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mc:AlternateContent xmlns:mc="http://schemas.openxmlformats.org/markup-compatibility/2006">
    <mc:Choice Requires="x15">
      <x15ac:absPath xmlns:x15ac="http://schemas.microsoft.com/office/spreadsheetml/2010/11/ac" url="Q:\PROPERTY\LOCATION\Property Schedule 2020\"/>
    </mc:Choice>
  </mc:AlternateContent>
  <xr:revisionPtr revIDLastSave="0" documentId="13_ncr:1_{C9E0BA3C-DD33-436A-BC6D-A85E3781210C}" xr6:coauthVersionLast="41" xr6:coauthVersionMax="44" xr10:uidLastSave="{00000000-0000-0000-0000-000000000000}"/>
  <bookViews>
    <workbookView xWindow="-120" yWindow="-120" windowWidth="29040" windowHeight="15840" tabRatio="851" xr2:uid="{00000000-000D-0000-FFFF-FFFF00000000}"/>
  </bookViews>
  <sheets>
    <sheet name="Location Data" sheetId="1" r:id="rId1"/>
    <sheet name="Underwriters Schedule" sheetId="24" r:id="rId2"/>
    <sheet name="Libraries" sheetId="22" r:id="rId3"/>
    <sheet name="SUNY Bldg - 1% Increase" sheetId="18" state="hidden" r:id="rId4"/>
    <sheet name="DASNY Bldg-Contents 1% Increase" sheetId="15" state="hidden" r:id="rId5"/>
    <sheet name="Sheet1" sheetId="6" state="hidden" r:id="rId6"/>
    <sheet name="CUNY Contents 3% Increase 2018 " sheetId="12" state="hidden" r:id="rId7"/>
    <sheet name="CUNY Bldg 3% Increase  2018" sheetId="11" state="hidden" r:id="rId8"/>
    <sheet name="OASAS Bldg-Contents 1% Increase" sheetId="14" state="hidden" r:id="rId9"/>
    <sheet name="Interfaith Changes 2018" sheetId="17" state="hidden" r:id="rId10"/>
    <sheet name="Occupancy Description" sheetId="2" r:id="rId11"/>
    <sheet name="ISO FireConstruction Code" sheetId="4" r:id="rId12"/>
    <sheet name="Additions and Deletions (2)" sheetId="21" r:id="rId13"/>
    <sheet name="Additions and Deletions" sheetId="19" state="hidden" r:id="rId14"/>
  </sheets>
  <definedNames>
    <definedName name="_xlnm._FilterDatabase" localSheetId="0" hidden="1">'Location Data'!#REF!</definedName>
    <definedName name="_xlnm._FilterDatabase" localSheetId="1" hidden="1">'Underwriters Schedule'!#REF!</definedName>
    <definedName name="_xlnm.Print_Area" localSheetId="12">'Additions and Deletions (2)'!$A$1:$H$107</definedName>
    <definedName name="_xlnm.Print_Area" localSheetId="6">'CUNY Contents 3% Increase 2018 '!$1:$35</definedName>
    <definedName name="_xlnm.Print_Area" localSheetId="0">'Location Data'!$B$1:$Y$1019</definedName>
    <definedName name="_xlnm.Print_Area" localSheetId="3">'SUNY Bldg - 1% Increase'!$A$1:$E$38</definedName>
    <definedName name="_xlnm.Print_Area" localSheetId="1">'Underwriters Schedule'!$B$1:$Y$805</definedName>
    <definedName name="_xlnm.Print_Titles" localSheetId="0">'Location Data'!$2:$3</definedName>
    <definedName name="_xlnm.Print_Titles" localSheetId="1">'Underwriters Schedule'!$2:$3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805" i="24" l="1"/>
  <c r="R804" i="24"/>
  <c r="R803" i="24"/>
  <c r="R802" i="24"/>
  <c r="R800" i="24"/>
  <c r="R799" i="24"/>
  <c r="P798" i="24"/>
  <c r="O798" i="24"/>
  <c r="N798" i="24"/>
  <c r="O797" i="24"/>
  <c r="R796" i="24"/>
  <c r="P795" i="24"/>
  <c r="P794" i="24"/>
  <c r="O793" i="24"/>
  <c r="N793" i="24"/>
  <c r="P792" i="24"/>
  <c r="O792" i="24"/>
  <c r="N792" i="24"/>
  <c r="R791" i="24"/>
  <c r="R790" i="24"/>
  <c r="R789" i="24"/>
  <c r="R788" i="24"/>
  <c r="R787" i="24"/>
  <c r="R786" i="24"/>
  <c r="R785" i="24"/>
  <c r="R784" i="24"/>
  <c r="R783" i="24"/>
  <c r="R782" i="24"/>
  <c r="R781" i="24"/>
  <c r="R780" i="24"/>
  <c r="R779" i="24"/>
  <c r="R778" i="24"/>
  <c r="R777" i="24"/>
  <c r="R776" i="24"/>
  <c r="R775" i="24"/>
  <c r="R774" i="24"/>
  <c r="R773" i="24"/>
  <c r="R772" i="24"/>
  <c r="R771" i="24"/>
  <c r="R770" i="24"/>
  <c r="R769" i="24"/>
  <c r="R768" i="24"/>
  <c r="R767" i="24"/>
  <c r="R766" i="24"/>
  <c r="R765" i="24"/>
  <c r="R764" i="24"/>
  <c r="R763" i="24"/>
  <c r="R762" i="24"/>
  <c r="R761" i="24"/>
  <c r="R760" i="24"/>
  <c r="R759" i="24"/>
  <c r="R758" i="24"/>
  <c r="R757" i="24"/>
  <c r="R756" i="24"/>
  <c r="R755" i="24"/>
  <c r="R754" i="24"/>
  <c r="R753" i="24"/>
  <c r="R752" i="24"/>
  <c r="R751" i="24"/>
  <c r="R750" i="24"/>
  <c r="R749" i="24"/>
  <c r="R748" i="24"/>
  <c r="R747" i="24"/>
  <c r="R746" i="24"/>
  <c r="R745" i="24"/>
  <c r="R744" i="24"/>
  <c r="R743" i="24"/>
  <c r="R742" i="24"/>
  <c r="R741" i="24"/>
  <c r="R740" i="24"/>
  <c r="R738" i="24"/>
  <c r="R737" i="24"/>
  <c r="R736" i="24"/>
  <c r="R735" i="24"/>
  <c r="R734" i="24"/>
  <c r="R733" i="24"/>
  <c r="R732" i="24"/>
  <c r="R731" i="24"/>
  <c r="R730" i="24"/>
  <c r="R729" i="24"/>
  <c r="R728" i="24"/>
  <c r="R727" i="24"/>
  <c r="R726" i="24"/>
  <c r="R725" i="24"/>
  <c r="R724" i="24"/>
  <c r="R723" i="24"/>
  <c r="R722" i="24"/>
  <c r="R721" i="24"/>
  <c r="R720" i="24"/>
  <c r="R719" i="24"/>
  <c r="R718" i="24"/>
  <c r="R717" i="24"/>
  <c r="R716" i="24"/>
  <c r="R715" i="24"/>
  <c r="R714" i="24"/>
  <c r="R713" i="24"/>
  <c r="R712" i="24"/>
  <c r="R711" i="24"/>
  <c r="R710" i="24"/>
  <c r="R709" i="24"/>
  <c r="R708" i="24"/>
  <c r="R707" i="24"/>
  <c r="R706" i="24"/>
  <c r="R705" i="24"/>
  <c r="R704" i="24"/>
  <c r="R703" i="24"/>
  <c r="R702" i="24"/>
  <c r="R701" i="24"/>
  <c r="R700" i="24"/>
  <c r="R699" i="24"/>
  <c r="R697" i="24"/>
  <c r="R696" i="24"/>
  <c r="R695" i="24"/>
  <c r="R694" i="24"/>
  <c r="R693" i="24"/>
  <c r="R692" i="24"/>
  <c r="R691" i="24"/>
  <c r="R690" i="24"/>
  <c r="R689" i="24"/>
  <c r="R688" i="24"/>
  <c r="R687" i="24"/>
  <c r="R686" i="24"/>
  <c r="R685" i="24"/>
  <c r="R684" i="24"/>
  <c r="R683" i="24"/>
  <c r="R682" i="24"/>
  <c r="R681" i="24"/>
  <c r="R680" i="24"/>
  <c r="R678" i="24"/>
  <c r="R677" i="24"/>
  <c r="R676" i="24"/>
  <c r="R675" i="24"/>
  <c r="R674" i="24"/>
  <c r="R673" i="24"/>
  <c r="R672" i="24"/>
  <c r="R671" i="24"/>
  <c r="R670" i="24"/>
  <c r="R669" i="24"/>
  <c r="R668" i="24"/>
  <c r="R667" i="24"/>
  <c r="R665" i="24"/>
  <c r="R664" i="24"/>
  <c r="R663" i="24"/>
  <c r="R662" i="24"/>
  <c r="R661" i="24"/>
  <c r="R660" i="24"/>
  <c r="R659" i="24"/>
  <c r="R658" i="24"/>
  <c r="R657" i="24"/>
  <c r="R656" i="24"/>
  <c r="R655" i="24"/>
  <c r="R654" i="24"/>
  <c r="R653" i="24"/>
  <c r="R652" i="24"/>
  <c r="R651" i="24"/>
  <c r="R650" i="24"/>
  <c r="R649" i="24"/>
  <c r="R648" i="24"/>
  <c r="R647" i="24"/>
  <c r="R646" i="24"/>
  <c r="R645" i="24"/>
  <c r="R644" i="24"/>
  <c r="R643" i="24"/>
  <c r="R642" i="24"/>
  <c r="R641" i="24"/>
  <c r="R639" i="24"/>
  <c r="R638" i="24"/>
  <c r="R637" i="24"/>
  <c r="R636" i="24"/>
  <c r="R635" i="24"/>
  <c r="R634" i="24"/>
  <c r="R633" i="24"/>
  <c r="R632" i="24"/>
  <c r="R631" i="24"/>
  <c r="R630" i="24"/>
  <c r="R629" i="24"/>
  <c r="R628" i="24"/>
  <c r="R627" i="24"/>
  <c r="R626" i="24"/>
  <c r="R625" i="24"/>
  <c r="R624" i="24"/>
  <c r="R623" i="24"/>
  <c r="R622" i="24"/>
  <c r="R621" i="24"/>
  <c r="R619" i="24"/>
  <c r="R618" i="24"/>
  <c r="R617" i="24"/>
  <c r="R616" i="24"/>
  <c r="R615" i="24"/>
  <c r="R613" i="24"/>
  <c r="R611" i="24"/>
  <c r="R610" i="24"/>
  <c r="R609" i="24"/>
  <c r="R608" i="24"/>
  <c r="R607" i="24"/>
  <c r="R606" i="24"/>
  <c r="R605" i="24"/>
  <c r="R604" i="24"/>
  <c r="R603" i="24"/>
  <c r="R602" i="24"/>
  <c r="R601" i="24"/>
  <c r="R600" i="24"/>
  <c r="R599" i="24"/>
  <c r="R597" i="24"/>
  <c r="R596" i="24"/>
  <c r="R595" i="24"/>
  <c r="R594" i="24"/>
  <c r="R593" i="24"/>
  <c r="R592" i="24"/>
  <c r="R591" i="24"/>
  <c r="R590" i="24"/>
  <c r="R589" i="24"/>
  <c r="R588" i="24"/>
  <c r="R587" i="24"/>
  <c r="R586" i="24"/>
  <c r="R585" i="24"/>
  <c r="R584" i="24"/>
  <c r="R583" i="24"/>
  <c r="R582" i="24"/>
  <c r="R581" i="24"/>
  <c r="R580" i="24"/>
  <c r="R579" i="24"/>
  <c r="R578" i="24"/>
  <c r="R577" i="24"/>
  <c r="R576" i="24"/>
  <c r="R575" i="24"/>
  <c r="R574" i="24"/>
  <c r="R573" i="24"/>
  <c r="R572" i="24"/>
  <c r="R571" i="24"/>
  <c r="R570" i="24"/>
  <c r="R569" i="24"/>
  <c r="R567" i="24"/>
  <c r="R566" i="24"/>
  <c r="R565" i="24"/>
  <c r="R564" i="24"/>
  <c r="R563" i="24"/>
  <c r="R562" i="24"/>
  <c r="R561" i="24"/>
  <c r="R560" i="24"/>
  <c r="R559" i="24"/>
  <c r="R558" i="24"/>
  <c r="R557" i="24"/>
  <c r="R556" i="24"/>
  <c r="R555" i="24"/>
  <c r="R554" i="24"/>
  <c r="R553" i="24"/>
  <c r="R552" i="24"/>
  <c r="R551" i="24"/>
  <c r="R550" i="24"/>
  <c r="R549" i="24"/>
  <c r="R548" i="24"/>
  <c r="R547" i="24"/>
  <c r="R546" i="24"/>
  <c r="R545" i="24"/>
  <c r="R544" i="24"/>
  <c r="R543" i="24"/>
  <c r="R542" i="24"/>
  <c r="R541" i="24"/>
  <c r="R540" i="24"/>
  <c r="R539" i="24"/>
  <c r="R538" i="24"/>
  <c r="R537" i="24"/>
  <c r="R536" i="24"/>
  <c r="R535" i="24"/>
  <c r="R534" i="24"/>
  <c r="R533" i="24"/>
  <c r="R532" i="24"/>
  <c r="R531" i="24"/>
  <c r="R530" i="24"/>
  <c r="R528" i="24"/>
  <c r="R527" i="24"/>
  <c r="R526" i="24"/>
  <c r="R525" i="24"/>
  <c r="R524" i="24"/>
  <c r="R523" i="24"/>
  <c r="R522" i="24"/>
  <c r="R521" i="24"/>
  <c r="R520" i="24"/>
  <c r="R519" i="24"/>
  <c r="R518" i="24"/>
  <c r="R517" i="24"/>
  <c r="R516" i="24"/>
  <c r="R515" i="24"/>
  <c r="R514" i="24"/>
  <c r="R513" i="24"/>
  <c r="R512" i="24"/>
  <c r="R511" i="24"/>
  <c r="R510" i="24"/>
  <c r="R509" i="24"/>
  <c r="R508" i="24"/>
  <c r="R507" i="24"/>
  <c r="R506" i="24"/>
  <c r="R505" i="24"/>
  <c r="R504" i="24"/>
  <c r="R503" i="24"/>
  <c r="R502" i="24"/>
  <c r="R501" i="24"/>
  <c r="R500" i="24"/>
  <c r="R499" i="24"/>
  <c r="R498" i="24"/>
  <c r="R497" i="24"/>
  <c r="R496" i="24"/>
  <c r="R495" i="24"/>
  <c r="R494" i="24"/>
  <c r="R493" i="24"/>
  <c r="R492" i="24"/>
  <c r="R491" i="24"/>
  <c r="R490" i="24"/>
  <c r="R489" i="24"/>
  <c r="R488" i="24"/>
  <c r="R487" i="24"/>
  <c r="R486" i="24"/>
  <c r="R485" i="24"/>
  <c r="R484" i="24"/>
  <c r="R483" i="24"/>
  <c r="R482" i="24"/>
  <c r="R481" i="24"/>
  <c r="R480" i="24"/>
  <c r="R479" i="24"/>
  <c r="R478" i="24"/>
  <c r="R477" i="24"/>
  <c r="R476" i="24"/>
  <c r="R475" i="24"/>
  <c r="R474" i="24"/>
  <c r="R473" i="24"/>
  <c r="R472" i="24"/>
  <c r="R471" i="24"/>
  <c r="R470" i="24"/>
  <c r="R469" i="24"/>
  <c r="R468" i="24"/>
  <c r="R467" i="24"/>
  <c r="R466" i="24"/>
  <c r="R465" i="24"/>
  <c r="R464" i="24"/>
  <c r="R463" i="24"/>
  <c r="R462" i="24"/>
  <c r="R461" i="24"/>
  <c r="R460" i="24"/>
  <c r="R459" i="24"/>
  <c r="R458" i="24"/>
  <c r="R457" i="24"/>
  <c r="R456" i="24"/>
  <c r="R455" i="24"/>
  <c r="R454" i="24"/>
  <c r="R453" i="24"/>
  <c r="R452" i="24"/>
  <c r="R451" i="24"/>
  <c r="R450" i="24"/>
  <c r="R449" i="24"/>
  <c r="R448" i="24"/>
  <c r="R447" i="24"/>
  <c r="R446" i="24"/>
  <c r="R445" i="24"/>
  <c r="R444" i="24"/>
  <c r="R443" i="24"/>
  <c r="R442" i="24"/>
  <c r="R441" i="24"/>
  <c r="R440" i="24"/>
  <c r="R439" i="24"/>
  <c r="R438" i="24"/>
  <c r="R437" i="24"/>
  <c r="R436" i="24"/>
  <c r="R435" i="24"/>
  <c r="R434" i="24"/>
  <c r="R433" i="24"/>
  <c r="R432" i="24"/>
  <c r="R431" i="24"/>
  <c r="R430" i="24"/>
  <c r="R429" i="24"/>
  <c r="R428" i="24"/>
  <c r="R427" i="24"/>
  <c r="R426" i="24"/>
  <c r="R425" i="24"/>
  <c r="R424" i="24"/>
  <c r="R423" i="24"/>
  <c r="R422" i="24"/>
  <c r="R421" i="24"/>
  <c r="R420" i="24"/>
  <c r="R419" i="24"/>
  <c r="R418" i="24"/>
  <c r="R417" i="24"/>
  <c r="R416" i="24"/>
  <c r="R415" i="24"/>
  <c r="R414" i="24"/>
  <c r="R413" i="24"/>
  <c r="R412" i="24"/>
  <c r="R411" i="24"/>
  <c r="R410" i="24"/>
  <c r="R409" i="24"/>
  <c r="R408" i="24"/>
  <c r="R407" i="24"/>
  <c r="R406" i="24"/>
  <c r="R405" i="24"/>
  <c r="R404" i="24"/>
  <c r="R403" i="24"/>
  <c r="R402" i="24"/>
  <c r="R401" i="24"/>
  <c r="R400" i="24"/>
  <c r="R399" i="24"/>
  <c r="R398" i="24"/>
  <c r="R397" i="24"/>
  <c r="R396" i="24"/>
  <c r="R395" i="24"/>
  <c r="R394" i="24"/>
  <c r="R393" i="24"/>
  <c r="R392" i="24"/>
  <c r="R391" i="24"/>
  <c r="R390" i="24"/>
  <c r="R389" i="24"/>
  <c r="R388" i="24"/>
  <c r="R387" i="24"/>
  <c r="R386" i="24"/>
  <c r="R385" i="24"/>
  <c r="R384" i="24"/>
  <c r="R383" i="24"/>
  <c r="R382" i="24"/>
  <c r="R381" i="24"/>
  <c r="R380" i="24"/>
  <c r="R379" i="24"/>
  <c r="R378" i="24"/>
  <c r="R377" i="24"/>
  <c r="R376" i="24"/>
  <c r="R375" i="24"/>
  <c r="R374" i="24"/>
  <c r="R373" i="24"/>
  <c r="R372" i="24"/>
  <c r="R371" i="24"/>
  <c r="R370" i="24"/>
  <c r="R369" i="24"/>
  <c r="R368" i="24"/>
  <c r="R367" i="24"/>
  <c r="R366" i="24"/>
  <c r="R365" i="24"/>
  <c r="R364" i="24"/>
  <c r="R363" i="24"/>
  <c r="R362" i="24"/>
  <c r="R361" i="24"/>
  <c r="R360" i="24"/>
  <c r="R359" i="24"/>
  <c r="R358" i="24"/>
  <c r="R357" i="24"/>
  <c r="R356" i="24"/>
  <c r="R355" i="24"/>
  <c r="R354" i="24"/>
  <c r="R353" i="24"/>
  <c r="R352" i="24"/>
  <c r="R351" i="24"/>
  <c r="R350" i="24"/>
  <c r="R349" i="24"/>
  <c r="R348" i="24"/>
  <c r="R347" i="24"/>
  <c r="R346" i="24"/>
  <c r="R345" i="24"/>
  <c r="R344" i="24"/>
  <c r="R343" i="24"/>
  <c r="R342" i="24"/>
  <c r="R341" i="24"/>
  <c r="R340" i="24"/>
  <c r="R339" i="24"/>
  <c r="R338" i="24"/>
  <c r="R337" i="24"/>
  <c r="R336" i="24"/>
  <c r="R335" i="24"/>
  <c r="R334" i="24"/>
  <c r="R333" i="24"/>
  <c r="R332" i="24"/>
  <c r="R331" i="24"/>
  <c r="R330" i="24"/>
  <c r="R329" i="24"/>
  <c r="R328" i="24"/>
  <c r="R327" i="24"/>
  <c r="R326" i="24"/>
  <c r="R325" i="24"/>
  <c r="R324" i="24"/>
  <c r="R323" i="24"/>
  <c r="R322" i="24"/>
  <c r="R321" i="24"/>
  <c r="R320" i="24"/>
  <c r="R319" i="24"/>
  <c r="R318" i="24"/>
  <c r="R317" i="24"/>
  <c r="R316" i="24"/>
  <c r="R315" i="24"/>
  <c r="R314" i="24"/>
  <c r="R313" i="24"/>
  <c r="R312" i="24"/>
  <c r="R311" i="24"/>
  <c r="R310" i="24"/>
  <c r="R309" i="24"/>
  <c r="R308" i="24"/>
  <c r="R307" i="24"/>
  <c r="R306" i="24"/>
  <c r="R305" i="24"/>
  <c r="R304" i="24"/>
  <c r="R303" i="24"/>
  <c r="R302" i="24"/>
  <c r="R301" i="24"/>
  <c r="R300" i="24"/>
  <c r="R299" i="24"/>
  <c r="R298" i="24"/>
  <c r="R297" i="24"/>
  <c r="R296" i="24"/>
  <c r="R295" i="24"/>
  <c r="R294" i="24"/>
  <c r="R293" i="24"/>
  <c r="R292" i="24"/>
  <c r="R291" i="24"/>
  <c r="R290" i="24"/>
  <c r="R289" i="24"/>
  <c r="R288" i="24"/>
  <c r="R287" i="24"/>
  <c r="R286" i="24"/>
  <c r="R285" i="24"/>
  <c r="R284" i="24"/>
  <c r="R283" i="24"/>
  <c r="R282" i="24"/>
  <c r="R281" i="24"/>
  <c r="R280" i="24"/>
  <c r="R279" i="24"/>
  <c r="R278" i="24"/>
  <c r="R277" i="24"/>
  <c r="R276" i="24"/>
  <c r="R275" i="24"/>
  <c r="R274" i="24"/>
  <c r="R273" i="24"/>
  <c r="R272" i="24"/>
  <c r="R271" i="24"/>
  <c r="R270" i="24"/>
  <c r="R269" i="24"/>
  <c r="R268" i="24"/>
  <c r="R267" i="24"/>
  <c r="R266" i="24"/>
  <c r="R265" i="24"/>
  <c r="R264" i="24"/>
  <c r="R263" i="24"/>
  <c r="R262" i="24"/>
  <c r="R261" i="24"/>
  <c r="R260" i="24"/>
  <c r="R259" i="24"/>
  <c r="R258" i="24"/>
  <c r="R257" i="24"/>
  <c r="R256" i="24"/>
  <c r="R255" i="24"/>
  <c r="R254" i="24"/>
  <c r="R253" i="24"/>
  <c r="R252" i="24"/>
  <c r="R251" i="24"/>
  <c r="R250" i="24"/>
  <c r="R249" i="24"/>
  <c r="R248" i="24"/>
  <c r="R247" i="24"/>
  <c r="R246" i="24"/>
  <c r="R245" i="24"/>
  <c r="R244" i="24"/>
  <c r="R243" i="24"/>
  <c r="R242" i="24"/>
  <c r="R241" i="24"/>
  <c r="R240" i="24"/>
  <c r="R239" i="24"/>
  <c r="R238" i="24"/>
  <c r="R237" i="24"/>
  <c r="R236" i="24"/>
  <c r="R234" i="24"/>
  <c r="R233" i="24"/>
  <c r="R232" i="24"/>
  <c r="P231" i="24"/>
  <c r="R230" i="24"/>
  <c r="R229" i="24"/>
  <c r="R228" i="24"/>
  <c r="R227" i="24"/>
  <c r="R226" i="24"/>
  <c r="R225" i="24"/>
  <c r="R224" i="24"/>
  <c r="R223" i="24"/>
  <c r="R222" i="24"/>
  <c r="R221" i="24"/>
  <c r="R220" i="24"/>
  <c r="R219" i="24"/>
  <c r="R218" i="24"/>
  <c r="R217" i="24"/>
  <c r="R216" i="24"/>
  <c r="R215" i="24"/>
  <c r="R214" i="24"/>
  <c r="R213" i="24"/>
  <c r="R212" i="24"/>
  <c r="R211" i="24"/>
  <c r="R210" i="24"/>
  <c r="R209" i="24"/>
  <c r="R208" i="24"/>
  <c r="R207" i="24"/>
  <c r="R206" i="24"/>
  <c r="R205" i="24"/>
  <c r="R204" i="24"/>
  <c r="R203" i="24"/>
  <c r="R202" i="24"/>
  <c r="R201" i="24"/>
  <c r="R200" i="24"/>
  <c r="R199" i="24"/>
  <c r="R198" i="24"/>
  <c r="R197" i="24"/>
  <c r="R196" i="24"/>
  <c r="R195" i="24"/>
  <c r="R194" i="24"/>
  <c r="R193" i="24"/>
  <c r="R192" i="24"/>
  <c r="R191" i="24"/>
  <c r="R190" i="24"/>
  <c r="R189" i="24"/>
  <c r="R188" i="24"/>
  <c r="R187" i="24"/>
  <c r="R186" i="24"/>
  <c r="R185" i="24"/>
  <c r="R184" i="24"/>
  <c r="R183" i="24"/>
  <c r="R182" i="24"/>
  <c r="R181" i="24"/>
  <c r="R180" i="24"/>
  <c r="R179" i="24"/>
  <c r="R178" i="24"/>
  <c r="R177" i="24"/>
  <c r="R176" i="24"/>
  <c r="R175" i="24"/>
  <c r="R174" i="24"/>
  <c r="R173" i="24"/>
  <c r="R172" i="24"/>
  <c r="R171" i="24"/>
  <c r="R170" i="24"/>
  <c r="R169" i="24"/>
  <c r="R168" i="24"/>
  <c r="R167" i="24"/>
  <c r="R165" i="24"/>
  <c r="R164" i="24"/>
  <c r="R163" i="24"/>
  <c r="R162" i="24"/>
  <c r="R161" i="24"/>
  <c r="R160" i="24"/>
  <c r="R159" i="24"/>
  <c r="R158" i="24"/>
  <c r="R157" i="24"/>
  <c r="R156" i="24"/>
  <c r="R155" i="24"/>
  <c r="R154" i="24"/>
  <c r="R153" i="24"/>
  <c r="R152" i="24"/>
  <c r="R151" i="24"/>
  <c r="R150" i="24"/>
  <c r="R149" i="24"/>
  <c r="R148" i="24"/>
  <c r="R147" i="24"/>
  <c r="R146" i="24"/>
  <c r="R145" i="24"/>
  <c r="R144" i="24"/>
  <c r="R143" i="24"/>
  <c r="R142" i="24"/>
  <c r="R141" i="24"/>
  <c r="R140" i="24"/>
  <c r="R139" i="24"/>
  <c r="R138" i="24"/>
  <c r="R137" i="24"/>
  <c r="R136" i="24"/>
  <c r="R135" i="24"/>
  <c r="R134" i="24"/>
  <c r="R133" i="24"/>
  <c r="R132" i="24"/>
  <c r="R131" i="24"/>
  <c r="R130" i="24"/>
  <c r="R129" i="24"/>
  <c r="R128" i="24"/>
  <c r="R127" i="24"/>
  <c r="R126" i="24"/>
  <c r="R125" i="24"/>
  <c r="R124" i="24"/>
  <c r="R123" i="24"/>
  <c r="R122" i="24"/>
  <c r="R121" i="24"/>
  <c r="R120" i="24"/>
  <c r="R119" i="24"/>
  <c r="R118" i="24"/>
  <c r="R117" i="24"/>
  <c r="R116" i="24"/>
  <c r="R115" i="24"/>
  <c r="R114" i="24"/>
  <c r="R113" i="24"/>
  <c r="R112" i="24"/>
  <c r="R111" i="24"/>
  <c r="R110" i="24"/>
  <c r="R109" i="24"/>
  <c r="R108" i="24"/>
  <c r="R107" i="24"/>
  <c r="R106" i="24"/>
  <c r="R105" i="24"/>
  <c r="R104" i="24"/>
  <c r="R103" i="24"/>
  <c r="R102" i="24"/>
  <c r="R101" i="24"/>
  <c r="R100" i="24"/>
  <c r="R99" i="24"/>
  <c r="R98" i="24"/>
  <c r="R97" i="24"/>
  <c r="R96" i="24"/>
  <c r="R95" i="24"/>
  <c r="R94" i="24"/>
  <c r="R93" i="24"/>
  <c r="R92" i="24"/>
  <c r="R91" i="24"/>
  <c r="R90" i="24"/>
  <c r="R89" i="24"/>
  <c r="R88" i="24"/>
  <c r="R87" i="24"/>
  <c r="R86" i="24"/>
  <c r="R85" i="24"/>
  <c r="R84" i="24"/>
  <c r="R83" i="24"/>
  <c r="R82" i="24"/>
  <c r="R81" i="24"/>
  <c r="R80" i="24"/>
  <c r="R79" i="24"/>
  <c r="R78" i="24"/>
  <c r="R77" i="24"/>
  <c r="R76" i="24"/>
  <c r="R75" i="24"/>
  <c r="R74" i="24"/>
  <c r="R73" i="24"/>
  <c r="R72" i="24"/>
  <c r="R71" i="24"/>
  <c r="R70" i="24"/>
  <c r="R69" i="24"/>
  <c r="R68" i="24"/>
  <c r="R67" i="24"/>
  <c r="R66" i="24"/>
  <c r="R65" i="24"/>
  <c r="R64" i="24"/>
  <c r="R63" i="24"/>
  <c r="R62" i="24"/>
  <c r="R61" i="24"/>
  <c r="R60" i="24"/>
  <c r="R59" i="24"/>
  <c r="R58" i="24"/>
  <c r="R57" i="24"/>
  <c r="R56" i="24"/>
  <c r="R55" i="24"/>
  <c r="R54" i="24"/>
  <c r="R53" i="24"/>
  <c r="R52" i="24"/>
  <c r="R51" i="24"/>
  <c r="R50" i="24"/>
  <c r="R49" i="24"/>
  <c r="R48" i="24"/>
  <c r="R47" i="24"/>
  <c r="R46" i="24"/>
  <c r="R45" i="24"/>
  <c r="R44" i="24"/>
  <c r="R43" i="24"/>
  <c r="R42" i="24"/>
  <c r="R41" i="24"/>
  <c r="R40" i="24"/>
  <c r="R39" i="24"/>
  <c r="R38" i="24"/>
  <c r="R37" i="24"/>
  <c r="R36" i="24"/>
  <c r="R35" i="24"/>
  <c r="R34" i="24"/>
  <c r="R33" i="24"/>
  <c r="R32" i="24"/>
  <c r="R31" i="24"/>
  <c r="P30" i="24"/>
  <c r="N30" i="24"/>
  <c r="P29" i="24"/>
  <c r="N29" i="24"/>
  <c r="P28" i="24"/>
  <c r="N28" i="24"/>
  <c r="P27" i="24"/>
  <c r="N27" i="24"/>
  <c r="P26" i="24"/>
  <c r="N26" i="24"/>
  <c r="P25" i="24"/>
  <c r="N25" i="24"/>
  <c r="P24" i="24"/>
  <c r="N24" i="24"/>
  <c r="P23" i="24"/>
  <c r="N23" i="24"/>
  <c r="R22" i="24"/>
  <c r="P21" i="24"/>
  <c r="N21" i="24"/>
  <c r="P20" i="24"/>
  <c r="N20" i="24"/>
  <c r="P19" i="24"/>
  <c r="N19" i="24"/>
  <c r="P18" i="24"/>
  <c r="N18" i="24"/>
  <c r="P17" i="24"/>
  <c r="N17" i="24"/>
  <c r="P16" i="24"/>
  <c r="N16" i="24"/>
  <c r="R15" i="24"/>
  <c r="P14" i="24"/>
  <c r="N14" i="24"/>
  <c r="P13" i="24"/>
  <c r="N13" i="24"/>
  <c r="P12" i="24"/>
  <c r="N12" i="24"/>
  <c r="P11" i="24"/>
  <c r="N11" i="24"/>
  <c r="P10" i="24"/>
  <c r="R9" i="24"/>
  <c r="P8" i="24"/>
  <c r="O8" i="24"/>
  <c r="N8" i="24"/>
  <c r="P7" i="24"/>
  <c r="N7" i="24"/>
  <c r="P6" i="24"/>
  <c r="O6" i="24"/>
  <c r="N6" i="24"/>
  <c r="N5" i="24"/>
  <c r="R5" i="24" s="1"/>
  <c r="O4" i="24"/>
  <c r="N4" i="24"/>
  <c r="R794" i="24" l="1"/>
  <c r="R7" i="24"/>
  <c r="R16" i="24"/>
  <c r="R18" i="24"/>
  <c r="R19" i="24"/>
  <c r="R21" i="24"/>
  <c r="R29" i="24"/>
  <c r="R28" i="24"/>
  <c r="R8" i="24"/>
  <c r="R23" i="24"/>
  <c r="R24" i="24"/>
  <c r="R25" i="24"/>
  <c r="R26" i="24"/>
  <c r="R797" i="24"/>
  <c r="R12" i="24"/>
  <c r="R795" i="24"/>
  <c r="R6" i="24"/>
  <c r="R11" i="24"/>
  <c r="R793" i="24"/>
  <c r="R792" i="24"/>
  <c r="R798" i="24"/>
  <c r="R4" i="24"/>
  <c r="R14" i="24"/>
  <c r="R30" i="24"/>
  <c r="R10" i="24"/>
  <c r="R17" i="24"/>
  <c r="R20" i="24"/>
  <c r="R27" i="24"/>
  <c r="R231" i="24"/>
  <c r="R13" i="24"/>
  <c r="R1016" i="1"/>
  <c r="Q1010" i="1" l="1"/>
  <c r="P1010" i="1"/>
  <c r="O1010" i="1"/>
  <c r="M1010" i="1"/>
  <c r="M100" i="1"/>
  <c r="N752" i="1" l="1"/>
  <c r="M752" i="1"/>
  <c r="N317" i="1" l="1"/>
  <c r="F101" i="21" l="1"/>
  <c r="Z318" i="1" l="1"/>
  <c r="N995" i="1" l="1"/>
  <c r="O19" i="1"/>
  <c r="N19" i="1"/>
  <c r="N16" i="1"/>
  <c r="O13" i="1"/>
  <c r="N13" i="1"/>
  <c r="N10" i="1"/>
  <c r="O7" i="1"/>
  <c r="N7" i="1"/>
  <c r="F15" i="21" l="1"/>
  <c r="F85" i="21"/>
  <c r="F84" i="21"/>
  <c r="F83" i="21"/>
  <c r="F82" i="21"/>
  <c r="F81" i="21"/>
  <c r="F80" i="21"/>
  <c r="F79" i="21"/>
  <c r="F14" i="21"/>
  <c r="F78" i="21"/>
  <c r="F77" i="21"/>
  <c r="F76" i="21"/>
  <c r="F75" i="21"/>
  <c r="F74" i="21"/>
  <c r="F73" i="21"/>
  <c r="F72" i="21"/>
  <c r="F71" i="21"/>
  <c r="F70" i="21"/>
  <c r="F69" i="21"/>
  <c r="F13" i="21"/>
  <c r="F12" i="21"/>
  <c r="F68" i="21"/>
  <c r="F67" i="21"/>
  <c r="F66" i="21"/>
  <c r="F65" i="21"/>
  <c r="F64" i="21"/>
  <c r="F63" i="21"/>
  <c r="F62" i="21"/>
  <c r="F61" i="21"/>
  <c r="F60" i="21"/>
  <c r="F59" i="21"/>
  <c r="F58" i="21"/>
  <c r="F57" i="21"/>
  <c r="F11" i="21"/>
  <c r="F56" i="21"/>
  <c r="F55" i="21"/>
  <c r="F54" i="21"/>
  <c r="F53" i="21"/>
  <c r="F52" i="21"/>
  <c r="F51" i="21"/>
  <c r="F50" i="21"/>
  <c r="F49" i="21"/>
  <c r="F48" i="21"/>
  <c r="F47" i="21"/>
  <c r="F46" i="21"/>
  <c r="F45" i="21"/>
  <c r="F44" i="21"/>
  <c r="F43" i="21"/>
  <c r="F42" i="21"/>
  <c r="F41" i="21"/>
  <c r="F10" i="21"/>
  <c r="F40" i="21"/>
  <c r="F39" i="21"/>
  <c r="F38" i="21"/>
  <c r="F37" i="21"/>
  <c r="F36" i="21"/>
  <c r="F35" i="21"/>
  <c r="F34" i="21"/>
  <c r="F33" i="21"/>
  <c r="F32" i="21"/>
  <c r="F9" i="21"/>
  <c r="F31" i="21"/>
  <c r="F30" i="21"/>
  <c r="F29" i="21"/>
  <c r="F28" i="21"/>
  <c r="F27" i="21"/>
  <c r="F26" i="21"/>
  <c r="F8" i="21"/>
  <c r="F7" i="21"/>
  <c r="F6" i="21" l="1"/>
  <c r="F25" i="21"/>
  <c r="F24" i="21"/>
  <c r="F23" i="21"/>
  <c r="R601" i="1"/>
  <c r="R600" i="1"/>
  <c r="R599" i="1"/>
  <c r="R598" i="1"/>
  <c r="R597" i="1"/>
  <c r="R596" i="1"/>
  <c r="R595" i="1"/>
  <c r="R557" i="1"/>
  <c r="R556" i="1"/>
  <c r="R555" i="1"/>
  <c r="R554" i="1"/>
  <c r="R553" i="1"/>
  <c r="R552" i="1"/>
  <c r="R551" i="1"/>
  <c r="R550" i="1"/>
  <c r="R549" i="1"/>
  <c r="R548" i="1"/>
  <c r="R525" i="1"/>
  <c r="R524" i="1"/>
  <c r="R523" i="1"/>
  <c r="R522" i="1"/>
  <c r="R521" i="1"/>
  <c r="R520" i="1"/>
  <c r="R519" i="1"/>
  <c r="R518" i="1"/>
  <c r="R517" i="1"/>
  <c r="R516" i="1"/>
  <c r="R515" i="1"/>
  <c r="R514" i="1"/>
  <c r="R384" i="1"/>
  <c r="R383" i="1"/>
  <c r="R382" i="1"/>
  <c r="R381" i="1"/>
  <c r="R380" i="1"/>
  <c r="R379" i="1"/>
  <c r="R378" i="1"/>
  <c r="R377" i="1"/>
  <c r="R376" i="1"/>
  <c r="R375" i="1"/>
  <c r="R374" i="1"/>
  <c r="R373" i="1"/>
  <c r="R372" i="1"/>
  <c r="R371" i="1"/>
  <c r="R370" i="1"/>
  <c r="R369" i="1"/>
  <c r="R350" i="1"/>
  <c r="R349" i="1"/>
  <c r="R348" i="1"/>
  <c r="R347" i="1"/>
  <c r="R346" i="1"/>
  <c r="R345" i="1"/>
  <c r="R344" i="1"/>
  <c r="R343" i="1"/>
  <c r="R342" i="1"/>
  <c r="R299" i="1"/>
  <c r="R298" i="1"/>
  <c r="R297" i="1"/>
  <c r="R296" i="1"/>
  <c r="R295" i="1"/>
  <c r="R294" i="1"/>
  <c r="O175" i="1"/>
  <c r="M175" i="1"/>
  <c r="N175" i="1"/>
  <c r="R174" i="1"/>
  <c r="R173" i="1"/>
  <c r="R172" i="1"/>
  <c r="F22" i="21" l="1"/>
  <c r="R22" i="1" l="1"/>
  <c r="Q23" i="1" l="1"/>
  <c r="P23" i="1"/>
  <c r="O23" i="1"/>
  <c r="N23" i="1"/>
  <c r="M23" i="1"/>
  <c r="R23" i="1"/>
  <c r="M833" i="1" l="1"/>
  <c r="M353" i="1"/>
  <c r="O833" i="1" l="1"/>
  <c r="O752" i="1"/>
  <c r="O738" i="1"/>
  <c r="O733" i="1"/>
  <c r="O726" i="1"/>
  <c r="O707" i="1"/>
  <c r="O695" i="1"/>
  <c r="N95" i="1" l="1"/>
  <c r="O95" i="1"/>
  <c r="P95" i="1"/>
  <c r="Q95" i="1"/>
  <c r="M95" i="1"/>
  <c r="P92" i="1"/>
  <c r="O92" i="1"/>
  <c r="N92" i="1"/>
  <c r="M92" i="1"/>
  <c r="R92" i="1" l="1"/>
  <c r="R13" i="22"/>
  <c r="R12" i="22"/>
  <c r="R11" i="22"/>
  <c r="R10" i="22"/>
  <c r="R9" i="22"/>
  <c r="R8" i="22"/>
  <c r="R7" i="22"/>
  <c r="R6" i="22"/>
  <c r="R5" i="22"/>
  <c r="R4" i="22"/>
  <c r="R3" i="22"/>
  <c r="R63" i="1" l="1"/>
  <c r="O64" i="1"/>
  <c r="M64" i="1"/>
  <c r="R729" i="1" l="1"/>
  <c r="R730" i="1"/>
  <c r="R731" i="1"/>
  <c r="R732" i="1"/>
  <c r="P959" i="1" l="1"/>
  <c r="N949" i="1" l="1"/>
  <c r="N963" i="1" l="1"/>
  <c r="N959" i="1"/>
  <c r="N938" i="1"/>
  <c r="N902" i="1"/>
  <c r="N859" i="1"/>
  <c r="N838" i="1"/>
  <c r="N833" i="1"/>
  <c r="N821" i="1"/>
  <c r="N810" i="1"/>
  <c r="N788" i="1"/>
  <c r="N765" i="1"/>
  <c r="N738" i="1" l="1"/>
  <c r="N726" i="1"/>
  <c r="N707" i="1"/>
  <c r="O959" i="1" l="1"/>
  <c r="R957" i="1"/>
  <c r="M959" i="1"/>
  <c r="P788" i="1" l="1"/>
  <c r="O788" i="1"/>
  <c r="R786" i="1"/>
  <c r="M788" i="1"/>
  <c r="Q34" i="1" l="1"/>
  <c r="Q31" i="1"/>
  <c r="Q27" i="1"/>
  <c r="R1008" i="1"/>
  <c r="R1007" i="1"/>
  <c r="R1006" i="1"/>
  <c r="R1005" i="1"/>
  <c r="R1003" i="1"/>
  <c r="R999" i="1"/>
  <c r="R988" i="1"/>
  <c r="R966" i="1"/>
  <c r="R962" i="1"/>
  <c r="R961" i="1"/>
  <c r="R960" i="1"/>
  <c r="R956" i="1"/>
  <c r="R955" i="1"/>
  <c r="R954" i="1"/>
  <c r="R953" i="1"/>
  <c r="R952" i="1"/>
  <c r="R951" i="1"/>
  <c r="R947" i="1"/>
  <c r="R946" i="1"/>
  <c r="R945" i="1"/>
  <c r="R944" i="1"/>
  <c r="R943" i="1"/>
  <c r="R942" i="1"/>
  <c r="R941" i="1"/>
  <c r="R940" i="1"/>
  <c r="R937" i="1"/>
  <c r="R936" i="1"/>
  <c r="R935" i="1"/>
  <c r="R934" i="1"/>
  <c r="R933" i="1"/>
  <c r="R932" i="1"/>
  <c r="R931" i="1"/>
  <c r="R930" i="1"/>
  <c r="R929" i="1"/>
  <c r="R928" i="1"/>
  <c r="R927" i="1"/>
  <c r="R926" i="1"/>
  <c r="R925" i="1"/>
  <c r="R924" i="1"/>
  <c r="R923" i="1"/>
  <c r="R922" i="1"/>
  <c r="R921" i="1"/>
  <c r="R920" i="1"/>
  <c r="R919" i="1"/>
  <c r="R918" i="1"/>
  <c r="R917" i="1"/>
  <c r="R916" i="1"/>
  <c r="R915" i="1"/>
  <c r="R914" i="1"/>
  <c r="R913" i="1"/>
  <c r="R912" i="1"/>
  <c r="R911" i="1"/>
  <c r="R910" i="1"/>
  <c r="R909" i="1"/>
  <c r="R908" i="1"/>
  <c r="R907" i="1"/>
  <c r="R906" i="1"/>
  <c r="R905" i="1"/>
  <c r="R901" i="1"/>
  <c r="R900" i="1"/>
  <c r="R899" i="1"/>
  <c r="R898" i="1"/>
  <c r="R897" i="1"/>
  <c r="R896" i="1"/>
  <c r="R895" i="1"/>
  <c r="R894" i="1"/>
  <c r="R893" i="1"/>
  <c r="R892" i="1"/>
  <c r="R891" i="1"/>
  <c r="R890" i="1"/>
  <c r="R889" i="1"/>
  <c r="R888" i="1"/>
  <c r="R887" i="1"/>
  <c r="R886" i="1"/>
  <c r="R885" i="1"/>
  <c r="R884" i="1"/>
  <c r="R883" i="1"/>
  <c r="R882" i="1"/>
  <c r="R881" i="1"/>
  <c r="R880" i="1"/>
  <c r="R879" i="1"/>
  <c r="R878" i="1"/>
  <c r="R877" i="1"/>
  <c r="R876" i="1"/>
  <c r="R875" i="1"/>
  <c r="R874" i="1"/>
  <c r="R873" i="1"/>
  <c r="R872" i="1"/>
  <c r="R871" i="1"/>
  <c r="R870" i="1"/>
  <c r="R869" i="1"/>
  <c r="R868" i="1"/>
  <c r="R867" i="1"/>
  <c r="R866" i="1"/>
  <c r="R865" i="1"/>
  <c r="R864" i="1"/>
  <c r="R863" i="1"/>
  <c r="R862" i="1"/>
  <c r="R858" i="1"/>
  <c r="R857" i="1"/>
  <c r="R856" i="1"/>
  <c r="R855" i="1"/>
  <c r="R854" i="1"/>
  <c r="R853" i="1"/>
  <c r="R852" i="1"/>
  <c r="R851" i="1"/>
  <c r="R850" i="1"/>
  <c r="R849" i="1"/>
  <c r="R848" i="1"/>
  <c r="R847" i="1"/>
  <c r="R846" i="1"/>
  <c r="R845" i="1"/>
  <c r="R844" i="1"/>
  <c r="R843" i="1"/>
  <c r="R842" i="1"/>
  <c r="R841" i="1"/>
  <c r="R837" i="1"/>
  <c r="R836" i="1"/>
  <c r="R835" i="1"/>
  <c r="R832" i="1"/>
  <c r="R831" i="1"/>
  <c r="R830" i="1"/>
  <c r="R829" i="1"/>
  <c r="R828" i="1"/>
  <c r="R827" i="1"/>
  <c r="R826" i="1"/>
  <c r="R825" i="1"/>
  <c r="R824" i="1"/>
  <c r="R820" i="1"/>
  <c r="R819" i="1"/>
  <c r="R818" i="1"/>
  <c r="R817" i="1"/>
  <c r="R816" i="1"/>
  <c r="R813" i="1"/>
  <c r="R809" i="1"/>
  <c r="R808" i="1"/>
  <c r="R807" i="1"/>
  <c r="R806" i="1"/>
  <c r="R805" i="1"/>
  <c r="R804" i="1"/>
  <c r="R803" i="1"/>
  <c r="R802" i="1"/>
  <c r="R801" i="1"/>
  <c r="R800" i="1"/>
  <c r="R799" i="1"/>
  <c r="R798" i="1"/>
  <c r="R797" i="1"/>
  <c r="R796" i="1"/>
  <c r="R795" i="1"/>
  <c r="R794" i="1"/>
  <c r="R793" i="1"/>
  <c r="R792" i="1"/>
  <c r="R791" i="1"/>
  <c r="R756" i="1"/>
  <c r="R750" i="1"/>
  <c r="R749" i="1"/>
  <c r="R748" i="1"/>
  <c r="R747" i="1"/>
  <c r="R746" i="1"/>
  <c r="R745" i="1"/>
  <c r="R744" i="1"/>
  <c r="R743" i="1"/>
  <c r="R742" i="1"/>
  <c r="R741" i="1"/>
  <c r="R740" i="1"/>
  <c r="R728" i="1"/>
  <c r="R724" i="1"/>
  <c r="R723" i="1"/>
  <c r="R722" i="1"/>
  <c r="R721" i="1"/>
  <c r="R720" i="1"/>
  <c r="R719" i="1"/>
  <c r="R718" i="1"/>
  <c r="R717" i="1"/>
  <c r="R716" i="1"/>
  <c r="R715" i="1"/>
  <c r="R714" i="1"/>
  <c r="R713" i="1"/>
  <c r="R712" i="1"/>
  <c r="R711" i="1"/>
  <c r="R710" i="1"/>
  <c r="R709" i="1"/>
  <c r="R706" i="1"/>
  <c r="R705" i="1"/>
  <c r="R704" i="1"/>
  <c r="R703" i="1"/>
  <c r="R702" i="1"/>
  <c r="R701" i="1"/>
  <c r="R700" i="1"/>
  <c r="R699" i="1"/>
  <c r="R698" i="1"/>
  <c r="R694" i="1"/>
  <c r="R693" i="1"/>
  <c r="R692" i="1"/>
  <c r="R691" i="1"/>
  <c r="R690" i="1"/>
  <c r="R689" i="1"/>
  <c r="R688" i="1"/>
  <c r="R687" i="1"/>
  <c r="R686" i="1"/>
  <c r="R685" i="1"/>
  <c r="R684" i="1"/>
  <c r="R683" i="1"/>
  <c r="R682" i="1"/>
  <c r="R681" i="1"/>
  <c r="R680" i="1"/>
  <c r="R679" i="1"/>
  <c r="R678" i="1"/>
  <c r="R677" i="1"/>
  <c r="R676" i="1"/>
  <c r="R675" i="1"/>
  <c r="R674" i="1"/>
  <c r="R673" i="1"/>
  <c r="R672" i="1"/>
  <c r="R671" i="1"/>
  <c r="R670" i="1"/>
  <c r="R669" i="1"/>
  <c r="R668" i="1"/>
  <c r="R667" i="1"/>
  <c r="R666" i="1"/>
  <c r="R665" i="1"/>
  <c r="R664" i="1"/>
  <c r="R663" i="1"/>
  <c r="R662" i="1"/>
  <c r="R661" i="1"/>
  <c r="R660" i="1"/>
  <c r="R659" i="1"/>
  <c r="R658" i="1"/>
  <c r="R657" i="1"/>
  <c r="R651" i="1"/>
  <c r="R650" i="1"/>
  <c r="R649" i="1"/>
  <c r="R648" i="1"/>
  <c r="R594" i="1"/>
  <c r="R593" i="1"/>
  <c r="R592" i="1"/>
  <c r="R591" i="1"/>
  <c r="R590" i="1"/>
  <c r="R589" i="1"/>
  <c r="R588" i="1"/>
  <c r="R587" i="1"/>
  <c r="R586" i="1"/>
  <c r="R585" i="1"/>
  <c r="R584" i="1"/>
  <c r="R583" i="1"/>
  <c r="R582" i="1"/>
  <c r="R581" i="1"/>
  <c r="R580" i="1"/>
  <c r="R579" i="1"/>
  <c r="R578" i="1"/>
  <c r="R577" i="1"/>
  <c r="R576" i="1"/>
  <c r="R575" i="1"/>
  <c r="R574" i="1"/>
  <c r="R573" i="1"/>
  <c r="R572" i="1"/>
  <c r="R571" i="1"/>
  <c r="R570" i="1"/>
  <c r="R569" i="1"/>
  <c r="R568" i="1"/>
  <c r="R567" i="1"/>
  <c r="R564" i="1"/>
  <c r="R563" i="1"/>
  <c r="R562" i="1"/>
  <c r="R561" i="1"/>
  <c r="R560" i="1"/>
  <c r="R547" i="1"/>
  <c r="R546" i="1"/>
  <c r="R545" i="1"/>
  <c r="R544" i="1"/>
  <c r="R543" i="1"/>
  <c r="R540" i="1"/>
  <c r="R539" i="1"/>
  <c r="R538" i="1"/>
  <c r="R537" i="1"/>
  <c r="R536" i="1"/>
  <c r="R535" i="1"/>
  <c r="R534" i="1"/>
  <c r="R533" i="1"/>
  <c r="R532" i="1"/>
  <c r="R531" i="1"/>
  <c r="R530" i="1"/>
  <c r="R529" i="1"/>
  <c r="R526" i="1"/>
  <c r="R513" i="1"/>
  <c r="R512" i="1"/>
  <c r="R511" i="1"/>
  <c r="R510" i="1"/>
  <c r="R509" i="1"/>
  <c r="R508" i="1"/>
  <c r="R507" i="1"/>
  <c r="R506" i="1"/>
  <c r="R505" i="1"/>
  <c r="R504" i="1"/>
  <c r="R503" i="1"/>
  <c r="R502" i="1"/>
  <c r="R501" i="1"/>
  <c r="R498" i="1"/>
  <c r="R497" i="1"/>
  <c r="R496" i="1"/>
  <c r="R495" i="1"/>
  <c r="R494" i="1"/>
  <c r="R493" i="1"/>
  <c r="R492" i="1"/>
  <c r="R491" i="1"/>
  <c r="R490" i="1"/>
  <c r="R489" i="1"/>
  <c r="R488" i="1"/>
  <c r="R487" i="1"/>
  <c r="R486" i="1"/>
  <c r="R485" i="1"/>
  <c r="R484" i="1"/>
  <c r="R483" i="1"/>
  <c r="R482" i="1"/>
  <c r="R479" i="1"/>
  <c r="R478" i="1"/>
  <c r="R477" i="1"/>
  <c r="R476" i="1"/>
  <c r="R475" i="1"/>
  <c r="R474" i="1"/>
  <c r="R473" i="1"/>
  <c r="R472" i="1"/>
  <c r="R471" i="1"/>
  <c r="R470" i="1"/>
  <c r="R469" i="1"/>
  <c r="R468" i="1"/>
  <c r="R467" i="1"/>
  <c r="R466" i="1"/>
  <c r="R465" i="1"/>
  <c r="R464" i="1"/>
  <c r="R463" i="1"/>
  <c r="R462" i="1"/>
  <c r="R461" i="1"/>
  <c r="R388" i="1"/>
  <c r="R386" i="1"/>
  <c r="R385" i="1"/>
  <c r="R368" i="1"/>
  <c r="R316" i="1"/>
  <c r="R304" i="1"/>
  <c r="R303" i="1"/>
  <c r="R302" i="1"/>
  <c r="R301" i="1"/>
  <c r="R300" i="1"/>
  <c r="R293" i="1"/>
  <c r="R292" i="1"/>
  <c r="R291" i="1"/>
  <c r="R290" i="1"/>
  <c r="R289" i="1"/>
  <c r="R288" i="1"/>
  <c r="R287" i="1"/>
  <c r="R286" i="1"/>
  <c r="R285" i="1"/>
  <c r="R284" i="1"/>
  <c r="R283" i="1"/>
  <c r="R282" i="1"/>
  <c r="R281" i="1"/>
  <c r="R280" i="1"/>
  <c r="R279" i="1"/>
  <c r="R278" i="1"/>
  <c r="R277" i="1"/>
  <c r="R276" i="1"/>
  <c r="R275" i="1"/>
  <c r="R274" i="1"/>
  <c r="R273" i="1"/>
  <c r="R272" i="1"/>
  <c r="R271"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39" i="1"/>
  <c r="R238" i="1"/>
  <c r="R237" i="1"/>
  <c r="R236" i="1"/>
  <c r="R235" i="1"/>
  <c r="R234" i="1"/>
  <c r="R233" i="1"/>
  <c r="R232" i="1"/>
  <c r="R231" i="1"/>
  <c r="R230" i="1"/>
  <c r="R229" i="1"/>
  <c r="R228" i="1"/>
  <c r="R224" i="1"/>
  <c r="R223" i="1"/>
  <c r="R222" i="1"/>
  <c r="R221" i="1"/>
  <c r="R219" i="1"/>
  <c r="R218" i="1"/>
  <c r="R217" i="1"/>
  <c r="R216" i="1"/>
  <c r="R215" i="1"/>
  <c r="R214" i="1"/>
  <c r="R213" i="1"/>
  <c r="R212" i="1"/>
  <c r="R211" i="1"/>
  <c r="R210" i="1"/>
  <c r="R209" i="1"/>
  <c r="R208" i="1"/>
  <c r="R207" i="1"/>
  <c r="R206" i="1"/>
  <c r="R205" i="1"/>
  <c r="R204" i="1"/>
  <c r="R203" i="1"/>
  <c r="R202" i="1"/>
  <c r="R201" i="1"/>
  <c r="R200" i="1"/>
  <c r="R199" i="1"/>
  <c r="R198" i="1"/>
  <c r="R197" i="1"/>
  <c r="R196" i="1"/>
  <c r="R195" i="1"/>
  <c r="R194" i="1"/>
  <c r="R193" i="1"/>
  <c r="R192" i="1"/>
  <c r="R191" i="1"/>
  <c r="R190" i="1"/>
  <c r="R189" i="1"/>
  <c r="R188" i="1"/>
  <c r="R187" i="1"/>
  <c r="R186" i="1"/>
  <c r="R185" i="1"/>
  <c r="R184" i="1"/>
  <c r="R183" i="1"/>
  <c r="R182" i="1"/>
  <c r="R181" i="1"/>
  <c r="R180" i="1"/>
  <c r="R179" i="1"/>
  <c r="R178" i="1"/>
  <c r="R177" i="1"/>
  <c r="R171" i="1"/>
  <c r="R170" i="1"/>
  <c r="R169" i="1"/>
  <c r="R168" i="1"/>
  <c r="R167" i="1"/>
  <c r="R166" i="1"/>
  <c r="R165" i="1"/>
  <c r="R164" i="1"/>
  <c r="R163" i="1"/>
  <c r="R162" i="1"/>
  <c r="R161" i="1"/>
  <c r="R160" i="1"/>
  <c r="R159" i="1"/>
  <c r="R158" i="1"/>
  <c r="R157" i="1"/>
  <c r="R156" i="1"/>
  <c r="R155" i="1"/>
  <c r="R154" i="1"/>
  <c r="R153" i="1"/>
  <c r="R152" i="1"/>
  <c r="R151" i="1"/>
  <c r="R150" i="1"/>
  <c r="R149" i="1"/>
  <c r="R148" i="1"/>
  <c r="R147" i="1"/>
  <c r="R146" i="1"/>
  <c r="R145" i="1"/>
  <c r="R144" i="1"/>
  <c r="R143" i="1"/>
  <c r="R142" i="1"/>
  <c r="R141" i="1"/>
  <c r="R140" i="1"/>
  <c r="R139" i="1"/>
  <c r="R138" i="1"/>
  <c r="R137" i="1"/>
  <c r="R136" i="1"/>
  <c r="R135" i="1"/>
  <c r="R134" i="1"/>
  <c r="R133" i="1"/>
  <c r="R132" i="1"/>
  <c r="R131" i="1"/>
  <c r="R130" i="1"/>
  <c r="R129" i="1"/>
  <c r="R128" i="1"/>
  <c r="R127" i="1"/>
  <c r="R126" i="1"/>
  <c r="R125" i="1"/>
  <c r="R124" i="1"/>
  <c r="R123" i="1"/>
  <c r="R122" i="1"/>
  <c r="R121" i="1"/>
  <c r="R120" i="1"/>
  <c r="R119" i="1"/>
  <c r="R118" i="1"/>
  <c r="R117" i="1"/>
  <c r="R116" i="1"/>
  <c r="R115" i="1"/>
  <c r="R114" i="1"/>
  <c r="R113" i="1"/>
  <c r="R112" i="1"/>
  <c r="R111" i="1"/>
  <c r="R110" i="1"/>
  <c r="R109" i="1"/>
  <c r="R108" i="1"/>
  <c r="R107" i="1"/>
  <c r="R106" i="1"/>
  <c r="R105" i="1"/>
  <c r="R104" i="1"/>
  <c r="R103" i="1"/>
  <c r="R98" i="1"/>
  <c r="R94" i="1"/>
  <c r="R91" i="1"/>
  <c r="R42" i="1"/>
  <c r="R10" i="1"/>
  <c r="Q8" i="1"/>
  <c r="R7" i="1"/>
  <c r="R8" i="1" s="1"/>
  <c r="R970" i="1"/>
  <c r="R784" i="1"/>
  <c r="R783" i="1"/>
  <c r="R782" i="1"/>
  <c r="R781" i="1"/>
  <c r="R780" i="1"/>
  <c r="R779" i="1"/>
  <c r="R778" i="1"/>
  <c r="R777" i="1"/>
  <c r="R776" i="1"/>
  <c r="R775" i="1"/>
  <c r="R774" i="1"/>
  <c r="R773" i="1"/>
  <c r="R772" i="1"/>
  <c r="R771" i="1"/>
  <c r="R770" i="1"/>
  <c r="R769" i="1"/>
  <c r="R768" i="1"/>
  <c r="R785" i="1"/>
  <c r="R760" i="1"/>
  <c r="R761" i="1"/>
  <c r="R762" i="1"/>
  <c r="R763" i="1"/>
  <c r="R764" i="1"/>
  <c r="Q972" i="1"/>
  <c r="Q753" i="1"/>
  <c r="R602" i="1"/>
  <c r="R608" i="1"/>
  <c r="R607" i="1"/>
  <c r="R606" i="1"/>
  <c r="R605" i="1"/>
  <c r="R620" i="1"/>
  <c r="R619" i="1"/>
  <c r="R618" i="1"/>
  <c r="R617" i="1"/>
  <c r="R616" i="1"/>
  <c r="R615" i="1"/>
  <c r="R614" i="1"/>
  <c r="R613" i="1"/>
  <c r="R612" i="1"/>
  <c r="R611" i="1"/>
  <c r="R628" i="1"/>
  <c r="R627" i="1"/>
  <c r="R626" i="1"/>
  <c r="R625" i="1"/>
  <c r="R624" i="1"/>
  <c r="R623" i="1"/>
  <c r="R633" i="1"/>
  <c r="R632" i="1"/>
  <c r="R631" i="1"/>
  <c r="Q629" i="1"/>
  <c r="Q634" i="1"/>
  <c r="Q646" i="1"/>
  <c r="R645" i="1"/>
  <c r="R644" i="1"/>
  <c r="R643" i="1"/>
  <c r="R642" i="1"/>
  <c r="R641" i="1"/>
  <c r="R640" i="1"/>
  <c r="R639" i="1"/>
  <c r="R638" i="1"/>
  <c r="R637" i="1"/>
  <c r="R636" i="1"/>
  <c r="Q175" i="1"/>
  <c r="R458" i="1"/>
  <c r="R457" i="1"/>
  <c r="R456" i="1"/>
  <c r="R455" i="1"/>
  <c r="R454" i="1"/>
  <c r="R453" i="1"/>
  <c r="R452" i="1"/>
  <c r="R451" i="1"/>
  <c r="R450" i="1"/>
  <c r="R449" i="1"/>
  <c r="R448" i="1"/>
  <c r="R447" i="1"/>
  <c r="R446" i="1"/>
  <c r="R445" i="1"/>
  <c r="R442" i="1"/>
  <c r="R441" i="1"/>
  <c r="R440" i="1"/>
  <c r="R439" i="1"/>
  <c r="R438" i="1"/>
  <c r="R437" i="1"/>
  <c r="R436" i="1"/>
  <c r="R435" i="1"/>
  <c r="R434" i="1"/>
  <c r="R433" i="1"/>
  <c r="R432" i="1"/>
  <c r="R431" i="1"/>
  <c r="R430" i="1"/>
  <c r="R429" i="1"/>
  <c r="R428" i="1"/>
  <c r="R427" i="1"/>
  <c r="R426" i="1"/>
  <c r="R425" i="1"/>
  <c r="R424" i="1"/>
  <c r="R309" i="1"/>
  <c r="R308" i="1"/>
  <c r="R315" i="1"/>
  <c r="R314" i="1"/>
  <c r="R325" i="1"/>
  <c r="R324" i="1"/>
  <c r="R323" i="1"/>
  <c r="R322" i="1"/>
  <c r="R321" i="1"/>
  <c r="R320" i="1"/>
  <c r="Q652" i="1"/>
  <c r="P652" i="1"/>
  <c r="M652" i="1"/>
  <c r="N652" i="1"/>
  <c r="Q459" i="1"/>
  <c r="P459" i="1"/>
  <c r="O459" i="1"/>
  <c r="N459" i="1"/>
  <c r="Q443" i="1"/>
  <c r="P443" i="1"/>
  <c r="Q422" i="1"/>
  <c r="P422" i="1"/>
  <c r="R421" i="1"/>
  <c r="R420" i="1"/>
  <c r="R419" i="1"/>
  <c r="R418" i="1"/>
  <c r="R417" i="1"/>
  <c r="R416" i="1"/>
  <c r="R415" i="1"/>
  <c r="R414" i="1"/>
  <c r="R413" i="1"/>
  <c r="R412" i="1"/>
  <c r="R411" i="1"/>
  <c r="R410" i="1"/>
  <c r="R409" i="1"/>
  <c r="R408" i="1"/>
  <c r="R407" i="1"/>
  <c r="R406" i="1"/>
  <c r="R405" i="1"/>
  <c r="R404" i="1"/>
  <c r="R403" i="1"/>
  <c r="R402" i="1"/>
  <c r="R401" i="1"/>
  <c r="R389" i="1"/>
  <c r="R390" i="1"/>
  <c r="R391" i="1"/>
  <c r="R392" i="1"/>
  <c r="R393" i="1"/>
  <c r="R394" i="1"/>
  <c r="R395" i="1"/>
  <c r="R396" i="1"/>
  <c r="R397" i="1"/>
  <c r="R398" i="1"/>
  <c r="Q399" i="1"/>
  <c r="P399" i="1"/>
  <c r="R365" i="1"/>
  <c r="R364" i="1"/>
  <c r="R363" i="1"/>
  <c r="R362" i="1"/>
  <c r="R361" i="1"/>
  <c r="R360" i="1"/>
  <c r="R359" i="1"/>
  <c r="R358" i="1"/>
  <c r="R357" i="1"/>
  <c r="R356" i="1"/>
  <c r="R355" i="1"/>
  <c r="O366" i="1"/>
  <c r="M366" i="1"/>
  <c r="N366" i="1"/>
  <c r="R351" i="1"/>
  <c r="Q353" i="1"/>
  <c r="R341" i="1"/>
  <c r="R340" i="1"/>
  <c r="R339" i="1"/>
  <c r="R338" i="1"/>
  <c r="R337" i="1"/>
  <c r="R336" i="1"/>
  <c r="R335" i="1"/>
  <c r="R334" i="1"/>
  <c r="R333" i="1"/>
  <c r="R332" i="1"/>
  <c r="R331" i="1"/>
  <c r="R330" i="1"/>
  <c r="R329" i="1"/>
  <c r="R328" i="1"/>
  <c r="Q1009" i="1"/>
  <c r="P1009" i="1"/>
  <c r="Q100" i="1" l="1"/>
  <c r="R459" i="1"/>
  <c r="R366" i="1"/>
  <c r="Q653" i="1"/>
  <c r="R306" i="1"/>
  <c r="R652" i="1"/>
  <c r="C14" i="18"/>
  <c r="C13" i="18"/>
  <c r="D13" i="18" s="1"/>
  <c r="D24" i="19"/>
  <c r="F3" i="19"/>
  <c r="F13" i="19"/>
  <c r="F12" i="19"/>
  <c r="G32" i="18"/>
  <c r="D13" i="19"/>
  <c r="D12" i="19"/>
  <c r="D23" i="19"/>
  <c r="D6" i="19"/>
  <c r="D30" i="18"/>
  <c r="E30" i="18" s="1"/>
  <c r="D29" i="18"/>
  <c r="E29" i="18" s="1"/>
  <c r="D28" i="18"/>
  <c r="E28" i="18" s="1"/>
  <c r="D27" i="18"/>
  <c r="E27" i="18" s="1"/>
  <c r="D26" i="18"/>
  <c r="E26" i="18" s="1"/>
  <c r="D25" i="18"/>
  <c r="E25" i="18" s="1"/>
  <c r="D23" i="18"/>
  <c r="E23" i="18" s="1"/>
  <c r="D22" i="18"/>
  <c r="E22" i="18" s="1"/>
  <c r="D21" i="18"/>
  <c r="E21" i="18" s="1"/>
  <c r="D20" i="18"/>
  <c r="E20" i="18" s="1"/>
  <c r="D19" i="18"/>
  <c r="E19" i="18" s="1"/>
  <c r="D18" i="18"/>
  <c r="E18" i="18"/>
  <c r="D17" i="18"/>
  <c r="E17" i="18" s="1"/>
  <c r="D16" i="18"/>
  <c r="E16" i="18" s="1"/>
  <c r="D15" i="18"/>
  <c r="E15" i="18" s="1"/>
  <c r="D11" i="18"/>
  <c r="E11" i="18" s="1"/>
  <c r="D10" i="18"/>
  <c r="E10" i="18" s="1"/>
  <c r="D9" i="18"/>
  <c r="E9" i="18" s="1"/>
  <c r="D8" i="18"/>
  <c r="E8" i="18" s="1"/>
  <c r="D7" i="18"/>
  <c r="E7" i="18" s="1"/>
  <c r="D6" i="18"/>
  <c r="E6" i="18" s="1"/>
  <c r="D5" i="18"/>
  <c r="E5" i="18" s="1"/>
  <c r="C24" i="18"/>
  <c r="D24" i="18" s="1"/>
  <c r="E24" i="18" s="1"/>
  <c r="C12" i="18"/>
  <c r="D12" i="18" s="1"/>
  <c r="O353" i="1"/>
  <c r="N353" i="1"/>
  <c r="O603" i="1"/>
  <c r="N603" i="1"/>
  <c r="M603" i="1"/>
  <c r="D23" i="15"/>
  <c r="E23" i="15" s="1"/>
  <c r="D24" i="15"/>
  <c r="E24" i="15" s="1"/>
  <c r="D25" i="15"/>
  <c r="E25" i="15" s="1"/>
  <c r="D26" i="15"/>
  <c r="E26" i="15" s="1"/>
  <c r="D27" i="15"/>
  <c r="E27" i="15" s="1"/>
  <c r="C30" i="15"/>
  <c r="C14" i="15"/>
  <c r="D11" i="15"/>
  <c r="E11" i="15" s="1"/>
  <c r="D10" i="15"/>
  <c r="E10" i="15" s="1"/>
  <c r="D9" i="15"/>
  <c r="E9" i="15" s="1"/>
  <c r="D8" i="15"/>
  <c r="E8" i="15" s="1"/>
  <c r="D7" i="15"/>
  <c r="E7" i="15" s="1"/>
  <c r="D7" i="14"/>
  <c r="D9" i="14" s="1"/>
  <c r="C9" i="14"/>
  <c r="C12" i="14" s="1"/>
  <c r="C14" i="14" s="1"/>
  <c r="D27" i="12"/>
  <c r="E27" i="12" s="1"/>
  <c r="D26" i="12"/>
  <c r="E26" i="12" s="1"/>
  <c r="D25" i="12"/>
  <c r="E25" i="12" s="1"/>
  <c r="D24" i="12"/>
  <c r="E24" i="12" s="1"/>
  <c r="D23" i="12"/>
  <c r="E23" i="12" s="1"/>
  <c r="D22" i="12"/>
  <c r="E22" i="12" s="1"/>
  <c r="D21" i="12"/>
  <c r="E21" i="12" s="1"/>
  <c r="D20" i="12"/>
  <c r="E20" i="12" s="1"/>
  <c r="D19" i="12"/>
  <c r="E19" i="12" s="1"/>
  <c r="D18" i="12"/>
  <c r="E18" i="12" s="1"/>
  <c r="D17" i="12"/>
  <c r="E17" i="12" s="1"/>
  <c r="D16" i="12"/>
  <c r="E16" i="12" s="1"/>
  <c r="D15" i="12"/>
  <c r="E15" i="12" s="1"/>
  <c r="D14" i="12"/>
  <c r="E14" i="12" s="1"/>
  <c r="D13" i="12"/>
  <c r="E13" i="12" s="1"/>
  <c r="D12" i="12"/>
  <c r="E12" i="12" s="1"/>
  <c r="D11" i="12"/>
  <c r="E11" i="12" s="1"/>
  <c r="D10" i="12"/>
  <c r="E10" i="12" s="1"/>
  <c r="D9" i="12"/>
  <c r="D8" i="12"/>
  <c r="E8" i="12" s="1"/>
  <c r="C29" i="12"/>
  <c r="C32" i="12" s="1"/>
  <c r="C34" i="12" s="1"/>
  <c r="D7" i="12"/>
  <c r="E7" i="12" s="1"/>
  <c r="C29" i="11"/>
  <c r="C32" i="11" s="1"/>
  <c r="C34" i="11" s="1"/>
  <c r="N695" i="1"/>
  <c r="D8" i="11"/>
  <c r="E8" i="11" s="1"/>
  <c r="D9" i="11"/>
  <c r="E9" i="11" s="1"/>
  <c r="D10" i="11"/>
  <c r="E10" i="11" s="1"/>
  <c r="D11" i="11"/>
  <c r="E11" i="11" s="1"/>
  <c r="D12" i="11"/>
  <c r="E12" i="11" s="1"/>
  <c r="D13" i="11"/>
  <c r="E13" i="11" s="1"/>
  <c r="D14" i="11"/>
  <c r="E14" i="11" s="1"/>
  <c r="D15" i="11"/>
  <c r="E15" i="11" s="1"/>
  <c r="D16" i="11"/>
  <c r="E16" i="11" s="1"/>
  <c r="D17" i="11"/>
  <c r="E17" i="11" s="1"/>
  <c r="D18" i="11"/>
  <c r="E18" i="11" s="1"/>
  <c r="D19" i="11"/>
  <c r="E19" i="11" s="1"/>
  <c r="D20" i="11"/>
  <c r="E20" i="11" s="1"/>
  <c r="D21" i="11"/>
  <c r="E21" i="11" s="1"/>
  <c r="D22" i="11"/>
  <c r="E22" i="11" s="1"/>
  <c r="D23" i="11"/>
  <c r="E23" i="11" s="1"/>
  <c r="D24" i="11"/>
  <c r="E24" i="11" s="1"/>
  <c r="D25" i="11"/>
  <c r="E25" i="11" s="1"/>
  <c r="D26" i="11"/>
  <c r="E26" i="11" s="1"/>
  <c r="D27" i="11"/>
  <c r="E27" i="11" s="1"/>
  <c r="D7" i="11"/>
  <c r="E7" i="11" s="1"/>
  <c r="O1009" i="1"/>
  <c r="N1009" i="1"/>
  <c r="M1009" i="1"/>
  <c r="O20" i="1"/>
  <c r="N20" i="1"/>
  <c r="O14" i="1"/>
  <c r="N14" i="1"/>
  <c r="O8" i="1"/>
  <c r="N8" i="1"/>
  <c r="N11" i="1"/>
  <c r="P8" i="1"/>
  <c r="M8" i="1"/>
  <c r="M34" i="1"/>
  <c r="O326" i="1"/>
  <c r="P967" i="1"/>
  <c r="O306" i="1"/>
  <c r="N306" i="1"/>
  <c r="P306" i="1"/>
  <c r="M306" i="1"/>
  <c r="O317" i="1"/>
  <c r="M317" i="1"/>
  <c r="P480" i="1"/>
  <c r="O480" i="1"/>
  <c r="N480" i="1"/>
  <c r="M480" i="1"/>
  <c r="P11" i="1"/>
  <c r="R11" i="1"/>
  <c r="M810" i="1"/>
  <c r="O810" i="1"/>
  <c r="R810" i="1" s="1"/>
  <c r="N422" i="1"/>
  <c r="O422" i="1"/>
  <c r="M422" i="1"/>
  <c r="M399" i="1"/>
  <c r="O821" i="1"/>
  <c r="R821" i="1" s="1"/>
  <c r="P13" i="1"/>
  <c r="R13" i="1" s="1"/>
  <c r="R14" i="1" s="1"/>
  <c r="M14" i="1"/>
  <c r="P16" i="1"/>
  <c r="R16" i="1" s="1"/>
  <c r="M17" i="1"/>
  <c r="N17" i="1"/>
  <c r="O17" i="1"/>
  <c r="P19" i="1"/>
  <c r="M20" i="1"/>
  <c r="P26" i="1"/>
  <c r="R26" i="1" s="1"/>
  <c r="M27" i="1"/>
  <c r="N27" i="1"/>
  <c r="O27" i="1"/>
  <c r="N30" i="1"/>
  <c r="P30" i="1"/>
  <c r="M31" i="1"/>
  <c r="O31" i="1"/>
  <c r="N33" i="1"/>
  <c r="P33" i="1"/>
  <c r="P34" i="1" s="1"/>
  <c r="O34" i="1"/>
  <c r="N36" i="1"/>
  <c r="N37" i="1" s="1"/>
  <c r="P36" i="1"/>
  <c r="P37" i="1" s="1"/>
  <c r="M37" i="1"/>
  <c r="O37" i="1"/>
  <c r="N39" i="1"/>
  <c r="P39" i="1"/>
  <c r="M40" i="1"/>
  <c r="O40" i="1"/>
  <c r="O43" i="1"/>
  <c r="N45" i="1"/>
  <c r="P45" i="1"/>
  <c r="P46" i="1" s="1"/>
  <c r="M46" i="1"/>
  <c r="O46" i="1"/>
  <c r="N48" i="1"/>
  <c r="P48" i="1"/>
  <c r="P50" i="1" s="1"/>
  <c r="M50" i="1"/>
  <c r="O50" i="1"/>
  <c r="N52" i="1"/>
  <c r="P52" i="1"/>
  <c r="P53" i="1" s="1"/>
  <c r="M53" i="1"/>
  <c r="O53" i="1"/>
  <c r="N55" i="1"/>
  <c r="P55" i="1"/>
  <c r="P56" i="1" s="1"/>
  <c r="M56" i="1"/>
  <c r="O56" i="1"/>
  <c r="N58" i="1"/>
  <c r="P58" i="1"/>
  <c r="P59" i="1" s="1"/>
  <c r="M59" i="1"/>
  <c r="O59" i="1"/>
  <c r="N62" i="1"/>
  <c r="P62" i="1"/>
  <c r="N66" i="1"/>
  <c r="P66" i="1"/>
  <c r="P68" i="1" s="1"/>
  <c r="M68" i="1"/>
  <c r="O68" i="1"/>
  <c r="N70" i="1"/>
  <c r="P70" i="1"/>
  <c r="M71" i="1"/>
  <c r="O71" i="1"/>
  <c r="N73" i="1"/>
  <c r="P73" i="1"/>
  <c r="P74" i="1" s="1"/>
  <c r="M74" i="1"/>
  <c r="O74" i="1"/>
  <c r="N76" i="1"/>
  <c r="N77" i="1" s="1"/>
  <c r="P76" i="1"/>
  <c r="M77" i="1"/>
  <c r="O77" i="1"/>
  <c r="R77" i="1" s="1"/>
  <c r="N79" i="1"/>
  <c r="O80" i="1"/>
  <c r="R80" i="1" s="1"/>
  <c r="P79" i="1"/>
  <c r="M80" i="1"/>
  <c r="N82" i="1"/>
  <c r="P82" i="1"/>
  <c r="P83" i="1" s="1"/>
  <c r="M83" i="1"/>
  <c r="O83" i="1"/>
  <c r="N85" i="1"/>
  <c r="P85" i="1"/>
  <c r="P86" i="1" s="1"/>
  <c r="M86" i="1"/>
  <c r="O86" i="1"/>
  <c r="N88" i="1"/>
  <c r="N89" i="1" s="1"/>
  <c r="P88" i="1"/>
  <c r="P89" i="1" s="1"/>
  <c r="M89" i="1"/>
  <c r="O89" i="1"/>
  <c r="M99" i="1"/>
  <c r="O99" i="1"/>
  <c r="P99" i="1"/>
  <c r="P175" i="1"/>
  <c r="M226" i="1"/>
  <c r="N226" i="1"/>
  <c r="P226" i="1"/>
  <c r="M240" i="1"/>
  <c r="N240" i="1"/>
  <c r="O240" i="1"/>
  <c r="P240" i="1"/>
  <c r="R310" i="1"/>
  <c r="M310" i="1"/>
  <c r="N310" i="1"/>
  <c r="O310" i="1"/>
  <c r="P310" i="1"/>
  <c r="P313" i="1"/>
  <c r="R313" i="1" s="1"/>
  <c r="R317" i="1" s="1"/>
  <c r="R326" i="1"/>
  <c r="M326" i="1"/>
  <c r="N326" i="1"/>
  <c r="P326" i="1"/>
  <c r="R352" i="1"/>
  <c r="P353" i="1"/>
  <c r="P366" i="1"/>
  <c r="M443" i="1"/>
  <c r="N443" i="1"/>
  <c r="O443" i="1"/>
  <c r="M459" i="1"/>
  <c r="M499" i="1"/>
  <c r="N499" i="1"/>
  <c r="O499" i="1"/>
  <c r="P499" i="1"/>
  <c r="M527" i="1"/>
  <c r="N527" i="1"/>
  <c r="O527" i="1"/>
  <c r="P527" i="1"/>
  <c r="M541" i="1"/>
  <c r="N541" i="1"/>
  <c r="O541" i="1"/>
  <c r="P541" i="1"/>
  <c r="R558" i="1"/>
  <c r="M558" i="1"/>
  <c r="N558" i="1"/>
  <c r="O558" i="1"/>
  <c r="P558" i="1"/>
  <c r="M565" i="1"/>
  <c r="N565" i="1"/>
  <c r="O565" i="1"/>
  <c r="P565" i="1"/>
  <c r="P603" i="1"/>
  <c r="M609" i="1"/>
  <c r="N609" i="1"/>
  <c r="O609" i="1"/>
  <c r="P609" i="1"/>
  <c r="M621" i="1"/>
  <c r="N621" i="1"/>
  <c r="O621" i="1"/>
  <c r="P621" i="1"/>
  <c r="M629" i="1"/>
  <c r="N629" i="1"/>
  <c r="O629" i="1"/>
  <c r="P629" i="1"/>
  <c r="M634" i="1"/>
  <c r="N634" i="1"/>
  <c r="O634" i="1"/>
  <c r="P634" i="1"/>
  <c r="M646" i="1"/>
  <c r="N646" i="1"/>
  <c r="O646" i="1"/>
  <c r="P646" i="1"/>
  <c r="O652" i="1"/>
  <c r="M695" i="1"/>
  <c r="M707" i="1"/>
  <c r="R707" i="1"/>
  <c r="M726" i="1"/>
  <c r="R726" i="1"/>
  <c r="M733" i="1"/>
  <c r="R736" i="1"/>
  <c r="R737" i="1"/>
  <c r="M738" i="1"/>
  <c r="R738" i="1"/>
  <c r="M757" i="1"/>
  <c r="N757" i="1"/>
  <c r="O757" i="1"/>
  <c r="P757" i="1"/>
  <c r="M765" i="1"/>
  <c r="O765" i="1"/>
  <c r="R765" i="1" s="1"/>
  <c r="R788" i="1"/>
  <c r="M814" i="1"/>
  <c r="O814" i="1"/>
  <c r="M821" i="1"/>
  <c r="R833" i="1"/>
  <c r="M838" i="1"/>
  <c r="O838" i="1"/>
  <c r="R838" i="1" s="1"/>
  <c r="M859" i="1"/>
  <c r="O902" i="1"/>
  <c r="R902" i="1" s="1"/>
  <c r="M902" i="1"/>
  <c r="M938" i="1"/>
  <c r="M949" i="1"/>
  <c r="O949" i="1"/>
  <c r="R949" i="1" s="1"/>
  <c r="R959" i="1"/>
  <c r="O963" i="1"/>
  <c r="R963" i="1" s="1"/>
  <c r="M963" i="1"/>
  <c r="M967" i="1"/>
  <c r="N967" i="1"/>
  <c r="O967" i="1"/>
  <c r="N976" i="1"/>
  <c r="O976" i="1"/>
  <c r="P976" i="1"/>
  <c r="P977" i="1" s="1"/>
  <c r="M977" i="1"/>
  <c r="N979" i="1"/>
  <c r="O979" i="1"/>
  <c r="O980" i="1" s="1"/>
  <c r="M980" i="1"/>
  <c r="P980" i="1"/>
  <c r="N983" i="1"/>
  <c r="O983" i="1"/>
  <c r="P982" i="1"/>
  <c r="P983" i="1" s="1"/>
  <c r="M983" i="1"/>
  <c r="N986" i="1"/>
  <c r="O986" i="1"/>
  <c r="P985" i="1"/>
  <c r="P986" i="1" s="1"/>
  <c r="M986" i="1"/>
  <c r="R989" i="1"/>
  <c r="M989" i="1"/>
  <c r="N989" i="1"/>
  <c r="O989" i="1"/>
  <c r="N991" i="1"/>
  <c r="O990" i="1"/>
  <c r="O991" i="1" s="1"/>
  <c r="M991" i="1"/>
  <c r="P991" i="1"/>
  <c r="O995" i="1"/>
  <c r="O996" i="1" s="1"/>
  <c r="O997" i="1" s="1"/>
  <c r="P995" i="1"/>
  <c r="P996" i="1" s="1"/>
  <c r="M996" i="1"/>
  <c r="M997" i="1" s="1"/>
  <c r="N996" i="1"/>
  <c r="N997" i="1" s="1"/>
  <c r="M1000" i="1"/>
  <c r="N1000" i="1"/>
  <c r="N1010" i="1" s="1"/>
  <c r="O1000" i="1"/>
  <c r="P1000" i="1"/>
  <c r="Z2" i="6"/>
  <c r="Z3" i="6"/>
  <c r="Z4" i="6"/>
  <c r="Z5" i="6"/>
  <c r="Z6" i="6"/>
  <c r="Z7" i="6"/>
  <c r="Z8" i="6"/>
  <c r="Z9" i="6"/>
  <c r="Z10" i="6"/>
  <c r="Z11" i="6"/>
  <c r="Z12" i="6"/>
  <c r="Z13" i="6"/>
  <c r="Z15" i="6"/>
  <c r="Y16" i="6"/>
  <c r="X16" i="6"/>
  <c r="Z1" i="6"/>
  <c r="W16" i="6"/>
  <c r="Z17" i="6"/>
  <c r="O15" i="6"/>
  <c r="O13" i="6"/>
  <c r="O12" i="6"/>
  <c r="O11" i="6"/>
  <c r="O10" i="6"/>
  <c r="O9" i="6"/>
  <c r="O8" i="6"/>
  <c r="O7" i="6"/>
  <c r="O6" i="6"/>
  <c r="O5" i="6"/>
  <c r="O4" i="6"/>
  <c r="O3" i="6"/>
  <c r="O2" i="6"/>
  <c r="O1" i="6"/>
  <c r="N814" i="1"/>
  <c r="R733" i="1"/>
  <c r="O938" i="1"/>
  <c r="R938" i="1" s="1"/>
  <c r="O859" i="1"/>
  <c r="R859" i="1" s="1"/>
  <c r="O399" i="1"/>
  <c r="P753" i="1"/>
  <c r="D14" i="18"/>
  <c r="E14" i="18" s="1"/>
  <c r="R387" i="1" l="1"/>
  <c r="R399" i="1" s="1"/>
  <c r="O100" i="1"/>
  <c r="M24" i="1"/>
  <c r="O24" i="1"/>
  <c r="N24" i="1"/>
  <c r="P40" i="1"/>
  <c r="P43" i="1" s="1"/>
  <c r="R43" i="1" s="1"/>
  <c r="P317" i="1"/>
  <c r="P653" i="1" s="1"/>
  <c r="R1009" i="1"/>
  <c r="C32" i="18"/>
  <c r="R814" i="1"/>
  <c r="Z16" i="6"/>
  <c r="R353" i="1"/>
  <c r="R73" i="1"/>
  <c r="N40" i="1"/>
  <c r="N43" i="1" s="1"/>
  <c r="P27" i="1"/>
  <c r="R27" i="1" s="1"/>
  <c r="M653" i="1"/>
  <c r="R95" i="1"/>
  <c r="R74" i="1"/>
  <c r="N74" i="1"/>
  <c r="P17" i="1"/>
  <c r="R17" i="1" s="1"/>
  <c r="R422" i="1"/>
  <c r="R695" i="1"/>
  <c r="R34" i="1"/>
  <c r="P972" i="1"/>
  <c r="R986" i="1"/>
  <c r="R752" i="1"/>
  <c r="R175" i="1"/>
  <c r="R991" i="1"/>
  <c r="O753" i="1"/>
  <c r="N972" i="1"/>
  <c r="R967" i="1"/>
  <c r="P20" i="1"/>
  <c r="R19" i="1"/>
  <c r="R20" i="1" s="1"/>
  <c r="R603" i="1"/>
  <c r="R37" i="1"/>
  <c r="N753" i="1"/>
  <c r="R995" i="1"/>
  <c r="R985" i="1"/>
  <c r="R982" i="1"/>
  <c r="M972" i="1"/>
  <c r="R757" i="1"/>
  <c r="M753" i="1"/>
  <c r="R99" i="1"/>
  <c r="R88" i="1"/>
  <c r="N71" i="1"/>
  <c r="R70" i="1"/>
  <c r="R66" i="1"/>
  <c r="N64" i="1"/>
  <c r="R62" i="1"/>
  <c r="R58" i="1"/>
  <c r="N56" i="1"/>
  <c r="R55" i="1"/>
  <c r="R52" i="1"/>
  <c r="N50" i="1"/>
  <c r="R48" i="1"/>
  <c r="D29" i="12"/>
  <c r="E13" i="18"/>
  <c r="D32" i="18"/>
  <c r="R990" i="1"/>
  <c r="N980" i="1"/>
  <c r="R980" i="1" s="1"/>
  <c r="R979" i="1"/>
  <c r="R976" i="1"/>
  <c r="R646" i="1"/>
  <c r="R634" i="1"/>
  <c r="R629" i="1"/>
  <c r="R621" i="1"/>
  <c r="R609" i="1"/>
  <c r="R240" i="1"/>
  <c r="R89" i="1"/>
  <c r="R86" i="1"/>
  <c r="R85" i="1"/>
  <c r="N83" i="1"/>
  <c r="R82" i="1"/>
  <c r="R79" i="1"/>
  <c r="R68" i="1"/>
  <c r="R59" i="1"/>
  <c r="R56" i="1"/>
  <c r="R53" i="1"/>
  <c r="R50" i="1"/>
  <c r="R46" i="1"/>
  <c r="R45" i="1"/>
  <c r="N34" i="1"/>
  <c r="R33" i="1"/>
  <c r="N31" i="1"/>
  <c r="R30" i="1"/>
  <c r="E7" i="14"/>
  <c r="E9" i="14" s="1"/>
  <c r="E12" i="18"/>
  <c r="N977" i="1"/>
  <c r="N80" i="1"/>
  <c r="O14" i="6"/>
  <c r="O16" i="6" s="1"/>
  <c r="X20" i="6" s="1"/>
  <c r="R1000" i="1"/>
  <c r="P992" i="1"/>
  <c r="O972" i="1"/>
  <c r="R565" i="1"/>
  <c r="R541" i="1"/>
  <c r="R527" i="1"/>
  <c r="O226" i="1"/>
  <c r="O653" i="1" s="1"/>
  <c r="R220" i="1"/>
  <c r="R226" i="1" s="1"/>
  <c r="R83" i="1"/>
  <c r="R76" i="1"/>
  <c r="R39" i="1"/>
  <c r="R36" i="1"/>
  <c r="R480" i="1"/>
  <c r="F26" i="19"/>
  <c r="F31" i="19" s="1"/>
  <c r="Z14" i="6"/>
  <c r="M992" i="1"/>
  <c r="P71" i="1"/>
  <c r="R71" i="1" s="1"/>
  <c r="P64" i="1"/>
  <c r="R64" i="1" s="1"/>
  <c r="R996" i="1"/>
  <c r="P997" i="1"/>
  <c r="R997" i="1" s="1"/>
  <c r="N68" i="1"/>
  <c r="N59" i="1"/>
  <c r="N53" i="1"/>
  <c r="R983" i="1"/>
  <c r="O977" i="1"/>
  <c r="N86" i="1"/>
  <c r="N46" i="1"/>
  <c r="D29" i="11"/>
  <c r="E9" i="12"/>
  <c r="E29" i="12" s="1"/>
  <c r="D14" i="15"/>
  <c r="E14" i="15" s="1"/>
  <c r="R499" i="1"/>
  <c r="R443" i="1"/>
  <c r="P31" i="1"/>
  <c r="E29" i="11"/>
  <c r="N399" i="1"/>
  <c r="N653" i="1" s="1"/>
  <c r="D30" i="15"/>
  <c r="E30" i="15" s="1"/>
  <c r="G4" i="19"/>
  <c r="N100" i="1" l="1"/>
  <c r="P100" i="1"/>
  <c r="E32" i="18"/>
  <c r="Z21" i="6"/>
  <c r="R31" i="1"/>
  <c r="R40" i="1"/>
  <c r="R24" i="1"/>
  <c r="N992" i="1"/>
  <c r="R753" i="1"/>
  <c r="R653" i="1"/>
  <c r="R972" i="1"/>
  <c r="R977" i="1"/>
  <c r="O992" i="1"/>
  <c r="R1010" i="1" l="1"/>
  <c r="R100" i="1"/>
  <c r="R992" i="1"/>
</calcChain>
</file>

<file path=xl/sharedStrings.xml><?xml version="1.0" encoding="utf-8"?>
<sst xmlns="http://schemas.openxmlformats.org/spreadsheetml/2006/main" count="14832" uniqueCount="3302">
  <si>
    <t>Location: 00007143 - FINGER LAKES DDSO(REGIONAL OFFICE)</t>
  </si>
  <si>
    <t>620 Westfall Road</t>
  </si>
  <si>
    <t xml:space="preserve"> FINGER LAKES DDSO </t>
  </si>
  <si>
    <t>UNIVERSITY AVE &amp; WEST 181ST ST</t>
  </si>
  <si>
    <t>Location: 0521010 - BUTLER HALL</t>
  </si>
  <si>
    <t>Location: 0608002 - HEATING PLANT</t>
  </si>
  <si>
    <t>0608029B</t>
  </si>
  <si>
    <t>Location: 0608029B - L-3 (GARAGE)</t>
  </si>
  <si>
    <t>2800T VICTORY BOULEVARD</t>
  </si>
  <si>
    <t>060901L</t>
  </si>
  <si>
    <t>No CUNY Bldg. Code</t>
  </si>
  <si>
    <t>2800P VICTORY BOULEVARD</t>
  </si>
  <si>
    <t>2800J VICTORY BOULEVARD</t>
  </si>
  <si>
    <t>2800D VICTORY BOULEVARD</t>
  </si>
  <si>
    <t>2800M VICTORY BOULEVARD</t>
  </si>
  <si>
    <t>2800R VICTORY BOULEVARD</t>
  </si>
  <si>
    <t>2800U VICTORY BLVD.</t>
  </si>
  <si>
    <t>060906S</t>
  </si>
  <si>
    <t>2800K VICTORY BOULEVARD</t>
  </si>
  <si>
    <t>2800L VICTORY BOULEVARD</t>
  </si>
  <si>
    <t>Crane/Cargo Handling</t>
  </si>
  <si>
    <t>Fuel Facilities</t>
  </si>
  <si>
    <t>HEAVY INDUSTRIAL FACILITIES</t>
  </si>
  <si>
    <t>Pulp &amp; Paper</t>
  </si>
  <si>
    <t>Steel Mill</t>
  </si>
  <si>
    <t>MCKENZIE HALL, SOUTH - BLOCK HOUSE H</t>
  </si>
  <si>
    <t>Location: 012835087-J - MCKENZIE HALL, SOUTH - BLOCK HOUSE J</t>
  </si>
  <si>
    <t>012835087-J</t>
  </si>
  <si>
    <t>Location: 0128031A173 - LEHMAN HALL</t>
  </si>
  <si>
    <t>0128031A173</t>
  </si>
  <si>
    <t>Joisted Masonry</t>
  </si>
  <si>
    <t>Non-Combustile</t>
  </si>
  <si>
    <t>Masonry Non-Combustile</t>
  </si>
  <si>
    <t>Modified Fire Resistive</t>
  </si>
  <si>
    <t>Fire Resistive</t>
  </si>
  <si>
    <t>Heavy Timber Joisted Masonry</t>
  </si>
  <si>
    <t>Superior Non-Combustible</t>
  </si>
  <si>
    <t>450 West 41th Street</t>
  </si>
  <si>
    <t>Location (Level C): 00007128 - ST. LAWRENCE PSYCHIATRIC CENTER</t>
  </si>
  <si>
    <t>Location: 00007128 - ST. LAWRENCE PSYCHIATRIC CENTER</t>
  </si>
  <si>
    <t>00007128</t>
  </si>
  <si>
    <t>ST. LAWRENCE PSYCHIATRIC CENTER</t>
  </si>
  <si>
    <t>00007129</t>
  </si>
  <si>
    <t>00007130</t>
  </si>
  <si>
    <t>Location (Level C): 00007131 - WESTERN NEW YORK DDSO</t>
  </si>
  <si>
    <t>01282100033Z</t>
  </si>
  <si>
    <t>Location: 0525000 - BOROUGH OF MANHATTAN COMMUNITY COLLEGE</t>
  </si>
  <si>
    <t>0525000</t>
  </si>
  <si>
    <t>BOROUGH OF MANHATTAN COMMUNITY COLLEGE</t>
  </si>
  <si>
    <t>199 CHAMBERS STREET</t>
  </si>
  <si>
    <t>Location: 0525001 - MAIN CAMPUS</t>
  </si>
  <si>
    <t>0525001</t>
  </si>
  <si>
    <t>MAIN CAMPUS</t>
  </si>
  <si>
    <t>15.00  STORIES</t>
  </si>
  <si>
    <t>0128170009C</t>
  </si>
  <si>
    <t>Cement Mill</t>
  </si>
  <si>
    <t>LIGHT INDUSTRIAL FACILITIES</t>
  </si>
  <si>
    <t>Telecommunication</t>
  </si>
  <si>
    <t>ISO FireConstruction Code</t>
  </si>
  <si>
    <t>Frame</t>
  </si>
  <si>
    <t>Fort Schuyler/Bronx</t>
  </si>
  <si>
    <t>Building Location #</t>
  </si>
  <si>
    <t>Address</t>
  </si>
  <si>
    <t>HOOD RESIDENCE HALL</t>
  </si>
  <si>
    <t>Location: 01282400023 - DEFREDENBERG RES. HALL</t>
  </si>
  <si>
    <t>DEFREDENBERG RES. HALL</t>
  </si>
  <si>
    <t>Location: 01282400024 - MOFFITT RESIDENCE HALL</t>
  </si>
  <si>
    <t>MOFFITT RESIDENCE HALL</t>
  </si>
  <si>
    <t>Location: 01282400030 - WILSON RESIDENCE HALL</t>
  </si>
  <si>
    <t>WILSON RESIDENCE HALL</t>
  </si>
  <si>
    <t>Location: 01282400033 - WHITEFACE RESIDENCE HALL</t>
  </si>
  <si>
    <t>WHITEFACE RESIDENCE HALL</t>
  </si>
  <si>
    <t>Location: 01282400035 - ADIRONDACK RESIDENCE HALL</t>
  </si>
  <si>
    <t>ADIRONDACK RESIDENCE HALL</t>
  </si>
  <si>
    <t>Location: 012835085-4 - MCKENZIE HALL, NORTH -  ROW HOUSE 4</t>
  </si>
  <si>
    <t>012835085-4</t>
  </si>
  <si>
    <t>MCKENZIE HALL, NORTH -  ROW HOUSE 4</t>
  </si>
  <si>
    <t>Location: 012835085-5 - MCKENZIE HALL, NORTH - ROW HOUSE 5</t>
  </si>
  <si>
    <t>012835085-5</t>
  </si>
  <si>
    <t>MCKENZIE HALL, NORTH - ROW HOUSE 5</t>
  </si>
  <si>
    <t>Location: 012835085-6 - MACKENZIE HALL, NORTH - ROW HOUSE 6</t>
  </si>
  <si>
    <t>012835085-6</t>
  </si>
  <si>
    <t>MACKENZIE HALL, NORTH - ROW HOUSE 6</t>
  </si>
  <si>
    <t>Location: 012835085-D - MCKENZIE HALL, NORTH - BLOCK HOUSE D</t>
  </si>
  <si>
    <t>012835085-D</t>
  </si>
  <si>
    <t>MCKENZIE HALL, NORTH - BLOCK HOUSE D</t>
  </si>
  <si>
    <t>Location: 012835085-E - MCKENZIE HALL, NORTH - BLOCK HOUSE E</t>
  </si>
  <si>
    <t>012835085-E</t>
  </si>
  <si>
    <t>MCKENZIE HALL, NORTH - BLOCK HOUSE E</t>
  </si>
  <si>
    <t>Location: 012835086-7 - MCKENZIE HALL, EAST - ROW HOUSE 7</t>
  </si>
  <si>
    <t>012835086-7</t>
  </si>
  <si>
    <t>MCKENZIE HALL, EAST - ROW HOUSE 7</t>
  </si>
  <si>
    <t>Location: 012835086-8 - MCKENZIE HALL, EAST - ROW HOUSE 8</t>
  </si>
  <si>
    <t>Location: 0128010002D - BUILDING D-TWO</t>
  </si>
  <si>
    <t>0128010002D</t>
  </si>
  <si>
    <t>BUILDING D-TWO</t>
  </si>
  <si>
    <t>Location: 0128010003A - BUILDING A-THREE</t>
  </si>
  <si>
    <t>0128010003A</t>
  </si>
  <si>
    <t>2933 BEDFORD AVENUE</t>
  </si>
  <si>
    <t>2895 BEDFORD AVENUE</t>
  </si>
  <si>
    <t>Location: 0602003 - LAGUARDIA HALL LIBRARY</t>
  </si>
  <si>
    <t>LAGUARDIA HALL LIBRARY</t>
  </si>
  <si>
    <t>2700 CAMPUS ROAD</t>
  </si>
  <si>
    <t>2800Q VICTORY BOULEVARD</t>
  </si>
  <si>
    <t>2800N VICTORY BOULEVARD</t>
  </si>
  <si>
    <t>2800I VICTORY BOULEVARD</t>
  </si>
  <si>
    <t>2800S VICTORY BOULEVARD</t>
  </si>
  <si>
    <t>2800G VICTORY BOULEVARD</t>
  </si>
  <si>
    <t>2800V VICTORY BOULEVARD</t>
  </si>
  <si>
    <t>2800H VICTORY BOULEVARD</t>
  </si>
  <si>
    <t>2800W VICTORY BOULEVARD</t>
  </si>
  <si>
    <t>2800F VICTORY BLVD.</t>
  </si>
  <si>
    <t>060902M</t>
  </si>
  <si>
    <t>2800B VICTORY BLVD.</t>
  </si>
  <si>
    <t>060907N</t>
  </si>
  <si>
    <t>Location: 060907N - PUMP HOUSE</t>
  </si>
  <si>
    <t>2800C VICTORY BLVD.</t>
  </si>
  <si>
    <t>Location: 060901L - LIBRARY/CAFETERIA</t>
  </si>
  <si>
    <t>LIBRARY/CAFETERIA</t>
  </si>
  <si>
    <t>Location: 060901C - CAMPUS CENTER (STUDENT UNION)</t>
  </si>
  <si>
    <t>CAMPUS CENTER (STUDENT UNION)</t>
  </si>
  <si>
    <t>Location: 060901M - CAMPUS SERVICE</t>
  </si>
  <si>
    <t>CAMPUS SERVICE</t>
  </si>
  <si>
    <t>Location: 060901N - APPL/COMP/ENGINEERING SCIENCES</t>
  </si>
  <si>
    <t>PARKING LOT</t>
  </si>
  <si>
    <t>47-08 30th STREET</t>
  </si>
  <si>
    <t xml:space="preserve">Staten Island </t>
  </si>
  <si>
    <t>Rochester</t>
  </si>
  <si>
    <t>Ogdensburg</t>
  </si>
  <si>
    <t>Queens Village</t>
  </si>
  <si>
    <t xml:space="preserve">Brooklyn </t>
  </si>
  <si>
    <t>West Seneca</t>
  </si>
  <si>
    <t xml:space="preserve">Tupper Lake </t>
  </si>
  <si>
    <t xml:space="preserve">Wassaic </t>
  </si>
  <si>
    <t xml:space="preserve">Schenectady </t>
  </si>
  <si>
    <t>Albany</t>
  </si>
  <si>
    <t xml:space="preserve">New Hampton </t>
  </si>
  <si>
    <t>Utica</t>
  </si>
  <si>
    <t>West Brentwood</t>
  </si>
  <si>
    <t>Orangeburg</t>
  </si>
  <si>
    <t>1200 East &amp; West Road (BUILDING 648 (FORMER STAFF HOUSE)</t>
  </si>
  <si>
    <t>Location: 01281700013Z - SHEA HALL</t>
  </si>
  <si>
    <t>01281700013Z</t>
  </si>
  <si>
    <t>SHEA HALL</t>
  </si>
  <si>
    <t>P O BOX 2000200 WEST ROAD</t>
  </si>
  <si>
    <t>Location: 01281700014Z - BISHOP HALL</t>
  </si>
  <si>
    <t>01281700014Z</t>
  </si>
  <si>
    <t>BISHOP HALL</t>
  </si>
  <si>
    <t>10119-0118</t>
  </si>
  <si>
    <t>PERRY HALL</t>
  </si>
  <si>
    <t>Location (Level C): 01281700000 - SUNY - CORTLAND</t>
  </si>
  <si>
    <t>P.O. BOX 2000200 WEST ROAD</t>
  </si>
  <si>
    <t>Location (Level C): 0525000 - BOROUGH OF MANHATTAN COMMUNITY COLLEGE</t>
  </si>
  <si>
    <t>Location: 01282500020Z - DRAIME HALL</t>
  </si>
  <si>
    <t>01282500020Z</t>
  </si>
  <si>
    <t>Location: 01282500023 - KNOWLES HALL</t>
  </si>
  <si>
    <t>KNOWLES HALL</t>
  </si>
  <si>
    <t>Location: 01282500028 - LEHMAN HALL</t>
  </si>
  <si>
    <t>Location (Level C): 01282600000 - SUNY - PURCHASE</t>
  </si>
  <si>
    <t>0521022</t>
  </si>
  <si>
    <t>Location: 0521023 - ALUMNI GYMNASIUM</t>
  </si>
  <si>
    <t>0521023</t>
  </si>
  <si>
    <t>ALUMNI GYMNASIUM</t>
  </si>
  <si>
    <t>Location: 0521024 - NICHOLS BUILDING</t>
  </si>
  <si>
    <t>0521024</t>
  </si>
  <si>
    <t>Location: 01281100023Q - HSC-SYRACUSE-PRKNG GARAGE</t>
  </si>
  <si>
    <t>750 East Adams Street</t>
  </si>
  <si>
    <t>"73 to the top of stair roof</t>
  </si>
  <si>
    <t>01281100023Q- Upstate Medical University Parking Garage</t>
  </si>
  <si>
    <t>07063038</t>
  </si>
  <si>
    <t>PHASE II</t>
  </si>
  <si>
    <t>Location (Level C): 07070000 - WESTERN NYS VETERANS HOME</t>
  </si>
  <si>
    <t>Historical Information</t>
  </si>
  <si>
    <t>400 FOREST AVENUE (Bldg. 22)</t>
  </si>
  <si>
    <t xml:space="preserve">249 GLENWOOD ROAD </t>
  </si>
  <si>
    <t>BUILDING D-FIVE</t>
  </si>
  <si>
    <t>SPAULDING QUADRANGLE</t>
  </si>
  <si>
    <t>Location: 01280300026 - WILKESON QUADRANGLE</t>
  </si>
  <si>
    <t>WILKESON QUADRANGLE</t>
  </si>
  <si>
    <t>Office Equipment</t>
  </si>
  <si>
    <t>53</t>
  </si>
  <si>
    <t>Electrical Equipment</t>
  </si>
  <si>
    <t>Mechanical Equipment</t>
  </si>
  <si>
    <t>High Technology/Lab Equipment</t>
  </si>
  <si>
    <t>Trains, Trucks, Airplanes</t>
  </si>
  <si>
    <t>PETROCHEMICAL FACILITIES</t>
  </si>
  <si>
    <t>4</t>
  </si>
  <si>
    <t>Group Institutional Housing</t>
  </si>
  <si>
    <t>5</t>
  </si>
  <si>
    <t>Retail Trade</t>
  </si>
  <si>
    <t>6</t>
  </si>
  <si>
    <t>Wholesale Trade</t>
  </si>
  <si>
    <t>7</t>
  </si>
  <si>
    <t>Personal and Repair Services</t>
  </si>
  <si>
    <t>8</t>
  </si>
  <si>
    <t>0128210007A</t>
  </si>
  <si>
    <t>VESTAL PARKWAY EAST   P.O. Box 6000</t>
  </si>
  <si>
    <t>Location:  01280200137 - MARCY HALL</t>
  </si>
  <si>
    <t>Location: 01280500033Z - RUTH BENEDICT COLLEGE</t>
  </si>
  <si>
    <t>01280500033Z</t>
  </si>
  <si>
    <t>RUTH BENEDICT COLLEGE</t>
  </si>
  <si>
    <t>MAIN CAMPUS - "H" QUADRANGLE100 NICOLLS ROAD</t>
  </si>
  <si>
    <t>Location (Level C): 01282100000 - SUNY - NEW PALTZ</t>
  </si>
  <si>
    <t>Location: 01282100008Z - BOUTON HALL</t>
  </si>
  <si>
    <t>01282100008Z</t>
  </si>
  <si>
    <t>BOUTON HALL</t>
  </si>
  <si>
    <t>Location: 01282100009 - CAPEN HALL</t>
  </si>
  <si>
    <t>CAPEN HALL</t>
  </si>
  <si>
    <t>Location: 01282100021Z - GAGE HALL</t>
  </si>
  <si>
    <t>01282100021Z</t>
  </si>
  <si>
    <t>GAGE HALL</t>
  </si>
  <si>
    <t>Location: 0128010005C - BUILDING C-FIVE</t>
  </si>
  <si>
    <t>0128010005C</t>
  </si>
  <si>
    <t>BUILDING C-FIVE</t>
  </si>
  <si>
    <t>Location: 0128010005D - BUILDING D-FIVE</t>
  </si>
  <si>
    <t>0128010005D</t>
  </si>
  <si>
    <t>New Dormitory #3</t>
  </si>
  <si>
    <t>New Dormitory #4</t>
  </si>
  <si>
    <t>New Dormitory #5</t>
  </si>
  <si>
    <t>2090 ALBANY POST ROAD</t>
  </si>
  <si>
    <t>178-50 Linden Blvd.</t>
  </si>
  <si>
    <t>Jamaica</t>
  </si>
  <si>
    <t>NEW APARTMENT DORMITORY</t>
  </si>
  <si>
    <t>CARROLL STREET BLDG</t>
  </si>
  <si>
    <t xml:space="preserve"> BEFORD BUILDING</t>
  </si>
  <si>
    <t>JONES HALL</t>
  </si>
  <si>
    <t>Location: 01281900014Z - MONROE HALL</t>
  </si>
  <si>
    <t>01281900014Z</t>
  </si>
  <si>
    <t>SUNY - STONYBROOK</t>
  </si>
  <si>
    <t>100 NICOLLS ROAD</t>
  </si>
  <si>
    <t>Location: 01280500022Q - CAMPUS PARKING FACILITY</t>
  </si>
  <si>
    <t>01280500022Q</t>
  </si>
  <si>
    <t>Other</t>
  </si>
  <si>
    <t>Location: 01280500030Z - IRVING &amp; O'NEIL HALL</t>
  </si>
  <si>
    <t>01280500030Z</t>
  </si>
  <si>
    <t>IRVING &amp; O'NEIL HALL</t>
  </si>
  <si>
    <t>New Residence Hall</t>
  </si>
  <si>
    <t>Location: 01282600046 - FORT AWESOME</t>
  </si>
  <si>
    <t>SCAJAQUADA TOWER THREE</t>
  </si>
  <si>
    <t>Location: 01281600031 - SCAJAQUADA TOWER FOUR</t>
  </si>
  <si>
    <t>SCAJAQUADA TOWER FOUR</t>
  </si>
  <si>
    <t>Location: 0128160008DZ - PERRY HALL</t>
  </si>
  <si>
    <t>0128160008DZ</t>
  </si>
  <si>
    <t>05230T</t>
  </si>
  <si>
    <t>Location: 05230U - STUDENT CENTER</t>
  </si>
  <si>
    <t>05230U</t>
  </si>
  <si>
    <t>Location: 0128220057 -HIGGINS HALL</t>
  </si>
  <si>
    <t>RAVINE PARKWAY, WEST STORM DRIVE</t>
  </si>
  <si>
    <t>05230R</t>
  </si>
  <si>
    <t>05230S</t>
  </si>
  <si>
    <t>Residence</t>
  </si>
  <si>
    <t>0607009</t>
  </si>
  <si>
    <t>Location: 0522003 - C BUILDING- EAST ACADEMIC COMPLEX</t>
  </si>
  <si>
    <t>DISNEY HALL (KIRKLAND C)</t>
  </si>
  <si>
    <t>Location: 01281800025 - EISENHOWER HALL (KIRKLAND D)</t>
  </si>
  <si>
    <t>0608012</t>
  </si>
  <si>
    <t>0608013</t>
  </si>
  <si>
    <t>0608014</t>
  </si>
  <si>
    <t>0608015</t>
  </si>
  <si>
    <t>0608016</t>
  </si>
  <si>
    <t>0608017</t>
  </si>
  <si>
    <t>0608028</t>
  </si>
  <si>
    <t>0608029</t>
  </si>
  <si>
    <t>0608029C</t>
  </si>
  <si>
    <t>Occ. Code</t>
  </si>
  <si>
    <t>Const. Code</t>
  </si>
  <si>
    <t>Year Built</t>
  </si>
  <si>
    <t>Occupancy</t>
  </si>
  <si>
    <t>Description</t>
  </si>
  <si>
    <t>0</t>
  </si>
  <si>
    <t>Unknown</t>
  </si>
  <si>
    <t>1</t>
  </si>
  <si>
    <t>Permanent Dwelling (single family housing)</t>
  </si>
  <si>
    <t>2</t>
  </si>
  <si>
    <t>Permanent Dwelling (multi family housing)</t>
  </si>
  <si>
    <t>3</t>
  </si>
  <si>
    <t>0603041</t>
  </si>
  <si>
    <t>17.00  STORIES</t>
  </si>
  <si>
    <t>GREELEY COLLEGE</t>
  </si>
  <si>
    <t>Location: 01280500094 - WAGNER COLLEGE</t>
  </si>
  <si>
    <t>WAGNER COLLEGE</t>
  </si>
  <si>
    <t>SCHOMBERG APTS - BLDG "C"</t>
  </si>
  <si>
    <t>UNIVERSITY COMMONS</t>
  </si>
  <si>
    <t>Location: 0128010054 - MOHAWK TOWER</t>
  </si>
  <si>
    <t>MOHAWK TOWER</t>
  </si>
  <si>
    <t>Trash Rooms Only</t>
  </si>
  <si>
    <t>Location: 0521021 - SYSTEM SCIENCE</t>
  </si>
  <si>
    <t>0521021</t>
  </si>
  <si>
    <t>SYSTEM SCIENCE</t>
  </si>
  <si>
    <t>Location (Level C): 0522000 - HOSTOS COMMUNITY COLLEGE</t>
  </si>
  <si>
    <t>Location: 0522000 - HOSTOS COMMUNITY COLLEGE</t>
  </si>
  <si>
    <t>0522000</t>
  </si>
  <si>
    <t>HOSTOS COMMUNITY COLLEGE</t>
  </si>
  <si>
    <t>500 GRAND CONCOURSE</t>
  </si>
  <si>
    <t>0522001</t>
  </si>
  <si>
    <t>0522002</t>
  </si>
  <si>
    <t>140 OLD ORANGEBURG ROAD, BUILDING 19, 2ND FLOOR</t>
  </si>
  <si>
    <t>Location: 0609023P - Parking Lot # 3</t>
  </si>
  <si>
    <t>0609023P</t>
  </si>
  <si>
    <t>Parking Lot # 3</t>
  </si>
  <si>
    <t>Location: 0609024P - Parking Lot # 4</t>
  </si>
  <si>
    <t>0609024P</t>
  </si>
  <si>
    <t>Parking Lot # 4</t>
  </si>
  <si>
    <t>Location: 0609025P - Parking Lot # 5</t>
  </si>
  <si>
    <t>0609025P</t>
  </si>
  <si>
    <t>Parking Lot # 5</t>
  </si>
  <si>
    <t>Location (Level C): 0602000 - BROOKLYN COLLEGE</t>
  </si>
  <si>
    <t>Location: 0602000 - BROOKLYN COLLEGE</t>
  </si>
  <si>
    <t>0602000</t>
  </si>
  <si>
    <t>Health Care Service</t>
  </si>
  <si>
    <t>10</t>
  </si>
  <si>
    <t>Entertainment and Recreation</t>
  </si>
  <si>
    <t>11</t>
  </si>
  <si>
    <t>Parking</t>
  </si>
  <si>
    <t>12</t>
  </si>
  <si>
    <t>MACOMB RESIDENCE HALL</t>
  </si>
  <si>
    <t>475 GRAND CONCOURSE</t>
  </si>
  <si>
    <t>RESIDENCE HALL # 8</t>
  </si>
  <si>
    <t>0128230015</t>
  </si>
  <si>
    <t>Location: 01280500101 - SCHOMBERG APTS - BLDG "A"</t>
  </si>
  <si>
    <t>SCHOMBERG APTS - BLDG "A"</t>
  </si>
  <si>
    <t>Dormitories</t>
  </si>
  <si>
    <t>MAIN CAMPUS100 NICOLLS ROAD</t>
  </si>
  <si>
    <t>Location: 01280500102 - SCHOMBERG APTS - BLDG "B"</t>
  </si>
  <si>
    <t>SCHOMBERG APTS - BLDG "B"</t>
  </si>
  <si>
    <t>Location: 01280500450 - HARRY CHAPIN APTS-#450</t>
  </si>
  <si>
    <t>HARRY CHAPIN APTS-#450</t>
  </si>
  <si>
    <t>Location: 01280500451 - HARRY CHAPIN APTS-#451</t>
  </si>
  <si>
    <t>HARRY CHAPIN APTS-#451</t>
  </si>
  <si>
    <t>Location: 01280500452 - HARRY CHAPIN APTS-#452</t>
  </si>
  <si>
    <t>HARRY CHAPIN APTS-#452</t>
  </si>
  <si>
    <t>Location: 01280500453 - HARRY CHAPIN APTS-#453</t>
  </si>
  <si>
    <t>05230C</t>
  </si>
  <si>
    <t>05230D</t>
  </si>
  <si>
    <t xml:space="preserve">Buffalo </t>
  </si>
  <si>
    <t>Delmar</t>
  </si>
  <si>
    <t>12054-1398</t>
  </si>
  <si>
    <t xml:space="preserve">New York </t>
  </si>
  <si>
    <t>Fredonia</t>
  </si>
  <si>
    <t>Geneseo</t>
  </si>
  <si>
    <t>Old Westbury</t>
  </si>
  <si>
    <t>New Paltz</t>
  </si>
  <si>
    <t>Oneonta</t>
  </si>
  <si>
    <t xml:space="preserve">Oswego </t>
  </si>
  <si>
    <t>Plattsburgh</t>
  </si>
  <si>
    <t>Potsdam</t>
  </si>
  <si>
    <t xml:space="preserve">Purchase </t>
  </si>
  <si>
    <t>Alfred</t>
  </si>
  <si>
    <t xml:space="preserve">Canton </t>
  </si>
  <si>
    <t>DELHI</t>
  </si>
  <si>
    <t>Farmingdale</t>
  </si>
  <si>
    <t>Morrisville</t>
  </si>
  <si>
    <t xml:space="preserve">Long Island City </t>
  </si>
  <si>
    <t xml:space="preserve">Queens </t>
  </si>
  <si>
    <t>New York</t>
  </si>
  <si>
    <t>Flushing</t>
  </si>
  <si>
    <t>11367-0904</t>
  </si>
  <si>
    <t>Staten Island</t>
  </si>
  <si>
    <t>West Haverstraw</t>
  </si>
  <si>
    <t>Batavia</t>
  </si>
  <si>
    <t>Oxford</t>
  </si>
  <si>
    <t>7.00 Stories</t>
  </si>
  <si>
    <t>0607010</t>
  </si>
  <si>
    <t>Location (Level C): 0608000 - QUEENS COLLEGE</t>
  </si>
  <si>
    <t>KENT HALL</t>
  </si>
  <si>
    <t>Location: 01282400019Z - MASON RESIDENCE HALL</t>
  </si>
  <si>
    <t>01282400019Z</t>
  </si>
  <si>
    <t>MASON RESIDENCE HALL</t>
  </si>
  <si>
    <t>Location: 01282400022 - HOOD RESIDENCE HALL</t>
  </si>
  <si>
    <t>Total by location (Level C):</t>
  </si>
  <si>
    <t>Location: 0128010053H - TUSCARORA HALL</t>
  </si>
  <si>
    <t>0128010053H</t>
  </si>
  <si>
    <t>TUSCARORA HALL</t>
  </si>
  <si>
    <t>Location: 01280200053 - NANTICOKE</t>
  </si>
  <si>
    <t>0640509</t>
  </si>
  <si>
    <t>186 JAY STREET</t>
  </si>
  <si>
    <t>Location: 01281000004Z - NORTH RESIDENCE HALL</t>
  </si>
  <si>
    <t>Location 0608018-T-1 BUILDING</t>
  </si>
  <si>
    <t>Location 0608019-T-2 BUILDING</t>
  </si>
  <si>
    <t>Location 0608020-T-3 BUILDING</t>
  </si>
  <si>
    <t>Location 0608004B-PUMP HOUSE/IRRIGATION</t>
  </si>
  <si>
    <t>Location 0608029D-L-5 (B&amp;G EQUIP AND VEHICLES)</t>
  </si>
  <si>
    <t>Location 0608067-TENNIS STRUCTURE</t>
  </si>
  <si>
    <t>0608030A</t>
  </si>
  <si>
    <t>0608029D</t>
  </si>
  <si>
    <t>0608018</t>
  </si>
  <si>
    <t>0608019</t>
  </si>
  <si>
    <t>0608020</t>
  </si>
  <si>
    <t>Location: 0527005 - R. KENNEDY HALL</t>
  </si>
  <si>
    <t>R. KENNEDY HALL</t>
  </si>
  <si>
    <t>Location (Level C): 01280200000 - SUNY - BINGHAMTON</t>
  </si>
  <si>
    <t>VESTAL PARKWAY EASTPO BOX 6000</t>
  </si>
  <si>
    <t>01280200010Z</t>
  </si>
  <si>
    <t>DIGMAN HALL</t>
  </si>
  <si>
    <t>O'CONNOR HALL</t>
  </si>
  <si>
    <t>28</t>
  </si>
  <si>
    <t>Air</t>
  </si>
  <si>
    <t>29</t>
  </si>
  <si>
    <t>Sea/Water</t>
  </si>
  <si>
    <t>30</t>
  </si>
  <si>
    <t>Electrical</t>
  </si>
  <si>
    <t>31</t>
  </si>
  <si>
    <t>Water</t>
  </si>
  <si>
    <t>32</t>
  </si>
  <si>
    <t>Location: 01283500033Z - GETMAN HALL</t>
  </si>
  <si>
    <t>Location 05230T1-8-TEMPORARY BUILDINGS T1-T8 (ALL BUILDINGS COMBINED)</t>
  </si>
  <si>
    <t>05230Z</t>
  </si>
  <si>
    <t>05230T1-8</t>
  </si>
  <si>
    <t>1530 ORIENTAL BOULEVARD</t>
  </si>
  <si>
    <t xml:space="preserve">Location 0527001-OAKLAND BUILDING </t>
  </si>
  <si>
    <t>Location 0527003-KURT SCHMELLER LIBRARY</t>
  </si>
  <si>
    <t>Location 0527006-STUDENT UNION (CAFETERIA)</t>
  </si>
  <si>
    <t>Location 0527030-HUMANITIES BUILDING</t>
  </si>
  <si>
    <t xml:space="preserve">Location 0527Y1-5- TEMPORARY BUILDINGS T1-T5 </t>
  </si>
  <si>
    <t>0527Y1-5</t>
  </si>
  <si>
    <t>221-15 56 TH AVENUE</t>
  </si>
  <si>
    <t>222-25 56TH  AVENUE</t>
  </si>
  <si>
    <t>221-35 56TH AVENUE</t>
  </si>
  <si>
    <t>222-05 56TH AVENUE</t>
  </si>
  <si>
    <t>Location: 0128150008A - MORGAN RESIDENCE HALL I</t>
  </si>
  <si>
    <t>0128150008A</t>
  </si>
  <si>
    <t>MORGAN RESIDENCE HALL I</t>
  </si>
  <si>
    <t>Location: 0128150008B - MORGAN RESIDENCE HALL II</t>
  </si>
  <si>
    <t>0128150008B</t>
  </si>
  <si>
    <t>MORGAN RESIDENCE HALL II</t>
  </si>
  <si>
    <t>Location (Level C): 01281600000 - SUNY - BUFFALO STATE COLLEGE</t>
  </si>
  <si>
    <t>Location: 01281600010Z - NEUMAN HALL</t>
  </si>
  <si>
    <t>01281600010Z</t>
  </si>
  <si>
    <t>%Smoke alarm</t>
  </si>
  <si>
    <t>&lt;2%</t>
  </si>
  <si>
    <t>Location (Level C): 00007129 - BERNARD FINESON  DDSO</t>
  </si>
  <si>
    <t>Location: 00007129 - BERNARD FINESON  DDSO</t>
  </si>
  <si>
    <t>BERNARD FINESON  DDSO</t>
  </si>
  <si>
    <t>Location (Level C): 00007130 - BROOKLYN  DDSO</t>
  </si>
  <si>
    <t>Location: 00007130 - BROOKLYN  DDSO</t>
  </si>
  <si>
    <t>BROOKLYN  DDSO</t>
  </si>
  <si>
    <t>Location (Level C): 00007134 - SUNMOUNT DDSO</t>
  </si>
  <si>
    <t>Location: 00007134 - SUNMOUNT DDSO</t>
  </si>
  <si>
    <t>SUNMOUNT DDSO</t>
  </si>
  <si>
    <t>Location: 0128010052B - CAYUGA HALL</t>
  </si>
  <si>
    <t>RESIDENCE HALL # 4</t>
  </si>
  <si>
    <t>Location: 0521050 - MACCRACKEN HALL</t>
  </si>
  <si>
    <t>0521050</t>
  </si>
  <si>
    <t>MACCRACKEN HALL</t>
  </si>
  <si>
    <t>0521051</t>
  </si>
  <si>
    <t>Location: 0521056 - ALTSCHUL HOUSE</t>
  </si>
  <si>
    <t>0521056</t>
  </si>
  <si>
    <t>ALTSCHUL HOUSE</t>
  </si>
  <si>
    <t>MCLEAN RESIDENCE HALL</t>
  </si>
  <si>
    <t>Location: 01284000043Z - CAYUGA HALL</t>
  </si>
  <si>
    <t>01284000043Z</t>
  </si>
  <si>
    <t>Location (Level C): 01285700000 - SUNY - MARITIME COLLEGE</t>
  </si>
  <si>
    <t>Location: 01285700041Z - VANDER CLUTE HALL C &amp; D</t>
  </si>
  <si>
    <t>01285700041Z</t>
  </si>
  <si>
    <t>VANDER CLUTE HALL C &amp; D</t>
  </si>
  <si>
    <t>6 PENNYFIELD AVENUE</t>
  </si>
  <si>
    <t>Location: 0605000 - HUNTER COLLEGE</t>
  </si>
  <si>
    <t>0605000</t>
  </si>
  <si>
    <t>HUNTER COLLEGE</t>
  </si>
  <si>
    <t>695 PARK AVENUE</t>
  </si>
  <si>
    <t>Location: 0605003 - WEST BUILDING</t>
  </si>
  <si>
    <t>0605003</t>
  </si>
  <si>
    <t>WEST BUILDING</t>
  </si>
  <si>
    <t>21.00  STORIES</t>
  </si>
  <si>
    <t>Location: 0605004 - EAST BUILDING</t>
  </si>
  <si>
    <t>0605004</t>
  </si>
  <si>
    <t>EAST BUILDING</t>
  </si>
  <si>
    <t>20.00  STORIES</t>
  </si>
  <si>
    <t>Location: 01281900040 - ONONDAGA HALL</t>
  </si>
  <si>
    <t>Location: 01281900041 - NIAGARA HALL</t>
  </si>
  <si>
    <t>NIAGARA HALL</t>
  </si>
  <si>
    <t>Location (Level C): 01282000000 - SUNY - OLD WESTBURY</t>
  </si>
  <si>
    <t>BUILDING A-THREE</t>
  </si>
  <si>
    <t>Location: 0128010003B - BUILDING B-THREE</t>
  </si>
  <si>
    <t>0128010003B</t>
  </si>
  <si>
    <t>BUILDING B-THREE</t>
  </si>
  <si>
    <t>Location: 0128010003C - BUILDING C-THREE</t>
  </si>
  <si>
    <t>0128010003C</t>
  </si>
  <si>
    <t>BUILDING C-THREE</t>
  </si>
  <si>
    <t>Location: 0128010003D - BUILDING D-THREE</t>
  </si>
  <si>
    <t>0128010003D</t>
  </si>
  <si>
    <t>BUILDING D-THREE</t>
  </si>
  <si>
    <t>0521015</t>
  </si>
  <si>
    <t>INFORMATION OFFICE</t>
  </si>
  <si>
    <t>Location (Level C): 00007135 - TACONIC  DDSO</t>
  </si>
  <si>
    <t>Location: 00007135 - TACONIC  DDSO</t>
  </si>
  <si>
    <t>TACONIC  DDSO</t>
  </si>
  <si>
    <t>Location (Level C): 00007120 - BROOME DDSO</t>
  </si>
  <si>
    <t>Location: 00007120 - BROOME DDSO</t>
  </si>
  <si>
    <t>Location (Level C): 00007103 - BRONX  PSYCHIATRIC CENTER</t>
  </si>
  <si>
    <t>Location: 00007103 - BRONX  PSYCHIATRIC CENTER</t>
  </si>
  <si>
    <t>00007103</t>
  </si>
  <si>
    <t>BRONX  PSYCHIATRIC CENTER</t>
  </si>
  <si>
    <t>Location (Level C): 00007104 - CAPITAL  DISTRICT  PSYCHIATRIC CENTER</t>
  </si>
  <si>
    <t>Location: 00007104 - CAPITAL  DISTRICT  PSYCHIATRIC CENTER</t>
  </si>
  <si>
    <t>00007104</t>
  </si>
  <si>
    <t xml:space="preserve">Location: 01280200050 - BRANDYWINE </t>
  </si>
  <si>
    <t>Location: 01280200051 - CHOCONUT</t>
  </si>
  <si>
    <t>Location: 01280200052 - GLENWOOD</t>
  </si>
  <si>
    <t>52</t>
  </si>
  <si>
    <t>94-43 159th Street</t>
  </si>
  <si>
    <t>CLASS ROOM BLDG</t>
  </si>
  <si>
    <t>CHILD CARE CENTER</t>
  </si>
  <si>
    <t>PRESIDENT RESIDENCE</t>
  </si>
  <si>
    <t>Location (Level C): 01281800000 - SUNY - FREDONIA</t>
  </si>
  <si>
    <t>Location: 01281800006 - GREGORY HALL</t>
  </si>
  <si>
    <t>0521030</t>
  </si>
  <si>
    <t>0521030A</t>
  </si>
  <si>
    <t>Location: 0521031 - SOUTH HALL</t>
  </si>
  <si>
    <t>0521031</t>
  </si>
  <si>
    <t>0521032</t>
  </si>
  <si>
    <t>0521033</t>
  </si>
  <si>
    <t>GREENHOUSE</t>
  </si>
  <si>
    <t>0128010051C</t>
  </si>
  <si>
    <t>MAHICAN HALL</t>
  </si>
  <si>
    <t>BIOLOGY/CHEMISTRY SCIENCE</t>
  </si>
  <si>
    <t>2800R VICTORY BLVD</t>
  </si>
  <si>
    <t>Location (Level C): 0640500 - NYC COLLEGE OF TECHNOLOGY</t>
  </si>
  <si>
    <t>Location: 0640509 - VOORHEES BUILDING</t>
  </si>
  <si>
    <t>VOORHEES BUILDING</t>
  </si>
  <si>
    <t>Location (Level C): 0641000 - THE GRADUATE CENTER</t>
  </si>
  <si>
    <t xml:space="preserve">Location (Level C): 0642000 - CUNY SCHOOL OF LAW </t>
  </si>
  <si>
    <t xml:space="preserve">CUNY SCHOOL OF LAW </t>
  </si>
  <si>
    <t>10 STORIES</t>
  </si>
  <si>
    <t>Location: 0521018 - ROSCOE C. BROWN STUDENT CENTER ANNEX</t>
  </si>
  <si>
    <t>ROSCOE C. BROWN STUDENT CENTER ANNEX</t>
  </si>
  <si>
    <t>GOULD HALL</t>
  </si>
  <si>
    <t>Location: 0521019 - GOULD HALL</t>
  </si>
  <si>
    <t>LOEW HALL</t>
  </si>
  <si>
    <t>Location: 0521020 - LOEW HALL</t>
  </si>
  <si>
    <t>LOEW ANNEX (COMPUTER CENTER)</t>
  </si>
  <si>
    <t>Location: 0524005 -  E BUILDING</t>
  </si>
  <si>
    <t xml:space="preserve"> E BUILDING</t>
  </si>
  <si>
    <t>31-40 THOMSON AVENUE</t>
  </si>
  <si>
    <t>Location: 05240C3 - CENTER III BUILDING</t>
  </si>
  <si>
    <t>05240C3</t>
  </si>
  <si>
    <t>CENTER III BUILDING</t>
  </si>
  <si>
    <t>Location: 0524007 - PARKING LOT</t>
  </si>
  <si>
    <t>HOSPITAL</t>
  </si>
  <si>
    <t>Location: 01283800030 - MURPHY HALL</t>
  </si>
  <si>
    <t>MURPHY HALL</t>
  </si>
  <si>
    <t>Location: 012835084-1 - MCKENZIE HALL, WEST- ROW HOUSE 1</t>
  </si>
  <si>
    <t>012835084-1</t>
  </si>
  <si>
    <t>MCKENZIE HALL, WEST- ROW HOUSE 1</t>
  </si>
  <si>
    <t>Location: 012835084-2 - MCKENZIE HALL, WEST - ROW HOUSE 2</t>
  </si>
  <si>
    <t>012835084-2</t>
  </si>
  <si>
    <t>MCKENZIE HALL, WEST - ROW HOUSE 2</t>
  </si>
  <si>
    <t>Location: 012835084-3 - MCKENZIE HALL, WEST - ROW HOUSE 3</t>
  </si>
  <si>
    <t>012835084-3</t>
  </si>
  <si>
    <t>MCKENZIE HALL, WEST - ROW HOUSE 3</t>
  </si>
  <si>
    <t>0521047</t>
  </si>
  <si>
    <t>Location: 0521048 - SNOW HALL</t>
  </si>
  <si>
    <t>0521048</t>
  </si>
  <si>
    <t>SNOW HALL</t>
  </si>
  <si>
    <t>Location: 060902G - GATEHOUSE- FOREST HILL ENTRY</t>
  </si>
  <si>
    <t>GATEHOUSE-VICTORY ROAD ENTRY</t>
  </si>
  <si>
    <t>GATEHOUSE-FOREST HILL ENTRY</t>
  </si>
  <si>
    <t>Location: 01280500085 - HAMILTON COLLEGE</t>
  </si>
  <si>
    <t>HAMILTON COLLEGE</t>
  </si>
  <si>
    <t>Location: 01280500091 - STIMSON COLLEGE</t>
  </si>
  <si>
    <t>STIMSON COLLEGE</t>
  </si>
  <si>
    <t>MAIN CAMPUSGRUZEN QUADRANGLE</t>
  </si>
  <si>
    <t>Oil Refineries &amp; Petrochemical Plants</t>
  </si>
  <si>
    <t>Tank Farms</t>
  </si>
  <si>
    <t>Pumping Stations</t>
  </si>
  <si>
    <t>Pipelines</t>
  </si>
  <si>
    <t>APPALACHIAN-DINING HALL</t>
  </si>
  <si>
    <t>Location: 01282100038 - ESOPUS HALL</t>
  </si>
  <si>
    <t>ESOPUS HALL</t>
  </si>
  <si>
    <t>Location: 0128031A174 - ROOSEVELT HALL</t>
  </si>
  <si>
    <t>0128031A174</t>
  </si>
  <si>
    <t>0128010052B</t>
  </si>
  <si>
    <t>CAYUGA HALL</t>
  </si>
  <si>
    <t>Location: 0128010053G - SENECA HALL</t>
  </si>
  <si>
    <t>0128010053G</t>
  </si>
  <si>
    <t>EISENHOWER COLLEGE</t>
  </si>
  <si>
    <t>WYOMING HALL</t>
  </si>
  <si>
    <t>Location: 01281900024Z - GENESEE HALL</t>
  </si>
  <si>
    <t>01281900024Z</t>
  </si>
  <si>
    <t>GENESEE HALL</t>
  </si>
  <si>
    <t>Location: 01281900026 - ALLEGANY HALL</t>
  </si>
  <si>
    <t>ALLEGANY HALL</t>
  </si>
  <si>
    <t>Location: 01281900027 - ONTARIO HALL</t>
  </si>
  <si>
    <t>Location: 01281800021 - GRISSOM HALL (KIRKLAND A)</t>
  </si>
  <si>
    <t>GRISSOM HALL (KIRKLAND A)</t>
  </si>
  <si>
    <t>ORCHARD HALL</t>
  </si>
  <si>
    <t>Location: 0128010041D - HERKIMER HALL</t>
  </si>
  <si>
    <t>0128010041D</t>
  </si>
  <si>
    <t>Location: 01280200016Z - ENDICOTT HALL</t>
  </si>
  <si>
    <t>01280200016Z</t>
  </si>
  <si>
    <t>ENDICOTT HALL</t>
  </si>
  <si>
    <t>Location: 01280200017Z - BINGHAM HALL</t>
  </si>
  <si>
    <t>01280200017Z</t>
  </si>
  <si>
    <t>BINGHAM HALL</t>
  </si>
  <si>
    <t>Location: 01280200020Z - DELAWARE HALL</t>
  </si>
  <si>
    <t>01280200020Z</t>
  </si>
  <si>
    <t>DELAWARE HALL</t>
  </si>
  <si>
    <t>Location: 01280200028 - CLEVELAND HALL</t>
  </si>
  <si>
    <t>Conventional Bridges (&lt; 500 ft. spans) w/ Multiple Simple Spans</t>
  </si>
  <si>
    <t>Conventional Bridges (&lt; 500 ft. spans) w/ Monolithic Spans</t>
  </si>
  <si>
    <t>Major Bridges (&gt; 500 ft. spans)</t>
  </si>
  <si>
    <t>Underground Pipelines</t>
  </si>
  <si>
    <t>Pipelines At Grade</t>
  </si>
  <si>
    <t>Concrete Dams</t>
  </si>
  <si>
    <t>Earthfill and Rockfill Dams</t>
  </si>
  <si>
    <t>Alluvium Tunnels</t>
  </si>
  <si>
    <t>Rock Tunnels</t>
  </si>
  <si>
    <t>Cut &amp; Cover Tunnels</t>
  </si>
  <si>
    <t>Underground Liquid Storage Tanks</t>
  </si>
  <si>
    <t>Underground Solid Storage Tanks</t>
  </si>
  <si>
    <t>On Ground Liquid Storage Tanks</t>
  </si>
  <si>
    <t>On Ground Solid Storage Tanks</t>
  </si>
  <si>
    <t>Elevated Liquid Storage Tanks</t>
  </si>
  <si>
    <t>Elevated Solid Storage Tanks</t>
  </si>
  <si>
    <t>Railroads (Track &amp; Bed)</t>
  </si>
  <si>
    <t>Highways</t>
  </si>
  <si>
    <t>Runways</t>
  </si>
  <si>
    <t>High Industrial Masonry Chimneys</t>
  </si>
  <si>
    <t>High Industrial Concrete Chimneys</t>
  </si>
  <si>
    <t>40</t>
  </si>
  <si>
    <t>High Industrial Steel Chimneys</t>
  </si>
  <si>
    <t>41</t>
  </si>
  <si>
    <t>Cranes</t>
  </si>
  <si>
    <t>42</t>
  </si>
  <si>
    <t>Conveyor Systems</t>
  </si>
  <si>
    <t>43</t>
  </si>
  <si>
    <t>MINNEWASKA HOUSE</t>
  </si>
  <si>
    <t>060902A</t>
  </si>
  <si>
    <t>060902N</t>
  </si>
  <si>
    <t>Location: 07070000 - WESTERN NYS VETERANS HOME</t>
  </si>
  <si>
    <t>07070000</t>
  </si>
  <si>
    <t>WESTERN NYS VETERANS HOME</t>
  </si>
  <si>
    <t>220 RICHMOND AVE.</t>
  </si>
  <si>
    <t>Location: 0609000 - COLLEGE OF STATEN ISLAND</t>
  </si>
  <si>
    <t>PUMP HOUSE</t>
  </si>
  <si>
    <t>GERIATRIC CENTER</t>
  </si>
  <si>
    <t>Location: 01280500063 - HENDRIX COLLEGE</t>
  </si>
  <si>
    <t>180 HALL OF FAME TERRACE</t>
  </si>
  <si>
    <t>2000 ORIENTAL BOULEVARD</t>
  </si>
  <si>
    <t>1925 ORIENTAL BOULEVARD</t>
  </si>
  <si>
    <t>MARINE &amp; ACADEMIC CENTER</t>
  </si>
  <si>
    <t>WEST ACADEMIC CLUSTER WING C</t>
  </si>
  <si>
    <t>Location: 05230C - WEST ACADEMIC CLUSTER WING C</t>
  </si>
  <si>
    <t>Location: 05230D - WEST ACADEMIC CLUSTER WING D</t>
  </si>
  <si>
    <t>Location: 05230E - WEST ACADEMIC CLUSTER WING E</t>
  </si>
  <si>
    <t>Location: 05230F - WEST ACADEMIC CLUSTER WING F</t>
  </si>
  <si>
    <t>WEST ACADEMIC CLUSTER WING D</t>
  </si>
  <si>
    <t>WEST ACADEMIC CLUSTER WING E</t>
  </si>
  <si>
    <t>WEST ACADEMIC CLUSTER WING F</t>
  </si>
  <si>
    <t>Location: 05230G - PHYSICAL EDUCATION CENTER</t>
  </si>
  <si>
    <t>PHYSICAL EDUCATION CENTER</t>
  </si>
  <si>
    <t>Location: 05230L - ROBERT J. KIBBEE LIBRARY</t>
  </si>
  <si>
    <t>ROBERT J. KIBBEE LIBRARY</t>
  </si>
  <si>
    <t>Location: 05230M - MARINE &amp; ACADEMIC CENTER</t>
  </si>
  <si>
    <t>CENTRAL SERVICES</t>
  </si>
  <si>
    <t>Location: 05230R - SECURITY (GUARD HOUSE)</t>
  </si>
  <si>
    <t>0521018</t>
  </si>
  <si>
    <t>0521019</t>
  </si>
  <si>
    <t>Location: 0521025 - NEW HALL</t>
  </si>
  <si>
    <t>0521025</t>
  </si>
  <si>
    <t>NEW HALL</t>
  </si>
  <si>
    <t>ENERGY PLANT</t>
  </si>
  <si>
    <t>Power / Utility Buildings</t>
  </si>
  <si>
    <t>Location: 0521027 - BLISS HALL</t>
  </si>
  <si>
    <t>0521027</t>
  </si>
  <si>
    <t>Location: 0521028 - GUGGENHEIM HALL</t>
  </si>
  <si>
    <t>0521028</t>
  </si>
  <si>
    <t>GUGGENHEIM HALL</t>
  </si>
  <si>
    <t>0521029</t>
  </si>
  <si>
    <t>STUYVESANT TOWER</t>
  </si>
  <si>
    <t>24.00  STORIES</t>
  </si>
  <si>
    <t>DUTCH QUADRANGLE1400 WASHINGTON AVE.</t>
  </si>
  <si>
    <t>Location: 0128010002A - BUILDING A-TWO</t>
  </si>
  <si>
    <t>0128010002A</t>
  </si>
  <si>
    <t>4211 STATE HIGHWAY 220</t>
  </si>
  <si>
    <t>LEHMAN HALL</t>
  </si>
  <si>
    <t>Location (Level C): 0607000 - LEHMAN COLLEGE</t>
  </si>
  <si>
    <t>COLSTON HALL</t>
  </si>
  <si>
    <t>Location: 0521006 - COMMUNITY HALL</t>
  </si>
  <si>
    <t>0521006</t>
  </si>
  <si>
    <t>COMMUNITY HALL</t>
  </si>
  <si>
    <t>BEGRISCH HALL</t>
  </si>
  <si>
    <t>Location (Level C): 9240700 - 80 CENTRE STREET</t>
  </si>
  <si>
    <t>2900 GOULDEN AVENUE</t>
  </si>
  <si>
    <t>2851 PAUL AVE</t>
  </si>
  <si>
    <t>PAUL KLAPPER HALL</t>
  </si>
  <si>
    <t>Location: 0608003 - PAUL KLAPPER HALL</t>
  </si>
  <si>
    <t>ATHLETIC FIELD HOUSE</t>
  </si>
  <si>
    <t>Location: 0608004A - ATHLETIC FIELD HOUSE</t>
  </si>
  <si>
    <t>GOLDSTEIN THEATRE</t>
  </si>
  <si>
    <t>Location: 0608005B - GOLDSTEIN THEATRE</t>
  </si>
  <si>
    <t>DINING HALL/BOOKSTORE ADDITION</t>
  </si>
  <si>
    <t>Location: 0608006A - DINING HALL/BOOKSTORE ADDITION</t>
  </si>
  <si>
    <t>* 6 large quads are valued at $2,572,000 each, 2 small quads are valued at  $1,286,000 and 1 small at 648,833</t>
  </si>
  <si>
    <t>Location: 0608064 - STUDENT UNION</t>
  </si>
  <si>
    <t>64-36 KISSENA BLVD</t>
  </si>
  <si>
    <t>BRIGGS RESIDENCE HALL</t>
  </si>
  <si>
    <t>Location: 01281500042 - MORTIMER RESIDENCE HALL</t>
  </si>
  <si>
    <t>MORTIMER RESIDENCE HALL</t>
  </si>
  <si>
    <t>13.00  STORIES</t>
  </si>
  <si>
    <t>00007117</t>
  </si>
  <si>
    <t>SOUTH BEACH PSYCHIATRIC CENTER</t>
  </si>
  <si>
    <t>221-03 56TH AVENUE</t>
  </si>
  <si>
    <t>222-11 56TH AVENUE</t>
  </si>
  <si>
    <t>1.00 STORIES</t>
  </si>
  <si>
    <t xml:space="preserve">Location 0128100045 - SARATOGA COMMON </t>
  </si>
  <si>
    <t>SARATOGA COMMON</t>
  </si>
  <si>
    <t>Location (Level C): 00007117 - SOUTH BEACH PSYCHIATRIC CENTER</t>
  </si>
  <si>
    <t>Location: 00007117 - SOUTH BEACH PSYCHIATRIC CENTER</t>
  </si>
  <si>
    <t>BUFFALO PSYCHIATRIC CENTER.</t>
  </si>
  <si>
    <t>00007110</t>
  </si>
  <si>
    <t>ELMIRA  PSYCHIATRIC CENTER.</t>
  </si>
  <si>
    <t>Location (Level C): 00007111 - HUTCHINGS PSYCHIATRIC CENTER</t>
  </si>
  <si>
    <t>Location: 00007111 - HUTCHINGS PSYCHIATRIC CENTER</t>
  </si>
  <si>
    <t>Location: 01283900094 - ORCHARD HALL</t>
  </si>
  <si>
    <t>ONTARIO HALL</t>
  </si>
  <si>
    <t>Location: 01281900028 - ERIE HALL</t>
  </si>
  <si>
    <t>ERIE HALL</t>
  </si>
  <si>
    <t>Location: 01281900033 - NASSAU HALL</t>
  </si>
  <si>
    <t>NASSAU HALL</t>
  </si>
  <si>
    <t>ASTROPHYSICAL OBSERV.</t>
  </si>
  <si>
    <t>Location: 060902M - VACANT BUILDING/WAREHOUSE</t>
  </si>
  <si>
    <t>Location: 0610003 - HEALTH &amp; PHYSICAL ED COMPLEX</t>
  </si>
  <si>
    <t>HEALTH &amp; PHYSICAL ED COMPLEX</t>
  </si>
  <si>
    <t>ATHLETIC FIELD STORAGE</t>
  </si>
  <si>
    <t>Location: 0610006 - ATHLETIC FIELD STORAGE</t>
  </si>
  <si>
    <t>GENERAL BUILDING</t>
  </si>
  <si>
    <t>Location: 0640508 - GENERAL BUILDING</t>
  </si>
  <si>
    <t>0128010050E</t>
  </si>
  <si>
    <t>NORTH BUILDING</t>
  </si>
  <si>
    <t xml:space="preserve">Location: 0605001 - NORTH BUILDING </t>
  </si>
  <si>
    <t>Location: 0605008 - THOMAS HUNTER HALL</t>
  </si>
  <si>
    <t>Location: 0606006 - North Hall</t>
  </si>
  <si>
    <t>NORTH HALL</t>
  </si>
  <si>
    <t>Location: 0607011 - LIBRARY</t>
  </si>
  <si>
    <t>2853 PAUL AVE</t>
  </si>
  <si>
    <t>2921 PAUL AVE</t>
  </si>
  <si>
    <t>GYMNASIUM BUILDING</t>
  </si>
  <si>
    <t>CARMAN HALL</t>
  </si>
  <si>
    <t>SPEECH AND THEATRE</t>
  </si>
  <si>
    <t>CONCERT HALL</t>
  </si>
  <si>
    <t>Location: 0607010 - CONCERT HALL</t>
  </si>
  <si>
    <t>PRESIDENTS HOUSE</t>
  </si>
  <si>
    <t>Location: 0607023 - PRESIDENTS HOUSE</t>
  </si>
  <si>
    <t>2855 PAUL AVE</t>
  </si>
  <si>
    <t>2923 PAUL AVE</t>
  </si>
  <si>
    <t>2790 GOULDEN AVENUE</t>
  </si>
  <si>
    <t>2910 GOULDEN AVENUE</t>
  </si>
  <si>
    <t>Location: 01280500071 - HAND COLLEGE</t>
  </si>
  <si>
    <t>HAND COLLEGE</t>
  </si>
  <si>
    <t>MAIN CAMPUSTABLER QUADRANGLE</t>
  </si>
  <si>
    <t>Location: 01280500072 - DOUGLAS COLLEGE</t>
  </si>
  <si>
    <t>DOUGLAS COLLEGE</t>
  </si>
  <si>
    <t>Location: 01280500073 - DREISER COLLEGE</t>
  </si>
  <si>
    <t>Location: 0609026P - Parking Lot # 6</t>
  </si>
  <si>
    <t>0609026P</t>
  </si>
  <si>
    <t>Parking Lot # 6</t>
  </si>
  <si>
    <t>Location: 0609027P - Parking Lot # 7</t>
  </si>
  <si>
    <t>0609027P</t>
  </si>
  <si>
    <t>Parking Lot # 7</t>
  </si>
  <si>
    <t>2800  Victory Blvd.</t>
  </si>
  <si>
    <t>0602005</t>
  </si>
  <si>
    <t>WHITEHEAD HALL</t>
  </si>
  <si>
    <t>5.00 Stories</t>
  </si>
  <si>
    <t>Location: 0602012 - WILLIAM JAMES HALL</t>
  </si>
  <si>
    <t>0602012</t>
  </si>
  <si>
    <t>WILLIAM JAMES HALL</t>
  </si>
  <si>
    <t>Location (Level C): 0603000 - CITY COLLEGE OF NEW YORK</t>
  </si>
  <si>
    <t>Location: 0603000 - CITY COLLEGE OF NEW YORK</t>
  </si>
  <si>
    <t>0603000</t>
  </si>
  <si>
    <t>CITY COLLEGE OF NEW YORK</t>
  </si>
  <si>
    <t>Location: 0603001 - SHEPARD HALL</t>
  </si>
  <si>
    <t>0603001</t>
  </si>
  <si>
    <t>SHEPARD HALL</t>
  </si>
  <si>
    <t>0603002</t>
  </si>
  <si>
    <t>121 EAST 146TH STREET</t>
  </si>
  <si>
    <t>0608006A</t>
  </si>
  <si>
    <t>ALBANY</t>
  </si>
  <si>
    <t>NY</t>
  </si>
  <si>
    <t>12207-2964</t>
  </si>
  <si>
    <t>05230E</t>
  </si>
  <si>
    <t>05230F</t>
  </si>
  <si>
    <t>05230G</t>
  </si>
  <si>
    <t>05230L</t>
  </si>
  <si>
    <t>LIBRARY</t>
  </si>
  <si>
    <t>05230M</t>
  </si>
  <si>
    <t>Location: 01280500455 - HARRY CHAPIN APTS-#455</t>
  </si>
  <si>
    <t>HARRY CHAPIN APTS-#455</t>
  </si>
  <si>
    <t>Location: 01283500047Z - HAROLD PEET HALL</t>
  </si>
  <si>
    <t>01283500047Z</t>
  </si>
  <si>
    <t>HAROLD PEET HALL</t>
  </si>
  <si>
    <t>Location: 01283500048Z - GEORGE BRADDON HALL</t>
  </si>
  <si>
    <t>01283500048Z</t>
  </si>
  <si>
    <t>GEORGE BRADDON HALL</t>
  </si>
  <si>
    <t>5.00  STORIES</t>
  </si>
  <si>
    <t>Location: 01280200043 - ONONDAGA HALL</t>
  </si>
  <si>
    <t>Location: 01282400036 - BANKS RESIDENCE HALL</t>
  </si>
  <si>
    <t>BANKS RESIDENCE HALL</t>
  </si>
  <si>
    <t>Location (Level C): 01282500000 - SUNY - POTSDAM</t>
  </si>
  <si>
    <t>Location: 01282500006 - BOWMAN HALL</t>
  </si>
  <si>
    <t>BOWMAN HALL</t>
  </si>
  <si>
    <t>44 PIERREPONT AVENUE</t>
  </si>
  <si>
    <t>Montrose</t>
  </si>
  <si>
    <t>APT HOUSING STAGE XVI</t>
  </si>
  <si>
    <t>Location (Level C): 01283500000 - SUNY - ALFRED</t>
  </si>
  <si>
    <t>Location: 0609021P - Parking Lot # 1</t>
  </si>
  <si>
    <t>0609021P</t>
  </si>
  <si>
    <t>Parking Lot # 1</t>
  </si>
  <si>
    <t>2800 Victory Blvd.</t>
  </si>
  <si>
    <t>Location: 0609022P - Parking Lot # 2</t>
  </si>
  <si>
    <t>0609022P</t>
  </si>
  <si>
    <t>Parking Lot # 2</t>
  </si>
  <si>
    <t>01283700034Z</t>
  </si>
  <si>
    <t>Location: 01283700035 - DIX HALL</t>
  </si>
  <si>
    <t>DIX HALL</t>
  </si>
  <si>
    <t>Location: 01283700036 - DRAPER HALL</t>
  </si>
  <si>
    <t>DRAPER HALL</t>
  </si>
  <si>
    <t>Location: 01283700043 - DAVIS HALL</t>
  </si>
  <si>
    <t>DAVIS HALL</t>
  </si>
  <si>
    <t>Location: 01281800034 - HEMMINGWAY HALL (ANDREWS  G)</t>
  </si>
  <si>
    <t>HEMMINGWAY HALL (ANDREWS  G)</t>
  </si>
  <si>
    <t>Location: 01281800035 - HENDRIX HALL (ANDREW  H)</t>
  </si>
  <si>
    <t>HENDRIX HALL (ANDREW  H)</t>
  </si>
  <si>
    <t>Location: 01283800031 - O'CONNOR HALL</t>
  </si>
  <si>
    <t>Location: 01283800036 - RUSSELL HALL</t>
  </si>
  <si>
    <t>RUSSELL HALL</t>
  </si>
  <si>
    <t>Location (Level C): 01283900000 - SUNY - FARMINGDALE</t>
  </si>
  <si>
    <t>Location: 01283900065 - ALUMNI HALL</t>
  </si>
  <si>
    <t>01283900065</t>
  </si>
  <si>
    <t>2350 ROUTE 110</t>
  </si>
  <si>
    <t>DREISER COLLEGE</t>
  </si>
  <si>
    <t>Location: 01280500074 - SANGER COLLEGE</t>
  </si>
  <si>
    <t>SANGER COLLEGE</t>
  </si>
  <si>
    <t>Location: 01280500075 - TOSCANINI COLLEGE</t>
  </si>
  <si>
    <t>TOSCANINI COLLEGE</t>
  </si>
  <si>
    <t>Location: 01280500081 - DEWEY COLLEGE</t>
  </si>
  <si>
    <t>DEWEY COLLEGE</t>
  </si>
  <si>
    <t>MAIN CAMPUSKELLY QUADRANGLE</t>
  </si>
  <si>
    <t>Location: 01280500082 - BARUCH COLLEGE</t>
  </si>
  <si>
    <t>060903N</t>
  </si>
  <si>
    <t>060903S</t>
  </si>
  <si>
    <t>060904N</t>
  </si>
  <si>
    <t>060904S</t>
  </si>
  <si>
    <t>01283700033Z</t>
  </si>
  <si>
    <t>VROMAN HALL</t>
  </si>
  <si>
    <t>Location #</t>
  </si>
  <si>
    <t>VALUES</t>
  </si>
  <si>
    <t>COPE</t>
  </si>
  <si>
    <t>Type</t>
  </si>
  <si>
    <t>Height</t>
  </si>
  <si>
    <t>Area in Sq. Ft.</t>
  </si>
  <si>
    <t>BLDG</t>
  </si>
  <si>
    <t>CONTENTS</t>
  </si>
  <si>
    <t>ELECTRIC POWER SYSTEMS</t>
  </si>
  <si>
    <t>Transmission/Distribution Substations</t>
  </si>
  <si>
    <t>Transmission/Distribution Lines</t>
  </si>
  <si>
    <t>Fossil Fuel Plants</t>
  </si>
  <si>
    <t>KINGSBORO PSYCHIATRIC CENTER</t>
  </si>
  <si>
    <t>Location (Level C): 00007113 - MID - HUDSON PSYCHIATRIC CENTER</t>
  </si>
  <si>
    <t>Location: 00007113 - MID - HUDSON PSYCHIATRIC CENTER</t>
  </si>
  <si>
    <t>00007113</t>
  </si>
  <si>
    <t>MID - HUDSON PSYCHIATRIC CENTER</t>
  </si>
  <si>
    <t>Location (Level C): 00007114 - MOHAWK VALLEY PSYCHIATRIC CENTER</t>
  </si>
  <si>
    <t>Location: 0128010044 - LIVINGSTON TOWER</t>
  </si>
  <si>
    <t>LIVINGSTON TOWER</t>
  </si>
  <si>
    <t>Location: 0128010045E - MELVILLE HALL</t>
  </si>
  <si>
    <t>CASCADE HALL</t>
  </si>
  <si>
    <t>WINDHAM HALL</t>
  </si>
  <si>
    <t>825 NEW YORK AVENUE</t>
  </si>
  <si>
    <t>811 NEW YORK AVENUE</t>
  </si>
  <si>
    <t>Location: 012835084-C - MCKENZIE HALL, NORTH - BLOCK  HOUSE C</t>
  </si>
  <si>
    <t>012835084-C</t>
  </si>
  <si>
    <t>MCKENZIE HALL, NORTH - BLOCK  HOUSE C</t>
  </si>
  <si>
    <t>Location: 060901A -  SOUTH ADMINISTRATION (1A)</t>
  </si>
  <si>
    <t>060901A</t>
  </si>
  <si>
    <t>0521005</t>
  </si>
  <si>
    <t>Metal and Minerals Processing</t>
  </si>
  <si>
    <t>17</t>
  </si>
  <si>
    <t>High Technology</t>
  </si>
  <si>
    <t>18</t>
  </si>
  <si>
    <t>Construction</t>
  </si>
  <si>
    <t>19</t>
  </si>
  <si>
    <t>Location: 01280500084 - SCHICK COLLEGE</t>
  </si>
  <si>
    <t>HARRY CHAPIN APTS-#453</t>
  </si>
  <si>
    <t>TOBEY HALL</t>
  </si>
  <si>
    <t>Location: 01282200014Z - LITTELL HALL</t>
  </si>
  <si>
    <t>01282200014Z</t>
  </si>
  <si>
    <t>LITTELL HALL</t>
  </si>
  <si>
    <t>Location: 01282200016Z - GOLDING HALL</t>
  </si>
  <si>
    <t>01282200016Z</t>
  </si>
  <si>
    <t>GOLDING HALL</t>
  </si>
  <si>
    <t>Location: 01282200018Z - FORD HALL</t>
  </si>
  <si>
    <t>01282200018Z</t>
  </si>
  <si>
    <t>FORD HALL</t>
  </si>
  <si>
    <t>Location: 01282200019Z - GRANT HALL</t>
  </si>
  <si>
    <t>01282200019Z</t>
  </si>
  <si>
    <t>GRANT HALL</t>
  </si>
  <si>
    <t>HAYS HALL</t>
  </si>
  <si>
    <t>Location: 01282200021 - HUNTINGTON HALL</t>
  </si>
  <si>
    <t>HUNTINGTON HALL</t>
  </si>
  <si>
    <t>Location: 01282200022 - SHERMAN HALL</t>
  </si>
  <si>
    <t>SHERMAN HALL</t>
  </si>
  <si>
    <t>Location: 01282200029 - CURTIS HALL</t>
  </si>
  <si>
    <t>CURTIS HALL</t>
  </si>
  <si>
    <t>Location: 0607000 - LEHMAN COLLEGE</t>
  </si>
  <si>
    <t>0607000</t>
  </si>
  <si>
    <t>LEHMAN COLLEGE</t>
  </si>
  <si>
    <t>250 BEDFORD PARK BLVD WEST</t>
  </si>
  <si>
    <t>Location: 0607003 - MUSIC BUILDING</t>
  </si>
  <si>
    <t>0607003</t>
  </si>
  <si>
    <t>MUSIC BUILDING</t>
  </si>
  <si>
    <t>0607004</t>
  </si>
  <si>
    <t>Location: 0607005 - SHUSTER HALL</t>
  </si>
  <si>
    <t>0607005</t>
  </si>
  <si>
    <t>&lt;1.0</t>
  </si>
  <si>
    <t>2020 SEDGWICK AVENUE</t>
  </si>
  <si>
    <t>2020 SEDGWICK AVENUE (Connected to Bldg. 5 by bridge-same address)</t>
  </si>
  <si>
    <t>Location: 0521009 - GOULD TECHNOLOGY</t>
  </si>
  <si>
    <t>2016 SEDGWICK AVENUE (Chair House for Bldg. 9-same address)</t>
  </si>
  <si>
    <t>2016 SEDGEWICK AVENUE</t>
  </si>
  <si>
    <t>2018 SEDGEWICK AVENUE</t>
  </si>
  <si>
    <t>2060 SEDGEWICK AVENUE</t>
  </si>
  <si>
    <t>2050 SEDGEWICK AVENUE</t>
  </si>
  <si>
    <t>2060 SEDGEWICK AVENUE (CUNY requested same address as Bldg. 12)</t>
  </si>
  <si>
    <t>2070 SEDGEWICK AVENUE</t>
  </si>
  <si>
    <t>2080 SEDGEWICK AVENUE</t>
  </si>
  <si>
    <t>23</t>
  </si>
  <si>
    <t>General Services</t>
  </si>
  <si>
    <t>24</t>
  </si>
  <si>
    <t>Emergency Response Services</t>
  </si>
  <si>
    <t>25</t>
  </si>
  <si>
    <t>Education</t>
  </si>
  <si>
    <t>26</t>
  </si>
  <si>
    <t>Highway</t>
  </si>
  <si>
    <t>27</t>
  </si>
  <si>
    <t>Railroad</t>
  </si>
  <si>
    <t>Location: 01283500089 - MAINGATE DORM "A"</t>
  </si>
  <si>
    <t>MAINGATE DORM "A"</t>
  </si>
  <si>
    <t>Location: 01283500090 - MAINGATE DORM "B"</t>
  </si>
  <si>
    <t>MAINGATE DORM "B"</t>
  </si>
  <si>
    <t>Location: 01283500071 - SCHULTS HALL (DORM "A")</t>
  </si>
  <si>
    <t>Location (Level C): 0643000 - CENTRAL OFFICE</t>
  </si>
  <si>
    <t>ADMINISTRATIVE OFFICE</t>
  </si>
  <si>
    <t>Location: 0603006 - WINGATE HALL</t>
  </si>
  <si>
    <t>0603006</t>
  </si>
  <si>
    <t>WINGATE HALL</t>
  </si>
  <si>
    <t>STEINMAN HALL</t>
  </si>
  <si>
    <t>AARON DAVIS HALL P.A. CTR</t>
  </si>
  <si>
    <t>Location (Level C): 0604000 - MEDGAR EVERS COLLEGE</t>
  </si>
  <si>
    <t>0604009</t>
  </si>
  <si>
    <t>1150 CARROLL STREET</t>
  </si>
  <si>
    <t>SHUSTER HALL</t>
  </si>
  <si>
    <t>Location: 01282100039 - LENAPE  HALL</t>
  </si>
  <si>
    <t>LENAPE  HALL</t>
  </si>
  <si>
    <t>Location: 012835087-11 - MCKENZIE HALL, SOUTH - ROW HOUSE 11</t>
  </si>
  <si>
    <t>012835087-11</t>
  </si>
  <si>
    <t>MCKENZIE HALL, SOUTH - ROW HOUSE 11</t>
  </si>
  <si>
    <t>Location: 012835087-9 - MCKENZIE HALL, SOUTH - ROW HOUSE 9</t>
  </si>
  <si>
    <t>012835087-9</t>
  </si>
  <si>
    <t>MCKENZIE HALL, SOUTH - ROW HOUSE 9</t>
  </si>
  <si>
    <t>012835086-8</t>
  </si>
  <si>
    <t>MCKENZIE HALL, EAST - ROW HOUSE 8</t>
  </si>
  <si>
    <t>Location: 012835086-F - MCKENZIE HALL, EAST - BLOCK HOUSE F</t>
  </si>
  <si>
    <t>012835086-F</t>
  </si>
  <si>
    <t>MCKENZIE HALL, EAST - BLOCK HOUSE F</t>
  </si>
  <si>
    <t>Location: 012835086-G - MCKENZIE HALL, EAST - BLOCK HOUSE G</t>
  </si>
  <si>
    <t>012835086-G</t>
  </si>
  <si>
    <t>MCKENZIE HALL, EAST - BLOCK HOUSE G</t>
  </si>
  <si>
    <t>Location: 012835087-10 - MCKENZIE HALL, SOUTH - ROW HOUSE 10</t>
  </si>
  <si>
    <t>012835087-10</t>
  </si>
  <si>
    <t>MCKENZIE HALL, SOUTH - ROW HOUSE 10</t>
  </si>
  <si>
    <t>01282100034Z</t>
  </si>
  <si>
    <t>DUBOIS HALL</t>
  </si>
  <si>
    <t>01282100035Z</t>
  </si>
  <si>
    <t>Location (Level C): 01280300000 - SUNY - BUFFALO</t>
  </si>
  <si>
    <t>Location: 01280300009 - GOODYEAR HALL</t>
  </si>
  <si>
    <t>GOODYEAR HALL</t>
  </si>
  <si>
    <t>10.00  STORIES</t>
  </si>
  <si>
    <t>Location: 01280300010B - CLEMENT HALL</t>
  </si>
  <si>
    <t>01280300010B</t>
  </si>
  <si>
    <t>CLEMENT HALL</t>
  </si>
  <si>
    <t>Mixed Use</t>
  </si>
  <si>
    <t>Location: 01280300021 - FARGO QUADRANGLE</t>
  </si>
  <si>
    <t>FARGO QUADRANGLE</t>
  </si>
  <si>
    <t>160 HALL OF FAME TERRACE</t>
  </si>
  <si>
    <t>160 HALL OF FAME TERRACE (Same as Bldg. 17)</t>
  </si>
  <si>
    <t>2055 UNIVSERITY AVENUE</t>
  </si>
  <si>
    <t>2151 UNIVERSITY AVENUE</t>
  </si>
  <si>
    <t>Location: 0521008 - BEGRISCH HALL</t>
  </si>
  <si>
    <t>Location: 0521016 - GATE HOUSE</t>
  </si>
  <si>
    <t>111 WEST 180th STREET</t>
  </si>
  <si>
    <t>2085 UNIVERSITY AVENUE</t>
  </si>
  <si>
    <t>2053 UNIVERSITY AVENUE</t>
  </si>
  <si>
    <t>125 WEST 180th STREET</t>
  </si>
  <si>
    <t>135 WEST 180th STREET</t>
  </si>
  <si>
    <t>121 WEST 180th STREET</t>
  </si>
  <si>
    <t>145 WEST 180th STREET</t>
  </si>
  <si>
    <t>155 WEST 180th STREET</t>
  </si>
  <si>
    <t>161 WEST 180th STREET</t>
  </si>
  <si>
    <t>175 WEST 180th STREET</t>
  </si>
  <si>
    <t>187 WEST 180th STREET</t>
  </si>
  <si>
    <t>185 WEST 180th STREET</t>
  </si>
  <si>
    <t>185 WEST 180th STREET (Connected to Bldg. 32)</t>
  </si>
  <si>
    <t>Location: 0521034 - GREENHOUSE</t>
  </si>
  <si>
    <t>No address required</t>
  </si>
  <si>
    <t>2010 SEDGWICK AVENUE</t>
  </si>
  <si>
    <t>135 HALL OF FAME TERRACE</t>
  </si>
  <si>
    <t>181 HALL OF FAME TERRACE</t>
  </si>
  <si>
    <t>2204 LORING PLACE</t>
  </si>
  <si>
    <t>2205 SEDGWICK AVENUE</t>
  </si>
  <si>
    <t>Location: 0521017 - ROSCOE C. BROWN STUDENT CENTER</t>
  </si>
  <si>
    <t>ROSCOE C. BROWN STUDENT CENTER</t>
  </si>
  <si>
    <t>APPL/COMP/ENGINEERING SCIENCES</t>
  </si>
  <si>
    <t>Location: 060901R - SPORTS &amp; REC. CTR.</t>
  </si>
  <si>
    <t>Location: 060901S - MATHEMATICS BUILDING</t>
  </si>
  <si>
    <t>SPORTS &amp; REC. CTR.</t>
  </si>
  <si>
    <t>MATHEMATICS BUILDING</t>
  </si>
  <si>
    <t>Location: 060902A - NORTH ADMINISTRATION</t>
  </si>
  <si>
    <t xml:space="preserve">NORTH ADMINISTRATION </t>
  </si>
  <si>
    <t>Location: 060902S - ENGLISH/SPEECH/MOD LANG.</t>
  </si>
  <si>
    <t>ENGLISH/SPEECH/MOD LANG</t>
  </si>
  <si>
    <t>WEST ADMINISTRATION</t>
  </si>
  <si>
    <t>Location: 060903A - WEST ADMINISTRATION</t>
  </si>
  <si>
    <t>Location: 060903N - BUSINESS BUILDING</t>
  </si>
  <si>
    <t xml:space="preserve">Location: 060903S - EDUCATION BUILDING </t>
  </si>
  <si>
    <t>BUSINESS BUILDING</t>
  </si>
  <si>
    <t>EDUCATION BUILDING</t>
  </si>
  <si>
    <t>PSYCH/SOC/ANTHR BUILDING</t>
  </si>
  <si>
    <t>Location: 060904S - PSYCH/SOC/ANTHR BUILDING</t>
  </si>
  <si>
    <t>Location: 01280500034 - HENRY JAMES COLLEGE</t>
  </si>
  <si>
    <t>HENRY JAMES COLLEGE</t>
  </si>
  <si>
    <t>MAIN CAMPUS"H" QUADRANGLE</t>
  </si>
  <si>
    <t>Location: 01280500035 - IRVING LANGMUIR COLLEGE</t>
  </si>
  <si>
    <t>IRVING LANGMUIR COLLEGE</t>
  </si>
  <si>
    <t>Location: 01280500061 - WHITMAN COLLEGE</t>
  </si>
  <si>
    <t>WHITMAN COLLEGE</t>
  </si>
  <si>
    <t>MAIN CAMPUSROTH QUADRANGLE</t>
  </si>
  <si>
    <t>Location: 01280500062 - CARDOZO COLLEGE</t>
  </si>
  <si>
    <t>CARDOZO COLLEGE</t>
  </si>
  <si>
    <t>HENDRIX COLLEGE</t>
  </si>
  <si>
    <t>Location: 01280500064 - MOUNT COLLEGE</t>
  </si>
  <si>
    <t>1637 BEDFORD AVENUE</t>
  </si>
  <si>
    <t>920 LEXINGTON AVE</t>
  </si>
  <si>
    <t>130 EAST 68TH STREET</t>
  </si>
  <si>
    <t xml:space="preserve">2946 BEDFORD AVENUE </t>
  </si>
  <si>
    <t>2710 CAMPUS ROAD</t>
  </si>
  <si>
    <t>2920 CAMPUS ROAD</t>
  </si>
  <si>
    <t>Location: 0602006 - WHITMAN/ GERSHWIN HALL</t>
  </si>
  <si>
    <t>WHITMAN/ GERSHWIN HALL</t>
  </si>
  <si>
    <t>2900 BEDFORD AVENUE</t>
  </si>
  <si>
    <t>115 WESTMINSTER ROAD</t>
  </si>
  <si>
    <t>1589 AMSTERDAM AVENUE</t>
  </si>
  <si>
    <t>259 CONVENT AVENUE</t>
  </si>
  <si>
    <t>0603003/4</t>
  </si>
  <si>
    <t>1617 AMSTERDAM AVENUE</t>
  </si>
  <si>
    <t>Location: 0603003/04 - COMPTON/GOETHALS HALL</t>
  </si>
  <si>
    <t>Location: 0602030 - PRESIDENT'S RESIDENCE</t>
  </si>
  <si>
    <t>250 CONVENT AVENUE</t>
  </si>
  <si>
    <t>200 CONVENT AVENUE</t>
  </si>
  <si>
    <t xml:space="preserve"> 275 CONVENT AVE</t>
  </si>
  <si>
    <t>181 CONVENT AVE</t>
  </si>
  <si>
    <t>160 CONVENT AVE</t>
  </si>
  <si>
    <t>129 CONVENT AVE</t>
  </si>
  <si>
    <t>Location: 0603021 - STEINMAN HALL</t>
  </si>
  <si>
    <t>MARSHAK HALL</t>
  </si>
  <si>
    <t>Location: 0603041 - MARSHAK HALL</t>
  </si>
  <si>
    <t>NORTH ACADEMIC CENTER (NAC)</t>
  </si>
  <si>
    <t>Location: 0603047 - NORTH ACADEMIC CENTER (NAC)</t>
  </si>
  <si>
    <t>Location: 0603011 - ALUMNI HOUSE (NOT OCCUPIED)</t>
  </si>
  <si>
    <t>ALUMNI HOUSE (NOT OCCUPIED)</t>
  </si>
  <si>
    <t>54.00  STORIES</t>
  </si>
  <si>
    <t>ONE PENN PLAZA</t>
  </si>
  <si>
    <t>Location: 01280300025 - SPAULDING QUADRANGLE</t>
  </si>
  <si>
    <t>060902S</t>
  </si>
  <si>
    <t>060903A</t>
  </si>
  <si>
    <t>Location (Level C): 01281100000 - SUNY - SYRACUSE - HEALTH SCIENCE CENTER</t>
  </si>
  <si>
    <t>11.00  STORIES</t>
  </si>
  <si>
    <t>Location: 01281100005 - CLARK HALL</t>
  </si>
  <si>
    <t>01281100005</t>
  </si>
  <si>
    <t>CLARK HALL</t>
  </si>
  <si>
    <t>HSC-SYRACUSE-PRKNG GARAGE</t>
  </si>
  <si>
    <t>Location (Level C): 01281110000 - SUNY - INSTITUTE OF TECH. AT UTICA/ROME</t>
  </si>
  <si>
    <t>MOHAWK VALLEY PSYCHIATRIC CENTER</t>
  </si>
  <si>
    <t>Location (Level C): 00007115 - PILGRIM PSYCHIATRIC CENTER</t>
  </si>
  <si>
    <t>Location: 00007115 - PILGRIM PSYCHIATRIC CENTER</t>
  </si>
  <si>
    <t>00007115</t>
  </si>
  <si>
    <t>PILGRIM PSYCHIATRIC CENTER</t>
  </si>
  <si>
    <t>Location (Level C): 00007116 - ROCKLAND PSYCHIATRIC CENTER</t>
  </si>
  <si>
    <t>Location: 00007116 - ROCKLAND PSYCHIATRIC CENTER</t>
  </si>
  <si>
    <t>00007116</t>
  </si>
  <si>
    <t>ROCKLAND PSYCHIATRIC CENTER</t>
  </si>
  <si>
    <t>CAPITAL  DISTRICT  PSYCHIATRIC CENTER</t>
  </si>
  <si>
    <t>CENTRAL  N.Y  PSYCHIATRIC CENTER</t>
  </si>
  <si>
    <t>Location (Level C): 00007107 - BUFFALO PSYCHIATRIC CENTER.</t>
  </si>
  <si>
    <t>Location: 00007107 - BUFFALO PSYCHIATRIC CENTER.</t>
  </si>
  <si>
    <t>00007107</t>
  </si>
  <si>
    <t>Location: 1283800037-CATSKILL HALL</t>
  </si>
  <si>
    <t>Dining</t>
  </si>
  <si>
    <t>Location:  01280200148 - WINDHAM HALL</t>
  </si>
  <si>
    <t>Location:  01280200149 - APPALACHIAN-DINING HALL</t>
  </si>
  <si>
    <t>Dining Hall</t>
  </si>
  <si>
    <t>CLEVELAND HALL</t>
  </si>
  <si>
    <t>Location: 01280200030 - HUGHES HALL</t>
  </si>
  <si>
    <t>Heavy Fabrication and Assembly</t>
  </si>
  <si>
    <t>13</t>
  </si>
  <si>
    <t>Light Fabrication and Assembly</t>
  </si>
  <si>
    <t>14</t>
  </si>
  <si>
    <t>MOUNT COLLEGE</t>
  </si>
  <si>
    <t>Location: 01280500065 - GERSHWIN COLLEGE</t>
  </si>
  <si>
    <t>GERSHWIN COLLEGE</t>
  </si>
  <si>
    <t>Superior Masonry Non-Combustible</t>
  </si>
  <si>
    <t>48A</t>
  </si>
  <si>
    <t>48B</t>
  </si>
  <si>
    <t>48C</t>
  </si>
  <si>
    <t>48D</t>
  </si>
  <si>
    <t>49A</t>
  </si>
  <si>
    <t>49B</t>
  </si>
  <si>
    <t>49C</t>
  </si>
  <si>
    <t>49D</t>
  </si>
  <si>
    <t>49E</t>
  </si>
  <si>
    <t>50A</t>
  </si>
  <si>
    <t>50B</t>
  </si>
  <si>
    <t>50C</t>
  </si>
  <si>
    <t>51A</t>
  </si>
  <si>
    <t>51B</t>
  </si>
  <si>
    <t>51C</t>
  </si>
  <si>
    <t>52A</t>
  </si>
  <si>
    <t>52B</t>
  </si>
  <si>
    <t>52C</t>
  </si>
  <si>
    <t>52D</t>
  </si>
  <si>
    <t>53A</t>
  </si>
  <si>
    <t>53B</t>
  </si>
  <si>
    <t>Location: 05230V - ACADEMIC VILLAGE</t>
  </si>
  <si>
    <t>05230V</t>
  </si>
  <si>
    <t>1915 ORIENTAL BOULEVARD</t>
  </si>
  <si>
    <t>Location: 0610010-  CHILD CARE CENTER, ST MONICA'S CHURCH</t>
  </si>
  <si>
    <t>94-12 160TH STREET</t>
  </si>
  <si>
    <t>Telephone &amp;Telegraph</t>
  </si>
  <si>
    <t>35</t>
  </si>
  <si>
    <t>Communication (Radio and TV)</t>
  </si>
  <si>
    <t>36</t>
  </si>
  <si>
    <t>Flood Control</t>
  </si>
  <si>
    <t>37</t>
  </si>
  <si>
    <t>General Commercial</t>
  </si>
  <si>
    <t>38</t>
  </si>
  <si>
    <t>General Industrial</t>
  </si>
  <si>
    <t>39</t>
  </si>
  <si>
    <t>Miscellaneous</t>
  </si>
  <si>
    <t>Location: 0607007 - CARMAN HALL (INFORMATION TECHNOLOGY CENTER ITC)</t>
  </si>
  <si>
    <t>Location 0607014-COMMUNICATIONS CENTER GATE 5</t>
  </si>
  <si>
    <t>Location: 060904N - ENGINEERING TECHNOLOGY WEST</t>
  </si>
  <si>
    <t>Location: 060905N - ENGINEERING TECHNOLOGY EAST</t>
  </si>
  <si>
    <t>ENGINEERING TECHNOLOGY EAST</t>
  </si>
  <si>
    <t>01281800019Z</t>
  </si>
  <si>
    <t>CHAUTAUQUA HALL</t>
  </si>
  <si>
    <t>Location: 01283800028Z - DUBOIS HALL</t>
  </si>
  <si>
    <t>01283800028Z</t>
  </si>
  <si>
    <t>Location (Level C): 0606000 - JOHN JAY COLLEGE</t>
  </si>
  <si>
    <t>0606006</t>
  </si>
  <si>
    <t>445 WEST 59TH STREET</t>
  </si>
  <si>
    <t>Location (Level C): 01280100000 - SUNY - ALBANY</t>
  </si>
  <si>
    <t>Location: 01280100009Z - PIERCE HALL</t>
  </si>
  <si>
    <t>01280100009Z</t>
  </si>
  <si>
    <t>Location: 01281800020Z - NIXON HALL</t>
  </si>
  <si>
    <t>01281800020Z</t>
  </si>
  <si>
    <t>NIXON HALL</t>
  </si>
  <si>
    <t>Location: 01281800022 - KASLING HALL (KIRKLAND B)</t>
  </si>
  <si>
    <t>0128010047A</t>
  </si>
  <si>
    <t>ANTHONY HALL</t>
  </si>
  <si>
    <t>Location: 0128010047B - COOPER HALL</t>
  </si>
  <si>
    <t>0128010047B</t>
  </si>
  <si>
    <t>COOPER HALL</t>
  </si>
  <si>
    <t>Location: 01281900034 - SUFFOLK HALL</t>
  </si>
  <si>
    <t>SUFFOLK HALL</t>
  </si>
  <si>
    <t>Location: 01281900039 - WAYNE HALL</t>
  </si>
  <si>
    <t>WAYNE HALL</t>
  </si>
  <si>
    <t>00007143</t>
  </si>
  <si>
    <t xml:space="preserve">Total By Location (Level B): </t>
  </si>
  <si>
    <t>Location (Level B): 01 - STATE UNIVERSITY OF NEW YORK</t>
  </si>
  <si>
    <t>Location: 01282200030 - BLODGETT HALL</t>
  </si>
  <si>
    <t>BLODGETT HALL</t>
  </si>
  <si>
    <t>Location: 01282200031 - MATTESON HALL</t>
  </si>
  <si>
    <t>MATTESON HALL</t>
  </si>
  <si>
    <t>Location: 01282200032 - MACDUFF HALL</t>
  </si>
  <si>
    <t>MACDUFF HALL</t>
  </si>
  <si>
    <t>Location: 0128220041A - HULBERT HALL "A"</t>
  </si>
  <si>
    <t>0128220041A</t>
  </si>
  <si>
    <t>HULBERT HALL "A"</t>
  </si>
  <si>
    <t>Location: 0128220041B - HULBERT HALL "B"</t>
  </si>
  <si>
    <t>0128220041B</t>
  </si>
  <si>
    <t>HULBERT HALL "B"</t>
  </si>
  <si>
    <t>Location: 0128220041C - HULBERT HALL "C"</t>
  </si>
  <si>
    <t>0128220041C</t>
  </si>
  <si>
    <t>HULBERT HALL "C"</t>
  </si>
  <si>
    <t>Location (Level C): 01282300000 - SUNY - OSWEGO</t>
  </si>
  <si>
    <t>Location: 0608000 - QUEENS COLLEGE</t>
  </si>
  <si>
    <t>0608000</t>
  </si>
  <si>
    <t>QUEENS COLLEGE</t>
  </si>
  <si>
    <t>Location: 0608001 - REMSEN HALL</t>
  </si>
  <si>
    <t>0608001</t>
  </si>
  <si>
    <t>REMSEN HALL</t>
  </si>
  <si>
    <t>65-30 KISSENA BOULEVARD</t>
  </si>
  <si>
    <t>0608003</t>
  </si>
  <si>
    <t>Location: 0608004 - FITZGERALD GYMNASIUM</t>
  </si>
  <si>
    <t>0608004</t>
  </si>
  <si>
    <t>FITZGERALD GYMNASIUM</t>
  </si>
  <si>
    <t>0608004A</t>
  </si>
  <si>
    <t>0608005A</t>
  </si>
  <si>
    <t>0608005B</t>
  </si>
  <si>
    <t>Fine Arts</t>
  </si>
  <si>
    <t>Location: 0608005C - RATHAUS HALL</t>
  </si>
  <si>
    <t>0608005C</t>
  </si>
  <si>
    <t>RATHAUS HALL</t>
  </si>
  <si>
    <t>SECURITY (GUARD HOUSE)</t>
  </si>
  <si>
    <t>Location: 05230S - ARTS &amp; SCIENCES</t>
  </si>
  <si>
    <t>ARTS &amp; SCIENCES</t>
  </si>
  <si>
    <t xml:space="preserve">Location: 05230T - LEON M. GOLDSTEIN PERFORMING ARTS CENTER </t>
  </si>
  <si>
    <t>LEON M. GOLDSTEIN PERFORMING ARTS CENTER</t>
  </si>
  <si>
    <t>STUDENT CENTER (COLLEGE CENTER)</t>
  </si>
  <si>
    <t>681 WEST 231 STREET</t>
  </si>
  <si>
    <t>66-50 KISSENA BOULEVARD</t>
  </si>
  <si>
    <t>65-50 KISSENA BOULEVARD</t>
  </si>
  <si>
    <t>64-70 KISSENA BOULEVARD</t>
  </si>
  <si>
    <t>Not required: off Gravett Road</t>
  </si>
  <si>
    <t>64-18 KISSENA BOULEVARD</t>
  </si>
  <si>
    <t>64-10 KISSENA BOULEVARD</t>
  </si>
  <si>
    <t>64-30 KISSENA BOULEVARD</t>
  </si>
  <si>
    <t>64-22 KISSENA BOULEVARD</t>
  </si>
  <si>
    <t>64-14 KISSENA BOULEVARD</t>
  </si>
  <si>
    <t>64-50 KISSENA BOULEVARD</t>
  </si>
  <si>
    <t>65-70 KISSENA BOULEVARD</t>
  </si>
  <si>
    <t>0128010045E</t>
  </si>
  <si>
    <t>MELVILLE HALL</t>
  </si>
  <si>
    <t>STATE QUADRANGLE1400 WASHINGTON AVENUE</t>
  </si>
  <si>
    <t>Location: 0128010045F - STEINMETZ HALL</t>
  </si>
  <si>
    <t>0128010045F</t>
  </si>
  <si>
    <t>STEINMETZ HALL</t>
  </si>
  <si>
    <t>Location: 0128010046G - TAPPAN HALL</t>
  </si>
  <si>
    <t>0128010046G</t>
  </si>
  <si>
    <t>TAPPAN HALL</t>
  </si>
  <si>
    <t>Location: 0128010046H - WHITMAN HALL</t>
  </si>
  <si>
    <t>0128010046H</t>
  </si>
  <si>
    <t>WHITMAN HALL</t>
  </si>
  <si>
    <t>Location: 0128010047A - ANTHONY HALL</t>
  </si>
  <si>
    <t>Location: 0128010004A - BUILDING A-FOUR</t>
  </si>
  <si>
    <t>0128010004A</t>
  </si>
  <si>
    <t>BUILDING A-FOUR</t>
  </si>
  <si>
    <t>1.00  STORIES</t>
  </si>
  <si>
    <t>Location: 0128010004B - BUILDING B-FOUR</t>
  </si>
  <si>
    <t>0128010004B</t>
  </si>
  <si>
    <t>BUILDING B-FOUR</t>
  </si>
  <si>
    <t>Location (Level C): 01282400000 - SUNY - PLATTSBURGH</t>
  </si>
  <si>
    <t>Location: 01282400004Z - HARRINGTON HALL</t>
  </si>
  <si>
    <t>01282400004Z</t>
  </si>
  <si>
    <t>HARRINGTON HALL</t>
  </si>
  <si>
    <t>101 BROAD STREET</t>
  </si>
  <si>
    <t>Location: 01282400008 - MACDONOUGH RESIDENCE HALL</t>
  </si>
  <si>
    <t>MACDONOUGH RESIDENCE HALL</t>
  </si>
  <si>
    <t>ONEIDA HALL</t>
  </si>
  <si>
    <t>INDIAN QUADRANGLE1400 WASHINGTON AVENUE</t>
  </si>
  <si>
    <t>Location: 0128010050F - ONONDAGA HALL</t>
  </si>
  <si>
    <t>0128010050F</t>
  </si>
  <si>
    <t>Petroleum</t>
  </si>
  <si>
    <t>20</t>
  </si>
  <si>
    <t>Agriculture</t>
  </si>
  <si>
    <t>21</t>
  </si>
  <si>
    <t>Mining</t>
  </si>
  <si>
    <t>22</t>
  </si>
  <si>
    <t>Religion and Nonprofit</t>
  </si>
  <si>
    <t>64-60 KISSENA BOULEVARD</t>
  </si>
  <si>
    <t>65-76 KISSENA BOULEVARD</t>
  </si>
  <si>
    <t>64-42 KISSENA BOULEVARD</t>
  </si>
  <si>
    <t>66-56 KISSENA BOULEVARD</t>
  </si>
  <si>
    <t>64-66 KISSENA BOULEVARD</t>
  </si>
  <si>
    <t>64-64C KISSENA BOULEVARD</t>
  </si>
  <si>
    <t>64-64D KISSENA BOULEVARD</t>
  </si>
  <si>
    <t>64-64B KISSENA BOULEVARD</t>
  </si>
  <si>
    <t>66-40 KISSENA BOULEVARD</t>
  </si>
  <si>
    <t>66-10 KISSENA BOULEVARD</t>
  </si>
  <si>
    <t>2800Y VICTORY BLVD</t>
  </si>
  <si>
    <t>2800E VICTORY BLVD</t>
  </si>
  <si>
    <t>160-30 LIBERTY AVE</t>
  </si>
  <si>
    <t>259 ADAMS STREET</t>
  </si>
  <si>
    <t>55 JOHNSON STREET/TECH PLACE</t>
  </si>
  <si>
    <t>Location: 0524001 - Main Bldg.</t>
  </si>
  <si>
    <t>MAIN BLDG.</t>
  </si>
  <si>
    <t>ALUMNI QUADRANGLE1400 WASHINGTON AVE.(A/K/A 325 Western Avenue</t>
  </si>
  <si>
    <t>Location: 00007114 - MOHAWK VALLEY PSYCHIATRIC CENTER</t>
  </si>
  <si>
    <t>00007114</t>
  </si>
  <si>
    <t>Location: 01281110028B - ADIRONDACK RESIDENCE B</t>
  </si>
  <si>
    <t>ONONDAGA HALL</t>
  </si>
  <si>
    <t>Location: 0128010051C - MAHICAN HALL</t>
  </si>
  <si>
    <t>223 STORE HILL ROAD</t>
  </si>
  <si>
    <t>Location: 01282200020 - HAYES HALL</t>
  </si>
  <si>
    <t>RESIDENCE HALL # 9</t>
  </si>
  <si>
    <t>RESIDENCE HALL # 10</t>
  </si>
  <si>
    <t>RESIDENCE HALL # 11</t>
  </si>
  <si>
    <t>RESIDENCE HALL # 12</t>
  </si>
  <si>
    <t>1650 BEDFORD AVENUE</t>
  </si>
  <si>
    <t>Location: 01280200111 - LAKESIDE HOUSE</t>
  </si>
  <si>
    <t>LAKESIDE HOUSE</t>
  </si>
  <si>
    <t>Location: 01280200112 - MINNEWASKA HOUSE</t>
  </si>
  <si>
    <t>00007111</t>
  </si>
  <si>
    <t>HUTCHINGS PSYCHIATRIC CENTER</t>
  </si>
  <si>
    <t>Location: 01281110000 - SUNY - INSTITUTE OF TECH. AT UTICA/ROME</t>
  </si>
  <si>
    <t>SUNY - INSTITUTE OF TECH. AT UTICA/ROME</t>
  </si>
  <si>
    <t>Location: 01281110028A - ADIRONDACK RESIDENCE A</t>
  </si>
  <si>
    <t>01281110028A</t>
  </si>
  <si>
    <t>ADIRONDACK RESIDENCE A</t>
  </si>
  <si>
    <t>Location: 01280500092 - KELLER COLLEGE</t>
  </si>
  <si>
    <t>KELLER COLLEGE</t>
  </si>
  <si>
    <t>Location: 01280500093 - GREELEY COLLEGE</t>
  </si>
  <si>
    <t>Residential/mixed</t>
  </si>
  <si>
    <t xml:space="preserve">Residential </t>
  </si>
  <si>
    <t>STAGE XVI GRAD HOUSING B</t>
  </si>
  <si>
    <t>STATE XVI GRAD HOUSING C</t>
  </si>
  <si>
    <t>STAGE XVI GRAD HOUSING D</t>
  </si>
  <si>
    <t>Location: 01280200054 - PARKING GARAGE</t>
  </si>
  <si>
    <t>Location: 01280200101 - ADIRONDACK HOUSE</t>
  </si>
  <si>
    <t>ADIRONDACK HOUSE</t>
  </si>
  <si>
    <t>Location: 0608030 - MARGARET KIELY HALL</t>
  </si>
  <si>
    <t>0608030</t>
  </si>
  <si>
    <t>MARGARET KIELY HALL</t>
  </si>
  <si>
    <t>0608043</t>
  </si>
  <si>
    <t>0608064</t>
  </si>
  <si>
    <t>Location (Level C): 0609000 - COLLEGE OF STATEN ISLAND</t>
  </si>
  <si>
    <t>0609000</t>
  </si>
  <si>
    <t>COLLEGE OF STATEN ISLAND</t>
  </si>
  <si>
    <t>CSI President's Residence</t>
  </si>
  <si>
    <t>35 Beebe Street</t>
  </si>
  <si>
    <t>47</t>
  </si>
  <si>
    <t>Offshore Towers</t>
  </si>
  <si>
    <t>48</t>
  </si>
  <si>
    <t>Canals</t>
  </si>
  <si>
    <t>49</t>
  </si>
  <si>
    <t>Earth Retaining Structures (&gt; 20 ft. high)</t>
  </si>
  <si>
    <t>50</t>
  </si>
  <si>
    <t>Waterfront Structures</t>
  </si>
  <si>
    <t>51</t>
  </si>
  <si>
    <t>Residential Equipment</t>
  </si>
  <si>
    <t xml:space="preserve">Old Westbury </t>
  </si>
  <si>
    <t>New Dormitory #1</t>
  </si>
  <si>
    <t>New Dormitory #2</t>
  </si>
  <si>
    <t>0607007</t>
  </si>
  <si>
    <t>0641002</t>
  </si>
  <si>
    <t>CUNY Graduate Center</t>
  </si>
  <si>
    <t>365 5th Avenue</t>
  </si>
  <si>
    <t>Location: 0641003 - PRESIDENT'S RESIDENCE</t>
  </si>
  <si>
    <t>0641003</t>
  </si>
  <si>
    <t>PRESIDENT'S RESIDENCE</t>
  </si>
  <si>
    <t>145 CENTRAL PARK WEST, APT. 4A</t>
  </si>
  <si>
    <t>65-21 MAIN STREET</t>
  </si>
  <si>
    <t>Location: 01280500456 - HARRY CHAPIN APTS-#456</t>
  </si>
  <si>
    <t>HARRY CHAPIN APTS-#456</t>
  </si>
  <si>
    <t>Location: 01280500457 - HARRY CHAPIN APTS-#457</t>
  </si>
  <si>
    <t>HARRY CHAPIN APTS-#457</t>
  </si>
  <si>
    <t>Location: 01285700057 - 300 BED RESIDENCE BUILDING G</t>
  </si>
  <si>
    <t>ACADEMIC VILLAGE</t>
  </si>
  <si>
    <t xml:space="preserve">% Sprinklered </t>
  </si>
  <si>
    <t>Location: 01280200140 - HUNTER HALL</t>
  </si>
  <si>
    <t>Building G</t>
  </si>
  <si>
    <t>BARUCH COLLEGE</t>
  </si>
  <si>
    <t>Location: 01280500083 - EISENHOWER COLLEGE</t>
  </si>
  <si>
    <t>PIERCE HALL</t>
  </si>
  <si>
    <t>Residential</t>
  </si>
  <si>
    <t>4.00  STORIES</t>
  </si>
  <si>
    <t>RED JACKET QUADRANGLE</t>
  </si>
  <si>
    <t>Location: 01280300024 - RICHMOND QUADRANGLE</t>
  </si>
  <si>
    <t>RICHMOND QUADRANGLE</t>
  </si>
  <si>
    <t xml:space="preserve">Location (Level C): 00007143 - FINGER LAKES DDSO </t>
  </si>
  <si>
    <t>NEWARK DC</t>
  </si>
  <si>
    <t>AMHERST CAMPUS</t>
  </si>
  <si>
    <t>Location: 01280300022 - PORTER QUADRANGLE</t>
  </si>
  <si>
    <t>PORTER QUADRANGLE</t>
  </si>
  <si>
    <t>Location: 01280300023 - RED JACKET QUADRANGLE</t>
  </si>
  <si>
    <t>Location: 0128010022FZ - VAN CORTLAND HALL</t>
  </si>
  <si>
    <t>0128010022FZ</t>
  </si>
  <si>
    <t>VAN CORTLAND HALL</t>
  </si>
  <si>
    <t>Location: 0128010023GZ - BEVERWYCK HALL</t>
  </si>
  <si>
    <t>0128010023GZ</t>
  </si>
  <si>
    <t>BEVERWYCK HALL</t>
  </si>
  <si>
    <t>Location: 0128010023HZ - SCHUYLER HALL</t>
  </si>
  <si>
    <t>0128010023HZ</t>
  </si>
  <si>
    <t>SCHUYLER HALL</t>
  </si>
  <si>
    <t>Location: 0128010040A - CLINTON HALL</t>
  </si>
  <si>
    <t>0128010040A</t>
  </si>
  <si>
    <t>Cogeneration Plants</t>
  </si>
  <si>
    <t>Hydroelectric Plants</t>
  </si>
  <si>
    <t>NATURAL GAS FACILITIES</t>
  </si>
  <si>
    <t>Compressor Stations</t>
  </si>
  <si>
    <t>Liquefied Natural Gas</t>
  </si>
  <si>
    <t>PORT/HARBOR FACILITIES</t>
  </si>
  <si>
    <t>Waterfront Facilities</t>
  </si>
  <si>
    <t>Location: 012835087-H - MCKENZIE HALL, SOUTH - BLOCK HOUSE H</t>
  </si>
  <si>
    <t>012835087-H</t>
  </si>
  <si>
    <t>Location: 0607006 - FINE ARTS BUILDING</t>
  </si>
  <si>
    <t>0607006</t>
  </si>
  <si>
    <t>FINE ARTS BUILDING</t>
  </si>
  <si>
    <t>0603047</t>
  </si>
  <si>
    <t>Location: 0603053 - AARON DAVIS HALL P.A. CTR</t>
  </si>
  <si>
    <t>0603053</t>
  </si>
  <si>
    <t>GATE HOUSE</t>
  </si>
  <si>
    <t>0521017</t>
  </si>
  <si>
    <t>0524001</t>
  </si>
  <si>
    <t>31-10 THOMSON AVENUE</t>
  </si>
  <si>
    <t>0524005</t>
  </si>
  <si>
    <t>Location: 01280500454 - HARRY CHAPIN APTS-#454</t>
  </si>
  <si>
    <t>HARRY CHAPIN APTS-#454</t>
  </si>
  <si>
    <t>2.00  STORIES</t>
  </si>
  <si>
    <t>539 FRANKLIN STREET</t>
  </si>
  <si>
    <t>Location (Level C): 00007006 - DELMAR OFFICE BUILDING</t>
  </si>
  <si>
    <t>Location: 00007006 - DELMAR OFFICE BUILDING</t>
  </si>
  <si>
    <t>00007006</t>
  </si>
  <si>
    <t>DELMAR OFFICE BUILDING</t>
  </si>
  <si>
    <t>161 DELAWARE AVENUE</t>
  </si>
  <si>
    <t>Location (Level C): 00007018 - NEW YORK CITY OFFICE</t>
  </si>
  <si>
    <t>Location: 00007018 - NEW YORK CITY OFFICE</t>
  </si>
  <si>
    <t>00007018</t>
  </si>
  <si>
    <t>NEW YORK CITY OFFICE</t>
  </si>
  <si>
    <t>Location: 0608007 - HORTENSE POWDERMAKER HALL</t>
  </si>
  <si>
    <t>0608007</t>
  </si>
  <si>
    <t>HORTENSE POWDERMAKER HALL</t>
  </si>
  <si>
    <t>Location: 0608008 - NEW SCIENCE BUILDING</t>
  </si>
  <si>
    <t>0608008</t>
  </si>
  <si>
    <t>NEW SCIENCE BUILDING</t>
  </si>
  <si>
    <t>PUTNAM HALL</t>
  </si>
  <si>
    <t>HEATING PLANT</t>
  </si>
  <si>
    <t>0608010</t>
  </si>
  <si>
    <t>LLOYD DELANY HALL ("D" BUILDING)</t>
  </si>
  <si>
    <t>0608011</t>
  </si>
  <si>
    <t>Location: 0128010051D - MONTAUK HALL</t>
  </si>
  <si>
    <t>0128010051D</t>
  </si>
  <si>
    <t>MONTAUK HALL</t>
  </si>
  <si>
    <t>Location: 0128010052A - ADIRONDACK HALL</t>
  </si>
  <si>
    <t>0128010052A</t>
  </si>
  <si>
    <t>ADIRONDACK HALL</t>
  </si>
  <si>
    <t>Location: 0608005D - GERTZ SPEECH CLINIC</t>
  </si>
  <si>
    <t>0608005D</t>
  </si>
  <si>
    <t>GERTZ SPEECH CLINIC</t>
  </si>
  <si>
    <t>Location: 0608005E - KING HALL</t>
  </si>
  <si>
    <t>0608005E</t>
  </si>
  <si>
    <t>KING HALL</t>
  </si>
  <si>
    <t>Location: 0608006 - DINING HALL</t>
  </si>
  <si>
    <t>0608006</t>
  </si>
  <si>
    <t>DINING HALL</t>
  </si>
  <si>
    <t>HERKIMER HALL</t>
  </si>
  <si>
    <t>Location: 0128010042E - JOHNSON HALL</t>
  </si>
  <si>
    <t>0128010042E</t>
  </si>
  <si>
    <t>Cobleskill</t>
  </si>
  <si>
    <t>CATSKILL  HALL</t>
  </si>
  <si>
    <t>4 STORIES</t>
  </si>
  <si>
    <t>Location: 01284000017 - FOUNTAINVIEW HALL</t>
  </si>
  <si>
    <t>FOUNTAINVIEW HALL</t>
  </si>
  <si>
    <t>Location: 01281600012 - TWIN RISE-NORTH</t>
  </si>
  <si>
    <t>0608009</t>
  </si>
  <si>
    <t>Location: 01282500018 - VAN HOUSEN HALL/ADDITION</t>
  </si>
  <si>
    <t>Location: 0527011 - ADMINISTRATION BUILDING</t>
  </si>
  <si>
    <t>Location: 0643101 - ADMINISTRATIVE OFFICE</t>
  </si>
  <si>
    <t>0521010</t>
  </si>
  <si>
    <t>BUTLER HALL</t>
  </si>
  <si>
    <t>Location: 0128230015 - MACKIN HALL</t>
  </si>
  <si>
    <t>Location: 00007131 - WESTERN NEW YORK DDSO</t>
  </si>
  <si>
    <t>00007131</t>
  </si>
  <si>
    <t>WESTERN NEW YORK DDSO</t>
  </si>
  <si>
    <t>00007134</t>
  </si>
  <si>
    <t>Location: 0128010001D - BUILDING D-ONE</t>
  </si>
  <si>
    <t>0128010001D</t>
  </si>
  <si>
    <t>BUILDING D-ONE</t>
  </si>
  <si>
    <t>Location: 01280200113 - NYACK HOUSE</t>
  </si>
  <si>
    <t>NYACK HOUSE</t>
  </si>
  <si>
    <t>Location: 01280200114 - PALISADES HOUSE</t>
  </si>
  <si>
    <t>PALISADES HOUSE</t>
  </si>
  <si>
    <t>Location: 01280200115 - MAIL BUILDING</t>
  </si>
  <si>
    <t>MAIL BUILDING</t>
  </si>
  <si>
    <t>COMMUNITY BUILDING</t>
  </si>
  <si>
    <t>Location: 01280200044 - SENECA HALL</t>
  </si>
  <si>
    <t>Location: 01280200045 - ONEIDA HALL</t>
  </si>
  <si>
    <t>Location: 01280200046 - ROCKLAND HALL</t>
  </si>
  <si>
    <t>ROCKLAND HALL</t>
  </si>
  <si>
    <t>3.00  STORIES</t>
  </si>
  <si>
    <t>Location: 01280200047 - SARATOGA HALL</t>
  </si>
  <si>
    <t>SARATOGA HALL</t>
  </si>
  <si>
    <t>STAGE XVI GRAD HOUSING A</t>
  </si>
  <si>
    <t>Location:  01280200147 - CASCADE HALL</t>
  </si>
  <si>
    <t>Gillett Hall</t>
  </si>
  <si>
    <t>Davis Hall</t>
  </si>
  <si>
    <t>Apex Building</t>
  </si>
  <si>
    <t>Student Life</t>
  </si>
  <si>
    <t>Communications Center</t>
  </si>
  <si>
    <t>Guard House</t>
  </si>
  <si>
    <t>T-1 Building</t>
  </si>
  <si>
    <t>T-2 Building</t>
  </si>
  <si>
    <t>T-3 Building</t>
  </si>
  <si>
    <t>Pump House/Irrigation</t>
  </si>
  <si>
    <t>L-5 (B&amp;G Equip and Vehicles)</t>
  </si>
  <si>
    <t>Public Safety/Security</t>
  </si>
  <si>
    <t>Tennis Structure</t>
  </si>
  <si>
    <t xml:space="preserve">Oakland Building </t>
  </si>
  <si>
    <t>Kurt Schmeller Library</t>
  </si>
  <si>
    <t>Student Union (Cafeteria)</t>
  </si>
  <si>
    <t>Humanities Building</t>
  </si>
  <si>
    <t xml:space="preserve">Temporary Buildings T1-T5 </t>
  </si>
  <si>
    <t>Location: 0521012 - GOULD MEMORIAL LIBRARY</t>
  </si>
  <si>
    <t>0521012</t>
  </si>
  <si>
    <t>GOULD MEMORIAL LIBRARY</t>
  </si>
  <si>
    <t>Location: 0521013 - HALL OF FAME</t>
  </si>
  <si>
    <t>0521013</t>
  </si>
  <si>
    <t>HALL OF FAME</t>
  </si>
  <si>
    <t>Location: 0521014 - PHILOSOPHY HALL</t>
  </si>
  <si>
    <t>0521014</t>
  </si>
  <si>
    <t>PHILOSOPHY HALL</t>
  </si>
  <si>
    <t>Location: 0521015 - INFORMATION OFFICE</t>
  </si>
  <si>
    <t>Location: 0601010H - LIBRARY AND TECHNOLOGY BUILDING</t>
  </si>
  <si>
    <t xml:space="preserve"> LIBRARY AND TECHNOLOGY BUILDING</t>
  </si>
  <si>
    <t>151 EAST 25TH STREET</t>
  </si>
  <si>
    <t>WILLIAM AND ANITA NEWMAN VERTICAL CAMPUS</t>
  </si>
  <si>
    <t>Location: 0601010B - WILLIAM AND ANITA NEWMAN VERTICAL CAMPUS</t>
  </si>
  <si>
    <t>06010H</t>
  </si>
  <si>
    <t>06010B</t>
  </si>
  <si>
    <t>55 LEXINGTON AVE</t>
  </si>
  <si>
    <t>2955 BEDFORD AVENUE</t>
  </si>
  <si>
    <t>Location (Level C): 01281900000 - SUNY - GENESEO</t>
  </si>
  <si>
    <t>ONE COLLEGE CIRCLE</t>
  </si>
  <si>
    <t>Location: 01281900012 - LIVINGSTON HALL</t>
  </si>
  <si>
    <t>105 Elizabeth Blackwell Street</t>
  </si>
  <si>
    <t>BROOKLYN COLLEGE</t>
  </si>
  <si>
    <t>BEDFORD AVENUE &amp; AVENUE H</t>
  </si>
  <si>
    <t>Location: 01281800008Z - MCGINNIES HALL</t>
  </si>
  <si>
    <t>01281800008Z</t>
  </si>
  <si>
    <t>MCGINNIES HALL</t>
  </si>
  <si>
    <t>Location: 01281800019Z - CHAUTAUQUA HALL</t>
  </si>
  <si>
    <t>T1-2085 ORIENTAL BLVD, T2-2065 ORIENTAL BLVD, T3,2055 ORIENTAL BLVD, T4-211 ORIENTAL BLVD, T5-2100 ORIENTAL BLVD, T6- 2105 ORIENTAL BLVD, T7-2131 ORIENTAL BLVD, T8, 2101 ORIENTAL BLVD</t>
  </si>
  <si>
    <t>Location: 01282600045 - STAGE XIV DORMITORY</t>
  </si>
  <si>
    <t>STAGE XIV DORMITORY</t>
  </si>
  <si>
    <t>735 ANDERSON HILL ROAD</t>
  </si>
  <si>
    <t>Sanitary Sewer</t>
  </si>
  <si>
    <t>33</t>
  </si>
  <si>
    <t>Natural Gas</t>
  </si>
  <si>
    <t>34</t>
  </si>
  <si>
    <t>Location: 00006001 - DASNY HEADQUARTERS BUILDING</t>
  </si>
  <si>
    <t>DASNY HEADQUARTERS BUILDING</t>
  </si>
  <si>
    <t>Administrative</t>
  </si>
  <si>
    <t>6.00  STORIES</t>
  </si>
  <si>
    <t>515 BROADWAY</t>
  </si>
  <si>
    <t xml:space="preserve">Total By Location (Level C): </t>
  </si>
  <si>
    <t>Location (Level C): 00006012 - BUFFALO OFFICE BUILDING</t>
  </si>
  <si>
    <t>00006012</t>
  </si>
  <si>
    <t>BUFFALO OFFICE BUILDING</t>
  </si>
  <si>
    <t>NICHOLS BUILDING</t>
  </si>
  <si>
    <t>Location: 01283700044 - PARSONS HALL</t>
  </si>
  <si>
    <t>PARSONS HALL</t>
  </si>
  <si>
    <t>Location: 01283700045 - PORTER HALL</t>
  </si>
  <si>
    <t>PORTER HALL</t>
  </si>
  <si>
    <t>Location: 01283700046 - TEN EYCK HALL</t>
  </si>
  <si>
    <t>Location: 01283700047 - FAKE HALL</t>
  </si>
  <si>
    <t>FAKE HALL</t>
  </si>
  <si>
    <t>Location (Level C): 01283800000 - SUNY - DELHI</t>
  </si>
  <si>
    <t>Location: 01283800027Z - GERRY HALL</t>
  </si>
  <si>
    <t>01283800027Z</t>
  </si>
  <si>
    <t>GERRY HALL</t>
  </si>
  <si>
    <t>66-60 KISSENA BOULEVARD</t>
  </si>
  <si>
    <t>65-44 KISSENA BOULEVARD</t>
  </si>
  <si>
    <t>64-56 KISSENA BOULEVARD</t>
  </si>
  <si>
    <t>66-20 KISSENA BOULEVARD</t>
  </si>
  <si>
    <t>66-30 KISSENA BOULEVARD</t>
  </si>
  <si>
    <t>64-26 KISSENA BOULEVARD</t>
  </si>
  <si>
    <t>65-90 KISSENA BOULEVARD</t>
  </si>
  <si>
    <t>Location: 0128031A171 - CLINTON HALL</t>
  </si>
  <si>
    <t>0128031A171</t>
  </si>
  <si>
    <t>Location: 0128031A172 - DEWEY HALL</t>
  </si>
  <si>
    <t>0128031A172</t>
  </si>
  <si>
    <t>DEWEY HALL</t>
  </si>
  <si>
    <t>VESTAL PARKWAY EAST  P.O. Box 6000</t>
  </si>
  <si>
    <t>5.00 STORIES</t>
  </si>
  <si>
    <t>4011 SUNY STONYBROOK</t>
  </si>
  <si>
    <t>060905N</t>
  </si>
  <si>
    <t>060905S</t>
  </si>
  <si>
    <t>Location: 060906N - ASTROPHYSICAL OBSERV.(6N)</t>
  </si>
  <si>
    <t>060906N</t>
  </si>
  <si>
    <t>Location (Level C): 0610000 - YORK COLLEGE</t>
  </si>
  <si>
    <t>Location: 0610001 - ACADEMIC CORE</t>
  </si>
  <si>
    <t>0610001</t>
  </si>
  <si>
    <t>ACADEMIC CORE</t>
  </si>
  <si>
    <t>94-20 GUY R. BREWER BOULEVARD</t>
  </si>
  <si>
    <t>Location: 0610002 - PERFORMING ARTS CENTER</t>
  </si>
  <si>
    <t>0610002</t>
  </si>
  <si>
    <t>PERFORMING ARTS CENTER</t>
  </si>
  <si>
    <t>94-45 GUY BREWER BOULEVARD</t>
  </si>
  <si>
    <t>0610003</t>
  </si>
  <si>
    <t>Location: 0610004 - SCIENCE BUILDING</t>
  </si>
  <si>
    <t>0610004</t>
  </si>
  <si>
    <t>94-50 159TH STREET</t>
  </si>
  <si>
    <t>Location: 01284000018 - STEWART HALL</t>
  </si>
  <si>
    <t>STEWART HALL</t>
  </si>
  <si>
    <t>Location: 01284000019 - HELYAR HALL</t>
  </si>
  <si>
    <t>HELYAR HALL</t>
  </si>
  <si>
    <t>Location: 01284000020 - SOUTH HALL</t>
  </si>
  <si>
    <t>SOUTH HALL</t>
  </si>
  <si>
    <t>Location: 01284000021 - WEST HALL</t>
  </si>
  <si>
    <t>WEST HALL</t>
  </si>
  <si>
    <t>Location: 01284000025 - MOHAWK HALL</t>
  </si>
  <si>
    <t>Location: 01284000026 - ONONDAGA HALL</t>
  </si>
  <si>
    <t>Location: 01284000036 - EAST HALL</t>
  </si>
  <si>
    <t>EAST HALL</t>
  </si>
  <si>
    <t>Location: 01284000042Z - ONEIDA HALL</t>
  </si>
  <si>
    <t>01284000042Z</t>
  </si>
  <si>
    <t>Location (Level C): 01280500000 - SUNY - STONYBROOK</t>
  </si>
  <si>
    <t>Location: 01280500000 - SUNY - STONYBROOK</t>
  </si>
  <si>
    <t>01281110028B</t>
  </si>
  <si>
    <t>ADIRONDACK RESIDENCE B</t>
  </si>
  <si>
    <t>Location: 01281110028C - ADIRONDACK RESIDENCE C</t>
  </si>
  <si>
    <t>01281110028C</t>
  </si>
  <si>
    <t>ADIRONDACK RESIDENCE C</t>
  </si>
  <si>
    <t>Location: 01281110028D - ADIRONDACK RESIDENCE D</t>
  </si>
  <si>
    <t>01281110028D</t>
  </si>
  <si>
    <t>ADIRONDACK RESIDENCE D</t>
  </si>
  <si>
    <t>105-34 160TH STREET</t>
  </si>
  <si>
    <t>0640501</t>
  </si>
  <si>
    <t>ALLIED HEALTH CENTER</t>
  </si>
  <si>
    <t>Location: 0640501A - ALLIED HEALTH CENTER ANNEX</t>
  </si>
  <si>
    <t>0640501A</t>
  </si>
  <si>
    <t>ALLIED HEALTH CENTER ANNEX</t>
  </si>
  <si>
    <t>300 JAY STREET</t>
  </si>
  <si>
    <t>0640502</t>
  </si>
  <si>
    <t>NAMM COMMERCE CENTER</t>
  </si>
  <si>
    <t>Location: 0640506 - ENVIRONMENTAL CENTER</t>
  </si>
  <si>
    <t>0640506</t>
  </si>
  <si>
    <t>ENVIRONMENTAL CENTER</t>
  </si>
  <si>
    <t>RESIDENCE HALL # 7</t>
  </si>
  <si>
    <t>JOHNSON HALL</t>
  </si>
  <si>
    <t>Location: 0128010042F - MORRIS HALL</t>
  </si>
  <si>
    <t>0128010042F</t>
  </si>
  <si>
    <t>MORRIS HALL</t>
  </si>
  <si>
    <t>Location: 0128010043G - PAINE HALL</t>
  </si>
  <si>
    <t>0128010043G</t>
  </si>
  <si>
    <t>PAINE HALL</t>
  </si>
  <si>
    <t>Location: 0128010043H - ZENGER HALL</t>
  </si>
  <si>
    <t>0128010043H</t>
  </si>
  <si>
    <t>ZENGER HALL</t>
  </si>
  <si>
    <t>PARKING GARAGE (240 spaces)</t>
  </si>
  <si>
    <t>CAMPUS PARKING FACILITY (950 spaces)</t>
  </si>
  <si>
    <t>2800A VICTORY BOULEVARD</t>
  </si>
  <si>
    <t>2800AA VICTORY BOULEVARD</t>
  </si>
  <si>
    <t>060901G</t>
  </si>
  <si>
    <t>Location: 060901G - GATEHOUSE- VICTORY ROAD ENTRY</t>
  </si>
  <si>
    <t>060902G</t>
  </si>
  <si>
    <t>Location: 0128010020AZ - VAN RENSSELAER HALL</t>
  </si>
  <si>
    <t>0128010020AZ</t>
  </si>
  <si>
    <t>VAN RENSSELAER HALL</t>
  </si>
  <si>
    <t>Location: 0128010020BZ - RYCKMAN HALL</t>
  </si>
  <si>
    <t>0128010020BZ</t>
  </si>
  <si>
    <t>RYCKMAN HALL</t>
  </si>
  <si>
    <t>Location: 0128010021CZ - TEN EYCK HALL</t>
  </si>
  <si>
    <t>0128010021CZ</t>
  </si>
  <si>
    <t>TEN EYCK HALL</t>
  </si>
  <si>
    <t>Location: 0128010022EZ - BLEECKER HALL</t>
  </si>
  <si>
    <t>0128010022EZ</t>
  </si>
  <si>
    <t>BLEECKER HALL</t>
  </si>
  <si>
    <t>3.00  STORIES (1900 spaces)</t>
  </si>
  <si>
    <t>3.00  STORIES (1450 spaces)</t>
  </si>
  <si>
    <t>Location: 01281800033 - SCHULTZ HALL (ANDREWS  F)</t>
  </si>
  <si>
    <t>SCHULTZ HALL (ANDREWS  F)</t>
  </si>
  <si>
    <t>Location (Level C): 0527000 - QUEENSBOROUGH COMMUNITY COLLEGE</t>
  </si>
  <si>
    <t>Location: 0527002 - TECHNOLOGY BUILDING</t>
  </si>
  <si>
    <t>0527002</t>
  </si>
  <si>
    <t>TECHNOLOGY BUILDING</t>
  </si>
  <si>
    <t>221-25 56TH AVENUE</t>
  </si>
  <si>
    <t>Location: 0527004 - SCIENCE BUILDING</t>
  </si>
  <si>
    <t>0527004</t>
  </si>
  <si>
    <t>SCIENCE BUILDING</t>
  </si>
  <si>
    <t>222-15 56TH AVENUE</t>
  </si>
  <si>
    <t>0527005</t>
  </si>
  <si>
    <t>221-05 56TH AVENUE</t>
  </si>
  <si>
    <t>Location: 0527010 - SERVICE BUILDING</t>
  </si>
  <si>
    <t>0527010</t>
  </si>
  <si>
    <t>SERVICE BUILDING</t>
  </si>
  <si>
    <t>0527011</t>
  </si>
  <si>
    <t>Location: 0527012 - MEDICAL ARTS BUILDING</t>
  </si>
  <si>
    <t>0527012</t>
  </si>
  <si>
    <t>MEDICAL ARTS BUILDING</t>
  </si>
  <si>
    <t>Laboratories</t>
  </si>
  <si>
    <t>01281600011Z</t>
  </si>
  <si>
    <t>PORTER HALL HIGH RISE</t>
  </si>
  <si>
    <t>8.00  STORIES</t>
  </si>
  <si>
    <t>TWIN RISE-NORTH</t>
  </si>
  <si>
    <t>Location: 01281600026 - FRANK C. MOORE COMPLEX</t>
  </si>
  <si>
    <t>FRANK C. MOORE COMPLEX</t>
  </si>
  <si>
    <t>Location: 01281600027 - SCAJAQUADA TOWER ONE</t>
  </si>
  <si>
    <t>SCAJAQUADA TOWER ONE</t>
  </si>
  <si>
    <t>Location: 01281600029 - SCAJAQUADA TOWER TWO</t>
  </si>
  <si>
    <t>SCAJAQUADA TOWER TWO</t>
  </si>
  <si>
    <t>Location: 01281600030 - SCAJAQUADA TOWER THREE</t>
  </si>
  <si>
    <t>Location (Level B): 04 - NEW YORK STATE DEPARTMENT OF HEALTH</t>
  </si>
  <si>
    <t>Location (Level C): 07053014 - AXELROD LABORATORIES (WADSWORTH)</t>
  </si>
  <si>
    <t>Location: 07053014 - AXELROD LABORATORIES (WADSWORTH)</t>
  </si>
  <si>
    <t>AXELROD LABORATORIES (WADSWORTH)</t>
  </si>
  <si>
    <t>120 NEW SCOTLAND AVENUE</t>
  </si>
  <si>
    <t>Location (Level C): 07063000 - HELEN HAYES HOSPITAL</t>
  </si>
  <si>
    <t>ROUTE 9W</t>
  </si>
  <si>
    <t xml:space="preserve"> SOUTH ADMINISTRATION (1A)</t>
  </si>
  <si>
    <t>060901C</t>
  </si>
  <si>
    <t>060901M</t>
  </si>
  <si>
    <t>060901N</t>
  </si>
  <si>
    <t>060901P</t>
  </si>
  <si>
    <t>Location: 07112000 - NYS VETRANS HOME MONTROSE</t>
  </si>
  <si>
    <t>Food and Drugs Processing</t>
  </si>
  <si>
    <t>15</t>
  </si>
  <si>
    <t>Chemicals Processing</t>
  </si>
  <si>
    <t>16</t>
  </si>
  <si>
    <t>Location (Level C): 0601000 - BERNARD M. BARUCH COLLEGE</t>
  </si>
  <si>
    <t>Location: 0601000 - BERNARD M. BARUCH COLLEGE</t>
  </si>
  <si>
    <t>0601000</t>
  </si>
  <si>
    <t>Location: 01282400014Z - KENT HALL</t>
  </si>
  <si>
    <t>01282400014Z</t>
  </si>
  <si>
    <t>Location: 01280200102 - BELMONT HOUSE</t>
  </si>
  <si>
    <t>BELMONT HOUSE</t>
  </si>
  <si>
    <t>Location: 0128170009D - DEGROAT HALL</t>
  </si>
  <si>
    <t>0128170009D</t>
  </si>
  <si>
    <t>DEGROAT HALL</t>
  </si>
  <si>
    <t>Location: 0128170029A - ALGER HALL</t>
  </si>
  <si>
    <t>BUILDING A-TWO</t>
  </si>
  <si>
    <t>FREEDOM QUADRANGLE1400 WASHINGTON AVE</t>
  </si>
  <si>
    <t>Location: 0128010002B - BUILDING B-TWO</t>
  </si>
  <si>
    <t>0128010002B</t>
  </si>
  <si>
    <t>BUILDING B-TWO</t>
  </si>
  <si>
    <t>Location: 0128010002C - BUILDING C-TWO</t>
  </si>
  <si>
    <t>0128010002C</t>
  </si>
  <si>
    <t>BUILDING C-TWO</t>
  </si>
  <si>
    <t>Location: 01281110029 - MOHAWK RESIDENCE</t>
  </si>
  <si>
    <t>MOHAWK RESIDENCE</t>
  </si>
  <si>
    <t>Location (Level C): 01281500000 - SUNY - BROCKPORT</t>
  </si>
  <si>
    <t>Location: 01281500019 - MCLEAN RESIDENCE HALL</t>
  </si>
  <si>
    <t>Location (Level C): 07100000 - NYS VETERANS NURSING HOME-ST ALBANS</t>
  </si>
  <si>
    <t>Location: 07100000 - NYS VETERANS NURSING HOME-ST ALBANS</t>
  </si>
  <si>
    <t>07100000</t>
  </si>
  <si>
    <t>NYS VETERANS NURSING HOME-ST ALBANS</t>
  </si>
  <si>
    <t>BUILDING A-SEVEN</t>
  </si>
  <si>
    <t>Location: 0128010007B - BUILDING B-SEVEN</t>
  </si>
  <si>
    <t>0128010007B</t>
  </si>
  <si>
    <t>BUILDING B-SEVEN</t>
  </si>
  <si>
    <t>Location: 0128010007C - BUILDING C-SEVEN</t>
  </si>
  <si>
    <t>0128010007C</t>
  </si>
  <si>
    <t>BUILDING C-SEVEN</t>
  </si>
  <si>
    <t>Location: 0128010007D - BUILDING D-SEVEN</t>
  </si>
  <si>
    <t>0128010007D</t>
  </si>
  <si>
    <t>BUILDING D-SEVEN</t>
  </si>
  <si>
    <t>Professional, Technical and Business Services</t>
  </si>
  <si>
    <t>9</t>
  </si>
  <si>
    <t>MCFARLANE RESIDENCE HALL</t>
  </si>
  <si>
    <t>GREGORY HALL</t>
  </si>
  <si>
    <t>Location: 01281800007Z - ALUMNI HALL</t>
  </si>
  <si>
    <t>01281800007Z</t>
  </si>
  <si>
    <t>ALUMNI HALL</t>
  </si>
  <si>
    <t>COMPTON/GOETHALS HALL</t>
  </si>
  <si>
    <t>Location: 0603005 - BASKERVILLE HALL</t>
  </si>
  <si>
    <t>0603005</t>
  </si>
  <si>
    <t>BASKERVILLE HALL</t>
  </si>
  <si>
    <t>Location: 01280100012Z - ALDEN HALL ADDITION</t>
  </si>
  <si>
    <t>01280100012Z</t>
  </si>
  <si>
    <t>Location: 01280100013 - WATERBURY HALL ADDITION</t>
  </si>
  <si>
    <t>01280100013</t>
  </si>
  <si>
    <t>EISENHOWER HALL (KIRKLAND D)</t>
  </si>
  <si>
    <t>Location: 01281800031 - IGOE HALL (ANDREWS  E)</t>
  </si>
  <si>
    <t>IGOE HALL (ANDREWS  E)</t>
  </si>
  <si>
    <t>Location: 01283900091 - DEWEY HALL</t>
  </si>
  <si>
    <t>01283900091</t>
  </si>
  <si>
    <t>Location (Level C): 01284000000 - SUNY - MORRISVILLE</t>
  </si>
  <si>
    <t>SOUTH STREET</t>
  </si>
  <si>
    <t>998 CROOKED HILL ROAD, BUILDING #26, ROOMS 1,3,4,5,6,7&amp;8</t>
  </si>
  <si>
    <t>1 Conference Storage Trailer 14 x 40</t>
  </si>
  <si>
    <t>STATEN ISLAND DDSO</t>
  </si>
  <si>
    <t>BROOME DDSO</t>
  </si>
  <si>
    <t>Location: 0128010001B - BUILDING  B-ONE</t>
  </si>
  <si>
    <t>0128010001B</t>
  </si>
  <si>
    <t>BUILDING  B-ONE</t>
  </si>
  <si>
    <t>Location: 01282100022Z - BLISS HALL</t>
  </si>
  <si>
    <t>01282100022Z</t>
  </si>
  <si>
    <t>BLISS HALL</t>
  </si>
  <si>
    <t>01281000004Z</t>
  </si>
  <si>
    <t>NORTH RESIDENCE HALL</t>
  </si>
  <si>
    <t>Location: 01285700042Z - VANDER CLUTE HALL A &amp; B</t>
  </si>
  <si>
    <t>01285700042Z</t>
  </si>
  <si>
    <t>VANDER CLUTE HALL A &amp; B</t>
  </si>
  <si>
    <t>Location: 01285700052 - BAYLIS HALL DORM. E &amp; F</t>
  </si>
  <si>
    <t>01285700052</t>
  </si>
  <si>
    <t>BAYLIS HALL DORM. E &amp; F</t>
  </si>
  <si>
    <t>Location (Level B): 02 - CUNY COMMUNITY COLLEGES</t>
  </si>
  <si>
    <t>Location (Level C): 0521000 - BRONX COMMUNITY COLLEGE</t>
  </si>
  <si>
    <t>Location: 0521000 - BRONX COMMUNITY COLLEGE</t>
  </si>
  <si>
    <t>0521000</t>
  </si>
  <si>
    <t>BRONX COMMUNITY COLLEGE</t>
  </si>
  <si>
    <t>Location: 0521005 - COLSTON HALL</t>
  </si>
  <si>
    <t>450 GRAND CONCOURSE</t>
  </si>
  <si>
    <t>120 EAST 149TH STREET</t>
  </si>
  <si>
    <t>Location (Level C): 0523000 - KINGSBOROUGH COMMUNITY COLLEGE</t>
  </si>
  <si>
    <t>Location: 05230A - ADMINISTRATION BUILDING</t>
  </si>
  <si>
    <t>05230A</t>
  </si>
  <si>
    <t>ADMINISTRATION BUILDING</t>
  </si>
  <si>
    <t>2001 ORIENTAL BOULEVARD</t>
  </si>
  <si>
    <t>BALLTOWN RD AND CONSAUL RD</t>
  </si>
  <si>
    <t>222-01 56TH AVENUE</t>
  </si>
  <si>
    <t>Location (Level B): 03 - CUNY SENIOR COLLEGES</t>
  </si>
  <si>
    <t>0608067</t>
  </si>
  <si>
    <t>65-10 KISSENA BOULEVARD</t>
  </si>
  <si>
    <t>64-64A KISSENA BOULEVARD</t>
  </si>
  <si>
    <t>Location 060902R-CHILDREN'S CENTER</t>
  </si>
  <si>
    <t>060902R</t>
  </si>
  <si>
    <t>Location 0610005-CLASSROOM BUILDING</t>
  </si>
  <si>
    <t>Location  0522006-G BUILDING</t>
  </si>
  <si>
    <t xml:space="preserve">Location  05230Z-VEHICLE STORAGE </t>
  </si>
  <si>
    <t>00007135</t>
  </si>
  <si>
    <t>Location: 00007139 - O.D. HECK DEV. CENTER</t>
  </si>
  <si>
    <t>00007139</t>
  </si>
  <si>
    <t>O.D. HECK DEV. CENTER</t>
  </si>
  <si>
    <t>Location: 0128010048D - IRVING HALL</t>
  </si>
  <si>
    <t>0128010048D</t>
  </si>
  <si>
    <t>IRVING HALL</t>
  </si>
  <si>
    <t>Location: 0128010049 - EASTMAN TOWER</t>
  </si>
  <si>
    <t>0128010049</t>
  </si>
  <si>
    <t>EASTMAN TOWER</t>
  </si>
  <si>
    <t>Location: 0128010050E - ONEIDA HALL</t>
  </si>
  <si>
    <t>Temporary Lodging</t>
  </si>
  <si>
    <t>CHENEY HALL</t>
  </si>
  <si>
    <t>HARRY CHAPIN APTS-#460</t>
  </si>
  <si>
    <t>Location: 01280500461 - HARRY CHAPIN APTS-#461</t>
  </si>
  <si>
    <t>HARRY CHAPIN APTS-#461</t>
  </si>
  <si>
    <t>Location: 01280510495Q - HSC HOSPITAL PRKNG GAR #3</t>
  </si>
  <si>
    <t>01280510495Q</t>
  </si>
  <si>
    <t>HSC HOSPITAL PRKNG GAR #3</t>
  </si>
  <si>
    <t>EAST CAMPUS100 NICOLLS ROAD</t>
  </si>
  <si>
    <t>BERNARD M. BARUCH COLLEGE</t>
  </si>
  <si>
    <t>Location: 01280200117 - MOHAWK HALL</t>
  </si>
  <si>
    <t>Stony Brook</t>
  </si>
  <si>
    <t xml:space="preserve">Location: 0128150009 - THOMPSON RESIDENCE HALL </t>
  </si>
  <si>
    <t>THOMPSONRESIDENCE HALL</t>
  </si>
  <si>
    <t>SARATOGA TERRACE</t>
  </si>
  <si>
    <t>Location: 0128100048 - SARATOGA TERRACE</t>
  </si>
  <si>
    <t>Location: 0128010001C - BUILDING C-ONE</t>
  </si>
  <si>
    <t>0128010001C</t>
  </si>
  <si>
    <t>BUILDING C-ONE</t>
  </si>
  <si>
    <t>LIVINGSTON HALL</t>
  </si>
  <si>
    <t>Location: 01281900013Z - JONES HALL</t>
  </si>
  <si>
    <t>01281900013Z</t>
  </si>
  <si>
    <t>Location: 01280510498Q - HSC HOSPITAL PRKNG GAR #2</t>
  </si>
  <si>
    <t>01280510498Q</t>
  </si>
  <si>
    <t>HSC HOSPITAL PRKNG GAR #2</t>
  </si>
  <si>
    <t>Location (Level C): 01281000000 - SUNY - BROOKLYN - HEALTH SCIENCE CENTER</t>
  </si>
  <si>
    <t>7.00  STORIES</t>
  </si>
  <si>
    <t>Location: 01281000004 - SOUTH RESIDENCE HALL</t>
  </si>
  <si>
    <t>01281000004</t>
  </si>
  <si>
    <t>SOUTH RESIDENCE HALL</t>
  </si>
  <si>
    <t>12.00  STORIES</t>
  </si>
  <si>
    <t>Location: 0521011 - LANGUAGE HALL</t>
  </si>
  <si>
    <t>0521011</t>
  </si>
  <si>
    <t>LANGUAGE HALL</t>
  </si>
  <si>
    <t>Location (Level C): 00006001 - DASNY HEADQUARTERS BUILDING</t>
  </si>
  <si>
    <t>Location: 01280500458 - HARRY CHAPIN APTS-#458</t>
  </si>
  <si>
    <t>HARRY CHAPIN APTS-#458</t>
  </si>
  <si>
    <t>Location: 01280500459 - HARRY CHAPIN APTS-#459</t>
  </si>
  <si>
    <t>HARRY CHAPIN APTS-#459</t>
  </si>
  <si>
    <t>Location: 01280500460 - HARRY CHAPIN APTS-#460</t>
  </si>
  <si>
    <t>SCHULTS HALL (DORM "A")</t>
  </si>
  <si>
    <t>Location: 01283500072 - BURDICK HALL</t>
  </si>
  <si>
    <t>BURDICK HALL</t>
  </si>
  <si>
    <t>Location: 01280200107 - GLIMMERGLASS HOUSE</t>
  </si>
  <si>
    <t>GLIMMERGLASS HOUSE</t>
  </si>
  <si>
    <t>Location: 01280200108 - HEMPSTEAD HOUSE</t>
  </si>
  <si>
    <t>HEMPSTEAD HOUSE</t>
  </si>
  <si>
    <t>Location: 01280200109 - JONES HOUSE</t>
  </si>
  <si>
    <t>JONES HOUSE</t>
  </si>
  <si>
    <t>Location: 01280200110 - KEUKA HOUSE</t>
  </si>
  <si>
    <t>KEUKA HOUSE</t>
  </si>
  <si>
    <t>Classrooms</t>
  </si>
  <si>
    <t>0521009</t>
  </si>
  <si>
    <t>GOULD TECHNOLOGY (TECH I)</t>
  </si>
  <si>
    <t>Location: 052100TR - DASNY FIELD OFFICE (3) TRAILERS</t>
  </si>
  <si>
    <t>052100TR</t>
  </si>
  <si>
    <t>DASNY FIELD OFFICE (3) TRAILERS</t>
  </si>
  <si>
    <t>10.00  Ft.</t>
  </si>
  <si>
    <t>280 CONVENT AVENUE</t>
  </si>
  <si>
    <t>4.00 STORIES</t>
  </si>
  <si>
    <t>15.00 STORIES</t>
  </si>
  <si>
    <t>3.00 STORIES</t>
  </si>
  <si>
    <t>265 PARK LANE</t>
  </si>
  <si>
    <t>01283500033Z</t>
  </si>
  <si>
    <t>GETMAN HALL</t>
  </si>
  <si>
    <t>CAMPUS LOOP ROAD</t>
  </si>
  <si>
    <t>Location: 01283500034Z - ROBINSON HALL</t>
  </si>
  <si>
    <t>01283500034Z</t>
  </si>
  <si>
    <t>ROBINSON HALL</t>
  </si>
  <si>
    <t>060901R</t>
  </si>
  <si>
    <t>060901S</t>
  </si>
  <si>
    <t>Location: 0609020 - LAB/SCIENCE CTR. (6S) (Building 61)</t>
  </si>
  <si>
    <t>COLLEGE HALL A</t>
  </si>
  <si>
    <t>0128210007B</t>
  </si>
  <si>
    <t>COLLEGE HALL B</t>
  </si>
  <si>
    <t>0128210007C</t>
  </si>
  <si>
    <t>COLLEGE HALL C</t>
  </si>
  <si>
    <t>0128210007D</t>
  </si>
  <si>
    <t>COLLEGE HALL D</t>
  </si>
  <si>
    <t>Location: 0128210020Z - SCUDDER HALL</t>
  </si>
  <si>
    <t>0128210020Z</t>
  </si>
  <si>
    <t>SCUDDER HALL</t>
  </si>
  <si>
    <t>Location (Level C): 01282200000 - SUNY - ONEONTA</t>
  </si>
  <si>
    <t>Location: 01282200012Z - WILBER HALL</t>
  </si>
  <si>
    <t>01282200012Z</t>
  </si>
  <si>
    <t>WILBER HALL</t>
  </si>
  <si>
    <t>RAVINE PARKWAY</t>
  </si>
  <si>
    <t>Location: 01282200013 - TOBEY HALL</t>
  </si>
  <si>
    <t>Location: 01280200103 - CATSKILL HOUSE</t>
  </si>
  <si>
    <t>CATSKILL HOUSE</t>
  </si>
  <si>
    <t>Location: 01280200104 - DARIEN HOUSE</t>
  </si>
  <si>
    <t>DARIEN HOUSE</t>
  </si>
  <si>
    <t>Location: 01280200105 - EVANGOLA HOUSE</t>
  </si>
  <si>
    <t>EVANGOLA HOUSE</t>
  </si>
  <si>
    <t>Location: 01280200106 - FILLMORE HOUSE</t>
  </si>
  <si>
    <t>FILLMORE HOUSE</t>
  </si>
  <si>
    <t>HUGHES HALL</t>
  </si>
  <si>
    <t>Location: 01280200032 - LEHMAN HALL</t>
  </si>
  <si>
    <t>MONROE HALL</t>
  </si>
  <si>
    <t>Location: 01281900022Z - STEUBEN HALL</t>
  </si>
  <si>
    <t>01281900022Z</t>
  </si>
  <si>
    <t>STEUBEN HALL</t>
  </si>
  <si>
    <t>Location: 01281900023Z - WYOMING HALL</t>
  </si>
  <si>
    <t>01281900023Z</t>
  </si>
  <si>
    <t>Location: 01280500031 - ASA GRAY COLLEGE</t>
  </si>
  <si>
    <t>ASA GRAY COLLEGE</t>
  </si>
  <si>
    <t>Location: 01280500032 - OTHMAR AMMAN COLLEGE</t>
  </si>
  <si>
    <t>OTHMAR AMMAN COLLEGE</t>
  </si>
  <si>
    <t>FINEARTS</t>
  </si>
  <si>
    <t>TOTAL</t>
  </si>
  <si>
    <t>Location (Level A): 00 - DORMITORY AUTHORITY - STATE OF NY</t>
  </si>
  <si>
    <t>Location (Level B): 00006000 - DASNY PROPERTIES</t>
  </si>
  <si>
    <t>Location: 01280100024Z - STUYVESANT TOWER</t>
  </si>
  <si>
    <t>01280100024Z</t>
  </si>
  <si>
    <t>Location: 0128010048C - FULTON HALL</t>
  </si>
  <si>
    <t>0128010048C</t>
  </si>
  <si>
    <t>Location: 01282400013 - MACOMB RESIDENCE HALL</t>
  </si>
  <si>
    <t>CLINTON HALL</t>
  </si>
  <si>
    <t>COLONIAL QUADRANGLE1400 WASHINGTON AVENUE</t>
  </si>
  <si>
    <t>Location: 0128010040B - DELANCEY HALL</t>
  </si>
  <si>
    <t>0128010040B</t>
  </si>
  <si>
    <t>DELANCEY HALL</t>
  </si>
  <si>
    <t>Location: 0128010041C - HAMILTON HALL</t>
  </si>
  <si>
    <t>0128010041C</t>
  </si>
  <si>
    <t>HAMILTON HALL</t>
  </si>
  <si>
    <t>0521020</t>
  </si>
  <si>
    <t>Location: 0602001 - BOYLAN HALL</t>
  </si>
  <si>
    <t>0602001</t>
  </si>
  <si>
    <t>Location: 01280100010Z - SAYLES HALL</t>
  </si>
  <si>
    <t>01280100010Z</t>
  </si>
  <si>
    <t>SAYLES HALL</t>
  </si>
  <si>
    <t>Location: 01280100011B - BRUBACHER HALL</t>
  </si>
  <si>
    <t>01280100011B</t>
  </si>
  <si>
    <t>BRUBACHER HALL</t>
  </si>
  <si>
    <t>Location: 0128010004C - BUILDING C-FOUR</t>
  </si>
  <si>
    <t>0128010004C</t>
  </si>
  <si>
    <t>BUILDING C-FOUR</t>
  </si>
  <si>
    <t>Location: 0128010004D - BUILDING D-FOUR</t>
  </si>
  <si>
    <t>0128010004D</t>
  </si>
  <si>
    <t>BUILDING D-FOUR</t>
  </si>
  <si>
    <t>Location: 0128010005A - BUILDING A-FIVE</t>
  </si>
  <si>
    <t>0128010005A</t>
  </si>
  <si>
    <t>BUILDING A-FIVE</t>
  </si>
  <si>
    <t>Location: 0128010005B - BUILDING B-FIVE</t>
  </si>
  <si>
    <t>0128010005B</t>
  </si>
  <si>
    <t>BUILDING B-FIVE</t>
  </si>
  <si>
    <t>Location: 0128010001A - BUILDING A-ONE</t>
  </si>
  <si>
    <t>0128010001A</t>
  </si>
  <si>
    <t>BUILDING A-ONE</t>
  </si>
  <si>
    <t>FREEDOM QUADRANGLE1400 WASHINGTON AVENUE</t>
  </si>
  <si>
    <t>172 PEARL STREET</t>
  </si>
  <si>
    <t>0640508</t>
  </si>
  <si>
    <t>Location: 0128170071 - GLASS TOWER HALL</t>
  </si>
  <si>
    <t>Glass Tower</t>
  </si>
  <si>
    <t>Storage</t>
  </si>
  <si>
    <t>Fireproof</t>
  </si>
  <si>
    <t>BENEDICT RESIDENCE HALL</t>
  </si>
  <si>
    <t>DOBSON RESIDENCE HALL</t>
  </si>
  <si>
    <t>Location: 01281500030 - HARMON RESIDENCE HALL</t>
  </si>
  <si>
    <t>HARMON RESIDENCE HALL</t>
  </si>
  <si>
    <t>Location: 01281500031 - GORDON RESIDENCE HALL</t>
  </si>
  <si>
    <t>GORDON RESIDENCE HALL</t>
  </si>
  <si>
    <t>Location: 01281500039 - PERRY RESIDENCE HALL</t>
  </si>
  <si>
    <t>PERRY RESIDENCE HALL</t>
  </si>
  <si>
    <t>930 LEXINGTON AVENUE</t>
  </si>
  <si>
    <t>00007120</t>
  </si>
  <si>
    <t xml:space="preserve">Queens Village </t>
  </si>
  <si>
    <t>Elmira</t>
  </si>
  <si>
    <t xml:space="preserve">Syracuse </t>
  </si>
  <si>
    <t>Brooklyn</t>
  </si>
  <si>
    <t>Dasny Field Office</t>
  </si>
  <si>
    <t>75 NEW SCOTLAND AVENUE, ROOM 035J</t>
  </si>
  <si>
    <t>80-45 WINCHESTER BOULEVARD (TRAILER)</t>
  </si>
  <si>
    <t>Modular Dorm</t>
  </si>
  <si>
    <t>STAGE XV APT HOUSING</t>
  </si>
  <si>
    <t>NEUMAN HALL</t>
  </si>
  <si>
    <t>CITY</t>
  </si>
  <si>
    <t>STATE</t>
  </si>
  <si>
    <t>Location 051057- UNIVERSITY GATE</t>
  </si>
  <si>
    <t>UNIVERSITY GATE</t>
  </si>
  <si>
    <t>Location: 0521022 - LOEW ANNEX (COMPUTER CENTER)</t>
  </si>
  <si>
    <t>Location: 0521026 - ENERGY PLANT</t>
  </si>
  <si>
    <t>Location: 0521029 - MEISTER HALL (TECHNOLOGY II)</t>
  </si>
  <si>
    <t>MEISTER HALL (TECHNOLOGY II)</t>
  </si>
  <si>
    <t>Location: 0521030 - SAGE HALL (LEARNING CENTER)</t>
  </si>
  <si>
    <t>SAGE HALL (LEARNING CENTER)</t>
  </si>
  <si>
    <t>Location: 0521030A - SAGE ANNEX</t>
  </si>
  <si>
    <t>SAGE ANNEX</t>
  </si>
  <si>
    <t>Location: 0521032 - HEVEMEYER LABORATORY</t>
  </si>
  <si>
    <t>HEVEMEYER LABORATORY</t>
  </si>
  <si>
    <t>Location: 0521033 - HEVEMEYER ANNEX</t>
  </si>
  <si>
    <t>HEVEMEYER ANNEX</t>
  </si>
  <si>
    <t>Location: 0521047 - CHILD DEVELOPMENT CENTER</t>
  </si>
  <si>
    <t>CHILD DEVELOPMENT CENTER</t>
  </si>
  <si>
    <t>PATERSON HALL</t>
  </si>
  <si>
    <t>Location: 0521051 - PATERSON HALL</t>
  </si>
  <si>
    <t>052200T6</t>
  </si>
  <si>
    <t>B BUILDING</t>
  </si>
  <si>
    <t>A BUILDING- WEST ACADEMIC COMPLEX</t>
  </si>
  <si>
    <t>B BUILDING- EAST ACADEMIC COMPLEX</t>
  </si>
  <si>
    <t>D BUILDING- SAVOY MANOR</t>
  </si>
  <si>
    <t>471 LOT TRAILER SITE #6</t>
  </si>
  <si>
    <t>Location: 0522001 - B BUILDING</t>
  </si>
  <si>
    <t>Location: 0522002 - A BUILDING- WEST ACADEMIC COMPLEX</t>
  </si>
  <si>
    <t>Location: 0522005 - D BUILDING- SAVOY MANOR</t>
  </si>
  <si>
    <t>Location: 052200T6 - 471 LOT TRAILER SITE #6</t>
  </si>
  <si>
    <t>1950 ORIENTAL BOULEVARD</t>
  </si>
  <si>
    <t>1824 ORIENTAL BOULEVARD</t>
  </si>
  <si>
    <t>2120 ORIENTAL BOULEVARD</t>
  </si>
  <si>
    <t>1718 ORIENTAL BOULEVARD</t>
  </si>
  <si>
    <t>1813 ORIENTAL BOULEVARD</t>
  </si>
  <si>
    <t>2110 ORIENTAL BOULEVARD</t>
  </si>
  <si>
    <t>SCHICK COLLEGE</t>
  </si>
  <si>
    <t>2804 GLENWOOD ROAD</t>
  </si>
  <si>
    <t>Location: 0602010- COLLEGE CHILD CARE</t>
  </si>
  <si>
    <t>COLLEGE CHILD CARE</t>
  </si>
  <si>
    <t>Location: 9240700 - 80 CENTRE STREET</t>
  </si>
  <si>
    <t>80 CENTRE STREET</t>
  </si>
  <si>
    <t xml:space="preserve">Grand Totals: </t>
  </si>
  <si>
    <t>Building Description</t>
  </si>
  <si>
    <t>1300 ELMWOOD AVENUE</t>
  </si>
  <si>
    <t>Location: 01281600011Z - PORTER HALL HIGH RISE</t>
  </si>
  <si>
    <t>RESIDENCE HALL # 5</t>
  </si>
  <si>
    <t>RESIDENCE HALL # 6</t>
  </si>
  <si>
    <t>FULTON HALL</t>
  </si>
  <si>
    <t>Location: 012835084-A - MCKENZIE HALL, WEST - BLOCK HOUSE A</t>
  </si>
  <si>
    <t>012835084-A</t>
  </si>
  <si>
    <t>2.00 STORIES</t>
  </si>
  <si>
    <t xml:space="preserve">Binghamton </t>
  </si>
  <si>
    <t>Buffalo</t>
  </si>
  <si>
    <t xml:space="preserve">Amherst </t>
  </si>
  <si>
    <t>Stonybrook</t>
  </si>
  <si>
    <t>Syracuse</t>
  </si>
  <si>
    <t xml:space="preserve"> </t>
  </si>
  <si>
    <t>Brockport</t>
  </si>
  <si>
    <t>Cortland</t>
  </si>
  <si>
    <t>BOYLAN HALL</t>
  </si>
  <si>
    <t>Location: 0602002 - INGERSOLL HALL</t>
  </si>
  <si>
    <t>0602002</t>
  </si>
  <si>
    <t>INGERSOLL HALL</t>
  </si>
  <si>
    <t>Location: 0602002A - INGERSOLL HALL ADDITION</t>
  </si>
  <si>
    <t>0602002A</t>
  </si>
  <si>
    <t>INGERSOLL HALL ADDITION</t>
  </si>
  <si>
    <t>0602003</t>
  </si>
  <si>
    <t>Location: 0602004A - ROOSEVELT HALL ADDITION</t>
  </si>
  <si>
    <t>0602004A</t>
  </si>
  <si>
    <t>ROOSEVELT HALL ADDITION</t>
  </si>
  <si>
    <t>Location: 0602005 - WHITEHEAD HALL</t>
  </si>
  <si>
    <t>SENECA HALL</t>
  </si>
  <si>
    <t>Location (Level C): 0605000 - HUNTER COLLEGE</t>
  </si>
  <si>
    <t>Location: 01281500040 - BRAMLEY RESIDENCE HALL</t>
  </si>
  <si>
    <t>BRAMLEY RESIDENCE HALL</t>
  </si>
  <si>
    <t>Location: 01281500041 - BRIGGS RESIDENCE HALL</t>
  </si>
  <si>
    <t>KASLING HALL (KIRKLAND B)</t>
  </si>
  <si>
    <t>Location: 01281800024 - DISNEY HALL (KIRKLAND C)</t>
  </si>
  <si>
    <t>0608002A</t>
  </si>
  <si>
    <t>FUEL OIL PUMP HOUSE</t>
  </si>
  <si>
    <t>MCKENZIE HALL, WEST - BLOCK HOUSE A</t>
  </si>
  <si>
    <t>Location: 012835084-B - MCKENZIE HALL, WEST - BLOCK HOUSE B</t>
  </si>
  <si>
    <t>012835084-B</t>
  </si>
  <si>
    <t>MCKENZIE HALL, WEST - BLOCK HOUSE B</t>
  </si>
  <si>
    <t xml:space="preserve"> 060203A</t>
  </si>
  <si>
    <t>060208A</t>
  </si>
  <si>
    <t>2938 BEDFORD AVE</t>
  </si>
  <si>
    <t>1325 OCEAN AVE</t>
  </si>
  <si>
    <t>71 CONVENT AVE</t>
  </si>
  <si>
    <t>119 CONVENT AVE</t>
  </si>
  <si>
    <t>141 CONVENT AVE</t>
  </si>
  <si>
    <t>221 CONVENT AVE</t>
  </si>
  <si>
    <t>Location 0604012 ACADEMIC BUILDING 1 (FUTURE CONSTRUCTION)</t>
  </si>
  <si>
    <t>1638 BEDFORD AVE</t>
  </si>
  <si>
    <t>Location 0607001- GILLETT HALL</t>
  </si>
  <si>
    <t>Location 0607002- DAVIS HALL</t>
  </si>
  <si>
    <t>Location 0603026- MOTT SCHOOL</t>
  </si>
  <si>
    <t>Location 0603039- DAY CARE CENTER</t>
  </si>
  <si>
    <t xml:space="preserve">Location  060203A -LAGUARDIA HALL LIBRARY ADDITION </t>
  </si>
  <si>
    <t>Location 0602015- WEST END BUILDING (WEB)</t>
  </si>
  <si>
    <t>Location  0602004- ROOSEVELT HALL</t>
  </si>
  <si>
    <t>Location 0602008 -HEATING PLANT</t>
  </si>
  <si>
    <t>Location 060208A- HEATING PLANT ADDITION (CHILLER PLANT)</t>
  </si>
  <si>
    <t>Location 0607008-APEX BUILDING</t>
  </si>
  <si>
    <t>2920 GOULDEN AVENUE</t>
  </si>
  <si>
    <t>2850 GOULDEN AVENUE</t>
  </si>
  <si>
    <t>2775 JEROME AVENUE</t>
  </si>
  <si>
    <t>Location: 0608016 - MUSIC BUILDING</t>
  </si>
  <si>
    <t>Location: 0608028 - L-1 (BUILDING &amp; GROUNDS ADMIN)</t>
  </si>
  <si>
    <t>Location: 0608029 - L-2 (BUILDING &amp; GROUNDS LOCKERS)</t>
  </si>
  <si>
    <t>Location: 0608029C - L-4 (CENTRAL SHOPS)</t>
  </si>
  <si>
    <t>L-1 (BUILDING &amp; GROUNDS ADMIN)</t>
  </si>
  <si>
    <t>L-2 (BUILDING &amp; GROUNDS LOCKERS)</t>
  </si>
  <si>
    <t>L-3 (GARAGE)</t>
  </si>
  <si>
    <t>L-4 (CENTRAL SHOPS)</t>
  </si>
  <si>
    <t>Location: 0608043 - GREGORY RAZRAN HALL</t>
  </si>
  <si>
    <t>GREGORY RAZRAN HALL</t>
  </si>
  <si>
    <t>STUDENT UNION</t>
  </si>
  <si>
    <t>Dorm</t>
  </si>
  <si>
    <t>STUDENT DORMITORY</t>
  </si>
  <si>
    <t>Location: 0128010006A - BUILDING A-SIX</t>
  </si>
  <si>
    <t>0128010006A</t>
  </si>
  <si>
    <t>BUILDING A-SIX</t>
  </si>
  <si>
    <t>Location: 0128010006B - BUILDING B-SIX</t>
  </si>
  <si>
    <t>0128010006B</t>
  </si>
  <si>
    <t>BUILDING B-SIX</t>
  </si>
  <si>
    <t>Location: 0128010006C - BUILDING C-SIX</t>
  </si>
  <si>
    <t>0128010006C</t>
  </si>
  <si>
    <t>BUILDING C-SIX</t>
  </si>
  <si>
    <t>Location: 0128010006D - BUILDING D-SIX</t>
  </si>
  <si>
    <t>0128010006D</t>
  </si>
  <si>
    <t>BUILDING D-SIX</t>
  </si>
  <si>
    <t>Location: 0128010007A - BUILDING A-SEVEN</t>
  </si>
  <si>
    <t>0128010007A</t>
  </si>
  <si>
    <t>Conventional (&lt; 100 ft.) Electrical Transmission Line Towers</t>
  </si>
  <si>
    <t>44</t>
  </si>
  <si>
    <t>Major (&gt; 100 ft.) Electrical Transmission Line Towers</t>
  </si>
  <si>
    <t>45</t>
  </si>
  <si>
    <t>Broadcast Towers</t>
  </si>
  <si>
    <t>46</t>
  </si>
  <si>
    <t>Observation Towers</t>
  </si>
  <si>
    <t>MCKENZIE HALL, SOUTH - BLOCK HOUSE J</t>
  </si>
  <si>
    <t>Location (Level C): 01283600000 - SUNY - CANTON</t>
  </si>
  <si>
    <t>Location: 01283600010Z - HERITAGE HALL</t>
  </si>
  <si>
    <t>01283600010Z</t>
  </si>
  <si>
    <t>HERITAGE HALL</t>
  </si>
  <si>
    <t>34 CORNELL DRIVE</t>
  </si>
  <si>
    <t>Location: 01283600011Z - RUSHTON HALL</t>
  </si>
  <si>
    <t>01283600011Z</t>
  </si>
  <si>
    <t>RUSHTON HALL</t>
  </si>
  <si>
    <t>Location: 01283600012 - MOHAWK HALL</t>
  </si>
  <si>
    <t>MOHAWK HALL</t>
  </si>
  <si>
    <t>Location: 01283600014 - SMITH HALL</t>
  </si>
  <si>
    <t>Location (Level C): 01283700000 - SUNY - COBLESKILL</t>
  </si>
  <si>
    <t>Location: 01283700031 - PEARSON HALL</t>
  </si>
  <si>
    <t>PEARSON HALL</t>
  </si>
  <si>
    <t>RURAL ROUTE 7</t>
  </si>
  <si>
    <t>Location: 01283700033Z - VROMAN HALL</t>
  </si>
  <si>
    <t>415/421 WALTON A/K/A 135 East 144th STREET</t>
  </si>
  <si>
    <t>Location: 01282300032 - SENECA HALL</t>
  </si>
  <si>
    <t>01282300032</t>
  </si>
  <si>
    <t>RURAL ROUTE 104</t>
  </si>
  <si>
    <t>Location: 01282300033 - CAYUGA HALL</t>
  </si>
  <si>
    <t>01282300033</t>
  </si>
  <si>
    <t>Location: 01282300034 - ONONDAGA HALL</t>
  </si>
  <si>
    <t>01282300034</t>
  </si>
  <si>
    <t>Location: 01282300036 - ONEIDA HALL</t>
  </si>
  <si>
    <t>01282300036</t>
  </si>
  <si>
    <t>Location: 01282300041Z - JOHNSON HALL</t>
  </si>
  <si>
    <t>01282300041Z</t>
  </si>
  <si>
    <t>Location: 01282300043 - RIGGS HALL</t>
  </si>
  <si>
    <t>01282300043</t>
  </si>
  <si>
    <t>RIGGS HALL</t>
  </si>
  <si>
    <t>Location: 01282300044 - WATERBURY HALL</t>
  </si>
  <si>
    <t>01282300044</t>
  </si>
  <si>
    <t>WATERBURY HALL</t>
  </si>
  <si>
    <t>Location: 01282300045Z - SCALES HALL</t>
  </si>
  <si>
    <t>01282300045Z</t>
  </si>
  <si>
    <t>SCALES HALL</t>
  </si>
  <si>
    <t>Location: 01282300046Z - HART HALL</t>
  </si>
  <si>
    <t>01282300046Z</t>
  </si>
  <si>
    <t>HART HALL</t>
  </si>
  <si>
    <t>Location: 01282300048Z - FUNNELLE HALL</t>
  </si>
  <si>
    <t>01282300048Z</t>
  </si>
  <si>
    <t>FUNNELLE HALL</t>
  </si>
  <si>
    <t>Location: 0128230015A - MORELAND HALL</t>
  </si>
  <si>
    <t>0128230015A</t>
  </si>
  <si>
    <t>MORELAND HALL</t>
  </si>
  <si>
    <t>Location: 0128230015B - LONIS HALL</t>
  </si>
  <si>
    <t>0128230015B</t>
  </si>
  <si>
    <t>LONIS HALL</t>
  </si>
  <si>
    <t>Location: 01280200035 - ROOSEVELT HALL</t>
  </si>
  <si>
    <t>ROOSEVELT HALL</t>
  </si>
  <si>
    <t>Location: 01280200036 - SMITH HALL</t>
  </si>
  <si>
    <t>SMITH HALL</t>
  </si>
  <si>
    <t>Location: 01280200042 - CAYUGA HALL</t>
  </si>
  <si>
    <t>NYS VETERANS NURSING HOME - MONTROSE</t>
  </si>
  <si>
    <t>ZIP CODE</t>
  </si>
  <si>
    <t>Location: 01281700015 - HENDRICK HALL</t>
  </si>
  <si>
    <t>HENDRICK HALL</t>
  </si>
  <si>
    <t>Location: 01281700016 - HAYES HALL</t>
  </si>
  <si>
    <t>HAYES HALL</t>
  </si>
  <si>
    <t>Location: 01281700017Z - RANDALL HALL</t>
  </si>
  <si>
    <t>01281700017Z</t>
  </si>
  <si>
    <t>RANDALL HALL</t>
  </si>
  <si>
    <t>Location: 01281700018Z - FITZGERALD HALL</t>
  </si>
  <si>
    <t>01281700018Z</t>
  </si>
  <si>
    <t>FITZGERALD HALL</t>
  </si>
  <si>
    <t>Location: 01281700023 - SMITH TOWER/CASEY TOWER</t>
  </si>
  <si>
    <t>SMITH TOWER/CASEY TOWER</t>
  </si>
  <si>
    <t>Location: 01281700031 - CLARK HALL</t>
  </si>
  <si>
    <t>Location: 0128170009C - CHENEY HALL</t>
  </si>
  <si>
    <t>Location: 01281900057 - PUTNAM</t>
  </si>
  <si>
    <t>Binghamton</t>
  </si>
  <si>
    <t>Bronx</t>
  </si>
  <si>
    <t xml:space="preserve">NY </t>
  </si>
  <si>
    <t xml:space="preserve">Albany </t>
  </si>
  <si>
    <t xml:space="preserve">Marcy </t>
  </si>
  <si>
    <t>0128170029A</t>
  </si>
  <si>
    <t>ALGER HALL</t>
  </si>
  <si>
    <t>9.00  STORIES</t>
  </si>
  <si>
    <t>Location: 0128170029H - HIGGINS HALL</t>
  </si>
  <si>
    <t>0128170029H</t>
  </si>
  <si>
    <t>HIGGINS HALL</t>
  </si>
  <si>
    <t>135 EAST 146TH STREET</t>
  </si>
  <si>
    <t>427 WALTON AVENUE</t>
  </si>
  <si>
    <t>Location: 05230P - CENTRAL SERVICES</t>
  </si>
  <si>
    <t>05230P</t>
  </si>
  <si>
    <t>Location: 0603002 -HARRIS HALL</t>
  </si>
  <si>
    <t xml:space="preserve"> HARRIS HALL</t>
  </si>
  <si>
    <t xml:space="preserve"> MASTER OF FINE ARTS</t>
  </si>
  <si>
    <t>2912 GOULDEN AVENUE</t>
  </si>
  <si>
    <t>COMMUNICATIONS CENTER GATE 6</t>
  </si>
  <si>
    <t>KUPFERBERG CENTER FOR THE ARTS</t>
  </si>
  <si>
    <t>Location: 0608009 - VIRGINIA FRESE HALL (FORMER B BLDG)</t>
  </si>
  <si>
    <t>Location: 0608010 - LLOYD DELANY HALL (D BUILDING)</t>
  </si>
  <si>
    <t>Location: 0608012 - G BUILDING</t>
  </si>
  <si>
    <t>Location: 0608013 - JEFFERSON HALL/FORMER H BUILDING</t>
  </si>
  <si>
    <t>VIRGINIA FRESE HALL (FORMER B BLDG</t>
  </si>
  <si>
    <t>JEFFERSON HALL/FORMER H BUILDING</t>
  </si>
  <si>
    <t>Location: 0608014 - I BUILDING</t>
  </si>
  <si>
    <t>Location: 0608017 - J BUILDING</t>
  </si>
  <si>
    <t>Location 0608030A-PUBLIC SAFETY/SECURITY BUILDING</t>
  </si>
  <si>
    <t>Location: 060901P - CENTER FOR THE ARTS</t>
  </si>
  <si>
    <t>CENTER FOR THE ARTS</t>
  </si>
  <si>
    <t>G BUILDING</t>
  </si>
  <si>
    <t>I BUILDING</t>
  </si>
  <si>
    <t>J BUILDING</t>
  </si>
  <si>
    <t>Location: 060902N - JOHN J. MARCHI HALL</t>
  </si>
  <si>
    <t>JOHN J. MARCHI HALL</t>
  </si>
  <si>
    <t>ENGINEERING TECHNOLOGY WEST</t>
  </si>
  <si>
    <t xml:space="preserve">Location: 060905S - MARCUS HALL - NURSING </t>
  </si>
  <si>
    <t xml:space="preserve">MARCUS HALL - NURSING </t>
  </si>
  <si>
    <t>Location: 060906S - BIOLOGY/CHEMISTRY SCIENCE</t>
  </si>
  <si>
    <t>401 WEST 130TH STREET</t>
  </si>
  <si>
    <t>Location: 0603054 - THE TOWERS AT CITY COLLEGE</t>
  </si>
  <si>
    <t>Location: 012801000021D - TEN BROECK VII</t>
  </si>
  <si>
    <t>012801000021D</t>
  </si>
  <si>
    <t>Location: 01281100024Q - HSC-SYRACUSE-PRKNG GARAGE</t>
  </si>
  <si>
    <t>01281100024Q- Upstate Medical University Parking Garage</t>
  </si>
  <si>
    <t>275 ST. NICOLAS TERRACE</t>
  </si>
  <si>
    <t>VIVARIUM</t>
  </si>
  <si>
    <t>LAB</t>
  </si>
  <si>
    <t>n/a</t>
  </si>
  <si>
    <t>4/5</t>
  </si>
  <si>
    <t>CASSETY HALL</t>
  </si>
  <si>
    <t>Location: 0128160009DZ - CASSETY HALL</t>
  </si>
  <si>
    <t>0128160009DZ</t>
  </si>
  <si>
    <t>Location: 01281900059 - SENECA</t>
  </si>
  <si>
    <t>Location  0603042- HOWARD E. WILLE ADMINISTRATION BUILDING</t>
  </si>
  <si>
    <t>HOWARD E. WILLE ADMINISTRATION BUILDING</t>
  </si>
  <si>
    <t>Location: 0604001 - BEDFORD BUILDING</t>
  </si>
  <si>
    <t>Location: 0605050 - MASTER OF FINE ARTS (MFA)</t>
  </si>
  <si>
    <t>Location: 0607009 - SPEECH AND THEATRE BUILDING</t>
  </si>
  <si>
    <t>Location 0607012-STUDENT LIFE BUILDING</t>
  </si>
  <si>
    <t>Location: 0608011 - LAURA A COLWIN HALL (E BUILDING)</t>
  </si>
  <si>
    <t>LAURA A COLWIN HALL (E BUILDING)</t>
  </si>
  <si>
    <t>BENJAMIN ROSENTHAL LIBRARY</t>
  </si>
  <si>
    <t>Location: 0608015 - BENJAMIN ROSENTHAL LIBRARY</t>
  </si>
  <si>
    <t>Location: 0610007 - PRESIDENT'S RESIDENCE</t>
  </si>
  <si>
    <t>65-80 KISSENA BLVD</t>
  </si>
  <si>
    <t>138 STREET AND CONVENT AVE</t>
  </si>
  <si>
    <t>Location (Level C): 0524000 -FIORELLO H.  LAGUARDIA COMMUNITY COLLEGE</t>
  </si>
  <si>
    <t xml:space="preserve">W. 181 W. STREET AND UNIVERSITY AVENUE </t>
  </si>
  <si>
    <t>2800 VICTORY BOULEVARD</t>
  </si>
  <si>
    <t>29-10 THOMSON AVENUE</t>
  </si>
  <si>
    <t>Bayside</t>
  </si>
  <si>
    <t>One Bernard Baruch Way</t>
  </si>
  <si>
    <t>Location  220 T5-WALTON AVE. TRAILER SITE</t>
  </si>
  <si>
    <t>220 T-5</t>
  </si>
  <si>
    <t>Location: 220 08 -  415/421 WALTON A/K/A 135 East 144th STREET</t>
  </si>
  <si>
    <t>220 08</t>
  </si>
  <si>
    <t>Location: 0604009 - CARROLL STREET BUILDING</t>
  </si>
  <si>
    <t>800 E. GENESEE ST. BLDG. NO 11, 2ND FLOOR</t>
  </si>
  <si>
    <t>1400 NOYES STREET (WORK CONTROL CENTER)</t>
  </si>
  <si>
    <t>777 SEAVIEW AVENUE, BUILDING #4, ROOM 8</t>
  </si>
  <si>
    <t xml:space="preserve">One Chimney Point Road, PO Box 973, Trinity Bldg. </t>
  </si>
  <si>
    <t>80-45 WINCHESTER BLVD BLDG. 17, 2ND FLOOR</t>
  </si>
  <si>
    <t xml:space="preserve">888 FOUNTAIN AVENUE </t>
  </si>
  <si>
    <t>26 CENTER CIRCLE</t>
  </si>
  <si>
    <t>Location (Level C): 00007139 - CAPITAL DISTRICT DDSO</t>
  </si>
  <si>
    <t>CREEDMOOR PSYCHIATRIC CENTER</t>
  </si>
  <si>
    <t>NATHAN KLINE WORKING OUT OF ROCKLAND</t>
  </si>
  <si>
    <t>00007003</t>
  </si>
  <si>
    <t>Location (Level C): 00007110-CREEDMOOR PSYCHIATRIC CENTER</t>
  </si>
  <si>
    <t>Location (Level C): 000007003 -ELMIRA PSYCHIATRIC CENTER</t>
  </si>
  <si>
    <t>Location: 00007115 - CENTRAL  N.Y  PSYCHIATRIC CENTER</t>
  </si>
  <si>
    <t>Location (Level C): 00007115 - CENTRAL  N.Y  PSYCHIATRIC CENTER-SVP PROJECT</t>
  </si>
  <si>
    <t>8035 BIGLOW DRIVE, BLDG. 46</t>
  </si>
  <si>
    <t>Location: 07111041 - NYS VETERANS' HOME AT OXFORD</t>
  </si>
  <si>
    <t>100 SEYMOUR ROAD</t>
  </si>
  <si>
    <t>625 RESIDENTAL DRIVE</t>
  </si>
  <si>
    <t>440 HILL TOP DRIVE</t>
  </si>
  <si>
    <t>0128210047E</t>
  </si>
  <si>
    <t>0128210048FZ</t>
  </si>
  <si>
    <t>COLLEGE HALL F</t>
  </si>
  <si>
    <t>COLLEGE HALL E</t>
  </si>
  <si>
    <t>14.00 STORIES</t>
  </si>
  <si>
    <t>2 COURT SQUARE</t>
  </si>
  <si>
    <t>Long Island City</t>
  </si>
  <si>
    <t>Location: 0642002- 2 COURT SQUARE CONDOMINIUM (CUNY LAW SCHOOL CONDO)</t>
  </si>
  <si>
    <t>Location (Level C): 07111000 - NYS HOME FOR VETERENS -  OXFORD</t>
  </si>
  <si>
    <t>Location: 01282300040 - THE VILLAGE</t>
  </si>
  <si>
    <t>RURAL ROUTE 104 R-90 and R-80</t>
  </si>
  <si>
    <t>THE VILLAGE</t>
  </si>
  <si>
    <t>12 RESIDENTIAL BLGS.                2 MECHANICAL- EACH 2.00 to 3.00 STORIES</t>
  </si>
  <si>
    <t xml:space="preserve">WATERBURY HALL </t>
  </si>
  <si>
    <t xml:space="preserve">ALDEN HALL </t>
  </si>
  <si>
    <t>TEN BROECK V</t>
  </si>
  <si>
    <t>SOUTH CAMPUS</t>
  </si>
  <si>
    <t>Location: 01283700034Z - WIETING HALL</t>
  </si>
  <si>
    <t>WIETING HALL</t>
  </si>
  <si>
    <t>Location: 01281800074 - UNIVERSITY COMMONS</t>
  </si>
  <si>
    <t>280 CENTRAL AVENUE</t>
  </si>
  <si>
    <t>Residential/ Bookstore/Dining Hall/Café</t>
  </si>
  <si>
    <t>1 HAWK DRIVE</t>
  </si>
  <si>
    <t>Location: 0128210007A - COLLEGE HALL A-SHANGO HALL</t>
  </si>
  <si>
    <t>Location: 0128210007B - COLLEGE HALL B-SHANGO HALL</t>
  </si>
  <si>
    <t>Location: 0128210007C - COLLEGE HALL C-SHANGO HALL</t>
  </si>
  <si>
    <t>Location: 0128210007D - COLLEGE HALL D-SHANGO HALL</t>
  </si>
  <si>
    <t>Location: 0128210047E - COLLEGE HALL E-COLLEGE HALL</t>
  </si>
  <si>
    <t>Location: 0128210048F - COLLEGE HALL F-COLLEGE HALL</t>
  </si>
  <si>
    <t>VAN HOUSEN HALL/EXTENSION</t>
  </si>
  <si>
    <t>DRAIME HALL EXTENSION</t>
  </si>
  <si>
    <t>MACKIN HALL</t>
  </si>
  <si>
    <t>MAIN CAMPUS MENDELSHON QUADRANGLE</t>
  </si>
  <si>
    <t>Increase of</t>
  </si>
  <si>
    <t>Location: 01282300042 - SHELDON HALL</t>
  </si>
  <si>
    <t>72 Sheldon Avenue</t>
  </si>
  <si>
    <t>Oswego</t>
  </si>
  <si>
    <t>SHELDON HALL</t>
  </si>
  <si>
    <t>Location (Level B): - HEALTH AND HOSPITALS</t>
  </si>
  <si>
    <t>Location (Level C): 100777 - NORTH GENERAL HOSPITAL</t>
  </si>
  <si>
    <t>1879 MADISON AVENUE</t>
  </si>
  <si>
    <t>NEW YORK</t>
  </si>
  <si>
    <t>Location: 100777 - NORTH GENERAL HOSPITAL-MAIN BLDG.</t>
  </si>
  <si>
    <t>218O THIRD AVENUE</t>
  </si>
  <si>
    <t>SILBERMAN SCHOOL OF SOCIAL WORK AT HUNTER COLLEGE AND CUNY SCHOOL OF PUBLIC HEALTH AT HUNTER COLLEGE</t>
  </si>
  <si>
    <t>9.00 STORIES</t>
  </si>
  <si>
    <t>Location: 0605051 - SILBERMAN SCHOOL OF SOCIAL WORK and CUNY SCHOOL OF PUBLIC HEALTH</t>
  </si>
  <si>
    <t>T 1-7: Code 3; T8: Code 4</t>
  </si>
  <si>
    <t>T1,  T2, T3, T5, T6 - 1 Story;       T4, T7, T8 - 2 Story</t>
  </si>
  <si>
    <t>100 WASHINGTON STREET (BUILDING #1)</t>
  </si>
  <si>
    <t xml:space="preserve">2834  Route 17MBOX 158 </t>
  </si>
  <si>
    <t>HUNTER HALL</t>
  </si>
  <si>
    <t>Location: 01280200015Z - BROOME HALL</t>
  </si>
  <si>
    <t>01280200015Z</t>
  </si>
  <si>
    <t>6.00 STORIES</t>
  </si>
  <si>
    <t>41 Kenyon Street</t>
  </si>
  <si>
    <t>51 Kenyon Street</t>
  </si>
  <si>
    <t>200 Residence Drive</t>
  </si>
  <si>
    <t>220 Residence Drive</t>
  </si>
  <si>
    <t>230 Residence Drive</t>
  </si>
  <si>
    <t>240 Residence Drive</t>
  </si>
  <si>
    <t>320 Residence Drive</t>
  </si>
  <si>
    <t>330 Residence Drive</t>
  </si>
  <si>
    <t>311 Holley Street</t>
  </si>
  <si>
    <t>297 Holley Street</t>
  </si>
  <si>
    <t>430 Residence Drive</t>
  </si>
  <si>
    <t>420 Residence Drive</t>
  </si>
  <si>
    <t>400 Residence Drive</t>
  </si>
  <si>
    <t>600 Residence Drive</t>
  </si>
  <si>
    <t>9 Townhome Terrace</t>
  </si>
  <si>
    <t>Location: 01281900069 - SARATOGA HEATING PLANT</t>
  </si>
  <si>
    <t>Location: 01281110047 - ORISKANY RESIDENCE HALL</t>
  </si>
  <si>
    <t>555 RESIDENTIAL DRIVE</t>
  </si>
  <si>
    <t>ORISKANY RESIDENC</t>
  </si>
  <si>
    <t>2 &amp; 3 STORIES</t>
  </si>
  <si>
    <t>Location:  01280200154 - CHENANGO CHAMPLAIN COL CT</t>
  </si>
  <si>
    <t>Academic Building I</t>
  </si>
  <si>
    <t xml:space="preserve">Location 0604012 ACADEMIC BUILDING 1 </t>
  </si>
  <si>
    <t>BROOME HALL</t>
  </si>
  <si>
    <t>200 Circle Drive</t>
  </si>
  <si>
    <t xml:space="preserve">DORMITORY, CONFERENCE CENTER, CAFE </t>
  </si>
  <si>
    <t>MULTI</t>
  </si>
  <si>
    <t>YANG 3.00, LAUT HALL 6.00 , GLOBAL 2.00</t>
  </si>
  <si>
    <t>Location: 01280500470-  CN YANG HALL; LAUTERBUR HALL; CENTER FOR GLOBAL STUDIES</t>
  </si>
  <si>
    <t>2210 NORSTRAND AVENUE</t>
  </si>
  <si>
    <t>Location  0602023-BCF 2210 NORSTRAND AVENUE</t>
  </si>
  <si>
    <t>ROOSEVELT HOUSE</t>
  </si>
  <si>
    <t>LIBERTY TERRACE</t>
  </si>
  <si>
    <t>Location  0603040  SPITZER SCHOOL OF ARCHITECTURE  (FORMERLY  Y-BUILDING)</t>
  </si>
  <si>
    <t>Formerly Student Services Support Building</t>
  </si>
  <si>
    <t>Location: 0604002 - SCHOOL OF BUSINESS INSTITUTE</t>
  </si>
  <si>
    <t>School of Business</t>
  </si>
  <si>
    <t>Location: 0607004 - OLD GYMNASIUM BUILDING</t>
  </si>
  <si>
    <t>Formerly CUNY School of Law</t>
  </si>
  <si>
    <t xml:space="preserve">Formerly CUNY SCHOOL OF LAW </t>
  </si>
  <si>
    <t>Formerly Namm Commerce Center</t>
  </si>
  <si>
    <t>Location: 0640502 - NAMM HALL</t>
  </si>
  <si>
    <t>Formerly Allied Health Center</t>
  </si>
  <si>
    <t>Location: 0640501 - ATRIUM</t>
  </si>
  <si>
    <t>2990 GOULDEN AVENUE</t>
  </si>
  <si>
    <t>4. STORIES</t>
  </si>
  <si>
    <t>2910 BEDFORD AVENUE</t>
  </si>
  <si>
    <t>WEST QUAD BLDG.</t>
  </si>
  <si>
    <t>Location 051058 - NORTH HALL AND LIBRARY</t>
  </si>
  <si>
    <t>200 HALL OF FAME TERRACE</t>
  </si>
  <si>
    <t>NORTH HALL AND LIBRARY</t>
  </si>
  <si>
    <t>74 FT.</t>
  </si>
  <si>
    <t>860 ELEVENTH AVENUE</t>
  </si>
  <si>
    <t>NEW BUILDING</t>
  </si>
  <si>
    <t>EDUCATIONAL</t>
  </si>
  <si>
    <t>Location: 0525002 - FITERMAN HALL</t>
  </si>
  <si>
    <t>245 GREENWICH STREET</t>
  </si>
  <si>
    <t>16.00 STORIES</t>
  </si>
  <si>
    <t>Per NYC Codes</t>
  </si>
  <si>
    <t>Amagansett</t>
  </si>
  <si>
    <t>Shelter Island</t>
  </si>
  <si>
    <t>Greenport</t>
  </si>
  <si>
    <t>Sagaponanck</t>
  </si>
  <si>
    <t>Southold</t>
  </si>
  <si>
    <t>Mattituck</t>
  </si>
  <si>
    <t>239 MONTAUK HIGHWAY</t>
  </si>
  <si>
    <t>Southhampton</t>
  </si>
  <si>
    <t>Location: 01280500466 - AMAGANSETT</t>
  </si>
  <si>
    <t>Location: 01280500467 - SOUTHOLD</t>
  </si>
  <si>
    <t>Location: 01280500468 - MATTITUCK</t>
  </si>
  <si>
    <t>Location: 01280500469 -SHELTER ISLAND</t>
  </si>
  <si>
    <t>Location: 01280500470 - GREENPORT</t>
  </si>
  <si>
    <t>205 East 42nd Street</t>
  </si>
  <si>
    <t>Part of ground floor and fls 7-11 &amp; 18</t>
  </si>
  <si>
    <t>Location: 0607016 -CHILD CARE CENTER</t>
  </si>
  <si>
    <t>2870 GOULDEN AVENUE</t>
  </si>
  <si>
    <t>2 STORIES</t>
  </si>
  <si>
    <t>440 VESTAL PARKWAY</t>
  </si>
  <si>
    <t>VESTAL PARKWAY EASTPO BOX 6001</t>
  </si>
  <si>
    <t>LAWRENCE AND ERIS FIELD BUILDING</t>
  </si>
  <si>
    <t>17 LEXINGTON AVE</t>
  </si>
  <si>
    <t>16 STORIES + 2 MECH FLS</t>
  </si>
  <si>
    <t>ADMINISTRATIVE BUILDING</t>
  </si>
  <si>
    <t>133 EAST 22ND STREET</t>
  </si>
  <si>
    <t>10 STORIES + 1 MECH FL</t>
  </si>
  <si>
    <t>STEVEN L. NEWMAN HALL</t>
  </si>
  <si>
    <t>137 EAST 22ND STREET</t>
  </si>
  <si>
    <t>5 STORIES + 1 MECH FL</t>
  </si>
  <si>
    <t>2705 CAMPUS ROAD</t>
  </si>
  <si>
    <t>STRUCTURAL BIOLOGY CENTER</t>
  </si>
  <si>
    <t>101 CONVENT AVENUE</t>
  </si>
  <si>
    <t>504 WEST 140TH STREET</t>
  </si>
  <si>
    <t>OLD FIRE HOUSE</t>
  </si>
  <si>
    <t>3 STORIES + CELLAR</t>
  </si>
  <si>
    <t>Location: 0608002A - FUEL OIL PUMP HOUSE (Guard House)</t>
  </si>
  <si>
    <t>Location: 0608005A - KUPFERBERG CENTER FOR THE ARTS (Colden Center)</t>
  </si>
  <si>
    <t>7.00 STORIES</t>
  </si>
  <si>
    <t>Location: 0642001 - QUEENS HALL</t>
  </si>
  <si>
    <t>899 10th AVENUE</t>
  </si>
  <si>
    <t>Classrooms, Oces, Athlec facilities, pool, theater</t>
  </si>
  <si>
    <t>1906/1988</t>
  </si>
  <si>
    <t>Book Store</t>
  </si>
  <si>
    <t>1 STORY</t>
  </si>
  <si>
    <t>2980 GOULDEN AVENUE</t>
  </si>
  <si>
    <t>2830 GOULDEN AVENUE</t>
  </si>
  <si>
    <t>Nursing Program</t>
  </si>
  <si>
    <t>Location (Level C):  0611000 - MaCAULEY HONORS COLLEGE</t>
  </si>
  <si>
    <t>Location: 0611001 MaCauley Honors College</t>
  </si>
  <si>
    <t xml:space="preserve">Location (Level C): 00007168 - STATEN ISLAND DDSO </t>
  </si>
  <si>
    <t>930Willowbrook Road, Building K</t>
  </si>
  <si>
    <t>Location (Level B): - OASAS-SUPPORTED FACILITY</t>
  </si>
  <si>
    <t>Location: 01280200116 - COMMUNITY BUILDING AKA Commons Bldg.</t>
  </si>
  <si>
    <t>DRAGON HALL</t>
  </si>
  <si>
    <t>Mechanical rooms and elevator lobbies only</t>
  </si>
  <si>
    <t>5% basement</t>
  </si>
  <si>
    <t>10% basement</t>
  </si>
  <si>
    <t>Location 0524000PE- MAIN BUILDING GYM</t>
  </si>
  <si>
    <t>0524000PE-</t>
  </si>
  <si>
    <t>28-11 47th Avenue</t>
  </si>
  <si>
    <t>MAIN BLDG. GYM</t>
  </si>
  <si>
    <t>GYM</t>
  </si>
  <si>
    <t xml:space="preserve">Location 0602014 - WEST QUAD BUILDING </t>
  </si>
  <si>
    <t>Location 0602009 BROOKLYN COLLEGE STUDENT UNION</t>
  </si>
  <si>
    <t xml:space="preserve">Location  0603055- VIVARIUM </t>
  </si>
  <si>
    <t>Location 0603025 STRUCTURAL BIOLOGY CENTER</t>
  </si>
  <si>
    <t>Location 0603012 STORE HOUSE/FIRE HOUSE</t>
  </si>
  <si>
    <t>Location: 0605014- ROOSEVELT HOUSE</t>
  </si>
  <si>
    <t>Location : 0606001 Haaren Hall</t>
  </si>
  <si>
    <t>Location: 0606002 - Phase II</t>
  </si>
  <si>
    <t>Location: 0607020 - NEW SCIENCE FACILITY</t>
  </si>
  <si>
    <t xml:space="preserve">Location 06070T-1-BOOK STORE BLDG. </t>
  </si>
  <si>
    <t>060070T-3</t>
  </si>
  <si>
    <t xml:space="preserve">Location 06070T-3-NURSING BLDG. </t>
  </si>
  <si>
    <t>Location 06080GH PUBLIC SAFETY/SECURITY BUILDING</t>
  </si>
  <si>
    <t>06080GH</t>
  </si>
  <si>
    <t>Location: 0609005 - CSI PRESIDENT'S RESIDENCE</t>
  </si>
  <si>
    <t>Location: 01281700024 - DRAGON HALL</t>
  </si>
  <si>
    <t>06010A</t>
  </si>
  <si>
    <t>06010D</t>
  </si>
  <si>
    <t>06010C</t>
  </si>
  <si>
    <t>Location: 0601010A LAWRENCE AND ERIS FIELD BUILDING</t>
  </si>
  <si>
    <t>Location: 0601010D ADMINISTRATIVE BUILDING</t>
  </si>
  <si>
    <t>Location: 0601010C STEVEN L. NEWMAN HALL</t>
  </si>
  <si>
    <t>Location (Level B): - INTERFAITH MEDICAL CENTER</t>
  </si>
  <si>
    <t>Location (Level C): 100888 INTERFAITH MEDICAL CENTER</t>
  </si>
  <si>
    <t>BROOKLYN</t>
  </si>
  <si>
    <t>9 STORIES</t>
  </si>
  <si>
    <t>452 HERIKER STREET</t>
  </si>
  <si>
    <t>1545 ATLANTIC AVENUE</t>
  </si>
  <si>
    <t>CHAPEL</t>
  </si>
  <si>
    <t>INCLUDED WITH HOSPITAL</t>
  </si>
  <si>
    <t>528 PROSPECT PLACE</t>
  </si>
  <si>
    <t>AMBULATORY CLINIC</t>
  </si>
  <si>
    <t>3 STORIES</t>
  </si>
  <si>
    <t>CLINIC</t>
  </si>
  <si>
    <t>1366 EAST NEW YORK AVE</t>
  </si>
  <si>
    <t>1928-1978 2002,2006</t>
  </si>
  <si>
    <t>Location 0128170025- LEADERSHIP HOUSE</t>
  </si>
  <si>
    <t>LEADERSHIP HOUSE</t>
  </si>
  <si>
    <t>Location: 01281800084 - BARCELONA</t>
  </si>
  <si>
    <t>BARCELONA</t>
  </si>
  <si>
    <t>2.00 STORIES &amp; 3.00 STORIES</t>
  </si>
  <si>
    <t>Location: 01281800085 - HOLLAND</t>
  </si>
  <si>
    <t>HOLLAND</t>
  </si>
  <si>
    <t xml:space="preserve">Location: 01281800086 - NIAGARA  </t>
  </si>
  <si>
    <t>NIAGARA</t>
  </si>
  <si>
    <t>Location: 01281800087 - LETCHWORTH</t>
  </si>
  <si>
    <t xml:space="preserve">LETCHWORTH </t>
  </si>
  <si>
    <t>Location: 01281800088 - ZOAR</t>
  </si>
  <si>
    <t>ZOAR</t>
  </si>
  <si>
    <t>Location: 01281800089 - PIONEER</t>
  </si>
  <si>
    <t>PIONEER</t>
  </si>
  <si>
    <t>Location: 01281800090 - VILLAGE CENTER</t>
  </si>
  <si>
    <t>VILLAGE CENTER</t>
  </si>
  <si>
    <t>85 ST NICOLAS TERRACE</t>
  </si>
  <si>
    <t>ADVANCED SCIENCE RESEARCH CENTER</t>
  </si>
  <si>
    <t xml:space="preserve">Location 0603049-ADVANCED SCIENCE RESEARCH CENTER-CITY COLLEGE OF NEW YORK CENTER FOR DISCOVERY AND INNOVATION </t>
  </si>
  <si>
    <t>5 STORIES + PENTHOUSE AND ROOF TOP OBSERVATORY</t>
  </si>
  <si>
    <t>RD Office, Reception Area, Mail Room, Student Lounge, Conf. Rm. &amp; Center Mechanical  Room.</t>
  </si>
  <si>
    <t>5% basement; mason hall and bernie west theatre</t>
  </si>
  <si>
    <t>Location 00006002- DASNY- CONDO UNIT 3- NEW YORK PUBLIC LIBRARY</t>
  </si>
  <si>
    <t>40 W 20TH STREET</t>
  </si>
  <si>
    <t>NEW  YORK</t>
  </si>
  <si>
    <t>CONDO UNIT 3</t>
  </si>
  <si>
    <t>Commerical</t>
  </si>
  <si>
    <t>12.00 STORIES</t>
  </si>
  <si>
    <t>00006002</t>
  </si>
  <si>
    <t>DASNY aquired in 1989</t>
  </si>
  <si>
    <t xml:space="preserve"> Yes,unaware of %</t>
  </si>
  <si>
    <t>Yes, unaware of %</t>
  </si>
  <si>
    <t>Location: 01282600064 -MODULAR RESIDENCE HALL (Outback Dorm)</t>
  </si>
  <si>
    <t>RIDGEVIEW HALL</t>
  </si>
  <si>
    <t>Location :0128210049- RIDGEVIEW HALL</t>
  </si>
  <si>
    <t>315 RESIDENCY WAY</t>
  </si>
  <si>
    <t>275 RESIDENCY WAY</t>
  </si>
  <si>
    <t>199 RESIDENCY WAY</t>
  </si>
  <si>
    <t>254 RESIDENCY WAY</t>
  </si>
  <si>
    <t>399 BRONCO DRIVE</t>
  </si>
  <si>
    <t>Location:  01280200158 - RAFUSE HALL</t>
  </si>
  <si>
    <t>Location:  01280200159 - O'CONNOR HALL</t>
  </si>
  <si>
    <t>Location:  01280200160 - JOHNSON HALL</t>
  </si>
  <si>
    <t>Location:  01280200161- DIGMAN HALL</t>
  </si>
  <si>
    <t>Location: 01281100024Q -UPSTATE MEDICAL UNIVERSITY COM. CAMPUS-PRKNG GARAGE</t>
  </si>
  <si>
    <t>01281100025Q-Campus Parking Garage</t>
  </si>
  <si>
    <t>4900 Broad Street</t>
  </si>
  <si>
    <t>5 STORIES</t>
  </si>
  <si>
    <t>MARCY HALL</t>
  </si>
  <si>
    <t>RAFUSE HALL</t>
  </si>
  <si>
    <t>CHENANGO CHAMPLAIN AND COLLEGIATE CT</t>
  </si>
  <si>
    <t>Location 100892-EAST NEW YORK CLINIC</t>
  </si>
  <si>
    <t>Location: 100891-BROADWAY CLINIC</t>
  </si>
  <si>
    <t>Location 100890- AMBULATORY CARE CLINIC</t>
  </si>
  <si>
    <t>Location: 100889- CHAPEL</t>
  </si>
  <si>
    <t>Location 100888:  MAIN HOSPITAL</t>
  </si>
  <si>
    <t>Location: 0641002 - CUNY GRADUATE CENTER</t>
  </si>
  <si>
    <t>Location: 07063038 - Bldg. 38 MAIN HOSPITAL (formerly PHASE II)</t>
  </si>
  <si>
    <t>X</t>
  </si>
  <si>
    <t>Signed:</t>
  </si>
  <si>
    <t>Locatiom: HUNTR-BA BAKER BUILDING</t>
  </si>
  <si>
    <t>149-151 EAST 67TH STREET</t>
  </si>
  <si>
    <t>BAKER BUILDING</t>
  </si>
  <si>
    <t>7 stories</t>
  </si>
  <si>
    <t>Location: HUNTR-CL Casa Lally</t>
  </si>
  <si>
    <t>132 EAST 65th STREET</t>
  </si>
  <si>
    <t>CASA LALY</t>
  </si>
  <si>
    <t>4 Stories</t>
  </si>
  <si>
    <t>1/2&amp;5</t>
  </si>
  <si>
    <t>SUNY</t>
  </si>
  <si>
    <t>DASNY 2017</t>
  </si>
  <si>
    <t>Purchase</t>
  </si>
  <si>
    <t>Canton</t>
  </si>
  <si>
    <t>Delhi</t>
  </si>
  <si>
    <t>1% Increase</t>
  </si>
  <si>
    <t>Totals from Oct Schedule</t>
  </si>
  <si>
    <t>Difference</t>
  </si>
  <si>
    <t>0050A</t>
  </si>
  <si>
    <t>0050</t>
  </si>
  <si>
    <t>225 Circle Drive</t>
  </si>
  <si>
    <t>Dormitory</t>
  </si>
  <si>
    <t>Location: 0050 - Chavez Hall - Toll Drive Phase I</t>
  </si>
  <si>
    <t>Location: 0050A - Tubman Hall - Toll Drive Phase II</t>
  </si>
  <si>
    <t>CUNY</t>
  </si>
  <si>
    <t>CUNY 2017</t>
  </si>
  <si>
    <t>Bronx Community College</t>
  </si>
  <si>
    <t>Hostos Community College</t>
  </si>
  <si>
    <t>Kingsborough Community College</t>
  </si>
  <si>
    <t>Laguardia Community College</t>
  </si>
  <si>
    <t>Borough of Manhattan Community College</t>
  </si>
  <si>
    <t>Queensbourgh Community College</t>
  </si>
  <si>
    <t>Central Office</t>
  </si>
  <si>
    <t>Bernard M Baurch College</t>
  </si>
  <si>
    <t>Brooklyn College</t>
  </si>
  <si>
    <t>City College of NY</t>
  </si>
  <si>
    <t>Mc Cauley Honors College</t>
  </si>
  <si>
    <t>Medgar Evers College</t>
  </si>
  <si>
    <t>Hunter College</t>
  </si>
  <si>
    <t>John Jay College</t>
  </si>
  <si>
    <t>Lehman College</t>
  </si>
  <si>
    <t>Queens College</t>
  </si>
  <si>
    <t>College of Staten Island</t>
  </si>
  <si>
    <t>York College</t>
  </si>
  <si>
    <t>NYC of Technology</t>
  </si>
  <si>
    <t>The Graduate Center</t>
  </si>
  <si>
    <t>CUNY School of Law</t>
  </si>
  <si>
    <t>****Fine Arts Detail provided in the attached schedule</t>
  </si>
  <si>
    <t xml:space="preserve">Location (Level C):  School of Public Health </t>
  </si>
  <si>
    <t>55 West 125th Street</t>
  </si>
  <si>
    <t>School of Public Health</t>
  </si>
  <si>
    <t xml:space="preserve">Location :  School of Public Health </t>
  </si>
  <si>
    <t xml:space="preserve">Alternatvie Housing </t>
  </si>
  <si>
    <t>1038 BROADWAY</t>
  </si>
  <si>
    <t>Changes - Interfaith</t>
  </si>
  <si>
    <t>35 West 67th Street</t>
  </si>
  <si>
    <t>Location 100893 - EAST BUILDING</t>
  </si>
  <si>
    <t>1569 ATLANTIC AVE</t>
  </si>
  <si>
    <t>OFFICE/PRVT DOCS OFFICE</t>
  </si>
  <si>
    <t>PART HOSPITAL</t>
  </si>
  <si>
    <t xml:space="preserve">Location:  01281600009 - BISHOP HALL </t>
  </si>
  <si>
    <t>CUNY 2018</t>
  </si>
  <si>
    <t>3% Increase</t>
  </si>
  <si>
    <t>4135 Third Avenue, Bronx NY</t>
  </si>
  <si>
    <t xml:space="preserve">  </t>
  </si>
  <si>
    <t>OASAS Property</t>
  </si>
  <si>
    <t>OASIS 2017</t>
  </si>
  <si>
    <t>OASIS 2018</t>
  </si>
  <si>
    <t xml:space="preserve">No content value so no increase for contents </t>
  </si>
  <si>
    <t>DASNY</t>
  </si>
  <si>
    <t>DASNY  2018</t>
  </si>
  <si>
    <t>161 Delaware Ave - Delmar</t>
  </si>
  <si>
    <t xml:space="preserve">539 Franklin Street - Buffalo </t>
  </si>
  <si>
    <t>515 Broadway - Allbany</t>
  </si>
  <si>
    <t>40 W20th Street - NY Public Library</t>
  </si>
  <si>
    <t>One Penn Plaza - NYC</t>
  </si>
  <si>
    <t xml:space="preserve">DASNY Property </t>
  </si>
  <si>
    <t>DASNY  Contents</t>
  </si>
  <si>
    <t>2018 - Increase 1%</t>
  </si>
  <si>
    <t xml:space="preserve">Business Income increased from 120,600,413 to 121,534,565 </t>
  </si>
  <si>
    <t>Location: 01280200010Z - OLD DIGMAN HALL</t>
  </si>
  <si>
    <t>Mackenzie  Commons (apprtments added)</t>
  </si>
  <si>
    <t>3.00 Stories</t>
  </si>
  <si>
    <t>Location: 01281500029 - DOBSON RESIDENCE HALL</t>
  </si>
  <si>
    <t>Location: 01281500028 - BENEDICT RESIDENCE HALL</t>
  </si>
  <si>
    <t>Location: 01281500027 - MCFARLANE RESIDENCE HALL</t>
  </si>
  <si>
    <t>Location: 01281500020 - MACVICAR HALL</t>
  </si>
  <si>
    <t>01281500029</t>
  </si>
  <si>
    <t>01281500028</t>
  </si>
  <si>
    <t>01281500027</t>
  </si>
  <si>
    <t>01281500020</t>
  </si>
  <si>
    <t>01281500030</t>
  </si>
  <si>
    <t>01281500031</t>
  </si>
  <si>
    <t>01281500039</t>
  </si>
  <si>
    <t>0128150009</t>
  </si>
  <si>
    <t>01281500042</t>
  </si>
  <si>
    <t>01281500041</t>
  </si>
  <si>
    <t>01281500040</t>
  </si>
  <si>
    <t>01281500019</t>
  </si>
  <si>
    <t>MACVICAR HALL</t>
  </si>
  <si>
    <t>Location:  012815000142 - Eagle Residence Hall</t>
  </si>
  <si>
    <t>012815000142</t>
  </si>
  <si>
    <t>142 Townhome Terrace</t>
  </si>
  <si>
    <t>Eagle Hall</t>
  </si>
  <si>
    <t>AUG 2018</t>
  </si>
  <si>
    <t>248 DELHI ROAD</t>
  </si>
  <si>
    <t xml:space="preserve">SUNY Property </t>
  </si>
  <si>
    <t>SUNY Campus</t>
  </si>
  <si>
    <t>SUNY Brooklyn</t>
  </si>
  <si>
    <t>Int of Tech Utica/Rome</t>
  </si>
  <si>
    <t>Buffalo State</t>
  </si>
  <si>
    <t xml:space="preserve">Cortland </t>
  </si>
  <si>
    <t>Maritime</t>
  </si>
  <si>
    <t>Not included in overall increase:</t>
  </si>
  <si>
    <t xml:space="preserve">Location: 01280500471 - SAGAPONANCK </t>
  </si>
  <si>
    <t>Bldg Value</t>
  </si>
  <si>
    <t>Content Value</t>
  </si>
  <si>
    <t>Insurable Value</t>
  </si>
  <si>
    <t>Deletions:</t>
  </si>
  <si>
    <t xml:space="preserve">Additions </t>
  </si>
  <si>
    <t>Changes in Value</t>
  </si>
  <si>
    <t>SUNY Properties - Increased by 1%</t>
  </si>
  <si>
    <t>*see attached worksheets</t>
  </si>
  <si>
    <t xml:space="preserve">Changes since October 2017 </t>
  </si>
  <si>
    <t>SUNY Brockport - Eagle Residence  Hall</t>
  </si>
  <si>
    <t>SUNY Cortland - Degroat Hall</t>
  </si>
  <si>
    <t>CUNY Properties and Contents - Increased by 3%</t>
  </si>
  <si>
    <t>DASNY Properties and Contents  - Increased by 1%</t>
  </si>
  <si>
    <t>OASAS Properties - Increased by 1%</t>
  </si>
  <si>
    <t>Cortland increased value from 9,481,830  to 12,499,032 Degroat Hall</t>
  </si>
  <si>
    <t>October SUNY Value</t>
  </si>
  <si>
    <t>SUNY Value</t>
  </si>
  <si>
    <t>DIFFERENCE</t>
  </si>
  <si>
    <t>SUNY Alfred</t>
  </si>
  <si>
    <t>SUNY Buffalo - Michael Hall</t>
  </si>
  <si>
    <t>SUNY Buffalo State - Bishop Hall</t>
  </si>
  <si>
    <t>Buffalo State increased value from 8,779,000 to 8,866,790 Bishop Hall</t>
  </si>
  <si>
    <t xml:space="preserve">Brockport  new property of 21,604,467 </t>
  </si>
  <si>
    <t>Alfred  new property of 17,500,000</t>
  </si>
  <si>
    <t>Business Interuption</t>
  </si>
  <si>
    <t>Flood Zone</t>
  </si>
  <si>
    <t>A12</t>
  </si>
  <si>
    <t>C</t>
  </si>
  <si>
    <t>B</t>
  </si>
  <si>
    <t>D</t>
  </si>
  <si>
    <t>AE</t>
  </si>
  <si>
    <t>A10</t>
  </si>
  <si>
    <r>
      <t xml:space="preserve">0521008 </t>
    </r>
    <r>
      <rPr>
        <sz val="18"/>
        <color indexed="9"/>
        <rFont val="Arial"/>
        <family val="2"/>
      </rPr>
      <t>A</t>
    </r>
  </si>
  <si>
    <r>
      <t>0521016</t>
    </r>
    <r>
      <rPr>
        <sz val="18"/>
        <color indexed="9"/>
        <rFont val="Arial"/>
        <family val="2"/>
      </rPr>
      <t>R</t>
    </r>
  </si>
  <si>
    <r>
      <t>0521026</t>
    </r>
    <r>
      <rPr>
        <sz val="18"/>
        <color indexed="9"/>
        <rFont val="Arial"/>
        <family val="2"/>
      </rPr>
      <t>X</t>
    </r>
  </si>
  <si>
    <r>
      <t>0521034</t>
    </r>
    <r>
      <rPr>
        <sz val="18"/>
        <color indexed="9"/>
        <rFont val="Arial"/>
        <family val="2"/>
      </rPr>
      <t>X</t>
    </r>
  </si>
  <si>
    <r>
      <t>06431001</t>
    </r>
    <r>
      <rPr>
        <sz val="18"/>
        <color indexed="9"/>
        <rFont val="Arial"/>
        <family val="2"/>
      </rPr>
      <t>L</t>
    </r>
  </si>
  <si>
    <r>
      <t>0602006</t>
    </r>
    <r>
      <rPr>
        <sz val="18"/>
        <color indexed="9"/>
        <rFont val="Arial"/>
        <family val="2"/>
      </rPr>
      <t>'</t>
    </r>
  </si>
  <si>
    <r>
      <t>0602030</t>
    </r>
    <r>
      <rPr>
        <sz val="18"/>
        <color indexed="9"/>
        <rFont val="Arial"/>
        <family val="2"/>
      </rPr>
      <t>'</t>
    </r>
  </si>
  <si>
    <r>
      <t>0603011</t>
    </r>
    <r>
      <rPr>
        <sz val="18"/>
        <color indexed="9"/>
        <rFont val="Arial"/>
        <family val="2"/>
      </rPr>
      <t>'</t>
    </r>
  </si>
  <si>
    <r>
      <t>0603021</t>
    </r>
    <r>
      <rPr>
        <sz val="18"/>
        <color indexed="9"/>
        <rFont val="Arial"/>
        <family val="2"/>
      </rPr>
      <t>'</t>
    </r>
  </si>
  <si>
    <r>
      <t>0604001</t>
    </r>
    <r>
      <rPr>
        <sz val="18"/>
        <color indexed="9"/>
        <rFont val="Arial"/>
        <family val="2"/>
      </rPr>
      <t>'</t>
    </r>
  </si>
  <si>
    <t>2920 Campus Road</t>
  </si>
  <si>
    <t xml:space="preserve">PERFORMING ARTS CENTER </t>
  </si>
  <si>
    <t xml:space="preserve">Education/Institutional </t>
  </si>
  <si>
    <t>ACADEMIC  BUILDING</t>
  </si>
  <si>
    <t>285 JAY STREET</t>
  </si>
  <si>
    <t>Location: xxxxxxx - Academic Building</t>
  </si>
  <si>
    <t>XXXXXXX</t>
  </si>
  <si>
    <t>Bklyn-WT</t>
  </si>
  <si>
    <t xml:space="preserve">Location Bklyn-WT -  Performing Arts Center AKA  - Whitman/Tow </t>
  </si>
  <si>
    <t>New Location #</t>
  </si>
  <si>
    <t>BXCC-NL</t>
  </si>
  <si>
    <t>BXCC-CO</t>
  </si>
  <si>
    <t>BXCC-CD</t>
  </si>
  <si>
    <t>BXCC-CH</t>
  </si>
  <si>
    <t>BXCC-BH</t>
  </si>
  <si>
    <t>BXCC-HF</t>
  </si>
  <si>
    <t>BXCC-CP</t>
  </si>
  <si>
    <t>BXCC-BU</t>
  </si>
  <si>
    <t>BXCC-LH</t>
  </si>
  <si>
    <t>BXCC-GM</t>
  </si>
  <si>
    <t>BXCC-PH</t>
  </si>
  <si>
    <t>BXCC-IB</t>
  </si>
  <si>
    <t>BXCC-MG</t>
  </si>
  <si>
    <t>BXCC-BC</t>
  </si>
  <si>
    <t>BXCC-GH</t>
  </si>
  <si>
    <t>BXCC-BA</t>
  </si>
  <si>
    <t>BXCC-GR</t>
  </si>
  <si>
    <t>BXCC-LO</t>
  </si>
  <si>
    <t>BXCC-SS</t>
  </si>
  <si>
    <t>BXCC-LA</t>
  </si>
  <si>
    <t>BXCC-AG</t>
  </si>
  <si>
    <t>BXCC-NI</t>
  </si>
  <si>
    <t>BXCC-NH</t>
  </si>
  <si>
    <t>BXCC-EP</t>
  </si>
  <si>
    <t>BXCC-BL</t>
  </si>
  <si>
    <t>BXCC-GU</t>
  </si>
  <si>
    <t>BXCC-ME</t>
  </si>
  <si>
    <t>BXCC-SA</t>
  </si>
  <si>
    <t>BXCC-SAA</t>
  </si>
  <si>
    <t>BXCC-SH</t>
  </si>
  <si>
    <t>BXCC-HL</t>
  </si>
  <si>
    <t>BXCC-HA</t>
  </si>
  <si>
    <t>BXCC-SN</t>
  </si>
  <si>
    <t>BXCC-MH</t>
  </si>
  <si>
    <t>BXCC-PA</t>
  </si>
  <si>
    <t>BXCC-AH</t>
  </si>
  <si>
    <t>HSCC-B</t>
  </si>
  <si>
    <t>HSCC-A</t>
  </si>
  <si>
    <t>HSCC-C</t>
  </si>
  <si>
    <t>HSCC-D</t>
  </si>
  <si>
    <t>HSCC-G</t>
  </si>
  <si>
    <t>HSCC-E</t>
  </si>
  <si>
    <t>HSCC-T5</t>
  </si>
  <si>
    <t>HSCC-T6</t>
  </si>
  <si>
    <t>KBCC-A</t>
  </si>
  <si>
    <t>KBCC-C</t>
  </si>
  <si>
    <t>KBCC-D</t>
  </si>
  <si>
    <t>KBCC-E</t>
  </si>
  <si>
    <t>KBCC-G</t>
  </si>
  <si>
    <t>KBCC-L</t>
  </si>
  <si>
    <t>KBCC-M</t>
  </si>
  <si>
    <t>KBCC-P</t>
  </si>
  <si>
    <t>KBCC-R</t>
  </si>
  <si>
    <t>KBCC-S</t>
  </si>
  <si>
    <t>KBCC-T</t>
  </si>
  <si>
    <t>KBCC-U</t>
  </si>
  <si>
    <t>KBCC-V</t>
  </si>
  <si>
    <t>KCCC-F</t>
  </si>
  <si>
    <t>KBCC-Z</t>
  </si>
  <si>
    <t>LGCC-M</t>
  </si>
  <si>
    <t>LGCC-E</t>
  </si>
  <si>
    <t>LGCC-B</t>
  </si>
  <si>
    <t>BMCC-MC</t>
  </si>
  <si>
    <t>QBCC-T</t>
  </si>
  <si>
    <t>QBCC-A</t>
  </si>
  <si>
    <t>QBCC-M</t>
  </si>
  <si>
    <t>QBCC-L</t>
  </si>
  <si>
    <t>QBCC-S</t>
  </si>
  <si>
    <t>QBCC-G</t>
  </si>
  <si>
    <t>QBCC-SU</t>
  </si>
  <si>
    <t>QBCC-SV</t>
  </si>
  <si>
    <t>QBCC-H</t>
  </si>
  <si>
    <t>QBCC-OK</t>
  </si>
  <si>
    <t>BRUCH-H</t>
  </si>
  <si>
    <t>BRUCH-D</t>
  </si>
  <si>
    <t>BRUCH-C</t>
  </si>
  <si>
    <t>BRUCH-B</t>
  </si>
  <si>
    <t>BKLYN-BH</t>
  </si>
  <si>
    <t>BKLYN-IH</t>
  </si>
  <si>
    <t>BKLYN-WH</t>
  </si>
  <si>
    <t>BKLYN-IA</t>
  </si>
  <si>
    <t>BKLYN-LH</t>
  </si>
  <si>
    <t>BKLYN-RH</t>
  </si>
  <si>
    <t>BKLYN-RA</t>
  </si>
  <si>
    <t>BKLYN-PR</t>
  </si>
  <si>
    <t>BKLYN-WG</t>
  </si>
  <si>
    <t>BKLYN-HP</t>
  </si>
  <si>
    <t>BKLYN-SU</t>
  </si>
  <si>
    <t>BKLYN-CP</t>
  </si>
  <si>
    <t>BKLYN-DC</t>
  </si>
  <si>
    <t>BKLYN-WJ</t>
  </si>
  <si>
    <t>BKLYN-WQ</t>
  </si>
  <si>
    <t>BKLYN-WT</t>
  </si>
  <si>
    <t>CCNY-SH</t>
  </si>
  <si>
    <t>CCNY-HR</t>
  </si>
  <si>
    <t>CCNY-ST</t>
  </si>
  <si>
    <t>CCNY-CG</t>
  </si>
  <si>
    <t>CCNY-BH</t>
  </si>
  <si>
    <t>CCNY-NA</t>
  </si>
  <si>
    <t>CCNY-WG</t>
  </si>
  <si>
    <t>CCNY-MS</t>
  </si>
  <si>
    <t>CCNY-AH</t>
  </si>
  <si>
    <t>CCNY-SE</t>
  </si>
  <si>
    <t>CCNY-SB</t>
  </si>
  <si>
    <t>CCNY-MH</t>
  </si>
  <si>
    <t>CCNY-CC</t>
  </si>
  <si>
    <t>CCNY-SA</t>
  </si>
  <si>
    <t>CCNY-AB</t>
  </si>
  <si>
    <t>CCNY-AD</t>
  </si>
  <si>
    <t>CCNY-TW</t>
  </si>
  <si>
    <t>CCNY-V</t>
  </si>
  <si>
    <t>GRAD-GC</t>
  </si>
  <si>
    <t>HONOR-HC</t>
  </si>
  <si>
    <t>MEDGR-B</t>
  </si>
  <si>
    <t>MEDGR-S</t>
  </si>
  <si>
    <t>MEDGR-C</t>
  </si>
  <si>
    <t>MEDGR-A1</t>
  </si>
  <si>
    <t>HUNTR-HN</t>
  </si>
  <si>
    <t>HUNTR-HW</t>
  </si>
  <si>
    <t>HUNTR-HE</t>
  </si>
  <si>
    <t>HUNTR-TH</t>
  </si>
  <si>
    <t>HUNTR-CL</t>
  </si>
  <si>
    <t>HUNTR-RH</t>
  </si>
  <si>
    <t>HUNTR-FA</t>
  </si>
  <si>
    <t>HUNTR-SB</t>
  </si>
  <si>
    <t>JOHNJ-T</t>
  </si>
  <si>
    <t>JOHNJ-NB</t>
  </si>
  <si>
    <t>LEHMN-GI</t>
  </si>
  <si>
    <t>LEHMN-DA</t>
  </si>
  <si>
    <t>LEHMN-LI</t>
  </si>
  <si>
    <t>LEHMN-MU</t>
  </si>
  <si>
    <t>LEHMN-PR</t>
  </si>
  <si>
    <t>LEHMN-GY</t>
  </si>
  <si>
    <t>LEHMN-SH</t>
  </si>
  <si>
    <t>LEHMN-FA</t>
  </si>
  <si>
    <t>LEHMN-CA</t>
  </si>
  <si>
    <t>LEHMN-AP</t>
  </si>
  <si>
    <t>LEHMN-CH</t>
  </si>
  <si>
    <t>LEHMN-SP</t>
  </si>
  <si>
    <t>LEHMN-SL</t>
  </si>
  <si>
    <t>LEHMN-CB</t>
  </si>
  <si>
    <t>060070T-1</t>
  </si>
  <si>
    <t>LEHMN-BS</t>
  </si>
  <si>
    <t>LEHMN-T3</t>
  </si>
  <si>
    <t>LEHMN-CC</t>
  </si>
  <si>
    <t>LEHMN-SC</t>
  </si>
  <si>
    <t>QUEEN-RE</t>
  </si>
  <si>
    <t>QUEEN-RA</t>
  </si>
  <si>
    <t>QUEEN-FP</t>
  </si>
  <si>
    <t>QUEEN-KP</t>
  </si>
  <si>
    <t>QUEEN-FG</t>
  </si>
  <si>
    <t>QUEEN-AF</t>
  </si>
  <si>
    <t>QUEEN-PL</t>
  </si>
  <si>
    <t>QUEEN-CC</t>
  </si>
  <si>
    <t>QUEEN-GT</t>
  </si>
  <si>
    <t>QUEEN-GC</t>
  </si>
  <si>
    <t>QUEEN-KG</t>
  </si>
  <si>
    <t>QUEEN-DH</t>
  </si>
  <si>
    <t>QUEEN-DA</t>
  </si>
  <si>
    <t>QUEEN-PH</t>
  </si>
  <si>
    <t>QUEEN-SB</t>
  </si>
  <si>
    <t>QUEEN-FH</t>
  </si>
  <si>
    <t>QUEEN-DB</t>
  </si>
  <si>
    <t>QUEEN-CH</t>
  </si>
  <si>
    <t>QUEEN-G</t>
  </si>
  <si>
    <t>QUEEN-JH</t>
  </si>
  <si>
    <t>QUEEN-IB</t>
  </si>
  <si>
    <t>QUEEN-RO</t>
  </si>
  <si>
    <t>QUEEN-MU</t>
  </si>
  <si>
    <t>QUEEN-AE</t>
  </si>
  <si>
    <t>QUEEN-L1</t>
  </si>
  <si>
    <t>QUEEN-L2</t>
  </si>
  <si>
    <t>QUEEN-L3</t>
  </si>
  <si>
    <t>QUEEN-L4</t>
  </si>
  <si>
    <t>QUEEN-L5</t>
  </si>
  <si>
    <t>QUEEN-KY</t>
  </si>
  <si>
    <t>QUEEN-RZ</t>
  </si>
  <si>
    <t>QUEEN-SU</t>
  </si>
  <si>
    <t>QUEEN-C1</t>
  </si>
  <si>
    <t>QUEEN-C2</t>
  </si>
  <si>
    <t>QUEEN-HH</t>
  </si>
  <si>
    <t>0608004B</t>
  </si>
  <si>
    <t>QUEEN-IP</t>
  </si>
  <si>
    <t>QUEEN-GH</t>
  </si>
  <si>
    <t>QUEEN-TS</t>
  </si>
  <si>
    <t>QUEEN-QH</t>
  </si>
  <si>
    <t>YORK-AC</t>
  </si>
  <si>
    <t>YORK-SC</t>
  </si>
  <si>
    <t>YORK-AT</t>
  </si>
  <si>
    <t>YORK-PR</t>
  </si>
  <si>
    <t>YORK-HP</t>
  </si>
  <si>
    <t>YORK-CL</t>
  </si>
  <si>
    <t>YORK-FS</t>
  </si>
  <si>
    <t>YORK-ST</t>
  </si>
  <si>
    <t>NYCTC-P</t>
  </si>
  <si>
    <t>NYCTC-PA</t>
  </si>
  <si>
    <t>NYCTC-N</t>
  </si>
  <si>
    <t>NYCTC-V</t>
  </si>
  <si>
    <t>NYCTC-E</t>
  </si>
  <si>
    <t>NYCTC-G</t>
  </si>
  <si>
    <t>LAW-CL</t>
  </si>
  <si>
    <t>BMCC-FH</t>
  </si>
  <si>
    <t>CSI-PR</t>
  </si>
  <si>
    <t>CSI-1A</t>
  </si>
  <si>
    <t>CSI-1C</t>
  </si>
  <si>
    <t>CSI-1L</t>
  </si>
  <si>
    <t>CSI-1M</t>
  </si>
  <si>
    <t>CSI-1N</t>
  </si>
  <si>
    <t>CSI-1P</t>
  </si>
  <si>
    <t>CSI-1R</t>
  </si>
  <si>
    <t>CSI-1S</t>
  </si>
  <si>
    <t>CSI-2A</t>
  </si>
  <si>
    <t>CSI-2M</t>
  </si>
  <si>
    <t>CSI-2R</t>
  </si>
  <si>
    <t>CSI-3A</t>
  </si>
  <si>
    <t>CSI-3N</t>
  </si>
  <si>
    <t>CSI-3S</t>
  </si>
  <si>
    <t>CSI-4N</t>
  </si>
  <si>
    <t>CSI-4S</t>
  </si>
  <si>
    <t>CSI-6N</t>
  </si>
  <si>
    <t>CSI-6S</t>
  </si>
  <si>
    <t>CSI-5S</t>
  </si>
  <si>
    <t>CSI-PH</t>
  </si>
  <si>
    <t>CSI-2S</t>
  </si>
  <si>
    <t>LGCC-C</t>
  </si>
  <si>
    <t>KBCC-T1 THRU T8</t>
  </si>
  <si>
    <t>CTRL-42</t>
  </si>
  <si>
    <t>BRUCH-A</t>
  </si>
  <si>
    <t>BKLYN-WE</t>
  </si>
  <si>
    <t>CCNY-DI</t>
  </si>
  <si>
    <t>HUNTR-BH</t>
  </si>
  <si>
    <t>JOHNJ-N</t>
  </si>
  <si>
    <t>CSI-1G</t>
  </si>
  <si>
    <t>NYCTC-A</t>
  </si>
  <si>
    <t>BXCC-UG</t>
  </si>
  <si>
    <t>LGCC-P2</t>
  </si>
  <si>
    <t>QBCC-W, QBCC-Y2, QBCC-Z,  QBCC-C,  QBCC-T5</t>
  </si>
  <si>
    <t>BKLYN_LH</t>
  </si>
  <si>
    <t>N/A</t>
  </si>
  <si>
    <t>CSI-2G</t>
  </si>
  <si>
    <t>CSI-2N</t>
  </si>
  <si>
    <t>T1-226 11 56TH AVE, T2-222-09 56TH AVE, T3-220-09 56th AVE, T4-222 03 56TH AVE, T5-221-01 56th AVE</t>
  </si>
  <si>
    <t>0006001</t>
  </si>
  <si>
    <t>Location: 012835088 - MCKENZIE HALL, Commons</t>
  </si>
  <si>
    <t>Bsuiness Income</t>
  </si>
  <si>
    <t>1500 WATERS PLACE (2 TRAILERS)</t>
  </si>
  <si>
    <t>Field Office Trailers (3)</t>
  </si>
  <si>
    <t>Location: 01282000034 - RESIDENCE HALL # 4 (Robert F Kennedy Hall)</t>
  </si>
  <si>
    <t>Location: 01282000035 - RESIDENCE HALL # 5 (Simon Boliver Hall)</t>
  </si>
  <si>
    <t>Location: 01282000036 - RESIDENCE HALL # 6 (Harriet Tubman Hall)</t>
  </si>
  <si>
    <t>Location: 01282000037 - RESIDENCE HALL # 7 (Eleanor Roosevelt Hall)</t>
  </si>
  <si>
    <t>Location: 01282000038 - RESIDENCE HALL # 8 (Martin Luther King Hall)</t>
  </si>
  <si>
    <t>Location: 01282000039 - RESIDENCE HALL # 9 (Susan B Anthony Hall)</t>
  </si>
  <si>
    <t>Location: 01282000040 - RESIDENCE HALL # 10 (Thurgood Marshall Hall)</t>
  </si>
  <si>
    <t>Location: 01282000041 - RESIDENCE HALL # 11 (Walt Whitman Hall)</t>
  </si>
  <si>
    <t>Location: 01282000042 - RESIDENCE HALL # 12 (An Wang Hall)</t>
  </si>
  <si>
    <t>Location: 01282000043 - New Dormitory # 1 (Woodlands 1)</t>
  </si>
  <si>
    <t>Location: 01282000044 - New Dormitory #2 (Woodlands 2)</t>
  </si>
  <si>
    <t>Location: 01282000045 - New Dormitory # 3 (Woodlands 3)</t>
  </si>
  <si>
    <t>Location: 01282000046 - New Dormitory # 4 (Woodlands 4)</t>
  </si>
  <si>
    <t>Location: 01282000047 - New Dormitory # 5 (Woodlands 5)</t>
  </si>
  <si>
    <t>Location: 01280500103 - DORMITORY A (West Apartment A)</t>
  </si>
  <si>
    <t>Location: 01280500104 - DORMITORY B (West Apartment B)</t>
  </si>
  <si>
    <t>Location: 01280500105 - DORMITORY C (West Apartment C)</t>
  </si>
  <si>
    <t>Location: 01280500106 - DORMITORY D (West Apartment D)</t>
  </si>
  <si>
    <t>Location: 01280500100 - SCHOMBERG APTS - BLDG "C" (Community Center)</t>
  </si>
  <si>
    <t>DORMITORY A (West Aprt A)</t>
  </si>
  <si>
    <t>DORMITORY B (West Aprt B)</t>
  </si>
  <si>
    <t>DORMITORY C (West Aprt C)</t>
  </si>
  <si>
    <t>DORMITORY D (West Aprt D)</t>
  </si>
  <si>
    <t>Newark</t>
  </si>
  <si>
    <t>Location: 00007144 - NEWARK DDSO</t>
  </si>
  <si>
    <t xml:space="preserve">Location (Level C): 00007144 - NEWARK DDSO </t>
  </si>
  <si>
    <t>703 East Maple Ave. Work Control Cetner Bldg. #70 Storehouse</t>
  </si>
  <si>
    <t>Location: 00007168 - STATEN ISLAND DDSO</t>
  </si>
  <si>
    <t>Changes</t>
  </si>
  <si>
    <t>Location: 01282100033Z - AWOSTING HALL</t>
  </si>
  <si>
    <t>AWOSTING HALL</t>
  </si>
  <si>
    <t>Location: 01282100034Z - MOHONK HALL</t>
  </si>
  <si>
    <t>MOHONK HALL</t>
  </si>
  <si>
    <t>Location: 01282100035Z - ASHOKAN HALL</t>
  </si>
  <si>
    <t>ASHOKAN HALL</t>
  </si>
  <si>
    <t>Location: 01282100036 - SHAWANGUNK HALL</t>
  </si>
  <si>
    <t>SHAWANGUNK HALL</t>
  </si>
  <si>
    <t>Location: 01282100037 - MINNEWASKA HALL</t>
  </si>
  <si>
    <t>MINNEWASKA HALL</t>
  </si>
  <si>
    <t>Location: 000071171 - South Beach PC Field Trailers</t>
  </si>
  <si>
    <t>Location (Level C): 00006003 - ROCHESTER OFFICE</t>
  </si>
  <si>
    <t>Location: 00006003 - ROCHESTER OFFICE</t>
  </si>
  <si>
    <t>ROCHESTER OFFICE</t>
  </si>
  <si>
    <t>HENRIETTA</t>
  </si>
  <si>
    <t>3495 WINTON PLACE, BUILDING C, SUITE 1</t>
  </si>
  <si>
    <t>00006003</t>
  </si>
  <si>
    <t>DASNY Rochester Office</t>
  </si>
  <si>
    <t>Building 2M Vacant Building/Warehouse at CSI</t>
  </si>
  <si>
    <t>Changes since January 2019</t>
  </si>
  <si>
    <t>396 STATE ROUTE 3</t>
  </si>
  <si>
    <t>Sunmount DDSO</t>
  </si>
  <si>
    <t>Sunmount DDSO - address and sq. ft. update</t>
  </si>
  <si>
    <t>Location: 0128010000515- LIBERTY TERRACE SOUTH</t>
  </si>
  <si>
    <t>LIBERTY TERRACE SOUTH</t>
  </si>
  <si>
    <t>Location: 0128010000516- LIBERTY TERRACE NORTH</t>
  </si>
  <si>
    <t>LIBERTY TERRACE NORTH</t>
  </si>
  <si>
    <t>Location: 0128010000517- LIBERTY TERRACE CENTER</t>
  </si>
  <si>
    <t>LIBERTY TERRACE CENTER</t>
  </si>
  <si>
    <t>Location: 01280500107 - STONYBROOK APT HOUSING COMPLEX - WEST APTS E</t>
  </si>
  <si>
    <t>WEST APTS E</t>
  </si>
  <si>
    <t>Location: 01280500108 - STONYBROOK APT HOUSING COMPLEX - WEST APTS F</t>
  </si>
  <si>
    <t>WEST APTS F</t>
  </si>
  <si>
    <t>Location: 01280500109 - STONYBROOK APT HOUSING COMPLEX - WEST APTS G</t>
  </si>
  <si>
    <t>WEST APTS G</t>
  </si>
  <si>
    <t>Location: 01280500110 - STONYBROOK APT HOUSING COMPLEX - WEST APTS H</t>
  </si>
  <si>
    <t>WEST APTS H</t>
  </si>
  <si>
    <t>Location: 01280500111  - STONYBROOK APT HOUSING COMPLEX - WEST APTS I</t>
  </si>
  <si>
    <t>WEST APTS I</t>
  </si>
  <si>
    <t>Location: 01280500112  - STONYBROOK APT HOUSING COMPLEX - WEST APTS J</t>
  </si>
  <si>
    <t>WEST APTS J</t>
  </si>
  <si>
    <t>Location 01281500130-TOWNHOUSE COMMUNITY CENTER</t>
  </si>
  <si>
    <t>021281500130</t>
  </si>
  <si>
    <t>TOWNHOUSE TERRACE COMM CTR</t>
  </si>
  <si>
    <t>Location 01281500131-TOWNHOUSE BUILDING 1</t>
  </si>
  <si>
    <t>021281500131</t>
  </si>
  <si>
    <t>TOWNHOUSE TERRACE BLDG1</t>
  </si>
  <si>
    <t>Location 01281500132-TOWNHOUSE BUILDING 2</t>
  </si>
  <si>
    <t>021281500132</t>
  </si>
  <si>
    <t>TOWNHOUSE TERRACE BLDG 2</t>
  </si>
  <si>
    <t>Location 01281500133-TOWNHOUSE BUILDING 3</t>
  </si>
  <si>
    <t>021281500133</t>
  </si>
  <si>
    <t>TOWNHOUSE TERRACE BLDG 3</t>
  </si>
  <si>
    <t>Location 01281500134-TOWNHOUSE BUILDING 4</t>
  </si>
  <si>
    <t>021281500134</t>
  </si>
  <si>
    <t>TOWNHOUSE TERRACE BLDG 4</t>
  </si>
  <si>
    <t>Location 01281500135-TOWNHOUSE BUILDING 5</t>
  </si>
  <si>
    <t>021281500135</t>
  </si>
  <si>
    <t>TOWNHOUSE TERRACE BLDG 5</t>
  </si>
  <si>
    <t>Location 01281500136-TOWNHOUSE BUILDING 6</t>
  </si>
  <si>
    <t>021281500136</t>
  </si>
  <si>
    <t>TOWNHOUSE TERRACE BLDG 6</t>
  </si>
  <si>
    <t>Location 01281500137-TOWNHOUSE BUILDING 7</t>
  </si>
  <si>
    <t>021281500137</t>
  </si>
  <si>
    <t>TOWNHOUSE TERRACE BLDG 7</t>
  </si>
  <si>
    <t>Location 01281500138-TOWNHOUSE BUILDING 8</t>
  </si>
  <si>
    <t>021281500138</t>
  </si>
  <si>
    <t>TOWNHOUSE TERRACE BLDG 8</t>
  </si>
  <si>
    <t>Location: 01281700101 - WEST CAMPUS APARTMENTS Bldg1</t>
  </si>
  <si>
    <t>West Apart Bldg 1</t>
  </si>
  <si>
    <t>Location: 01281700102 - WEST CAMPUS APARTMENTS Bldg2</t>
  </si>
  <si>
    <t>West Apart Bldg 2</t>
  </si>
  <si>
    <t>Location: 01281700103 - WEST CAMPUS APARTMENTS Bldg3</t>
  </si>
  <si>
    <t>West Apart Bldg 3</t>
  </si>
  <si>
    <t>Location: 01281700104 - WEST CAMPUS APARTMENTS Bldg4</t>
  </si>
  <si>
    <t>West Apart Bldg 4</t>
  </si>
  <si>
    <t>Location: 01281700105 - WEST CAMPUS APARTMENTS Bldg5</t>
  </si>
  <si>
    <t>West Apart Bldg 5</t>
  </si>
  <si>
    <t>Location: 01281700106 - WEST CAMPUS APARTMENTS Bldg6</t>
  </si>
  <si>
    <t>West Apart Bldg 6</t>
  </si>
  <si>
    <t>Location: 01281700107 - WEST CAMPUS APARTMENTS Bldg7</t>
  </si>
  <si>
    <t>West Apart Bldg 7</t>
  </si>
  <si>
    <t>Location: 01281700108 - WEST CAMPUS APARTMENTS Bldg8</t>
  </si>
  <si>
    <t>West Apart Bldg 8</t>
  </si>
  <si>
    <t>Location: 01281700109 - WEST CAMPUS APARTMENTS Bldg9</t>
  </si>
  <si>
    <t>West Apart Bldg 9</t>
  </si>
  <si>
    <t>Location: 01281700110 - WEST CAMPUS APARTMENTS Bldg10</t>
  </si>
  <si>
    <t>West Apart Bldg 10</t>
  </si>
  <si>
    <t>Location: 01281700111 - WEST CAMPUS APARTMENTS Bldg11</t>
  </si>
  <si>
    <t>West Apart Bldg 11</t>
  </si>
  <si>
    <t>Location: 01281700112 - WEST CAMPUS APARTMENTS Bldg12</t>
  </si>
  <si>
    <t>West Apart Bldg 12</t>
  </si>
  <si>
    <t>Location: 01281700113 - WEST CAMPUS APARTMENTS Bldg13</t>
  </si>
  <si>
    <t>West Apart Bldg 13</t>
  </si>
  <si>
    <t>Location: 01281700114 - WEST CAMPUS APARTMENTS Bldg14</t>
  </si>
  <si>
    <t>West Apart Bldg 14</t>
  </si>
  <si>
    <t>Location: 01281700115 - WEST CAMPUS APARTMENTS Bldg15</t>
  </si>
  <si>
    <t>West Apart Bldg 15</t>
  </si>
  <si>
    <t>Location: 01281700116 - WEST CAMPUS APARTMENTS Rec Bldg</t>
  </si>
  <si>
    <t>West Apart Bldg Rec Bldg</t>
  </si>
  <si>
    <t>Location: 01282300037A - THE VILLAGE (Townhouses A)</t>
  </si>
  <si>
    <t>1282300037A</t>
  </si>
  <si>
    <t>THE VILLAGE Townhouse A</t>
  </si>
  <si>
    <t>Location: 01282300037B - THE VILLAGE (Townhouses B)</t>
  </si>
  <si>
    <t>1282300037B</t>
  </si>
  <si>
    <t>THE VILLAGE Townhouse B</t>
  </si>
  <si>
    <t>Location: 01282300037C - THE VILLAGE (Townhouses C)</t>
  </si>
  <si>
    <t>1282300037C</t>
  </si>
  <si>
    <t>THE VILLAGE Townhouse C</t>
  </si>
  <si>
    <t>Location: 01282300037D - THE VILLAGE (Townhouses D)</t>
  </si>
  <si>
    <t>1282300037D</t>
  </si>
  <si>
    <t>THE VILLAGE Townhouse D</t>
  </si>
  <si>
    <t>Location: 01282300037E - THE VILLAGE (Townhouses E)</t>
  </si>
  <si>
    <t>1282300037E</t>
  </si>
  <si>
    <t>THE VILLAGE Townhouse E</t>
  </si>
  <si>
    <t>Location: 01282300037F - THE VILLAGE (Townhouses F)</t>
  </si>
  <si>
    <t>1282300037F</t>
  </si>
  <si>
    <t>THE VILLAGE Townhouse F</t>
  </si>
  <si>
    <t>Location: 01282300037G - THE VILLAGE (Townhouses G)</t>
  </si>
  <si>
    <t>1282300037G</t>
  </si>
  <si>
    <t>THE VILLAGE Townhouse G</t>
  </si>
  <si>
    <t>Location: 01282300037H - THE VILLAGE (Townhouses H)</t>
  </si>
  <si>
    <t>1282300037H</t>
  </si>
  <si>
    <t>THE VILLAGE Townhouse H</t>
  </si>
  <si>
    <t>Location: 01282300037I - THE VILLAGE (Townhouses I)</t>
  </si>
  <si>
    <t>1282300037I</t>
  </si>
  <si>
    <t>THE VILLAGE Townhouse I</t>
  </si>
  <si>
    <t>Location: 01282300037J - THE VILLAGE (Townhouses J)</t>
  </si>
  <si>
    <t>1282300037J</t>
  </si>
  <si>
    <t>THE VILLAGE Townhouse J</t>
  </si>
  <si>
    <t>Location: 01282300037K - THE VILLAGE (Townhouses K)</t>
  </si>
  <si>
    <t>1282300037K</t>
  </si>
  <si>
    <t>THE VILLAGE Townhouse K</t>
  </si>
  <si>
    <t>Location: 01282300037L - THE VILLAGE (Townhouses L)</t>
  </si>
  <si>
    <t>1282300037L</t>
  </si>
  <si>
    <t>THE VILLAGE Townhouse L</t>
  </si>
  <si>
    <t>Location: 01282500034 - TOWNHOUSE A</t>
  </si>
  <si>
    <t>TOWNHOUSE A</t>
  </si>
  <si>
    <t>Location: 01282500035 - TOWNHOUSE B</t>
  </si>
  <si>
    <t>TOWNHOUSE B</t>
  </si>
  <si>
    <t>Location: 01282500036 - TOWNHOUSE C</t>
  </si>
  <si>
    <t>TOWNHOUSE C</t>
  </si>
  <si>
    <t>Location: 01282500037 - TOWNHOUSE D</t>
  </si>
  <si>
    <t>TOWNHOUSE D</t>
  </si>
  <si>
    <t>Location: 01282500038 - TOWNHOUSE E</t>
  </si>
  <si>
    <t>TOWNHOUSE E</t>
  </si>
  <si>
    <t>Location: 01282500039 - TOWNHOUSE F</t>
  </si>
  <si>
    <t>TOWNHOUSE F</t>
  </si>
  <si>
    <t>Location: 01282500040 - TOWNHOUSE G</t>
  </si>
  <si>
    <t>TOWNHOUSE G</t>
  </si>
  <si>
    <t>Location: 01282500041 - TOWNHOUSE H</t>
  </si>
  <si>
    <t>TOWNHOUSE H</t>
  </si>
  <si>
    <t>Location: 01282500042 - TOWNHOUSE I</t>
  </si>
  <si>
    <t>TOWNHOUSE I</t>
  </si>
  <si>
    <t>Location: 01282500043 - TOWNHOUSE J</t>
  </si>
  <si>
    <t>TOWNHOUSE J</t>
  </si>
  <si>
    <t>Location: 01282600063 - APT HOUSING PHII STAGE XVI (The Commons)</t>
  </si>
  <si>
    <t>Location: 01282600062 - APT HOUSING PHI Stage XV (The Olde)</t>
  </si>
  <si>
    <t>Location: 012835087-131 - TOWNHOUSE 1</t>
  </si>
  <si>
    <t>012835087-131</t>
  </si>
  <si>
    <t>Town Houses 1</t>
  </si>
  <si>
    <t>Location: 012835087-132 - TOWNHOUSE 2</t>
  </si>
  <si>
    <t>012835087-132</t>
  </si>
  <si>
    <t>Town Houses 2</t>
  </si>
  <si>
    <t>Location: 012835087-133 - TOWNHOUSE 3</t>
  </si>
  <si>
    <t>012835087-133</t>
  </si>
  <si>
    <t>Town Houses 3</t>
  </si>
  <si>
    <t>Location: 012835087-134 - TOWNHOUSE 4</t>
  </si>
  <si>
    <t>012835087-134</t>
  </si>
  <si>
    <t>Town Houses 4</t>
  </si>
  <si>
    <t>Location: 012835087-135 - TOWNHOUSE 5</t>
  </si>
  <si>
    <t>012835087-135</t>
  </si>
  <si>
    <t>Town Houses 5</t>
  </si>
  <si>
    <t>Location: 012835087-136 - TOWNHOUSE 6</t>
  </si>
  <si>
    <t>012835087-136</t>
  </si>
  <si>
    <t>Town Houses 6</t>
  </si>
  <si>
    <t>Location: 012835087-137 - TOWNHOUSE  Commons</t>
  </si>
  <si>
    <t>012835087-137</t>
  </si>
  <si>
    <t>Town Houses Commons</t>
  </si>
  <si>
    <t>SUNY Albany - LIBERTY TERRACE (North, South and Center)</t>
  </si>
  <si>
    <t>SUNY Albany - Liberty Terrace South</t>
  </si>
  <si>
    <t>SUNY Albany - Liberty Terrace North</t>
  </si>
  <si>
    <t>SUNY Albany - Liberty Terrace Center</t>
  </si>
  <si>
    <t>SUNY Stonybrook -  STONYBROOK APT HOUSING COMPLEX PHASE 11 - WEST APTS (E-H)</t>
  </si>
  <si>
    <t>SUNY Stonybrook - STONYBROOK APT HOUSING COMPLEX PHASE 11 - WEST APTS (Apartment I &amp; J)</t>
  </si>
  <si>
    <t>STONYBROOK APT HOUSING COMPLEX - WEST APTS E</t>
  </si>
  <si>
    <t>STONYBROOK APT HOUSING COMPLEX - WEST APTS F</t>
  </si>
  <si>
    <t>STONYBROOK APT HOUSING COMPLEX - WEST APTS G</t>
  </si>
  <si>
    <t>STONYBROOK APT HOUSING COMPLEX - WEST APTS I</t>
  </si>
  <si>
    <t>STONYBROOK APT HOUSING COMPLEX - WEST APTS J</t>
  </si>
  <si>
    <t>STONYBROOK APT HOUSING COMPLEX - WEST APTS H</t>
  </si>
  <si>
    <t xml:space="preserve">SUNY Brockport - TOWNHOUSE TERRACE 1-9 AND COMMON AREA The townhouses comprise of 3 small buildings and 5 large buildings </t>
  </si>
  <si>
    <t>SUNY Brockport - TOWNHOUSE COMMUNITY CENTER</t>
  </si>
  <si>
    <t>SUNY Brockport - TOWNHOUSE BUILDING 1</t>
  </si>
  <si>
    <t>SUNY Brockport - TOWNHOUSE BUILDING 2</t>
  </si>
  <si>
    <t>SUNY Brockport - TOWNHOUSE BUILDING 3</t>
  </si>
  <si>
    <t>SUNY Brockport - TOWNHOUSE BUILDING 4</t>
  </si>
  <si>
    <t>SUNY Brockport - TOWNHOUSE BUILDING 5</t>
  </si>
  <si>
    <t>SUNY Brockport - TOWNHOUSE BUILDING 6</t>
  </si>
  <si>
    <t>SUNY Brockport - TOWNHOUSE BUILDING 7</t>
  </si>
  <si>
    <t>SUNY Brockport - TOWNHOUSE BUILDING 8</t>
  </si>
  <si>
    <t>SUNY Cortland - WEST CAMPUS APARTMENTS</t>
  </si>
  <si>
    <t>SUNY Cortland - WEST CAMPUS APARTMENTS Bldg1</t>
  </si>
  <si>
    <t>SUNY Cortland - WEST CAMPUS APARTMENTS Bldg2</t>
  </si>
  <si>
    <t>SUNY Cortland - WEST CAMPUS APARTMENTS Bldg3</t>
  </si>
  <si>
    <t>SUNY Cortland - WEST CAMPUS APARTMENTS Bldg4</t>
  </si>
  <si>
    <t>SUNY Cortland - WEST CAMPUS APARTMENTS Bldg5</t>
  </si>
  <si>
    <t>SUNY Cortland - WEST CAMPUS APARTMENTS Bldg6</t>
  </si>
  <si>
    <t>SUNY Cortland - WEST CAMPUS APARTMENTS Bldg7</t>
  </si>
  <si>
    <t>SUNY Cortland - WEST CAMPUS APARTMENTS Bldg8</t>
  </si>
  <si>
    <t>SUNY Cortland - WEST CAMPUS APARTMENTS Bldg9</t>
  </si>
  <si>
    <t>SUNY Cortland - WEST CAMPUS APARTMENTS Bldg10</t>
  </si>
  <si>
    <t>SUNY Cortland - WEST CAMPUS APARTMENTS Bldg11</t>
  </si>
  <si>
    <t>SUNY Cortland - WEST CAMPUS APARTMENTS Bldg12</t>
  </si>
  <si>
    <t>SUNY Cortland - WEST CAMPUS APARTMENTS Bldg13</t>
  </si>
  <si>
    <t>SUNY Cortland - WEST CAMPUS APARTMENTS Bldg14</t>
  </si>
  <si>
    <t>SUNY Cortland - WEST CAMPUS APARTMENTS Bldg15</t>
  </si>
  <si>
    <t>SUNY Cortland - WEST CAMPUS APARTMENTS Rec Bldg</t>
  </si>
  <si>
    <t>SUNY Oswego - THE VILLAGE (Townhouses A-L)</t>
  </si>
  <si>
    <t>SUNY Oswego - THE VILLAGE (Townhouses A)</t>
  </si>
  <si>
    <t>SUNY Oswego - THE VILLAGE (Townhouses B)</t>
  </si>
  <si>
    <t>SUNY Oswego - THE VILLAGE (Townhouses C)</t>
  </si>
  <si>
    <t>SUNY Oswego - THE VILLAGE (Townhouses D)</t>
  </si>
  <si>
    <t>SUNY Oswego -  THE VILLAGE (Townhouses E)</t>
  </si>
  <si>
    <t>SUNY Oswego - THE VILLAGE (Townhouses F)</t>
  </si>
  <si>
    <t>SUNY Oswego - THE VILLAGE (Townhouses G)</t>
  </si>
  <si>
    <t>SUNY Oswego -  THE VILLAGE (Townhouses H)</t>
  </si>
  <si>
    <t>SUNY Oswego - THE VILLAGE (Townhouses I)</t>
  </si>
  <si>
    <t>SUNY Oswego -  THE VILLAGE (Townhouses J)</t>
  </si>
  <si>
    <t>SUNY Oswego - THE VILLAGE (Townhouses K)</t>
  </si>
  <si>
    <t>SUNY Oswego -  THE VILLAGE (Townhouses L)</t>
  </si>
  <si>
    <t>SUNY Potsdam - Townhouses (A-E)</t>
  </si>
  <si>
    <t>SUNY Potsdam - Townhouses (F-J)</t>
  </si>
  <si>
    <t>SUNY Potsdam - TOWNHOUSE A</t>
  </si>
  <si>
    <t>SUNY Potsdam - TOWNHOUSE B</t>
  </si>
  <si>
    <t>SUNY Potsdam - TOWNHOUSE D</t>
  </si>
  <si>
    <t>SUNY Potsdam - TOWNHOUSE E</t>
  </si>
  <si>
    <t>SUNY Potsdam - TOWNHOUSE C</t>
  </si>
  <si>
    <t>SUNY Potsdam - TOWNHOUSE F</t>
  </si>
  <si>
    <t>SUNY Potsdam - TOWNHOUSE G</t>
  </si>
  <si>
    <t>SUNY Potsdam - TOWNHOUSE H</t>
  </si>
  <si>
    <t>SUNY Potsdam - TOWNHOUSE I</t>
  </si>
  <si>
    <t>SUNY Potsdam - TOWNHOUSE J</t>
  </si>
  <si>
    <r>
      <t xml:space="preserve">SUNY Purchase - name change to APT HOUSING PHII STAGE XVI </t>
    </r>
    <r>
      <rPr>
        <sz val="11"/>
        <color rgb="FFFF0000"/>
        <rFont val="Arial"/>
        <family val="2"/>
      </rPr>
      <t>(The Commons)</t>
    </r>
  </si>
  <si>
    <r>
      <t xml:space="preserve">SUNY Purchase - name change to APT HOUSING PHI Stage XV </t>
    </r>
    <r>
      <rPr>
        <sz val="11"/>
        <color rgb="FFFF0000"/>
        <rFont val="Arial"/>
        <family val="2"/>
      </rPr>
      <t>(The Olde)</t>
    </r>
  </si>
  <si>
    <t>SUNY Alfred - BLDG HAS NOT BEEN NAMED YET, COMMUNITY BLDG AND SIX TOWNHOUSES</t>
  </si>
  <si>
    <t>SUNY Alfred - TOWNHOUSE 1</t>
  </si>
  <si>
    <t>SUNY Alfred - TOWNHOUSE 2</t>
  </si>
  <si>
    <t>SUNY Alfred -  TOWNHOUSE 3</t>
  </si>
  <si>
    <t>SUNY Alfred - TOWNHOUSE 4</t>
  </si>
  <si>
    <t>SUNY Alfred -  TOWNHOUSE 5</t>
  </si>
  <si>
    <t>SUNY Alfred -  TOWNHOUSE 6</t>
  </si>
  <si>
    <t>SUNY Alfred -  TOWNHOUSE  Commons</t>
  </si>
  <si>
    <t>SUNY Farmingdale - Lehman Hall</t>
  </si>
  <si>
    <t>OASAS - NEIGHBORHOOD YOUTH AND FAMILY FACILITY</t>
  </si>
  <si>
    <t>Bronx Psychiatric Center - removal of Contents value</t>
  </si>
  <si>
    <t>Increase SUNY Values by 2%</t>
  </si>
  <si>
    <t>Rockland PC</t>
  </si>
  <si>
    <t>Broome DDSO</t>
  </si>
  <si>
    <t>DASNY locations increase by 3%</t>
  </si>
  <si>
    <t>0527007</t>
  </si>
  <si>
    <t>Administrative and Classrooms</t>
  </si>
  <si>
    <t>ASAP BUILDING</t>
  </si>
  <si>
    <t>Location 0527007-THE CENTER</t>
  </si>
  <si>
    <t>5035 CLOVERDALE BOULEVARD</t>
  </si>
  <si>
    <t>FLUSHING</t>
  </si>
  <si>
    <t>CUNY CC Queensborough Community College - The Center</t>
  </si>
  <si>
    <t>North General increase by 3%</t>
  </si>
  <si>
    <t>Western NYS Veterans Home</t>
  </si>
  <si>
    <t>NYS Veterand Nursing Home - St Albans</t>
  </si>
  <si>
    <t>NYS Veterans Home at Oxford</t>
  </si>
  <si>
    <t>NYS Veterans Home Montrose</t>
  </si>
  <si>
    <t>Ann Dodson</t>
  </si>
  <si>
    <t>Director, Insurance</t>
  </si>
  <si>
    <r>
      <t xml:space="preserve">X                                                                                                                                                                              </t>
    </r>
    <r>
      <rPr>
        <sz val="48"/>
        <rFont val="CommercialScript BT"/>
        <family val="4"/>
      </rPr>
      <t>Ann Dodson</t>
    </r>
  </si>
  <si>
    <t xml:space="preserve">The building and value information submitted above, is true and correct to the best of my knowledge and belief.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</si>
</sst>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00000"/>
    <numFmt numFmtId="166" formatCode="&quot;$&quot;#,##0"/>
    <numFmt numFmtId="167" formatCode="00000000000"/>
    <numFmt numFmtId="168" formatCode="#,##0.0000"/>
    <numFmt numFmtId="169" formatCode="&quot;$&quot;#,##0.00"/>
    <numFmt numFmtId="170" formatCode="[$$-409]#,##0"/>
    <numFmt numFmtId="171" formatCode="00000000"/>
    <numFmt numFmtId="172" formatCode="_(* #,##0_);_(* \(#,##0\);_(* &quot;-&quot;??_);_(@_)"/>
  </numFmts>
  <fonts count="78" x14ac:knownFonts="1">
    <font>
      <sz val="10"/>
      <name val="Arial"/>
    </font>
    <font>
      <sz val="10"/>
      <name val="Arial"/>
      <family val="2"/>
    </font>
    <font>
      <sz val="9"/>
      <name val="Arial"/>
      <family val="2"/>
    </font>
    <font>
      <b/>
      <sz val="10"/>
      <name val="Arial"/>
      <family val="2"/>
    </font>
    <font>
      <b/>
      <sz val="9.35"/>
      <color indexed="18"/>
      <name val="Arial"/>
      <family val="2"/>
    </font>
    <font>
      <sz val="8.3000000000000007"/>
      <color indexed="8"/>
      <name val="Arial"/>
      <family val="2"/>
    </font>
    <font>
      <sz val="8.5"/>
      <name val="Arial"/>
      <family val="2"/>
    </font>
    <font>
      <sz val="8.5"/>
      <name val="Arial"/>
      <family val="2"/>
    </font>
    <font>
      <sz val="10"/>
      <color indexed="8"/>
      <name val="Arial"/>
      <family val="2"/>
    </font>
    <font>
      <u/>
      <sz val="10"/>
      <name val="Arial"/>
      <family val="2"/>
    </font>
    <font>
      <sz val="14"/>
      <name val="Arial"/>
      <family val="2"/>
    </font>
    <font>
      <u/>
      <sz val="14"/>
      <name val="Arial"/>
      <family val="2"/>
    </font>
    <font>
      <b/>
      <sz val="14"/>
      <color indexed="18"/>
      <name val="Arial"/>
      <family val="2"/>
    </font>
    <font>
      <sz val="10"/>
      <color indexed="10"/>
      <name val="Arial"/>
      <family val="2"/>
    </font>
    <font>
      <u/>
      <sz val="11"/>
      <name val="Arial"/>
      <family val="2"/>
    </font>
    <font>
      <b/>
      <sz val="10"/>
      <color indexed="18"/>
      <name val="Arial"/>
      <family val="2"/>
    </font>
    <font>
      <b/>
      <sz val="8.5"/>
      <name val="Arial"/>
      <family val="2"/>
    </font>
    <font>
      <sz val="10"/>
      <color indexed="18"/>
      <name val="Arial"/>
      <family val="2"/>
    </font>
    <font>
      <strike/>
      <sz val="10"/>
      <name val="Arial"/>
      <family val="2"/>
    </font>
    <font>
      <sz val="11"/>
      <name val="Arial"/>
      <family val="2"/>
    </font>
    <font>
      <sz val="8.3000000000000007"/>
      <name val="Arial"/>
      <family val="2"/>
    </font>
    <font>
      <sz val="11"/>
      <color rgb="FF006100"/>
      <name val="Calibri"/>
      <family val="2"/>
      <scheme val="minor"/>
    </font>
    <font>
      <sz val="8.5"/>
      <color rgb="FFFF0000"/>
      <name val="Arial"/>
      <family val="2"/>
    </font>
    <font>
      <sz val="10"/>
      <color rgb="FFFF0000"/>
      <name val="Arial"/>
      <family val="2"/>
    </font>
    <font>
      <b/>
      <sz val="9.35"/>
      <color rgb="FFFF0000"/>
      <name val="Arial"/>
      <family val="2"/>
    </font>
    <font>
      <sz val="8.3000000000000007"/>
      <color rgb="FFFF0000"/>
      <name val="Arial"/>
      <family val="2"/>
    </font>
    <font>
      <sz val="9"/>
      <color rgb="FFFF0000"/>
      <name val="Arial"/>
      <family val="2"/>
    </font>
    <font>
      <u/>
      <sz val="14"/>
      <color rgb="FFFF0000"/>
      <name val="Arial"/>
      <family val="2"/>
    </font>
    <font>
      <sz val="10"/>
      <color theme="3"/>
      <name val="Arial"/>
      <family val="2"/>
    </font>
    <font>
      <b/>
      <sz val="10"/>
      <color theme="3"/>
      <name val="Arial"/>
      <family val="2"/>
    </font>
    <font>
      <b/>
      <sz val="12"/>
      <color theme="3"/>
      <name val="Arial"/>
      <family val="2"/>
    </font>
    <font>
      <b/>
      <sz val="10"/>
      <color rgb="FF7030A0"/>
      <name val="Arial"/>
      <family val="2"/>
    </font>
    <font>
      <sz val="10"/>
      <color rgb="FF7030A0"/>
      <name val="Arial"/>
      <family val="2"/>
    </font>
    <font>
      <b/>
      <sz val="10"/>
      <color rgb="FFFF0000"/>
      <name val="Arial"/>
      <family val="2"/>
    </font>
    <font>
      <sz val="18"/>
      <name val="Arial"/>
      <family val="2"/>
    </font>
    <font>
      <sz val="18"/>
      <color rgb="FFFF0000"/>
      <name val="Arial"/>
      <family val="2"/>
    </font>
    <font>
      <b/>
      <sz val="18"/>
      <name val="Arial"/>
      <family val="2"/>
    </font>
    <font>
      <b/>
      <u/>
      <sz val="18"/>
      <color indexed="8"/>
      <name val="Arial"/>
      <family val="2"/>
    </font>
    <font>
      <b/>
      <u/>
      <sz val="18"/>
      <name val="Arial"/>
      <family val="2"/>
    </font>
    <font>
      <u/>
      <sz val="18"/>
      <name val="Arial"/>
      <family val="2"/>
    </font>
    <font>
      <b/>
      <sz val="18"/>
      <color indexed="8"/>
      <name val="Arial"/>
      <family val="2"/>
    </font>
    <font>
      <b/>
      <u/>
      <sz val="18"/>
      <color indexed="8"/>
      <name val="MS Sans Serif"/>
      <family val="2"/>
    </font>
    <font>
      <b/>
      <sz val="18"/>
      <color indexed="18"/>
      <name val="Arial"/>
      <family val="2"/>
    </font>
    <font>
      <b/>
      <sz val="18"/>
      <color rgb="FF002060"/>
      <name val="Arial"/>
      <family val="2"/>
    </font>
    <font>
      <sz val="18"/>
      <color indexed="8"/>
      <name val="Arial"/>
      <family val="2"/>
    </font>
    <font>
      <b/>
      <sz val="18"/>
      <color theme="0"/>
      <name val="Arial"/>
      <family val="2"/>
    </font>
    <font>
      <b/>
      <sz val="18"/>
      <color theme="3"/>
      <name val="Arial"/>
      <family val="2"/>
    </font>
    <font>
      <b/>
      <sz val="18"/>
      <color theme="3" tint="-0.249977111117893"/>
      <name val="Arial"/>
      <family val="2"/>
    </font>
    <font>
      <sz val="18"/>
      <color rgb="FF001E00"/>
      <name val="Arial"/>
      <family val="2"/>
    </font>
    <font>
      <sz val="18"/>
      <color indexed="18"/>
      <name val="Arial"/>
      <family val="2"/>
    </font>
    <font>
      <sz val="18"/>
      <color theme="1"/>
      <name val="Arial"/>
      <family val="2"/>
    </font>
    <font>
      <sz val="18"/>
      <color indexed="8"/>
      <name val="MS Sans Serif"/>
      <family val="2"/>
    </font>
    <font>
      <sz val="18"/>
      <color theme="3" tint="-0.249977111117893"/>
      <name val="Arial"/>
      <family val="2"/>
    </font>
    <font>
      <sz val="18"/>
      <color indexed="9"/>
      <name val="Arial"/>
      <family val="2"/>
    </font>
    <font>
      <sz val="18"/>
      <color indexed="10"/>
      <name val="Arial"/>
      <family val="2"/>
    </font>
    <font>
      <b/>
      <sz val="18"/>
      <color rgb="FFFF0000"/>
      <name val="Arial"/>
      <family val="2"/>
    </font>
    <font>
      <b/>
      <sz val="18"/>
      <color indexed="10"/>
      <name val="Arial"/>
      <family val="2"/>
    </font>
    <font>
      <b/>
      <sz val="18"/>
      <color indexed="62"/>
      <name val="Arial"/>
      <family val="2"/>
    </font>
    <font>
      <sz val="18"/>
      <color rgb="FF002060"/>
      <name val="Arial"/>
      <family val="2"/>
    </font>
    <font>
      <sz val="18"/>
      <name val="Times New Roman"/>
      <family val="1"/>
    </font>
    <font>
      <b/>
      <i/>
      <sz val="18"/>
      <color indexed="18"/>
      <name val="Arial"/>
      <family val="2"/>
    </font>
    <font>
      <i/>
      <sz val="18"/>
      <color indexed="8"/>
      <name val="Arial"/>
      <family val="2"/>
    </font>
    <font>
      <b/>
      <sz val="18"/>
      <color theme="1"/>
      <name val="Arial"/>
      <family val="2"/>
    </font>
    <font>
      <b/>
      <i/>
      <sz val="18"/>
      <color rgb="FF002060"/>
      <name val="Arial"/>
      <family val="2"/>
    </font>
    <font>
      <sz val="11"/>
      <color rgb="FFFF0000"/>
      <name val="Arial"/>
      <family val="2"/>
    </font>
    <font>
      <sz val="11"/>
      <color indexed="8"/>
      <name val="Arial"/>
      <family val="2"/>
    </font>
    <font>
      <sz val="11"/>
      <color theme="3"/>
      <name val="Arial"/>
      <family val="2"/>
    </font>
    <font>
      <u/>
      <sz val="11"/>
      <color rgb="FFFF0000"/>
      <name val="Arial"/>
      <family val="2"/>
    </font>
    <font>
      <b/>
      <sz val="11"/>
      <color indexed="18"/>
      <name val="Arial"/>
      <family val="2"/>
    </font>
    <font>
      <b/>
      <sz val="11"/>
      <name val="Arial"/>
      <family val="2"/>
    </font>
    <font>
      <b/>
      <sz val="11"/>
      <color theme="3"/>
      <name val="Arial"/>
      <family val="2"/>
    </font>
    <font>
      <sz val="11"/>
      <color indexed="18"/>
      <name val="Arial"/>
      <family val="2"/>
    </font>
    <font>
      <b/>
      <sz val="11"/>
      <color rgb="FF7030A0"/>
      <name val="Arial"/>
      <family val="2"/>
    </font>
    <font>
      <sz val="11"/>
      <color rgb="FF7030A0"/>
      <name val="Arial"/>
      <family val="2"/>
    </font>
    <font>
      <sz val="11"/>
      <color indexed="10"/>
      <name val="Arial"/>
      <family val="2"/>
    </font>
    <font>
      <strike/>
      <sz val="11"/>
      <name val="Arial"/>
      <family val="2"/>
    </font>
    <font>
      <sz val="10"/>
      <name val="Arial"/>
      <family val="2"/>
    </font>
    <font>
      <sz val="48"/>
      <name val="CommercialScript BT"/>
      <family val="4"/>
    </font>
  </fonts>
  <fills count="17">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indexed="44"/>
        <bgColor indexed="64"/>
      </patternFill>
    </fill>
    <fill>
      <patternFill patternType="solid">
        <fgColor indexed="43"/>
        <bgColor indexed="64"/>
      </patternFill>
    </fill>
    <fill>
      <patternFill patternType="solid">
        <fgColor indexed="22"/>
        <bgColor indexed="64"/>
      </patternFill>
    </fill>
    <fill>
      <patternFill patternType="solid">
        <fgColor rgb="FFC6EFCE"/>
      </patternFill>
    </fill>
    <fill>
      <patternFill patternType="solid">
        <fgColor theme="0" tint="-0.249977111117893"/>
        <bgColor indexed="64"/>
      </patternFill>
    </fill>
    <fill>
      <patternFill patternType="solid">
        <fgColor theme="4" tint="0.39997558519241921"/>
        <bgColor indexed="64"/>
      </patternFill>
    </fill>
    <fill>
      <patternFill patternType="solid">
        <fgColor theme="0"/>
        <bgColor indexed="64"/>
      </patternFill>
    </fill>
    <fill>
      <patternFill patternType="solid">
        <fgColor rgb="FFFFFF99"/>
        <bgColor indexed="64"/>
      </patternFill>
    </fill>
    <fill>
      <patternFill patternType="solid">
        <fgColor rgb="FFFFFF00"/>
        <bgColor indexed="64"/>
      </patternFill>
    </fill>
    <fill>
      <patternFill patternType="solid">
        <fgColor rgb="FFFFFF66"/>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double">
        <color indexed="64"/>
      </bottom>
      <diagonal/>
    </border>
    <border>
      <left style="thin">
        <color indexed="64"/>
      </left>
      <right style="thin">
        <color indexed="64"/>
      </right>
      <top style="medium">
        <color indexed="64"/>
      </top>
      <bottom style="medium">
        <color indexed="64"/>
      </bottom>
      <diagonal/>
    </border>
    <border>
      <left/>
      <right style="thick">
        <color indexed="64"/>
      </right>
      <top/>
      <bottom/>
      <diagonal/>
    </border>
    <border>
      <left/>
      <right style="thick">
        <color indexed="64"/>
      </right>
      <top/>
      <bottom style="double">
        <color indexed="64"/>
      </bottom>
      <diagonal/>
    </border>
    <border>
      <left style="medium">
        <color indexed="64"/>
      </left>
      <right style="thin">
        <color indexed="64"/>
      </right>
      <top style="thick">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ck">
        <color indexed="64"/>
      </left>
      <right/>
      <top style="double">
        <color indexed="64"/>
      </top>
      <bottom/>
      <diagonal/>
    </border>
    <border>
      <left/>
      <right/>
      <top style="double">
        <color indexed="64"/>
      </top>
      <bottom/>
      <diagonal/>
    </border>
    <border>
      <left/>
      <right style="thick">
        <color indexed="64"/>
      </right>
      <top style="double">
        <color indexed="64"/>
      </top>
      <bottom/>
      <diagonal/>
    </border>
    <border>
      <left style="thick">
        <color indexed="64"/>
      </left>
      <right/>
      <top style="double">
        <color indexed="64"/>
      </top>
      <bottom style="thick">
        <color indexed="64"/>
      </bottom>
      <diagonal/>
    </border>
    <border>
      <left/>
      <right/>
      <top style="double">
        <color indexed="64"/>
      </top>
      <bottom style="thick">
        <color indexed="64"/>
      </bottom>
      <diagonal/>
    </border>
    <border>
      <left/>
      <right style="thick">
        <color indexed="64"/>
      </right>
      <top style="double">
        <color indexed="64"/>
      </top>
      <bottom style="thick">
        <color indexed="64"/>
      </bottom>
      <diagonal/>
    </border>
    <border>
      <left/>
      <right style="medium">
        <color indexed="64"/>
      </right>
      <top style="medium">
        <color indexed="64"/>
      </top>
      <bottom style="medium">
        <color indexed="64"/>
      </bottom>
      <diagonal/>
    </border>
    <border>
      <left style="thick">
        <color indexed="64"/>
      </left>
      <right/>
      <top style="double">
        <color indexed="64"/>
      </top>
      <bottom style="double">
        <color indexed="64"/>
      </bottom>
      <diagonal/>
    </border>
    <border>
      <left/>
      <right/>
      <top style="double">
        <color indexed="64"/>
      </top>
      <bottom style="double">
        <color indexed="64"/>
      </bottom>
      <diagonal/>
    </border>
    <border>
      <left/>
      <right style="thick">
        <color indexed="64"/>
      </right>
      <top style="double">
        <color indexed="64"/>
      </top>
      <bottom style="double">
        <color indexed="64"/>
      </bottom>
      <diagonal/>
    </border>
    <border>
      <left style="medium">
        <color indexed="64"/>
      </left>
      <right/>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6">
    <xf numFmtId="0" fontId="0" fillId="0" borderId="0"/>
    <xf numFmtId="44" fontId="1" fillId="0" borderId="0" applyFont="0" applyFill="0" applyBorder="0" applyAlignment="0" applyProtection="0"/>
    <xf numFmtId="0" fontId="21" fillId="7" borderId="0" applyNumberFormat="0" applyBorder="0" applyAlignment="0" applyProtection="0"/>
    <xf numFmtId="0" fontId="1" fillId="0" borderId="0"/>
    <xf numFmtId="9" fontId="1" fillId="0" borderId="0" applyFont="0" applyFill="0" applyBorder="0" applyAlignment="0" applyProtection="0"/>
    <xf numFmtId="43" fontId="76" fillId="0" borderId="0" applyFont="0" applyFill="0" applyBorder="0" applyAlignment="0" applyProtection="0"/>
  </cellStyleXfs>
  <cellXfs count="832">
    <xf numFmtId="0" fontId="0" fillId="0" borderId="0" xfId="0"/>
    <xf numFmtId="1" fontId="3" fillId="0" borderId="1" xfId="0" applyNumberFormat="1" applyFont="1" applyBorder="1" applyAlignment="1">
      <alignment horizontal="center"/>
    </xf>
    <xf numFmtId="1" fontId="3" fillId="0" borderId="1" xfId="0" applyNumberFormat="1" applyFont="1" applyBorder="1"/>
    <xf numFmtId="1" fontId="0" fillId="0" borderId="1" xfId="0" applyNumberFormat="1" applyBorder="1" applyAlignment="1">
      <alignment horizontal="center"/>
    </xf>
    <xf numFmtId="1" fontId="0" fillId="0" borderId="1" xfId="0" applyNumberFormat="1" applyBorder="1"/>
    <xf numFmtId="1" fontId="3" fillId="0" borderId="2" xfId="0" applyNumberFormat="1" applyFont="1" applyBorder="1"/>
    <xf numFmtId="0" fontId="0" fillId="0" borderId="2" xfId="0" applyBorder="1"/>
    <xf numFmtId="1" fontId="3" fillId="0" borderId="1" xfId="0" applyNumberFormat="1" applyFont="1" applyBorder="1" applyAlignment="1">
      <alignment horizontal="center" wrapText="1"/>
    </xf>
    <xf numFmtId="0" fontId="0" fillId="0" borderId="3" xfId="0" applyBorder="1" applyAlignment="1">
      <alignment horizontal="center"/>
    </xf>
    <xf numFmtId="0" fontId="0" fillId="0" borderId="0" xfId="0" applyAlignment="1">
      <alignment horizontal="center"/>
    </xf>
    <xf numFmtId="0" fontId="5" fillId="0" borderId="0" xfId="0" applyFont="1" applyFill="1" applyAlignment="1">
      <alignment vertical="center"/>
    </xf>
    <xf numFmtId="3" fontId="5" fillId="0" borderId="0" xfId="0" applyNumberFormat="1" applyFont="1" applyFill="1" applyAlignment="1">
      <alignment vertical="center"/>
    </xf>
    <xf numFmtId="0" fontId="0" fillId="0" borderId="0" xfId="0" applyFill="1"/>
    <xf numFmtId="0" fontId="5" fillId="0" borderId="0" xfId="0" applyFont="1" applyFill="1" applyAlignment="1">
      <alignment horizontal="left" vertical="center"/>
    </xf>
    <xf numFmtId="0" fontId="7" fillId="0" borderId="0" xfId="0" applyFont="1" applyFill="1" applyAlignment="1">
      <alignment horizontal="right"/>
    </xf>
    <xf numFmtId="9" fontId="7" fillId="0" borderId="0" xfId="0" applyNumberFormat="1" applyFont="1" applyFill="1" applyAlignment="1">
      <alignment horizontal="right"/>
    </xf>
    <xf numFmtId="0" fontId="5" fillId="0" borderId="0" xfId="0" applyFont="1" applyFill="1" applyAlignment="1">
      <alignment horizontal="center" vertical="center"/>
    </xf>
    <xf numFmtId="0" fontId="4" fillId="0" borderId="0" xfId="0" applyFont="1" applyFill="1" applyAlignment="1">
      <alignment vertical="center"/>
    </xf>
    <xf numFmtId="3" fontId="5" fillId="0" borderId="0" xfId="0" applyNumberFormat="1" applyFont="1" applyFill="1" applyAlignment="1">
      <alignment horizontal="right" vertical="center"/>
    </xf>
    <xf numFmtId="0" fontId="7" fillId="0" borderId="0" xfId="0" applyFont="1" applyFill="1" applyAlignment="1"/>
    <xf numFmtId="3" fontId="6" fillId="0" borderId="0" xfId="0" applyNumberFormat="1" applyFont="1" applyFill="1" applyAlignment="1"/>
    <xf numFmtId="9" fontId="0" fillId="0" borderId="0" xfId="0" applyNumberFormat="1" applyFill="1"/>
    <xf numFmtId="49" fontId="5" fillId="0" borderId="0" xfId="0" applyNumberFormat="1" applyFont="1" applyFill="1" applyAlignment="1">
      <alignment horizontal="left" vertical="center"/>
    </xf>
    <xf numFmtId="3" fontId="5" fillId="0" borderId="0" xfId="0" applyNumberFormat="1" applyFont="1" applyFill="1" applyAlignment="1">
      <alignment horizontal="left" vertical="center"/>
    </xf>
    <xf numFmtId="3" fontId="22" fillId="0" borderId="0" xfId="0" applyNumberFormat="1" applyFont="1" applyFill="1" applyAlignment="1"/>
    <xf numFmtId="0" fontId="22" fillId="0" borderId="0" xfId="0" applyFont="1" applyFill="1" applyAlignment="1"/>
    <xf numFmtId="0" fontId="22" fillId="0" borderId="0" xfId="0" applyFont="1" applyFill="1" applyAlignment="1">
      <alignment horizontal="right"/>
    </xf>
    <xf numFmtId="0" fontId="23" fillId="0" borderId="0" xfId="0" applyFont="1" applyFill="1"/>
    <xf numFmtId="0" fontId="24" fillId="0" borderId="0" xfId="0" applyFont="1" applyFill="1" applyAlignment="1">
      <alignment vertical="center"/>
    </xf>
    <xf numFmtId="0" fontId="25" fillId="0" borderId="0" xfId="0" applyFont="1" applyFill="1" applyAlignment="1">
      <alignment horizontal="left" vertical="center"/>
    </xf>
    <xf numFmtId="0" fontId="25" fillId="0" borderId="0" xfId="0" applyFont="1" applyFill="1" applyAlignment="1">
      <alignment vertical="center"/>
    </xf>
    <xf numFmtId="0" fontId="25" fillId="0" borderId="0" xfId="0" applyFont="1" applyFill="1" applyAlignment="1">
      <alignment horizontal="center" vertical="center"/>
    </xf>
    <xf numFmtId="3" fontId="25" fillId="0" borderId="0" xfId="0" applyNumberFormat="1" applyFont="1" applyFill="1" applyAlignment="1">
      <alignment vertical="center"/>
    </xf>
    <xf numFmtId="3" fontId="25" fillId="0" borderId="0" xfId="0" applyNumberFormat="1" applyFont="1" applyFill="1" applyAlignment="1">
      <alignment horizontal="right" vertical="center"/>
    </xf>
    <xf numFmtId="3" fontId="25" fillId="0" borderId="0" xfId="0" applyNumberFormat="1" applyFont="1" applyFill="1" applyAlignment="1">
      <alignment horizontal="left" vertical="center"/>
    </xf>
    <xf numFmtId="9" fontId="23" fillId="0" borderId="0" xfId="0" applyNumberFormat="1" applyFont="1" applyFill="1"/>
    <xf numFmtId="0" fontId="23" fillId="0" borderId="0" xfId="0" applyFont="1"/>
    <xf numFmtId="0" fontId="25" fillId="0" borderId="0" xfId="0" applyFont="1" applyFill="1" applyAlignment="1">
      <alignment vertical="center" wrapText="1"/>
    </xf>
    <xf numFmtId="3" fontId="0" fillId="0" borderId="0" xfId="0" applyNumberFormat="1" applyFill="1"/>
    <xf numFmtId="3" fontId="23" fillId="0" borderId="0" xfId="0" applyNumberFormat="1" applyFont="1" applyFill="1"/>
    <xf numFmtId="3" fontId="0" fillId="0" borderId="0" xfId="0" applyNumberFormat="1"/>
    <xf numFmtId="3" fontId="2" fillId="0" borderId="0" xfId="0" applyNumberFormat="1" applyFont="1" applyFill="1"/>
    <xf numFmtId="3" fontId="26" fillId="0" borderId="0" xfId="0" applyNumberFormat="1" applyFont="1" applyFill="1"/>
    <xf numFmtId="3" fontId="2" fillId="0" borderId="0" xfId="0" applyNumberFormat="1" applyFont="1"/>
    <xf numFmtId="0" fontId="1" fillId="0" borderId="0" xfId="0" applyFont="1"/>
    <xf numFmtId="3" fontId="1" fillId="0" borderId="0" xfId="0" applyNumberFormat="1" applyFont="1"/>
    <xf numFmtId="3" fontId="9" fillId="0" borderId="0" xfId="0" applyNumberFormat="1" applyFont="1"/>
    <xf numFmtId="0" fontId="9" fillId="0" borderId="0" xfId="0" quotePrefix="1" applyFont="1" applyAlignment="1">
      <alignment horizontal="center"/>
    </xf>
    <xf numFmtId="3" fontId="9" fillId="0" borderId="0" xfId="0" quotePrefix="1" applyNumberFormat="1" applyFont="1" applyAlignment="1">
      <alignment horizontal="center"/>
    </xf>
    <xf numFmtId="0" fontId="0" fillId="0" borderId="0" xfId="0" quotePrefix="1" applyAlignment="1">
      <alignment horizontal="left"/>
    </xf>
    <xf numFmtId="0" fontId="1" fillId="0" borderId="0" xfId="0" quotePrefix="1" applyFont="1" applyAlignment="1">
      <alignment horizontal="left"/>
    </xf>
    <xf numFmtId="0" fontId="9" fillId="0" borderId="0" xfId="0" applyFont="1"/>
    <xf numFmtId="0" fontId="1" fillId="0" borderId="0" xfId="0" applyFont="1" applyAlignment="1">
      <alignment horizontal="left"/>
    </xf>
    <xf numFmtId="0" fontId="12" fillId="4" borderId="0" xfId="0" applyFont="1" applyFill="1" applyAlignment="1"/>
    <xf numFmtId="3" fontId="10" fillId="0" borderId="0" xfId="0" applyNumberFormat="1" applyFont="1"/>
    <xf numFmtId="0" fontId="10" fillId="0" borderId="0" xfId="0" applyFont="1" applyAlignment="1">
      <alignment horizontal="left"/>
    </xf>
    <xf numFmtId="0" fontId="8" fillId="0" borderId="0" xfId="0" applyFont="1" applyAlignment="1">
      <alignment horizontal="center"/>
    </xf>
    <xf numFmtId="3" fontId="8" fillId="0" borderId="0" xfId="0" applyNumberFormat="1" applyFont="1" applyAlignment="1"/>
    <xf numFmtId="0" fontId="12" fillId="4" borderId="0" xfId="0" quotePrefix="1" applyFont="1" applyFill="1" applyAlignment="1">
      <alignment horizontal="left"/>
    </xf>
    <xf numFmtId="0" fontId="10" fillId="0" borderId="0" xfId="0" applyFont="1"/>
    <xf numFmtId="0" fontId="11" fillId="0" borderId="0" xfId="0" applyFont="1"/>
    <xf numFmtId="0" fontId="11" fillId="0" borderId="0" xfId="0" quotePrefix="1" applyFont="1" applyAlignment="1">
      <alignment horizontal="center"/>
    </xf>
    <xf numFmtId="3" fontId="11" fillId="0" borderId="0" xfId="0" quotePrefix="1" applyNumberFormat="1" applyFont="1" applyAlignment="1">
      <alignment horizontal="center"/>
    </xf>
    <xf numFmtId="0" fontId="10" fillId="0" borderId="0" xfId="0" quotePrefix="1" applyFont="1" applyAlignment="1">
      <alignment horizontal="left"/>
    </xf>
    <xf numFmtId="3" fontId="10" fillId="0" borderId="11" xfId="0" applyNumberFormat="1" applyFont="1" applyBorder="1"/>
    <xf numFmtId="0" fontId="1" fillId="6" borderId="0" xfId="0" quotePrefix="1" applyFont="1" applyFill="1" applyBorder="1" applyAlignment="1">
      <alignment horizontal="left"/>
    </xf>
    <xf numFmtId="0" fontId="1" fillId="0" borderId="0" xfId="0" applyFont="1" applyFill="1" applyBorder="1" applyAlignment="1">
      <alignment horizontal="left" wrapText="1"/>
    </xf>
    <xf numFmtId="166" fontId="1" fillId="0" borderId="0" xfId="0" applyNumberFormat="1" applyFont="1" applyFill="1" applyBorder="1" applyAlignment="1">
      <alignment horizontal="left" wrapText="1"/>
    </xf>
    <xf numFmtId="3" fontId="1" fillId="0" borderId="0" xfId="0" applyNumberFormat="1" applyFont="1" applyFill="1" applyBorder="1" applyAlignment="1">
      <alignment horizontal="left"/>
    </xf>
    <xf numFmtId="0" fontId="1" fillId="0" borderId="0" xfId="0" applyFont="1" applyFill="1" applyBorder="1" applyAlignment="1">
      <alignment horizontal="left"/>
    </xf>
    <xf numFmtId="166" fontId="1" fillId="0" borderId="0" xfId="0" applyNumberFormat="1" applyFont="1" applyFill="1" applyBorder="1" applyAlignment="1">
      <alignment horizontal="left"/>
    </xf>
    <xf numFmtId="166" fontId="1" fillId="6" borderId="0" xfId="0" applyNumberFormat="1" applyFont="1" applyFill="1" applyBorder="1" applyAlignment="1">
      <alignment horizontal="left"/>
    </xf>
    <xf numFmtId="3" fontId="1" fillId="6" borderId="0" xfId="0" applyNumberFormat="1" applyFont="1" applyFill="1" applyBorder="1" applyAlignment="1">
      <alignment horizontal="left"/>
    </xf>
    <xf numFmtId="0" fontId="1" fillId="6" borderId="0" xfId="0" applyFont="1" applyFill="1" applyBorder="1" applyAlignment="1">
      <alignment horizontal="left"/>
    </xf>
    <xf numFmtId="0" fontId="23" fillId="0" borderId="0" xfId="0" applyFont="1" applyBorder="1" applyAlignment="1">
      <alignment horizontal="left"/>
    </xf>
    <xf numFmtId="166" fontId="8" fillId="0" borderId="0" xfId="0" applyNumberFormat="1" applyFont="1" applyFill="1" applyBorder="1" applyAlignment="1">
      <alignment horizontal="left"/>
    </xf>
    <xf numFmtId="166" fontId="1" fillId="0" borderId="0" xfId="1" applyNumberFormat="1" applyFont="1" applyFill="1" applyBorder="1" applyAlignment="1">
      <alignment horizontal="left"/>
    </xf>
    <xf numFmtId="3" fontId="23" fillId="0" borderId="0" xfId="0" applyNumberFormat="1" applyFont="1" applyFill="1" applyBorder="1" applyAlignment="1">
      <alignment horizontal="left"/>
    </xf>
    <xf numFmtId="166" fontId="1" fillId="0" borderId="0" xfId="0" applyNumberFormat="1" applyFont="1" applyBorder="1" applyAlignment="1">
      <alignment horizontal="left"/>
    </xf>
    <xf numFmtId="3" fontId="1" fillId="0" borderId="0" xfId="0" applyNumberFormat="1" applyFont="1" applyBorder="1" applyAlignment="1">
      <alignment horizontal="left"/>
    </xf>
    <xf numFmtId="0" fontId="1" fillId="0" borderId="0" xfId="0" applyFont="1" applyBorder="1" applyAlignment="1">
      <alignment horizontal="left"/>
    </xf>
    <xf numFmtId="0" fontId="27" fillId="0" borderId="0" xfId="0" applyFont="1" applyBorder="1" applyAlignment="1">
      <alignment horizontal="left"/>
    </xf>
    <xf numFmtId="0" fontId="28" fillId="0" borderId="0" xfId="0" applyFont="1" applyFill="1" applyBorder="1" applyAlignment="1">
      <alignment horizontal="left" wrapText="1"/>
    </xf>
    <xf numFmtId="166" fontId="28" fillId="0" borderId="0" xfId="0" applyNumberFormat="1" applyFont="1" applyFill="1" applyBorder="1" applyAlignment="1">
      <alignment horizontal="left"/>
    </xf>
    <xf numFmtId="166" fontId="28" fillId="0" borderId="0" xfId="1" applyNumberFormat="1" applyFont="1" applyFill="1" applyBorder="1" applyAlignment="1">
      <alignment horizontal="left"/>
    </xf>
    <xf numFmtId="3" fontId="28" fillId="0" borderId="0" xfId="0" applyNumberFormat="1" applyFont="1" applyFill="1" applyBorder="1" applyAlignment="1">
      <alignment horizontal="left"/>
    </xf>
    <xf numFmtId="0" fontId="28" fillId="0" borderId="0" xfId="0" applyFont="1" applyFill="1" applyBorder="1" applyAlignment="1">
      <alignment horizontal="left"/>
    </xf>
    <xf numFmtId="166" fontId="28" fillId="0" borderId="0" xfId="0" applyNumberFormat="1" applyFont="1" applyBorder="1" applyAlignment="1">
      <alignment horizontal="left"/>
    </xf>
    <xf numFmtId="3" fontId="28" fillId="0" borderId="0" xfId="0" applyNumberFormat="1" applyFont="1" applyBorder="1" applyAlignment="1">
      <alignment horizontal="left"/>
    </xf>
    <xf numFmtId="0" fontId="28" fillId="0" borderId="0" xfId="0" applyFont="1" applyBorder="1" applyAlignment="1">
      <alignment horizontal="left"/>
    </xf>
    <xf numFmtId="0" fontId="1" fillId="0" borderId="0" xfId="0" quotePrefix="1" applyFont="1" applyFill="1" applyBorder="1" applyAlignment="1">
      <alignment horizontal="left"/>
    </xf>
    <xf numFmtId="3" fontId="6" fillId="0" borderId="0" xfId="0" applyNumberFormat="1" applyFont="1" applyAlignment="1">
      <alignment horizontal="right"/>
    </xf>
    <xf numFmtId="0" fontId="15" fillId="0" borderId="0" xfId="0" applyFont="1" applyFill="1" applyAlignment="1">
      <alignment horizontal="center"/>
    </xf>
    <xf numFmtId="0" fontId="1" fillId="0" borderId="0" xfId="0" applyFont="1" applyFill="1" applyAlignment="1"/>
    <xf numFmtId="3" fontId="1" fillId="0" borderId="0" xfId="0" applyNumberFormat="1" applyFont="1" applyFill="1" applyAlignment="1"/>
    <xf numFmtId="3" fontId="1" fillId="0" borderId="0" xfId="0" applyNumberFormat="1" applyFont="1" applyFill="1" applyAlignment="1">
      <alignment horizontal="right"/>
    </xf>
    <xf numFmtId="3" fontId="8" fillId="0" borderId="0" xfId="0" applyNumberFormat="1" applyFont="1" applyFill="1" applyAlignment="1">
      <alignment horizontal="right"/>
    </xf>
    <xf numFmtId="0" fontId="1" fillId="0" borderId="0" xfId="0" quotePrefix="1" applyFont="1" applyFill="1" applyAlignment="1">
      <alignment horizontal="left"/>
    </xf>
    <xf numFmtId="3" fontId="5" fillId="0" borderId="0" xfId="0" applyNumberFormat="1" applyFont="1" applyFill="1" applyAlignment="1">
      <alignment horizontal="right"/>
    </xf>
    <xf numFmtId="0" fontId="28" fillId="0" borderId="0" xfId="0" applyFont="1" applyFill="1" applyAlignment="1"/>
    <xf numFmtId="3" fontId="28" fillId="0" borderId="0" xfId="0" applyNumberFormat="1" applyFont="1" applyFill="1" applyAlignment="1">
      <alignment horizontal="left"/>
    </xf>
    <xf numFmtId="0" fontId="27" fillId="0" borderId="0" xfId="0" quotePrefix="1" applyFont="1" applyFill="1" applyAlignment="1">
      <alignment horizontal="left"/>
    </xf>
    <xf numFmtId="0" fontId="14" fillId="0" borderId="0" xfId="0" quotePrefix="1" applyFont="1" applyBorder="1" applyAlignment="1">
      <alignment horizontal="left"/>
    </xf>
    <xf numFmtId="0" fontId="8" fillId="0" borderId="0" xfId="0" applyFont="1" applyFill="1" applyAlignment="1">
      <alignment horizontal="center"/>
    </xf>
    <xf numFmtId="0" fontId="8" fillId="0" borderId="0" xfId="0" applyFont="1" applyFill="1" applyAlignment="1"/>
    <xf numFmtId="3" fontId="8" fillId="0" borderId="0" xfId="0" applyNumberFormat="1" applyFont="1" applyFill="1" applyAlignment="1"/>
    <xf numFmtId="0" fontId="1" fillId="0" borderId="0" xfId="0" applyFont="1" applyFill="1" applyAlignment="1">
      <alignment horizontal="right"/>
    </xf>
    <xf numFmtId="9" fontId="1" fillId="0" borderId="0" xfId="0" applyNumberFormat="1" applyFont="1" applyFill="1" applyAlignment="1"/>
    <xf numFmtId="0" fontId="1" fillId="0" borderId="0" xfId="0" applyFont="1" applyFill="1" applyAlignment="1">
      <alignment horizontal="center"/>
    </xf>
    <xf numFmtId="0" fontId="15" fillId="0" borderId="0" xfId="0" applyFont="1" applyFill="1" applyAlignment="1">
      <alignment horizontal="right"/>
    </xf>
    <xf numFmtId="3" fontId="15" fillId="0" borderId="0" xfId="0" applyNumberFormat="1" applyFont="1" applyFill="1" applyAlignment="1">
      <alignment horizontal="right"/>
    </xf>
    <xf numFmtId="3" fontId="3" fillId="0" borderId="0" xfId="0" applyNumberFormat="1" applyFont="1" applyFill="1" applyAlignment="1">
      <alignment horizontal="right"/>
    </xf>
    <xf numFmtId="3" fontId="6" fillId="10" borderId="0" xfId="0" applyNumberFormat="1" applyFont="1" applyFill="1" applyBorder="1" applyAlignment="1"/>
    <xf numFmtId="0" fontId="0" fillId="0" borderId="0" xfId="0" applyBorder="1" applyAlignment="1"/>
    <xf numFmtId="3" fontId="5" fillId="10" borderId="0" xfId="0" applyNumberFormat="1" applyFont="1" applyFill="1" applyBorder="1" applyAlignment="1">
      <alignment horizontal="left"/>
    </xf>
    <xf numFmtId="0" fontId="6" fillId="10" borderId="0" xfId="0" applyFont="1" applyFill="1" applyBorder="1" applyAlignment="1"/>
    <xf numFmtId="0" fontId="6" fillId="10" borderId="0" xfId="0" applyFont="1" applyFill="1" applyAlignment="1"/>
    <xf numFmtId="9" fontId="6" fillId="10" borderId="0" xfId="0" applyNumberFormat="1" applyFont="1" applyFill="1" applyAlignment="1">
      <alignment horizontal="right"/>
    </xf>
    <xf numFmtId="9" fontId="6" fillId="10" borderId="0" xfId="0" applyNumberFormat="1" applyFont="1" applyFill="1" applyAlignment="1"/>
    <xf numFmtId="3" fontId="23" fillId="0" borderId="0" xfId="0" applyNumberFormat="1" applyFont="1" applyBorder="1" applyAlignment="1"/>
    <xf numFmtId="3" fontId="23" fillId="0" borderId="0" xfId="0" applyNumberFormat="1" applyFont="1" applyBorder="1" applyAlignment="1">
      <alignment wrapText="1"/>
    </xf>
    <xf numFmtId="3" fontId="16" fillId="0" borderId="0" xfId="0" applyNumberFormat="1" applyFont="1" applyFill="1" applyAlignment="1">
      <alignment horizontal="right"/>
    </xf>
    <xf numFmtId="3" fontId="16" fillId="0" borderId="0" xfId="0" applyNumberFormat="1" applyFont="1" applyFill="1" applyAlignment="1"/>
    <xf numFmtId="3" fontId="5" fillId="0" borderId="0" xfId="0" applyNumberFormat="1" applyFont="1" applyAlignment="1"/>
    <xf numFmtId="0" fontId="0" fillId="0" borderId="0" xfId="0" applyAlignment="1"/>
    <xf numFmtId="0" fontId="6" fillId="0" borderId="0" xfId="0" applyFont="1" applyFill="1" applyAlignment="1"/>
    <xf numFmtId="1" fontId="6" fillId="0" borderId="0" xfId="0" applyNumberFormat="1" applyFont="1" applyFill="1" applyAlignment="1">
      <alignment horizontal="right"/>
    </xf>
    <xf numFmtId="9" fontId="6" fillId="0" borderId="0" xfId="0" applyNumberFormat="1" applyFont="1" applyFill="1" applyAlignment="1">
      <alignment horizontal="right"/>
    </xf>
    <xf numFmtId="9" fontId="6" fillId="0" borderId="0" xfId="0" applyNumberFormat="1" applyFont="1" applyFill="1" applyAlignment="1"/>
    <xf numFmtId="3" fontId="23" fillId="0" borderId="0" xfId="0" applyNumberFormat="1" applyFont="1" applyAlignment="1"/>
    <xf numFmtId="3" fontId="5" fillId="0" borderId="0" xfId="0" applyNumberFormat="1" applyFont="1" applyAlignment="1">
      <alignment horizontal="right"/>
    </xf>
    <xf numFmtId="0" fontId="28" fillId="0" borderId="0" xfId="0" applyFont="1" applyAlignment="1">
      <alignment wrapText="1"/>
    </xf>
    <xf numFmtId="166" fontId="28" fillId="0" borderId="0" xfId="0" applyNumberFormat="1" applyFont="1" applyAlignment="1">
      <alignment horizontal="left"/>
    </xf>
    <xf numFmtId="166" fontId="28" fillId="0" borderId="0" xfId="0" applyNumberFormat="1" applyFont="1" applyFill="1" applyAlignment="1"/>
    <xf numFmtId="3" fontId="23" fillId="0" borderId="0" xfId="0" applyNumberFormat="1" applyFont="1" applyFill="1" applyAlignment="1">
      <alignment horizontal="left"/>
    </xf>
    <xf numFmtId="3" fontId="28" fillId="0" borderId="0" xfId="0" applyNumberFormat="1" applyFont="1" applyFill="1" applyAlignment="1">
      <alignment horizontal="right"/>
    </xf>
    <xf numFmtId="0" fontId="29" fillId="0" borderId="0" xfId="0" applyFont="1" applyFill="1" applyAlignment="1">
      <alignment horizontal="center"/>
    </xf>
    <xf numFmtId="3" fontId="29" fillId="0" borderId="0" xfId="0" applyNumberFormat="1" applyFont="1" applyFill="1" applyAlignment="1">
      <alignment horizontal="right"/>
    </xf>
    <xf numFmtId="3" fontId="28" fillId="0" borderId="0" xfId="0" applyNumberFormat="1" applyFont="1" applyFill="1" applyAlignment="1"/>
    <xf numFmtId="0" fontId="28" fillId="0" borderId="0" xfId="0" applyFont="1" applyFill="1" applyAlignment="1">
      <alignment horizontal="right"/>
    </xf>
    <xf numFmtId="0" fontId="28" fillId="0" borderId="0" xfId="0" applyFont="1" applyFill="1" applyAlignment="1">
      <alignment wrapText="1"/>
    </xf>
    <xf numFmtId="166" fontId="23" fillId="0" borderId="0" xfId="0" applyNumberFormat="1" applyFont="1" applyFill="1" applyAlignment="1">
      <alignment wrapText="1"/>
    </xf>
    <xf numFmtId="3" fontId="30" fillId="0" borderId="0" xfId="0" applyNumberFormat="1" applyFont="1" applyFill="1" applyAlignment="1">
      <alignment horizontal="right"/>
    </xf>
    <xf numFmtId="3" fontId="15" fillId="0" borderId="0" xfId="0" applyNumberFormat="1" applyFont="1" applyFill="1" applyAlignment="1">
      <alignment horizontal="center"/>
    </xf>
    <xf numFmtId="0" fontId="28" fillId="0" borderId="9" xfId="0" applyFont="1" applyFill="1" applyBorder="1" applyAlignment="1">
      <alignment wrapText="1"/>
    </xf>
    <xf numFmtId="3" fontId="1" fillId="0" borderId="0" xfId="0" applyNumberFormat="1" applyFont="1" applyFill="1" applyAlignment="1">
      <alignment horizontal="left"/>
    </xf>
    <xf numFmtId="0" fontId="28" fillId="0" borderId="0" xfId="0" applyFont="1" applyFill="1" applyBorder="1" applyAlignment="1">
      <alignment wrapText="1"/>
    </xf>
    <xf numFmtId="3" fontId="29" fillId="0" borderId="0" xfId="0" applyNumberFormat="1" applyFont="1" applyFill="1" applyAlignment="1">
      <alignment horizontal="left"/>
    </xf>
    <xf numFmtId="0" fontId="23" fillId="0" borderId="0" xfId="0" applyFont="1" applyFill="1" applyAlignment="1"/>
    <xf numFmtId="3" fontId="15" fillId="0" borderId="0" xfId="0" applyNumberFormat="1" applyFont="1" applyFill="1" applyAlignment="1">
      <alignment horizontal="left"/>
    </xf>
    <xf numFmtId="3" fontId="3" fillId="0" borderId="0" xfId="0" applyNumberFormat="1" applyFont="1" applyFill="1" applyAlignment="1">
      <alignment horizontal="left"/>
    </xf>
    <xf numFmtId="3" fontId="17" fillId="0" borderId="0" xfId="0" applyNumberFormat="1" applyFont="1" applyFill="1" applyAlignment="1"/>
    <xf numFmtId="0" fontId="3" fillId="0" borderId="0" xfId="0" applyFont="1" applyFill="1" applyAlignment="1">
      <alignment horizontal="right"/>
    </xf>
    <xf numFmtId="0" fontId="17" fillId="0" borderId="0" xfId="0" applyFont="1" applyFill="1" applyAlignment="1"/>
    <xf numFmtId="3" fontId="23" fillId="0" borderId="0" xfId="0" applyNumberFormat="1" applyFont="1" applyFill="1" applyAlignment="1"/>
    <xf numFmtId="3" fontId="1" fillId="0" borderId="0" xfId="0" applyNumberFormat="1" applyFont="1" applyFill="1" applyAlignment="1">
      <alignment horizontal="left" wrapText="1"/>
    </xf>
    <xf numFmtId="166" fontId="3" fillId="0" borderId="0" xfId="0" applyNumberFormat="1" applyFont="1" applyFill="1" applyAlignment="1">
      <alignment horizontal="left"/>
    </xf>
    <xf numFmtId="170" fontId="1" fillId="0" borderId="0" xfId="0" applyNumberFormat="1" applyFont="1" applyFill="1" applyBorder="1" applyAlignment="1">
      <alignment horizontal="left"/>
    </xf>
    <xf numFmtId="0" fontId="15" fillId="0" borderId="0" xfId="0" applyFont="1" applyFill="1" applyBorder="1" applyAlignment="1">
      <alignment horizontal="center"/>
    </xf>
    <xf numFmtId="0" fontId="1" fillId="0" borderId="0" xfId="0" applyFont="1" applyFill="1" applyBorder="1" applyAlignment="1"/>
    <xf numFmtId="3" fontId="1" fillId="0" borderId="0" xfId="0" applyNumberFormat="1" applyFont="1" applyFill="1" applyBorder="1" applyAlignment="1"/>
    <xf numFmtId="3" fontId="1" fillId="0" borderId="0" xfId="0" applyNumberFormat="1" applyFont="1" applyFill="1" applyBorder="1" applyAlignment="1">
      <alignment horizontal="right"/>
    </xf>
    <xf numFmtId="3" fontId="8" fillId="0" borderId="0" xfId="0" applyNumberFormat="1" applyFont="1" applyFill="1" applyBorder="1" applyAlignment="1">
      <alignment horizontal="right"/>
    </xf>
    <xf numFmtId="0" fontId="1" fillId="0" borderId="0" xfId="0" applyFont="1" applyFill="1" applyBorder="1" applyAlignment="1">
      <alignment horizontal="right"/>
    </xf>
    <xf numFmtId="0" fontId="1" fillId="0" borderId="0" xfId="0" applyFont="1" applyFill="1" applyBorder="1"/>
    <xf numFmtId="0" fontId="23" fillId="0" borderId="0" xfId="0" applyFont="1" applyFill="1" applyBorder="1" applyAlignment="1"/>
    <xf numFmtId="3" fontId="8" fillId="0" borderId="0" xfId="0" applyNumberFormat="1" applyFont="1" applyFill="1" applyBorder="1" applyAlignment="1">
      <alignment horizontal="left"/>
    </xf>
    <xf numFmtId="170" fontId="15" fillId="0" borderId="0" xfId="0" applyNumberFormat="1" applyFont="1" applyFill="1" applyBorder="1" applyAlignment="1">
      <alignment horizontal="left"/>
    </xf>
    <xf numFmtId="3" fontId="23" fillId="0" borderId="0" xfId="0" applyNumberFormat="1" applyFont="1" applyFill="1" applyBorder="1" applyAlignment="1"/>
    <xf numFmtId="0" fontId="15" fillId="0" borderId="0" xfId="0" applyFont="1" applyFill="1" applyBorder="1" applyAlignment="1">
      <alignment horizontal="left"/>
    </xf>
    <xf numFmtId="170" fontId="8" fillId="0" borderId="0" xfId="0" applyNumberFormat="1" applyFont="1" applyFill="1" applyBorder="1" applyAlignment="1">
      <alignment horizontal="left" vertical="center"/>
    </xf>
    <xf numFmtId="170" fontId="8" fillId="0" borderId="0" xfId="0" applyNumberFormat="1" applyFont="1" applyFill="1" applyBorder="1" applyAlignment="1">
      <alignment horizontal="left"/>
    </xf>
    <xf numFmtId="0" fontId="8" fillId="0" borderId="0" xfId="0" applyFont="1" applyFill="1" applyBorder="1" applyAlignment="1">
      <alignment horizontal="center"/>
    </xf>
    <xf numFmtId="0" fontId="8" fillId="0" borderId="0" xfId="0" applyFont="1" applyFill="1" applyBorder="1" applyAlignment="1"/>
    <xf numFmtId="0" fontId="8" fillId="0" borderId="0" xfId="0" applyFont="1" applyFill="1" applyBorder="1" applyAlignment="1">
      <alignment vertical="center"/>
    </xf>
    <xf numFmtId="3" fontId="8" fillId="0" borderId="0" xfId="0" applyNumberFormat="1" applyFont="1" applyFill="1" applyBorder="1" applyAlignment="1">
      <alignment vertical="center"/>
    </xf>
    <xf numFmtId="3" fontId="8" fillId="0" borderId="0" xfId="0" applyNumberFormat="1" applyFont="1" applyFill="1" applyBorder="1" applyAlignment="1">
      <alignment horizontal="right" vertical="center"/>
    </xf>
    <xf numFmtId="0" fontId="1" fillId="0" borderId="0" xfId="0" applyFont="1" applyBorder="1"/>
    <xf numFmtId="0" fontId="1" fillId="0" borderId="0" xfId="0" applyFont="1" applyFill="1" applyBorder="1" applyAlignment="1">
      <alignment horizontal="center"/>
    </xf>
    <xf numFmtId="0" fontId="15" fillId="0" borderId="0" xfId="0" applyFont="1" applyFill="1" applyBorder="1" applyAlignment="1">
      <alignment horizontal="right"/>
    </xf>
    <xf numFmtId="3" fontId="15" fillId="0" borderId="0" xfId="0" applyNumberFormat="1" applyFont="1" applyFill="1" applyBorder="1" applyAlignment="1">
      <alignment horizontal="right" vertical="center"/>
    </xf>
    <xf numFmtId="3" fontId="3" fillId="0" borderId="0" xfId="0" applyNumberFormat="1" applyFont="1" applyFill="1" applyBorder="1" applyAlignment="1">
      <alignment horizontal="right"/>
    </xf>
    <xf numFmtId="3" fontId="8" fillId="0" borderId="0" xfId="0" applyNumberFormat="1" applyFont="1" applyFill="1" applyBorder="1" applyAlignment="1"/>
    <xf numFmtId="1" fontId="1" fillId="0" borderId="0" xfId="0" applyNumberFormat="1" applyFont="1" applyFill="1" applyBorder="1" applyAlignment="1">
      <alignment horizontal="right"/>
    </xf>
    <xf numFmtId="9" fontId="1" fillId="0" borderId="0" xfId="0" applyNumberFormat="1" applyFont="1" applyFill="1" applyBorder="1" applyAlignment="1">
      <alignment horizontal="right"/>
    </xf>
    <xf numFmtId="9" fontId="1" fillId="0" borderId="0" xfId="0" applyNumberFormat="1" applyFont="1" applyFill="1" applyBorder="1" applyAlignment="1"/>
    <xf numFmtId="0" fontId="1" fillId="0" borderId="0" xfId="0" applyFont="1" applyBorder="1" applyAlignment="1"/>
    <xf numFmtId="0" fontId="23" fillId="0" borderId="0" xfId="0" applyFont="1" applyFill="1" applyBorder="1" applyAlignment="1">
      <alignment horizontal="left"/>
    </xf>
    <xf numFmtId="17" fontId="31" fillId="0" borderId="0" xfId="0" applyNumberFormat="1" applyFont="1" applyFill="1" applyBorder="1" applyAlignment="1">
      <alignment horizontal="left"/>
    </xf>
    <xf numFmtId="0" fontId="23" fillId="0" borderId="0" xfId="0" applyFont="1" applyBorder="1" applyAlignment="1"/>
    <xf numFmtId="0" fontId="8" fillId="0" borderId="0" xfId="0" applyFont="1" applyFill="1" applyBorder="1" applyAlignment="1">
      <alignment horizontal="left"/>
    </xf>
    <xf numFmtId="49" fontId="1" fillId="0" borderId="0" xfId="0" applyNumberFormat="1" applyFont="1" applyFill="1" applyBorder="1" applyAlignment="1">
      <alignment horizontal="left"/>
    </xf>
    <xf numFmtId="3" fontId="32" fillId="0" borderId="0" xfId="0" applyNumberFormat="1" applyFont="1" applyBorder="1" applyAlignment="1">
      <alignment horizontal="left"/>
    </xf>
    <xf numFmtId="0" fontId="1" fillId="0" borderId="0" xfId="0" applyNumberFormat="1" applyFont="1" applyFill="1" applyBorder="1" applyAlignment="1">
      <alignment horizontal="left"/>
    </xf>
    <xf numFmtId="0" fontId="32" fillId="0" borderId="0" xfId="0" applyFont="1" applyBorder="1" applyAlignment="1">
      <alignment horizontal="left"/>
    </xf>
    <xf numFmtId="3" fontId="1" fillId="0" borderId="0" xfId="0" applyNumberFormat="1" applyFont="1" applyFill="1" applyBorder="1" applyAlignment="1">
      <alignment horizontal="left" wrapText="1"/>
    </xf>
    <xf numFmtId="3" fontId="1" fillId="0" borderId="0" xfId="1" applyNumberFormat="1" applyFont="1" applyFill="1" applyBorder="1" applyAlignment="1" applyProtection="1">
      <protection locked="0"/>
    </xf>
    <xf numFmtId="3" fontId="1" fillId="0" borderId="0" xfId="1" applyNumberFormat="1" applyFont="1" applyFill="1" applyBorder="1" applyAlignment="1" applyProtection="1">
      <alignment horizontal="right"/>
      <protection locked="0"/>
    </xf>
    <xf numFmtId="3" fontId="1" fillId="0" borderId="0" xfId="0" applyNumberFormat="1" applyFont="1" applyFill="1" applyBorder="1" applyAlignment="1" applyProtection="1">
      <alignment horizontal="right"/>
      <protection locked="0"/>
    </xf>
    <xf numFmtId="0" fontId="15" fillId="0" borderId="0" xfId="0" applyFont="1" applyFill="1" applyBorder="1" applyAlignment="1">
      <alignment horizontal="right" vertical="center"/>
    </xf>
    <xf numFmtId="3" fontId="15" fillId="0" borderId="0" xfId="0" applyNumberFormat="1" applyFont="1" applyFill="1" applyBorder="1" applyAlignment="1">
      <alignment horizontal="right"/>
    </xf>
    <xf numFmtId="0" fontId="23" fillId="0" borderId="0" xfId="0" applyFont="1" applyBorder="1"/>
    <xf numFmtId="3" fontId="23" fillId="0" borderId="0" xfId="0" applyNumberFormat="1" applyFont="1" applyFill="1" applyBorder="1" applyAlignment="1">
      <alignment horizontal="left" wrapText="1"/>
    </xf>
    <xf numFmtId="3" fontId="23" fillId="0" borderId="0" xfId="0" applyNumberFormat="1" applyFont="1" applyBorder="1" applyAlignment="1">
      <alignment horizontal="left" wrapText="1"/>
    </xf>
    <xf numFmtId="0" fontId="17" fillId="0" borderId="0" xfId="0" applyFont="1" applyFill="1" applyBorder="1" applyAlignment="1">
      <alignment horizontal="left"/>
    </xf>
    <xf numFmtId="44" fontId="1" fillId="0" borderId="0" xfId="1" applyFont="1" applyFill="1" applyBorder="1" applyAlignment="1">
      <alignment horizontal="left"/>
    </xf>
    <xf numFmtId="166" fontId="13" fillId="0" borderId="0" xfId="0" applyNumberFormat="1" applyFont="1" applyFill="1" applyBorder="1" applyAlignment="1">
      <alignment horizontal="left"/>
    </xf>
    <xf numFmtId="166" fontId="13" fillId="0" borderId="0" xfId="1" applyNumberFormat="1" applyFont="1" applyFill="1" applyBorder="1" applyAlignment="1">
      <alignment horizontal="left"/>
    </xf>
    <xf numFmtId="3" fontId="23" fillId="0" borderId="0" xfId="0" applyNumberFormat="1" applyFont="1" applyBorder="1" applyAlignment="1">
      <alignment horizontal="left"/>
    </xf>
    <xf numFmtId="3" fontId="17" fillId="0" borderId="0" xfId="0" applyNumberFormat="1" applyFont="1" applyFill="1" applyBorder="1" applyAlignment="1">
      <alignment horizontal="left"/>
    </xf>
    <xf numFmtId="9" fontId="1" fillId="0" borderId="0" xfId="0" applyNumberFormat="1" applyFont="1" applyFill="1" applyBorder="1" applyAlignment="1">
      <alignment horizontal="left"/>
    </xf>
    <xf numFmtId="168" fontId="1" fillId="0" borderId="0" xfId="0" applyNumberFormat="1" applyFont="1" applyFill="1" applyBorder="1" applyAlignment="1">
      <alignment horizontal="left"/>
    </xf>
    <xf numFmtId="3" fontId="13" fillId="0" borderId="0" xfId="0" applyNumberFormat="1" applyFont="1" applyFill="1" applyBorder="1" applyAlignment="1">
      <alignment horizontal="left"/>
    </xf>
    <xf numFmtId="169" fontId="13" fillId="0" borderId="0" xfId="1" applyNumberFormat="1" applyFont="1" applyFill="1" applyBorder="1" applyAlignment="1">
      <alignment horizontal="left"/>
    </xf>
    <xf numFmtId="169" fontId="1" fillId="0" borderId="0" xfId="0" applyNumberFormat="1" applyFont="1" applyFill="1" applyBorder="1" applyAlignment="1">
      <alignment horizontal="left"/>
    </xf>
    <xf numFmtId="0" fontId="18" fillId="0" borderId="0" xfId="0" applyFont="1" applyFill="1" applyBorder="1" applyAlignment="1">
      <alignment horizontal="left" wrapText="1"/>
    </xf>
    <xf numFmtId="6" fontId="8" fillId="0" borderId="0" xfId="0" applyNumberFormat="1" applyFont="1" applyFill="1" applyBorder="1" applyAlignment="1">
      <alignment horizontal="left"/>
    </xf>
    <xf numFmtId="166" fontId="8" fillId="0" borderId="0" xfId="1" applyNumberFormat="1" applyFont="1" applyFill="1" applyBorder="1" applyAlignment="1">
      <alignment horizontal="left"/>
    </xf>
    <xf numFmtId="44" fontId="13" fillId="0" borderId="0" xfId="1" applyFont="1" applyFill="1" applyBorder="1" applyAlignment="1">
      <alignment horizontal="left"/>
    </xf>
    <xf numFmtId="44" fontId="8" fillId="0" borderId="0" xfId="1" applyFont="1" applyFill="1" applyBorder="1" applyAlignment="1">
      <alignment horizontal="left"/>
    </xf>
    <xf numFmtId="0" fontId="23" fillId="0" borderId="0" xfId="0" applyFont="1" applyBorder="1" applyAlignment="1">
      <alignment horizontal="left" wrapText="1"/>
    </xf>
    <xf numFmtId="166" fontId="23" fillId="0" borderId="0" xfId="0" applyNumberFormat="1" applyFont="1" applyBorder="1" applyAlignment="1">
      <alignment horizontal="left"/>
    </xf>
    <xf numFmtId="44" fontId="1" fillId="0" borderId="0" xfId="0" applyNumberFormat="1" applyFont="1" applyFill="1" applyBorder="1" applyAlignment="1">
      <alignment horizontal="left"/>
    </xf>
    <xf numFmtId="0" fontId="28" fillId="0" borderId="0" xfId="0" quotePrefix="1" applyFont="1" applyFill="1" applyAlignment="1">
      <alignment horizontal="left"/>
    </xf>
    <xf numFmtId="0" fontId="19" fillId="0" borderId="11" xfId="0" quotePrefix="1" applyFont="1" applyBorder="1" applyAlignment="1">
      <alignment horizontal="left"/>
    </xf>
    <xf numFmtId="3" fontId="1" fillId="0" borderId="0" xfId="0" applyNumberFormat="1" applyFont="1" applyAlignment="1">
      <alignment horizontal="right"/>
    </xf>
    <xf numFmtId="0" fontId="1" fillId="8" borderId="0" xfId="0" applyFont="1" applyFill="1" applyBorder="1" applyAlignment="1">
      <alignment horizontal="center" wrapText="1"/>
    </xf>
    <xf numFmtId="166" fontId="1" fillId="8" borderId="0" xfId="0" applyNumberFormat="1" applyFont="1" applyFill="1" applyBorder="1" applyAlignment="1">
      <alignment horizontal="center" wrapText="1"/>
    </xf>
    <xf numFmtId="0" fontId="10" fillId="12" borderId="0" xfId="0" applyFont="1" applyFill="1"/>
    <xf numFmtId="3" fontId="10" fillId="12" borderId="0" xfId="0" applyNumberFormat="1" applyFont="1" applyFill="1"/>
    <xf numFmtId="0" fontId="10" fillId="12" borderId="0" xfId="0" quotePrefix="1" applyFont="1" applyFill="1" applyAlignment="1">
      <alignment horizontal="left"/>
    </xf>
    <xf numFmtId="4" fontId="1" fillId="0" borderId="0" xfId="0" applyNumberFormat="1" applyFont="1" applyFill="1" applyBorder="1" applyAlignment="1">
      <alignment horizontal="right"/>
    </xf>
    <xf numFmtId="166" fontId="28" fillId="0" borderId="0" xfId="0" applyNumberFormat="1" applyFont="1" applyFill="1" applyBorder="1" applyAlignment="1">
      <alignment horizontal="right"/>
    </xf>
    <xf numFmtId="0" fontId="8" fillId="0" borderId="0" xfId="0" applyFont="1" applyFill="1" applyAlignment="1">
      <alignment horizontal="right"/>
    </xf>
    <xf numFmtId="166" fontId="1" fillId="0" borderId="0" xfId="0" applyNumberFormat="1" applyFont="1" applyFill="1" applyAlignment="1">
      <alignment horizontal="right"/>
    </xf>
    <xf numFmtId="166" fontId="15" fillId="0" borderId="0" xfId="0" applyNumberFormat="1" applyFont="1" applyFill="1" applyAlignment="1">
      <alignment horizontal="right"/>
    </xf>
    <xf numFmtId="0" fontId="29" fillId="0" borderId="0" xfId="0" applyFont="1" applyFill="1" applyAlignment="1">
      <alignment horizontal="right"/>
    </xf>
    <xf numFmtId="166" fontId="33" fillId="0" borderId="0" xfId="0" applyNumberFormat="1" applyFont="1" applyFill="1" applyAlignment="1">
      <alignment horizontal="right"/>
    </xf>
    <xf numFmtId="3" fontId="20" fillId="0" borderId="0" xfId="0" applyNumberFormat="1" applyFont="1" applyAlignment="1"/>
    <xf numFmtId="0" fontId="1" fillId="0" borderId="0" xfId="0" applyFont="1" applyAlignment="1"/>
    <xf numFmtId="3" fontId="1" fillId="0" borderId="0" xfId="0" applyNumberFormat="1" applyFont="1" applyAlignment="1"/>
    <xf numFmtId="0" fontId="34" fillId="0" borderId="0" xfId="0" applyFont="1" applyAlignment="1"/>
    <xf numFmtId="0" fontId="34" fillId="0" borderId="0" xfId="0" applyFont="1" applyAlignment="1" applyProtection="1">
      <protection locked="0"/>
    </xf>
    <xf numFmtId="0" fontId="34" fillId="0" borderId="0" xfId="0" applyFont="1" applyAlignment="1" applyProtection="1">
      <alignment horizontal="left"/>
      <protection locked="0"/>
    </xf>
    <xf numFmtId="0" fontId="34" fillId="0" borderId="0" xfId="0" applyFont="1" applyAlignment="1" applyProtection="1">
      <alignment wrapText="1"/>
      <protection locked="0"/>
    </xf>
    <xf numFmtId="0" fontId="34" fillId="0" borderId="0" xfId="0" applyFont="1" applyAlignment="1" applyProtection="1">
      <alignment horizontal="center"/>
      <protection locked="0"/>
    </xf>
    <xf numFmtId="3" fontId="34" fillId="0" borderId="0" xfId="1" applyNumberFormat="1" applyFont="1" applyAlignment="1" applyProtection="1">
      <protection locked="0"/>
    </xf>
    <xf numFmtId="3" fontId="34" fillId="0" borderId="0" xfId="1" applyNumberFormat="1" applyFont="1" applyAlignment="1" applyProtection="1">
      <alignment horizontal="right"/>
      <protection locked="0"/>
    </xf>
    <xf numFmtId="3" fontId="34" fillId="0" borderId="0" xfId="0" applyNumberFormat="1" applyFont="1" applyAlignment="1" applyProtection="1">
      <alignment horizontal="right"/>
      <protection locked="0"/>
    </xf>
    <xf numFmtId="3" fontId="34" fillId="0" borderId="0" xfId="0" applyNumberFormat="1" applyFont="1" applyFill="1" applyAlignment="1" applyProtection="1">
      <alignment horizontal="right"/>
      <protection locked="0"/>
    </xf>
    <xf numFmtId="1" fontId="34" fillId="0" borderId="0" xfId="0" applyNumberFormat="1" applyFont="1" applyFill="1" applyAlignment="1" applyProtection="1">
      <alignment horizontal="center"/>
      <protection locked="0"/>
    </xf>
    <xf numFmtId="0" fontId="34" fillId="0" borderId="0" xfId="0" applyFont="1" applyFill="1" applyAlignment="1" applyProtection="1">
      <protection locked="0"/>
    </xf>
    <xf numFmtId="0" fontId="34" fillId="0" borderId="0" xfId="0" applyFont="1" applyFill="1" applyAlignment="1" applyProtection="1">
      <alignment horizontal="right"/>
      <protection locked="0"/>
    </xf>
    <xf numFmtId="0" fontId="34" fillId="0" borderId="0" xfId="0" applyFont="1" applyFill="1" applyAlignment="1"/>
    <xf numFmtId="3" fontId="35" fillId="0" borderId="0" xfId="0" applyNumberFormat="1" applyFont="1" applyAlignment="1"/>
    <xf numFmtId="3" fontId="34" fillId="0" borderId="0" xfId="0" applyNumberFormat="1" applyFont="1" applyAlignment="1"/>
    <xf numFmtId="0" fontId="36" fillId="0" borderId="0" xfId="0" applyFont="1" applyAlignment="1"/>
    <xf numFmtId="0" fontId="37" fillId="0" borderId="0" xfId="0" applyFont="1" applyBorder="1" applyAlignment="1">
      <alignment horizontal="left"/>
    </xf>
    <xf numFmtId="0" fontId="37" fillId="0" borderId="0" xfId="0" applyFont="1" applyBorder="1" applyAlignment="1">
      <alignment horizontal="left" wrapText="1"/>
    </xf>
    <xf numFmtId="0" fontId="37" fillId="0" borderId="0" xfId="0" applyFont="1" applyBorder="1" applyAlignment="1">
      <alignment horizontal="center" wrapText="1"/>
    </xf>
    <xf numFmtId="0" fontId="37" fillId="0" borderId="0" xfId="0" applyFont="1" applyBorder="1" applyAlignment="1">
      <alignment horizontal="center"/>
    </xf>
    <xf numFmtId="0" fontId="38" fillId="0" borderId="0" xfId="0" applyFont="1" applyBorder="1" applyAlignment="1" applyProtection="1">
      <alignment horizontal="center"/>
      <protection locked="0"/>
    </xf>
    <xf numFmtId="0" fontId="39" fillId="0" borderId="0" xfId="0" applyFont="1" applyBorder="1" applyAlignment="1"/>
    <xf numFmtId="3" fontId="41" fillId="0" borderId="10" xfId="0" applyNumberFormat="1" applyFont="1" applyBorder="1" applyAlignment="1">
      <alignment horizontal="center"/>
    </xf>
    <xf numFmtId="0" fontId="34" fillId="0" borderId="11" xfId="0" applyFont="1" applyBorder="1" applyAlignment="1"/>
    <xf numFmtId="0" fontId="34" fillId="0" borderId="11" xfId="0" applyFont="1" applyBorder="1" applyAlignment="1">
      <alignment horizontal="left"/>
    </xf>
    <xf numFmtId="0" fontId="34" fillId="0" borderId="11" xfId="0" applyFont="1" applyBorder="1" applyAlignment="1">
      <alignment wrapText="1"/>
    </xf>
    <xf numFmtId="0" fontId="34" fillId="0" borderId="11" xfId="0" applyFont="1" applyBorder="1" applyAlignment="1">
      <alignment horizontal="center"/>
    </xf>
    <xf numFmtId="0" fontId="40" fillId="0" borderId="11" xfId="0" applyFont="1" applyBorder="1" applyAlignment="1">
      <alignment horizontal="left"/>
    </xf>
    <xf numFmtId="0" fontId="40" fillId="0" borderId="11" xfId="0" applyFont="1" applyBorder="1" applyAlignment="1">
      <alignment horizontal="center"/>
    </xf>
    <xf numFmtId="3" fontId="40" fillId="2" borderId="11" xfId="0" applyNumberFormat="1" applyFont="1" applyFill="1" applyBorder="1" applyAlignment="1">
      <alignment horizontal="right"/>
    </xf>
    <xf numFmtId="3" fontId="40" fillId="2" borderId="11" xfId="0" applyNumberFormat="1" applyFont="1" applyFill="1" applyBorder="1" applyAlignment="1">
      <alignment horizontal="right" wrapText="1"/>
    </xf>
    <xf numFmtId="3" fontId="40" fillId="0" borderId="11" xfId="0" applyNumberFormat="1" applyFont="1" applyFill="1" applyBorder="1" applyAlignment="1">
      <alignment horizontal="right"/>
    </xf>
    <xf numFmtId="0" fontId="36" fillId="0" borderId="12" xfId="0" applyNumberFormat="1" applyFont="1" applyFill="1" applyBorder="1" applyAlignment="1" applyProtection="1">
      <alignment horizontal="center" wrapText="1"/>
    </xf>
    <xf numFmtId="0" fontId="36" fillId="0" borderId="12" xfId="0" applyNumberFormat="1" applyFont="1" applyFill="1" applyBorder="1" applyAlignment="1" applyProtection="1">
      <alignment horizontal="right" wrapText="1"/>
    </xf>
    <xf numFmtId="0" fontId="36" fillId="0" borderId="1" xfId="0" applyFont="1" applyFill="1" applyBorder="1" applyAlignment="1">
      <alignment wrapText="1"/>
    </xf>
    <xf numFmtId="0" fontId="36" fillId="3" borderId="0" xfId="0" applyFont="1" applyFill="1" applyAlignment="1"/>
    <xf numFmtId="0" fontId="42" fillId="3" borderId="0" xfId="0" applyFont="1" applyFill="1" applyAlignment="1">
      <alignment horizontal="left"/>
    </xf>
    <xf numFmtId="0" fontId="42" fillId="3" borderId="0" xfId="0" applyFont="1" applyFill="1" applyAlignment="1">
      <alignment wrapText="1"/>
    </xf>
    <xf numFmtId="0" fontId="42" fillId="0" borderId="0" xfId="0" applyFont="1" applyAlignment="1">
      <alignment horizontal="center"/>
    </xf>
    <xf numFmtId="3" fontId="34" fillId="0" borderId="0" xfId="0" applyNumberFormat="1" applyFont="1" applyAlignment="1">
      <alignment horizontal="right"/>
    </xf>
    <xf numFmtId="3" fontId="34" fillId="0" borderId="0" xfId="0" applyNumberFormat="1" applyFont="1" applyFill="1" applyAlignment="1">
      <alignment horizontal="right"/>
    </xf>
    <xf numFmtId="0" fontId="34" fillId="0" borderId="0" xfId="0" applyFont="1" applyFill="1" applyAlignment="1">
      <alignment horizontal="right"/>
    </xf>
    <xf numFmtId="0" fontId="36" fillId="4" borderId="0" xfId="0" applyFont="1" applyFill="1" applyAlignment="1"/>
    <xf numFmtId="0" fontId="42" fillId="4" borderId="0" xfId="0" applyFont="1" applyFill="1" applyAlignment="1">
      <alignment horizontal="left"/>
    </xf>
    <xf numFmtId="0" fontId="42" fillId="4" borderId="0" xfId="0" applyFont="1" applyFill="1" applyAlignment="1">
      <alignment wrapText="1"/>
    </xf>
    <xf numFmtId="0" fontId="42" fillId="5" borderId="0" xfId="0" applyFont="1" applyFill="1" applyAlignment="1"/>
    <xf numFmtId="0" fontId="42" fillId="5" borderId="0" xfId="0" applyFont="1" applyFill="1" applyAlignment="1">
      <alignment horizontal="left"/>
    </xf>
    <xf numFmtId="0" fontId="42" fillId="5" borderId="0" xfId="0" applyFont="1" applyFill="1" applyAlignment="1">
      <alignment wrapText="1"/>
    </xf>
    <xf numFmtId="0" fontId="43" fillId="0" borderId="0" xfId="0" applyFont="1" applyAlignment="1"/>
    <xf numFmtId="49" fontId="44" fillId="0" borderId="0" xfId="0" applyNumberFormat="1" applyFont="1" applyAlignment="1">
      <alignment horizontal="left"/>
    </xf>
    <xf numFmtId="0" fontId="44" fillId="0" borderId="0" xfId="0" applyFont="1" applyAlignment="1">
      <alignment wrapText="1"/>
    </xf>
    <xf numFmtId="0" fontId="44" fillId="0" borderId="0" xfId="0" applyFont="1" applyAlignment="1">
      <alignment horizontal="center"/>
    </xf>
    <xf numFmtId="0" fontId="44" fillId="0" borderId="0" xfId="0" applyFont="1" applyAlignment="1"/>
    <xf numFmtId="3" fontId="44" fillId="0" borderId="0" xfId="0" applyNumberFormat="1" applyFont="1" applyAlignment="1"/>
    <xf numFmtId="3" fontId="44" fillId="0" borderId="0" xfId="0" applyNumberFormat="1" applyFont="1" applyFill="1" applyAlignment="1">
      <alignment horizontal="right"/>
    </xf>
    <xf numFmtId="3" fontId="44" fillId="0" borderId="0" xfId="0" applyNumberFormat="1" applyFont="1" applyAlignment="1">
      <alignment horizontal="right"/>
    </xf>
    <xf numFmtId="9" fontId="34" fillId="0" borderId="0" xfId="0" applyNumberFormat="1" applyFont="1" applyFill="1" applyAlignment="1">
      <alignment horizontal="right"/>
    </xf>
    <xf numFmtId="0" fontId="42" fillId="0" borderId="0" xfId="0" applyFont="1" applyAlignment="1"/>
    <xf numFmtId="0" fontId="44" fillId="0" borderId="0" xfId="0" applyFont="1" applyAlignment="1">
      <alignment horizontal="left"/>
    </xf>
    <xf numFmtId="0" fontId="42" fillId="8" borderId="0" xfId="0" applyFont="1" applyFill="1" applyAlignment="1">
      <alignment horizontal="right"/>
    </xf>
    <xf numFmtId="3" fontId="42" fillId="8" borderId="0" xfId="0" applyNumberFormat="1" applyFont="1" applyFill="1" applyAlignment="1">
      <alignment horizontal="right"/>
    </xf>
    <xf numFmtId="0" fontId="42" fillId="0" borderId="0" xfId="0" applyFont="1" applyFill="1" applyAlignment="1">
      <alignment horizontal="right"/>
    </xf>
    <xf numFmtId="3" fontId="42" fillId="0" borderId="0" xfId="0" applyNumberFormat="1" applyFont="1" applyFill="1" applyAlignment="1">
      <alignment horizontal="right"/>
    </xf>
    <xf numFmtId="0" fontId="34" fillId="0" borderId="0" xfId="0" applyFont="1" applyFill="1" applyAlignment="1">
      <alignment wrapText="1"/>
    </xf>
    <xf numFmtId="9" fontId="34" fillId="0" borderId="0" xfId="0" applyNumberFormat="1" applyFont="1" applyFill="1" applyAlignment="1">
      <alignment horizontal="right" wrapText="1"/>
    </xf>
    <xf numFmtId="0" fontId="34" fillId="0" borderId="0" xfId="0" applyFont="1" applyAlignment="1">
      <alignment horizontal="left"/>
    </xf>
    <xf numFmtId="0" fontId="34" fillId="0" borderId="0" xfId="0" applyFont="1" applyAlignment="1">
      <alignment wrapText="1"/>
    </xf>
    <xf numFmtId="0" fontId="34" fillId="0" borderId="0" xfId="0" applyFont="1" applyAlignment="1">
      <alignment horizontal="center"/>
    </xf>
    <xf numFmtId="3" fontId="34" fillId="0" borderId="0" xfId="0" applyNumberFormat="1" applyFont="1" applyFill="1" applyAlignment="1"/>
    <xf numFmtId="3" fontId="36" fillId="0" borderId="0" xfId="0" applyNumberFormat="1" applyFont="1" applyFill="1" applyAlignment="1">
      <alignment horizontal="right"/>
    </xf>
    <xf numFmtId="3" fontId="36" fillId="8" borderId="0" xfId="0" applyNumberFormat="1" applyFont="1" applyFill="1" applyAlignment="1">
      <alignment horizontal="right"/>
    </xf>
    <xf numFmtId="0" fontId="42" fillId="9" borderId="0" xfId="0" applyFont="1" applyFill="1" applyAlignment="1">
      <alignment horizontal="right"/>
    </xf>
    <xf numFmtId="3" fontId="42" fillId="9" borderId="0" xfId="0" applyNumberFormat="1" applyFont="1" applyFill="1" applyAlignment="1">
      <alignment horizontal="right"/>
    </xf>
    <xf numFmtId="3" fontId="36" fillId="14" borderId="0" xfId="0" applyNumberFormat="1" applyFont="1" applyFill="1" applyAlignment="1">
      <alignment horizontal="right"/>
    </xf>
    <xf numFmtId="0" fontId="45" fillId="0" borderId="0" xfId="0" applyFont="1" applyFill="1" applyAlignment="1">
      <alignment horizontal="right"/>
    </xf>
    <xf numFmtId="3" fontId="45" fillId="0" borderId="0" xfId="0" applyNumberFormat="1" applyFont="1" applyFill="1" applyAlignment="1">
      <alignment horizontal="right"/>
    </xf>
    <xf numFmtId="3" fontId="34" fillId="8" borderId="0" xfId="1" applyNumberFormat="1" applyFont="1" applyFill="1" applyAlignment="1" applyProtection="1">
      <protection locked="0"/>
    </xf>
    <xf numFmtId="3" fontId="34" fillId="8" borderId="0" xfId="1" applyNumberFormat="1" applyFont="1" applyFill="1" applyAlignment="1" applyProtection="1">
      <alignment horizontal="right"/>
      <protection locked="0"/>
    </xf>
    <xf numFmtId="3" fontId="34" fillId="8" borderId="0" xfId="0" applyNumberFormat="1" applyFont="1" applyFill="1" applyAlignment="1" applyProtection="1">
      <alignment horizontal="right"/>
      <protection locked="0"/>
    </xf>
    <xf numFmtId="3" fontId="44" fillId="8" borderId="0" xfId="0" applyNumberFormat="1" applyFont="1" applyFill="1" applyAlignment="1">
      <alignment horizontal="right"/>
    </xf>
    <xf numFmtId="0" fontId="42" fillId="10" borderId="0" xfId="0" applyFont="1" applyFill="1" applyAlignment="1">
      <alignment horizontal="right"/>
    </xf>
    <xf numFmtId="3" fontId="42" fillId="10" borderId="0" xfId="0" applyNumberFormat="1" applyFont="1" applyFill="1" applyAlignment="1">
      <alignment horizontal="right"/>
    </xf>
    <xf numFmtId="0" fontId="46" fillId="11" borderId="0" xfId="0" applyFont="1" applyFill="1" applyAlignment="1" applyProtection="1">
      <protection locked="0"/>
    </xf>
    <xf numFmtId="0" fontId="46" fillId="0" borderId="0" xfId="0" applyFont="1" applyAlignment="1" applyProtection="1">
      <protection locked="0"/>
    </xf>
    <xf numFmtId="49" fontId="34" fillId="0" borderId="0" xfId="0" applyNumberFormat="1" applyFont="1" applyAlignment="1" applyProtection="1">
      <alignment horizontal="left"/>
      <protection locked="0"/>
    </xf>
    <xf numFmtId="0" fontId="44" fillId="0" borderId="0" xfId="0" applyFont="1" applyFill="1" applyAlignment="1">
      <alignment wrapText="1"/>
    </xf>
    <xf numFmtId="0" fontId="44" fillId="0" borderId="0" xfId="0" applyFont="1" applyFill="1" applyAlignment="1">
      <alignment horizontal="left"/>
    </xf>
    <xf numFmtId="0" fontId="47" fillId="0" borderId="0" xfId="0" applyFont="1" applyAlignment="1"/>
    <xf numFmtId="0" fontId="34" fillId="5" borderId="0" xfId="0" applyFont="1" applyFill="1" applyAlignment="1" applyProtection="1">
      <alignment horizontal="left"/>
      <protection locked="0"/>
    </xf>
    <xf numFmtId="0" fontId="34" fillId="0" borderId="0" xfId="0" applyFont="1" applyFill="1"/>
    <xf numFmtId="0" fontId="44" fillId="0" borderId="0" xfId="0" applyFont="1" applyAlignment="1">
      <alignment vertical="center"/>
    </xf>
    <xf numFmtId="3" fontId="44" fillId="0" borderId="0" xfId="0" applyNumberFormat="1" applyFont="1" applyAlignment="1">
      <alignment horizontal="right" vertical="center"/>
    </xf>
    <xf numFmtId="3" fontId="42" fillId="8" borderId="0" xfId="0" applyNumberFormat="1" applyFont="1" applyFill="1" applyAlignment="1">
      <alignment horizontal="right" vertical="center"/>
    </xf>
    <xf numFmtId="0" fontId="34" fillId="11" borderId="0" xfId="0" applyFont="1" applyFill="1" applyAlignment="1" applyProtection="1">
      <alignment wrapText="1"/>
      <protection locked="0"/>
    </xf>
    <xf numFmtId="3" fontId="48" fillId="0" borderId="0" xfId="0" applyNumberFormat="1" applyFont="1" applyAlignment="1"/>
    <xf numFmtId="0" fontId="36" fillId="8" borderId="0" xfId="0" applyFont="1" applyFill="1" applyAlignment="1">
      <alignment horizontal="right"/>
    </xf>
    <xf numFmtId="3" fontId="42" fillId="8" borderId="0" xfId="0" applyNumberFormat="1" applyFont="1" applyFill="1" applyAlignment="1"/>
    <xf numFmtId="0" fontId="42" fillId="0" borderId="0" xfId="0" applyFont="1" applyFill="1" applyAlignment="1"/>
    <xf numFmtId="0" fontId="42" fillId="11" borderId="0" xfId="0" applyFont="1" applyFill="1" applyAlignment="1"/>
    <xf numFmtId="0" fontId="44" fillId="11" borderId="0" xfId="0" applyFont="1" applyFill="1" applyAlignment="1">
      <alignment horizontal="left"/>
    </xf>
    <xf numFmtId="0" fontId="44" fillId="11" borderId="0" xfId="0" applyFont="1" applyFill="1" applyAlignment="1">
      <alignment wrapText="1"/>
    </xf>
    <xf numFmtId="0" fontId="36" fillId="4" borderId="0" xfId="0" applyFont="1" applyFill="1" applyAlignment="1">
      <alignment horizontal="center"/>
    </xf>
    <xf numFmtId="3" fontId="36" fillId="4" borderId="0" xfId="0" applyNumberFormat="1" applyFont="1" applyFill="1" applyAlignment="1">
      <alignment horizontal="right"/>
    </xf>
    <xf numFmtId="3" fontId="34" fillId="0" borderId="0" xfId="1" applyNumberFormat="1" applyFont="1" applyFill="1" applyAlignment="1" applyProtection="1">
      <protection locked="0"/>
    </xf>
    <xf numFmtId="3" fontId="34" fillId="0" borderId="0" xfId="1" applyNumberFormat="1" applyFont="1" applyFill="1" applyAlignment="1" applyProtection="1">
      <alignment horizontal="right"/>
      <protection locked="0"/>
    </xf>
    <xf numFmtId="0" fontId="42" fillId="4" borderId="0" xfId="0" applyFont="1" applyFill="1" applyAlignment="1"/>
    <xf numFmtId="0" fontId="44" fillId="0" borderId="0" xfId="0" applyNumberFormat="1" applyFont="1" applyAlignment="1">
      <alignment horizontal="left"/>
    </xf>
    <xf numFmtId="9" fontId="34" fillId="0" borderId="0" xfId="0" applyNumberFormat="1" applyFont="1" applyFill="1" applyAlignment="1"/>
    <xf numFmtId="167" fontId="44" fillId="0" borderId="0" xfId="0" applyNumberFormat="1" applyFont="1" applyAlignment="1">
      <alignment horizontal="left"/>
    </xf>
    <xf numFmtId="0" fontId="44" fillId="0" borderId="0" xfId="0" applyFont="1" applyFill="1" applyAlignment="1"/>
    <xf numFmtId="1" fontId="34" fillId="0" borderId="0" xfId="0" applyNumberFormat="1" applyFont="1" applyFill="1" applyAlignment="1">
      <alignment horizontal="right"/>
    </xf>
    <xf numFmtId="0" fontId="43" fillId="0" borderId="0" xfId="0" quotePrefix="1" applyFont="1" applyAlignment="1">
      <alignment horizontal="left"/>
    </xf>
    <xf numFmtId="0" fontId="34" fillId="0" borderId="0" xfId="0" applyFont="1" applyBorder="1" applyAlignment="1"/>
    <xf numFmtId="0" fontId="44" fillId="0" borderId="0" xfId="0" applyFont="1" applyBorder="1" applyAlignment="1"/>
    <xf numFmtId="3" fontId="34" fillId="0" borderId="0" xfId="0" applyNumberFormat="1" applyFont="1" applyBorder="1" applyAlignment="1"/>
    <xf numFmtId="3" fontId="34" fillId="0" borderId="0" xfId="0" applyNumberFormat="1" applyFont="1" applyBorder="1" applyAlignment="1">
      <alignment horizontal="right"/>
    </xf>
    <xf numFmtId="0" fontId="34" fillId="10" borderId="0" xfId="0" applyFont="1" applyFill="1" applyAlignment="1"/>
    <xf numFmtId="3" fontId="34" fillId="10" borderId="0" xfId="0" applyNumberFormat="1" applyFont="1" applyFill="1" applyBorder="1" applyAlignment="1">
      <alignment horizontal="right"/>
    </xf>
    <xf numFmtId="9" fontId="34" fillId="10" borderId="0" xfId="0" applyNumberFormat="1" applyFont="1" applyFill="1" applyAlignment="1">
      <alignment horizontal="right"/>
    </xf>
    <xf numFmtId="9" fontId="34" fillId="10" borderId="0" xfId="0" applyNumberFormat="1" applyFont="1" applyFill="1" applyAlignment="1"/>
    <xf numFmtId="0" fontId="42" fillId="0" borderId="0" xfId="0" applyFont="1" applyFill="1" applyAlignment="1">
      <alignment horizontal="center"/>
    </xf>
    <xf numFmtId="3" fontId="35" fillId="0" borderId="0" xfId="0" applyNumberFormat="1" applyFont="1" applyFill="1" applyAlignment="1"/>
    <xf numFmtId="0" fontId="43" fillId="0" borderId="0" xfId="0" applyFont="1" applyFill="1" applyAlignment="1"/>
    <xf numFmtId="0" fontId="44" fillId="0" borderId="0" xfId="0" applyNumberFormat="1" applyFont="1" applyFill="1" applyAlignment="1">
      <alignment horizontal="left"/>
    </xf>
    <xf numFmtId="0" fontId="44" fillId="0" borderId="0" xfId="0" applyFont="1" applyFill="1" applyAlignment="1">
      <alignment horizontal="center"/>
    </xf>
    <xf numFmtId="3" fontId="44" fillId="0" borderId="0" xfId="0" applyNumberFormat="1" applyFont="1" applyFill="1" applyAlignment="1"/>
    <xf numFmtId="0" fontId="34" fillId="0" borderId="0" xfId="0" applyFont="1" applyFill="1" applyAlignment="1">
      <alignment horizontal="left"/>
    </xf>
    <xf numFmtId="0" fontId="34" fillId="0" borderId="0" xfId="0" applyFont="1" applyFill="1" applyAlignment="1">
      <alignment horizontal="center"/>
    </xf>
    <xf numFmtId="0" fontId="43" fillId="0" borderId="0" xfId="0" quotePrefix="1" applyFont="1" applyFill="1" applyAlignment="1">
      <alignment horizontal="left"/>
    </xf>
    <xf numFmtId="0" fontId="43" fillId="0" borderId="0" xfId="0" applyFont="1" applyFill="1" applyAlignment="1">
      <alignment wrapText="1"/>
    </xf>
    <xf numFmtId="0" fontId="43" fillId="0" borderId="0" xfId="0" quotePrefix="1" applyFont="1" applyFill="1" applyAlignment="1">
      <alignment horizontal="left" wrapText="1"/>
    </xf>
    <xf numFmtId="0" fontId="44" fillId="0" borderId="0" xfId="0" quotePrefix="1" applyNumberFormat="1" applyFont="1" applyFill="1" applyAlignment="1">
      <alignment horizontal="left"/>
    </xf>
    <xf numFmtId="0" fontId="34" fillId="0" borderId="0" xfId="0" quotePrefix="1" applyFont="1" applyFill="1" applyAlignment="1">
      <alignment horizontal="left"/>
    </xf>
    <xf numFmtId="0" fontId="44" fillId="0" borderId="0" xfId="0" quotePrefix="1" applyFont="1" applyFill="1" applyAlignment="1">
      <alignment horizontal="left" wrapText="1"/>
    </xf>
    <xf numFmtId="0" fontId="42" fillId="0" borderId="0" xfId="0" applyFont="1" applyFill="1" applyAlignment="1">
      <alignment wrapText="1"/>
    </xf>
    <xf numFmtId="9" fontId="34" fillId="0" borderId="0" xfId="0" applyNumberFormat="1" applyFont="1" applyFill="1" applyAlignment="1" applyProtection="1">
      <alignment horizontal="right"/>
      <protection locked="0"/>
    </xf>
    <xf numFmtId="3" fontId="43" fillId="8" borderId="0" xfId="0" applyNumberFormat="1" applyFont="1" applyFill="1" applyAlignment="1">
      <alignment horizontal="right"/>
    </xf>
    <xf numFmtId="0" fontId="49" fillId="0" borderId="0" xfId="0" applyFont="1" applyFill="1" applyAlignment="1"/>
    <xf numFmtId="3" fontId="49" fillId="0" borderId="0" xfId="0" applyNumberFormat="1" applyFont="1" applyFill="1" applyAlignment="1"/>
    <xf numFmtId="3" fontId="49" fillId="0" borderId="0" xfId="0" applyNumberFormat="1" applyFont="1" applyFill="1" applyAlignment="1">
      <alignment horizontal="right"/>
    </xf>
    <xf numFmtId="0" fontId="50" fillId="0" borderId="0" xfId="0" applyFont="1" applyFill="1" applyAlignment="1"/>
    <xf numFmtId="0" fontId="50" fillId="0" borderId="0" xfId="0" applyFont="1" applyFill="1" applyAlignment="1">
      <alignment horizontal="right"/>
    </xf>
    <xf numFmtId="9" fontId="50" fillId="0" borderId="0" xfId="0" applyNumberFormat="1" applyFont="1" applyFill="1" applyAlignment="1"/>
    <xf numFmtId="0" fontId="49" fillId="0" borderId="0" xfId="0" applyFont="1" applyFill="1" applyAlignment="1">
      <alignment horizontal="right"/>
    </xf>
    <xf numFmtId="9" fontId="49" fillId="0" borderId="0" xfId="0" applyNumberFormat="1" applyFont="1" applyFill="1" applyAlignment="1"/>
    <xf numFmtId="3" fontId="42" fillId="8" borderId="0" xfId="0" applyNumberFormat="1" applyFont="1" applyFill="1" applyAlignment="1">
      <alignment horizontal="left"/>
    </xf>
    <xf numFmtId="0" fontId="43" fillId="10" borderId="0" xfId="2" applyFont="1" applyFill="1" applyAlignment="1"/>
    <xf numFmtId="0" fontId="34" fillId="10" borderId="0" xfId="0" quotePrefix="1" applyNumberFormat="1" applyFont="1" applyFill="1" applyAlignment="1">
      <alignment horizontal="left"/>
    </xf>
    <xf numFmtId="0" fontId="34" fillId="10" borderId="0" xfId="0" applyFont="1" applyFill="1" applyAlignment="1">
      <alignment wrapText="1"/>
    </xf>
    <xf numFmtId="0" fontId="34" fillId="10" borderId="0" xfId="0" applyFont="1" applyFill="1" applyAlignment="1">
      <alignment horizontal="center"/>
    </xf>
    <xf numFmtId="3" fontId="34" fillId="10" borderId="0" xfId="0" applyNumberFormat="1" applyFont="1" applyFill="1" applyAlignment="1">
      <alignment horizontal="right"/>
    </xf>
    <xf numFmtId="0" fontId="44" fillId="0" borderId="0" xfId="0" quotePrefix="1" applyFont="1" applyAlignment="1">
      <alignment horizontal="left"/>
    </xf>
    <xf numFmtId="10" fontId="34" fillId="0" borderId="0" xfId="0" applyNumberFormat="1" applyFont="1" applyFill="1" applyAlignment="1"/>
    <xf numFmtId="10" fontId="34" fillId="0" borderId="0" xfId="0" applyNumberFormat="1" applyFont="1" applyFill="1" applyAlignment="1">
      <alignment horizontal="right"/>
    </xf>
    <xf numFmtId="0" fontId="44" fillId="0" borderId="0" xfId="0" quotePrefix="1" applyFont="1" applyAlignment="1">
      <alignment horizontal="left" wrapText="1"/>
    </xf>
    <xf numFmtId="0" fontId="34" fillId="12" borderId="0" xfId="0" applyFont="1" applyFill="1" applyAlignment="1"/>
    <xf numFmtId="3" fontId="40" fillId="8" borderId="0" xfId="0" applyNumberFormat="1" applyFont="1" applyFill="1" applyAlignment="1">
      <alignment horizontal="right"/>
    </xf>
    <xf numFmtId="3" fontId="40" fillId="0" borderId="0" xfId="0" applyNumberFormat="1" applyFont="1" applyFill="1" applyAlignment="1">
      <alignment horizontal="right"/>
    </xf>
    <xf numFmtId="0" fontId="34" fillId="0" borderId="0" xfId="0" applyNumberFormat="1" applyFont="1" applyFill="1" applyAlignment="1">
      <alignment horizontal="left"/>
    </xf>
    <xf numFmtId="0" fontId="36" fillId="0" borderId="0" xfId="0" applyFont="1" applyFill="1" applyAlignment="1"/>
    <xf numFmtId="0" fontId="42" fillId="11" borderId="0" xfId="0" applyFont="1" applyFill="1" applyAlignment="1">
      <alignment horizontal="left"/>
    </xf>
    <xf numFmtId="0" fontId="42" fillId="11" borderId="0" xfId="0" applyFont="1" applyFill="1" applyAlignment="1">
      <alignment wrapText="1"/>
    </xf>
    <xf numFmtId="0" fontId="42" fillId="11" borderId="0" xfId="0" applyFont="1" applyFill="1" applyAlignment="1">
      <alignment horizontal="center"/>
    </xf>
    <xf numFmtId="0" fontId="44" fillId="0" borderId="0" xfId="0" applyFont="1" applyFill="1" applyAlignment="1">
      <alignment horizontal="left" wrapText="1"/>
    </xf>
    <xf numFmtId="3" fontId="44" fillId="0" borderId="0" xfId="1" applyNumberFormat="1" applyFont="1" applyBorder="1" applyAlignment="1">
      <alignment horizontal="right"/>
    </xf>
    <xf numFmtId="0" fontId="35" fillId="0" borderId="0" xfId="0" applyFont="1" applyFill="1" applyAlignment="1"/>
    <xf numFmtId="3" fontId="44" fillId="0" borderId="0" xfId="0" applyNumberFormat="1" applyFont="1" applyBorder="1" applyAlignment="1">
      <alignment horizontal="right"/>
    </xf>
    <xf numFmtId="3" fontId="44" fillId="0" borderId="0" xfId="0" applyNumberFormat="1" applyFont="1" applyFill="1" applyBorder="1" applyAlignment="1">
      <alignment horizontal="right"/>
    </xf>
    <xf numFmtId="3" fontId="51" fillId="0" borderId="0" xfId="0" applyNumberFormat="1" applyFont="1" applyFill="1" applyAlignment="1"/>
    <xf numFmtId="49" fontId="34" fillId="0" borderId="0" xfId="0" applyNumberFormat="1" applyFont="1" applyFill="1" applyAlignment="1">
      <alignment horizontal="right"/>
    </xf>
    <xf numFmtId="0" fontId="43" fillId="0" borderId="0" xfId="0" applyFont="1" applyAlignment="1">
      <alignment wrapText="1"/>
    </xf>
    <xf numFmtId="9" fontId="34" fillId="0" borderId="0" xfId="4" applyFont="1" applyFill="1" applyAlignment="1">
      <alignment horizontal="right"/>
    </xf>
    <xf numFmtId="167" fontId="44" fillId="0" borderId="0" xfId="0" applyNumberFormat="1" applyFont="1" applyFill="1" applyAlignment="1">
      <alignment horizontal="left"/>
    </xf>
    <xf numFmtId="0" fontId="34" fillId="0" borderId="0" xfId="0" applyNumberFormat="1" applyFont="1" applyFill="1" applyAlignment="1" applyProtection="1">
      <alignment horizontal="left"/>
      <protection locked="0"/>
    </xf>
    <xf numFmtId="0" fontId="34" fillId="0" borderId="0" xfId="0" applyFont="1" applyFill="1" applyAlignment="1" applyProtection="1">
      <alignment wrapText="1"/>
      <protection locked="0"/>
    </xf>
    <xf numFmtId="1" fontId="34" fillId="0" borderId="0" xfId="0" applyNumberFormat="1" applyFont="1" applyFill="1" applyAlignment="1" applyProtection="1">
      <alignment horizontal="right"/>
      <protection locked="0"/>
    </xf>
    <xf numFmtId="0" fontId="52" fillId="0" borderId="0" xfId="0" applyFont="1" applyAlignment="1"/>
    <xf numFmtId="0" fontId="36" fillId="4" borderId="0" xfId="0" applyFont="1" applyFill="1" applyAlignment="1">
      <alignment horizontal="right"/>
    </xf>
    <xf numFmtId="3" fontId="36" fillId="0" borderId="0" xfId="0" applyNumberFormat="1" applyFont="1" applyFill="1" applyAlignment="1" applyProtection="1">
      <alignment horizontal="right"/>
      <protection locked="0"/>
    </xf>
    <xf numFmtId="0" fontId="42" fillId="0" borderId="13" xfId="0" applyFont="1" applyBorder="1" applyAlignment="1"/>
    <xf numFmtId="0" fontId="44" fillId="0" borderId="13" xfId="0" applyFont="1" applyBorder="1" applyAlignment="1">
      <alignment wrapText="1"/>
    </xf>
    <xf numFmtId="0" fontId="44" fillId="0" borderId="13" xfId="0" applyFont="1" applyBorder="1" applyAlignment="1"/>
    <xf numFmtId="0" fontId="44" fillId="0" borderId="13" xfId="0" applyFont="1" applyBorder="1" applyAlignment="1">
      <alignment horizontal="left"/>
    </xf>
    <xf numFmtId="0" fontId="43" fillId="0" borderId="13" xfId="0" applyFont="1" applyBorder="1" applyAlignment="1"/>
    <xf numFmtId="0" fontId="34" fillId="12" borderId="13" xfId="0" applyFont="1" applyFill="1" applyBorder="1" applyAlignment="1"/>
    <xf numFmtId="0" fontId="36" fillId="0" borderId="13" xfId="0" applyFont="1" applyFill="1" applyBorder="1" applyAlignment="1"/>
    <xf numFmtId="0" fontId="34" fillId="0" borderId="13" xfId="0" applyFont="1" applyBorder="1" applyAlignment="1"/>
    <xf numFmtId="0" fontId="42" fillId="0" borderId="0" xfId="0" applyFont="1" applyBorder="1" applyAlignment="1"/>
    <xf numFmtId="0" fontId="43" fillId="0" borderId="0" xfId="0" applyFont="1" applyBorder="1" applyAlignment="1">
      <alignment wrapText="1"/>
    </xf>
    <xf numFmtId="3" fontId="44" fillId="0" borderId="0" xfId="0" applyNumberFormat="1" applyFont="1" applyBorder="1" applyAlignment="1"/>
    <xf numFmtId="0" fontId="34" fillId="0" borderId="0" xfId="0" applyFont="1" applyFill="1" applyBorder="1" applyAlignment="1"/>
    <xf numFmtId="0" fontId="34" fillId="0" borderId="0" xfId="0" applyFont="1" applyFill="1" applyBorder="1" applyAlignment="1">
      <alignment horizontal="right"/>
    </xf>
    <xf numFmtId="0" fontId="44" fillId="0" borderId="0" xfId="0" applyFont="1" applyBorder="1" applyAlignment="1">
      <alignment horizontal="left"/>
    </xf>
    <xf numFmtId="0" fontId="44" fillId="0" borderId="0" xfId="0" applyFont="1" applyBorder="1" applyAlignment="1">
      <alignment wrapText="1"/>
    </xf>
    <xf numFmtId="3" fontId="34" fillId="0" borderId="0" xfId="0" applyNumberFormat="1" applyFont="1" applyBorder="1" applyAlignment="1" applyProtection="1">
      <alignment horizontal="right"/>
      <protection locked="0"/>
    </xf>
    <xf numFmtId="0" fontId="34" fillId="0" borderId="0" xfId="0" applyFont="1" applyFill="1" applyBorder="1" applyAlignment="1">
      <alignment wrapText="1"/>
    </xf>
    <xf numFmtId="0" fontId="42" fillId="0" borderId="13" xfId="0" applyFont="1" applyFill="1" applyBorder="1" applyAlignment="1"/>
    <xf numFmtId="0" fontId="49" fillId="5" borderId="0" xfId="0" applyFont="1" applyFill="1" applyAlignment="1">
      <alignment wrapText="1"/>
    </xf>
    <xf numFmtId="0" fontId="34" fillId="0" borderId="0" xfId="0" applyNumberFormat="1" applyFont="1" applyFill="1" applyBorder="1" applyAlignment="1">
      <alignment horizontal="left" wrapText="1"/>
    </xf>
    <xf numFmtId="3" fontId="34" fillId="0" borderId="0" xfId="0" applyNumberFormat="1" applyFont="1" applyFill="1" applyBorder="1" applyAlignment="1">
      <alignment wrapText="1"/>
    </xf>
    <xf numFmtId="0" fontId="34" fillId="0" borderId="0" xfId="0" applyFont="1" applyFill="1" applyBorder="1" applyAlignment="1">
      <alignment horizontal="right" wrapText="1"/>
    </xf>
    <xf numFmtId="49" fontId="34" fillId="0" borderId="0" xfId="0" applyNumberFormat="1" applyFont="1" applyFill="1" applyBorder="1" applyAlignment="1">
      <alignment horizontal="left" wrapText="1"/>
    </xf>
    <xf numFmtId="3" fontId="34" fillId="0" borderId="0" xfId="0" applyNumberFormat="1" applyFont="1" applyFill="1" applyBorder="1" applyAlignment="1">
      <alignment horizontal="right" wrapText="1"/>
    </xf>
    <xf numFmtId="0" fontId="54" fillId="0" borderId="13" xfId="0" applyFont="1" applyBorder="1" applyAlignment="1"/>
    <xf numFmtId="0" fontId="56" fillId="0" borderId="13" xfId="0" applyFont="1" applyBorder="1" applyAlignment="1"/>
    <xf numFmtId="0" fontId="53" fillId="0" borderId="13" xfId="0" applyFont="1" applyFill="1" applyBorder="1" applyAlignment="1"/>
    <xf numFmtId="0" fontId="42" fillId="0" borderId="0" xfId="0" applyFont="1" applyAlignment="1">
      <alignment horizontal="left"/>
    </xf>
    <xf numFmtId="0" fontId="42" fillId="0" borderId="0" xfId="0" applyFont="1" applyAlignment="1">
      <alignment wrapText="1"/>
    </xf>
    <xf numFmtId="0" fontId="34" fillId="0" borderId="0" xfId="0" applyFont="1" applyFill="1" applyAlignment="1">
      <alignment horizontal="right" wrapText="1"/>
    </xf>
    <xf numFmtId="165" fontId="44" fillId="0" borderId="0" xfId="0" applyNumberFormat="1" applyFont="1" applyAlignment="1">
      <alignment horizontal="left"/>
    </xf>
    <xf numFmtId="165" fontId="44" fillId="0" borderId="0" xfId="0" applyNumberFormat="1" applyFont="1" applyBorder="1" applyAlignment="1">
      <alignment horizontal="left"/>
    </xf>
    <xf numFmtId="0" fontId="44" fillId="0" borderId="0" xfId="0" applyFont="1" applyFill="1" applyBorder="1" applyAlignment="1"/>
    <xf numFmtId="0" fontId="44" fillId="0" borderId="0" xfId="0" applyFont="1" applyBorder="1" applyAlignment="1">
      <alignment horizontal="center"/>
    </xf>
    <xf numFmtId="9" fontId="34" fillId="0" borderId="0" xfId="0" applyNumberFormat="1" applyFont="1" applyFill="1" applyBorder="1" applyAlignment="1">
      <alignment horizontal="right"/>
    </xf>
    <xf numFmtId="9" fontId="34" fillId="0" borderId="0" xfId="0" applyNumberFormat="1" applyFont="1" applyFill="1" applyBorder="1" applyAlignment="1"/>
    <xf numFmtId="164" fontId="34" fillId="0" borderId="0" xfId="1" applyNumberFormat="1" applyFont="1" applyBorder="1" applyAlignment="1">
      <alignment wrapText="1"/>
    </xf>
    <xf numFmtId="3" fontId="34" fillId="0" borderId="0" xfId="1" applyNumberFormat="1" applyFont="1" applyBorder="1" applyAlignment="1">
      <alignment horizontal="right"/>
    </xf>
    <xf numFmtId="0" fontId="57" fillId="0" borderId="13" xfId="0" applyFont="1" applyBorder="1" applyAlignment="1"/>
    <xf numFmtId="0" fontId="57" fillId="0" borderId="0" xfId="0" applyFont="1" applyBorder="1" applyAlignment="1"/>
    <xf numFmtId="0" fontId="58" fillId="0" borderId="0" xfId="0" applyFont="1" applyAlignment="1"/>
    <xf numFmtId="0" fontId="56" fillId="0" borderId="13" xfId="0" applyFont="1" applyFill="1" applyBorder="1" applyAlignment="1"/>
    <xf numFmtId="0" fontId="42" fillId="11" borderId="0" xfId="0" applyFont="1" applyFill="1" applyBorder="1" applyAlignment="1">
      <alignment wrapText="1"/>
    </xf>
    <xf numFmtId="0" fontId="34" fillId="11" borderId="0" xfId="0" applyFont="1" applyFill="1" applyAlignment="1">
      <alignment horizontal="left"/>
    </xf>
    <xf numFmtId="0" fontId="34" fillId="11" borderId="0" xfId="0" applyFont="1" applyFill="1" applyAlignment="1">
      <alignment wrapText="1"/>
    </xf>
    <xf numFmtId="0" fontId="56" fillId="10" borderId="13" xfId="0" applyFont="1" applyFill="1" applyBorder="1" applyAlignment="1"/>
    <xf numFmtId="0" fontId="43" fillId="10" borderId="0" xfId="0" applyFont="1" applyFill="1" applyBorder="1" applyAlignment="1">
      <alignment wrapText="1"/>
    </xf>
    <xf numFmtId="0" fontId="34" fillId="10" borderId="0" xfId="0" applyFont="1" applyFill="1" applyAlignment="1">
      <alignment horizontal="left"/>
    </xf>
    <xf numFmtId="3" fontId="36" fillId="10" borderId="0" xfId="0" applyNumberFormat="1" applyFont="1" applyFill="1" applyAlignment="1">
      <alignment horizontal="right"/>
    </xf>
    <xf numFmtId="0" fontId="34" fillId="10" borderId="0" xfId="0" applyFont="1" applyFill="1" applyAlignment="1">
      <alignment horizontal="right"/>
    </xf>
    <xf numFmtId="0" fontId="42" fillId="10" borderId="0" xfId="0" applyFont="1" applyFill="1" applyBorder="1" applyAlignment="1">
      <alignment wrapText="1"/>
    </xf>
    <xf numFmtId="3" fontId="35" fillId="10" borderId="0" xfId="0" applyNumberFormat="1" applyFont="1" applyFill="1" applyAlignment="1"/>
    <xf numFmtId="3" fontId="34" fillId="10" borderId="0" xfId="0" applyNumberFormat="1" applyFont="1" applyFill="1" applyAlignment="1"/>
    <xf numFmtId="0" fontId="44" fillId="0" borderId="13" xfId="0" applyFont="1" applyFill="1" applyBorder="1" applyAlignment="1"/>
    <xf numFmtId="0" fontId="59" fillId="0" borderId="0" xfId="0" applyFont="1" applyAlignment="1"/>
    <xf numFmtId="0" fontId="34" fillId="0" borderId="0" xfId="0" applyFont="1" applyAlignment="1">
      <alignment horizontal="left" wrapText="1"/>
    </xf>
    <xf numFmtId="166" fontId="42" fillId="8" borderId="0" xfId="0" applyNumberFormat="1" applyFont="1" applyFill="1" applyAlignment="1">
      <alignment horizontal="right"/>
    </xf>
    <xf numFmtId="169" fontId="44" fillId="0" borderId="0" xfId="0" applyNumberFormat="1" applyFont="1" applyAlignment="1">
      <alignment horizontal="left" wrapText="1"/>
    </xf>
    <xf numFmtId="169" fontId="44" fillId="0" borderId="0" xfId="0" applyNumberFormat="1" applyFont="1" applyAlignment="1">
      <alignment horizontal="center"/>
    </xf>
    <xf numFmtId="169" fontId="34" fillId="0" borderId="0" xfId="1" applyNumberFormat="1" applyFont="1" applyAlignment="1">
      <alignment horizontal="center"/>
    </xf>
    <xf numFmtId="0" fontId="34" fillId="0" borderId="0" xfId="0" applyFont="1" applyAlignment="1">
      <alignment horizontal="right"/>
    </xf>
    <xf numFmtId="14" fontId="34" fillId="0" borderId="0" xfId="0" applyNumberFormat="1" applyFont="1" applyFill="1" applyAlignment="1"/>
    <xf numFmtId="169" fontId="44" fillId="0" borderId="0" xfId="0" applyNumberFormat="1" applyFont="1" applyAlignment="1">
      <alignment horizontal="left"/>
    </xf>
    <xf numFmtId="0" fontId="34" fillId="0" borderId="0" xfId="0" applyFont="1" applyFill="1" applyBorder="1" applyAlignment="1">
      <alignment horizontal="left" wrapText="1"/>
    </xf>
    <xf numFmtId="0" fontId="34" fillId="0" borderId="13" xfId="0" applyFont="1" applyFill="1" applyBorder="1" applyAlignment="1">
      <alignment horizontal="right" wrapText="1"/>
    </xf>
    <xf numFmtId="0" fontId="43" fillId="0" borderId="0" xfId="0" applyFont="1" applyBorder="1" applyAlignment="1">
      <alignment horizontal="left" wrapText="1"/>
    </xf>
    <xf numFmtId="9" fontId="34" fillId="0" borderId="0" xfId="0" applyNumberFormat="1" applyFont="1" applyFill="1" applyBorder="1" applyAlignment="1">
      <alignment horizontal="right" wrapText="1"/>
    </xf>
    <xf numFmtId="0" fontId="36" fillId="13" borderId="13" xfId="0" applyFont="1" applyFill="1" applyBorder="1" applyAlignment="1"/>
    <xf numFmtId="0" fontId="44" fillId="0" borderId="0" xfId="0" applyFont="1" applyFill="1" applyBorder="1" applyAlignment="1">
      <alignment wrapText="1"/>
    </xf>
    <xf numFmtId="3" fontId="44" fillId="0" borderId="0" xfId="0" applyNumberFormat="1" applyFont="1" applyFill="1" applyBorder="1" applyAlignment="1"/>
    <xf numFmtId="0" fontId="34" fillId="0" borderId="0" xfId="0" applyFont="1" applyBorder="1" applyAlignment="1">
      <alignment horizontal="left"/>
    </xf>
    <xf numFmtId="0" fontId="34" fillId="0" borderId="0" xfId="0" applyFont="1" applyBorder="1" applyAlignment="1">
      <alignment wrapText="1"/>
    </xf>
    <xf numFmtId="0" fontId="34" fillId="0" borderId="0" xfId="0" applyFont="1" applyBorder="1" applyAlignment="1">
      <alignment horizontal="center"/>
    </xf>
    <xf numFmtId="0" fontId="42" fillId="8" borderId="0" xfId="0" applyFont="1" applyFill="1" applyBorder="1" applyAlignment="1">
      <alignment horizontal="right"/>
    </xf>
    <xf numFmtId="3" fontId="42" fillId="8" borderId="0" xfId="0" applyNumberFormat="1" applyFont="1" applyFill="1" applyBorder="1" applyAlignment="1">
      <alignment horizontal="right"/>
    </xf>
    <xf numFmtId="3" fontId="35" fillId="0" borderId="0" xfId="0" applyNumberFormat="1" applyFont="1" applyBorder="1" applyAlignment="1"/>
    <xf numFmtId="0" fontId="40" fillId="0" borderId="13" xfId="0" applyFont="1" applyFill="1" applyBorder="1" applyAlignment="1"/>
    <xf numFmtId="0" fontId="61" fillId="0" borderId="13" xfId="0" applyFont="1" applyBorder="1" applyAlignment="1"/>
    <xf numFmtId="0" fontId="43" fillId="0" borderId="0" xfId="0" applyFont="1" applyFill="1" applyBorder="1" applyAlignment="1">
      <alignment wrapText="1"/>
    </xf>
    <xf numFmtId="0" fontId="42" fillId="0" borderId="0" xfId="0" applyFont="1" applyBorder="1" applyAlignment="1">
      <alignment wrapText="1"/>
    </xf>
    <xf numFmtId="165" fontId="56" fillId="0" borderId="13" xfId="0" applyNumberFormat="1" applyFont="1" applyBorder="1" applyAlignment="1">
      <alignment horizontal="left"/>
    </xf>
    <xf numFmtId="0" fontId="62" fillId="0" borderId="0" xfId="0" applyFont="1" applyFill="1" applyBorder="1" applyAlignment="1"/>
    <xf numFmtId="0" fontId="62" fillId="0" borderId="0" xfId="0" applyFont="1" applyAlignment="1">
      <alignment wrapText="1"/>
    </xf>
    <xf numFmtId="0" fontId="50" fillId="0" borderId="0" xfId="0" applyFont="1" applyAlignment="1">
      <alignment horizontal="left"/>
    </xf>
    <xf numFmtId="0" fontId="50" fillId="0" borderId="0" xfId="0" applyFont="1" applyAlignment="1">
      <alignment wrapText="1"/>
    </xf>
    <xf numFmtId="0" fontId="50" fillId="0" borderId="0" xfId="0" applyFont="1" applyAlignment="1">
      <alignment horizontal="center"/>
    </xf>
    <xf numFmtId="0" fontId="50" fillId="0" borderId="0" xfId="0" applyFont="1" applyAlignment="1"/>
    <xf numFmtId="3" fontId="50" fillId="0" borderId="0" xfId="0" applyNumberFormat="1" applyFont="1" applyAlignment="1"/>
    <xf numFmtId="3" fontId="50" fillId="0" borderId="0" xfId="0" applyNumberFormat="1" applyFont="1" applyAlignment="1">
      <alignment horizontal="right"/>
    </xf>
    <xf numFmtId="3" fontId="50" fillId="0" borderId="0" xfId="0" applyNumberFormat="1" applyFont="1" applyFill="1" applyAlignment="1">
      <alignment horizontal="right"/>
    </xf>
    <xf numFmtId="9" fontId="50" fillId="0" borderId="0" xfId="4" applyFont="1" applyFill="1" applyAlignment="1">
      <alignment horizontal="right"/>
    </xf>
    <xf numFmtId="0" fontId="42" fillId="11" borderId="0" xfId="0" quotePrefix="1" applyFont="1" applyFill="1" applyAlignment="1">
      <alignment horizontal="left"/>
    </xf>
    <xf numFmtId="0" fontId="34" fillId="11" borderId="0" xfId="0" applyFont="1" applyFill="1" applyAlignment="1" applyProtection="1">
      <alignment horizontal="left"/>
      <protection locked="0"/>
    </xf>
    <xf numFmtId="0" fontId="42" fillId="0" borderId="0" xfId="0" quotePrefix="1" applyFont="1" applyFill="1" applyAlignment="1">
      <alignment horizontal="left"/>
    </xf>
    <xf numFmtId="0" fontId="55" fillId="0" borderId="0" xfId="0" quotePrefix="1" applyFont="1" applyAlignment="1">
      <alignment horizontal="left"/>
    </xf>
    <xf numFmtId="0" fontId="36" fillId="4" borderId="0" xfId="0" quotePrefix="1" applyFont="1" applyFill="1" applyAlignment="1">
      <alignment horizontal="right"/>
    </xf>
    <xf numFmtId="0" fontId="44" fillId="0" borderId="0" xfId="0" applyFont="1" applyAlignment="1">
      <alignment horizontal="left" wrapText="1"/>
    </xf>
    <xf numFmtId="0" fontId="36" fillId="0" borderId="0" xfId="0" applyFont="1" applyFill="1" applyAlignment="1">
      <alignment horizontal="right"/>
    </xf>
    <xf numFmtId="3" fontId="34" fillId="8" borderId="0" xfId="0" applyNumberFormat="1" applyFont="1" applyFill="1" applyAlignment="1"/>
    <xf numFmtId="3" fontId="34" fillId="8" borderId="0" xfId="0" applyNumberFormat="1" applyFont="1" applyFill="1" applyAlignment="1">
      <alignment horizontal="right"/>
    </xf>
    <xf numFmtId="3" fontId="36" fillId="4" borderId="0" xfId="0" applyNumberFormat="1" applyFont="1" applyFill="1" applyAlignment="1"/>
    <xf numFmtId="3" fontId="36" fillId="0" borderId="0" xfId="0" applyNumberFormat="1" applyFont="1" applyFill="1" applyAlignment="1"/>
    <xf numFmtId="3" fontId="36" fillId="0" borderId="0" xfId="0" applyNumberFormat="1" applyFont="1" applyFill="1" applyAlignment="1">
      <alignment horizontal="right" wrapText="1"/>
    </xf>
    <xf numFmtId="3" fontId="55" fillId="0" borderId="0" xfId="0" applyNumberFormat="1" applyFont="1" applyFill="1" applyAlignment="1">
      <alignment horizontal="center"/>
    </xf>
    <xf numFmtId="0" fontId="63" fillId="0" borderId="0" xfId="0" applyFont="1" applyFill="1" applyAlignment="1"/>
    <xf numFmtId="0" fontId="36" fillId="0" borderId="0" xfId="0" applyFont="1" applyFill="1" applyAlignment="1">
      <alignment wrapText="1"/>
    </xf>
    <xf numFmtId="0" fontId="46" fillId="0" borderId="0" xfId="0" applyFont="1" applyFill="1" applyAlignment="1"/>
    <xf numFmtId="3" fontId="36" fillId="14" borderId="0" xfId="0" applyNumberFormat="1" applyFont="1" applyFill="1" applyAlignment="1"/>
    <xf numFmtId="0" fontId="44" fillId="0" borderId="15" xfId="0" applyFont="1" applyBorder="1" applyAlignment="1">
      <alignment wrapText="1"/>
    </xf>
    <xf numFmtId="0" fontId="38" fillId="2" borderId="0" xfId="0" applyFont="1" applyFill="1" applyAlignment="1">
      <alignment horizontal="right"/>
    </xf>
    <xf numFmtId="3" fontId="36" fillId="2" borderId="0" xfId="0" applyNumberFormat="1" applyFont="1" applyFill="1" applyAlignment="1">
      <alignment horizontal="right"/>
    </xf>
    <xf numFmtId="3" fontId="36" fillId="12" borderId="0" xfId="0" applyNumberFormat="1" applyFont="1" applyFill="1" applyAlignment="1"/>
    <xf numFmtId="3" fontId="36" fillId="12" borderId="0" xfId="0" applyNumberFormat="1" applyFont="1" applyFill="1" applyAlignment="1">
      <alignment horizontal="right"/>
    </xf>
    <xf numFmtId="3" fontId="34" fillId="0" borderId="0" xfId="0" applyNumberFormat="1" applyFont="1" applyFill="1" applyAlignment="1" applyProtection="1">
      <protection locked="0"/>
    </xf>
    <xf numFmtId="0" fontId="36" fillId="0" borderId="16" xfId="0" quotePrefix="1" applyFont="1" applyBorder="1" applyAlignment="1">
      <alignment horizontal="left"/>
    </xf>
    <xf numFmtId="0" fontId="36" fillId="0" borderId="30" xfId="0" quotePrefix="1" applyFont="1" applyBorder="1" applyAlignment="1">
      <alignment horizontal="left"/>
    </xf>
    <xf numFmtId="0" fontId="36" fillId="0" borderId="8" xfId="0" applyFont="1" applyBorder="1" applyAlignment="1">
      <alignment horizontal="left" wrapText="1"/>
    </xf>
    <xf numFmtId="0" fontId="36" fillId="0" borderId="5" xfId="0" applyFont="1" applyBorder="1" applyAlignment="1">
      <alignment horizontal="left" wrapText="1"/>
    </xf>
    <xf numFmtId="0" fontId="36" fillId="0" borderId="0" xfId="0" applyFont="1" applyBorder="1" applyAlignment="1">
      <alignment wrapText="1"/>
    </xf>
    <xf numFmtId="0" fontId="34" fillId="0" borderId="0" xfId="0" applyFont="1" applyBorder="1" applyAlignment="1">
      <alignment horizontal="right"/>
    </xf>
    <xf numFmtId="3" fontId="35" fillId="0" borderId="0" xfId="0" applyNumberFormat="1" applyFont="1" applyFill="1" applyAlignment="1">
      <alignment horizontal="left"/>
    </xf>
    <xf numFmtId="0" fontId="36" fillId="0" borderId="17" xfId="0" quotePrefix="1" applyFont="1" applyBorder="1" applyAlignment="1">
      <alignment horizontal="left" wrapText="1"/>
    </xf>
    <xf numFmtId="0" fontId="36" fillId="0" borderId="0" xfId="0" quotePrefix="1" applyFont="1" applyBorder="1" applyAlignment="1">
      <alignment horizontal="left" wrapText="1"/>
    </xf>
    <xf numFmtId="0" fontId="36" fillId="0" borderId="0" xfId="0" applyFont="1" applyBorder="1" applyAlignment="1">
      <alignment horizontal="left" wrapText="1"/>
    </xf>
    <xf numFmtId="0" fontId="36" fillId="0" borderId="6" xfId="0" applyFont="1" applyBorder="1" applyAlignment="1">
      <alignment horizontal="left" wrapText="1"/>
    </xf>
    <xf numFmtId="0" fontId="36" fillId="0" borderId="4" xfId="0" applyFont="1" applyBorder="1" applyAlignment="1">
      <alignment horizontal="left" wrapText="1"/>
    </xf>
    <xf numFmtId="0" fontId="36" fillId="0" borderId="9" xfId="0" applyFont="1" applyBorder="1" applyAlignment="1">
      <alignment horizontal="left" wrapText="1"/>
    </xf>
    <xf numFmtId="0" fontId="36" fillId="0" borderId="7" xfId="0" applyFont="1" applyBorder="1" applyAlignment="1">
      <alignment horizontal="left" wrapText="1"/>
    </xf>
    <xf numFmtId="3" fontId="34" fillId="0" borderId="0" xfId="0" applyNumberFormat="1" applyFont="1" applyBorder="1" applyAlignment="1">
      <alignment horizontal="center"/>
    </xf>
    <xf numFmtId="0" fontId="34" fillId="0" borderId="0" xfId="0" applyFont="1" applyBorder="1" applyAlignment="1" applyProtection="1">
      <protection locked="0"/>
    </xf>
    <xf numFmtId="0" fontId="36" fillId="0" borderId="0" xfId="0" applyFont="1" applyBorder="1" applyAlignment="1" applyProtection="1">
      <protection locked="0"/>
    </xf>
    <xf numFmtId="166" fontId="34" fillId="0" borderId="0" xfId="0" applyNumberFormat="1" applyFont="1" applyFill="1" applyAlignment="1"/>
    <xf numFmtId="3" fontId="44" fillId="1" borderId="0" xfId="0" applyNumberFormat="1" applyFont="1" applyFill="1" applyAlignment="1">
      <alignment horizontal="right"/>
    </xf>
    <xf numFmtId="3" fontId="49" fillId="1" borderId="0" xfId="0" applyNumberFormat="1" applyFont="1" applyFill="1" applyAlignment="1"/>
    <xf numFmtId="3" fontId="34" fillId="1" borderId="0" xfId="0" applyNumberFormat="1" applyFont="1" applyFill="1" applyAlignment="1"/>
    <xf numFmtId="3" fontId="44" fillId="0" borderId="0" xfId="1" applyNumberFormat="1" applyFont="1" applyBorder="1" applyAlignment="1">
      <alignment wrapText="1"/>
    </xf>
    <xf numFmtId="3" fontId="36" fillId="0" borderId="0" xfId="1" applyNumberFormat="1" applyFont="1" applyFill="1" applyAlignment="1" applyProtection="1">
      <alignment wrapText="1"/>
      <protection locked="0"/>
    </xf>
    <xf numFmtId="3" fontId="34" fillId="0" borderId="0" xfId="0" applyNumberFormat="1" applyFont="1" applyAlignment="1" applyProtection="1">
      <protection locked="0"/>
    </xf>
    <xf numFmtId="0" fontId="43" fillId="0" borderId="0" xfId="0" quotePrefix="1" applyFont="1" applyBorder="1" applyAlignment="1">
      <alignment horizontal="left" wrapText="1"/>
    </xf>
    <xf numFmtId="0" fontId="44" fillId="0" borderId="0" xfId="0" quotePrefix="1" applyFont="1" applyFill="1" applyBorder="1" applyAlignment="1">
      <alignment horizontal="left"/>
    </xf>
    <xf numFmtId="0" fontId="37" fillId="0" borderId="0" xfId="0" quotePrefix="1" applyFont="1" applyBorder="1" applyAlignment="1">
      <alignment horizontal="left"/>
    </xf>
    <xf numFmtId="0" fontId="34" fillId="0" borderId="0" xfId="0" quotePrefix="1" applyFont="1" applyFill="1" applyBorder="1" applyAlignment="1">
      <alignment horizontal="left" wrapText="1"/>
    </xf>
    <xf numFmtId="49" fontId="34" fillId="0" borderId="0" xfId="0" quotePrefix="1" applyNumberFormat="1" applyFont="1" applyFill="1" applyBorder="1" applyAlignment="1">
      <alignment horizontal="left" wrapText="1"/>
    </xf>
    <xf numFmtId="0" fontId="34" fillId="0" borderId="13" xfId="0" applyFont="1" applyFill="1" applyBorder="1" applyAlignment="1"/>
    <xf numFmtId="0" fontId="42" fillId="0" borderId="0" xfId="0" applyFont="1" applyFill="1" applyBorder="1" applyAlignment="1"/>
    <xf numFmtId="0" fontId="44" fillId="0" borderId="0" xfId="0" applyNumberFormat="1" applyFont="1" applyFill="1" applyBorder="1" applyAlignment="1">
      <alignment horizontal="left"/>
    </xf>
    <xf numFmtId="3" fontId="34" fillId="0" borderId="0" xfId="0" applyNumberFormat="1" applyFont="1" applyFill="1" applyBorder="1" applyAlignment="1">
      <alignment horizontal="right"/>
    </xf>
    <xf numFmtId="49" fontId="44" fillId="0" borderId="0" xfId="0" applyNumberFormat="1" applyFont="1" applyFill="1" applyBorder="1" applyAlignment="1">
      <alignment horizontal="left"/>
    </xf>
    <xf numFmtId="0" fontId="44" fillId="0" borderId="0" xfId="0" applyFont="1" applyFill="1" applyBorder="1" applyAlignment="1">
      <alignment horizontal="left"/>
    </xf>
    <xf numFmtId="3" fontId="34" fillId="0" borderId="0" xfId="0" applyNumberFormat="1" applyFont="1" applyFill="1" applyBorder="1" applyAlignment="1"/>
    <xf numFmtId="3" fontId="34" fillId="0" borderId="0" xfId="0" applyNumberFormat="1" applyFont="1" applyFill="1" applyBorder="1" applyAlignment="1" applyProtection="1">
      <alignment horizontal="right"/>
      <protection locked="0"/>
    </xf>
    <xf numFmtId="165" fontId="44" fillId="0" borderId="0" xfId="0" applyNumberFormat="1" applyFont="1" applyFill="1" applyBorder="1" applyAlignment="1">
      <alignment horizontal="left"/>
    </xf>
    <xf numFmtId="169" fontId="44" fillId="0" borderId="0" xfId="0" applyNumberFormat="1" applyFont="1" applyFill="1" applyAlignment="1">
      <alignment horizontal="left" wrapText="1"/>
    </xf>
    <xf numFmtId="169" fontId="44" fillId="0" borderId="0" xfId="0" applyNumberFormat="1" applyFont="1" applyFill="1" applyAlignment="1">
      <alignment horizontal="center"/>
    </xf>
    <xf numFmtId="169" fontId="34" fillId="0" borderId="0" xfId="1" applyNumberFormat="1" applyFont="1" applyFill="1" applyAlignment="1">
      <alignment horizontal="center"/>
    </xf>
    <xf numFmtId="0" fontId="34" fillId="0" borderId="0" xfId="0" quotePrefix="1" applyFont="1" applyAlignment="1">
      <alignment horizontal="left"/>
    </xf>
    <xf numFmtId="0" fontId="43" fillId="0" borderId="0" xfId="0" quotePrefix="1" applyFont="1" applyFill="1" applyBorder="1" applyAlignment="1">
      <alignment horizontal="left" wrapText="1"/>
    </xf>
    <xf numFmtId="0" fontId="44" fillId="0" borderId="0" xfId="1" applyNumberFormat="1" applyFont="1" applyFill="1" applyBorder="1" applyAlignment="1">
      <alignment horizontal="left" wrapText="1"/>
    </xf>
    <xf numFmtId="0" fontId="44" fillId="0" borderId="0" xfId="1" applyNumberFormat="1" applyFont="1" applyFill="1" applyBorder="1" applyAlignment="1">
      <alignment wrapText="1"/>
    </xf>
    <xf numFmtId="0" fontId="44" fillId="0" borderId="0" xfId="0" applyFont="1" applyFill="1" applyBorder="1" applyAlignment="1">
      <alignment horizontal="center"/>
    </xf>
    <xf numFmtId="0" fontId="43" fillId="0" borderId="0" xfId="0" applyFont="1" applyFill="1" applyBorder="1" applyAlignment="1"/>
    <xf numFmtId="0" fontId="34" fillId="0" borderId="0" xfId="0" applyFont="1" applyFill="1" applyBorder="1" applyAlignment="1">
      <alignment horizontal="left"/>
    </xf>
    <xf numFmtId="0" fontId="60" fillId="0" borderId="13" xfId="0" applyFont="1" applyFill="1" applyBorder="1" applyAlignment="1"/>
    <xf numFmtId="3" fontId="19" fillId="0" borderId="0" xfId="0" applyNumberFormat="1" applyFont="1" applyFill="1" applyBorder="1" applyAlignment="1">
      <alignment horizontal="center"/>
    </xf>
    <xf numFmtId="3" fontId="19" fillId="0" borderId="0" xfId="0" applyNumberFormat="1" applyFont="1" applyFill="1" applyAlignment="1">
      <alignment horizontal="center"/>
    </xf>
    <xf numFmtId="0" fontId="42" fillId="15" borderId="0" xfId="0" applyFont="1" applyFill="1" applyAlignment="1">
      <alignment horizontal="right"/>
    </xf>
    <xf numFmtId="3" fontId="42" fillId="15" borderId="0" xfId="0" applyNumberFormat="1" applyFont="1" applyFill="1" applyAlignment="1"/>
    <xf numFmtId="3" fontId="42" fillId="15" borderId="0" xfId="0" applyNumberFormat="1" applyFont="1" applyFill="1" applyAlignment="1">
      <alignment horizontal="right"/>
    </xf>
    <xf numFmtId="0" fontId="55" fillId="0" borderId="0" xfId="0" applyFont="1" applyFill="1" applyAlignment="1">
      <alignment wrapText="1"/>
    </xf>
    <xf numFmtId="3" fontId="19" fillId="0" borderId="0" xfId="0" applyNumberFormat="1" applyFont="1" applyFill="1" applyBorder="1" applyAlignment="1">
      <alignment horizontal="left" wrapText="1"/>
    </xf>
    <xf numFmtId="3" fontId="19" fillId="0" borderId="0" xfId="0" applyNumberFormat="1" applyFont="1" applyFill="1" applyBorder="1" applyAlignment="1">
      <alignment horizontal="right"/>
    </xf>
    <xf numFmtId="166" fontId="19" fillId="0" borderId="0" xfId="0" applyNumberFormat="1" applyFont="1" applyFill="1" applyBorder="1" applyAlignment="1">
      <alignment horizontal="left"/>
    </xf>
    <xf numFmtId="3" fontId="19" fillId="0" borderId="0" xfId="0" applyNumberFormat="1" applyFont="1" applyFill="1" applyBorder="1" applyAlignment="1">
      <alignment horizontal="left"/>
    </xf>
    <xf numFmtId="0" fontId="19" fillId="0" borderId="0" xfId="0" quotePrefix="1" applyFont="1" applyFill="1" applyBorder="1" applyAlignment="1">
      <alignment horizontal="left"/>
    </xf>
    <xf numFmtId="0" fontId="19" fillId="0" borderId="0" xfId="0" applyFont="1" applyFill="1" applyBorder="1" applyAlignment="1">
      <alignment horizontal="center" wrapText="1"/>
    </xf>
    <xf numFmtId="166" fontId="19" fillId="0" borderId="0" xfId="0" applyNumberFormat="1" applyFont="1" applyFill="1" applyBorder="1" applyAlignment="1">
      <alignment horizontal="center" wrapText="1"/>
    </xf>
    <xf numFmtId="0" fontId="19" fillId="0" borderId="0" xfId="0" applyFont="1" applyFill="1" applyBorder="1" applyAlignment="1">
      <alignment horizontal="left" wrapText="1"/>
    </xf>
    <xf numFmtId="166" fontId="65" fillId="0" borderId="0" xfId="0" applyNumberFormat="1" applyFont="1" applyFill="1" applyBorder="1" applyAlignment="1">
      <alignment horizontal="left"/>
    </xf>
    <xf numFmtId="166" fontId="19" fillId="0" borderId="0" xfId="1" applyNumberFormat="1" applyFont="1" applyFill="1" applyBorder="1" applyAlignment="1">
      <alignment horizontal="left"/>
    </xf>
    <xf numFmtId="3" fontId="64" fillId="0" borderId="0" xfId="0" applyNumberFormat="1" applyFont="1" applyFill="1" applyBorder="1" applyAlignment="1">
      <alignment horizontal="left"/>
    </xf>
    <xf numFmtId="4" fontId="19" fillId="0" borderId="0" xfId="0" applyNumberFormat="1" applyFont="1" applyFill="1" applyBorder="1" applyAlignment="1">
      <alignment horizontal="right"/>
    </xf>
    <xf numFmtId="166" fontId="66" fillId="0" borderId="0" xfId="0" applyNumberFormat="1" applyFont="1" applyFill="1" applyBorder="1" applyAlignment="1">
      <alignment horizontal="right"/>
    </xf>
    <xf numFmtId="0" fontId="66" fillId="0" borderId="0" xfId="0" applyFont="1" applyFill="1" applyBorder="1" applyAlignment="1">
      <alignment horizontal="left" wrapText="1"/>
    </xf>
    <xf numFmtId="166" fontId="66" fillId="0" borderId="0" xfId="0" applyNumberFormat="1" applyFont="1" applyFill="1" applyBorder="1" applyAlignment="1">
      <alignment horizontal="left"/>
    </xf>
    <xf numFmtId="166" fontId="66" fillId="0" borderId="0" xfId="1" applyNumberFormat="1" applyFont="1" applyFill="1" applyBorder="1" applyAlignment="1">
      <alignment horizontal="left"/>
    </xf>
    <xf numFmtId="3" fontId="66" fillId="0" borderId="0" xfId="0" applyNumberFormat="1" applyFont="1" applyFill="1" applyBorder="1" applyAlignment="1">
      <alignment horizontal="left"/>
    </xf>
    <xf numFmtId="0" fontId="66" fillId="0" borderId="0" xfId="0" applyFont="1" applyFill="1" applyBorder="1" applyAlignment="1">
      <alignment horizontal="left"/>
    </xf>
    <xf numFmtId="0" fontId="19" fillId="0" borderId="0" xfId="0" quotePrefix="1" applyFont="1" applyFill="1" applyAlignment="1">
      <alignment horizontal="left"/>
    </xf>
    <xf numFmtId="3" fontId="65" fillId="0" borderId="0" xfId="0" applyNumberFormat="1" applyFont="1" applyFill="1" applyAlignment="1">
      <alignment horizontal="right"/>
    </xf>
    <xf numFmtId="0" fontId="68" fillId="0" borderId="0" xfId="0" applyFont="1" applyFill="1" applyAlignment="1">
      <alignment horizontal="right"/>
    </xf>
    <xf numFmtId="0" fontId="19" fillId="0" borderId="0" xfId="0" applyFont="1" applyFill="1" applyAlignment="1"/>
    <xf numFmtId="3" fontId="19" fillId="0" borderId="0" xfId="0" applyNumberFormat="1" applyFont="1" applyFill="1" applyAlignment="1"/>
    <xf numFmtId="0" fontId="66" fillId="0" borderId="0" xfId="0" applyFont="1" applyFill="1" applyAlignment="1"/>
    <xf numFmtId="3" fontId="66" fillId="0" borderId="0" xfId="0" applyNumberFormat="1" applyFont="1" applyFill="1" applyAlignment="1">
      <alignment horizontal="left"/>
    </xf>
    <xf numFmtId="0" fontId="67" fillId="0" borderId="0" xfId="0" quotePrefix="1" applyFont="1" applyFill="1" applyAlignment="1">
      <alignment horizontal="left"/>
    </xf>
    <xf numFmtId="3" fontId="19" fillId="0" borderId="0" xfId="0" applyNumberFormat="1" applyFont="1" applyFill="1" applyBorder="1" applyAlignment="1"/>
    <xf numFmtId="0" fontId="65" fillId="0" borderId="0" xfId="0" applyFont="1" applyFill="1" applyAlignment="1">
      <alignment horizontal="right"/>
    </xf>
    <xf numFmtId="0" fontId="65" fillId="0" borderId="0" xfId="0" applyFont="1" applyFill="1" applyAlignment="1"/>
    <xf numFmtId="3" fontId="65" fillId="0" borderId="0" xfId="0" applyNumberFormat="1" applyFont="1" applyFill="1" applyAlignment="1"/>
    <xf numFmtId="0" fontId="19" fillId="0" borderId="0" xfId="0" applyFont="1" applyFill="1" applyAlignment="1">
      <alignment horizontal="right"/>
    </xf>
    <xf numFmtId="9" fontId="19" fillId="0" borderId="0" xfId="0" applyNumberFormat="1" applyFont="1" applyFill="1" applyAlignment="1"/>
    <xf numFmtId="3" fontId="68" fillId="0" borderId="0" xfId="0" applyNumberFormat="1" applyFont="1" applyFill="1" applyAlignment="1">
      <alignment horizontal="right"/>
    </xf>
    <xf numFmtId="3" fontId="69" fillId="0" borderId="0" xfId="0" applyNumberFormat="1" applyFont="1" applyFill="1" applyAlignment="1">
      <alignment horizontal="right"/>
    </xf>
    <xf numFmtId="3" fontId="19" fillId="0" borderId="0" xfId="0" applyNumberFormat="1" applyFont="1" applyFill="1" applyAlignment="1">
      <alignment horizontal="left"/>
    </xf>
    <xf numFmtId="3" fontId="69" fillId="0" borderId="0" xfId="0" applyNumberFormat="1" applyFont="1" applyFill="1" applyAlignment="1"/>
    <xf numFmtId="1" fontId="19" fillId="0" borderId="0" xfId="0" applyNumberFormat="1" applyFont="1" applyFill="1" applyAlignment="1">
      <alignment horizontal="right"/>
    </xf>
    <xf numFmtId="9" fontId="19" fillId="0" borderId="0" xfId="0" applyNumberFormat="1" applyFont="1" applyFill="1" applyAlignment="1">
      <alignment horizontal="right"/>
    </xf>
    <xf numFmtId="3" fontId="19" fillId="0" borderId="0" xfId="0" applyNumberFormat="1" applyFont="1" applyFill="1" applyAlignment="1">
      <alignment horizontal="right"/>
    </xf>
    <xf numFmtId="0" fontId="69" fillId="0" borderId="0" xfId="0" applyFont="1" applyFill="1" applyAlignment="1">
      <alignment horizontal="right"/>
    </xf>
    <xf numFmtId="0" fontId="70" fillId="0" borderId="0" xfId="0" applyFont="1" applyFill="1" applyAlignment="1">
      <alignment horizontal="center"/>
    </xf>
    <xf numFmtId="3" fontId="66" fillId="0" borderId="0" xfId="0" applyNumberFormat="1" applyFont="1" applyFill="1" applyAlignment="1"/>
    <xf numFmtId="3" fontId="70" fillId="0" borderId="0" xfId="0" applyNumberFormat="1" applyFont="1" applyFill="1" applyAlignment="1">
      <alignment horizontal="right"/>
    </xf>
    <xf numFmtId="0" fontId="66" fillId="0" borderId="0" xfId="0" applyFont="1" applyFill="1" applyAlignment="1">
      <alignment horizontal="right"/>
    </xf>
    <xf numFmtId="3" fontId="64" fillId="0" borderId="0" xfId="0" applyNumberFormat="1" applyFont="1" applyFill="1" applyAlignment="1">
      <alignment horizontal="left"/>
    </xf>
    <xf numFmtId="3" fontId="68" fillId="0" borderId="0" xfId="0" applyNumberFormat="1" applyFont="1" applyFill="1" applyAlignment="1">
      <alignment horizontal="center"/>
    </xf>
    <xf numFmtId="0" fontId="66" fillId="0" borderId="0" xfId="0" applyFont="1" applyFill="1" applyAlignment="1">
      <alignment wrapText="1"/>
    </xf>
    <xf numFmtId="3" fontId="70" fillId="0" borderId="0" xfId="0" applyNumberFormat="1" applyFont="1" applyFill="1" applyAlignment="1">
      <alignment horizontal="left"/>
    </xf>
    <xf numFmtId="0" fontId="19" fillId="0" borderId="0" xfId="0" applyFont="1" applyFill="1" applyAlignment="1">
      <alignment horizontal="center"/>
    </xf>
    <xf numFmtId="0" fontId="64" fillId="0" borderId="0" xfId="0" applyFont="1" applyFill="1" applyAlignment="1"/>
    <xf numFmtId="0" fontId="68" fillId="0" borderId="0" xfId="0" applyFont="1" applyFill="1" applyAlignment="1">
      <alignment horizontal="center"/>
    </xf>
    <xf numFmtId="0" fontId="65" fillId="0" borderId="0" xfId="0" applyFont="1" applyFill="1" applyAlignment="1">
      <alignment horizontal="center"/>
    </xf>
    <xf numFmtId="3" fontId="68" fillId="0" borderId="0" xfId="0" applyNumberFormat="1" applyFont="1" applyFill="1" applyAlignment="1">
      <alignment horizontal="left"/>
    </xf>
    <xf numFmtId="3" fontId="69" fillId="0" borderId="0" xfId="0" applyNumberFormat="1" applyFont="1" applyFill="1" applyAlignment="1">
      <alignment horizontal="left"/>
    </xf>
    <xf numFmtId="3" fontId="71" fillId="0" borderId="0" xfId="0" applyNumberFormat="1" applyFont="1" applyFill="1" applyAlignment="1"/>
    <xf numFmtId="0" fontId="71" fillId="0" borderId="0" xfId="0" applyFont="1" applyFill="1" applyAlignment="1"/>
    <xf numFmtId="3" fontId="64" fillId="0" borderId="0" xfId="0" applyNumberFormat="1" applyFont="1" applyFill="1" applyAlignment="1"/>
    <xf numFmtId="3" fontId="19" fillId="0" borderId="0" xfId="0" applyNumberFormat="1" applyFont="1" applyFill="1" applyAlignment="1">
      <alignment horizontal="left" wrapText="1"/>
    </xf>
    <xf numFmtId="166" fontId="69" fillId="0" borderId="0" xfId="0" applyNumberFormat="1" applyFont="1" applyFill="1" applyAlignment="1">
      <alignment horizontal="left"/>
    </xf>
    <xf numFmtId="170" fontId="19" fillId="0" borderId="0" xfId="0" applyNumberFormat="1" applyFont="1" applyFill="1" applyBorder="1" applyAlignment="1">
      <alignment horizontal="left"/>
    </xf>
    <xf numFmtId="0" fontId="68" fillId="0" borderId="0" xfId="0" applyFont="1" applyFill="1" applyBorder="1" applyAlignment="1">
      <alignment horizontal="center"/>
    </xf>
    <xf numFmtId="0" fontId="19" fillId="0" borderId="0" xfId="0" applyFont="1" applyFill="1" applyBorder="1" applyAlignment="1"/>
    <xf numFmtId="3" fontId="65" fillId="0" borderId="0" xfId="0" applyNumberFormat="1" applyFont="1" applyFill="1" applyBorder="1" applyAlignment="1">
      <alignment horizontal="right"/>
    </xf>
    <xf numFmtId="0" fontId="19" fillId="0" borderId="0" xfId="0" applyFont="1" applyFill="1" applyBorder="1" applyAlignment="1">
      <alignment horizontal="right"/>
    </xf>
    <xf numFmtId="0" fontId="19" fillId="0" borderId="0" xfId="0" applyFont="1" applyFill="1" applyBorder="1"/>
    <xf numFmtId="0" fontId="64" fillId="0" borderId="0" xfId="0" applyFont="1" applyFill="1" applyBorder="1" applyAlignment="1"/>
    <xf numFmtId="3" fontId="65" fillId="0" borderId="0" xfId="0" applyNumberFormat="1" applyFont="1" applyFill="1" applyBorder="1" applyAlignment="1">
      <alignment horizontal="left"/>
    </xf>
    <xf numFmtId="170" fontId="68" fillId="0" borderId="0" xfId="0" applyNumberFormat="1" applyFont="1" applyFill="1" applyBorder="1" applyAlignment="1">
      <alignment horizontal="left"/>
    </xf>
    <xf numFmtId="3" fontId="64" fillId="0" borderId="0" xfId="0" applyNumberFormat="1" applyFont="1" applyFill="1" applyBorder="1" applyAlignment="1"/>
    <xf numFmtId="0" fontId="68" fillId="0" borderId="0" xfId="0" applyFont="1" applyFill="1" applyBorder="1" applyAlignment="1">
      <alignment horizontal="left"/>
    </xf>
    <xf numFmtId="170" fontId="65" fillId="0" borderId="0" xfId="0" applyNumberFormat="1" applyFont="1" applyFill="1" applyBorder="1" applyAlignment="1">
      <alignment horizontal="left" vertical="center"/>
    </xf>
    <xf numFmtId="170" fontId="65" fillId="0" borderId="0" xfId="0" applyNumberFormat="1" applyFont="1" applyFill="1" applyBorder="1" applyAlignment="1">
      <alignment horizontal="left"/>
    </xf>
    <xf numFmtId="0" fontId="65" fillId="0" borderId="0" xfId="0" applyFont="1" applyFill="1" applyBorder="1" applyAlignment="1">
      <alignment horizontal="center"/>
    </xf>
    <xf numFmtId="0" fontId="65" fillId="0" borderId="0" xfId="0" applyFont="1" applyFill="1" applyBorder="1" applyAlignment="1">
      <alignment vertical="center"/>
    </xf>
    <xf numFmtId="0" fontId="65" fillId="0" borderId="0" xfId="0" applyFont="1" applyFill="1" applyBorder="1" applyAlignment="1"/>
    <xf numFmtId="3" fontId="65" fillId="0" borderId="0" xfId="0" applyNumberFormat="1" applyFont="1" applyFill="1" applyBorder="1" applyAlignment="1">
      <alignment vertical="center"/>
    </xf>
    <xf numFmtId="3" fontId="65" fillId="0" borderId="0" xfId="0" applyNumberFormat="1" applyFont="1" applyFill="1" applyBorder="1" applyAlignment="1">
      <alignment horizontal="right" vertical="center"/>
    </xf>
    <xf numFmtId="0" fontId="19" fillId="0" borderId="0" xfId="0" applyFont="1" applyFill="1" applyBorder="1" applyAlignment="1">
      <alignment horizontal="center"/>
    </xf>
    <xf numFmtId="0" fontId="68" fillId="0" borderId="0" xfId="0" applyFont="1" applyFill="1" applyBorder="1" applyAlignment="1">
      <alignment horizontal="right"/>
    </xf>
    <xf numFmtId="3" fontId="68" fillId="0" borderId="0" xfId="0" applyNumberFormat="1" applyFont="1" applyFill="1" applyBorder="1" applyAlignment="1">
      <alignment horizontal="right" vertical="center"/>
    </xf>
    <xf numFmtId="3" fontId="69" fillId="0" borderId="0" xfId="0" applyNumberFormat="1" applyFont="1" applyFill="1" applyBorder="1" applyAlignment="1">
      <alignment horizontal="right"/>
    </xf>
    <xf numFmtId="3" fontId="65" fillId="0" borderId="0" xfId="0" applyNumberFormat="1" applyFont="1" applyFill="1" applyBorder="1" applyAlignment="1"/>
    <xf numFmtId="1" fontId="19" fillId="0" borderId="0" xfId="0" applyNumberFormat="1" applyFont="1" applyFill="1" applyBorder="1" applyAlignment="1">
      <alignment horizontal="right"/>
    </xf>
    <xf numFmtId="9" fontId="19" fillId="0" borderId="0" xfId="0" applyNumberFormat="1" applyFont="1" applyFill="1" applyBorder="1" applyAlignment="1">
      <alignment horizontal="right"/>
    </xf>
    <xf numFmtId="9" fontId="19" fillId="0" borderId="0" xfId="0" applyNumberFormat="1" applyFont="1" applyFill="1" applyBorder="1" applyAlignment="1"/>
    <xf numFmtId="0" fontId="64" fillId="0" borderId="0" xfId="0" applyFont="1" applyFill="1" applyBorder="1" applyAlignment="1">
      <alignment horizontal="left"/>
    </xf>
    <xf numFmtId="17" fontId="72" fillId="0" borderId="0" xfId="0" applyNumberFormat="1" applyFont="1" applyFill="1" applyBorder="1" applyAlignment="1">
      <alignment horizontal="left"/>
    </xf>
    <xf numFmtId="0" fontId="65" fillId="0" borderId="0" xfId="0" applyFont="1" applyFill="1" applyBorder="1" applyAlignment="1">
      <alignment horizontal="left"/>
    </xf>
    <xf numFmtId="49" fontId="19" fillId="0" borderId="0" xfId="0" applyNumberFormat="1" applyFont="1" applyFill="1" applyBorder="1" applyAlignment="1">
      <alignment horizontal="left"/>
    </xf>
    <xf numFmtId="0" fontId="19" fillId="0" borderId="0" xfId="0" applyNumberFormat="1" applyFont="1" applyFill="1" applyBorder="1" applyAlignment="1">
      <alignment horizontal="left"/>
    </xf>
    <xf numFmtId="3" fontId="19" fillId="0" borderId="0" xfId="1" applyNumberFormat="1" applyFont="1" applyFill="1" applyBorder="1" applyAlignment="1" applyProtection="1">
      <protection locked="0"/>
    </xf>
    <xf numFmtId="3" fontId="19" fillId="0" borderId="0" xfId="1" applyNumberFormat="1" applyFont="1" applyFill="1" applyBorder="1" applyAlignment="1" applyProtection="1">
      <alignment horizontal="right"/>
      <protection locked="0"/>
    </xf>
    <xf numFmtId="3" fontId="19" fillId="0" borderId="0" xfId="0" applyNumberFormat="1" applyFont="1" applyFill="1" applyBorder="1" applyAlignment="1" applyProtection="1">
      <alignment horizontal="right"/>
      <protection locked="0"/>
    </xf>
    <xf numFmtId="0" fontId="68" fillId="0" borderId="0" xfId="0" applyFont="1" applyFill="1" applyBorder="1" applyAlignment="1">
      <alignment horizontal="right" vertical="center"/>
    </xf>
    <xf numFmtId="3" fontId="68" fillId="0" borderId="0" xfId="0" applyNumberFormat="1" applyFont="1" applyFill="1" applyBorder="1" applyAlignment="1">
      <alignment horizontal="right"/>
    </xf>
    <xf numFmtId="166" fontId="19" fillId="0" borderId="0" xfId="0" applyNumberFormat="1" applyFont="1" applyFill="1" applyBorder="1" applyAlignment="1">
      <alignment horizontal="left" wrapText="1"/>
    </xf>
    <xf numFmtId="3" fontId="64" fillId="0" borderId="0" xfId="0" applyNumberFormat="1" applyFont="1" applyFill="1" applyBorder="1" applyAlignment="1">
      <alignment horizontal="left" wrapText="1"/>
    </xf>
    <xf numFmtId="0" fontId="71" fillId="0" borderId="0" xfId="0" applyFont="1" applyFill="1" applyBorder="1" applyAlignment="1">
      <alignment horizontal="left"/>
    </xf>
    <xf numFmtId="44" fontId="19" fillId="0" borderId="0" xfId="1" applyFont="1" applyFill="1" applyBorder="1" applyAlignment="1">
      <alignment horizontal="left"/>
    </xf>
    <xf numFmtId="166" fontId="74" fillId="0" borderId="0" xfId="0" applyNumberFormat="1" applyFont="1" applyFill="1" applyBorder="1" applyAlignment="1">
      <alignment horizontal="left"/>
    </xf>
    <xf numFmtId="166" fontId="74" fillId="0" borderId="0" xfId="1" applyNumberFormat="1" applyFont="1" applyFill="1" applyBorder="1" applyAlignment="1">
      <alignment horizontal="left"/>
    </xf>
    <xf numFmtId="3" fontId="71" fillId="0" borderId="0" xfId="0" applyNumberFormat="1" applyFont="1" applyFill="1" applyBorder="1" applyAlignment="1">
      <alignment horizontal="left"/>
    </xf>
    <xf numFmtId="9" fontId="19" fillId="0" borderId="0" xfId="0" applyNumberFormat="1" applyFont="1" applyFill="1" applyBorder="1" applyAlignment="1">
      <alignment horizontal="left"/>
    </xf>
    <xf numFmtId="168" fontId="19" fillId="0" borderId="0" xfId="0" applyNumberFormat="1" applyFont="1" applyFill="1" applyBorder="1" applyAlignment="1">
      <alignment horizontal="left"/>
    </xf>
    <xf numFmtId="3" fontId="74" fillId="0" borderId="0" xfId="0" applyNumberFormat="1" applyFont="1" applyFill="1" applyBorder="1" applyAlignment="1">
      <alignment horizontal="left"/>
    </xf>
    <xf numFmtId="169" fontId="74" fillId="0" borderId="0" xfId="1" applyNumberFormat="1" applyFont="1" applyFill="1" applyBorder="1" applyAlignment="1">
      <alignment horizontal="left"/>
    </xf>
    <xf numFmtId="169" fontId="19" fillId="0" borderId="0" xfId="0" applyNumberFormat="1" applyFont="1" applyFill="1" applyBorder="1" applyAlignment="1">
      <alignment horizontal="left"/>
    </xf>
    <xf numFmtId="0" fontId="75" fillId="0" borderId="0" xfId="0" applyFont="1" applyFill="1" applyBorder="1" applyAlignment="1">
      <alignment horizontal="left" wrapText="1"/>
    </xf>
    <xf numFmtId="6" fontId="65" fillId="0" borderId="0" xfId="0" applyNumberFormat="1" applyFont="1" applyFill="1" applyBorder="1" applyAlignment="1">
      <alignment horizontal="left"/>
    </xf>
    <xf numFmtId="166" fontId="65" fillId="0" borderId="0" xfId="1" applyNumberFormat="1" applyFont="1" applyFill="1" applyBorder="1" applyAlignment="1">
      <alignment horizontal="left"/>
    </xf>
    <xf numFmtId="44" fontId="74" fillId="0" borderId="0" xfId="1" applyFont="1" applyFill="1" applyBorder="1" applyAlignment="1">
      <alignment horizontal="left"/>
    </xf>
    <xf numFmtId="44" fontId="65" fillId="0" borderId="0" xfId="1" applyFont="1" applyFill="1" applyBorder="1" applyAlignment="1">
      <alignment horizontal="left"/>
    </xf>
    <xf numFmtId="44" fontId="19" fillId="0" borderId="0" xfId="0" applyNumberFormat="1" applyFont="1" applyFill="1" applyBorder="1" applyAlignment="1">
      <alignment horizontal="left"/>
    </xf>
    <xf numFmtId="3" fontId="35" fillId="0" borderId="0" xfId="0" applyNumberFormat="1" applyFont="1" applyAlignment="1">
      <alignment horizontal="right"/>
    </xf>
    <xf numFmtId="0" fontId="47" fillId="0" borderId="0" xfId="0" applyFont="1" applyFill="1" applyAlignment="1">
      <alignment wrapText="1"/>
    </xf>
    <xf numFmtId="0" fontId="47" fillId="0" borderId="0" xfId="0" applyFont="1" applyFill="1" applyAlignment="1"/>
    <xf numFmtId="0" fontId="43" fillId="0" borderId="0" xfId="0" applyFont="1" applyFill="1" applyAlignment="1">
      <alignment vertical="center"/>
    </xf>
    <xf numFmtId="0" fontId="47" fillId="0" borderId="0" xfId="0" quotePrefix="1" applyFont="1" applyFill="1" applyAlignment="1">
      <alignment horizontal="left"/>
    </xf>
    <xf numFmtId="0" fontId="46" fillId="0" borderId="0" xfId="0" applyFont="1" applyFill="1" applyAlignment="1" applyProtection="1">
      <protection locked="0"/>
    </xf>
    <xf numFmtId="49" fontId="34" fillId="0" borderId="0" xfId="0" applyNumberFormat="1" applyFont="1" applyFill="1" applyAlignment="1">
      <alignment horizontal="left"/>
    </xf>
    <xf numFmtId="3" fontId="34" fillId="0" borderId="0" xfId="0" applyNumberFormat="1" applyFont="1" applyFill="1"/>
    <xf numFmtId="0" fontId="34" fillId="0" borderId="0" xfId="0" applyFont="1" applyFill="1" applyAlignment="1">
      <alignment vertical="center"/>
    </xf>
    <xf numFmtId="3" fontId="34" fillId="0" borderId="0" xfId="0" applyNumberFormat="1" applyFont="1" applyFill="1" applyAlignment="1">
      <alignment horizontal="right" vertical="center"/>
    </xf>
    <xf numFmtId="49" fontId="34" fillId="0" borderId="0" xfId="0" applyNumberFormat="1" applyFont="1" applyFill="1" applyAlignment="1">
      <alignment horizontal="left" vertical="center"/>
    </xf>
    <xf numFmtId="0" fontId="34" fillId="0" borderId="0" xfId="0" quotePrefix="1" applyFont="1" applyFill="1" applyAlignment="1">
      <alignment horizontal="left" vertical="center" wrapText="1"/>
    </xf>
    <xf numFmtId="0" fontId="34" fillId="0" borderId="0" xfId="0" applyFont="1" applyFill="1" applyAlignment="1">
      <alignment horizontal="center" vertical="center"/>
    </xf>
    <xf numFmtId="3" fontId="34" fillId="0" borderId="0" xfId="0" applyNumberFormat="1" applyFont="1" applyFill="1" applyAlignment="1">
      <alignment vertical="center"/>
    </xf>
    <xf numFmtId="49" fontId="34" fillId="0" borderId="0" xfId="0" applyNumberFormat="1" applyFont="1" applyFill="1" applyAlignment="1">
      <alignment horizontal="right" vertical="center"/>
    </xf>
    <xf numFmtId="9" fontId="34" fillId="0" borderId="0" xfId="0" applyNumberFormat="1" applyFont="1" applyFill="1" applyAlignment="1">
      <alignment horizontal="right" vertical="center"/>
    </xf>
    <xf numFmtId="165" fontId="34" fillId="0" borderId="0" xfId="0" applyNumberFormat="1" applyFont="1" applyFill="1" applyBorder="1" applyAlignment="1">
      <alignment horizontal="left"/>
    </xf>
    <xf numFmtId="0" fontId="34" fillId="0" borderId="0" xfId="0" applyNumberFormat="1" applyFont="1" applyFill="1" applyAlignment="1"/>
    <xf numFmtId="0" fontId="34" fillId="0" borderId="0" xfId="0" applyNumberFormat="1" applyFont="1" applyFill="1" applyAlignment="1">
      <alignment horizontal="right"/>
    </xf>
    <xf numFmtId="0" fontId="36" fillId="0" borderId="14" xfId="0" applyNumberFormat="1" applyFont="1" applyFill="1" applyBorder="1" applyAlignment="1" applyProtection="1">
      <alignment horizontal="center" wrapText="1"/>
    </xf>
    <xf numFmtId="1" fontId="34" fillId="0" borderId="0" xfId="0" applyNumberFormat="1" applyFont="1" applyBorder="1"/>
    <xf numFmtId="1" fontId="1" fillId="0" borderId="1" xfId="0" applyNumberFormat="1" applyFont="1" applyBorder="1"/>
    <xf numFmtId="0" fontId="1" fillId="0" borderId="2" xfId="0" applyFont="1" applyBorder="1"/>
    <xf numFmtId="0" fontId="43" fillId="16" borderId="0" xfId="0" applyFont="1" applyFill="1" applyAlignment="1"/>
    <xf numFmtId="0" fontId="43" fillId="16" borderId="0" xfId="0" applyFont="1" applyFill="1" applyBorder="1" applyAlignment="1">
      <alignment wrapText="1"/>
    </xf>
    <xf numFmtId="0" fontId="34" fillId="0" borderId="31" xfId="0" applyFont="1" applyBorder="1" applyAlignment="1"/>
    <xf numFmtId="0" fontId="43" fillId="0" borderId="31" xfId="0" applyFont="1" applyBorder="1" applyAlignment="1"/>
    <xf numFmtId="167" fontId="44" fillId="0" borderId="31" xfId="0" applyNumberFormat="1" applyFont="1" applyBorder="1" applyAlignment="1">
      <alignment horizontal="left"/>
    </xf>
    <xf numFmtId="0" fontId="44" fillId="0" borderId="31" xfId="0" applyFont="1" applyBorder="1" applyAlignment="1">
      <alignment wrapText="1"/>
    </xf>
    <xf numFmtId="0" fontId="44" fillId="0" borderId="31" xfId="0" applyFont="1" applyBorder="1" applyAlignment="1">
      <alignment horizontal="center"/>
    </xf>
    <xf numFmtId="0" fontId="44" fillId="0" borderId="31" xfId="0" applyFont="1" applyFill="1" applyBorder="1" applyAlignment="1"/>
    <xf numFmtId="0" fontId="44" fillId="0" borderId="31" xfId="0" applyFont="1" applyBorder="1" applyAlignment="1"/>
    <xf numFmtId="3" fontId="34" fillId="0" borderId="31" xfId="0" applyNumberFormat="1" applyFont="1" applyBorder="1" applyAlignment="1"/>
    <xf numFmtId="3" fontId="34" fillId="0" borderId="31" xfId="0" applyNumberFormat="1" applyFont="1" applyBorder="1" applyAlignment="1">
      <alignment horizontal="right"/>
    </xf>
    <xf numFmtId="3" fontId="44" fillId="0" borderId="31" xfId="0" applyNumberFormat="1" applyFont="1" applyFill="1" applyBorder="1" applyAlignment="1">
      <alignment horizontal="right"/>
    </xf>
    <xf numFmtId="0" fontId="34" fillId="0" borderId="31" xfId="0" applyFont="1" applyFill="1" applyBorder="1" applyAlignment="1"/>
    <xf numFmtId="1" fontId="34" fillId="0" borderId="31" xfId="0" applyNumberFormat="1" applyFont="1" applyFill="1" applyBorder="1" applyAlignment="1">
      <alignment horizontal="right"/>
    </xf>
    <xf numFmtId="9" fontId="34" fillId="0" borderId="31" xfId="0" applyNumberFormat="1" applyFont="1" applyFill="1" applyBorder="1" applyAlignment="1"/>
    <xf numFmtId="0" fontId="34" fillId="10" borderId="31" xfId="0" applyFont="1" applyFill="1" applyBorder="1" applyAlignment="1"/>
    <xf numFmtId="0" fontId="43" fillId="10" borderId="31" xfId="0" applyFont="1" applyFill="1" applyBorder="1" applyAlignment="1"/>
    <xf numFmtId="0" fontId="44" fillId="10" borderId="31" xfId="0" applyNumberFormat="1" applyFont="1" applyFill="1" applyBorder="1" applyAlignment="1">
      <alignment horizontal="left"/>
    </xf>
    <xf numFmtId="0" fontId="44" fillId="10" borderId="31" xfId="0" applyFont="1" applyFill="1" applyBorder="1" applyAlignment="1">
      <alignment wrapText="1"/>
    </xf>
    <xf numFmtId="0" fontId="44" fillId="10" borderId="31" xfId="0" applyFont="1" applyFill="1" applyBorder="1" applyAlignment="1">
      <alignment horizontal="center"/>
    </xf>
    <xf numFmtId="0" fontId="44" fillId="10" borderId="31" xfId="0" applyFont="1" applyFill="1" applyBorder="1" applyAlignment="1"/>
    <xf numFmtId="3" fontId="34" fillId="10" borderId="31" xfId="0" applyNumberFormat="1" applyFont="1" applyFill="1" applyBorder="1" applyAlignment="1"/>
    <xf numFmtId="3" fontId="34" fillId="10" borderId="31" xfId="0" applyNumberFormat="1" applyFont="1" applyFill="1" applyBorder="1" applyAlignment="1">
      <alignment horizontal="right"/>
    </xf>
    <xf numFmtId="3" fontId="44" fillId="10" borderId="31" xfId="0" applyNumberFormat="1" applyFont="1" applyFill="1" applyBorder="1" applyAlignment="1">
      <alignment horizontal="right"/>
    </xf>
    <xf numFmtId="9" fontId="34" fillId="10" borderId="31" xfId="0" applyNumberFormat="1" applyFont="1" applyFill="1" applyBorder="1" applyAlignment="1">
      <alignment horizontal="right"/>
    </xf>
    <xf numFmtId="9" fontId="34" fillId="10" borderId="31" xfId="0" applyNumberFormat="1" applyFont="1" applyFill="1" applyBorder="1" applyAlignment="1"/>
    <xf numFmtId="0" fontId="44" fillId="0" borderId="31" xfId="0" applyFont="1" applyBorder="1" applyAlignment="1">
      <alignment horizontal="left"/>
    </xf>
    <xf numFmtId="0" fontId="34" fillId="0" borderId="31" xfId="0" applyFont="1" applyFill="1" applyBorder="1" applyAlignment="1">
      <alignment horizontal="right"/>
    </xf>
    <xf numFmtId="0" fontId="34" fillId="0" borderId="31" xfId="0" applyFont="1" applyBorder="1" applyAlignment="1">
      <alignment horizontal="left"/>
    </xf>
    <xf numFmtId="0" fontId="34" fillId="0" borderId="31" xfId="0" applyFont="1" applyBorder="1" applyAlignment="1">
      <alignment wrapText="1"/>
    </xf>
    <xf numFmtId="0" fontId="34" fillId="0" borderId="31" xfId="0" applyFont="1" applyBorder="1" applyAlignment="1">
      <alignment horizontal="center"/>
    </xf>
    <xf numFmtId="0" fontId="42" fillId="8" borderId="31" xfId="0" applyFont="1" applyFill="1" applyBorder="1" applyAlignment="1">
      <alignment horizontal="right"/>
    </xf>
    <xf numFmtId="3" fontId="42" fillId="8" borderId="31" xfId="0" applyNumberFormat="1" applyFont="1" applyFill="1" applyBorder="1" applyAlignment="1"/>
    <xf numFmtId="3" fontId="42" fillId="8" borderId="31" xfId="0" applyNumberFormat="1" applyFont="1" applyFill="1" applyBorder="1" applyAlignment="1">
      <alignment horizontal="right"/>
    </xf>
    <xf numFmtId="3" fontId="41" fillId="0" borderId="10" xfId="0" applyNumberFormat="1" applyFont="1" applyBorder="1" applyAlignment="1">
      <alignment horizontal="center"/>
    </xf>
    <xf numFmtId="3" fontId="34" fillId="0" borderId="0" xfId="0" applyNumberFormat="1" applyFont="1"/>
    <xf numFmtId="3" fontId="35" fillId="0" borderId="0" xfId="0" applyNumberFormat="1" applyFont="1" applyFill="1" applyAlignment="1">
      <alignment vertical="center"/>
    </xf>
    <xf numFmtId="3" fontId="35" fillId="0" borderId="0" xfId="0" applyNumberFormat="1" applyFont="1" applyFill="1" applyAlignment="1">
      <alignment horizontal="right" vertical="center"/>
    </xf>
    <xf numFmtId="3" fontId="44" fillId="0" borderId="0" xfId="0" applyNumberFormat="1" applyFont="1" applyFill="1" applyAlignment="1">
      <alignment horizontal="center" wrapText="1"/>
    </xf>
    <xf numFmtId="3" fontId="47" fillId="8" borderId="0" xfId="0" applyNumberFormat="1" applyFont="1" applyFill="1" applyAlignment="1">
      <alignment horizontal="right"/>
    </xf>
    <xf numFmtId="166" fontId="47" fillId="8" borderId="0" xfId="0" applyNumberFormat="1" applyFont="1" applyFill="1" applyAlignment="1">
      <alignment horizontal="right"/>
    </xf>
    <xf numFmtId="0" fontId="34" fillId="0" borderId="0" xfId="0" applyFont="1" applyFill="1" applyAlignment="1">
      <alignment horizontal="right" vertical="center"/>
    </xf>
    <xf numFmtId="0" fontId="44" fillId="0" borderId="0" xfId="1" applyNumberFormat="1" applyFont="1" applyFill="1" applyBorder="1" applyAlignment="1">
      <alignment horizontal="center" wrapText="1"/>
    </xf>
    <xf numFmtId="171" fontId="44" fillId="0" borderId="0" xfId="0" applyNumberFormat="1" applyFont="1" applyAlignment="1">
      <alignment horizontal="left"/>
    </xf>
    <xf numFmtId="3" fontId="42" fillId="0" borderId="0" xfId="0" applyNumberFormat="1" applyFont="1" applyFill="1" applyAlignment="1"/>
    <xf numFmtId="0" fontId="34" fillId="11" borderId="0" xfId="0" applyFont="1" applyFill="1" applyAlignment="1"/>
    <xf numFmtId="172" fontId="42" fillId="8" borderId="0" xfId="5" applyNumberFormat="1" applyFont="1" applyFill="1" applyAlignment="1">
      <alignment horizontal="right"/>
    </xf>
    <xf numFmtId="172" fontId="42" fillId="8" borderId="0" xfId="5" applyNumberFormat="1" applyFont="1" applyFill="1" applyAlignment="1">
      <alignment horizontal="left"/>
    </xf>
    <xf numFmtId="172" fontId="36" fillId="12" borderId="0" xfId="5" applyNumberFormat="1" applyFont="1" applyFill="1" applyBorder="1" applyAlignment="1">
      <alignment horizontal="right"/>
    </xf>
    <xf numFmtId="3" fontId="44" fillId="8" borderId="0" xfId="0" applyNumberFormat="1" applyFont="1" applyFill="1" applyAlignment="1"/>
    <xf numFmtId="3" fontId="34" fillId="8" borderId="0" xfId="0" applyNumberFormat="1" applyFont="1" applyFill="1"/>
    <xf numFmtId="0" fontId="43" fillId="11" borderId="0" xfId="0" applyFont="1" applyFill="1" applyAlignment="1"/>
    <xf numFmtId="0" fontId="19" fillId="0" borderId="0" xfId="0" applyFont="1" applyFill="1" applyBorder="1" applyAlignment="1">
      <alignment horizontal="left"/>
    </xf>
    <xf numFmtId="9" fontId="34" fillId="0" borderId="0" xfId="4" applyFont="1" applyFill="1" applyAlignment="1"/>
    <xf numFmtId="0" fontId="44" fillId="0" borderId="0" xfId="0" quotePrefix="1" applyFont="1" applyFill="1" applyAlignment="1">
      <alignment horizontal="left"/>
    </xf>
    <xf numFmtId="3" fontId="44" fillId="0" borderId="0" xfId="0" quotePrefix="1" applyNumberFormat="1" applyFont="1" applyFill="1" applyAlignment="1">
      <alignment horizontal="right" wrapText="1"/>
    </xf>
    <xf numFmtId="0" fontId="19" fillId="0" borderId="0" xfId="0" quotePrefix="1" applyFont="1" applyFill="1" applyAlignment="1">
      <alignment horizontal="left" wrapText="1"/>
    </xf>
    <xf numFmtId="0" fontId="67" fillId="0" borderId="0" xfId="0" applyFont="1" applyFill="1" applyBorder="1" applyAlignment="1">
      <alignment horizontal="left"/>
    </xf>
    <xf numFmtId="0" fontId="19" fillId="0" borderId="0" xfId="0" applyFont="1" applyFill="1"/>
    <xf numFmtId="4" fontId="19" fillId="0" borderId="0" xfId="0" applyNumberFormat="1" applyFont="1" applyFill="1"/>
    <xf numFmtId="3" fontId="19" fillId="0" borderId="0" xfId="0" applyNumberFormat="1" applyFont="1" applyFill="1"/>
    <xf numFmtId="3" fontId="14" fillId="0" borderId="0" xfId="0" applyNumberFormat="1" applyFont="1" applyFill="1"/>
    <xf numFmtId="0" fontId="14" fillId="0" borderId="0" xfId="0" applyFont="1" applyFill="1"/>
    <xf numFmtId="3" fontId="64" fillId="0" borderId="0" xfId="0" applyNumberFormat="1" applyFont="1" applyFill="1" applyBorder="1" applyAlignment="1">
      <alignment wrapText="1"/>
    </xf>
    <xf numFmtId="3" fontId="73" fillId="0" borderId="0" xfId="0" applyNumberFormat="1" applyFont="1" applyFill="1" applyBorder="1" applyAlignment="1">
      <alignment horizontal="left"/>
    </xf>
    <xf numFmtId="0" fontId="73" fillId="0" borderId="0" xfId="0" applyFont="1" applyFill="1" applyBorder="1" applyAlignment="1">
      <alignment horizontal="left"/>
    </xf>
    <xf numFmtId="0" fontId="64" fillId="0" borderId="0" xfId="0" applyFont="1" applyFill="1" applyBorder="1"/>
    <xf numFmtId="0" fontId="64" fillId="0" borderId="0" xfId="0" applyFont="1" applyFill="1" applyBorder="1" applyAlignment="1">
      <alignment horizontal="left" wrapText="1"/>
    </xf>
    <xf numFmtId="166" fontId="64" fillId="0" borderId="0" xfId="0" applyNumberFormat="1" applyFont="1" applyFill="1" applyBorder="1" applyAlignment="1">
      <alignment horizontal="left"/>
    </xf>
    <xf numFmtId="0" fontId="19" fillId="0" borderId="0" xfId="0" applyFont="1" applyFill="1" applyAlignment="1">
      <alignment wrapText="1"/>
    </xf>
    <xf numFmtId="0" fontId="19" fillId="0" borderId="0" xfId="0" applyFont="1" applyAlignment="1"/>
    <xf numFmtId="3" fontId="65" fillId="0" borderId="0" xfId="0" applyNumberFormat="1" applyFont="1" applyAlignment="1">
      <alignment horizontal="right"/>
    </xf>
    <xf numFmtId="3" fontId="41" fillId="0" borderId="10" xfId="0" applyNumberFormat="1" applyFont="1" applyBorder="1" applyAlignment="1">
      <alignment horizontal="center"/>
    </xf>
    <xf numFmtId="0" fontId="69" fillId="0" borderId="0" xfId="0" applyFont="1" applyFill="1" applyAlignment="1">
      <alignment horizontal="center"/>
    </xf>
    <xf numFmtId="0" fontId="41" fillId="0" borderId="18" xfId="0" applyFont="1" applyBorder="1" applyAlignment="1">
      <alignment horizontal="center"/>
    </xf>
    <xf numFmtId="0" fontId="41" fillId="0" borderId="10" xfId="0" applyFont="1" applyBorder="1" applyAlignment="1">
      <alignment horizontal="center"/>
    </xf>
    <xf numFmtId="0" fontId="41" fillId="0" borderId="19" xfId="0" applyFont="1" applyBorder="1" applyAlignment="1">
      <alignment horizontal="center"/>
    </xf>
    <xf numFmtId="0" fontId="36" fillId="0" borderId="20" xfId="0" applyFont="1" applyBorder="1" applyAlignment="1">
      <alignment horizontal="center" wrapText="1"/>
    </xf>
    <xf numFmtId="0" fontId="36" fillId="0" borderId="21" xfId="0" applyFont="1" applyBorder="1" applyAlignment="1">
      <alignment horizontal="center" wrapText="1"/>
    </xf>
    <xf numFmtId="0" fontId="36" fillId="0" borderId="22" xfId="0" applyFont="1" applyBorder="1" applyAlignment="1">
      <alignment horizontal="center" wrapText="1"/>
    </xf>
    <xf numFmtId="0" fontId="36" fillId="0" borderId="4" xfId="0" applyFont="1" applyBorder="1" applyAlignment="1">
      <alignment horizontal="center" wrapText="1"/>
    </xf>
    <xf numFmtId="0" fontId="36" fillId="0" borderId="9" xfId="0" applyFont="1" applyBorder="1" applyAlignment="1">
      <alignment horizontal="center" wrapText="1"/>
    </xf>
    <xf numFmtId="0" fontId="36" fillId="0" borderId="7" xfId="0" applyFont="1" applyBorder="1" applyAlignment="1">
      <alignment horizontal="center" wrapText="1"/>
    </xf>
    <xf numFmtId="0" fontId="36" fillId="0" borderId="20" xfId="0" applyFont="1" applyBorder="1" applyAlignment="1" applyProtection="1">
      <alignment horizontal="center"/>
      <protection locked="0"/>
    </xf>
    <xf numFmtId="0" fontId="36" fillId="0" borderId="21" xfId="0" applyFont="1" applyBorder="1" applyAlignment="1" applyProtection="1">
      <alignment horizontal="center"/>
      <protection locked="0"/>
    </xf>
    <xf numFmtId="0" fontId="36" fillId="0" borderId="22" xfId="0" applyFont="1" applyBorder="1" applyAlignment="1" applyProtection="1">
      <alignment horizontal="center"/>
      <protection locked="0"/>
    </xf>
    <xf numFmtId="0" fontId="36" fillId="0" borderId="4" xfId="0" applyFont="1" applyBorder="1" applyAlignment="1" applyProtection="1">
      <alignment horizontal="center"/>
      <protection locked="0"/>
    </xf>
    <xf numFmtId="0" fontId="36" fillId="0" borderId="9" xfId="0" applyFont="1" applyBorder="1" applyAlignment="1" applyProtection="1">
      <alignment horizontal="center"/>
      <protection locked="0"/>
    </xf>
    <xf numFmtId="0" fontId="36" fillId="0" borderId="7" xfId="0" applyFont="1" applyBorder="1" applyAlignment="1" applyProtection="1">
      <alignment horizontal="center"/>
      <protection locked="0"/>
    </xf>
    <xf numFmtId="0" fontId="36" fillId="0" borderId="23" xfId="0" applyFont="1" applyBorder="1" applyAlignment="1" applyProtection="1">
      <alignment horizontal="center"/>
      <protection locked="0"/>
    </xf>
    <xf numFmtId="0" fontId="36" fillId="0" borderId="24" xfId="0" applyFont="1" applyBorder="1" applyAlignment="1" applyProtection="1">
      <alignment horizontal="center"/>
      <protection locked="0"/>
    </xf>
    <xf numFmtId="0" fontId="36" fillId="0" borderId="25" xfId="0" applyFont="1" applyBorder="1" applyAlignment="1" applyProtection="1">
      <alignment horizontal="center"/>
      <protection locked="0"/>
    </xf>
    <xf numFmtId="3" fontId="41" fillId="0" borderId="18" xfId="0" applyNumberFormat="1" applyFont="1" applyBorder="1" applyAlignment="1">
      <alignment horizontal="center"/>
    </xf>
    <xf numFmtId="3" fontId="41" fillId="0" borderId="10" xfId="0" applyNumberFormat="1" applyFont="1" applyBorder="1" applyAlignment="1">
      <alignment horizontal="center"/>
    </xf>
    <xf numFmtId="3" fontId="41" fillId="0" borderId="26" xfId="0" applyNumberFormat="1" applyFont="1" applyBorder="1" applyAlignment="1">
      <alignment horizontal="center"/>
    </xf>
    <xf numFmtId="0" fontId="42" fillId="11" borderId="0" xfId="0" applyFont="1" applyFill="1" applyAlignment="1">
      <alignment horizontal="left"/>
    </xf>
    <xf numFmtId="3" fontId="40" fillId="0" borderId="0" xfId="0" applyNumberFormat="1" applyFont="1" applyBorder="1" applyAlignment="1">
      <alignment horizontal="center" wrapText="1"/>
    </xf>
    <xf numFmtId="3" fontId="40" fillId="0" borderId="11" xfId="0" applyNumberFormat="1" applyFont="1" applyBorder="1" applyAlignment="1">
      <alignment horizontal="center" wrapText="1"/>
    </xf>
    <xf numFmtId="0" fontId="36" fillId="0" borderId="27" xfId="0" applyFont="1" applyBorder="1" applyAlignment="1">
      <alignment horizontal="left" wrapText="1"/>
    </xf>
    <xf numFmtId="0" fontId="36" fillId="0" borderId="28" xfId="0" applyFont="1" applyBorder="1" applyAlignment="1">
      <alignment horizontal="left" wrapText="1"/>
    </xf>
    <xf numFmtId="0" fontId="36" fillId="0" borderId="29" xfId="0" applyFont="1" applyBorder="1" applyAlignment="1">
      <alignment horizontal="left" wrapText="1"/>
    </xf>
    <xf numFmtId="0" fontId="64" fillId="0" borderId="0" xfId="0" applyFont="1" applyFill="1" applyBorder="1" applyAlignment="1">
      <alignment horizontal="left"/>
    </xf>
    <xf numFmtId="0" fontId="19" fillId="0" borderId="0" xfId="0" applyFont="1" applyFill="1" applyBorder="1" applyAlignment="1">
      <alignment horizontal="left"/>
    </xf>
    <xf numFmtId="3" fontId="64" fillId="0" borderId="0" xfId="0" applyNumberFormat="1" applyFont="1" applyFill="1" applyBorder="1" applyAlignment="1">
      <alignment horizontal="left"/>
    </xf>
    <xf numFmtId="0" fontId="23" fillId="0" borderId="0" xfId="0" applyFont="1" applyBorder="1" applyAlignment="1">
      <alignment horizontal="left"/>
    </xf>
    <xf numFmtId="0" fontId="1" fillId="0" borderId="0" xfId="0" applyFont="1" applyFill="1" applyBorder="1" applyAlignment="1">
      <alignment horizontal="left"/>
    </xf>
    <xf numFmtId="3" fontId="23" fillId="0" borderId="0" xfId="0" applyNumberFormat="1" applyFont="1" applyBorder="1" applyAlignment="1">
      <alignment horizontal="left"/>
    </xf>
  </cellXfs>
  <cellStyles count="6">
    <cellStyle name="Comma" xfId="5" builtinId="3"/>
    <cellStyle name="Currency" xfId="1" builtinId="4"/>
    <cellStyle name="Good" xfId="2" builtinId="26"/>
    <cellStyle name="Normal" xfId="0" builtinId="0"/>
    <cellStyle name="Normal 2" xfId="3" xr:uid="{00000000-0005-0000-0000-00000400000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HO1680"/>
  <sheetViews>
    <sheetView tabSelected="1" topLeftCell="B1" zoomScale="50" zoomScaleNormal="50" zoomScaleSheetLayoutView="50" workbookViewId="0">
      <pane ySplit="3" topLeftCell="A4" activePane="bottomLeft" state="frozen"/>
      <selection activeCell="E4" sqref="E4"/>
      <selection pane="bottomLeft" activeCell="B2" sqref="B2"/>
    </sheetView>
  </sheetViews>
  <sheetFormatPr defaultColWidth="42.85546875" defaultRowHeight="27.6" customHeight="1" x14ac:dyDescent="0.35"/>
  <cols>
    <col min="1" max="1" width="42.85546875" style="241" hidden="1" customWidth="1"/>
    <col min="2" max="2" width="198.85546875" style="242" customWidth="1"/>
    <col min="3" max="3" width="20.5703125" style="242" customWidth="1"/>
    <col min="4" max="4" width="33.7109375" style="242" customWidth="1"/>
    <col min="5" max="5" width="36" style="243" customWidth="1"/>
    <col min="6" max="6" width="57.42578125" style="244" customWidth="1"/>
    <col min="7" max="7" width="33" style="245" customWidth="1"/>
    <col min="8" max="8" width="12.85546875" style="245" customWidth="1"/>
    <col min="9" max="9" width="21.5703125" style="245" customWidth="1"/>
    <col min="10" max="10" width="50.28515625" style="242" customWidth="1"/>
    <col min="11" max="11" width="38" style="242" customWidth="1"/>
    <col min="12" max="12" width="32.28515625" style="246" customWidth="1"/>
    <col min="13" max="13" width="27.28515625" style="246" customWidth="1"/>
    <col min="14" max="14" width="27.28515625" style="247" bestFit="1" customWidth="1"/>
    <col min="15" max="15" width="36.7109375" style="247" bestFit="1" customWidth="1"/>
    <col min="16" max="16" width="19.85546875" style="248" bestFit="1" customWidth="1"/>
    <col min="17" max="17" width="25.42578125" style="248" customWidth="1"/>
    <col min="18" max="18" width="27.28515625" style="249" bestFit="1" customWidth="1"/>
    <col min="19" max="19" width="8.85546875" style="249" customWidth="1"/>
    <col min="20" max="20" width="8.5703125" style="249" customWidth="1"/>
    <col min="21" max="21" width="18" style="250" customWidth="1"/>
    <col min="22" max="22" width="16.5703125" style="251" customWidth="1"/>
    <col min="23" max="23" width="18.5703125" style="251" customWidth="1"/>
    <col min="24" max="24" width="19.7109375" style="252" customWidth="1"/>
    <col min="25" max="25" width="17.42578125" style="253" customWidth="1"/>
    <col min="26" max="27" width="42.85546875" style="254"/>
    <col min="28" max="29" width="42.85546875" style="255"/>
    <col min="30" max="16384" width="42.85546875" style="241"/>
  </cols>
  <sheetData>
    <row r="1" spans="1:29" ht="24" customHeight="1" thickBot="1" x14ac:dyDescent="0.4"/>
    <row r="2" spans="1:29" ht="55.9" customHeight="1" thickBot="1" x14ac:dyDescent="0.4">
      <c r="A2" s="256" t="s">
        <v>172</v>
      </c>
      <c r="B2" s="257" t="s">
        <v>845</v>
      </c>
      <c r="C2" s="257" t="s">
        <v>2723</v>
      </c>
      <c r="D2" s="560" t="s">
        <v>2749</v>
      </c>
      <c r="E2" s="258" t="s">
        <v>61</v>
      </c>
      <c r="F2" s="259" t="s">
        <v>62</v>
      </c>
      <c r="G2" s="260" t="s">
        <v>1997</v>
      </c>
      <c r="H2" s="261" t="s">
        <v>1998</v>
      </c>
      <c r="I2" s="261" t="s">
        <v>2195</v>
      </c>
      <c r="J2" s="260" t="s">
        <v>2040</v>
      </c>
      <c r="K2" s="262"/>
      <c r="L2" s="262"/>
      <c r="M2" s="821" t="s">
        <v>850</v>
      </c>
      <c r="N2" s="817" t="s">
        <v>846</v>
      </c>
      <c r="O2" s="818"/>
      <c r="P2" s="818"/>
      <c r="Q2" s="818"/>
      <c r="R2" s="819"/>
      <c r="S2" s="263"/>
      <c r="T2" s="263"/>
      <c r="U2" s="799" t="s">
        <v>847</v>
      </c>
      <c r="V2" s="800"/>
      <c r="W2" s="800"/>
      <c r="X2" s="800"/>
      <c r="Y2" s="801"/>
    </row>
    <row r="3" spans="1:29" ht="49.9" customHeight="1" x14ac:dyDescent="0.35">
      <c r="B3" s="264"/>
      <c r="C3" s="264"/>
      <c r="D3" s="264"/>
      <c r="E3" s="265"/>
      <c r="F3" s="266"/>
      <c r="G3" s="267"/>
      <c r="H3" s="267"/>
      <c r="I3" s="267"/>
      <c r="J3" s="268"/>
      <c r="K3" s="269" t="s">
        <v>848</v>
      </c>
      <c r="L3" s="269" t="s">
        <v>849</v>
      </c>
      <c r="M3" s="822"/>
      <c r="N3" s="270" t="s">
        <v>851</v>
      </c>
      <c r="O3" s="270" t="s">
        <v>852</v>
      </c>
      <c r="P3" s="271" t="s">
        <v>1929</v>
      </c>
      <c r="Q3" s="271" t="s">
        <v>2722</v>
      </c>
      <c r="R3" s="272" t="s">
        <v>1930</v>
      </c>
      <c r="S3" s="272"/>
      <c r="T3" s="272"/>
      <c r="U3" s="273" t="s">
        <v>264</v>
      </c>
      <c r="V3" s="273" t="s">
        <v>265</v>
      </c>
      <c r="W3" s="273" t="s">
        <v>266</v>
      </c>
      <c r="X3" s="274" t="s">
        <v>1358</v>
      </c>
      <c r="Y3" s="275" t="s">
        <v>428</v>
      </c>
      <c r="AB3" s="254"/>
      <c r="AC3" s="254"/>
    </row>
    <row r="4" spans="1:29" ht="27.6" customHeight="1" x14ac:dyDescent="0.35">
      <c r="B4" s="276" t="s">
        <v>1931</v>
      </c>
      <c r="C4" s="276"/>
      <c r="D4" s="276"/>
      <c r="E4" s="277"/>
      <c r="F4" s="278"/>
      <c r="G4" s="279"/>
      <c r="H4" s="279"/>
      <c r="I4" s="279"/>
      <c r="J4" s="241"/>
      <c r="K4" s="241"/>
      <c r="L4" s="241"/>
      <c r="M4" s="255"/>
      <c r="N4" s="280"/>
      <c r="O4" s="280"/>
      <c r="P4" s="280"/>
      <c r="Q4" s="280"/>
      <c r="R4" s="281"/>
      <c r="S4" s="281"/>
      <c r="T4" s="281"/>
      <c r="U4" s="253"/>
      <c r="V4" s="253"/>
      <c r="W4" s="253"/>
      <c r="X4" s="282"/>
    </row>
    <row r="5" spans="1:29" ht="27.6" customHeight="1" x14ac:dyDescent="0.35">
      <c r="B5" s="283" t="s">
        <v>1932</v>
      </c>
      <c r="C5" s="283"/>
      <c r="D5" s="283"/>
      <c r="E5" s="284"/>
      <c r="F5" s="285"/>
      <c r="G5" s="279"/>
      <c r="H5" s="279"/>
      <c r="I5" s="279"/>
      <c r="J5" s="241"/>
      <c r="K5" s="241"/>
      <c r="L5" s="241"/>
      <c r="M5" s="255"/>
      <c r="N5" s="280"/>
      <c r="O5" s="280"/>
      <c r="P5" s="280"/>
      <c r="Q5" s="280"/>
      <c r="R5" s="281"/>
      <c r="S5" s="281"/>
      <c r="T5" s="281"/>
      <c r="U5" s="253"/>
      <c r="V5" s="253"/>
      <c r="W5" s="253"/>
      <c r="X5" s="282"/>
    </row>
    <row r="6" spans="1:29" ht="27.6" customHeight="1" x14ac:dyDescent="0.35">
      <c r="B6" s="286" t="s">
        <v>1855</v>
      </c>
      <c r="C6" s="286"/>
      <c r="D6" s="286"/>
      <c r="E6" s="287"/>
      <c r="F6" s="288"/>
      <c r="G6" s="279"/>
      <c r="H6" s="279"/>
      <c r="I6" s="279"/>
      <c r="J6" s="241"/>
      <c r="K6" s="241"/>
      <c r="L6" s="241"/>
      <c r="M6" s="255"/>
      <c r="N6" s="280"/>
      <c r="O6" s="280"/>
      <c r="P6" s="280"/>
      <c r="Q6" s="280"/>
      <c r="R6" s="281"/>
      <c r="S6" s="281"/>
      <c r="T6" s="281"/>
      <c r="U6" s="253"/>
      <c r="V6" s="253"/>
      <c r="W6" s="253"/>
      <c r="X6" s="282"/>
    </row>
    <row r="7" spans="1:29" ht="27.6" customHeight="1" x14ac:dyDescent="0.35">
      <c r="B7" s="289" t="s">
        <v>1539</v>
      </c>
      <c r="C7" s="289" t="s">
        <v>2724</v>
      </c>
      <c r="D7" s="289"/>
      <c r="E7" s="290" t="s">
        <v>2992</v>
      </c>
      <c r="F7" s="291" t="s">
        <v>1543</v>
      </c>
      <c r="G7" s="292" t="s">
        <v>777</v>
      </c>
      <c r="H7" s="292" t="s">
        <v>778</v>
      </c>
      <c r="I7" s="292" t="s">
        <v>779</v>
      </c>
      <c r="J7" s="293" t="s">
        <v>1540</v>
      </c>
      <c r="K7" s="293" t="s">
        <v>1541</v>
      </c>
      <c r="L7" s="293" t="s">
        <v>1542</v>
      </c>
      <c r="M7" s="294">
        <v>180000</v>
      </c>
      <c r="N7" s="760">
        <f>41337617.34*1.03</f>
        <v>42577745.860200003</v>
      </c>
      <c r="O7" s="281">
        <f>5149836.48*1.03</f>
        <v>5304331.5744000003</v>
      </c>
      <c r="P7" s="296">
        <v>0</v>
      </c>
      <c r="Q7" s="296">
        <v>0</v>
      </c>
      <c r="R7" s="295">
        <f>SUM(N7:Q7)</f>
        <v>47882077.434600003</v>
      </c>
      <c r="S7" s="295"/>
      <c r="T7" s="295"/>
      <c r="U7" s="253">
        <v>8</v>
      </c>
      <c r="V7" s="253">
        <v>6</v>
      </c>
      <c r="W7" s="253">
        <v>1997</v>
      </c>
      <c r="X7" s="297">
        <v>1</v>
      </c>
    </row>
    <row r="8" spans="1:29" ht="27.6" customHeight="1" x14ac:dyDescent="0.35">
      <c r="B8" s="298"/>
      <c r="C8" s="298"/>
      <c r="D8" s="298"/>
      <c r="E8" s="299"/>
      <c r="F8" s="291"/>
      <c r="G8" s="292"/>
      <c r="H8" s="292"/>
      <c r="I8" s="292"/>
      <c r="J8" s="293"/>
      <c r="K8" s="293"/>
      <c r="L8" s="300" t="s">
        <v>1544</v>
      </c>
      <c r="M8" s="301">
        <f>SUM(M5:M7)</f>
        <v>180000</v>
      </c>
      <c r="N8" s="301">
        <f>N7</f>
        <v>42577745.860200003</v>
      </c>
      <c r="O8" s="771">
        <f>O7</f>
        <v>5304331.5744000003</v>
      </c>
      <c r="P8" s="301">
        <f>SUM(P5:P7)</f>
        <v>0</v>
      </c>
      <c r="Q8" s="301">
        <f>SUM(Q5:Q7)</f>
        <v>0</v>
      </c>
      <c r="R8" s="301">
        <f>R7</f>
        <v>47882077.434600003</v>
      </c>
      <c r="S8" s="301"/>
      <c r="T8" s="295"/>
      <c r="U8" s="253"/>
      <c r="V8" s="253"/>
      <c r="W8" s="253"/>
      <c r="X8" s="297"/>
    </row>
    <row r="9" spans="1:29" ht="27.6" customHeight="1" x14ac:dyDescent="0.35">
      <c r="B9" s="298"/>
      <c r="C9" s="298"/>
      <c r="D9" s="298"/>
      <c r="E9" s="299"/>
      <c r="F9" s="291"/>
      <c r="G9" s="292"/>
      <c r="H9" s="292"/>
      <c r="I9" s="292"/>
      <c r="J9" s="293"/>
      <c r="K9" s="293"/>
      <c r="L9" s="302"/>
      <c r="M9" s="303"/>
      <c r="N9" s="303"/>
      <c r="O9" s="303"/>
      <c r="P9" s="303"/>
      <c r="Q9" s="303"/>
      <c r="R9" s="303"/>
      <c r="S9" s="303"/>
      <c r="T9" s="295"/>
      <c r="U9" s="253"/>
      <c r="V9" s="253"/>
      <c r="W9" s="253"/>
      <c r="X9" s="297"/>
    </row>
    <row r="10" spans="1:29" ht="62.65" customHeight="1" x14ac:dyDescent="0.35">
      <c r="B10" s="289" t="s">
        <v>2546</v>
      </c>
      <c r="C10" s="289"/>
      <c r="D10" s="289"/>
      <c r="E10" s="290" t="s">
        <v>2552</v>
      </c>
      <c r="F10" s="291" t="s">
        <v>2547</v>
      </c>
      <c r="G10" s="292" t="s">
        <v>2548</v>
      </c>
      <c r="H10" s="292" t="s">
        <v>778</v>
      </c>
      <c r="I10" s="292">
        <v>10011</v>
      </c>
      <c r="J10" s="293" t="s">
        <v>2549</v>
      </c>
      <c r="K10" s="293" t="s">
        <v>2550</v>
      </c>
      <c r="L10" s="293" t="s">
        <v>2551</v>
      </c>
      <c r="M10" s="294">
        <v>43000</v>
      </c>
      <c r="N10" s="760">
        <f>42611678.81*1.03</f>
        <v>43890029.1743</v>
      </c>
      <c r="O10" s="295">
        <v>0</v>
      </c>
      <c r="P10" s="296">
        <v>0</v>
      </c>
      <c r="Q10" s="296"/>
      <c r="R10" s="295">
        <f>SUM(N10:Q10)</f>
        <v>43890029.1743</v>
      </c>
      <c r="S10" s="295"/>
      <c r="T10" s="295"/>
      <c r="U10" s="253">
        <v>8</v>
      </c>
      <c r="V10" s="253">
        <v>6</v>
      </c>
      <c r="W10" s="304" t="s">
        <v>2553</v>
      </c>
      <c r="X10" s="305" t="s">
        <v>2555</v>
      </c>
      <c r="Y10" s="253" t="s">
        <v>2554</v>
      </c>
    </row>
    <row r="11" spans="1:29" ht="27.6" customHeight="1" x14ac:dyDescent="0.35">
      <c r="B11" s="241"/>
      <c r="C11" s="241"/>
      <c r="D11" s="241"/>
      <c r="E11" s="306"/>
      <c r="F11" s="307"/>
      <c r="G11" s="308"/>
      <c r="H11" s="308"/>
      <c r="I11" s="308"/>
      <c r="J11" s="241"/>
      <c r="K11" s="241"/>
      <c r="L11" s="300" t="s">
        <v>1544</v>
      </c>
      <c r="M11" s="301">
        <v>43000</v>
      </c>
      <c r="N11" s="301">
        <f>N10</f>
        <v>43890029.1743</v>
      </c>
      <c r="O11" s="301">
        <v>0</v>
      </c>
      <c r="P11" s="301">
        <f>SUM(P7:P10)</f>
        <v>0</v>
      </c>
      <c r="Q11" s="301"/>
      <c r="R11" s="301">
        <f>R10</f>
        <v>43890029.1743</v>
      </c>
      <c r="S11" s="301"/>
      <c r="T11" s="295"/>
      <c r="U11" s="309"/>
      <c r="V11" s="253"/>
      <c r="W11" s="253"/>
      <c r="X11" s="282"/>
    </row>
    <row r="12" spans="1:29" ht="27.6" customHeight="1" x14ac:dyDescent="0.35">
      <c r="B12" s="286" t="s">
        <v>1545</v>
      </c>
      <c r="C12" s="286"/>
      <c r="D12" s="286"/>
      <c r="E12" s="287"/>
      <c r="F12" s="288"/>
      <c r="G12" s="279"/>
      <c r="H12" s="279"/>
      <c r="I12" s="279"/>
      <c r="J12" s="241"/>
      <c r="K12" s="241"/>
      <c r="L12" s="241"/>
      <c r="M12" s="255"/>
      <c r="N12" s="280"/>
      <c r="O12" s="281"/>
      <c r="P12" s="280"/>
      <c r="Q12" s="280"/>
      <c r="R12" s="295"/>
      <c r="S12" s="295"/>
      <c r="T12" s="295"/>
      <c r="U12" s="253"/>
      <c r="V12" s="253"/>
      <c r="W12" s="253"/>
      <c r="X12" s="282"/>
    </row>
    <row r="13" spans="1:29" ht="27.6" customHeight="1" x14ac:dyDescent="0.35">
      <c r="B13" s="289">
        <v>7</v>
      </c>
      <c r="C13" s="289" t="s">
        <v>2582</v>
      </c>
      <c r="D13" s="289"/>
      <c r="E13" s="299" t="s">
        <v>1546</v>
      </c>
      <c r="F13" s="291" t="s">
        <v>1409</v>
      </c>
      <c r="G13" s="292" t="s">
        <v>334</v>
      </c>
      <c r="H13" s="292" t="s">
        <v>778</v>
      </c>
      <c r="I13" s="292">
        <v>14202</v>
      </c>
      <c r="J13" s="293" t="s">
        <v>1547</v>
      </c>
      <c r="K13" s="293" t="s">
        <v>1541</v>
      </c>
      <c r="L13" s="293" t="s">
        <v>1408</v>
      </c>
      <c r="M13" s="294">
        <v>3000</v>
      </c>
      <c r="N13" s="760">
        <f>691821.72*1.03</f>
        <v>712576.37159999995</v>
      </c>
      <c r="O13" s="281">
        <f>153369.51*1.03</f>
        <v>157970.59530000002</v>
      </c>
      <c r="P13" s="296">
        <f>0</f>
        <v>0</v>
      </c>
      <c r="Q13" s="296"/>
      <c r="R13" s="295">
        <f>SUM(N13:Q13)</f>
        <v>870546.9669</v>
      </c>
      <c r="S13" s="295"/>
      <c r="T13" s="295"/>
      <c r="U13" s="253">
        <v>8</v>
      </c>
      <c r="V13" s="253">
        <v>1</v>
      </c>
      <c r="W13" s="253">
        <v>1900</v>
      </c>
      <c r="X13" s="297">
        <v>0</v>
      </c>
    </row>
    <row r="14" spans="1:29" ht="27.6" customHeight="1" x14ac:dyDescent="0.35">
      <c r="B14" s="241"/>
      <c r="C14" s="241"/>
      <c r="D14" s="241"/>
      <c r="E14" s="306"/>
      <c r="F14" s="307"/>
      <c r="G14" s="308"/>
      <c r="H14" s="308"/>
      <c r="I14" s="308"/>
      <c r="J14" s="241"/>
      <c r="K14" s="241"/>
      <c r="L14" s="300" t="s">
        <v>1544</v>
      </c>
      <c r="M14" s="301">
        <f>SUM(M13:M13)</f>
        <v>3000</v>
      </c>
      <c r="N14" s="301">
        <f>N13</f>
        <v>712576.37159999995</v>
      </c>
      <c r="O14" s="301">
        <f>O13</f>
        <v>157970.59530000002</v>
      </c>
      <c r="P14" s="301">
        <v>0</v>
      </c>
      <c r="Q14" s="301"/>
      <c r="R14" s="301">
        <f>R13</f>
        <v>870546.9669</v>
      </c>
      <c r="S14" s="301"/>
      <c r="T14" s="310"/>
      <c r="U14" s="253"/>
      <c r="V14" s="253"/>
      <c r="W14" s="253"/>
      <c r="X14" s="282"/>
    </row>
    <row r="15" spans="1:29" ht="27.6" customHeight="1" x14ac:dyDescent="0.35">
      <c r="B15" s="286" t="s">
        <v>1410</v>
      </c>
      <c r="C15" s="286"/>
      <c r="D15" s="286"/>
      <c r="E15" s="287"/>
      <c r="F15" s="288"/>
      <c r="G15" s="279"/>
      <c r="H15" s="279"/>
      <c r="I15" s="279"/>
      <c r="J15" s="241"/>
      <c r="K15" s="241"/>
      <c r="L15" s="241"/>
      <c r="M15" s="255"/>
      <c r="N15" s="280"/>
      <c r="O15" s="281"/>
      <c r="P15" s="280"/>
      <c r="Q15" s="280"/>
      <c r="R15" s="295"/>
      <c r="S15" s="295"/>
      <c r="T15" s="295"/>
      <c r="U15" s="253"/>
      <c r="V15" s="253"/>
      <c r="W15" s="253"/>
      <c r="X15" s="282"/>
    </row>
    <row r="16" spans="1:29" ht="27.6" customHeight="1" x14ac:dyDescent="0.35">
      <c r="B16" s="289" t="s">
        <v>1411</v>
      </c>
      <c r="C16" s="289" t="s">
        <v>2725</v>
      </c>
      <c r="D16" s="289"/>
      <c r="E16" s="299" t="s">
        <v>1412</v>
      </c>
      <c r="F16" s="291" t="s">
        <v>1414</v>
      </c>
      <c r="G16" s="292" t="s">
        <v>335</v>
      </c>
      <c r="H16" s="292" t="s">
        <v>778</v>
      </c>
      <c r="I16" s="292" t="s">
        <v>336</v>
      </c>
      <c r="J16" s="293" t="s">
        <v>1413</v>
      </c>
      <c r="K16" s="293" t="s">
        <v>1541</v>
      </c>
      <c r="L16" s="293" t="s">
        <v>1408</v>
      </c>
      <c r="M16" s="294">
        <v>46000</v>
      </c>
      <c r="N16" s="760">
        <f>7662338.74*1.03</f>
        <v>7892208.9022000004</v>
      </c>
      <c r="O16" s="295"/>
      <c r="P16" s="296">
        <f>0</f>
        <v>0</v>
      </c>
      <c r="Q16" s="296"/>
      <c r="R16" s="295">
        <f>SUM(N16:Q16)</f>
        <v>7892208.9022000004</v>
      </c>
      <c r="S16" s="295"/>
      <c r="T16" s="295"/>
      <c r="U16" s="253">
        <v>8</v>
      </c>
      <c r="V16" s="253">
        <v>4</v>
      </c>
      <c r="W16" s="253">
        <v>1970</v>
      </c>
      <c r="X16" s="297">
        <v>1</v>
      </c>
    </row>
    <row r="17" spans="2:29" ht="27.6" customHeight="1" x14ac:dyDescent="0.35">
      <c r="B17" s="241"/>
      <c r="C17" s="241"/>
      <c r="D17" s="241"/>
      <c r="E17" s="306"/>
      <c r="F17" s="307"/>
      <c r="G17" s="308"/>
      <c r="H17" s="308"/>
      <c r="I17" s="308"/>
      <c r="J17" s="241"/>
      <c r="K17" s="241"/>
      <c r="L17" s="300" t="s">
        <v>1544</v>
      </c>
      <c r="M17" s="301">
        <f>SUM(M16:M16)</f>
        <v>46000</v>
      </c>
      <c r="N17" s="301">
        <f>SUM(N16:N16)</f>
        <v>7892208.9022000004</v>
      </c>
      <c r="O17" s="301">
        <f>SUM(O16:O16)</f>
        <v>0</v>
      </c>
      <c r="P17" s="301">
        <f>SUM(P16:P16)</f>
        <v>0</v>
      </c>
      <c r="Q17" s="301"/>
      <c r="R17" s="311">
        <f>SUM(N17:P17)</f>
        <v>7892208.9022000004</v>
      </c>
      <c r="S17" s="311"/>
      <c r="T17" s="310"/>
      <c r="U17" s="253"/>
      <c r="V17" s="253"/>
      <c r="W17" s="253"/>
      <c r="X17" s="282"/>
    </row>
    <row r="18" spans="2:29" ht="27.6" customHeight="1" x14ac:dyDescent="0.35">
      <c r="B18" s="286" t="s">
        <v>1415</v>
      </c>
      <c r="C18" s="286"/>
      <c r="D18" s="286"/>
      <c r="E18" s="287"/>
      <c r="F18" s="288"/>
      <c r="G18" s="279"/>
      <c r="H18" s="279"/>
      <c r="I18" s="279"/>
      <c r="J18" s="241"/>
      <c r="K18" s="241"/>
      <c r="L18" s="241"/>
      <c r="M18" s="255"/>
      <c r="N18" s="280"/>
      <c r="O18" s="281"/>
      <c r="P18" s="280"/>
      <c r="Q18" s="280"/>
      <c r="R18" s="295"/>
      <c r="S18" s="295"/>
      <c r="T18" s="295"/>
      <c r="U18" s="253"/>
      <c r="V18" s="253"/>
      <c r="W18" s="253"/>
    </row>
    <row r="19" spans="2:29" ht="27.6" customHeight="1" x14ac:dyDescent="0.35">
      <c r="B19" s="289" t="s">
        <v>1416</v>
      </c>
      <c r="C19" s="289" t="s">
        <v>2725</v>
      </c>
      <c r="D19" s="289"/>
      <c r="E19" s="299" t="s">
        <v>1417</v>
      </c>
      <c r="F19" s="291" t="s">
        <v>1071</v>
      </c>
      <c r="G19" s="292" t="s">
        <v>337</v>
      </c>
      <c r="H19" s="292" t="s">
        <v>778</v>
      </c>
      <c r="I19" s="292" t="s">
        <v>148</v>
      </c>
      <c r="J19" s="293" t="s">
        <v>1418</v>
      </c>
      <c r="K19" s="293" t="s">
        <v>1541</v>
      </c>
      <c r="L19" s="293" t="s">
        <v>1070</v>
      </c>
      <c r="M19" s="294">
        <v>34000</v>
      </c>
      <c r="N19" s="760">
        <f>6400478.07*1.03</f>
        <v>6592492.4121000003</v>
      </c>
      <c r="O19" s="281">
        <f>2210130.48*1.03</f>
        <v>2276434.3944000001</v>
      </c>
      <c r="P19" s="296">
        <f>0</f>
        <v>0</v>
      </c>
      <c r="Q19" s="296"/>
      <c r="R19" s="295">
        <f>SUM(N19:Q19)</f>
        <v>8868926.8065000009</v>
      </c>
      <c r="S19" s="295"/>
      <c r="T19" s="295"/>
      <c r="U19" s="253">
        <v>8</v>
      </c>
      <c r="V19" s="253">
        <v>3</v>
      </c>
      <c r="W19" s="253"/>
      <c r="X19" s="297">
        <v>1</v>
      </c>
    </row>
    <row r="20" spans="2:29" ht="27.6" customHeight="1" x14ac:dyDescent="0.35">
      <c r="B20" s="289"/>
      <c r="C20" s="289"/>
      <c r="D20" s="289"/>
      <c r="E20" s="299"/>
      <c r="F20" s="291"/>
      <c r="G20" s="292"/>
      <c r="H20" s="292"/>
      <c r="I20" s="292"/>
      <c r="J20" s="293"/>
      <c r="K20" s="241"/>
      <c r="L20" s="300" t="s">
        <v>1544</v>
      </c>
      <c r="M20" s="301">
        <f>SUM(M19:M19)</f>
        <v>34000</v>
      </c>
      <c r="N20" s="301">
        <f>N19</f>
        <v>6592492.4121000003</v>
      </c>
      <c r="O20" s="301">
        <f>O19</f>
        <v>2276434.3944000001</v>
      </c>
      <c r="P20" s="301">
        <f>SUM(P19:P19)</f>
        <v>0</v>
      </c>
      <c r="Q20" s="301"/>
      <c r="R20" s="311">
        <f>R19</f>
        <v>8868926.8065000009</v>
      </c>
      <c r="S20" s="311"/>
      <c r="T20" s="310"/>
      <c r="U20" s="253"/>
      <c r="V20" s="253"/>
      <c r="W20" s="253"/>
      <c r="X20" s="297"/>
    </row>
    <row r="21" spans="2:29" ht="27.6" customHeight="1" x14ac:dyDescent="0.35">
      <c r="B21" s="286" t="s">
        <v>3037</v>
      </c>
      <c r="C21" s="776"/>
      <c r="D21" s="776"/>
      <c r="E21" s="340"/>
      <c r="F21" s="341"/>
      <c r="G21" s="292"/>
      <c r="H21" s="292"/>
      <c r="I21" s="292"/>
      <c r="J21" s="293"/>
      <c r="K21" s="241"/>
      <c r="L21" s="241"/>
      <c r="M21" s="241"/>
      <c r="N21" s="241"/>
      <c r="O21" s="241"/>
      <c r="P21" s="241"/>
      <c r="Q21" s="241"/>
      <c r="R21" s="241"/>
      <c r="S21" s="241"/>
      <c r="T21" s="241"/>
      <c r="U21" s="241"/>
      <c r="V21" s="241"/>
      <c r="W21" s="241"/>
      <c r="X21" s="282"/>
    </row>
    <row r="22" spans="2:29" s="253" customFormat="1" ht="27.6" customHeight="1" x14ac:dyDescent="0.35">
      <c r="B22" s="363" t="s">
        <v>3038</v>
      </c>
      <c r="C22" s="363"/>
      <c r="D22" s="363"/>
      <c r="E22" s="372" t="s">
        <v>3042</v>
      </c>
      <c r="F22" s="326" t="s">
        <v>3041</v>
      </c>
      <c r="G22" s="365" t="s">
        <v>3040</v>
      </c>
      <c r="H22" s="365" t="s">
        <v>778</v>
      </c>
      <c r="I22" s="365">
        <v>14618</v>
      </c>
      <c r="J22" s="350" t="s">
        <v>3039</v>
      </c>
      <c r="K22" s="350" t="s">
        <v>1541</v>
      </c>
      <c r="L22" s="350" t="s">
        <v>704</v>
      </c>
      <c r="M22" s="366">
        <v>7600</v>
      </c>
      <c r="N22" s="709">
        <v>0</v>
      </c>
      <c r="O22" s="281">
        <v>1100000</v>
      </c>
      <c r="P22" s="295">
        <v>0</v>
      </c>
      <c r="Q22" s="295">
        <v>0</v>
      </c>
      <c r="R22" s="295">
        <f>SUM(N22:Q22)</f>
        <v>1100000</v>
      </c>
      <c r="S22" s="295"/>
      <c r="T22" s="295"/>
      <c r="U22" s="253">
        <v>8</v>
      </c>
      <c r="V22" s="253">
        <v>4</v>
      </c>
      <c r="W22" s="253">
        <v>1976</v>
      </c>
      <c r="X22" s="297"/>
      <c r="Z22" s="362"/>
      <c r="AA22" s="362"/>
      <c r="AB22" s="309"/>
      <c r="AC22" s="309"/>
    </row>
    <row r="23" spans="2:29" ht="27.6" customHeight="1" x14ac:dyDescent="0.35">
      <c r="B23" s="298"/>
      <c r="C23" s="289"/>
      <c r="D23" s="289"/>
      <c r="E23" s="299"/>
      <c r="F23" s="291"/>
      <c r="G23" s="292"/>
      <c r="H23" s="292"/>
      <c r="I23" s="292"/>
      <c r="J23" s="293"/>
      <c r="K23" s="293"/>
      <c r="L23" s="300" t="s">
        <v>1544</v>
      </c>
      <c r="M23" s="774">
        <f t="shared" ref="M23:R23" si="0">SUM(M22)</f>
        <v>7600</v>
      </c>
      <c r="N23" s="775">
        <f t="shared" si="0"/>
        <v>0</v>
      </c>
      <c r="O23" s="519">
        <f t="shared" si="0"/>
        <v>1100000</v>
      </c>
      <c r="P23" s="320">
        <f t="shared" si="0"/>
        <v>0</v>
      </c>
      <c r="Q23" s="320">
        <f t="shared" si="0"/>
        <v>0</v>
      </c>
      <c r="R23" s="320">
        <f t="shared" si="0"/>
        <v>1100000</v>
      </c>
      <c r="S23" s="320"/>
      <c r="T23" s="295"/>
      <c r="U23" s="253"/>
      <c r="V23" s="253"/>
      <c r="W23" s="253"/>
      <c r="X23" s="297"/>
    </row>
    <row r="24" spans="2:29" ht="27.6" customHeight="1" x14ac:dyDescent="0.35">
      <c r="B24" s="241"/>
      <c r="C24" s="241"/>
      <c r="D24" s="241"/>
      <c r="E24" s="306"/>
      <c r="F24" s="307"/>
      <c r="G24" s="308"/>
      <c r="H24" s="308"/>
      <c r="I24" s="308"/>
      <c r="J24" s="241"/>
      <c r="K24" s="241"/>
      <c r="L24" s="312" t="s">
        <v>1177</v>
      </c>
      <c r="M24" s="313">
        <f>M8+M11+M14+M17+M20+M23</f>
        <v>313600</v>
      </c>
      <c r="N24" s="313">
        <f>N8+N11+N14+N17+N20</f>
        <v>101665052.72040001</v>
      </c>
      <c r="O24" s="313">
        <f>SUM(O8+O11+O14+O17+O20+O23)</f>
        <v>8838736.564100001</v>
      </c>
      <c r="P24" s="313">
        <v>0</v>
      </c>
      <c r="Q24" s="313">
        <v>0</v>
      </c>
      <c r="R24" s="314">
        <f>SUM(N24:Q24)</f>
        <v>110503789.2845</v>
      </c>
      <c r="S24" s="313"/>
      <c r="T24" s="310"/>
      <c r="U24" s="253"/>
      <c r="V24" s="253"/>
      <c r="W24" s="253"/>
      <c r="X24" s="282"/>
    </row>
    <row r="25" spans="2:29" ht="27.6" customHeight="1" x14ac:dyDescent="0.35">
      <c r="B25" s="286" t="s">
        <v>489</v>
      </c>
      <c r="C25" s="286"/>
      <c r="D25" s="286"/>
      <c r="E25" s="287"/>
      <c r="F25" s="288"/>
      <c r="G25" s="279"/>
      <c r="H25" s="279"/>
      <c r="I25" s="279"/>
      <c r="J25" s="241"/>
      <c r="K25" s="241"/>
      <c r="L25" s="241"/>
      <c r="M25" s="255"/>
      <c r="N25" s="280"/>
      <c r="O25" s="281"/>
      <c r="P25" s="280"/>
      <c r="Q25" s="280"/>
      <c r="R25" s="295"/>
      <c r="S25" s="295"/>
      <c r="T25" s="295"/>
      <c r="U25" s="253"/>
      <c r="V25" s="253"/>
      <c r="W25" s="253"/>
      <c r="X25" s="282"/>
    </row>
    <row r="26" spans="2:29" ht="27.6" customHeight="1" x14ac:dyDescent="0.35">
      <c r="B26" s="289" t="s">
        <v>490</v>
      </c>
      <c r="C26" s="289" t="s">
        <v>2726</v>
      </c>
      <c r="D26" s="289"/>
      <c r="E26" s="299" t="s">
        <v>491</v>
      </c>
      <c r="F26" s="307" t="s">
        <v>2995</v>
      </c>
      <c r="G26" s="292" t="s">
        <v>2212</v>
      </c>
      <c r="H26" s="292" t="s">
        <v>2213</v>
      </c>
      <c r="I26" s="292">
        <v>10461</v>
      </c>
      <c r="J26" s="293" t="s">
        <v>492</v>
      </c>
      <c r="K26" s="293" t="s">
        <v>1991</v>
      </c>
      <c r="L26" s="241"/>
      <c r="M26" s="255">
        <v>1950</v>
      </c>
      <c r="N26" s="702"/>
      <c r="O26" s="280"/>
      <c r="P26" s="296">
        <f>0</f>
        <v>0</v>
      </c>
      <c r="Q26" s="296"/>
      <c r="R26" s="295">
        <f>SUM(N26:Q26)</f>
        <v>0</v>
      </c>
      <c r="S26" s="295"/>
      <c r="T26" s="295"/>
      <c r="U26" s="253"/>
      <c r="V26" s="253">
        <v>6</v>
      </c>
      <c r="W26" s="253"/>
      <c r="X26" s="282"/>
    </row>
    <row r="27" spans="2:29" ht="27.6" customHeight="1" x14ac:dyDescent="0.35">
      <c r="B27" s="241"/>
      <c r="C27" s="241"/>
      <c r="D27" s="241"/>
      <c r="E27" s="306"/>
      <c r="F27" s="307"/>
      <c r="G27" s="308"/>
      <c r="H27" s="308"/>
      <c r="I27" s="308"/>
      <c r="J27" s="241"/>
      <c r="K27" s="241"/>
      <c r="L27" s="300" t="s">
        <v>1544</v>
      </c>
      <c r="M27" s="301">
        <f>SUM(M26:M26)</f>
        <v>1950</v>
      </c>
      <c r="N27" s="301">
        <f>SUM(N26:N26)</f>
        <v>0</v>
      </c>
      <c r="O27" s="301">
        <f>SUM(O26:O26)</f>
        <v>0</v>
      </c>
      <c r="P27" s="301">
        <f>SUM(P26:P26)</f>
        <v>0</v>
      </c>
      <c r="Q27" s="301">
        <f>SUM(Q26:Q26)</f>
        <v>0</v>
      </c>
      <c r="R27" s="311">
        <f>SUM(N27:P27)</f>
        <v>0</v>
      </c>
      <c r="S27" s="311"/>
      <c r="T27" s="310"/>
      <c r="U27" s="253"/>
      <c r="V27" s="253"/>
      <c r="W27" s="253"/>
      <c r="X27" s="282"/>
    </row>
    <row r="28" spans="2:29" ht="27.6" customHeight="1" x14ac:dyDescent="0.35">
      <c r="B28" s="241"/>
      <c r="C28" s="241"/>
      <c r="D28" s="241"/>
      <c r="E28" s="306"/>
      <c r="F28" s="307"/>
      <c r="G28" s="308"/>
      <c r="H28" s="308"/>
      <c r="I28" s="308"/>
      <c r="J28" s="241"/>
      <c r="K28" s="241"/>
      <c r="L28" s="315"/>
      <c r="M28" s="316"/>
      <c r="N28" s="316"/>
      <c r="O28" s="316"/>
      <c r="P28" s="316"/>
      <c r="Q28" s="316"/>
      <c r="R28" s="310"/>
      <c r="S28" s="310"/>
      <c r="T28" s="310"/>
      <c r="U28" s="253"/>
      <c r="V28" s="253"/>
      <c r="W28" s="253"/>
      <c r="X28" s="282"/>
    </row>
    <row r="29" spans="2:29" ht="27.6" customHeight="1" x14ac:dyDescent="0.35">
      <c r="B29" s="286" t="s">
        <v>493</v>
      </c>
      <c r="C29" s="286"/>
      <c r="D29" s="286"/>
      <c r="E29" s="287"/>
      <c r="F29" s="288"/>
      <c r="G29" s="279"/>
      <c r="H29" s="279"/>
      <c r="I29" s="279"/>
      <c r="J29" s="241"/>
      <c r="K29" s="241"/>
      <c r="L29" s="241"/>
      <c r="M29" s="255"/>
      <c r="N29" s="280"/>
      <c r="O29" s="280"/>
      <c r="P29" s="280"/>
      <c r="Q29" s="280"/>
      <c r="R29" s="295"/>
      <c r="S29" s="295"/>
      <c r="T29" s="295"/>
      <c r="U29" s="253"/>
      <c r="V29" s="253"/>
      <c r="W29" s="253"/>
      <c r="X29" s="282"/>
    </row>
    <row r="30" spans="2:29" ht="27.6" customHeight="1" x14ac:dyDescent="0.35">
      <c r="B30" s="289" t="s">
        <v>494</v>
      </c>
      <c r="C30" s="289" t="s">
        <v>2725</v>
      </c>
      <c r="D30" s="289"/>
      <c r="E30" s="299" t="s">
        <v>495</v>
      </c>
      <c r="F30" s="291" t="s">
        <v>1992</v>
      </c>
      <c r="G30" s="292" t="s">
        <v>2214</v>
      </c>
      <c r="H30" s="292" t="s">
        <v>778</v>
      </c>
      <c r="I30" s="292">
        <v>12208</v>
      </c>
      <c r="J30" s="293" t="s">
        <v>1091</v>
      </c>
      <c r="K30" s="293" t="s">
        <v>1991</v>
      </c>
      <c r="L30" s="241"/>
      <c r="M30" s="255">
        <v>160</v>
      </c>
      <c r="N30" s="296">
        <f>0</f>
        <v>0</v>
      </c>
      <c r="O30" s="296">
        <v>6500</v>
      </c>
      <c r="P30" s="296">
        <f>0</f>
        <v>0</v>
      </c>
      <c r="Q30" s="296"/>
      <c r="R30" s="295">
        <f>SUM(N30:Q30)</f>
        <v>6500</v>
      </c>
      <c r="S30" s="295"/>
      <c r="T30" s="295"/>
      <c r="U30" s="253"/>
      <c r="V30" s="253"/>
      <c r="W30" s="253"/>
      <c r="X30" s="282"/>
    </row>
    <row r="31" spans="2:29" ht="27.6" customHeight="1" x14ac:dyDescent="0.35">
      <c r="B31" s="241"/>
      <c r="C31" s="241"/>
      <c r="D31" s="241"/>
      <c r="E31" s="306"/>
      <c r="F31" s="307"/>
      <c r="G31" s="308"/>
      <c r="H31" s="308"/>
      <c r="I31" s="308"/>
      <c r="J31" s="241"/>
      <c r="K31" s="241"/>
      <c r="L31" s="300" t="s">
        <v>1544</v>
      </c>
      <c r="M31" s="301">
        <f>SUM(M30:M30)</f>
        <v>160</v>
      </c>
      <c r="N31" s="301">
        <f>SUM(N30:N30)</f>
        <v>0</v>
      </c>
      <c r="O31" s="301">
        <f>SUM(O30:O30)</f>
        <v>6500</v>
      </c>
      <c r="P31" s="301">
        <f>SUM(P30:P30)</f>
        <v>0</v>
      </c>
      <c r="Q31" s="301">
        <f>SUM(Q30:Q30)</f>
        <v>0</v>
      </c>
      <c r="R31" s="311">
        <f>SUM(N31:P31)</f>
        <v>6500</v>
      </c>
      <c r="S31" s="311"/>
      <c r="T31" s="310"/>
      <c r="U31" s="253"/>
      <c r="V31" s="253"/>
      <c r="W31" s="253"/>
      <c r="X31" s="282"/>
    </row>
    <row r="32" spans="2:29" ht="27.6" customHeight="1" x14ac:dyDescent="0.35">
      <c r="B32" s="286" t="s">
        <v>2305</v>
      </c>
      <c r="C32" s="286"/>
      <c r="D32" s="286"/>
      <c r="E32" s="287"/>
      <c r="F32" s="288"/>
      <c r="G32" s="279"/>
      <c r="H32" s="279"/>
      <c r="I32" s="279"/>
      <c r="J32" s="241"/>
      <c r="K32" s="241"/>
      <c r="L32" s="241"/>
      <c r="M32" s="255"/>
      <c r="N32" s="280"/>
      <c r="O32" s="280"/>
      <c r="P32" s="280"/>
      <c r="Q32" s="280"/>
      <c r="R32" s="295"/>
      <c r="S32" s="295"/>
      <c r="T32" s="295"/>
      <c r="U32" s="253"/>
      <c r="V32" s="253"/>
      <c r="W32" s="253"/>
      <c r="X32" s="282"/>
    </row>
    <row r="33" spans="2:24" ht="27.6" customHeight="1" x14ac:dyDescent="0.35">
      <c r="B33" s="289" t="s">
        <v>2304</v>
      </c>
      <c r="C33" s="289"/>
      <c r="D33" s="289"/>
      <c r="E33" s="290" t="s">
        <v>1085</v>
      </c>
      <c r="F33" s="291" t="s">
        <v>2306</v>
      </c>
      <c r="G33" s="292" t="s">
        <v>2215</v>
      </c>
      <c r="H33" s="292" t="s">
        <v>778</v>
      </c>
      <c r="I33" s="292">
        <v>13403</v>
      </c>
      <c r="J33" s="293" t="s">
        <v>1092</v>
      </c>
      <c r="K33" s="293" t="s">
        <v>1991</v>
      </c>
      <c r="L33" s="241"/>
      <c r="M33" s="255">
        <v>1000</v>
      </c>
      <c r="N33" s="296">
        <f>0</f>
        <v>0</v>
      </c>
      <c r="O33" s="296">
        <v>6500</v>
      </c>
      <c r="P33" s="296">
        <f>0</f>
        <v>0</v>
      </c>
      <c r="Q33" s="296"/>
      <c r="R33" s="295">
        <f>SUM(N33:Q33)</f>
        <v>6500</v>
      </c>
      <c r="S33" s="295"/>
      <c r="T33" s="295"/>
      <c r="U33" s="253"/>
      <c r="V33" s="253"/>
      <c r="W33" s="253"/>
      <c r="X33" s="282"/>
    </row>
    <row r="34" spans="2:24" ht="27.6" customHeight="1" x14ac:dyDescent="0.35">
      <c r="B34" s="241"/>
      <c r="C34" s="241"/>
      <c r="D34" s="241"/>
      <c r="E34" s="306"/>
      <c r="F34" s="307"/>
      <c r="G34" s="308"/>
      <c r="H34" s="308"/>
      <c r="I34" s="308"/>
      <c r="J34" s="241"/>
      <c r="K34" s="241"/>
      <c r="L34" s="300" t="s">
        <v>1544</v>
      </c>
      <c r="M34" s="317">
        <f>M33</f>
        <v>1000</v>
      </c>
      <c r="N34" s="318">
        <f>SUM(N33)</f>
        <v>0</v>
      </c>
      <c r="O34" s="318">
        <f>SUM(O33)</f>
        <v>6500</v>
      </c>
      <c r="P34" s="319">
        <f>SUM(P33)</f>
        <v>0</v>
      </c>
      <c r="Q34" s="319">
        <f>SUM(Q33)</f>
        <v>0</v>
      </c>
      <c r="R34" s="320">
        <f>O34+P34</f>
        <v>6500</v>
      </c>
      <c r="S34" s="320"/>
      <c r="T34" s="295"/>
      <c r="U34" s="253"/>
      <c r="V34" s="253"/>
      <c r="W34" s="253"/>
      <c r="X34" s="282"/>
    </row>
    <row r="35" spans="2:24" ht="27.6" customHeight="1" x14ac:dyDescent="0.35">
      <c r="B35" s="286" t="s">
        <v>1093</v>
      </c>
      <c r="C35" s="286"/>
      <c r="D35" s="286"/>
      <c r="E35" s="287"/>
      <c r="F35" s="288"/>
      <c r="G35" s="279"/>
      <c r="H35" s="279"/>
      <c r="I35" s="279"/>
      <c r="J35" s="241"/>
      <c r="K35" s="241"/>
      <c r="L35" s="241"/>
      <c r="M35" s="255"/>
      <c r="N35" s="280"/>
      <c r="O35" s="280"/>
      <c r="P35" s="280"/>
      <c r="Q35" s="280"/>
      <c r="R35" s="295"/>
      <c r="S35" s="295"/>
      <c r="T35" s="295"/>
      <c r="U35" s="253"/>
      <c r="V35" s="253"/>
      <c r="W35" s="253"/>
      <c r="X35" s="282"/>
    </row>
    <row r="36" spans="2:24" ht="27.6" customHeight="1" x14ac:dyDescent="0.35">
      <c r="B36" s="289" t="s">
        <v>1094</v>
      </c>
      <c r="C36" s="289" t="s">
        <v>2582</v>
      </c>
      <c r="D36" s="289"/>
      <c r="E36" s="299" t="s">
        <v>1095</v>
      </c>
      <c r="F36" s="291" t="s">
        <v>173</v>
      </c>
      <c r="G36" s="292" t="s">
        <v>334</v>
      </c>
      <c r="H36" s="292" t="s">
        <v>778</v>
      </c>
      <c r="I36" s="292">
        <v>14213</v>
      </c>
      <c r="J36" s="293" t="s">
        <v>709</v>
      </c>
      <c r="K36" s="293" t="s">
        <v>1991</v>
      </c>
      <c r="L36" s="241"/>
      <c r="M36" s="255">
        <v>108</v>
      </c>
      <c r="N36" s="296">
        <f>0</f>
        <v>0</v>
      </c>
      <c r="O36" s="296">
        <v>6500</v>
      </c>
      <c r="P36" s="296">
        <f>0</f>
        <v>0</v>
      </c>
      <c r="Q36" s="296"/>
      <c r="R36" s="295">
        <f>SUM(N36:Q36)</f>
        <v>6500</v>
      </c>
      <c r="S36" s="295"/>
      <c r="T36" s="295"/>
      <c r="U36" s="253"/>
      <c r="V36" s="253"/>
      <c r="W36" s="253"/>
      <c r="X36" s="282"/>
    </row>
    <row r="37" spans="2:24" ht="27.6" customHeight="1" x14ac:dyDescent="0.35">
      <c r="B37" s="241"/>
      <c r="C37" s="241"/>
      <c r="D37" s="241"/>
      <c r="E37" s="306"/>
      <c r="F37" s="307"/>
      <c r="G37" s="308"/>
      <c r="H37" s="308"/>
      <c r="I37" s="308"/>
      <c r="J37" s="241"/>
      <c r="K37" s="241"/>
      <c r="L37" s="300" t="s">
        <v>1544</v>
      </c>
      <c r="M37" s="301">
        <f>SUM(M36:M36)</f>
        <v>108</v>
      </c>
      <c r="N37" s="301">
        <f>SUM(N36:N36)</f>
        <v>0</v>
      </c>
      <c r="O37" s="301">
        <f>SUM(O36:O36)</f>
        <v>6500</v>
      </c>
      <c r="P37" s="301">
        <f>SUM(P36:P36)</f>
        <v>0</v>
      </c>
      <c r="Q37" s="301"/>
      <c r="R37" s="311">
        <f>SUM(N37:P37)</f>
        <v>6500</v>
      </c>
      <c r="S37" s="311"/>
      <c r="T37" s="310"/>
      <c r="U37" s="253"/>
      <c r="V37" s="253"/>
      <c r="W37" s="253"/>
      <c r="X37" s="282"/>
    </row>
    <row r="38" spans="2:24" ht="27.6" customHeight="1" x14ac:dyDescent="0.35">
      <c r="B38" s="241"/>
      <c r="C38" s="241"/>
      <c r="D38" s="241"/>
      <c r="E38" s="306"/>
      <c r="F38" s="307"/>
      <c r="G38" s="308"/>
      <c r="H38" s="308"/>
      <c r="I38" s="308"/>
      <c r="J38" s="241"/>
      <c r="K38" s="241"/>
      <c r="L38" s="321"/>
      <c r="M38" s="322"/>
      <c r="N38" s="322"/>
      <c r="O38" s="322"/>
      <c r="P38" s="322"/>
      <c r="Q38" s="322"/>
      <c r="R38" s="310"/>
      <c r="S38" s="310"/>
      <c r="T38" s="310"/>
      <c r="U38" s="253"/>
      <c r="V38" s="253"/>
      <c r="W38" s="253"/>
      <c r="X38" s="282"/>
    </row>
    <row r="39" spans="2:24" ht="27.6" customHeight="1" x14ac:dyDescent="0.35">
      <c r="B39" s="323" t="s">
        <v>2302</v>
      </c>
      <c r="C39" s="323"/>
      <c r="D39" s="323"/>
      <c r="E39" s="299" t="s">
        <v>710</v>
      </c>
      <c r="F39" s="307" t="s">
        <v>1993</v>
      </c>
      <c r="G39" s="292" t="s">
        <v>1987</v>
      </c>
      <c r="H39" s="292" t="s">
        <v>778</v>
      </c>
      <c r="I39" s="292">
        <v>11427</v>
      </c>
      <c r="J39" s="293" t="s">
        <v>2299</v>
      </c>
      <c r="K39" s="293" t="s">
        <v>1991</v>
      </c>
      <c r="L39" s="241"/>
      <c r="M39" s="255">
        <v>600</v>
      </c>
      <c r="N39" s="296">
        <f>0</f>
        <v>0</v>
      </c>
      <c r="O39" s="296">
        <v>6500</v>
      </c>
      <c r="P39" s="296">
        <f>0</f>
        <v>0</v>
      </c>
      <c r="Q39" s="296"/>
      <c r="R39" s="295">
        <f>SUM(N39:Q39)</f>
        <v>6500</v>
      </c>
      <c r="S39" s="295"/>
      <c r="T39" s="295"/>
      <c r="U39" s="253"/>
      <c r="V39" s="253"/>
      <c r="W39" s="253"/>
      <c r="X39" s="282"/>
    </row>
    <row r="40" spans="2:24" ht="27.6" customHeight="1" x14ac:dyDescent="0.35">
      <c r="B40" s="324"/>
      <c r="C40" s="324"/>
      <c r="D40" s="324"/>
      <c r="E40" s="299"/>
      <c r="F40" s="307"/>
      <c r="G40" s="292"/>
      <c r="H40" s="292"/>
      <c r="I40" s="292"/>
      <c r="J40" s="293"/>
      <c r="K40" s="293"/>
      <c r="L40" s="300" t="s">
        <v>1544</v>
      </c>
      <c r="M40" s="301">
        <f>SUM(M39)</f>
        <v>600</v>
      </c>
      <c r="N40" s="301">
        <f>SUM(N36:N39)</f>
        <v>0</v>
      </c>
      <c r="O40" s="301">
        <f>SUM(O39)</f>
        <v>6500</v>
      </c>
      <c r="P40" s="301">
        <f>SUM(P36:P39)</f>
        <v>0</v>
      </c>
      <c r="Q40" s="301"/>
      <c r="R40" s="311">
        <f>SUM(N40:P40)</f>
        <v>6500</v>
      </c>
      <c r="S40" s="311"/>
      <c r="T40" s="310"/>
      <c r="U40" s="253"/>
      <c r="V40" s="253"/>
      <c r="W40" s="253"/>
      <c r="X40" s="282"/>
    </row>
    <row r="41" spans="2:24" ht="27.6" customHeight="1" x14ac:dyDescent="0.35">
      <c r="B41" s="324"/>
      <c r="C41" s="324"/>
      <c r="D41" s="324"/>
      <c r="E41" s="299"/>
      <c r="F41" s="307"/>
      <c r="G41" s="292"/>
      <c r="H41" s="292"/>
      <c r="I41" s="292"/>
      <c r="J41" s="293"/>
      <c r="K41" s="293"/>
      <c r="L41" s="241"/>
      <c r="M41" s="255"/>
      <c r="N41" s="296"/>
      <c r="O41" s="296"/>
      <c r="P41" s="296"/>
      <c r="Q41" s="296"/>
      <c r="R41" s="295"/>
      <c r="S41" s="295"/>
      <c r="T41" s="295"/>
      <c r="U41" s="253"/>
      <c r="V41" s="253"/>
      <c r="W41" s="253"/>
      <c r="X41" s="282"/>
    </row>
    <row r="42" spans="2:24" ht="27.6" customHeight="1" x14ac:dyDescent="0.35">
      <c r="B42" s="323" t="s">
        <v>2303</v>
      </c>
      <c r="C42" s="323"/>
      <c r="D42" s="323"/>
      <c r="E42" s="325" t="s">
        <v>2301</v>
      </c>
      <c r="F42" s="307" t="s">
        <v>2360</v>
      </c>
      <c r="G42" s="292" t="s">
        <v>1988</v>
      </c>
      <c r="H42" s="292" t="s">
        <v>778</v>
      </c>
      <c r="I42" s="292">
        <v>14902</v>
      </c>
      <c r="J42" s="293" t="s">
        <v>711</v>
      </c>
      <c r="K42" s="241"/>
      <c r="L42" s="241"/>
      <c r="M42" s="255">
        <v>150</v>
      </c>
      <c r="N42" s="280">
        <v>0</v>
      </c>
      <c r="O42" s="280">
        <v>6500</v>
      </c>
      <c r="P42" s="280"/>
      <c r="Q42" s="280"/>
      <c r="R42" s="295">
        <f>SUM(N42:Q42)</f>
        <v>6500</v>
      </c>
      <c r="S42" s="295"/>
      <c r="T42" s="295"/>
      <c r="U42" s="253"/>
      <c r="V42" s="253"/>
      <c r="W42" s="253"/>
      <c r="X42" s="282"/>
    </row>
    <row r="43" spans="2:24" ht="27.6" customHeight="1" x14ac:dyDescent="0.35">
      <c r="B43" s="241"/>
      <c r="C43" s="241"/>
      <c r="D43" s="241"/>
      <c r="E43" s="306"/>
      <c r="F43" s="307"/>
      <c r="G43" s="308"/>
      <c r="H43" s="308"/>
      <c r="I43" s="308"/>
      <c r="J43" s="241"/>
      <c r="K43" s="241"/>
      <c r="L43" s="300" t="s">
        <v>1544</v>
      </c>
      <c r="M43" s="301">
        <v>150</v>
      </c>
      <c r="N43" s="301">
        <f>SUM(N39:N42)</f>
        <v>0</v>
      </c>
      <c r="O43" s="301">
        <f>SUM(O42)</f>
        <v>6500</v>
      </c>
      <c r="P43" s="301">
        <f>SUM(P39:P42)</f>
        <v>0</v>
      </c>
      <c r="Q43" s="301"/>
      <c r="R43" s="311">
        <f>SUM(O43:Q43)</f>
        <v>6500</v>
      </c>
      <c r="S43" s="311"/>
      <c r="T43" s="310"/>
      <c r="U43" s="253"/>
      <c r="V43" s="253"/>
      <c r="W43" s="253"/>
      <c r="X43" s="282"/>
    </row>
    <row r="44" spans="2:24" ht="27.6" customHeight="1" x14ac:dyDescent="0.35">
      <c r="B44" s="286" t="s">
        <v>712</v>
      </c>
      <c r="C44" s="286" t="s">
        <v>2054</v>
      </c>
      <c r="D44" s="286"/>
      <c r="E44" s="287"/>
      <c r="F44" s="288"/>
      <c r="G44" s="279"/>
      <c r="H44" s="279"/>
      <c r="I44" s="279"/>
      <c r="J44" s="241"/>
      <c r="K44" s="241"/>
      <c r="L44" s="241"/>
      <c r="M44" s="255"/>
      <c r="N44" s="280"/>
      <c r="O44" s="280"/>
      <c r="P44" s="280"/>
      <c r="Q44" s="280"/>
      <c r="R44" s="295"/>
      <c r="S44" s="295"/>
      <c r="T44" s="295"/>
      <c r="U44" s="253"/>
      <c r="V44" s="253"/>
      <c r="W44" s="253"/>
      <c r="X44" s="282"/>
    </row>
    <row r="45" spans="2:24" ht="27.6" customHeight="1" x14ac:dyDescent="0.35">
      <c r="B45" s="289" t="s">
        <v>713</v>
      </c>
      <c r="C45" s="289" t="s">
        <v>2725</v>
      </c>
      <c r="D45" s="289"/>
      <c r="E45" s="299" t="s">
        <v>1302</v>
      </c>
      <c r="F45" s="291" t="s">
        <v>2291</v>
      </c>
      <c r="G45" s="292" t="s">
        <v>1989</v>
      </c>
      <c r="H45" s="292" t="s">
        <v>778</v>
      </c>
      <c r="I45" s="292">
        <v>13210</v>
      </c>
      <c r="J45" s="293" t="s">
        <v>1303</v>
      </c>
      <c r="K45" s="293" t="s">
        <v>1991</v>
      </c>
      <c r="L45" s="241"/>
      <c r="M45" s="255">
        <v>400</v>
      </c>
      <c r="N45" s="296">
        <f>0</f>
        <v>0</v>
      </c>
      <c r="O45" s="296">
        <v>15000</v>
      </c>
      <c r="P45" s="296">
        <f>0</f>
        <v>0</v>
      </c>
      <c r="Q45" s="296"/>
      <c r="R45" s="295">
        <f>SUM(N45:Q45)</f>
        <v>15000</v>
      </c>
      <c r="S45" s="295"/>
      <c r="T45" s="295"/>
      <c r="U45" s="253"/>
      <c r="V45" s="253"/>
      <c r="W45" s="253"/>
      <c r="X45" s="282"/>
    </row>
    <row r="46" spans="2:24" ht="27.6" customHeight="1" x14ac:dyDescent="0.35">
      <c r="B46" s="241"/>
      <c r="C46" s="241"/>
      <c r="D46" s="241"/>
      <c r="E46" s="306"/>
      <c r="F46" s="307"/>
      <c r="G46" s="308"/>
      <c r="H46" s="308"/>
      <c r="I46" s="308"/>
      <c r="J46" s="241"/>
      <c r="K46" s="241"/>
      <c r="L46" s="300" t="s">
        <v>1544</v>
      </c>
      <c r="M46" s="301">
        <f>SUM(M45:M45)</f>
        <v>400</v>
      </c>
      <c r="N46" s="301">
        <f>SUM(N45:N45)</f>
        <v>0</v>
      </c>
      <c r="O46" s="301">
        <f>SUM(O45:O45)</f>
        <v>15000</v>
      </c>
      <c r="P46" s="301">
        <f>SUM(P45:P45)</f>
        <v>0</v>
      </c>
      <c r="Q46" s="301"/>
      <c r="R46" s="311">
        <f>SUM(O46:Q46)</f>
        <v>15000</v>
      </c>
      <c r="S46" s="311"/>
      <c r="T46" s="310"/>
      <c r="U46" s="253"/>
      <c r="V46" s="253"/>
      <c r="W46" s="253"/>
      <c r="X46" s="282"/>
    </row>
    <row r="47" spans="2:24" ht="27.6" customHeight="1" x14ac:dyDescent="0.35">
      <c r="B47" s="286" t="s">
        <v>858</v>
      </c>
      <c r="C47" s="286" t="s">
        <v>2054</v>
      </c>
      <c r="D47" s="286"/>
      <c r="E47" s="287"/>
      <c r="F47" s="288"/>
      <c r="G47" s="279"/>
      <c r="H47" s="279"/>
      <c r="I47" s="279"/>
      <c r="J47" s="241"/>
      <c r="K47" s="241"/>
      <c r="L47" s="241"/>
      <c r="M47" s="255"/>
      <c r="N47" s="280"/>
      <c r="O47" s="280"/>
      <c r="P47" s="280"/>
      <c r="Q47" s="280"/>
      <c r="R47" s="295"/>
      <c r="S47" s="295"/>
      <c r="T47" s="295"/>
      <c r="U47" s="253"/>
      <c r="V47" s="253"/>
      <c r="W47" s="253"/>
      <c r="X47" s="282"/>
    </row>
    <row r="48" spans="2:24" ht="27.6" customHeight="1" x14ac:dyDescent="0.35">
      <c r="B48" s="289" t="s">
        <v>859</v>
      </c>
      <c r="C48" s="289" t="s">
        <v>2727</v>
      </c>
      <c r="D48" s="289"/>
      <c r="E48" s="299" t="s">
        <v>860</v>
      </c>
      <c r="F48" s="291" t="s">
        <v>2361</v>
      </c>
      <c r="G48" s="292" t="s">
        <v>136</v>
      </c>
      <c r="H48" s="292" t="s">
        <v>778</v>
      </c>
      <c r="I48" s="292">
        <v>10958</v>
      </c>
      <c r="J48" s="293" t="s">
        <v>861</v>
      </c>
      <c r="K48" s="293" t="s">
        <v>1991</v>
      </c>
      <c r="L48" s="241"/>
      <c r="M48" s="255">
        <v>1440</v>
      </c>
      <c r="N48" s="296">
        <f>0</f>
        <v>0</v>
      </c>
      <c r="O48" s="296">
        <v>11680</v>
      </c>
      <c r="P48" s="296">
        <f>0</f>
        <v>0</v>
      </c>
      <c r="Q48" s="296"/>
      <c r="R48" s="295">
        <f>SUM(N48:Q48)</f>
        <v>11680</v>
      </c>
      <c r="S48" s="295"/>
      <c r="T48" s="295"/>
      <c r="U48" s="253"/>
      <c r="V48" s="253"/>
      <c r="W48" s="253"/>
      <c r="X48" s="282"/>
    </row>
    <row r="49" spans="2:24" ht="27.6" customHeight="1" x14ac:dyDescent="0.35">
      <c r="E49" s="299"/>
      <c r="F49" s="326" t="s">
        <v>1769</v>
      </c>
      <c r="G49" s="292"/>
      <c r="H49" s="292"/>
      <c r="I49" s="292"/>
      <c r="M49" s="255"/>
      <c r="U49" s="253"/>
      <c r="V49" s="253"/>
      <c r="W49" s="253"/>
      <c r="X49" s="282"/>
    </row>
    <row r="50" spans="2:24" ht="27.6" customHeight="1" x14ac:dyDescent="0.35">
      <c r="E50" s="327"/>
      <c r="F50" s="326"/>
      <c r="G50" s="308"/>
      <c r="H50" s="308"/>
      <c r="I50" s="308"/>
      <c r="J50" s="241"/>
      <c r="K50" s="241"/>
      <c r="L50" s="300" t="s">
        <v>1544</v>
      </c>
      <c r="M50" s="301">
        <f>SUM(M48:M49)</f>
        <v>1440</v>
      </c>
      <c r="N50" s="301">
        <f>SUM(N48:N49)</f>
        <v>0</v>
      </c>
      <c r="O50" s="301">
        <f>SUM(O48:O49)</f>
        <v>11680</v>
      </c>
      <c r="P50" s="301">
        <f>SUM(P48:P49)</f>
        <v>0</v>
      </c>
      <c r="Q50" s="301"/>
      <c r="R50" s="311">
        <f>SUM(O50:Q50)</f>
        <v>11680</v>
      </c>
      <c r="S50" s="311"/>
      <c r="T50" s="310"/>
      <c r="U50" s="253"/>
      <c r="V50" s="253"/>
      <c r="W50" s="253"/>
      <c r="X50" s="282"/>
    </row>
    <row r="51" spans="2:24" ht="27.6" customHeight="1" x14ac:dyDescent="0.35">
      <c r="B51" s="286" t="s">
        <v>862</v>
      </c>
      <c r="C51" s="286"/>
      <c r="D51" s="286"/>
      <c r="E51" s="512"/>
      <c r="F51" s="288"/>
      <c r="G51" s="279"/>
      <c r="H51" s="279"/>
      <c r="I51" s="279"/>
      <c r="J51" s="241"/>
      <c r="K51" s="241"/>
      <c r="L51" s="241"/>
      <c r="M51" s="255"/>
      <c r="N51" s="280"/>
      <c r="O51" s="280"/>
      <c r="P51" s="280"/>
      <c r="Q51" s="280"/>
      <c r="R51" s="295"/>
      <c r="S51" s="295"/>
      <c r="T51" s="295"/>
      <c r="U51" s="253"/>
      <c r="V51" s="253"/>
      <c r="W51" s="253"/>
      <c r="X51" s="282"/>
    </row>
    <row r="52" spans="2:24" ht="27.6" customHeight="1" x14ac:dyDescent="0.35">
      <c r="B52" s="289" t="s">
        <v>1287</v>
      </c>
      <c r="C52" s="289" t="s">
        <v>2725</v>
      </c>
      <c r="D52" s="289"/>
      <c r="E52" s="299" t="s">
        <v>1288</v>
      </c>
      <c r="F52" s="291" t="s">
        <v>2292</v>
      </c>
      <c r="G52" s="292" t="s">
        <v>137</v>
      </c>
      <c r="H52" s="292" t="s">
        <v>778</v>
      </c>
      <c r="I52" s="292">
        <v>13502</v>
      </c>
      <c r="J52" s="293" t="s">
        <v>1082</v>
      </c>
      <c r="K52" s="293" t="s">
        <v>1991</v>
      </c>
      <c r="L52" s="241"/>
      <c r="M52" s="255">
        <v>192</v>
      </c>
      <c r="N52" s="296">
        <f>0</f>
        <v>0</v>
      </c>
      <c r="O52" s="296">
        <v>6500</v>
      </c>
      <c r="P52" s="296">
        <f>0</f>
        <v>0</v>
      </c>
      <c r="Q52" s="296"/>
      <c r="R52" s="295">
        <f>SUM(N52:Q52)</f>
        <v>6500</v>
      </c>
      <c r="S52" s="295"/>
      <c r="T52" s="295"/>
      <c r="U52" s="253"/>
      <c r="V52" s="253"/>
      <c r="W52" s="253"/>
      <c r="X52" s="282"/>
    </row>
    <row r="53" spans="2:24" ht="27.6" customHeight="1" x14ac:dyDescent="0.35">
      <c r="B53" s="241"/>
      <c r="C53" s="241"/>
      <c r="D53" s="241"/>
      <c r="E53" s="306"/>
      <c r="F53" s="307"/>
      <c r="G53" s="308"/>
      <c r="H53" s="308"/>
      <c r="I53" s="308"/>
      <c r="J53" s="241"/>
      <c r="K53" s="241"/>
      <c r="L53" s="300" t="s">
        <v>1544</v>
      </c>
      <c r="M53" s="301">
        <f>SUM(M52:M52)</f>
        <v>192</v>
      </c>
      <c r="N53" s="301">
        <f>SUM(N52:N52)</f>
        <v>0</v>
      </c>
      <c r="O53" s="301">
        <f>SUM(O52:O52)</f>
        <v>6500</v>
      </c>
      <c r="P53" s="301">
        <f>SUM(P52:P52)</f>
        <v>0</v>
      </c>
      <c r="Q53" s="301"/>
      <c r="R53" s="311">
        <f>SUM(O53:Q53)</f>
        <v>6500</v>
      </c>
      <c r="S53" s="311"/>
      <c r="T53" s="310"/>
      <c r="U53" s="253"/>
      <c r="V53" s="253"/>
      <c r="W53" s="253"/>
      <c r="X53" s="282"/>
    </row>
    <row r="54" spans="2:24" ht="27.6" customHeight="1" x14ac:dyDescent="0.35">
      <c r="B54" s="286" t="s">
        <v>1083</v>
      </c>
      <c r="C54" s="286"/>
      <c r="D54" s="286"/>
      <c r="E54" s="287"/>
      <c r="F54" s="288"/>
      <c r="G54" s="279"/>
      <c r="H54" s="279"/>
      <c r="I54" s="279"/>
      <c r="J54" s="241"/>
      <c r="K54" s="241"/>
      <c r="L54" s="241"/>
      <c r="M54" s="255"/>
      <c r="N54" s="280"/>
      <c r="O54" s="280"/>
      <c r="P54" s="280"/>
      <c r="Q54" s="280"/>
      <c r="R54" s="295"/>
      <c r="S54" s="295"/>
      <c r="T54" s="295"/>
      <c r="U54" s="253"/>
      <c r="V54" s="253"/>
      <c r="W54" s="253"/>
      <c r="X54" s="282"/>
    </row>
    <row r="55" spans="2:24" ht="27.6" customHeight="1" x14ac:dyDescent="0.35">
      <c r="B55" s="289" t="s">
        <v>1084</v>
      </c>
      <c r="C55" s="289" t="s">
        <v>2582</v>
      </c>
      <c r="D55" s="289"/>
      <c r="E55" s="299" t="s">
        <v>1085</v>
      </c>
      <c r="F55" s="291" t="s">
        <v>1768</v>
      </c>
      <c r="G55" s="292" t="s">
        <v>138</v>
      </c>
      <c r="H55" s="292" t="s">
        <v>2213</v>
      </c>
      <c r="I55" s="292">
        <v>11717</v>
      </c>
      <c r="J55" s="293" t="s">
        <v>1086</v>
      </c>
      <c r="K55" s="293" t="s">
        <v>1991</v>
      </c>
      <c r="L55" s="241"/>
      <c r="M55" s="255">
        <v>2172</v>
      </c>
      <c r="N55" s="296">
        <f>0</f>
        <v>0</v>
      </c>
      <c r="O55" s="296">
        <v>10759</v>
      </c>
      <c r="P55" s="296">
        <f>0</f>
        <v>0</v>
      </c>
      <c r="Q55" s="296"/>
      <c r="R55" s="295">
        <f>SUM(N55:Q55)</f>
        <v>10759</v>
      </c>
      <c r="S55" s="295"/>
      <c r="T55" s="295"/>
      <c r="U55" s="253"/>
      <c r="V55" s="253"/>
      <c r="W55" s="253"/>
      <c r="X55" s="282"/>
    </row>
    <row r="56" spans="2:24" ht="27.6" customHeight="1" x14ac:dyDescent="0.35">
      <c r="B56" s="241"/>
      <c r="C56" s="241"/>
      <c r="D56" s="241"/>
      <c r="E56" s="306"/>
      <c r="F56" s="307"/>
      <c r="G56" s="308"/>
      <c r="H56" s="308"/>
      <c r="I56" s="308"/>
      <c r="J56" s="241"/>
      <c r="K56" s="241"/>
      <c r="L56" s="300" t="s">
        <v>1544</v>
      </c>
      <c r="M56" s="301">
        <f>SUM(M55:M55)</f>
        <v>2172</v>
      </c>
      <c r="N56" s="301">
        <f>SUM(N55:N55)</f>
        <v>0</v>
      </c>
      <c r="O56" s="301">
        <f>SUM(O55:O55)</f>
        <v>10759</v>
      </c>
      <c r="P56" s="301">
        <f>SUM(P55:P55)</f>
        <v>0</v>
      </c>
      <c r="Q56" s="301"/>
      <c r="R56" s="311">
        <f>SUM(O56:Q56)</f>
        <v>10759</v>
      </c>
      <c r="S56" s="311"/>
      <c r="T56" s="310"/>
      <c r="U56" s="253"/>
      <c r="V56" s="253"/>
      <c r="W56" s="253"/>
      <c r="X56" s="282"/>
    </row>
    <row r="57" spans="2:24" ht="27.6" customHeight="1" x14ac:dyDescent="0.35">
      <c r="B57" s="286" t="s">
        <v>1087</v>
      </c>
      <c r="C57" s="286"/>
      <c r="D57" s="286"/>
      <c r="E57" s="287"/>
      <c r="F57" s="288"/>
      <c r="G57" s="279"/>
      <c r="H57" s="279"/>
      <c r="I57" s="279"/>
      <c r="J57" s="241"/>
      <c r="K57" s="241"/>
      <c r="L57" s="241"/>
      <c r="M57" s="255"/>
      <c r="N57" s="280"/>
      <c r="O57" s="280"/>
      <c r="P57" s="280"/>
      <c r="Q57" s="280"/>
      <c r="R57" s="295"/>
      <c r="S57" s="295"/>
      <c r="T57" s="295"/>
      <c r="U57" s="253"/>
      <c r="V57" s="253"/>
      <c r="W57" s="253"/>
      <c r="X57" s="282"/>
    </row>
    <row r="58" spans="2:24" ht="27.6" customHeight="1" x14ac:dyDescent="0.35">
      <c r="B58" s="328" t="s">
        <v>1088</v>
      </c>
      <c r="C58" s="328"/>
      <c r="D58" s="328"/>
      <c r="E58" s="299" t="s">
        <v>1089</v>
      </c>
      <c r="F58" s="291" t="s">
        <v>296</v>
      </c>
      <c r="G58" s="292" t="s">
        <v>139</v>
      </c>
      <c r="H58" s="292" t="s">
        <v>778</v>
      </c>
      <c r="I58" s="292">
        <v>10962</v>
      </c>
      <c r="J58" s="293" t="s">
        <v>1090</v>
      </c>
      <c r="K58" s="293" t="s">
        <v>1991</v>
      </c>
      <c r="L58" s="241"/>
      <c r="M58" s="255">
        <v>3350</v>
      </c>
      <c r="N58" s="296">
        <f>0</f>
        <v>0</v>
      </c>
      <c r="O58" s="296">
        <v>18000</v>
      </c>
      <c r="P58" s="296">
        <f>0</f>
        <v>0</v>
      </c>
      <c r="Q58" s="296"/>
      <c r="R58" s="295">
        <f>SUM(N58:Q58)</f>
        <v>18000</v>
      </c>
      <c r="S58" s="295"/>
      <c r="T58" s="295"/>
      <c r="U58" s="253"/>
      <c r="V58" s="253"/>
      <c r="W58" s="253"/>
      <c r="X58" s="282"/>
    </row>
    <row r="59" spans="2:24" ht="27.6" customHeight="1" x14ac:dyDescent="0.35">
      <c r="B59" s="256" t="s">
        <v>2300</v>
      </c>
      <c r="C59" s="256" t="s">
        <v>2725</v>
      </c>
      <c r="D59" s="256"/>
      <c r="E59" s="306"/>
      <c r="F59" s="307"/>
      <c r="G59" s="308"/>
      <c r="H59" s="308"/>
      <c r="I59" s="308"/>
      <c r="J59" s="241"/>
      <c r="K59" s="241"/>
      <c r="L59" s="300" t="s">
        <v>1544</v>
      </c>
      <c r="M59" s="301">
        <f>SUM(M58:M58)</f>
        <v>3350</v>
      </c>
      <c r="N59" s="301">
        <f>SUM(N58:N58)</f>
        <v>0</v>
      </c>
      <c r="O59" s="301">
        <f>SUM(O58:O58)</f>
        <v>18000</v>
      </c>
      <c r="P59" s="301">
        <f>SUM(P58:P58)</f>
        <v>0</v>
      </c>
      <c r="Q59" s="301"/>
      <c r="R59" s="311">
        <f>SUM(O59:Q59)</f>
        <v>18000</v>
      </c>
      <c r="S59" s="311"/>
      <c r="T59" s="310"/>
      <c r="U59" s="253"/>
      <c r="V59" s="253"/>
      <c r="W59" s="253"/>
      <c r="X59" s="282"/>
    </row>
    <row r="60" spans="2:24" ht="27.6" customHeight="1" x14ac:dyDescent="0.35">
      <c r="B60" s="256"/>
      <c r="C60" s="256"/>
      <c r="D60" s="256"/>
      <c r="E60" s="306"/>
      <c r="F60" s="307"/>
      <c r="G60" s="308"/>
      <c r="H60" s="308"/>
      <c r="I60" s="308"/>
      <c r="J60" s="241"/>
      <c r="K60" s="241"/>
      <c r="L60" s="300"/>
      <c r="M60" s="301"/>
      <c r="N60" s="301"/>
      <c r="O60" s="301"/>
      <c r="P60" s="301"/>
      <c r="Q60" s="301"/>
      <c r="R60" s="311"/>
      <c r="S60" s="311"/>
      <c r="T60" s="310"/>
      <c r="U60" s="253"/>
      <c r="V60" s="253"/>
      <c r="W60" s="253"/>
      <c r="X60" s="282"/>
    </row>
    <row r="61" spans="2:24" ht="27.6" customHeight="1" x14ac:dyDescent="0.35">
      <c r="B61" s="286" t="s">
        <v>707</v>
      </c>
      <c r="C61" s="286"/>
      <c r="D61" s="286"/>
      <c r="E61" s="287"/>
      <c r="F61" s="288"/>
      <c r="G61" s="279"/>
      <c r="H61" s="279"/>
      <c r="I61" s="279"/>
      <c r="J61" s="241"/>
      <c r="K61" s="241"/>
      <c r="L61" s="241"/>
      <c r="M61" s="255"/>
      <c r="N61" s="280"/>
      <c r="O61" s="280"/>
      <c r="P61" s="280"/>
      <c r="Q61" s="280"/>
      <c r="R61" s="295"/>
      <c r="S61" s="295"/>
      <c r="T61" s="295"/>
      <c r="U61" s="253"/>
      <c r="V61" s="253"/>
      <c r="W61" s="253"/>
      <c r="X61" s="282"/>
    </row>
    <row r="62" spans="2:24" ht="27.6" customHeight="1" x14ac:dyDescent="0.35">
      <c r="B62" s="289" t="s">
        <v>708</v>
      </c>
      <c r="C62" s="289"/>
      <c r="D62" s="289"/>
      <c r="E62" s="299" t="s">
        <v>700</v>
      </c>
      <c r="F62" s="291" t="s">
        <v>2293</v>
      </c>
      <c r="G62" s="292" t="s">
        <v>126</v>
      </c>
      <c r="H62" s="292" t="s">
        <v>778</v>
      </c>
      <c r="I62" s="292">
        <v>10305</v>
      </c>
      <c r="J62" s="293" t="s">
        <v>701</v>
      </c>
      <c r="K62" s="293" t="s">
        <v>1991</v>
      </c>
      <c r="L62" s="241"/>
      <c r="M62" s="255">
        <v>290</v>
      </c>
      <c r="N62" s="296">
        <f>0</f>
        <v>0</v>
      </c>
      <c r="O62" s="296">
        <v>6500</v>
      </c>
      <c r="P62" s="296">
        <f>0</f>
        <v>0</v>
      </c>
      <c r="Q62" s="296"/>
      <c r="R62" s="295">
        <f>SUM(N62:Q62)</f>
        <v>6500</v>
      </c>
      <c r="S62" s="295"/>
      <c r="T62" s="295"/>
      <c r="U62" s="253"/>
      <c r="V62" s="253"/>
      <c r="W62" s="253"/>
      <c r="X62" s="282"/>
    </row>
    <row r="63" spans="2:24" ht="27.6" customHeight="1" x14ac:dyDescent="0.35">
      <c r="B63" s="289" t="s">
        <v>3036</v>
      </c>
      <c r="C63" s="289"/>
      <c r="D63" s="289"/>
      <c r="E63" s="768">
        <v>7117</v>
      </c>
      <c r="F63" s="307" t="s">
        <v>2996</v>
      </c>
      <c r="G63" s="292" t="s">
        <v>126</v>
      </c>
      <c r="H63" s="292" t="s">
        <v>778</v>
      </c>
      <c r="I63" s="292">
        <v>10305</v>
      </c>
      <c r="J63" s="293" t="s">
        <v>701</v>
      </c>
      <c r="K63" s="293" t="s">
        <v>1991</v>
      </c>
      <c r="L63" s="241"/>
      <c r="M63" s="255">
        <v>2930</v>
      </c>
      <c r="N63" s="280">
        <v>0</v>
      </c>
      <c r="O63" s="280">
        <v>26225</v>
      </c>
      <c r="P63" s="280">
        <v>0</v>
      </c>
      <c r="Q63" s="702"/>
      <c r="R63" s="281">
        <f>SUM(N63:Q63)</f>
        <v>26225</v>
      </c>
      <c r="S63" s="295"/>
      <c r="T63" s="295"/>
      <c r="U63" s="253"/>
      <c r="V63" s="253"/>
      <c r="W63" s="253"/>
      <c r="X63" s="282"/>
    </row>
    <row r="64" spans="2:24" ht="27.6" customHeight="1" x14ac:dyDescent="0.35">
      <c r="B64" s="241"/>
      <c r="C64" s="241"/>
      <c r="D64" s="241"/>
      <c r="E64" s="306"/>
      <c r="F64" s="307"/>
      <c r="G64" s="308"/>
      <c r="H64" s="308"/>
      <c r="I64" s="308"/>
      <c r="J64" s="241"/>
      <c r="K64" s="241"/>
      <c r="L64" s="300" t="s">
        <v>1544</v>
      </c>
      <c r="M64" s="301">
        <f>SUM(M62:M63)</f>
        <v>3220</v>
      </c>
      <c r="N64" s="301">
        <f>SUM(N62:N62)</f>
        <v>0</v>
      </c>
      <c r="O64" s="301">
        <f>SUM(O62:O63)</f>
        <v>32725</v>
      </c>
      <c r="P64" s="301">
        <f>SUM(P62:P62)</f>
        <v>0</v>
      </c>
      <c r="Q64" s="301"/>
      <c r="R64" s="311">
        <f>SUM(O64:Q64)</f>
        <v>32725</v>
      </c>
      <c r="S64" s="311"/>
      <c r="T64" s="310"/>
      <c r="U64" s="253"/>
      <c r="V64" s="253"/>
      <c r="W64" s="253"/>
      <c r="X64" s="282"/>
    </row>
    <row r="65" spans="2:25" ht="27.6" customHeight="1" x14ac:dyDescent="0.35">
      <c r="B65" s="286" t="s">
        <v>487</v>
      </c>
      <c r="C65" s="286"/>
      <c r="D65" s="286"/>
      <c r="E65" s="329"/>
      <c r="F65" s="288"/>
      <c r="G65" s="279"/>
      <c r="H65" s="279"/>
      <c r="I65" s="279"/>
      <c r="J65" s="241"/>
      <c r="K65" s="241"/>
      <c r="L65" s="241"/>
      <c r="M65" s="255"/>
      <c r="N65" s="280"/>
      <c r="O65" s="280"/>
      <c r="P65" s="280"/>
      <c r="Q65" s="280"/>
      <c r="R65" s="295"/>
      <c r="S65" s="295"/>
      <c r="T65" s="295"/>
      <c r="U65" s="253"/>
      <c r="V65" s="253"/>
      <c r="W65" s="253"/>
      <c r="X65" s="282"/>
    </row>
    <row r="66" spans="2:25" ht="27.6" customHeight="1" x14ac:dyDescent="0.35">
      <c r="B66" s="289" t="s">
        <v>488</v>
      </c>
      <c r="C66" s="289" t="s">
        <v>2725</v>
      </c>
      <c r="D66" s="289"/>
      <c r="E66" s="299" t="s">
        <v>1986</v>
      </c>
      <c r="F66" s="291" t="s">
        <v>174</v>
      </c>
      <c r="G66" s="292" t="s">
        <v>2211</v>
      </c>
      <c r="H66" s="292" t="s">
        <v>778</v>
      </c>
      <c r="I66" s="292">
        <v>13905</v>
      </c>
      <c r="J66" s="293" t="s">
        <v>1771</v>
      </c>
      <c r="K66" s="293" t="s">
        <v>1991</v>
      </c>
      <c r="L66" s="241"/>
      <c r="M66" s="255">
        <v>2017</v>
      </c>
      <c r="N66" s="296">
        <f>0</f>
        <v>0</v>
      </c>
      <c r="O66" s="280">
        <v>18000</v>
      </c>
      <c r="P66" s="296">
        <f>0</f>
        <v>0</v>
      </c>
      <c r="Q66" s="296"/>
      <c r="R66" s="295">
        <f>SUM(N66:Q66)</f>
        <v>18000</v>
      </c>
      <c r="S66" s="295"/>
      <c r="T66" s="295"/>
      <c r="U66" s="253"/>
      <c r="V66" s="253"/>
      <c r="W66" s="253"/>
      <c r="X66" s="282"/>
    </row>
    <row r="67" spans="2:25" ht="27.6" customHeight="1" x14ac:dyDescent="0.35">
      <c r="E67" s="299"/>
      <c r="F67" s="291"/>
      <c r="G67" s="292"/>
      <c r="H67" s="292"/>
      <c r="I67" s="292"/>
      <c r="N67" s="280"/>
      <c r="U67" s="253"/>
      <c r="V67" s="253"/>
      <c r="W67" s="253"/>
      <c r="X67" s="282"/>
    </row>
    <row r="68" spans="2:25" ht="27.6" customHeight="1" x14ac:dyDescent="0.35">
      <c r="B68" s="241"/>
      <c r="C68" s="241"/>
      <c r="D68" s="241"/>
      <c r="E68" s="306"/>
      <c r="F68" s="307"/>
      <c r="G68" s="308"/>
      <c r="H68" s="308"/>
      <c r="I68" s="308"/>
      <c r="J68" s="241"/>
      <c r="K68" s="241"/>
      <c r="L68" s="300" t="s">
        <v>1544</v>
      </c>
      <c r="M68" s="301">
        <f>SUM(M66:M67)</f>
        <v>2017</v>
      </c>
      <c r="N68" s="301">
        <f>SUM(N66:N67)</f>
        <v>0</v>
      </c>
      <c r="O68" s="301">
        <f>SUM(O66:O67)</f>
        <v>18000</v>
      </c>
      <c r="P68" s="301">
        <f>SUM(P66:P67)</f>
        <v>0</v>
      </c>
      <c r="Q68" s="301"/>
      <c r="R68" s="311">
        <f>SUM(O68:Q68)</f>
        <v>18000</v>
      </c>
      <c r="S68" s="311"/>
      <c r="T68" s="310"/>
      <c r="U68" s="253"/>
      <c r="V68" s="253"/>
      <c r="W68" s="253"/>
      <c r="X68" s="282"/>
    </row>
    <row r="69" spans="2:25" ht="27.6" customHeight="1" x14ac:dyDescent="0.35">
      <c r="B69" s="286" t="s">
        <v>38</v>
      </c>
      <c r="C69" s="286"/>
      <c r="D69" s="286"/>
      <c r="E69" s="287"/>
      <c r="F69" s="288"/>
      <c r="G69" s="279"/>
      <c r="H69" s="279"/>
      <c r="I69" s="279"/>
      <c r="J69" s="241"/>
      <c r="K69" s="241"/>
      <c r="L69" s="241"/>
      <c r="M69" s="255"/>
      <c r="N69" s="280"/>
      <c r="O69" s="280"/>
      <c r="P69" s="280"/>
      <c r="Q69" s="280"/>
      <c r="R69" s="295"/>
      <c r="S69" s="295"/>
      <c r="T69" s="295"/>
      <c r="U69" s="253"/>
      <c r="V69" s="253"/>
      <c r="W69" s="253"/>
      <c r="X69" s="282"/>
      <c r="Y69" s="330"/>
    </row>
    <row r="70" spans="2:25" ht="27.6" customHeight="1" x14ac:dyDescent="0.35">
      <c r="B70" s="289" t="s">
        <v>39</v>
      </c>
      <c r="C70" s="289" t="s">
        <v>2725</v>
      </c>
      <c r="D70" s="289"/>
      <c r="E70" s="299" t="s">
        <v>40</v>
      </c>
      <c r="F70" s="291" t="s">
        <v>2294</v>
      </c>
      <c r="G70" s="292" t="s">
        <v>128</v>
      </c>
      <c r="H70" s="292" t="s">
        <v>778</v>
      </c>
      <c r="I70" s="292">
        <v>13669</v>
      </c>
      <c r="J70" s="293" t="s">
        <v>41</v>
      </c>
      <c r="K70" s="331" t="s">
        <v>1991</v>
      </c>
      <c r="L70" s="241"/>
      <c r="M70" s="255">
        <v>3000</v>
      </c>
      <c r="N70" s="332">
        <f>0</f>
        <v>0</v>
      </c>
      <c r="O70" s="332">
        <v>6500</v>
      </c>
      <c r="P70" s="332">
        <f>0</f>
        <v>0</v>
      </c>
      <c r="Q70" s="332"/>
      <c r="R70" s="295">
        <f>SUM(N70:Q70)</f>
        <v>6500</v>
      </c>
      <c r="S70" s="295"/>
      <c r="T70" s="295"/>
      <c r="U70" s="253"/>
      <c r="V70" s="253"/>
      <c r="W70" s="253"/>
      <c r="X70" s="282"/>
      <c r="Y70" s="330"/>
    </row>
    <row r="71" spans="2:25" ht="27.6" customHeight="1" x14ac:dyDescent="0.35">
      <c r="B71" s="241"/>
      <c r="C71" s="241"/>
      <c r="D71" s="241"/>
      <c r="E71" s="306"/>
      <c r="F71" s="307"/>
      <c r="G71" s="308"/>
      <c r="H71" s="308"/>
      <c r="I71" s="308"/>
      <c r="J71" s="241"/>
      <c r="K71" s="241"/>
      <c r="L71" s="300" t="s">
        <v>1544</v>
      </c>
      <c r="M71" s="333">
        <f>SUM(M70:M70)</f>
        <v>3000</v>
      </c>
      <c r="N71" s="333">
        <f>SUM(N70:N70)</f>
        <v>0</v>
      </c>
      <c r="O71" s="333">
        <f>SUM(O70:O70)</f>
        <v>6500</v>
      </c>
      <c r="P71" s="333">
        <f>SUM(P70:P70)</f>
        <v>0</v>
      </c>
      <c r="Q71" s="333"/>
      <c r="R71" s="311">
        <f>SUM(O71:Q71)</f>
        <v>6500</v>
      </c>
      <c r="S71" s="311"/>
      <c r="T71" s="310"/>
      <c r="U71" s="253"/>
      <c r="V71" s="253"/>
      <c r="W71" s="253"/>
      <c r="X71" s="282"/>
      <c r="Y71" s="330"/>
    </row>
    <row r="72" spans="2:25" ht="27.6" customHeight="1" x14ac:dyDescent="0.35">
      <c r="B72" s="286" t="s">
        <v>430</v>
      </c>
      <c r="C72" s="286"/>
      <c r="D72" s="286"/>
      <c r="E72" s="287"/>
      <c r="F72" s="334"/>
      <c r="G72" s="279"/>
      <c r="H72" s="279"/>
      <c r="I72" s="279"/>
      <c r="J72" s="241"/>
      <c r="K72" s="241"/>
      <c r="L72" s="241"/>
      <c r="M72" s="255"/>
      <c r="N72" s="280"/>
      <c r="O72" s="280"/>
      <c r="P72" s="280"/>
      <c r="Q72" s="280"/>
      <c r="R72" s="295"/>
      <c r="S72" s="295"/>
      <c r="T72" s="295"/>
      <c r="U72" s="253"/>
      <c r="V72" s="253"/>
      <c r="W72" s="253"/>
      <c r="X72" s="282"/>
    </row>
    <row r="73" spans="2:25" ht="27.6" customHeight="1" x14ac:dyDescent="0.35">
      <c r="B73" s="289" t="s">
        <v>431</v>
      </c>
      <c r="C73" s="289" t="s">
        <v>2725</v>
      </c>
      <c r="D73" s="289"/>
      <c r="E73" s="299" t="s">
        <v>42</v>
      </c>
      <c r="F73" s="291" t="s">
        <v>2295</v>
      </c>
      <c r="G73" s="292" t="s">
        <v>129</v>
      </c>
      <c r="H73" s="292" t="s">
        <v>778</v>
      </c>
      <c r="I73" s="292">
        <v>11428</v>
      </c>
      <c r="J73" s="293" t="s">
        <v>432</v>
      </c>
      <c r="K73" s="293" t="s">
        <v>1991</v>
      </c>
      <c r="L73" s="241"/>
      <c r="M73" s="335">
        <v>3071</v>
      </c>
      <c r="N73" s="296">
        <f>0</f>
        <v>0</v>
      </c>
      <c r="O73" s="296">
        <v>15000</v>
      </c>
      <c r="P73" s="296">
        <f>0</f>
        <v>0</v>
      </c>
      <c r="Q73" s="296"/>
      <c r="R73" s="295">
        <f>SUM(N73:Q73)</f>
        <v>15000</v>
      </c>
      <c r="S73" s="295"/>
      <c r="T73" s="295"/>
      <c r="U73" s="253"/>
      <c r="V73" s="253"/>
      <c r="W73" s="253"/>
      <c r="X73" s="282"/>
    </row>
    <row r="74" spans="2:25" ht="27.6" customHeight="1" x14ac:dyDescent="0.35">
      <c r="B74" s="241"/>
      <c r="C74" s="241"/>
      <c r="D74" s="241"/>
      <c r="E74" s="306"/>
      <c r="F74" s="307"/>
      <c r="G74" s="308"/>
      <c r="H74" s="308"/>
      <c r="I74" s="308"/>
      <c r="J74" s="241"/>
      <c r="K74" s="241"/>
      <c r="L74" s="300" t="s">
        <v>1544</v>
      </c>
      <c r="M74" s="301">
        <f>SUM(M73:M73)</f>
        <v>3071</v>
      </c>
      <c r="N74" s="301">
        <f>SUM(N73:N73)</f>
        <v>0</v>
      </c>
      <c r="O74" s="301">
        <f>SUM(O73:O73)</f>
        <v>15000</v>
      </c>
      <c r="P74" s="301">
        <f>SUM(P73:P73)</f>
        <v>0</v>
      </c>
      <c r="Q74" s="301"/>
      <c r="R74" s="311">
        <f>SUM(O74:Q74)</f>
        <v>15000</v>
      </c>
      <c r="S74" s="311"/>
      <c r="T74" s="310"/>
      <c r="U74" s="253"/>
      <c r="V74" s="253"/>
      <c r="W74" s="253"/>
      <c r="X74" s="282"/>
    </row>
    <row r="75" spans="2:25" ht="27.6" customHeight="1" x14ac:dyDescent="0.35">
      <c r="B75" s="286" t="s">
        <v>433</v>
      </c>
      <c r="C75" s="286"/>
      <c r="D75" s="286"/>
      <c r="E75" s="287"/>
      <c r="F75" s="288"/>
      <c r="G75" s="279"/>
      <c r="H75" s="279"/>
      <c r="I75" s="279"/>
      <c r="J75" s="241"/>
      <c r="K75" s="241"/>
      <c r="L75" s="241"/>
      <c r="M75" s="255"/>
      <c r="N75" s="280"/>
      <c r="O75" s="280"/>
      <c r="P75" s="280"/>
      <c r="Q75" s="280"/>
      <c r="R75" s="295"/>
      <c r="S75" s="295"/>
      <c r="T75" s="295"/>
      <c r="U75" s="253"/>
      <c r="V75" s="253"/>
      <c r="W75" s="253"/>
      <c r="X75" s="282"/>
    </row>
    <row r="76" spans="2:25" ht="27.6" customHeight="1" x14ac:dyDescent="0.35">
      <c r="B76" s="289" t="s">
        <v>434</v>
      </c>
      <c r="C76" s="289" t="s">
        <v>2725</v>
      </c>
      <c r="D76" s="289"/>
      <c r="E76" s="299" t="s">
        <v>43</v>
      </c>
      <c r="F76" s="291" t="s">
        <v>2296</v>
      </c>
      <c r="G76" s="292" t="s">
        <v>130</v>
      </c>
      <c r="H76" s="292" t="s">
        <v>778</v>
      </c>
      <c r="I76" s="292">
        <v>11208</v>
      </c>
      <c r="J76" s="293" t="s">
        <v>435</v>
      </c>
      <c r="K76" s="293" t="s">
        <v>1991</v>
      </c>
      <c r="L76" s="241"/>
      <c r="M76" s="255">
        <v>1340</v>
      </c>
      <c r="N76" s="296">
        <f>0</f>
        <v>0</v>
      </c>
      <c r="O76" s="296">
        <v>6500</v>
      </c>
      <c r="P76" s="296">
        <f>0</f>
        <v>0</v>
      </c>
      <c r="Q76" s="296"/>
      <c r="R76" s="295">
        <f>SUM(N76:Q76)</f>
        <v>6500</v>
      </c>
      <c r="S76" s="295"/>
      <c r="T76" s="295"/>
      <c r="U76" s="253"/>
      <c r="V76" s="253"/>
      <c r="W76" s="253"/>
      <c r="X76" s="282"/>
    </row>
    <row r="77" spans="2:25" ht="27.6" customHeight="1" x14ac:dyDescent="0.35">
      <c r="B77" s="241"/>
      <c r="C77" s="241"/>
      <c r="D77" s="241"/>
      <c r="E77" s="306"/>
      <c r="F77" s="307"/>
      <c r="G77" s="308"/>
      <c r="H77" s="308"/>
      <c r="I77" s="308"/>
      <c r="J77" s="241"/>
      <c r="K77" s="241"/>
      <c r="L77" s="300" t="s">
        <v>1544</v>
      </c>
      <c r="M77" s="301">
        <f>SUM(M76:M76)</f>
        <v>1340</v>
      </c>
      <c r="N77" s="301">
        <f>SUM(N76:N76)</f>
        <v>0</v>
      </c>
      <c r="O77" s="301">
        <f>SUM(O76:O76)</f>
        <v>6500</v>
      </c>
      <c r="P77" s="301">
        <v>0</v>
      </c>
      <c r="Q77" s="301"/>
      <c r="R77" s="311">
        <f>SUM(O77:Q77)</f>
        <v>6500</v>
      </c>
      <c r="S77" s="311"/>
      <c r="T77" s="310"/>
      <c r="U77" s="253"/>
      <c r="V77" s="253"/>
      <c r="W77" s="253"/>
      <c r="X77" s="282"/>
    </row>
    <row r="78" spans="2:25" ht="27.6" customHeight="1" x14ac:dyDescent="0.35">
      <c r="B78" s="286" t="s">
        <v>44</v>
      </c>
      <c r="C78" s="286"/>
      <c r="D78" s="286"/>
      <c r="E78" s="287"/>
      <c r="F78" s="288"/>
      <c r="G78" s="279"/>
      <c r="H78" s="279"/>
      <c r="I78" s="279"/>
      <c r="J78" s="241"/>
      <c r="K78" s="241"/>
      <c r="L78" s="241"/>
      <c r="M78" s="255"/>
      <c r="N78" s="280"/>
      <c r="O78" s="280"/>
      <c r="P78" s="280"/>
      <c r="Q78" s="280"/>
      <c r="R78" s="295"/>
      <c r="S78" s="295"/>
      <c r="T78" s="295"/>
      <c r="U78" s="253"/>
      <c r="V78" s="253"/>
      <c r="W78" s="253"/>
      <c r="X78" s="282"/>
    </row>
    <row r="79" spans="2:25" ht="27.6" customHeight="1" x14ac:dyDescent="0.35">
      <c r="B79" s="289" t="s">
        <v>1461</v>
      </c>
      <c r="C79" s="289"/>
      <c r="D79" s="289"/>
      <c r="E79" s="299" t="s">
        <v>1462</v>
      </c>
      <c r="F79" s="291" t="s">
        <v>140</v>
      </c>
      <c r="G79" s="292" t="s">
        <v>131</v>
      </c>
      <c r="H79" s="292" t="s">
        <v>778</v>
      </c>
      <c r="I79" s="292">
        <v>14224</v>
      </c>
      <c r="J79" s="293" t="s">
        <v>1463</v>
      </c>
      <c r="K79" s="293" t="s">
        <v>1991</v>
      </c>
      <c r="L79" s="241"/>
      <c r="M79" s="255">
        <v>800</v>
      </c>
      <c r="N79" s="296">
        <f>0</f>
        <v>0</v>
      </c>
      <c r="O79" s="296">
        <v>8323</v>
      </c>
      <c r="P79" s="296">
        <f>0</f>
        <v>0</v>
      </c>
      <c r="Q79" s="296"/>
      <c r="R79" s="295">
        <f>SUM(N79:Q79)</f>
        <v>8323</v>
      </c>
      <c r="S79" s="295"/>
      <c r="T79" s="295"/>
      <c r="U79" s="253"/>
      <c r="V79" s="253"/>
      <c r="W79" s="253"/>
      <c r="X79" s="282"/>
    </row>
    <row r="80" spans="2:25" ht="27.6" customHeight="1" x14ac:dyDescent="0.35">
      <c r="E80" s="299"/>
      <c r="F80" s="291"/>
      <c r="G80" s="292"/>
      <c r="H80" s="292"/>
      <c r="I80" s="292"/>
      <c r="J80" s="293"/>
      <c r="L80" s="300" t="s">
        <v>1544</v>
      </c>
      <c r="M80" s="301">
        <f>SUM(M79:M79)</f>
        <v>800</v>
      </c>
      <c r="N80" s="301">
        <f>SUM(N79:N79)</f>
        <v>0</v>
      </c>
      <c r="O80" s="301">
        <f>SUM(O79:O79)</f>
        <v>8323</v>
      </c>
      <c r="P80" s="301">
        <v>0</v>
      </c>
      <c r="Q80" s="301"/>
      <c r="R80" s="311">
        <f>SUM(O80:Q80)</f>
        <v>8323</v>
      </c>
      <c r="S80" s="311"/>
      <c r="T80" s="310"/>
      <c r="U80" s="253"/>
      <c r="V80" s="253"/>
      <c r="W80" s="253"/>
      <c r="X80" s="282"/>
    </row>
    <row r="81" spans="2:24" ht="27.6" customHeight="1" x14ac:dyDescent="0.35">
      <c r="B81" s="286" t="s">
        <v>436</v>
      </c>
      <c r="C81" s="286"/>
      <c r="D81" s="286"/>
      <c r="E81" s="287"/>
      <c r="F81" s="288"/>
      <c r="G81" s="279"/>
      <c r="H81" s="279"/>
      <c r="I81" s="279"/>
      <c r="J81" s="241"/>
      <c r="K81" s="241"/>
      <c r="L81" s="241"/>
      <c r="M81" s="255"/>
      <c r="N81" s="280"/>
      <c r="O81" s="280"/>
      <c r="P81" s="280"/>
      <c r="Q81" s="280"/>
      <c r="R81" s="295"/>
      <c r="S81" s="295"/>
      <c r="T81" s="295"/>
      <c r="U81" s="253"/>
      <c r="V81" s="253"/>
      <c r="W81" s="253"/>
      <c r="X81" s="282"/>
    </row>
    <row r="82" spans="2:24" ht="27.6" customHeight="1" x14ac:dyDescent="0.35">
      <c r="B82" s="289" t="s">
        <v>437</v>
      </c>
      <c r="C82" s="289" t="s">
        <v>2725</v>
      </c>
      <c r="D82" s="289"/>
      <c r="E82" s="299" t="s">
        <v>1464</v>
      </c>
      <c r="F82" s="291" t="s">
        <v>3046</v>
      </c>
      <c r="G82" s="292" t="s">
        <v>132</v>
      </c>
      <c r="H82" s="292" t="s">
        <v>2213</v>
      </c>
      <c r="I82" s="292">
        <v>12986</v>
      </c>
      <c r="J82" s="293" t="s">
        <v>438</v>
      </c>
      <c r="K82" s="293" t="s">
        <v>1991</v>
      </c>
      <c r="L82" s="241"/>
      <c r="M82" s="255">
        <v>1344</v>
      </c>
      <c r="N82" s="296">
        <f>0</f>
        <v>0</v>
      </c>
      <c r="O82" s="296">
        <v>31240</v>
      </c>
      <c r="P82" s="296">
        <f>0</f>
        <v>0</v>
      </c>
      <c r="Q82" s="296"/>
      <c r="R82" s="295">
        <f>SUM(N82:Q82)</f>
        <v>31240</v>
      </c>
      <c r="S82" s="295"/>
      <c r="T82" s="295"/>
      <c r="U82" s="253"/>
      <c r="V82" s="253"/>
      <c r="W82" s="253"/>
      <c r="X82" s="282"/>
    </row>
    <row r="83" spans="2:24" ht="27.6" customHeight="1" x14ac:dyDescent="0.35">
      <c r="B83" s="241"/>
      <c r="C83" s="241"/>
      <c r="D83" s="241"/>
      <c r="E83" s="306"/>
      <c r="F83" s="307"/>
      <c r="G83" s="308"/>
      <c r="H83" s="308"/>
      <c r="I83" s="308"/>
      <c r="J83" s="241"/>
      <c r="K83" s="241"/>
      <c r="L83" s="300" t="s">
        <v>1544</v>
      </c>
      <c r="M83" s="301">
        <f>SUM(M82:M82)</f>
        <v>1344</v>
      </c>
      <c r="N83" s="301">
        <f>SUM(N82:N82)</f>
        <v>0</v>
      </c>
      <c r="O83" s="301">
        <f>SUM(O82:O82)</f>
        <v>31240</v>
      </c>
      <c r="P83" s="301">
        <f>SUM(P82:P82)</f>
        <v>0</v>
      </c>
      <c r="Q83" s="301"/>
      <c r="R83" s="311">
        <f>SUM(O83:Q83)</f>
        <v>31240</v>
      </c>
      <c r="S83" s="311"/>
      <c r="T83" s="311"/>
      <c r="U83" s="253"/>
      <c r="V83" s="253"/>
      <c r="W83" s="253"/>
      <c r="X83" s="282"/>
    </row>
    <row r="84" spans="2:24" ht="27.6" customHeight="1" x14ac:dyDescent="0.35">
      <c r="B84" s="286" t="s">
        <v>484</v>
      </c>
      <c r="C84" s="286"/>
      <c r="D84" s="286"/>
      <c r="E84" s="287"/>
      <c r="F84" s="288"/>
      <c r="G84" s="279"/>
      <c r="H84" s="279"/>
      <c r="I84" s="279"/>
      <c r="J84" s="241"/>
      <c r="K84" s="241"/>
      <c r="L84" s="241"/>
      <c r="M84" s="255"/>
      <c r="N84" s="280"/>
      <c r="O84" s="280"/>
      <c r="P84" s="280"/>
      <c r="Q84" s="280"/>
      <c r="R84" s="281"/>
      <c r="S84" s="281"/>
      <c r="T84" s="281"/>
      <c r="U84" s="253"/>
      <c r="V84" s="253"/>
      <c r="W84" s="253"/>
      <c r="X84" s="282"/>
    </row>
    <row r="85" spans="2:24" ht="27.6" customHeight="1" x14ac:dyDescent="0.35">
      <c r="B85" s="289" t="s">
        <v>485</v>
      </c>
      <c r="C85" s="289" t="s">
        <v>2582</v>
      </c>
      <c r="D85" s="289"/>
      <c r="E85" s="299" t="s">
        <v>1810</v>
      </c>
      <c r="F85" s="291" t="s">
        <v>2297</v>
      </c>
      <c r="G85" s="292" t="s">
        <v>133</v>
      </c>
      <c r="H85" s="292" t="s">
        <v>2213</v>
      </c>
      <c r="I85" s="292">
        <v>12592</v>
      </c>
      <c r="J85" s="241" t="s">
        <v>486</v>
      </c>
      <c r="K85" s="241" t="s">
        <v>1991</v>
      </c>
      <c r="L85" s="241"/>
      <c r="M85" s="255">
        <v>650</v>
      </c>
      <c r="N85" s="280">
        <f>0</f>
        <v>0</v>
      </c>
      <c r="O85" s="280">
        <v>6600</v>
      </c>
      <c r="P85" s="280">
        <f>0</f>
        <v>0</v>
      </c>
      <c r="Q85" s="280"/>
      <c r="R85" s="295">
        <f>SUM(N85:Q85)</f>
        <v>6600</v>
      </c>
      <c r="S85" s="281"/>
      <c r="T85" s="281"/>
      <c r="U85" s="253"/>
      <c r="V85" s="253"/>
      <c r="W85" s="253"/>
      <c r="X85" s="282"/>
    </row>
    <row r="86" spans="2:24" ht="27.6" customHeight="1" x14ac:dyDescent="0.35">
      <c r="B86" s="241"/>
      <c r="C86" s="241"/>
      <c r="D86" s="241"/>
      <c r="E86" s="306"/>
      <c r="F86" s="307"/>
      <c r="G86" s="308"/>
      <c r="H86" s="308"/>
      <c r="I86" s="308"/>
      <c r="J86" s="241"/>
      <c r="K86" s="241"/>
      <c r="L86" s="336" t="s">
        <v>1544</v>
      </c>
      <c r="M86" s="311">
        <f>SUM(M85:M85)</f>
        <v>650</v>
      </c>
      <c r="N86" s="311">
        <f>SUM(N85:N85)</f>
        <v>0</v>
      </c>
      <c r="O86" s="311">
        <f>SUM(O85:O85)</f>
        <v>6600</v>
      </c>
      <c r="P86" s="311">
        <f>SUM(P85:P85)</f>
        <v>0</v>
      </c>
      <c r="Q86" s="311"/>
      <c r="R86" s="311">
        <f>SUM(O86:Q86)</f>
        <v>6600</v>
      </c>
      <c r="S86" s="311"/>
      <c r="T86" s="310"/>
      <c r="U86" s="253"/>
      <c r="V86" s="253"/>
      <c r="W86" s="253"/>
      <c r="X86" s="282"/>
    </row>
    <row r="87" spans="2:24" ht="27.6" customHeight="1" x14ac:dyDescent="0.35">
      <c r="B87" s="286" t="s">
        <v>2298</v>
      </c>
      <c r="C87" s="286"/>
      <c r="D87" s="286"/>
      <c r="E87" s="287"/>
      <c r="F87" s="288"/>
      <c r="G87" s="279"/>
      <c r="H87" s="279"/>
      <c r="I87" s="279"/>
      <c r="J87" s="241"/>
      <c r="K87" s="241"/>
      <c r="L87" s="241"/>
      <c r="M87" s="255"/>
      <c r="N87" s="280"/>
      <c r="O87" s="280"/>
      <c r="P87" s="280"/>
      <c r="Q87" s="280"/>
      <c r="R87" s="281"/>
      <c r="S87" s="281"/>
      <c r="T87" s="281"/>
      <c r="U87" s="253"/>
      <c r="V87" s="253"/>
      <c r="W87" s="253"/>
      <c r="X87" s="282"/>
    </row>
    <row r="88" spans="2:24" ht="27.6" customHeight="1" x14ac:dyDescent="0.35">
      <c r="B88" s="289" t="s">
        <v>1811</v>
      </c>
      <c r="C88" s="289"/>
      <c r="D88" s="289"/>
      <c r="E88" s="299" t="s">
        <v>1812</v>
      </c>
      <c r="F88" s="291" t="s">
        <v>1799</v>
      </c>
      <c r="G88" s="292" t="s">
        <v>134</v>
      </c>
      <c r="H88" s="292" t="s">
        <v>2213</v>
      </c>
      <c r="I88" s="292">
        <v>12304</v>
      </c>
      <c r="J88" s="293" t="s">
        <v>1813</v>
      </c>
      <c r="K88" s="293" t="s">
        <v>1991</v>
      </c>
      <c r="L88" s="241"/>
      <c r="M88" s="255">
        <v>80</v>
      </c>
      <c r="N88" s="280">
        <f>0</f>
        <v>0</v>
      </c>
      <c r="O88" s="280">
        <v>6500</v>
      </c>
      <c r="P88" s="280">
        <f>0</f>
        <v>0</v>
      </c>
      <c r="Q88" s="280"/>
      <c r="R88" s="295">
        <f>SUM(N88:Q88)</f>
        <v>6500</v>
      </c>
      <c r="S88" s="281"/>
      <c r="T88" s="281"/>
      <c r="U88" s="253"/>
      <c r="V88" s="253"/>
      <c r="W88" s="253"/>
      <c r="X88" s="282"/>
    </row>
    <row r="89" spans="2:24" ht="27.6" customHeight="1" x14ac:dyDescent="0.35">
      <c r="E89" s="327"/>
      <c r="F89" s="326"/>
      <c r="G89" s="308"/>
      <c r="H89" s="308"/>
      <c r="I89" s="308"/>
      <c r="J89" s="241"/>
      <c r="K89" s="241"/>
      <c r="L89" s="300" t="s">
        <v>1544</v>
      </c>
      <c r="M89" s="301">
        <f>SUM(M88:M88)</f>
        <v>80</v>
      </c>
      <c r="N89" s="301">
        <f>SUM(N88:N88)</f>
        <v>0</v>
      </c>
      <c r="O89" s="301">
        <f>SUM(O88:O88)</f>
        <v>6500</v>
      </c>
      <c r="P89" s="301">
        <f>SUM(P88:P88)</f>
        <v>0</v>
      </c>
      <c r="Q89" s="301"/>
      <c r="R89" s="311">
        <f>SUM(O89:Q89)</f>
        <v>6500</v>
      </c>
      <c r="S89" s="311"/>
      <c r="T89" s="310"/>
      <c r="U89" s="253"/>
      <c r="V89" s="253"/>
      <c r="W89" s="253"/>
      <c r="X89" s="282"/>
    </row>
    <row r="90" spans="2:24" ht="27.6" customHeight="1" x14ac:dyDescent="0.35">
      <c r="B90" s="286" t="s">
        <v>1369</v>
      </c>
      <c r="C90" s="286"/>
      <c r="D90" s="286"/>
      <c r="E90" s="287"/>
      <c r="F90" s="288"/>
      <c r="G90" s="279"/>
      <c r="H90" s="279"/>
      <c r="I90" s="279"/>
      <c r="J90" s="241"/>
      <c r="K90" s="241"/>
      <c r="L90" s="241"/>
      <c r="M90" s="255"/>
      <c r="N90" s="280"/>
      <c r="O90" s="280"/>
      <c r="P90" s="280"/>
      <c r="Q90" s="280"/>
      <c r="R90" s="295"/>
      <c r="S90" s="295"/>
      <c r="T90" s="295"/>
      <c r="U90" s="253"/>
      <c r="V90" s="253"/>
      <c r="W90" s="253"/>
      <c r="X90" s="282"/>
    </row>
    <row r="91" spans="2:24" ht="27.6" customHeight="1" x14ac:dyDescent="0.35">
      <c r="B91" s="289" t="s">
        <v>0</v>
      </c>
      <c r="C91" s="289" t="s">
        <v>2725</v>
      </c>
      <c r="D91" s="289"/>
      <c r="E91" s="299" t="s">
        <v>1176</v>
      </c>
      <c r="F91" s="291" t="s">
        <v>1</v>
      </c>
      <c r="G91" s="292" t="s">
        <v>127</v>
      </c>
      <c r="H91" s="292" t="s">
        <v>2213</v>
      </c>
      <c r="I91" s="292">
        <v>14620</v>
      </c>
      <c r="J91" s="293" t="s">
        <v>2</v>
      </c>
      <c r="K91" s="293" t="s">
        <v>1991</v>
      </c>
      <c r="L91" s="241"/>
      <c r="M91" s="255">
        <v>1715</v>
      </c>
      <c r="N91" s="280">
        <v>0</v>
      </c>
      <c r="O91" s="280">
        <v>10000</v>
      </c>
      <c r="P91" s="280">
        <v>0</v>
      </c>
      <c r="Q91" s="280"/>
      <c r="R91" s="295">
        <f>SUM(N91:Q91)</f>
        <v>10000</v>
      </c>
      <c r="S91" s="295"/>
      <c r="T91" s="295"/>
      <c r="U91" s="253"/>
      <c r="V91" s="253"/>
      <c r="W91" s="253"/>
      <c r="X91" s="282"/>
    </row>
    <row r="92" spans="2:24" ht="27.6" customHeight="1" x14ac:dyDescent="0.35">
      <c r="B92" s="289"/>
      <c r="C92" s="289"/>
      <c r="D92" s="289"/>
      <c r="E92" s="299"/>
      <c r="F92" s="291"/>
      <c r="G92" s="292"/>
      <c r="H92" s="292"/>
      <c r="I92" s="292"/>
      <c r="J92" s="293"/>
      <c r="K92" s="293"/>
      <c r="L92" s="300" t="s">
        <v>1544</v>
      </c>
      <c r="M92" s="301">
        <f>SUM(M91:M91)</f>
        <v>1715</v>
      </c>
      <c r="N92" s="301">
        <f>SUM(N91:N91)</f>
        <v>0</v>
      </c>
      <c r="O92" s="301">
        <f>SUM(O91:O91)</f>
        <v>10000</v>
      </c>
      <c r="P92" s="301">
        <f>SUM(P91:P91)</f>
        <v>0</v>
      </c>
      <c r="Q92" s="301"/>
      <c r="R92" s="311">
        <f>SUM(O92:Q92)</f>
        <v>10000</v>
      </c>
      <c r="S92" s="311"/>
      <c r="T92" s="295"/>
      <c r="U92" s="253"/>
      <c r="V92" s="253"/>
      <c r="W92" s="253"/>
      <c r="X92" s="282"/>
    </row>
    <row r="93" spans="2:24" ht="27.6" customHeight="1" x14ac:dyDescent="0.35">
      <c r="B93" s="286" t="s">
        <v>3022</v>
      </c>
      <c r="C93" s="286"/>
      <c r="D93" s="286"/>
      <c r="E93" s="287"/>
      <c r="F93" s="288"/>
      <c r="G93" s="292"/>
      <c r="H93" s="292"/>
      <c r="I93" s="292"/>
      <c r="J93" s="241"/>
      <c r="K93" s="241"/>
      <c r="L93" s="241"/>
      <c r="M93" s="241"/>
      <c r="N93" s="241"/>
      <c r="O93" s="241"/>
      <c r="P93" s="241"/>
      <c r="Q93" s="241"/>
      <c r="R93" s="241"/>
      <c r="S93" s="241"/>
      <c r="T93" s="255"/>
      <c r="U93" s="253"/>
      <c r="V93" s="253"/>
      <c r="W93" s="253"/>
      <c r="X93" s="282"/>
    </row>
    <row r="94" spans="2:24" ht="27.6" customHeight="1" x14ac:dyDescent="0.35">
      <c r="B94" s="289" t="s">
        <v>3021</v>
      </c>
      <c r="C94" s="289"/>
      <c r="D94" s="289"/>
      <c r="E94" s="768">
        <v>7144</v>
      </c>
      <c r="F94" s="291" t="s">
        <v>3023</v>
      </c>
      <c r="G94" s="292" t="s">
        <v>3020</v>
      </c>
      <c r="H94" s="292" t="s">
        <v>778</v>
      </c>
      <c r="I94" s="292">
        <v>14513</v>
      </c>
      <c r="J94" s="293" t="s">
        <v>1370</v>
      </c>
      <c r="K94" s="241" t="s">
        <v>1991</v>
      </c>
      <c r="L94" s="241"/>
      <c r="M94" s="255">
        <v>700</v>
      </c>
      <c r="N94" s="280"/>
      <c r="O94" s="280">
        <v>5000</v>
      </c>
      <c r="P94" s="280"/>
      <c r="Q94" s="280"/>
      <c r="R94" s="295">
        <f>SUM(N94:Q94)</f>
        <v>5000</v>
      </c>
      <c r="S94" s="255"/>
      <c r="T94" s="310"/>
      <c r="U94" s="253"/>
      <c r="V94" s="253"/>
      <c r="W94" s="253"/>
      <c r="X94" s="282"/>
    </row>
    <row r="95" spans="2:24" ht="27.6" customHeight="1" x14ac:dyDescent="0.35">
      <c r="B95" s="338"/>
      <c r="C95" s="338"/>
      <c r="D95" s="338"/>
      <c r="E95" s="299"/>
      <c r="F95" s="291"/>
      <c r="G95" s="292"/>
      <c r="H95" s="292"/>
      <c r="I95" s="292"/>
      <c r="J95" s="293"/>
      <c r="K95" s="241"/>
      <c r="L95" s="300" t="s">
        <v>1544</v>
      </c>
      <c r="M95" s="337">
        <f>SUM(M94:M94)</f>
        <v>700</v>
      </c>
      <c r="N95" s="337">
        <f t="shared" ref="N95:Q95" si="1">SUM(N94:N94)</f>
        <v>0</v>
      </c>
      <c r="O95" s="337">
        <f t="shared" si="1"/>
        <v>5000</v>
      </c>
      <c r="P95" s="337">
        <f t="shared" si="1"/>
        <v>0</v>
      </c>
      <c r="Q95" s="337">
        <f t="shared" si="1"/>
        <v>0</v>
      </c>
      <c r="R95" s="311">
        <f>SUM(O95:Q95)</f>
        <v>5000</v>
      </c>
      <c r="S95" s="311"/>
      <c r="T95" s="255"/>
      <c r="U95" s="253"/>
      <c r="V95" s="253"/>
      <c r="W95" s="253"/>
      <c r="X95" s="282"/>
    </row>
    <row r="96" spans="2:24" ht="27.6" customHeight="1" x14ac:dyDescent="0.35">
      <c r="B96" s="338"/>
      <c r="C96" s="338"/>
      <c r="D96" s="338"/>
      <c r="E96" s="299"/>
      <c r="F96" s="291"/>
      <c r="G96" s="292"/>
      <c r="H96" s="292"/>
      <c r="I96" s="292"/>
      <c r="J96" s="293"/>
      <c r="K96" s="241"/>
      <c r="L96" s="302"/>
      <c r="M96" s="769"/>
      <c r="N96" s="769"/>
      <c r="O96" s="769"/>
      <c r="P96" s="769"/>
      <c r="Q96" s="769"/>
      <c r="R96" s="310"/>
      <c r="S96" s="310"/>
      <c r="T96" s="255"/>
      <c r="U96" s="253"/>
      <c r="V96" s="253"/>
      <c r="W96" s="253"/>
      <c r="X96" s="282"/>
    </row>
    <row r="97" spans="2:27" ht="27.6" customHeight="1" x14ac:dyDescent="0.35">
      <c r="B97" s="339" t="s">
        <v>2474</v>
      </c>
      <c r="C97" s="339"/>
      <c r="D97" s="339"/>
      <c r="E97" s="340"/>
      <c r="F97" s="770"/>
      <c r="G97" s="241"/>
      <c r="H97" s="241"/>
      <c r="I97" s="241"/>
      <c r="J97" s="241"/>
      <c r="K97" s="241"/>
      <c r="L97" s="241"/>
      <c r="M97" s="241"/>
      <c r="N97" s="241"/>
      <c r="O97" s="241"/>
      <c r="P97" s="241"/>
      <c r="Q97" s="241"/>
      <c r="R97" s="241"/>
      <c r="S97" s="241"/>
      <c r="T97" s="255"/>
      <c r="U97" s="253"/>
      <c r="V97" s="253"/>
      <c r="W97" s="253"/>
      <c r="X97" s="282"/>
    </row>
    <row r="98" spans="2:27" ht="27.6" customHeight="1" x14ac:dyDescent="0.35">
      <c r="B98" s="289" t="s">
        <v>3024</v>
      </c>
      <c r="E98" s="768">
        <v>7168</v>
      </c>
      <c r="F98" s="326" t="s">
        <v>2475</v>
      </c>
      <c r="G98" s="292" t="s">
        <v>357</v>
      </c>
      <c r="H98" s="292" t="s">
        <v>778</v>
      </c>
      <c r="I98" s="292">
        <v>10314</v>
      </c>
      <c r="J98" s="293" t="s">
        <v>1770</v>
      </c>
      <c r="K98" s="299" t="s">
        <v>1991</v>
      </c>
      <c r="L98" s="241"/>
      <c r="M98" s="255">
        <v>814</v>
      </c>
      <c r="N98" s="280">
        <v>0</v>
      </c>
      <c r="O98" s="280">
        <v>6500</v>
      </c>
      <c r="P98" s="280">
        <v>0</v>
      </c>
      <c r="Q98" s="280"/>
      <c r="R98" s="295">
        <f>SUM(N98:Q98)</f>
        <v>6500</v>
      </c>
      <c r="S98" s="255"/>
      <c r="T98" s="310"/>
      <c r="U98" s="253"/>
      <c r="V98" s="253"/>
      <c r="W98" s="253"/>
      <c r="X98" s="282"/>
    </row>
    <row r="99" spans="2:27" ht="27.6" customHeight="1" x14ac:dyDescent="0.35">
      <c r="B99" s="241"/>
      <c r="C99" s="241"/>
      <c r="D99" s="241"/>
      <c r="E99" s="306"/>
      <c r="F99" s="291"/>
      <c r="G99" s="292"/>
      <c r="H99" s="292"/>
      <c r="I99" s="292"/>
      <c r="K99" s="241"/>
      <c r="L99" s="300" t="s">
        <v>1544</v>
      </c>
      <c r="M99" s="337">
        <f>SUM(M98:M98)</f>
        <v>814</v>
      </c>
      <c r="N99" s="301"/>
      <c r="O99" s="301">
        <f>SUM(O98:O98)</f>
        <v>6500</v>
      </c>
      <c r="P99" s="301">
        <f>SUM(U101)</f>
        <v>0</v>
      </c>
      <c r="Q99" s="301"/>
      <c r="R99" s="311">
        <f>SUM(O99:Q99)</f>
        <v>6500</v>
      </c>
      <c r="S99" s="311"/>
      <c r="T99" s="310"/>
      <c r="U99" s="309"/>
      <c r="V99" s="253"/>
      <c r="W99" s="253"/>
      <c r="X99" s="282"/>
    </row>
    <row r="100" spans="2:27" ht="27.6" customHeight="1" x14ac:dyDescent="0.35">
      <c r="B100" s="241"/>
      <c r="C100" s="241"/>
      <c r="D100" s="241"/>
      <c r="E100" s="306"/>
      <c r="F100" s="307"/>
      <c r="G100" s="308"/>
      <c r="H100" s="308"/>
      <c r="I100" s="308"/>
      <c r="J100" s="241"/>
      <c r="K100" s="241"/>
      <c r="L100" s="342" t="s">
        <v>1177</v>
      </c>
      <c r="M100" s="343">
        <f>M99+M95+M92+M89+M86+M83+M80+M77+M74+M71+M68+M64+M59+M56+M53+M50+M46+M43+M40+M37+M34+M31+M27</f>
        <v>30273</v>
      </c>
      <c r="N100" s="343">
        <f>N99+N95+N92+N89+N86+N83+N80+N77+N74+N71+N68+N64+N59+N56+N53+N50+N46+N43+N40+N37+N34+N31+N27</f>
        <v>0</v>
      </c>
      <c r="O100" s="343">
        <f>O99+O95+O92+O89+O86+O83+O80+O77+O74+O71+O68+O64+O59+O56+O53+O50+O46+O43+O40+O37+O34+O31+O27</f>
        <v>247327</v>
      </c>
      <c r="P100" s="343">
        <f>P99+P95+P92+P89+P86+P83+P80+P77+P74+P71+P68+P64+P59+P56+P53+P50+P46+P43+P40+P37+P34+P31+P27</f>
        <v>0</v>
      </c>
      <c r="Q100" s="343">
        <f>Q99+Q95+Q92+Q89+Q86+Q83+Q80+Q77+Q74+Q71+Q68+Q64+Q59+Q56+Q53+Q50+Q46+Q43+Q40+Q37+Q34+Q31+Q27</f>
        <v>0</v>
      </c>
      <c r="R100" s="314">
        <f>SUM(N100:Q100)</f>
        <v>247327</v>
      </c>
      <c r="S100" s="343"/>
      <c r="T100" s="295"/>
      <c r="U100" s="253"/>
      <c r="V100" s="309"/>
      <c r="W100" s="253"/>
      <c r="X100" s="282"/>
    </row>
    <row r="101" spans="2:27" ht="27.6" customHeight="1" x14ac:dyDescent="0.35">
      <c r="B101" s="346" t="s">
        <v>1178</v>
      </c>
      <c r="C101" s="346"/>
      <c r="D101" s="346"/>
      <c r="E101" s="284"/>
      <c r="F101" s="285"/>
      <c r="G101" s="279"/>
      <c r="H101" s="279"/>
      <c r="I101" s="279"/>
      <c r="J101" s="241"/>
      <c r="K101" s="241"/>
      <c r="L101" s="241"/>
      <c r="M101" s="255"/>
      <c r="N101" s="280"/>
      <c r="O101" s="280"/>
      <c r="P101" s="280"/>
      <c r="Q101" s="280"/>
      <c r="R101" s="295"/>
      <c r="S101" s="295"/>
      <c r="T101" s="295"/>
      <c r="U101" s="253"/>
      <c r="V101" s="253"/>
      <c r="W101" s="253"/>
      <c r="X101" s="282"/>
    </row>
    <row r="102" spans="2:27" ht="27.6" customHeight="1" x14ac:dyDescent="0.35">
      <c r="B102" s="286" t="s">
        <v>1160</v>
      </c>
      <c r="C102" s="286"/>
      <c r="D102" s="286"/>
      <c r="E102" s="329"/>
      <c r="F102" s="334"/>
      <c r="X102" s="282"/>
    </row>
    <row r="103" spans="2:27" ht="27.6" customHeight="1" x14ac:dyDescent="0.35">
      <c r="B103" s="289" t="s">
        <v>283</v>
      </c>
      <c r="C103" s="242" t="s">
        <v>2725</v>
      </c>
      <c r="E103" s="347">
        <v>128010054</v>
      </c>
      <c r="F103" s="291" t="s">
        <v>1259</v>
      </c>
      <c r="G103" s="292" t="s">
        <v>2214</v>
      </c>
      <c r="H103" s="292" t="s">
        <v>2213</v>
      </c>
      <c r="I103" s="292">
        <v>12222</v>
      </c>
      <c r="J103" s="293" t="s">
        <v>284</v>
      </c>
      <c r="K103" s="293" t="s">
        <v>1364</v>
      </c>
      <c r="L103" s="293" t="s">
        <v>670</v>
      </c>
      <c r="M103" s="294">
        <v>102760</v>
      </c>
      <c r="N103" s="296">
        <v>25741520.039039999</v>
      </c>
      <c r="O103" s="296">
        <v>565273.80000000005</v>
      </c>
      <c r="P103" s="296">
        <v>0</v>
      </c>
      <c r="Q103" s="296"/>
      <c r="R103" s="295">
        <f t="shared" ref="R103:R134" si="2">SUM(N103:Q103)</f>
        <v>26306793.83904</v>
      </c>
      <c r="S103" s="295"/>
      <c r="T103" s="295"/>
      <c r="U103" s="253">
        <v>4</v>
      </c>
      <c r="V103" s="253">
        <v>4</v>
      </c>
      <c r="W103" s="253">
        <v>1971</v>
      </c>
      <c r="X103" s="297">
        <v>1</v>
      </c>
      <c r="Y103" s="348">
        <v>1</v>
      </c>
      <c r="AA103" s="296"/>
    </row>
    <row r="104" spans="2:27" ht="27.6" customHeight="1" x14ac:dyDescent="0.35">
      <c r="B104" s="289" t="s">
        <v>370</v>
      </c>
      <c r="C104" s="289" t="s">
        <v>2725</v>
      </c>
      <c r="D104" s="289"/>
      <c r="E104" s="299" t="s">
        <v>371</v>
      </c>
      <c r="F104" s="291" t="s">
        <v>1259</v>
      </c>
      <c r="G104" s="292" t="s">
        <v>2214</v>
      </c>
      <c r="H104" s="292" t="s">
        <v>2213</v>
      </c>
      <c r="I104" s="292">
        <v>12222</v>
      </c>
      <c r="J104" s="293" t="s">
        <v>372</v>
      </c>
      <c r="K104" s="293" t="s">
        <v>1364</v>
      </c>
      <c r="L104" s="293" t="s">
        <v>1365</v>
      </c>
      <c r="M104" s="294">
        <v>54010</v>
      </c>
      <c r="N104" s="296">
        <v>9585437.3846399989</v>
      </c>
      <c r="O104" s="296">
        <v>197038.29600000003</v>
      </c>
      <c r="P104" s="296">
        <v>0</v>
      </c>
      <c r="Q104" s="296"/>
      <c r="R104" s="295">
        <f t="shared" si="2"/>
        <v>9782475.680639999</v>
      </c>
      <c r="S104" s="295"/>
      <c r="T104" s="295"/>
      <c r="U104" s="253">
        <v>4</v>
      </c>
      <c r="V104" s="253">
        <v>4</v>
      </c>
      <c r="W104" s="253">
        <v>1971</v>
      </c>
      <c r="X104" s="297">
        <v>1</v>
      </c>
      <c r="Y104" s="348">
        <v>1</v>
      </c>
      <c r="AA104" s="296"/>
    </row>
    <row r="105" spans="2:27" ht="27.6" customHeight="1" x14ac:dyDescent="0.35">
      <c r="B105" s="289" t="s">
        <v>573</v>
      </c>
      <c r="C105" s="289" t="s">
        <v>2725</v>
      </c>
      <c r="D105" s="289"/>
      <c r="E105" s="299" t="s">
        <v>574</v>
      </c>
      <c r="F105" s="291" t="s">
        <v>1259</v>
      </c>
      <c r="G105" s="292" t="s">
        <v>2214</v>
      </c>
      <c r="H105" s="292" t="s">
        <v>2213</v>
      </c>
      <c r="I105" s="292">
        <v>12222</v>
      </c>
      <c r="J105" s="293" t="s">
        <v>2069</v>
      </c>
      <c r="K105" s="293" t="s">
        <v>1364</v>
      </c>
      <c r="L105" s="293" t="s">
        <v>1365</v>
      </c>
      <c r="M105" s="294">
        <v>28604</v>
      </c>
      <c r="N105" s="296">
        <v>6046898.1830400005</v>
      </c>
      <c r="O105" s="296">
        <v>284251.96800000005</v>
      </c>
      <c r="P105" s="296">
        <v>0</v>
      </c>
      <c r="Q105" s="296"/>
      <c r="R105" s="295">
        <f t="shared" si="2"/>
        <v>6331150.1510400008</v>
      </c>
      <c r="S105" s="295"/>
      <c r="T105" s="295"/>
      <c r="U105" s="253">
        <v>4</v>
      </c>
      <c r="V105" s="253">
        <v>4</v>
      </c>
      <c r="W105" s="253">
        <v>1971</v>
      </c>
      <c r="X105" s="297">
        <v>1</v>
      </c>
      <c r="Y105" s="348">
        <v>1</v>
      </c>
      <c r="AA105" s="296"/>
    </row>
    <row r="106" spans="2:27" ht="27.6" customHeight="1" x14ac:dyDescent="0.35">
      <c r="B106" s="289" t="s">
        <v>439</v>
      </c>
      <c r="C106" s="289" t="s">
        <v>2725</v>
      </c>
      <c r="D106" s="289"/>
      <c r="E106" s="299" t="s">
        <v>571</v>
      </c>
      <c r="F106" s="291" t="s">
        <v>1259</v>
      </c>
      <c r="G106" s="292" t="s">
        <v>2214</v>
      </c>
      <c r="H106" s="292" t="s">
        <v>2213</v>
      </c>
      <c r="I106" s="292">
        <v>12222</v>
      </c>
      <c r="J106" s="293" t="s">
        <v>572</v>
      </c>
      <c r="K106" s="293" t="s">
        <v>1364</v>
      </c>
      <c r="L106" s="293" t="s">
        <v>1365</v>
      </c>
      <c r="M106" s="294">
        <v>24929</v>
      </c>
      <c r="N106" s="296">
        <v>4747269.5649600001</v>
      </c>
      <c r="O106" s="296">
        <v>127052.016</v>
      </c>
      <c r="P106" s="296">
        <v>0</v>
      </c>
      <c r="Q106" s="296"/>
      <c r="R106" s="295">
        <f t="shared" si="2"/>
        <v>4874321.5809599999</v>
      </c>
      <c r="S106" s="295"/>
      <c r="T106" s="295"/>
      <c r="U106" s="253">
        <v>4</v>
      </c>
      <c r="V106" s="253">
        <v>4</v>
      </c>
      <c r="W106" s="253">
        <v>1970</v>
      </c>
      <c r="X106" s="297">
        <v>0.05</v>
      </c>
      <c r="Y106" s="348">
        <v>1</v>
      </c>
      <c r="AA106" s="296"/>
    </row>
    <row r="107" spans="2:27" ht="27.6" customHeight="1" x14ac:dyDescent="0.35">
      <c r="B107" s="289" t="s">
        <v>1433</v>
      </c>
      <c r="C107" s="289" t="s">
        <v>2725</v>
      </c>
      <c r="D107" s="289"/>
      <c r="E107" s="299" t="s">
        <v>1434</v>
      </c>
      <c r="F107" s="291" t="s">
        <v>1259</v>
      </c>
      <c r="G107" s="292" t="s">
        <v>2214</v>
      </c>
      <c r="H107" s="292" t="s">
        <v>2213</v>
      </c>
      <c r="I107" s="292">
        <v>12222</v>
      </c>
      <c r="J107" s="293" t="s">
        <v>1435</v>
      </c>
      <c r="K107" s="293" t="s">
        <v>1364</v>
      </c>
      <c r="L107" s="293" t="s">
        <v>1365</v>
      </c>
      <c r="M107" s="294">
        <v>24679</v>
      </c>
      <c r="N107" s="296">
        <v>4707231.0480000004</v>
      </c>
      <c r="O107" s="296">
        <v>127052.016</v>
      </c>
      <c r="P107" s="296">
        <v>0</v>
      </c>
      <c r="Q107" s="296"/>
      <c r="R107" s="295">
        <f t="shared" si="2"/>
        <v>4834283.0640000002</v>
      </c>
      <c r="S107" s="295"/>
      <c r="T107" s="295"/>
      <c r="U107" s="253">
        <v>4</v>
      </c>
      <c r="V107" s="253">
        <v>4</v>
      </c>
      <c r="W107" s="253">
        <v>1970</v>
      </c>
      <c r="X107" s="297">
        <v>0.05</v>
      </c>
      <c r="Y107" s="348">
        <v>1</v>
      </c>
      <c r="AA107" s="296"/>
    </row>
    <row r="108" spans="2:27" ht="27.6" customHeight="1" x14ac:dyDescent="0.35">
      <c r="B108" s="289" t="s">
        <v>1430</v>
      </c>
      <c r="C108" s="289" t="s">
        <v>2725</v>
      </c>
      <c r="D108" s="289"/>
      <c r="E108" s="299" t="s">
        <v>1431</v>
      </c>
      <c r="F108" s="291" t="s">
        <v>1259</v>
      </c>
      <c r="G108" s="292" t="s">
        <v>2214</v>
      </c>
      <c r="H108" s="292" t="s">
        <v>2213</v>
      </c>
      <c r="I108" s="292">
        <v>12222</v>
      </c>
      <c r="J108" s="293" t="s">
        <v>1432</v>
      </c>
      <c r="K108" s="293" t="s">
        <v>1364</v>
      </c>
      <c r="L108" s="293" t="s">
        <v>1365</v>
      </c>
      <c r="M108" s="294">
        <v>24095</v>
      </c>
      <c r="N108" s="296">
        <v>4608757.93872</v>
      </c>
      <c r="O108" s="296">
        <v>119515.03200000001</v>
      </c>
      <c r="P108" s="296">
        <v>0</v>
      </c>
      <c r="Q108" s="296"/>
      <c r="R108" s="295">
        <f t="shared" si="2"/>
        <v>4728272.9707199996</v>
      </c>
      <c r="S108" s="295"/>
      <c r="T108" s="295"/>
      <c r="U108" s="253">
        <v>4</v>
      </c>
      <c r="V108" s="253">
        <v>4</v>
      </c>
      <c r="W108" s="253">
        <v>1971</v>
      </c>
      <c r="X108" s="297">
        <v>1</v>
      </c>
      <c r="Y108" s="348">
        <v>1</v>
      </c>
      <c r="AA108" s="296"/>
    </row>
    <row r="109" spans="2:27" ht="27.6" customHeight="1" x14ac:dyDescent="0.35">
      <c r="B109" s="289" t="s">
        <v>1291</v>
      </c>
      <c r="C109" s="289" t="s">
        <v>2725</v>
      </c>
      <c r="D109" s="289"/>
      <c r="E109" s="299" t="s">
        <v>513</v>
      </c>
      <c r="F109" s="291" t="s">
        <v>1259</v>
      </c>
      <c r="G109" s="292" t="s">
        <v>2214</v>
      </c>
      <c r="H109" s="292" t="s">
        <v>2213</v>
      </c>
      <c r="I109" s="292">
        <v>12222</v>
      </c>
      <c r="J109" s="293" t="s">
        <v>514</v>
      </c>
      <c r="K109" s="293" t="s">
        <v>1364</v>
      </c>
      <c r="L109" s="293" t="s">
        <v>1365</v>
      </c>
      <c r="M109" s="294">
        <v>27281</v>
      </c>
      <c r="N109" s="296">
        <v>5148736.8566399999</v>
      </c>
      <c r="O109" s="296">
        <v>129205.44</v>
      </c>
      <c r="P109" s="296">
        <v>0</v>
      </c>
      <c r="Q109" s="296"/>
      <c r="R109" s="295">
        <f t="shared" si="2"/>
        <v>5277942.2966400003</v>
      </c>
      <c r="S109" s="295"/>
      <c r="T109" s="295"/>
      <c r="U109" s="253">
        <v>4</v>
      </c>
      <c r="V109" s="253">
        <v>4</v>
      </c>
      <c r="W109" s="253">
        <v>1971</v>
      </c>
      <c r="X109" s="297">
        <v>0.05</v>
      </c>
      <c r="Y109" s="348">
        <v>1</v>
      </c>
      <c r="AA109" s="296"/>
    </row>
    <row r="110" spans="2:27" ht="27.6" customHeight="1" x14ac:dyDescent="0.35">
      <c r="B110" s="289" t="s">
        <v>1260</v>
      </c>
      <c r="C110" s="289" t="s">
        <v>2725</v>
      </c>
      <c r="D110" s="289"/>
      <c r="E110" s="299" t="s">
        <v>1261</v>
      </c>
      <c r="F110" s="291" t="s">
        <v>1259</v>
      </c>
      <c r="G110" s="292" t="s">
        <v>2214</v>
      </c>
      <c r="H110" s="292" t="s">
        <v>2213</v>
      </c>
      <c r="I110" s="292">
        <v>12222</v>
      </c>
      <c r="J110" s="293" t="s">
        <v>1290</v>
      </c>
      <c r="K110" s="293" t="s">
        <v>1364</v>
      </c>
      <c r="L110" s="293" t="s">
        <v>1365</v>
      </c>
      <c r="M110" s="294">
        <v>24629</v>
      </c>
      <c r="N110" s="296">
        <v>4686670.72848</v>
      </c>
      <c r="O110" s="296">
        <v>117361.60800000001</v>
      </c>
      <c r="P110" s="296">
        <v>0</v>
      </c>
      <c r="Q110" s="296"/>
      <c r="R110" s="295">
        <f t="shared" si="2"/>
        <v>4804032.3364800001</v>
      </c>
      <c r="S110" s="295"/>
      <c r="T110" s="295"/>
      <c r="U110" s="253">
        <v>4</v>
      </c>
      <c r="V110" s="253">
        <v>4</v>
      </c>
      <c r="W110" s="253">
        <v>1971</v>
      </c>
      <c r="X110" s="297">
        <v>1</v>
      </c>
      <c r="Y110" s="348">
        <v>1</v>
      </c>
      <c r="AA110" s="296"/>
    </row>
    <row r="111" spans="2:27" ht="27.6" customHeight="1" x14ac:dyDescent="0.35">
      <c r="B111" s="289" t="s">
        <v>1820</v>
      </c>
      <c r="C111" s="289" t="s">
        <v>2725</v>
      </c>
      <c r="D111" s="289"/>
      <c r="E111" s="299" t="s">
        <v>728</v>
      </c>
      <c r="F111" s="291" t="s">
        <v>1259</v>
      </c>
      <c r="G111" s="292" t="s">
        <v>2214</v>
      </c>
      <c r="H111" s="292" t="s">
        <v>2213</v>
      </c>
      <c r="I111" s="292">
        <v>12222</v>
      </c>
      <c r="J111" s="293" t="s">
        <v>1258</v>
      </c>
      <c r="K111" s="293" t="s">
        <v>1364</v>
      </c>
      <c r="L111" s="293" t="s">
        <v>1365</v>
      </c>
      <c r="M111" s="294">
        <v>24629</v>
      </c>
      <c r="N111" s="296">
        <v>4686670.72848</v>
      </c>
      <c r="O111" s="296">
        <v>123821.88</v>
      </c>
      <c r="P111" s="296">
        <v>0</v>
      </c>
      <c r="Q111" s="296"/>
      <c r="R111" s="295">
        <f t="shared" si="2"/>
        <v>4810492.6084799999</v>
      </c>
      <c r="S111" s="295"/>
      <c r="T111" s="295"/>
      <c r="U111" s="253">
        <v>4</v>
      </c>
      <c r="V111" s="253">
        <v>4</v>
      </c>
      <c r="W111" s="253">
        <v>1971</v>
      </c>
      <c r="X111" s="282">
        <v>100</v>
      </c>
      <c r="Y111" s="348">
        <v>1</v>
      </c>
      <c r="AA111" s="296"/>
    </row>
    <row r="112" spans="2:27" ht="27.6" customHeight="1" x14ac:dyDescent="0.35">
      <c r="B112" s="289" t="s">
        <v>1817</v>
      </c>
      <c r="C112" s="289" t="s">
        <v>2725</v>
      </c>
      <c r="D112" s="289"/>
      <c r="E112" s="299" t="s">
        <v>1818</v>
      </c>
      <c r="F112" s="291" t="s">
        <v>1233</v>
      </c>
      <c r="G112" s="292" t="s">
        <v>2214</v>
      </c>
      <c r="H112" s="292" t="s">
        <v>2213</v>
      </c>
      <c r="I112" s="292">
        <v>12222</v>
      </c>
      <c r="J112" s="293" t="s">
        <v>1819</v>
      </c>
      <c r="K112" s="293" t="s">
        <v>1364</v>
      </c>
      <c r="L112" s="293" t="s">
        <v>670</v>
      </c>
      <c r="M112" s="294">
        <v>101185</v>
      </c>
      <c r="N112" s="296">
        <v>22945316.584320001</v>
      </c>
      <c r="O112" s="296">
        <v>484520.4</v>
      </c>
      <c r="P112" s="296">
        <v>0</v>
      </c>
      <c r="Q112" s="296"/>
      <c r="R112" s="295">
        <f t="shared" si="2"/>
        <v>23429836.98432</v>
      </c>
      <c r="S112" s="295"/>
      <c r="T112" s="295"/>
      <c r="U112" s="253">
        <v>4</v>
      </c>
      <c r="V112" s="253">
        <v>4</v>
      </c>
      <c r="W112" s="253">
        <v>1968</v>
      </c>
      <c r="X112" s="297">
        <v>0.05</v>
      </c>
      <c r="Y112" s="348">
        <v>1</v>
      </c>
      <c r="AA112" s="296"/>
    </row>
    <row r="113" spans="2:27" ht="27.6" customHeight="1" x14ac:dyDescent="0.35">
      <c r="B113" s="289" t="s">
        <v>1814</v>
      </c>
      <c r="C113" s="289" t="s">
        <v>2725</v>
      </c>
      <c r="D113" s="289"/>
      <c r="E113" s="299" t="s">
        <v>1815</v>
      </c>
      <c r="F113" s="291" t="s">
        <v>1233</v>
      </c>
      <c r="G113" s="292" t="s">
        <v>2214</v>
      </c>
      <c r="H113" s="292" t="s">
        <v>2213</v>
      </c>
      <c r="I113" s="292">
        <v>12222</v>
      </c>
      <c r="J113" s="293" t="s">
        <v>1816</v>
      </c>
      <c r="K113" s="293" t="s">
        <v>1364</v>
      </c>
      <c r="L113" s="293" t="s">
        <v>1365</v>
      </c>
      <c r="M113" s="294">
        <v>25533</v>
      </c>
      <c r="N113" s="296">
        <v>4848989.04048</v>
      </c>
      <c r="O113" s="296">
        <v>149662.96799999999</v>
      </c>
      <c r="P113" s="296">
        <v>0</v>
      </c>
      <c r="Q113" s="296"/>
      <c r="R113" s="295">
        <f t="shared" si="2"/>
        <v>4998652.0084800003</v>
      </c>
      <c r="S113" s="295"/>
      <c r="T113" s="295"/>
      <c r="U113" s="253">
        <v>4</v>
      </c>
      <c r="V113" s="253">
        <v>4</v>
      </c>
      <c r="W113" s="253">
        <v>1968</v>
      </c>
      <c r="X113" s="297">
        <v>0.05</v>
      </c>
      <c r="Y113" s="348">
        <v>1</v>
      </c>
      <c r="AA113" s="296"/>
    </row>
    <row r="114" spans="2:27" ht="27.6" customHeight="1" x14ac:dyDescent="0.35">
      <c r="B114" s="289" t="s">
        <v>1935</v>
      </c>
      <c r="C114" s="289" t="s">
        <v>2725</v>
      </c>
      <c r="D114" s="289"/>
      <c r="E114" s="299" t="s">
        <v>1936</v>
      </c>
      <c r="F114" s="291" t="s">
        <v>1233</v>
      </c>
      <c r="G114" s="292" t="s">
        <v>2214</v>
      </c>
      <c r="H114" s="292" t="s">
        <v>2213</v>
      </c>
      <c r="I114" s="292">
        <v>12222</v>
      </c>
      <c r="J114" s="293" t="s">
        <v>2045</v>
      </c>
      <c r="K114" s="293" t="s">
        <v>1364</v>
      </c>
      <c r="L114" s="293" t="s">
        <v>1365</v>
      </c>
      <c r="M114" s="294">
        <v>31465</v>
      </c>
      <c r="N114" s="296">
        <v>5846705.5982400002</v>
      </c>
      <c r="O114" s="296">
        <v>203498.568</v>
      </c>
      <c r="P114" s="296">
        <v>0</v>
      </c>
      <c r="Q114" s="296"/>
      <c r="R114" s="295">
        <f t="shared" si="2"/>
        <v>6050204.1662400002</v>
      </c>
      <c r="S114" s="295"/>
      <c r="T114" s="295"/>
      <c r="U114" s="253">
        <v>4</v>
      </c>
      <c r="V114" s="253">
        <v>4</v>
      </c>
      <c r="W114" s="253">
        <v>1968</v>
      </c>
      <c r="X114" s="297">
        <v>0.05</v>
      </c>
      <c r="Y114" s="348">
        <v>1</v>
      </c>
      <c r="AA114" s="296"/>
    </row>
    <row r="115" spans="2:27" ht="27.6" customHeight="1" x14ac:dyDescent="0.35">
      <c r="B115" s="289" t="s">
        <v>1169</v>
      </c>
      <c r="C115" s="289" t="s">
        <v>2725</v>
      </c>
      <c r="D115" s="289"/>
      <c r="E115" s="299" t="s">
        <v>1170</v>
      </c>
      <c r="F115" s="291" t="s">
        <v>1233</v>
      </c>
      <c r="G115" s="292" t="s">
        <v>2214</v>
      </c>
      <c r="H115" s="292" t="s">
        <v>2213</v>
      </c>
      <c r="I115" s="292">
        <v>12222</v>
      </c>
      <c r="J115" s="293" t="s">
        <v>1171</v>
      </c>
      <c r="K115" s="293" t="s">
        <v>1364</v>
      </c>
      <c r="L115" s="293" t="s">
        <v>1365</v>
      </c>
      <c r="M115" s="294">
        <v>23192</v>
      </c>
      <c r="N115" s="296">
        <v>4447521.7488000002</v>
      </c>
      <c r="O115" s="296">
        <v>115627.2</v>
      </c>
      <c r="P115" s="296">
        <v>0</v>
      </c>
      <c r="Q115" s="296"/>
      <c r="R115" s="295">
        <f t="shared" si="2"/>
        <v>4563148.9488000004</v>
      </c>
      <c r="S115" s="295"/>
      <c r="T115" s="295"/>
      <c r="U115" s="253">
        <v>4</v>
      </c>
      <c r="V115" s="253">
        <v>4</v>
      </c>
      <c r="W115" s="253">
        <v>1967</v>
      </c>
      <c r="X115" s="297">
        <v>0.05</v>
      </c>
      <c r="Y115" s="348">
        <v>1</v>
      </c>
      <c r="AA115" s="296"/>
    </row>
    <row r="116" spans="2:27" ht="27.6" customHeight="1" x14ac:dyDescent="0.35">
      <c r="B116" s="289" t="s">
        <v>1243</v>
      </c>
      <c r="C116" s="289" t="s">
        <v>2725</v>
      </c>
      <c r="D116" s="289"/>
      <c r="E116" s="299" t="s">
        <v>1167</v>
      </c>
      <c r="F116" s="291" t="s">
        <v>1233</v>
      </c>
      <c r="G116" s="292" t="s">
        <v>2214</v>
      </c>
      <c r="H116" s="292" t="s">
        <v>2213</v>
      </c>
      <c r="I116" s="292">
        <v>12222</v>
      </c>
      <c r="J116" s="293" t="s">
        <v>1168</v>
      </c>
      <c r="K116" s="293" t="s">
        <v>1364</v>
      </c>
      <c r="L116" s="293" t="s">
        <v>1365</v>
      </c>
      <c r="M116" s="294">
        <v>23206</v>
      </c>
      <c r="N116" s="296">
        <v>4450768.1150399996</v>
      </c>
      <c r="O116" s="296">
        <v>111978.04800000001</v>
      </c>
      <c r="P116" s="296">
        <v>0</v>
      </c>
      <c r="Q116" s="296"/>
      <c r="R116" s="295">
        <f t="shared" si="2"/>
        <v>4562746.16304</v>
      </c>
      <c r="S116" s="295"/>
      <c r="T116" s="295"/>
      <c r="U116" s="253">
        <v>4</v>
      </c>
      <c r="V116" s="253">
        <v>4</v>
      </c>
      <c r="W116" s="253">
        <v>1967</v>
      </c>
      <c r="X116" s="297">
        <v>0.05</v>
      </c>
      <c r="Y116" s="348">
        <v>1</v>
      </c>
      <c r="AA116" s="296"/>
    </row>
    <row r="117" spans="2:27" ht="27.6" customHeight="1" x14ac:dyDescent="0.35">
      <c r="B117" s="289" t="s">
        <v>1240</v>
      </c>
      <c r="C117" s="289" t="s">
        <v>2725</v>
      </c>
      <c r="D117" s="289"/>
      <c r="E117" s="299" t="s">
        <v>1241</v>
      </c>
      <c r="F117" s="291" t="s">
        <v>1233</v>
      </c>
      <c r="G117" s="292" t="s">
        <v>2214</v>
      </c>
      <c r="H117" s="292" t="s">
        <v>2213</v>
      </c>
      <c r="I117" s="292">
        <v>12222</v>
      </c>
      <c r="J117" s="293" t="s">
        <v>1242</v>
      </c>
      <c r="K117" s="293" t="s">
        <v>1364</v>
      </c>
      <c r="L117" s="293" t="s">
        <v>1365</v>
      </c>
      <c r="M117" s="294">
        <v>52332</v>
      </c>
      <c r="N117" s="296">
        <v>9308414.1321600005</v>
      </c>
      <c r="O117" s="296">
        <v>253027.32</v>
      </c>
      <c r="P117" s="296">
        <v>0</v>
      </c>
      <c r="Q117" s="296"/>
      <c r="R117" s="295">
        <f t="shared" si="2"/>
        <v>9561441.4521600008</v>
      </c>
      <c r="S117" s="295"/>
      <c r="T117" s="295"/>
      <c r="U117" s="253">
        <v>4</v>
      </c>
      <c r="V117" s="253">
        <v>4</v>
      </c>
      <c r="W117" s="253">
        <v>1967</v>
      </c>
      <c r="X117" s="348">
        <v>1</v>
      </c>
      <c r="Y117" s="348">
        <v>1</v>
      </c>
      <c r="AA117" s="296"/>
    </row>
    <row r="118" spans="2:27" ht="27.6" customHeight="1" x14ac:dyDescent="0.35">
      <c r="B118" s="289" t="s">
        <v>1237</v>
      </c>
      <c r="C118" s="289" t="s">
        <v>2725</v>
      </c>
      <c r="D118" s="289"/>
      <c r="E118" s="299" t="s">
        <v>1238</v>
      </c>
      <c r="F118" s="291" t="s">
        <v>1233</v>
      </c>
      <c r="G118" s="292" t="s">
        <v>2214</v>
      </c>
      <c r="H118" s="292" t="s">
        <v>2213</v>
      </c>
      <c r="I118" s="292">
        <v>12222</v>
      </c>
      <c r="J118" s="293" t="s">
        <v>1239</v>
      </c>
      <c r="K118" s="293" t="s">
        <v>1364</v>
      </c>
      <c r="L118" s="293" t="s">
        <v>1365</v>
      </c>
      <c r="M118" s="294">
        <v>29715</v>
      </c>
      <c r="N118" s="296">
        <v>6252501.3782400005</v>
      </c>
      <c r="O118" s="296">
        <v>149662.96799999999</v>
      </c>
      <c r="P118" s="296">
        <v>0</v>
      </c>
      <c r="Q118" s="296"/>
      <c r="R118" s="295">
        <f t="shared" si="2"/>
        <v>6402164.3462400008</v>
      </c>
      <c r="S118" s="295"/>
      <c r="T118" s="295"/>
      <c r="U118" s="253">
        <v>4</v>
      </c>
      <c r="V118" s="253">
        <v>4</v>
      </c>
      <c r="W118" s="253">
        <v>1967</v>
      </c>
      <c r="X118" s="348">
        <v>1</v>
      </c>
      <c r="Y118" s="348">
        <v>1</v>
      </c>
      <c r="AA118" s="296"/>
    </row>
    <row r="119" spans="2:27" ht="27.6" customHeight="1" x14ac:dyDescent="0.35">
      <c r="B119" s="289" t="s">
        <v>1234</v>
      </c>
      <c r="C119" s="289" t="s">
        <v>2725</v>
      </c>
      <c r="D119" s="289"/>
      <c r="E119" s="299" t="s">
        <v>1235</v>
      </c>
      <c r="F119" s="291" t="s">
        <v>1233</v>
      </c>
      <c r="G119" s="292" t="s">
        <v>2214</v>
      </c>
      <c r="H119" s="292" t="s">
        <v>2213</v>
      </c>
      <c r="I119" s="292">
        <v>12222</v>
      </c>
      <c r="J119" s="293" t="s">
        <v>1236</v>
      </c>
      <c r="K119" s="293" t="s">
        <v>1364</v>
      </c>
      <c r="L119" s="293" t="s">
        <v>1365</v>
      </c>
      <c r="M119" s="294">
        <v>22873</v>
      </c>
      <c r="N119" s="296">
        <v>3958402.5686400007</v>
      </c>
      <c r="O119" s="296">
        <v>149662.96799999999</v>
      </c>
      <c r="P119" s="296">
        <v>0</v>
      </c>
      <c r="Q119" s="296"/>
      <c r="R119" s="295">
        <f t="shared" si="2"/>
        <v>4108065.5366400005</v>
      </c>
      <c r="S119" s="295"/>
      <c r="T119" s="295"/>
      <c r="U119" s="253">
        <v>4</v>
      </c>
      <c r="V119" s="253">
        <v>4</v>
      </c>
      <c r="W119" s="253">
        <v>1967</v>
      </c>
      <c r="X119" s="348">
        <v>1</v>
      </c>
      <c r="Y119" s="348">
        <v>1</v>
      </c>
      <c r="AA119" s="296"/>
    </row>
    <row r="120" spans="2:27" ht="27.6" customHeight="1" x14ac:dyDescent="0.35">
      <c r="B120" s="289" t="s">
        <v>865</v>
      </c>
      <c r="C120" s="289" t="s">
        <v>2725</v>
      </c>
      <c r="D120" s="289"/>
      <c r="E120" s="299" t="s">
        <v>1231</v>
      </c>
      <c r="F120" s="291" t="s">
        <v>1233</v>
      </c>
      <c r="G120" s="292" t="s">
        <v>2214</v>
      </c>
      <c r="H120" s="292" t="s">
        <v>2213</v>
      </c>
      <c r="I120" s="292">
        <v>12222</v>
      </c>
      <c r="J120" s="293" t="s">
        <v>1232</v>
      </c>
      <c r="K120" s="293" t="s">
        <v>1364</v>
      </c>
      <c r="L120" s="293" t="s">
        <v>1365</v>
      </c>
      <c r="M120" s="294">
        <v>22998</v>
      </c>
      <c r="N120" s="296">
        <v>4420468.6968</v>
      </c>
      <c r="O120" s="296">
        <v>113054.76</v>
      </c>
      <c r="P120" s="296">
        <v>0</v>
      </c>
      <c r="Q120" s="296"/>
      <c r="R120" s="295">
        <f t="shared" si="2"/>
        <v>4533523.4567999998</v>
      </c>
      <c r="S120" s="295"/>
      <c r="T120" s="295"/>
      <c r="U120" s="253">
        <v>4</v>
      </c>
      <c r="V120" s="253">
        <v>4</v>
      </c>
      <c r="W120" s="253">
        <v>1967</v>
      </c>
      <c r="X120" s="297">
        <v>1</v>
      </c>
      <c r="Y120" s="348">
        <v>1</v>
      </c>
      <c r="AA120" s="296"/>
    </row>
    <row r="121" spans="2:27" ht="27.6" customHeight="1" x14ac:dyDescent="0.35">
      <c r="B121" s="289" t="s">
        <v>863</v>
      </c>
      <c r="C121" s="289" t="s">
        <v>2725</v>
      </c>
      <c r="D121" s="289"/>
      <c r="E121" s="347">
        <v>128010044</v>
      </c>
      <c r="F121" s="291" t="s">
        <v>1939</v>
      </c>
      <c r="G121" s="292" t="s">
        <v>2214</v>
      </c>
      <c r="H121" s="292" t="s">
        <v>2213</v>
      </c>
      <c r="I121" s="292">
        <v>12222</v>
      </c>
      <c r="J121" s="293" t="s">
        <v>864</v>
      </c>
      <c r="K121" s="293" t="s">
        <v>1364</v>
      </c>
      <c r="L121" s="293" t="s">
        <v>670</v>
      </c>
      <c r="M121" s="294">
        <v>101185</v>
      </c>
      <c r="N121" s="296">
        <v>21857783.893920001</v>
      </c>
      <c r="O121" s="296">
        <v>511438.2</v>
      </c>
      <c r="P121" s="296">
        <v>0</v>
      </c>
      <c r="Q121" s="296"/>
      <c r="R121" s="295">
        <f t="shared" si="2"/>
        <v>22369222.09392</v>
      </c>
      <c r="S121" s="295"/>
      <c r="T121" s="295"/>
      <c r="U121" s="253">
        <v>4</v>
      </c>
      <c r="V121" s="253">
        <v>4</v>
      </c>
      <c r="W121" s="253">
        <v>1966</v>
      </c>
      <c r="X121" s="297">
        <v>0.05</v>
      </c>
      <c r="Y121" s="348">
        <v>1</v>
      </c>
      <c r="AA121" s="296"/>
    </row>
    <row r="122" spans="2:27" ht="27.6" customHeight="1" x14ac:dyDescent="0.35">
      <c r="B122" s="289" t="s">
        <v>1636</v>
      </c>
      <c r="C122" s="289" t="s">
        <v>2725</v>
      </c>
      <c r="D122" s="289"/>
      <c r="E122" s="299" t="s">
        <v>1637</v>
      </c>
      <c r="F122" s="291" t="s">
        <v>1939</v>
      </c>
      <c r="G122" s="292" t="s">
        <v>2214</v>
      </c>
      <c r="H122" s="292" t="s">
        <v>2213</v>
      </c>
      <c r="I122" s="292">
        <v>12222</v>
      </c>
      <c r="J122" s="293" t="s">
        <v>1638</v>
      </c>
      <c r="K122" s="293" t="s">
        <v>1364</v>
      </c>
      <c r="L122" s="293" t="s">
        <v>1365</v>
      </c>
      <c r="M122" s="294">
        <v>50843</v>
      </c>
      <c r="N122" s="296">
        <v>9124453.378560001</v>
      </c>
      <c r="O122" s="296">
        <v>227186.23200000002</v>
      </c>
      <c r="P122" s="296">
        <v>0</v>
      </c>
      <c r="Q122" s="296"/>
      <c r="R122" s="295">
        <f t="shared" si="2"/>
        <v>9351639.6105600018</v>
      </c>
      <c r="S122" s="295"/>
      <c r="T122" s="295"/>
      <c r="U122" s="253">
        <v>4</v>
      </c>
      <c r="V122" s="253">
        <v>4</v>
      </c>
      <c r="W122" s="253">
        <v>1965</v>
      </c>
      <c r="X122" s="297">
        <v>0.05</v>
      </c>
      <c r="Y122" s="348">
        <v>1</v>
      </c>
      <c r="AA122" s="296"/>
    </row>
    <row r="123" spans="2:27" ht="27.6" customHeight="1" x14ac:dyDescent="0.35">
      <c r="B123" s="289" t="s">
        <v>1633</v>
      </c>
      <c r="C123" s="289" t="s">
        <v>2725</v>
      </c>
      <c r="D123" s="289"/>
      <c r="E123" s="299" t="s">
        <v>1634</v>
      </c>
      <c r="F123" s="291" t="s">
        <v>1939</v>
      </c>
      <c r="G123" s="292" t="s">
        <v>2214</v>
      </c>
      <c r="H123" s="292" t="s">
        <v>2213</v>
      </c>
      <c r="I123" s="292">
        <v>12222</v>
      </c>
      <c r="J123" s="293" t="s">
        <v>1635</v>
      </c>
      <c r="K123" s="293" t="s">
        <v>1364</v>
      </c>
      <c r="L123" s="293" t="s">
        <v>1365</v>
      </c>
      <c r="M123" s="294">
        <v>31275</v>
      </c>
      <c r="N123" s="296">
        <v>6576055.8801600002</v>
      </c>
      <c r="O123" s="296">
        <v>103364.35200000001</v>
      </c>
      <c r="P123" s="296">
        <v>0</v>
      </c>
      <c r="Q123" s="296"/>
      <c r="R123" s="295">
        <f t="shared" si="2"/>
        <v>6679420.2321600001</v>
      </c>
      <c r="S123" s="295"/>
      <c r="T123" s="295"/>
      <c r="U123" s="253">
        <v>4</v>
      </c>
      <c r="V123" s="253">
        <v>4</v>
      </c>
      <c r="W123" s="253">
        <v>1965</v>
      </c>
      <c r="X123" s="297">
        <v>0.05</v>
      </c>
      <c r="Y123" s="348">
        <v>1</v>
      </c>
      <c r="AA123" s="296"/>
    </row>
    <row r="124" spans="2:27" ht="27.6" customHeight="1" x14ac:dyDescent="0.35">
      <c r="B124" s="289" t="s">
        <v>1630</v>
      </c>
      <c r="C124" s="289" t="s">
        <v>2725</v>
      </c>
      <c r="D124" s="289"/>
      <c r="E124" s="299" t="s">
        <v>1631</v>
      </c>
      <c r="F124" s="291" t="s">
        <v>1939</v>
      </c>
      <c r="G124" s="292" t="s">
        <v>2214</v>
      </c>
      <c r="H124" s="292" t="s">
        <v>2213</v>
      </c>
      <c r="I124" s="292">
        <v>12222</v>
      </c>
      <c r="J124" s="293" t="s">
        <v>1632</v>
      </c>
      <c r="K124" s="293" t="s">
        <v>1364</v>
      </c>
      <c r="L124" s="293" t="s">
        <v>1365</v>
      </c>
      <c r="M124" s="294">
        <v>24433</v>
      </c>
      <c r="N124" s="296">
        <v>4882534.8249599999</v>
      </c>
      <c r="O124" s="296">
        <v>11413.147200000001</v>
      </c>
      <c r="P124" s="296">
        <v>0</v>
      </c>
      <c r="Q124" s="296"/>
      <c r="R124" s="295">
        <f t="shared" si="2"/>
        <v>4893947.9721599994</v>
      </c>
      <c r="S124" s="295"/>
      <c r="T124" s="295"/>
      <c r="U124" s="253">
        <v>4</v>
      </c>
      <c r="V124" s="253">
        <v>4</v>
      </c>
      <c r="W124" s="253">
        <v>1966</v>
      </c>
      <c r="X124" s="297">
        <v>0.05</v>
      </c>
      <c r="Y124" s="348">
        <v>1</v>
      </c>
      <c r="AA124" s="296"/>
    </row>
    <row r="125" spans="2:27" ht="27.6" customHeight="1" x14ac:dyDescent="0.35">
      <c r="B125" s="289" t="s">
        <v>1446</v>
      </c>
      <c r="C125" s="289" t="s">
        <v>2725</v>
      </c>
      <c r="D125" s="289"/>
      <c r="E125" s="299" t="s">
        <v>1447</v>
      </c>
      <c r="F125" s="291" t="s">
        <v>1939</v>
      </c>
      <c r="G125" s="292" t="s">
        <v>2214</v>
      </c>
      <c r="H125" s="292" t="s">
        <v>2213</v>
      </c>
      <c r="I125" s="292">
        <v>12222</v>
      </c>
      <c r="J125" s="293" t="s">
        <v>1629</v>
      </c>
      <c r="K125" s="293" t="s">
        <v>1364</v>
      </c>
      <c r="L125" s="293" t="s">
        <v>1365</v>
      </c>
      <c r="M125" s="294">
        <v>24513</v>
      </c>
      <c r="N125" s="296">
        <v>4893356.0457600001</v>
      </c>
      <c r="O125" s="296">
        <v>118438.32</v>
      </c>
      <c r="P125" s="296">
        <v>0</v>
      </c>
      <c r="Q125" s="296"/>
      <c r="R125" s="295">
        <f t="shared" si="2"/>
        <v>5011794.3657600004</v>
      </c>
      <c r="S125" s="295"/>
      <c r="T125" s="295"/>
      <c r="U125" s="253">
        <v>4</v>
      </c>
      <c r="V125" s="253">
        <v>4</v>
      </c>
      <c r="W125" s="253">
        <v>1966</v>
      </c>
      <c r="X125" s="297">
        <v>1</v>
      </c>
      <c r="Y125" s="348">
        <v>1</v>
      </c>
      <c r="AA125" s="296"/>
    </row>
    <row r="126" spans="2:27" ht="27.6" customHeight="1" x14ac:dyDescent="0.35">
      <c r="B126" s="289" t="s">
        <v>586</v>
      </c>
      <c r="C126" s="289" t="s">
        <v>2725</v>
      </c>
      <c r="D126" s="289"/>
      <c r="E126" s="299" t="s">
        <v>587</v>
      </c>
      <c r="F126" s="291" t="s">
        <v>1939</v>
      </c>
      <c r="G126" s="292" t="s">
        <v>2214</v>
      </c>
      <c r="H126" s="292" t="s">
        <v>2213</v>
      </c>
      <c r="I126" s="292">
        <v>12222</v>
      </c>
      <c r="J126" s="293" t="s">
        <v>1445</v>
      </c>
      <c r="K126" s="293" t="s">
        <v>1364</v>
      </c>
      <c r="L126" s="293" t="s">
        <v>1365</v>
      </c>
      <c r="M126" s="294">
        <v>25413</v>
      </c>
      <c r="N126" s="296">
        <v>5063249.2123199999</v>
      </c>
      <c r="O126" s="296">
        <v>112444.8</v>
      </c>
      <c r="P126" s="296">
        <v>0</v>
      </c>
      <c r="Q126" s="296"/>
      <c r="R126" s="295">
        <f t="shared" si="2"/>
        <v>5175694.0123199997</v>
      </c>
      <c r="S126" s="295"/>
      <c r="T126" s="295"/>
      <c r="U126" s="253">
        <v>4</v>
      </c>
      <c r="V126" s="253">
        <v>4</v>
      </c>
      <c r="W126" s="253">
        <v>1966</v>
      </c>
      <c r="X126" s="297">
        <v>0.05</v>
      </c>
      <c r="Y126" s="348">
        <v>1</v>
      </c>
      <c r="AA126" s="296"/>
    </row>
    <row r="127" spans="2:27" ht="27.6" customHeight="1" x14ac:dyDescent="0.35">
      <c r="B127" s="289" t="s">
        <v>1943</v>
      </c>
      <c r="C127" s="289" t="s">
        <v>2725</v>
      </c>
      <c r="D127" s="289"/>
      <c r="E127" s="299" t="s">
        <v>1944</v>
      </c>
      <c r="F127" s="291" t="s">
        <v>1939</v>
      </c>
      <c r="G127" s="292" t="s">
        <v>2214</v>
      </c>
      <c r="H127" s="292" t="s">
        <v>2213</v>
      </c>
      <c r="I127" s="292">
        <v>12222</v>
      </c>
      <c r="J127" s="293" t="s">
        <v>1945</v>
      </c>
      <c r="K127" s="293" t="s">
        <v>1364</v>
      </c>
      <c r="L127" s="293" t="s">
        <v>1365</v>
      </c>
      <c r="M127" s="294">
        <v>31293</v>
      </c>
      <c r="N127" s="296">
        <v>6093429.4324800009</v>
      </c>
      <c r="O127" s="296">
        <v>229339.65600000002</v>
      </c>
      <c r="P127" s="296">
        <v>0</v>
      </c>
      <c r="Q127" s="296"/>
      <c r="R127" s="295">
        <f t="shared" si="2"/>
        <v>6322769.0884800013</v>
      </c>
      <c r="S127" s="295"/>
      <c r="T127" s="295"/>
      <c r="U127" s="253">
        <v>4</v>
      </c>
      <c r="V127" s="253">
        <v>4</v>
      </c>
      <c r="W127" s="253">
        <v>1966</v>
      </c>
      <c r="X127" s="297">
        <v>1</v>
      </c>
      <c r="Y127" s="348">
        <v>1</v>
      </c>
      <c r="AA127" s="296"/>
    </row>
    <row r="128" spans="2:27" ht="27.6" customHeight="1" x14ac:dyDescent="0.35">
      <c r="B128" s="289" t="s">
        <v>1940</v>
      </c>
      <c r="C128" s="289" t="s">
        <v>2725</v>
      </c>
      <c r="D128" s="289"/>
      <c r="E128" s="299" t="s">
        <v>1941</v>
      </c>
      <c r="F128" s="291" t="s">
        <v>1939</v>
      </c>
      <c r="G128" s="292" t="s">
        <v>2214</v>
      </c>
      <c r="H128" s="292" t="s">
        <v>2213</v>
      </c>
      <c r="I128" s="292">
        <v>12222</v>
      </c>
      <c r="J128" s="293" t="s">
        <v>1942</v>
      </c>
      <c r="K128" s="293" t="s">
        <v>1364</v>
      </c>
      <c r="L128" s="293" t="s">
        <v>1365</v>
      </c>
      <c r="M128" s="294">
        <v>24733</v>
      </c>
      <c r="N128" s="296">
        <v>4945297.9056000002</v>
      </c>
      <c r="O128" s="296">
        <v>114131.47200000001</v>
      </c>
      <c r="P128" s="296">
        <v>0</v>
      </c>
      <c r="Q128" s="296"/>
      <c r="R128" s="295">
        <f t="shared" si="2"/>
        <v>5059429.3776000002</v>
      </c>
      <c r="S128" s="295"/>
      <c r="T128" s="295"/>
      <c r="U128" s="253">
        <v>4</v>
      </c>
      <c r="V128" s="253">
        <v>4</v>
      </c>
      <c r="W128" s="253">
        <v>1965</v>
      </c>
      <c r="X128" s="297">
        <v>0.05</v>
      </c>
      <c r="Y128" s="348">
        <v>1</v>
      </c>
      <c r="AA128" s="296"/>
    </row>
    <row r="129" spans="2:27" ht="27.6" customHeight="1" x14ac:dyDescent="0.35">
      <c r="B129" s="289" t="s">
        <v>1384</v>
      </c>
      <c r="C129" s="289" t="s">
        <v>2725</v>
      </c>
      <c r="D129" s="289"/>
      <c r="E129" s="299" t="s">
        <v>1385</v>
      </c>
      <c r="F129" s="291" t="s">
        <v>1939</v>
      </c>
      <c r="G129" s="292" t="s">
        <v>2214</v>
      </c>
      <c r="H129" s="292" t="s">
        <v>2213</v>
      </c>
      <c r="I129" s="292">
        <v>12222</v>
      </c>
      <c r="J129" s="293" t="s">
        <v>1938</v>
      </c>
      <c r="K129" s="293" t="s">
        <v>1364</v>
      </c>
      <c r="L129" s="293" t="s">
        <v>1365</v>
      </c>
      <c r="M129" s="294">
        <v>24433</v>
      </c>
      <c r="N129" s="296">
        <v>4882534.8249599999</v>
      </c>
      <c r="O129" s="296">
        <v>114131.47200000001</v>
      </c>
      <c r="P129" s="296">
        <v>0</v>
      </c>
      <c r="Q129" s="296"/>
      <c r="R129" s="295">
        <f t="shared" si="2"/>
        <v>4996666.2969599999</v>
      </c>
      <c r="S129" s="295"/>
      <c r="T129" s="295"/>
      <c r="U129" s="253">
        <v>4</v>
      </c>
      <c r="V129" s="253">
        <v>4</v>
      </c>
      <c r="W129" s="253">
        <v>1965</v>
      </c>
      <c r="X129" s="297">
        <v>0.05</v>
      </c>
      <c r="Y129" s="348">
        <v>1</v>
      </c>
      <c r="AA129" s="296"/>
    </row>
    <row r="130" spans="2:27" ht="27.6" customHeight="1" x14ac:dyDescent="0.35">
      <c r="B130" s="289" t="s">
        <v>1381</v>
      </c>
      <c r="C130" s="289" t="s">
        <v>2725</v>
      </c>
      <c r="D130" s="289"/>
      <c r="E130" s="299" t="s">
        <v>1382</v>
      </c>
      <c r="F130" s="291" t="s">
        <v>671</v>
      </c>
      <c r="G130" s="292" t="s">
        <v>2214</v>
      </c>
      <c r="H130" s="292" t="s">
        <v>2213</v>
      </c>
      <c r="I130" s="292">
        <v>12222</v>
      </c>
      <c r="J130" s="293" t="s">
        <v>1383</v>
      </c>
      <c r="K130" s="293" t="s">
        <v>1364</v>
      </c>
      <c r="L130" s="293" t="s">
        <v>1365</v>
      </c>
      <c r="M130" s="294">
        <v>50243</v>
      </c>
      <c r="N130" s="296">
        <v>10262845.80672</v>
      </c>
      <c r="O130" s="296">
        <v>169043.78400000001</v>
      </c>
      <c r="P130" s="296">
        <v>0</v>
      </c>
      <c r="Q130" s="296"/>
      <c r="R130" s="295">
        <f t="shared" si="2"/>
        <v>10431889.59072</v>
      </c>
      <c r="S130" s="295"/>
      <c r="T130" s="295"/>
      <c r="U130" s="253">
        <v>4</v>
      </c>
      <c r="V130" s="253">
        <v>4</v>
      </c>
      <c r="W130" s="253">
        <v>1965</v>
      </c>
      <c r="X130" s="297">
        <v>0.05</v>
      </c>
      <c r="Y130" s="348">
        <v>1</v>
      </c>
      <c r="AA130" s="296"/>
    </row>
    <row r="131" spans="2:27" ht="27.6" customHeight="1" x14ac:dyDescent="0.35">
      <c r="B131" s="289" t="s">
        <v>1378</v>
      </c>
      <c r="C131" s="289" t="s">
        <v>2725</v>
      </c>
      <c r="D131" s="289"/>
      <c r="E131" s="299" t="s">
        <v>1379</v>
      </c>
      <c r="F131" s="291" t="s">
        <v>671</v>
      </c>
      <c r="G131" s="292" t="s">
        <v>2214</v>
      </c>
      <c r="H131" s="292" t="s">
        <v>2213</v>
      </c>
      <c r="I131" s="292">
        <v>12222</v>
      </c>
      <c r="J131" s="293" t="s">
        <v>1380</v>
      </c>
      <c r="K131" s="293" t="s">
        <v>1364</v>
      </c>
      <c r="L131" s="293" t="s">
        <v>1365</v>
      </c>
      <c r="M131" s="294">
        <v>31369</v>
      </c>
      <c r="N131" s="296">
        <v>5831555.8891199995</v>
      </c>
      <c r="O131" s="296">
        <v>285328.68</v>
      </c>
      <c r="P131" s="296">
        <v>0</v>
      </c>
      <c r="Q131" s="296"/>
      <c r="R131" s="295">
        <f t="shared" si="2"/>
        <v>6116884.5691199992</v>
      </c>
      <c r="S131" s="295"/>
      <c r="T131" s="295"/>
      <c r="U131" s="253">
        <v>4</v>
      </c>
      <c r="V131" s="253">
        <v>4</v>
      </c>
      <c r="W131" s="253">
        <v>1964</v>
      </c>
      <c r="X131" s="297">
        <v>0.05</v>
      </c>
      <c r="Y131" s="348">
        <v>1</v>
      </c>
      <c r="AA131" s="296"/>
    </row>
    <row r="132" spans="2:27" ht="27.6" customHeight="1" x14ac:dyDescent="0.35">
      <c r="B132" s="289" t="s">
        <v>1375</v>
      </c>
      <c r="C132" s="289" t="s">
        <v>2725</v>
      </c>
      <c r="D132" s="289"/>
      <c r="E132" s="299" t="s">
        <v>1376</v>
      </c>
      <c r="F132" s="291" t="s">
        <v>671</v>
      </c>
      <c r="G132" s="292" t="s">
        <v>2214</v>
      </c>
      <c r="H132" s="292" t="s">
        <v>2213</v>
      </c>
      <c r="I132" s="292">
        <v>12222</v>
      </c>
      <c r="J132" s="293" t="s">
        <v>1377</v>
      </c>
      <c r="K132" s="293" t="s">
        <v>1364</v>
      </c>
      <c r="L132" s="293" t="s">
        <v>1365</v>
      </c>
      <c r="M132" s="294">
        <v>24433</v>
      </c>
      <c r="N132" s="296">
        <v>4658535.5543999998</v>
      </c>
      <c r="O132" s="296">
        <v>92289.600000000006</v>
      </c>
      <c r="P132" s="296">
        <v>0</v>
      </c>
      <c r="Q132" s="296"/>
      <c r="R132" s="295">
        <f t="shared" si="2"/>
        <v>4750825.1543999994</v>
      </c>
      <c r="S132" s="295"/>
      <c r="T132" s="295"/>
      <c r="U132" s="253">
        <v>4</v>
      </c>
      <c r="V132" s="253">
        <v>4</v>
      </c>
      <c r="W132" s="253">
        <v>1965</v>
      </c>
      <c r="X132" s="297">
        <v>0.05</v>
      </c>
      <c r="Y132" s="348">
        <v>1</v>
      </c>
      <c r="AA132" s="296"/>
    </row>
    <row r="133" spans="2:27" ht="27.6" customHeight="1" x14ac:dyDescent="0.35">
      <c r="B133" s="289" t="s">
        <v>1655</v>
      </c>
      <c r="C133" s="289" t="s">
        <v>2725</v>
      </c>
      <c r="D133" s="289"/>
      <c r="E133" s="299" t="s">
        <v>1656</v>
      </c>
      <c r="F133" s="291" t="s">
        <v>671</v>
      </c>
      <c r="G133" s="292" t="s">
        <v>2214</v>
      </c>
      <c r="H133" s="292" t="s">
        <v>2213</v>
      </c>
      <c r="I133" s="292">
        <v>12222</v>
      </c>
      <c r="J133" s="293" t="s">
        <v>1657</v>
      </c>
      <c r="K133" s="293" t="s">
        <v>1364</v>
      </c>
      <c r="L133" s="293" t="s">
        <v>1365</v>
      </c>
      <c r="M133" s="294">
        <v>24733</v>
      </c>
      <c r="N133" s="296">
        <v>4718052.2688000007</v>
      </c>
      <c r="O133" s="296">
        <v>93673.944000000003</v>
      </c>
      <c r="P133" s="296">
        <v>0</v>
      </c>
      <c r="Q133" s="296"/>
      <c r="R133" s="295">
        <f t="shared" si="2"/>
        <v>4811726.2128000008</v>
      </c>
      <c r="S133" s="295"/>
      <c r="T133" s="295"/>
      <c r="U133" s="253">
        <v>4</v>
      </c>
      <c r="V133" s="253">
        <v>4</v>
      </c>
      <c r="W133" s="253">
        <v>1965</v>
      </c>
      <c r="X133" s="297">
        <v>0.05</v>
      </c>
      <c r="Y133" s="348">
        <v>1</v>
      </c>
      <c r="AA133" s="296"/>
    </row>
    <row r="134" spans="2:27" ht="27.6" customHeight="1" x14ac:dyDescent="0.35">
      <c r="B134" s="289" t="s">
        <v>1652</v>
      </c>
      <c r="C134" s="289" t="s">
        <v>2725</v>
      </c>
      <c r="D134" s="289"/>
      <c r="E134" s="299" t="s">
        <v>1653</v>
      </c>
      <c r="F134" s="291" t="s">
        <v>671</v>
      </c>
      <c r="G134" s="292" t="s">
        <v>2214</v>
      </c>
      <c r="H134" s="292" t="s">
        <v>2213</v>
      </c>
      <c r="I134" s="292">
        <v>12222</v>
      </c>
      <c r="J134" s="293" t="s">
        <v>1654</v>
      </c>
      <c r="K134" s="293" t="s">
        <v>1364</v>
      </c>
      <c r="L134" s="293" t="s">
        <v>1365</v>
      </c>
      <c r="M134" s="294">
        <v>27060</v>
      </c>
      <c r="N134" s="296">
        <v>5102205.6072000004</v>
      </c>
      <c r="O134" s="296">
        <v>184117.75200000001</v>
      </c>
      <c r="P134" s="296">
        <v>0</v>
      </c>
      <c r="Q134" s="296"/>
      <c r="R134" s="295">
        <f t="shared" si="2"/>
        <v>5286323.3592000008</v>
      </c>
      <c r="S134" s="295"/>
      <c r="T134" s="295"/>
      <c r="U134" s="253">
        <v>4</v>
      </c>
      <c r="V134" s="253">
        <v>4</v>
      </c>
      <c r="W134" s="253">
        <v>1965</v>
      </c>
      <c r="X134" s="297">
        <v>0.05</v>
      </c>
      <c r="Y134" s="348">
        <v>1</v>
      </c>
      <c r="AA134" s="296"/>
    </row>
    <row r="135" spans="2:27" ht="27.6" customHeight="1" x14ac:dyDescent="0.35">
      <c r="B135" s="289" t="s">
        <v>1649</v>
      </c>
      <c r="C135" s="289" t="s">
        <v>2725</v>
      </c>
      <c r="D135" s="289"/>
      <c r="E135" s="299" t="s">
        <v>1650</v>
      </c>
      <c r="F135" s="291" t="s">
        <v>671</v>
      </c>
      <c r="G135" s="292" t="s">
        <v>2214</v>
      </c>
      <c r="H135" s="292" t="s">
        <v>2213</v>
      </c>
      <c r="I135" s="292">
        <v>12222</v>
      </c>
      <c r="J135" s="293" t="s">
        <v>1651</v>
      </c>
      <c r="K135" s="293" t="s">
        <v>1364</v>
      </c>
      <c r="L135" s="293" t="s">
        <v>1365</v>
      </c>
      <c r="M135" s="294">
        <v>24733</v>
      </c>
      <c r="N135" s="296">
        <v>4718052.2688000007</v>
      </c>
      <c r="O135" s="296">
        <v>101210.92800000001</v>
      </c>
      <c r="P135" s="296">
        <v>0</v>
      </c>
      <c r="Q135" s="296"/>
      <c r="R135" s="295">
        <f t="shared" ref="R135:R166" si="3">SUM(N135:Q135)</f>
        <v>4819263.196800001</v>
      </c>
      <c r="S135" s="295"/>
      <c r="T135" s="295"/>
      <c r="U135" s="253">
        <v>4</v>
      </c>
      <c r="V135" s="253">
        <v>4</v>
      </c>
      <c r="W135" s="253">
        <v>1964</v>
      </c>
      <c r="X135" s="297">
        <v>1</v>
      </c>
      <c r="Y135" s="348">
        <v>1</v>
      </c>
      <c r="AA135" s="296"/>
    </row>
    <row r="136" spans="2:27" ht="27.6" customHeight="1" x14ac:dyDescent="0.35">
      <c r="B136" s="289" t="s">
        <v>1646</v>
      </c>
      <c r="C136" s="289" t="s">
        <v>2725</v>
      </c>
      <c r="D136" s="289"/>
      <c r="E136" s="299" t="s">
        <v>1647</v>
      </c>
      <c r="F136" s="291" t="s">
        <v>671</v>
      </c>
      <c r="G136" s="292" t="s">
        <v>2214</v>
      </c>
      <c r="H136" s="292" t="s">
        <v>2213</v>
      </c>
      <c r="I136" s="292">
        <v>12222</v>
      </c>
      <c r="J136" s="293" t="s">
        <v>1648</v>
      </c>
      <c r="K136" s="293" t="s">
        <v>1364</v>
      </c>
      <c r="L136" s="293" t="s">
        <v>1365</v>
      </c>
      <c r="M136" s="294">
        <v>24433</v>
      </c>
      <c r="N136" s="296">
        <v>4658535.5543999998</v>
      </c>
      <c r="O136" s="296">
        <v>99057.504000000001</v>
      </c>
      <c r="P136" s="296">
        <v>0</v>
      </c>
      <c r="Q136" s="296"/>
      <c r="R136" s="295">
        <f t="shared" si="3"/>
        <v>4757593.0583999995</v>
      </c>
      <c r="S136" s="295"/>
      <c r="T136" s="295"/>
      <c r="U136" s="253">
        <v>4</v>
      </c>
      <c r="V136" s="253">
        <v>4</v>
      </c>
      <c r="W136" s="253">
        <v>1964</v>
      </c>
      <c r="X136" s="297">
        <v>1</v>
      </c>
      <c r="Y136" s="348">
        <v>1</v>
      </c>
      <c r="AA136" s="296"/>
    </row>
    <row r="137" spans="2:27" ht="27.6" customHeight="1" x14ac:dyDescent="0.35">
      <c r="B137" s="289" t="s">
        <v>1743</v>
      </c>
      <c r="C137" s="289" t="s">
        <v>2725</v>
      </c>
      <c r="D137" s="289"/>
      <c r="E137" s="299" t="s">
        <v>1744</v>
      </c>
      <c r="F137" s="291" t="s">
        <v>1721</v>
      </c>
      <c r="G137" s="292" t="s">
        <v>2214</v>
      </c>
      <c r="H137" s="292" t="s">
        <v>2213</v>
      </c>
      <c r="I137" s="292">
        <v>12222</v>
      </c>
      <c r="J137" s="293" t="s">
        <v>1745</v>
      </c>
      <c r="K137" s="293" t="s">
        <v>1364</v>
      </c>
      <c r="L137" s="293" t="s">
        <v>1408</v>
      </c>
      <c r="M137" s="294">
        <v>4212</v>
      </c>
      <c r="N137" s="296">
        <v>524829.20880000002</v>
      </c>
      <c r="O137" s="296">
        <v>17227.392000000003</v>
      </c>
      <c r="P137" s="296">
        <v>0</v>
      </c>
      <c r="Q137" s="296"/>
      <c r="R137" s="295">
        <f t="shared" si="3"/>
        <v>542056.60080000001</v>
      </c>
      <c r="S137" s="295"/>
      <c r="T137" s="295"/>
      <c r="U137" s="253">
        <v>4</v>
      </c>
      <c r="V137" s="253">
        <v>1</v>
      </c>
      <c r="W137" s="253">
        <v>1988</v>
      </c>
      <c r="X137" s="297">
        <v>0.05</v>
      </c>
      <c r="Y137" s="348">
        <v>1</v>
      </c>
      <c r="AA137" s="296"/>
    </row>
    <row r="138" spans="2:27" ht="27.6" customHeight="1" x14ac:dyDescent="0.35">
      <c r="B138" s="289" t="s">
        <v>1740</v>
      </c>
      <c r="C138" s="289" t="s">
        <v>2725</v>
      </c>
      <c r="D138" s="289"/>
      <c r="E138" s="299" t="s">
        <v>1741</v>
      </c>
      <c r="F138" s="291" t="s">
        <v>1721</v>
      </c>
      <c r="G138" s="292" t="s">
        <v>2214</v>
      </c>
      <c r="H138" s="292" t="s">
        <v>2213</v>
      </c>
      <c r="I138" s="292">
        <v>12222</v>
      </c>
      <c r="J138" s="293" t="s">
        <v>1742</v>
      </c>
      <c r="K138" s="293" t="s">
        <v>1364</v>
      </c>
      <c r="L138" s="293" t="s">
        <v>1408</v>
      </c>
      <c r="M138" s="294">
        <v>4212</v>
      </c>
      <c r="N138" s="296">
        <v>524829.20880000002</v>
      </c>
      <c r="O138" s="296">
        <v>17227.392000000003</v>
      </c>
      <c r="P138" s="296">
        <v>0</v>
      </c>
      <c r="Q138" s="296"/>
      <c r="R138" s="295">
        <f t="shared" si="3"/>
        <v>542056.60080000001</v>
      </c>
      <c r="S138" s="295"/>
      <c r="T138" s="295"/>
      <c r="U138" s="253">
        <v>4</v>
      </c>
      <c r="V138" s="253">
        <v>1</v>
      </c>
      <c r="W138" s="253">
        <v>1988</v>
      </c>
      <c r="X138" s="297">
        <v>0.05</v>
      </c>
      <c r="Y138" s="348">
        <v>1</v>
      </c>
      <c r="AA138" s="296"/>
    </row>
    <row r="139" spans="2:27" ht="27.6" customHeight="1" x14ac:dyDescent="0.35">
      <c r="B139" s="289" t="s">
        <v>1737</v>
      </c>
      <c r="C139" s="289" t="s">
        <v>2725</v>
      </c>
      <c r="D139" s="289"/>
      <c r="E139" s="299" t="s">
        <v>1738</v>
      </c>
      <c r="F139" s="291" t="s">
        <v>1721</v>
      </c>
      <c r="G139" s="292" t="s">
        <v>2214</v>
      </c>
      <c r="H139" s="292" t="s">
        <v>2213</v>
      </c>
      <c r="I139" s="292">
        <v>12222</v>
      </c>
      <c r="J139" s="293" t="s">
        <v>1739</v>
      </c>
      <c r="K139" s="293" t="s">
        <v>1364</v>
      </c>
      <c r="L139" s="293" t="s">
        <v>1408</v>
      </c>
      <c r="M139" s="294">
        <v>4212</v>
      </c>
      <c r="N139" s="296">
        <v>524829.20880000002</v>
      </c>
      <c r="O139" s="296">
        <v>17227.392000000003</v>
      </c>
      <c r="P139" s="296">
        <v>0</v>
      </c>
      <c r="Q139" s="296"/>
      <c r="R139" s="295">
        <f t="shared" si="3"/>
        <v>542056.60080000001</v>
      </c>
      <c r="S139" s="295"/>
      <c r="T139" s="295"/>
      <c r="U139" s="253">
        <v>4</v>
      </c>
      <c r="V139" s="253">
        <v>1</v>
      </c>
      <c r="W139" s="253">
        <v>1988</v>
      </c>
      <c r="X139" s="297">
        <v>0.05</v>
      </c>
      <c r="Y139" s="348">
        <v>1</v>
      </c>
      <c r="AA139" s="296"/>
    </row>
    <row r="140" spans="2:27" ht="27.6" customHeight="1" x14ac:dyDescent="0.35">
      <c r="B140" s="289" t="s">
        <v>2130</v>
      </c>
      <c r="C140" s="289" t="s">
        <v>2725</v>
      </c>
      <c r="D140" s="289"/>
      <c r="E140" s="299" t="s">
        <v>2131</v>
      </c>
      <c r="F140" s="291" t="s">
        <v>1721</v>
      </c>
      <c r="G140" s="292" t="s">
        <v>2214</v>
      </c>
      <c r="H140" s="292" t="s">
        <v>2213</v>
      </c>
      <c r="I140" s="292">
        <v>12222</v>
      </c>
      <c r="J140" s="293" t="s">
        <v>1736</v>
      </c>
      <c r="K140" s="293" t="s">
        <v>1364</v>
      </c>
      <c r="L140" s="293" t="s">
        <v>1408</v>
      </c>
      <c r="M140" s="294">
        <v>4212</v>
      </c>
      <c r="N140" s="296">
        <v>524829.20880000002</v>
      </c>
      <c r="O140" s="296">
        <v>17227.392000000003</v>
      </c>
      <c r="P140" s="296">
        <v>0</v>
      </c>
      <c r="Q140" s="296"/>
      <c r="R140" s="295">
        <f t="shared" si="3"/>
        <v>542056.60080000001</v>
      </c>
      <c r="S140" s="295"/>
      <c r="T140" s="295"/>
      <c r="U140" s="253">
        <v>4</v>
      </c>
      <c r="V140" s="253">
        <v>1</v>
      </c>
      <c r="W140" s="253">
        <v>1988</v>
      </c>
      <c r="X140" s="297">
        <v>0.05</v>
      </c>
      <c r="Y140" s="348">
        <v>1</v>
      </c>
      <c r="AA140" s="296"/>
    </row>
    <row r="141" spans="2:27" ht="27.6" customHeight="1" x14ac:dyDescent="0.35">
      <c r="B141" s="289" t="s">
        <v>2127</v>
      </c>
      <c r="C141" s="289" t="s">
        <v>2725</v>
      </c>
      <c r="D141" s="289"/>
      <c r="E141" s="299" t="s">
        <v>2128</v>
      </c>
      <c r="F141" s="291" t="s">
        <v>1721</v>
      </c>
      <c r="G141" s="292" t="s">
        <v>2214</v>
      </c>
      <c r="H141" s="292" t="s">
        <v>2213</v>
      </c>
      <c r="I141" s="292">
        <v>12222</v>
      </c>
      <c r="J141" s="293" t="s">
        <v>2129</v>
      </c>
      <c r="K141" s="293" t="s">
        <v>1364</v>
      </c>
      <c r="L141" s="293" t="s">
        <v>1408</v>
      </c>
      <c r="M141" s="294">
        <v>4189</v>
      </c>
      <c r="N141" s="296">
        <v>524829.20880000002</v>
      </c>
      <c r="O141" s="296">
        <v>13997.256000000001</v>
      </c>
      <c r="P141" s="296">
        <v>0</v>
      </c>
      <c r="Q141" s="296"/>
      <c r="R141" s="295">
        <f t="shared" si="3"/>
        <v>538826.46480000007</v>
      </c>
      <c r="S141" s="295"/>
      <c r="T141" s="295"/>
      <c r="U141" s="253">
        <v>4</v>
      </c>
      <c r="V141" s="253">
        <v>1</v>
      </c>
      <c r="W141" s="253">
        <v>1988</v>
      </c>
      <c r="X141" s="297">
        <v>0.05</v>
      </c>
      <c r="Y141" s="348">
        <v>1</v>
      </c>
      <c r="AA141" s="296"/>
    </row>
    <row r="142" spans="2:27" ht="27.6" customHeight="1" x14ac:dyDescent="0.35">
      <c r="B142" s="289" t="s">
        <v>2124</v>
      </c>
      <c r="C142" s="289" t="s">
        <v>2725</v>
      </c>
      <c r="D142" s="289"/>
      <c r="E142" s="299" t="s">
        <v>2125</v>
      </c>
      <c r="F142" s="291" t="s">
        <v>1721</v>
      </c>
      <c r="G142" s="292" t="s">
        <v>2214</v>
      </c>
      <c r="H142" s="292" t="s">
        <v>2213</v>
      </c>
      <c r="I142" s="292">
        <v>12222</v>
      </c>
      <c r="J142" s="293" t="s">
        <v>2126</v>
      </c>
      <c r="K142" s="293" t="s">
        <v>1364</v>
      </c>
      <c r="L142" s="293" t="s">
        <v>1408</v>
      </c>
      <c r="M142" s="294">
        <v>4189</v>
      </c>
      <c r="N142" s="296">
        <v>524829.20880000002</v>
      </c>
      <c r="O142" s="296">
        <v>13997.256000000001</v>
      </c>
      <c r="P142" s="296">
        <v>0</v>
      </c>
      <c r="Q142" s="296"/>
      <c r="R142" s="295">
        <f t="shared" si="3"/>
        <v>538826.46480000007</v>
      </c>
      <c r="S142" s="295"/>
      <c r="T142" s="295"/>
      <c r="U142" s="253">
        <v>4</v>
      </c>
      <c r="V142" s="253">
        <v>1</v>
      </c>
      <c r="W142" s="253">
        <v>1988</v>
      </c>
      <c r="X142" s="297">
        <v>0.05</v>
      </c>
      <c r="Y142" s="348">
        <v>1</v>
      </c>
      <c r="AA142" s="296"/>
    </row>
    <row r="143" spans="2:27" ht="27.6" customHeight="1" x14ac:dyDescent="0.35">
      <c r="B143" s="289" t="s">
        <v>2121</v>
      </c>
      <c r="C143" s="289" t="s">
        <v>2725</v>
      </c>
      <c r="D143" s="289"/>
      <c r="E143" s="299" t="s">
        <v>2122</v>
      </c>
      <c r="F143" s="291" t="s">
        <v>1721</v>
      </c>
      <c r="G143" s="292" t="s">
        <v>2214</v>
      </c>
      <c r="H143" s="292" t="s">
        <v>2213</v>
      </c>
      <c r="I143" s="292">
        <v>12222</v>
      </c>
      <c r="J143" s="293" t="s">
        <v>2123</v>
      </c>
      <c r="K143" s="293" t="s">
        <v>1364</v>
      </c>
      <c r="L143" s="293" t="s">
        <v>1408</v>
      </c>
      <c r="M143" s="294">
        <v>4092</v>
      </c>
      <c r="N143" s="296">
        <v>509679.49968000007</v>
      </c>
      <c r="O143" s="296">
        <v>17227.392000000003</v>
      </c>
      <c r="P143" s="296">
        <v>0</v>
      </c>
      <c r="Q143" s="296"/>
      <c r="R143" s="295">
        <f t="shared" si="3"/>
        <v>526906.89168000012</v>
      </c>
      <c r="S143" s="295"/>
      <c r="T143" s="295"/>
      <c r="U143" s="253">
        <v>4</v>
      </c>
      <c r="V143" s="253">
        <v>1</v>
      </c>
      <c r="W143" s="253">
        <v>1988</v>
      </c>
      <c r="X143" s="297">
        <v>0.05</v>
      </c>
      <c r="Y143" s="348">
        <v>1</v>
      </c>
      <c r="AA143" s="296"/>
    </row>
    <row r="144" spans="2:27" ht="27.6" customHeight="1" x14ac:dyDescent="0.35">
      <c r="B144" s="289" t="s">
        <v>2118</v>
      </c>
      <c r="C144" s="289" t="s">
        <v>2725</v>
      </c>
      <c r="D144" s="289"/>
      <c r="E144" s="299" t="s">
        <v>2119</v>
      </c>
      <c r="F144" s="291" t="s">
        <v>1721</v>
      </c>
      <c r="G144" s="292" t="s">
        <v>2214</v>
      </c>
      <c r="H144" s="292" t="s">
        <v>2213</v>
      </c>
      <c r="I144" s="292">
        <v>12222</v>
      </c>
      <c r="J144" s="293" t="s">
        <v>2120</v>
      </c>
      <c r="K144" s="293" t="s">
        <v>1364</v>
      </c>
      <c r="L144" s="293" t="s">
        <v>1408</v>
      </c>
      <c r="M144" s="294">
        <v>4092</v>
      </c>
      <c r="N144" s="296">
        <v>509679.49968000007</v>
      </c>
      <c r="O144" s="296">
        <v>17227.392000000003</v>
      </c>
      <c r="P144" s="296">
        <v>0</v>
      </c>
      <c r="Q144" s="296"/>
      <c r="R144" s="295">
        <f t="shared" si="3"/>
        <v>526906.89168000012</v>
      </c>
      <c r="S144" s="295"/>
      <c r="T144" s="295"/>
      <c r="U144" s="253">
        <v>4</v>
      </c>
      <c r="V144" s="253">
        <v>1</v>
      </c>
      <c r="W144" s="253">
        <v>1988</v>
      </c>
      <c r="X144" s="297">
        <v>0.05</v>
      </c>
      <c r="Y144" s="348">
        <v>1</v>
      </c>
      <c r="AA144" s="296"/>
    </row>
    <row r="145" spans="2:27" ht="27.6" customHeight="1" x14ac:dyDescent="0.35">
      <c r="B145" s="289" t="s">
        <v>214</v>
      </c>
      <c r="C145" s="289" t="s">
        <v>2725</v>
      </c>
      <c r="D145" s="289"/>
      <c r="E145" s="299" t="s">
        <v>215</v>
      </c>
      <c r="F145" s="291" t="s">
        <v>1721</v>
      </c>
      <c r="G145" s="292" t="s">
        <v>2214</v>
      </c>
      <c r="H145" s="292" t="s">
        <v>2213</v>
      </c>
      <c r="I145" s="292">
        <v>12222</v>
      </c>
      <c r="J145" s="293" t="s">
        <v>175</v>
      </c>
      <c r="K145" s="293" t="s">
        <v>1364</v>
      </c>
      <c r="L145" s="293" t="s">
        <v>1408</v>
      </c>
      <c r="M145" s="294">
        <v>4212</v>
      </c>
      <c r="N145" s="296">
        <v>524829.20880000002</v>
      </c>
      <c r="O145" s="296">
        <v>16150.68</v>
      </c>
      <c r="P145" s="296">
        <v>0</v>
      </c>
      <c r="Q145" s="296"/>
      <c r="R145" s="295">
        <f t="shared" si="3"/>
        <v>540979.88880000007</v>
      </c>
      <c r="S145" s="295"/>
      <c r="T145" s="295"/>
      <c r="U145" s="253">
        <v>4</v>
      </c>
      <c r="V145" s="253">
        <v>1</v>
      </c>
      <c r="W145" s="253">
        <v>1988</v>
      </c>
      <c r="X145" s="297">
        <v>0.05</v>
      </c>
      <c r="Y145" s="348">
        <v>1</v>
      </c>
      <c r="AA145" s="296"/>
    </row>
    <row r="146" spans="2:27" ht="27.6" customHeight="1" x14ac:dyDescent="0.35">
      <c r="B146" s="289" t="s">
        <v>211</v>
      </c>
      <c r="C146" s="289" t="s">
        <v>2725</v>
      </c>
      <c r="D146" s="289"/>
      <c r="E146" s="299" t="s">
        <v>212</v>
      </c>
      <c r="F146" s="291" t="s">
        <v>1721</v>
      </c>
      <c r="G146" s="292" t="s">
        <v>2214</v>
      </c>
      <c r="H146" s="292" t="s">
        <v>2213</v>
      </c>
      <c r="I146" s="292">
        <v>12222</v>
      </c>
      <c r="J146" s="293" t="s">
        <v>213</v>
      </c>
      <c r="K146" s="293" t="s">
        <v>1364</v>
      </c>
      <c r="L146" s="293" t="s">
        <v>1408</v>
      </c>
      <c r="M146" s="294">
        <v>4212</v>
      </c>
      <c r="N146" s="296">
        <v>524829.20880000002</v>
      </c>
      <c r="O146" s="296">
        <v>16150.68</v>
      </c>
      <c r="P146" s="296">
        <v>0</v>
      </c>
      <c r="Q146" s="296"/>
      <c r="R146" s="295">
        <f t="shared" si="3"/>
        <v>540979.88880000007</v>
      </c>
      <c r="S146" s="295"/>
      <c r="T146" s="295"/>
      <c r="U146" s="253">
        <v>4</v>
      </c>
      <c r="V146" s="253">
        <v>1</v>
      </c>
      <c r="W146" s="253">
        <v>1988</v>
      </c>
      <c r="X146" s="297">
        <v>0.05</v>
      </c>
      <c r="Y146" s="348">
        <v>1</v>
      </c>
      <c r="AA146" s="296"/>
    </row>
    <row r="147" spans="2:27" ht="27.6" customHeight="1" x14ac:dyDescent="0.35">
      <c r="B147" s="289" t="s">
        <v>1964</v>
      </c>
      <c r="C147" s="289" t="s">
        <v>2725</v>
      </c>
      <c r="D147" s="289"/>
      <c r="E147" s="299" t="s">
        <v>1965</v>
      </c>
      <c r="F147" s="291" t="s">
        <v>1721</v>
      </c>
      <c r="G147" s="292" t="s">
        <v>2214</v>
      </c>
      <c r="H147" s="292" t="s">
        <v>2213</v>
      </c>
      <c r="I147" s="292">
        <v>12222</v>
      </c>
      <c r="J147" s="293" t="s">
        <v>1966</v>
      </c>
      <c r="K147" s="293" t="s">
        <v>1364</v>
      </c>
      <c r="L147" s="293" t="s">
        <v>1408</v>
      </c>
      <c r="M147" s="294">
        <v>4212</v>
      </c>
      <c r="N147" s="296">
        <v>524829.20880000002</v>
      </c>
      <c r="O147" s="296">
        <v>16150.68</v>
      </c>
      <c r="P147" s="296">
        <v>0</v>
      </c>
      <c r="Q147" s="296"/>
      <c r="R147" s="295">
        <f t="shared" si="3"/>
        <v>540979.88880000007</v>
      </c>
      <c r="S147" s="295"/>
      <c r="T147" s="295"/>
      <c r="U147" s="253">
        <v>4</v>
      </c>
      <c r="V147" s="253">
        <v>1</v>
      </c>
      <c r="W147" s="253">
        <v>1988</v>
      </c>
      <c r="X147" s="297">
        <v>0.05</v>
      </c>
      <c r="Y147" s="348">
        <v>1</v>
      </c>
      <c r="AA147" s="296"/>
    </row>
    <row r="148" spans="2:27" ht="27.6" customHeight="1" x14ac:dyDescent="0.35">
      <c r="B148" s="289" t="s">
        <v>1961</v>
      </c>
      <c r="C148" s="289" t="s">
        <v>2725</v>
      </c>
      <c r="D148" s="289"/>
      <c r="E148" s="299" t="s">
        <v>1962</v>
      </c>
      <c r="F148" s="291" t="s">
        <v>1721</v>
      </c>
      <c r="G148" s="292" t="s">
        <v>2214</v>
      </c>
      <c r="H148" s="292" t="s">
        <v>2213</v>
      </c>
      <c r="I148" s="292">
        <v>12222</v>
      </c>
      <c r="J148" s="293" t="s">
        <v>1963</v>
      </c>
      <c r="K148" s="293" t="s">
        <v>1364</v>
      </c>
      <c r="L148" s="293" t="s">
        <v>1408</v>
      </c>
      <c r="M148" s="294">
        <v>4212</v>
      </c>
      <c r="N148" s="296">
        <v>524829.20880000002</v>
      </c>
      <c r="O148" s="296">
        <v>16150.68</v>
      </c>
      <c r="P148" s="296">
        <v>0</v>
      </c>
      <c r="Q148" s="296"/>
      <c r="R148" s="295">
        <f t="shared" si="3"/>
        <v>540979.88880000007</v>
      </c>
      <c r="S148" s="295"/>
      <c r="T148" s="295"/>
      <c r="U148" s="253">
        <v>4</v>
      </c>
      <c r="V148" s="253">
        <v>1</v>
      </c>
      <c r="W148" s="253">
        <v>1988</v>
      </c>
      <c r="X148" s="297">
        <v>0.05</v>
      </c>
      <c r="Y148" s="348">
        <v>1</v>
      </c>
      <c r="AA148" s="296"/>
    </row>
    <row r="149" spans="2:27" ht="27.6" customHeight="1" x14ac:dyDescent="0.35">
      <c r="B149" s="289" t="s">
        <v>1958</v>
      </c>
      <c r="C149" s="289" t="s">
        <v>2725</v>
      </c>
      <c r="D149" s="289"/>
      <c r="E149" s="299" t="s">
        <v>1959</v>
      </c>
      <c r="F149" s="291" t="s">
        <v>1721</v>
      </c>
      <c r="G149" s="292" t="s">
        <v>2214</v>
      </c>
      <c r="H149" s="292" t="s">
        <v>2213</v>
      </c>
      <c r="I149" s="292">
        <v>12222</v>
      </c>
      <c r="J149" s="293" t="s">
        <v>1960</v>
      </c>
      <c r="K149" s="293" t="s">
        <v>1364</v>
      </c>
      <c r="L149" s="293" t="s">
        <v>1247</v>
      </c>
      <c r="M149" s="294">
        <v>1826</v>
      </c>
      <c r="N149" s="296">
        <v>216424.416</v>
      </c>
      <c r="O149" s="296">
        <v>2153.4240000000004</v>
      </c>
      <c r="P149" s="296">
        <v>0</v>
      </c>
      <c r="Q149" s="296"/>
      <c r="R149" s="295">
        <f t="shared" si="3"/>
        <v>218577.84</v>
      </c>
      <c r="S149" s="295"/>
      <c r="T149" s="295"/>
      <c r="U149" s="253">
        <v>4</v>
      </c>
      <c r="V149" s="253">
        <v>1</v>
      </c>
      <c r="W149" s="253">
        <v>1988</v>
      </c>
      <c r="X149" s="297">
        <v>0.05</v>
      </c>
      <c r="Y149" s="348">
        <v>1</v>
      </c>
      <c r="AA149" s="296"/>
    </row>
    <row r="150" spans="2:27" ht="27.6" customHeight="1" x14ac:dyDescent="0.35">
      <c r="B150" s="289" t="s">
        <v>1955</v>
      </c>
      <c r="C150" s="289" t="s">
        <v>2725</v>
      </c>
      <c r="D150" s="289"/>
      <c r="E150" s="299" t="s">
        <v>1956</v>
      </c>
      <c r="F150" s="291" t="s">
        <v>1721</v>
      </c>
      <c r="G150" s="292" t="s">
        <v>2214</v>
      </c>
      <c r="H150" s="292" t="s">
        <v>2213</v>
      </c>
      <c r="I150" s="292">
        <v>12222</v>
      </c>
      <c r="J150" s="293" t="s">
        <v>1957</v>
      </c>
      <c r="K150" s="293" t="s">
        <v>1364</v>
      </c>
      <c r="L150" s="293" t="s">
        <v>1247</v>
      </c>
      <c r="M150" s="294">
        <v>1826</v>
      </c>
      <c r="N150" s="296">
        <v>216424.416</v>
      </c>
      <c r="O150" s="296">
        <v>2153.4240000000004</v>
      </c>
      <c r="P150" s="296">
        <v>0</v>
      </c>
      <c r="Q150" s="296"/>
      <c r="R150" s="295">
        <f t="shared" si="3"/>
        <v>218577.84</v>
      </c>
      <c r="S150" s="295"/>
      <c r="T150" s="295"/>
      <c r="U150" s="253">
        <v>4</v>
      </c>
      <c r="V150" s="253">
        <v>1</v>
      </c>
      <c r="W150" s="253">
        <v>1988</v>
      </c>
      <c r="X150" s="297">
        <v>0.05</v>
      </c>
      <c r="Y150" s="348">
        <v>1</v>
      </c>
      <c r="AA150" s="296"/>
    </row>
    <row r="151" spans="2:27" ht="27.6" customHeight="1" x14ac:dyDescent="0.35">
      <c r="B151" s="289" t="s">
        <v>1248</v>
      </c>
      <c r="C151" s="289" t="s">
        <v>2725</v>
      </c>
      <c r="D151" s="289"/>
      <c r="E151" s="299" t="s">
        <v>1249</v>
      </c>
      <c r="F151" s="291" t="s">
        <v>1721</v>
      </c>
      <c r="G151" s="292" t="s">
        <v>2214</v>
      </c>
      <c r="H151" s="292" t="s">
        <v>2213</v>
      </c>
      <c r="I151" s="292">
        <v>12222</v>
      </c>
      <c r="J151" s="293" t="s">
        <v>1250</v>
      </c>
      <c r="K151" s="293" t="s">
        <v>1364</v>
      </c>
      <c r="L151" s="293" t="s">
        <v>1247</v>
      </c>
      <c r="M151" s="294">
        <v>1826</v>
      </c>
      <c r="N151" s="296">
        <v>216424.416</v>
      </c>
      <c r="O151" s="296">
        <v>2153.4240000000004</v>
      </c>
      <c r="P151" s="296">
        <v>0</v>
      </c>
      <c r="Q151" s="296"/>
      <c r="R151" s="295">
        <f t="shared" si="3"/>
        <v>218577.84</v>
      </c>
      <c r="S151" s="295"/>
      <c r="T151" s="295"/>
      <c r="U151" s="253">
        <v>4</v>
      </c>
      <c r="V151" s="253">
        <v>1</v>
      </c>
      <c r="W151" s="253">
        <v>1988</v>
      </c>
      <c r="X151" s="297">
        <v>0.05</v>
      </c>
      <c r="Y151" s="348">
        <v>1</v>
      </c>
      <c r="AA151" s="296"/>
    </row>
    <row r="152" spans="2:27" ht="27.6" customHeight="1" x14ac:dyDescent="0.35">
      <c r="B152" s="289" t="s">
        <v>1244</v>
      </c>
      <c r="C152" s="289" t="s">
        <v>2725</v>
      </c>
      <c r="D152" s="289"/>
      <c r="E152" s="299" t="s">
        <v>1245</v>
      </c>
      <c r="F152" s="291" t="s">
        <v>1721</v>
      </c>
      <c r="G152" s="292" t="s">
        <v>2214</v>
      </c>
      <c r="H152" s="292" t="s">
        <v>2213</v>
      </c>
      <c r="I152" s="292">
        <v>12222</v>
      </c>
      <c r="J152" s="293" t="s">
        <v>1246</v>
      </c>
      <c r="K152" s="293" t="s">
        <v>1364</v>
      </c>
      <c r="L152" s="293" t="s">
        <v>1247</v>
      </c>
      <c r="M152" s="294">
        <v>1826</v>
      </c>
      <c r="N152" s="296">
        <v>216424.416</v>
      </c>
      <c r="O152" s="296">
        <v>2153.4240000000004</v>
      </c>
      <c r="P152" s="296">
        <v>0</v>
      </c>
      <c r="Q152" s="296"/>
      <c r="R152" s="295">
        <f t="shared" si="3"/>
        <v>218577.84</v>
      </c>
      <c r="S152" s="295"/>
      <c r="T152" s="295"/>
      <c r="U152" s="253">
        <v>4</v>
      </c>
      <c r="V152" s="253">
        <v>1</v>
      </c>
      <c r="W152" s="253">
        <v>1988</v>
      </c>
      <c r="X152" s="297">
        <v>0.05</v>
      </c>
      <c r="Y152" s="348">
        <v>1</v>
      </c>
      <c r="AA152" s="296"/>
    </row>
    <row r="153" spans="2:27" ht="27.6" customHeight="1" x14ac:dyDescent="0.35">
      <c r="B153" s="289" t="s">
        <v>479</v>
      </c>
      <c r="C153" s="289" t="s">
        <v>2725</v>
      </c>
      <c r="D153" s="289"/>
      <c r="E153" s="299" t="s">
        <v>480</v>
      </c>
      <c r="F153" s="291" t="s">
        <v>1721</v>
      </c>
      <c r="G153" s="292" t="s">
        <v>2214</v>
      </c>
      <c r="H153" s="292" t="s">
        <v>2213</v>
      </c>
      <c r="I153" s="292">
        <v>12222</v>
      </c>
      <c r="J153" s="293" t="s">
        <v>481</v>
      </c>
      <c r="K153" s="293" t="s">
        <v>1364</v>
      </c>
      <c r="L153" s="293" t="s">
        <v>1408</v>
      </c>
      <c r="M153" s="294">
        <v>4212</v>
      </c>
      <c r="N153" s="296">
        <v>524829.20880000002</v>
      </c>
      <c r="O153" s="296">
        <v>26520</v>
      </c>
      <c r="P153" s="296">
        <v>0</v>
      </c>
      <c r="Q153" s="296"/>
      <c r="R153" s="295">
        <f t="shared" si="3"/>
        <v>551349.20880000002</v>
      </c>
      <c r="S153" s="295"/>
      <c r="T153" s="295"/>
      <c r="U153" s="253">
        <v>4</v>
      </c>
      <c r="V153" s="253">
        <v>1</v>
      </c>
      <c r="W153" s="253">
        <v>1988</v>
      </c>
      <c r="X153" s="297">
        <v>0.05</v>
      </c>
      <c r="Y153" s="348">
        <v>1</v>
      </c>
      <c r="AA153" s="296"/>
    </row>
    <row r="154" spans="2:27" ht="27.6" customHeight="1" x14ac:dyDescent="0.35">
      <c r="B154" s="289" t="s">
        <v>476</v>
      </c>
      <c r="C154" s="289" t="s">
        <v>2725</v>
      </c>
      <c r="D154" s="289"/>
      <c r="E154" s="299" t="s">
        <v>477</v>
      </c>
      <c r="F154" s="291" t="s">
        <v>1721</v>
      </c>
      <c r="G154" s="292" t="s">
        <v>2214</v>
      </c>
      <c r="H154" s="292" t="s">
        <v>2213</v>
      </c>
      <c r="I154" s="292">
        <v>12222</v>
      </c>
      <c r="J154" s="293" t="s">
        <v>478</v>
      </c>
      <c r="K154" s="293" t="s">
        <v>1364</v>
      </c>
      <c r="L154" s="293" t="s">
        <v>1408</v>
      </c>
      <c r="M154" s="294">
        <v>4212</v>
      </c>
      <c r="N154" s="296">
        <v>524829.20880000002</v>
      </c>
      <c r="O154" s="296">
        <v>16150.68</v>
      </c>
      <c r="P154" s="296">
        <v>0</v>
      </c>
      <c r="Q154" s="296"/>
      <c r="R154" s="295">
        <f t="shared" si="3"/>
        <v>540979.88880000007</v>
      </c>
      <c r="S154" s="295"/>
      <c r="T154" s="295"/>
      <c r="U154" s="253">
        <v>4</v>
      </c>
      <c r="V154" s="253">
        <v>1</v>
      </c>
      <c r="W154" s="253">
        <v>1988</v>
      </c>
      <c r="X154" s="297">
        <v>0.05</v>
      </c>
      <c r="Y154" s="348">
        <v>1</v>
      </c>
      <c r="AA154" s="296"/>
    </row>
    <row r="155" spans="2:27" ht="27.6" customHeight="1" x14ac:dyDescent="0.35">
      <c r="B155" s="289" t="s">
        <v>473</v>
      </c>
      <c r="C155" s="289" t="s">
        <v>2725</v>
      </c>
      <c r="D155" s="289"/>
      <c r="E155" s="299" t="s">
        <v>474</v>
      </c>
      <c r="F155" s="291" t="s">
        <v>1721</v>
      </c>
      <c r="G155" s="292" t="s">
        <v>2214</v>
      </c>
      <c r="H155" s="292" t="s">
        <v>2213</v>
      </c>
      <c r="I155" s="292">
        <v>12222</v>
      </c>
      <c r="J155" s="293" t="s">
        <v>475</v>
      </c>
      <c r="K155" s="293" t="s">
        <v>1364</v>
      </c>
      <c r="L155" s="293" t="s">
        <v>1408</v>
      </c>
      <c r="M155" s="294">
        <v>4432</v>
      </c>
      <c r="N155" s="296">
        <v>550800.13871999993</v>
      </c>
      <c r="O155" s="296">
        <v>19380.815999999999</v>
      </c>
      <c r="P155" s="296">
        <v>0</v>
      </c>
      <c r="Q155" s="296"/>
      <c r="R155" s="295">
        <f t="shared" si="3"/>
        <v>570180.95471999992</v>
      </c>
      <c r="S155" s="295"/>
      <c r="T155" s="295"/>
      <c r="U155" s="253">
        <v>4</v>
      </c>
      <c r="V155" s="253">
        <v>1</v>
      </c>
      <c r="W155" s="253">
        <v>1988</v>
      </c>
      <c r="X155" s="297">
        <v>0.05</v>
      </c>
      <c r="Y155" s="348">
        <v>1</v>
      </c>
      <c r="AA155" s="296"/>
    </row>
    <row r="156" spans="2:27" ht="27.6" customHeight="1" x14ac:dyDescent="0.35">
      <c r="B156" s="289" t="s">
        <v>96</v>
      </c>
      <c r="C156" s="289" t="s">
        <v>2725</v>
      </c>
      <c r="D156" s="289"/>
      <c r="E156" s="299" t="s">
        <v>97</v>
      </c>
      <c r="F156" s="291" t="s">
        <v>1721</v>
      </c>
      <c r="G156" s="292" t="s">
        <v>2214</v>
      </c>
      <c r="H156" s="292" t="s">
        <v>2213</v>
      </c>
      <c r="I156" s="292">
        <v>12222</v>
      </c>
      <c r="J156" s="293" t="s">
        <v>472</v>
      </c>
      <c r="K156" s="293" t="s">
        <v>1364</v>
      </c>
      <c r="L156" s="293" t="s">
        <v>1408</v>
      </c>
      <c r="M156" s="294">
        <v>4432</v>
      </c>
      <c r="N156" s="296">
        <v>550800.13871999993</v>
      </c>
      <c r="O156" s="296">
        <v>19380.815999999999</v>
      </c>
      <c r="P156" s="296">
        <v>0</v>
      </c>
      <c r="Q156" s="296"/>
      <c r="R156" s="295">
        <f t="shared" si="3"/>
        <v>570180.95471999992</v>
      </c>
      <c r="S156" s="295"/>
      <c r="T156" s="295"/>
      <c r="U156" s="253">
        <v>4</v>
      </c>
      <c r="V156" s="253">
        <v>1</v>
      </c>
      <c r="W156" s="253">
        <v>1988</v>
      </c>
      <c r="X156" s="297">
        <v>0.05</v>
      </c>
      <c r="Y156" s="348">
        <v>1</v>
      </c>
      <c r="AA156" s="296"/>
    </row>
    <row r="157" spans="2:27" ht="27.6" customHeight="1" x14ac:dyDescent="0.35">
      <c r="B157" s="289" t="s">
        <v>93</v>
      </c>
      <c r="C157" s="289" t="s">
        <v>2725</v>
      </c>
      <c r="D157" s="289"/>
      <c r="E157" s="299" t="s">
        <v>94</v>
      </c>
      <c r="F157" s="291" t="s">
        <v>1721</v>
      </c>
      <c r="G157" s="292" t="s">
        <v>2214</v>
      </c>
      <c r="H157" s="292" t="s">
        <v>2213</v>
      </c>
      <c r="I157" s="292">
        <v>12222</v>
      </c>
      <c r="J157" s="293" t="s">
        <v>95</v>
      </c>
      <c r="K157" s="293" t="s">
        <v>1364</v>
      </c>
      <c r="L157" s="293" t="s">
        <v>1408</v>
      </c>
      <c r="M157" s="294">
        <v>4189</v>
      </c>
      <c r="N157" s="296">
        <v>524829.20880000002</v>
      </c>
      <c r="O157" s="296">
        <v>13997.256000000001</v>
      </c>
      <c r="P157" s="296">
        <v>0</v>
      </c>
      <c r="Q157" s="296"/>
      <c r="R157" s="295">
        <f t="shared" si="3"/>
        <v>538826.46480000007</v>
      </c>
      <c r="S157" s="295"/>
      <c r="T157" s="295"/>
      <c r="U157" s="253">
        <v>4</v>
      </c>
      <c r="V157" s="253">
        <v>1</v>
      </c>
      <c r="W157" s="253">
        <v>1988</v>
      </c>
      <c r="X157" s="297">
        <v>0.05</v>
      </c>
      <c r="Y157" s="348">
        <v>1</v>
      </c>
      <c r="AA157" s="296"/>
    </row>
    <row r="158" spans="2:27" ht="27.6" customHeight="1" x14ac:dyDescent="0.35">
      <c r="B158" s="289" t="s">
        <v>1725</v>
      </c>
      <c r="C158" s="289" t="s">
        <v>2725</v>
      </c>
      <c r="D158" s="289"/>
      <c r="E158" s="299" t="s">
        <v>1726</v>
      </c>
      <c r="F158" s="291" t="s">
        <v>1721</v>
      </c>
      <c r="G158" s="292" t="s">
        <v>2214</v>
      </c>
      <c r="H158" s="292" t="s">
        <v>2213</v>
      </c>
      <c r="I158" s="292">
        <v>12222</v>
      </c>
      <c r="J158" s="293" t="s">
        <v>1727</v>
      </c>
      <c r="K158" s="293" t="s">
        <v>1364</v>
      </c>
      <c r="L158" s="293" t="s">
        <v>1408</v>
      </c>
      <c r="M158" s="294">
        <v>4189</v>
      </c>
      <c r="N158" s="296">
        <v>524829.20880000002</v>
      </c>
      <c r="O158" s="296">
        <v>13997.256000000001</v>
      </c>
      <c r="P158" s="296">
        <v>0</v>
      </c>
      <c r="Q158" s="296"/>
      <c r="R158" s="295">
        <f t="shared" si="3"/>
        <v>538826.46480000007</v>
      </c>
      <c r="S158" s="295"/>
      <c r="T158" s="295"/>
      <c r="U158" s="253">
        <v>4</v>
      </c>
      <c r="V158" s="253">
        <v>1</v>
      </c>
      <c r="W158" s="253">
        <v>1988</v>
      </c>
      <c r="X158" s="297">
        <v>0.05</v>
      </c>
      <c r="Y158" s="348">
        <v>1</v>
      </c>
      <c r="AA158" s="296"/>
    </row>
    <row r="159" spans="2:27" ht="27.6" customHeight="1" x14ac:dyDescent="0.35">
      <c r="B159" s="289" t="s">
        <v>1722</v>
      </c>
      <c r="C159" s="289" t="s">
        <v>2725</v>
      </c>
      <c r="D159" s="289"/>
      <c r="E159" s="299" t="s">
        <v>1723</v>
      </c>
      <c r="F159" s="291" t="s">
        <v>1721</v>
      </c>
      <c r="G159" s="292" t="s">
        <v>2214</v>
      </c>
      <c r="H159" s="292" t="s">
        <v>2213</v>
      </c>
      <c r="I159" s="292">
        <v>12222</v>
      </c>
      <c r="J159" s="293" t="s">
        <v>1724</v>
      </c>
      <c r="K159" s="293" t="s">
        <v>1364</v>
      </c>
      <c r="L159" s="293" t="s">
        <v>1408</v>
      </c>
      <c r="M159" s="294">
        <v>4092</v>
      </c>
      <c r="N159" s="296">
        <v>509679.49968000007</v>
      </c>
      <c r="O159" s="296">
        <v>17227.392000000003</v>
      </c>
      <c r="P159" s="296">
        <v>0</v>
      </c>
      <c r="Q159" s="296"/>
      <c r="R159" s="295">
        <f t="shared" si="3"/>
        <v>526906.89168000012</v>
      </c>
      <c r="S159" s="295"/>
      <c r="T159" s="295"/>
      <c r="U159" s="253">
        <v>4</v>
      </c>
      <c r="V159" s="253">
        <v>1</v>
      </c>
      <c r="W159" s="253">
        <v>1988</v>
      </c>
      <c r="X159" s="297">
        <v>0.05</v>
      </c>
      <c r="Y159" s="348">
        <v>1</v>
      </c>
      <c r="AA159" s="296"/>
    </row>
    <row r="160" spans="2:27" ht="27.6" customHeight="1" x14ac:dyDescent="0.35">
      <c r="B160" s="289" t="s">
        <v>672</v>
      </c>
      <c r="C160" s="289" t="s">
        <v>2725</v>
      </c>
      <c r="D160" s="289"/>
      <c r="E160" s="299" t="s">
        <v>673</v>
      </c>
      <c r="F160" s="291" t="s">
        <v>1721</v>
      </c>
      <c r="G160" s="292" t="s">
        <v>2214</v>
      </c>
      <c r="H160" s="292" t="s">
        <v>2213</v>
      </c>
      <c r="I160" s="292">
        <v>12222</v>
      </c>
      <c r="J160" s="293" t="s">
        <v>1720</v>
      </c>
      <c r="K160" s="293" t="s">
        <v>1364</v>
      </c>
      <c r="L160" s="293" t="s">
        <v>1408</v>
      </c>
      <c r="M160" s="294">
        <v>4092</v>
      </c>
      <c r="N160" s="296">
        <v>509679.49968000007</v>
      </c>
      <c r="O160" s="296">
        <v>17227.392000000003</v>
      </c>
      <c r="P160" s="296">
        <v>0</v>
      </c>
      <c r="Q160" s="296"/>
      <c r="R160" s="295">
        <f t="shared" si="3"/>
        <v>526906.89168000012</v>
      </c>
      <c r="S160" s="295"/>
      <c r="T160" s="295"/>
      <c r="U160" s="253">
        <v>4</v>
      </c>
      <c r="V160" s="253">
        <v>1</v>
      </c>
      <c r="W160" s="253">
        <v>1988</v>
      </c>
      <c r="X160" s="297">
        <v>0.05</v>
      </c>
      <c r="Y160" s="348">
        <v>1</v>
      </c>
      <c r="AA160" s="296"/>
    </row>
    <row r="161" spans="2:30" ht="27.6" customHeight="1" x14ac:dyDescent="0.35">
      <c r="B161" s="289" t="s">
        <v>1933</v>
      </c>
      <c r="C161" s="289" t="s">
        <v>2725</v>
      </c>
      <c r="D161" s="289"/>
      <c r="E161" s="299" t="s">
        <v>1934</v>
      </c>
      <c r="F161" s="291" t="s">
        <v>671</v>
      </c>
      <c r="G161" s="292" t="s">
        <v>2214</v>
      </c>
      <c r="H161" s="292" t="s">
        <v>2213</v>
      </c>
      <c r="I161" s="292">
        <v>12222</v>
      </c>
      <c r="J161" s="293" t="s">
        <v>669</v>
      </c>
      <c r="K161" s="293" t="s">
        <v>1364</v>
      </c>
      <c r="L161" s="293" t="s">
        <v>670</v>
      </c>
      <c r="M161" s="294">
        <v>101185</v>
      </c>
      <c r="N161" s="296">
        <v>22653143.622720003</v>
      </c>
      <c r="O161" s="296">
        <v>485597.11200000002</v>
      </c>
      <c r="P161" s="296">
        <v>0</v>
      </c>
      <c r="Q161" s="296"/>
      <c r="R161" s="295">
        <f t="shared" si="3"/>
        <v>23138740.734720003</v>
      </c>
      <c r="S161" s="295"/>
      <c r="T161" s="295"/>
      <c r="U161" s="253">
        <v>4</v>
      </c>
      <c r="V161" s="253">
        <v>4</v>
      </c>
      <c r="W161" s="253">
        <v>1965</v>
      </c>
      <c r="X161" s="297">
        <v>0.05</v>
      </c>
      <c r="Y161" s="348">
        <v>1</v>
      </c>
      <c r="AA161" s="296"/>
    </row>
    <row r="162" spans="2:30" ht="27.6" customHeight="1" x14ac:dyDescent="0.35">
      <c r="B162" s="289" t="s">
        <v>1465</v>
      </c>
      <c r="C162" s="289" t="s">
        <v>2725</v>
      </c>
      <c r="D162" s="289"/>
      <c r="E162" s="299" t="s">
        <v>1466</v>
      </c>
      <c r="F162" s="291" t="s">
        <v>1970</v>
      </c>
      <c r="G162" s="292" t="s">
        <v>2214</v>
      </c>
      <c r="H162" s="292" t="s">
        <v>2213</v>
      </c>
      <c r="I162" s="292">
        <v>12222</v>
      </c>
      <c r="J162" s="293" t="s">
        <v>1467</v>
      </c>
      <c r="K162" s="293" t="s">
        <v>1364</v>
      </c>
      <c r="L162" s="293" t="s">
        <v>1408</v>
      </c>
      <c r="M162" s="294">
        <v>4189</v>
      </c>
      <c r="N162" s="296">
        <v>524829.20880000002</v>
      </c>
      <c r="O162" s="296">
        <v>13997.256000000001</v>
      </c>
      <c r="P162" s="296">
        <v>0</v>
      </c>
      <c r="Q162" s="296"/>
      <c r="R162" s="295">
        <f t="shared" si="3"/>
        <v>538826.46480000007</v>
      </c>
      <c r="S162" s="295"/>
      <c r="T162" s="295"/>
      <c r="U162" s="253">
        <v>4</v>
      </c>
      <c r="V162" s="253">
        <v>1</v>
      </c>
      <c r="W162" s="253">
        <v>1988</v>
      </c>
      <c r="X162" s="297">
        <v>0.05</v>
      </c>
      <c r="Y162" s="348">
        <v>1</v>
      </c>
      <c r="AA162" s="296"/>
    </row>
    <row r="163" spans="2:30" ht="27.6" customHeight="1" x14ac:dyDescent="0.35">
      <c r="B163" s="289" t="s">
        <v>1837</v>
      </c>
      <c r="C163" s="289" t="s">
        <v>2725</v>
      </c>
      <c r="D163" s="289"/>
      <c r="E163" s="299" t="s">
        <v>1838</v>
      </c>
      <c r="F163" s="291" t="s">
        <v>1970</v>
      </c>
      <c r="G163" s="292" t="s">
        <v>2214</v>
      </c>
      <c r="H163" s="292" t="s">
        <v>2213</v>
      </c>
      <c r="I163" s="292">
        <v>12222</v>
      </c>
      <c r="J163" s="293" t="s">
        <v>1839</v>
      </c>
      <c r="K163" s="293" t="s">
        <v>1364</v>
      </c>
      <c r="L163" s="293" t="s">
        <v>1408</v>
      </c>
      <c r="M163" s="294">
        <v>4212</v>
      </c>
      <c r="N163" s="296">
        <v>524829.20880000002</v>
      </c>
      <c r="O163" s="296">
        <v>17227.392000000003</v>
      </c>
      <c r="P163" s="296">
        <v>0</v>
      </c>
      <c r="Q163" s="296"/>
      <c r="R163" s="295">
        <f t="shared" si="3"/>
        <v>542056.60080000001</v>
      </c>
      <c r="S163" s="295"/>
      <c r="T163" s="295"/>
      <c r="U163" s="253">
        <v>4</v>
      </c>
      <c r="V163" s="253">
        <v>1</v>
      </c>
      <c r="W163" s="253">
        <v>1988</v>
      </c>
      <c r="X163" s="297">
        <v>0.05</v>
      </c>
      <c r="Y163" s="348">
        <v>1</v>
      </c>
      <c r="AA163" s="296"/>
    </row>
    <row r="164" spans="2:30" ht="27.6" customHeight="1" x14ac:dyDescent="0.35">
      <c r="B164" s="289" t="s">
        <v>1772</v>
      </c>
      <c r="C164" s="289" t="s">
        <v>2725</v>
      </c>
      <c r="D164" s="289"/>
      <c r="E164" s="299" t="s">
        <v>1773</v>
      </c>
      <c r="F164" s="291" t="s">
        <v>1970</v>
      </c>
      <c r="G164" s="292" t="s">
        <v>2214</v>
      </c>
      <c r="H164" s="292" t="s">
        <v>2213</v>
      </c>
      <c r="I164" s="292">
        <v>12222</v>
      </c>
      <c r="J164" s="293" t="s">
        <v>1774</v>
      </c>
      <c r="K164" s="293" t="s">
        <v>1364</v>
      </c>
      <c r="L164" s="293" t="s">
        <v>1408</v>
      </c>
      <c r="M164" s="294">
        <v>4212</v>
      </c>
      <c r="N164" s="296">
        <v>524829.20880000002</v>
      </c>
      <c r="O164" s="296">
        <v>17227.392000000003</v>
      </c>
      <c r="P164" s="296">
        <v>0</v>
      </c>
      <c r="Q164" s="296"/>
      <c r="R164" s="295">
        <f t="shared" si="3"/>
        <v>542056.60080000001</v>
      </c>
      <c r="S164" s="295"/>
      <c r="T164" s="295"/>
      <c r="U164" s="253">
        <v>4</v>
      </c>
      <c r="V164" s="253">
        <v>1</v>
      </c>
      <c r="W164" s="253">
        <v>1988</v>
      </c>
      <c r="X164" s="297">
        <v>0.05</v>
      </c>
      <c r="Y164" s="348">
        <v>1</v>
      </c>
      <c r="AA164" s="296"/>
    </row>
    <row r="165" spans="2:30" ht="27.6" customHeight="1" x14ac:dyDescent="0.35">
      <c r="B165" s="289" t="s">
        <v>1967</v>
      </c>
      <c r="C165" s="289" t="s">
        <v>2725</v>
      </c>
      <c r="D165" s="289"/>
      <c r="E165" s="299" t="s">
        <v>1968</v>
      </c>
      <c r="F165" s="291" t="s">
        <v>1970</v>
      </c>
      <c r="G165" s="292" t="s">
        <v>2214</v>
      </c>
      <c r="H165" s="292" t="s">
        <v>2213</v>
      </c>
      <c r="I165" s="292">
        <v>12222</v>
      </c>
      <c r="J165" s="293" t="s">
        <v>1969</v>
      </c>
      <c r="K165" s="293" t="s">
        <v>1364</v>
      </c>
      <c r="L165" s="293" t="s">
        <v>1408</v>
      </c>
      <c r="M165" s="294">
        <v>4212</v>
      </c>
      <c r="N165" s="296">
        <v>524829.20880000002</v>
      </c>
      <c r="O165" s="296">
        <v>17227.392000000003</v>
      </c>
      <c r="P165" s="296">
        <v>0</v>
      </c>
      <c r="Q165" s="296"/>
      <c r="R165" s="295">
        <f t="shared" si="3"/>
        <v>542056.60080000001</v>
      </c>
      <c r="S165" s="295"/>
      <c r="T165" s="295"/>
      <c r="U165" s="253">
        <v>4</v>
      </c>
      <c r="V165" s="253">
        <v>1</v>
      </c>
      <c r="W165" s="253">
        <v>1988</v>
      </c>
      <c r="X165" s="297">
        <v>0.05</v>
      </c>
      <c r="Y165" s="348">
        <v>1</v>
      </c>
      <c r="AA165" s="296"/>
    </row>
    <row r="166" spans="2:30" ht="27.6" customHeight="1" x14ac:dyDescent="0.35">
      <c r="B166" s="289" t="s">
        <v>1759</v>
      </c>
      <c r="C166" s="289" t="s">
        <v>2725</v>
      </c>
      <c r="D166" s="289"/>
      <c r="E166" s="299" t="s">
        <v>1760</v>
      </c>
      <c r="F166" s="291" t="s">
        <v>1286</v>
      </c>
      <c r="G166" s="292" t="s">
        <v>2214</v>
      </c>
      <c r="H166" s="292" t="s">
        <v>2213</v>
      </c>
      <c r="I166" s="292">
        <v>12222</v>
      </c>
      <c r="J166" s="293" t="s">
        <v>2324</v>
      </c>
      <c r="K166" s="293" t="s">
        <v>1364</v>
      </c>
      <c r="L166" s="293" t="s">
        <v>1365</v>
      </c>
      <c r="M166" s="294">
        <v>96289</v>
      </c>
      <c r="N166" s="296">
        <v>17937255.598080002</v>
      </c>
      <c r="O166" s="296">
        <v>386539.60800000001</v>
      </c>
      <c r="P166" s="296">
        <v>0</v>
      </c>
      <c r="Q166" s="296"/>
      <c r="R166" s="295">
        <f t="shared" si="3"/>
        <v>18323795.206080001</v>
      </c>
      <c r="S166" s="295"/>
      <c r="T166" s="295"/>
      <c r="U166" s="253">
        <v>4</v>
      </c>
      <c r="V166" s="253">
        <v>4</v>
      </c>
      <c r="W166" s="253">
        <v>1960</v>
      </c>
      <c r="X166" s="297">
        <v>0.2</v>
      </c>
      <c r="Y166" s="348">
        <v>1</v>
      </c>
      <c r="AA166" s="296"/>
    </row>
    <row r="167" spans="2:30" ht="27.6" customHeight="1" x14ac:dyDescent="0.35">
      <c r="B167" s="289" t="s">
        <v>1757</v>
      </c>
      <c r="C167" s="289" t="s">
        <v>2725</v>
      </c>
      <c r="D167" s="289"/>
      <c r="E167" s="299" t="s">
        <v>1758</v>
      </c>
      <c r="F167" s="291" t="s">
        <v>1286</v>
      </c>
      <c r="G167" s="292" t="s">
        <v>2214</v>
      </c>
      <c r="H167" s="292" t="s">
        <v>2213</v>
      </c>
      <c r="I167" s="292">
        <v>12222</v>
      </c>
      <c r="J167" s="293" t="s">
        <v>2325</v>
      </c>
      <c r="K167" s="293" t="s">
        <v>1364</v>
      </c>
      <c r="L167" s="293" t="s">
        <v>1365</v>
      </c>
      <c r="M167" s="294">
        <v>69980</v>
      </c>
      <c r="N167" s="296">
        <v>12891320.33904</v>
      </c>
      <c r="O167" s="296">
        <v>586622.4</v>
      </c>
      <c r="P167" s="296">
        <v>0</v>
      </c>
      <c r="Q167" s="296"/>
      <c r="R167" s="295">
        <f t="shared" ref="R167:R175" si="4">SUM(N167:Q167)</f>
        <v>13477942.73904</v>
      </c>
      <c r="S167" s="295"/>
      <c r="T167" s="295"/>
      <c r="U167" s="253">
        <v>4</v>
      </c>
      <c r="V167" s="253">
        <v>4</v>
      </c>
      <c r="W167" s="253">
        <v>1961</v>
      </c>
      <c r="X167" s="297">
        <v>0.2</v>
      </c>
      <c r="Y167" s="348">
        <v>1</v>
      </c>
      <c r="AA167" s="296"/>
    </row>
    <row r="168" spans="2:30" ht="27.6" customHeight="1" x14ac:dyDescent="0.35">
      <c r="B168" s="289" t="s">
        <v>1952</v>
      </c>
      <c r="C168" s="289" t="s">
        <v>2725</v>
      </c>
      <c r="D168" s="289"/>
      <c r="E168" s="299" t="s">
        <v>1953</v>
      </c>
      <c r="F168" s="291" t="s">
        <v>1286</v>
      </c>
      <c r="G168" s="292" t="s">
        <v>2214</v>
      </c>
      <c r="H168" s="292" t="s">
        <v>2213</v>
      </c>
      <c r="I168" s="292">
        <v>12222</v>
      </c>
      <c r="J168" s="293" t="s">
        <v>1954</v>
      </c>
      <c r="K168" s="293" t="s">
        <v>1364</v>
      </c>
      <c r="L168" s="293" t="s">
        <v>1365</v>
      </c>
      <c r="M168" s="294">
        <v>102437</v>
      </c>
      <c r="N168" s="296">
        <v>20916337.684320003</v>
      </c>
      <c r="O168" s="296">
        <v>310093.05599999998</v>
      </c>
      <c r="P168" s="296">
        <v>0</v>
      </c>
      <c r="Q168" s="296"/>
      <c r="R168" s="295">
        <f t="shared" si="4"/>
        <v>21226430.740320005</v>
      </c>
      <c r="S168" s="295"/>
      <c r="T168" s="295"/>
      <c r="U168" s="253">
        <v>4</v>
      </c>
      <c r="V168" s="253">
        <v>3</v>
      </c>
      <c r="W168" s="253">
        <v>1951</v>
      </c>
      <c r="X168" s="297">
        <v>0.2</v>
      </c>
      <c r="Y168" s="348">
        <v>1</v>
      </c>
      <c r="AA168" s="296"/>
    </row>
    <row r="169" spans="2:30" ht="27.6" customHeight="1" x14ac:dyDescent="0.35">
      <c r="B169" s="289" t="s">
        <v>1949</v>
      </c>
      <c r="C169" s="289" t="s">
        <v>2725</v>
      </c>
      <c r="D169" s="289"/>
      <c r="E169" s="299" t="s">
        <v>1950</v>
      </c>
      <c r="F169" s="291" t="s">
        <v>1286</v>
      </c>
      <c r="G169" s="292" t="s">
        <v>2214</v>
      </c>
      <c r="H169" s="292" t="s">
        <v>2213</v>
      </c>
      <c r="I169" s="292">
        <v>12222</v>
      </c>
      <c r="J169" s="293" t="s">
        <v>1951</v>
      </c>
      <c r="K169" s="293" t="s">
        <v>1364</v>
      </c>
      <c r="L169" s="293" t="s">
        <v>1365</v>
      </c>
      <c r="M169" s="294">
        <v>42357</v>
      </c>
      <c r="N169" s="296">
        <v>9901417.0319999997</v>
      </c>
      <c r="O169" s="296">
        <v>160430.08799999999</v>
      </c>
      <c r="P169" s="296">
        <v>0</v>
      </c>
      <c r="Q169" s="296"/>
      <c r="R169" s="295">
        <f t="shared" si="4"/>
        <v>10061847.119999999</v>
      </c>
      <c r="S169" s="295"/>
      <c r="T169" s="295"/>
      <c r="U169" s="253">
        <v>4</v>
      </c>
      <c r="V169" s="253">
        <v>4</v>
      </c>
      <c r="W169" s="253">
        <v>1941</v>
      </c>
      <c r="X169" s="297">
        <v>0.2</v>
      </c>
      <c r="Y169" s="348">
        <v>1</v>
      </c>
      <c r="AA169" s="296"/>
    </row>
    <row r="170" spans="2:30" ht="27.6" customHeight="1" x14ac:dyDescent="0.35">
      <c r="B170" s="289" t="s">
        <v>1161</v>
      </c>
      <c r="C170" s="289" t="s">
        <v>2725</v>
      </c>
      <c r="D170" s="289"/>
      <c r="E170" s="299" t="s">
        <v>1162</v>
      </c>
      <c r="F170" s="291" t="s">
        <v>1286</v>
      </c>
      <c r="G170" s="292" t="s">
        <v>2214</v>
      </c>
      <c r="H170" s="292" t="s">
        <v>2213</v>
      </c>
      <c r="I170" s="292">
        <v>12222</v>
      </c>
      <c r="J170" s="293" t="s">
        <v>1363</v>
      </c>
      <c r="K170" s="293" t="s">
        <v>1364</v>
      </c>
      <c r="L170" s="293" t="s">
        <v>1365</v>
      </c>
      <c r="M170" s="294">
        <v>33725</v>
      </c>
      <c r="N170" s="296">
        <v>6945059.5094400002</v>
      </c>
      <c r="O170" s="296">
        <v>106594.48800000001</v>
      </c>
      <c r="P170" s="296">
        <v>0</v>
      </c>
      <c r="Q170" s="296"/>
      <c r="R170" s="295">
        <f t="shared" si="4"/>
        <v>7051653.9974400001</v>
      </c>
      <c r="S170" s="295"/>
      <c r="T170" s="295"/>
      <c r="U170" s="253">
        <v>4</v>
      </c>
      <c r="V170" s="253">
        <v>4</v>
      </c>
      <c r="W170" s="253">
        <v>1935</v>
      </c>
      <c r="X170" s="297">
        <v>0.2</v>
      </c>
      <c r="Y170" s="348">
        <v>1</v>
      </c>
      <c r="AA170" s="296"/>
    </row>
    <row r="171" spans="2:30" ht="27.6" customHeight="1" x14ac:dyDescent="0.35">
      <c r="B171" s="289" t="s">
        <v>2254</v>
      </c>
      <c r="C171" s="289"/>
      <c r="D171" s="289"/>
      <c r="E171" s="299" t="s">
        <v>2255</v>
      </c>
      <c r="F171" s="291" t="s">
        <v>671</v>
      </c>
      <c r="G171" s="292" t="s">
        <v>2214</v>
      </c>
      <c r="H171" s="292" t="s">
        <v>2213</v>
      </c>
      <c r="I171" s="292">
        <v>12222</v>
      </c>
      <c r="J171" s="293" t="s">
        <v>2326</v>
      </c>
      <c r="K171" s="293" t="s">
        <v>1364</v>
      </c>
      <c r="L171" s="293" t="s">
        <v>1365</v>
      </c>
      <c r="M171" s="294">
        <v>25413</v>
      </c>
      <c r="N171" s="296">
        <v>4831675.0872000009</v>
      </c>
      <c r="O171" s="296">
        <v>188706.77280000001</v>
      </c>
      <c r="P171" s="296">
        <v>0</v>
      </c>
      <c r="Q171" s="296"/>
      <c r="R171" s="295">
        <f t="shared" si="4"/>
        <v>5020381.8600000013</v>
      </c>
      <c r="S171" s="295"/>
      <c r="T171" s="295"/>
      <c r="U171" s="253">
        <v>4</v>
      </c>
      <c r="V171" s="253">
        <v>4</v>
      </c>
      <c r="W171" s="253">
        <v>1965</v>
      </c>
      <c r="X171" s="297">
        <v>1</v>
      </c>
      <c r="Y171" s="348">
        <v>1</v>
      </c>
      <c r="AA171" s="296"/>
    </row>
    <row r="172" spans="2:30" s="253" customFormat="1" ht="27.6" customHeight="1" x14ac:dyDescent="0.35">
      <c r="B172" s="704" t="s">
        <v>3049</v>
      </c>
      <c r="C172" s="363" t="s">
        <v>2725</v>
      </c>
      <c r="D172" s="363"/>
      <c r="E172" s="327">
        <v>12801000515</v>
      </c>
      <c r="F172" s="326" t="s">
        <v>3050</v>
      </c>
      <c r="G172" s="365" t="s">
        <v>2214</v>
      </c>
      <c r="H172" s="365" t="s">
        <v>2213</v>
      </c>
      <c r="I172" s="365">
        <v>12222</v>
      </c>
      <c r="J172" s="350" t="s">
        <v>2398</v>
      </c>
      <c r="K172" s="350" t="s">
        <v>1364</v>
      </c>
      <c r="L172" s="350" t="s">
        <v>1573</v>
      </c>
      <c r="M172" s="366">
        <v>96276</v>
      </c>
      <c r="N172" s="295">
        <v>26443462.101176683</v>
      </c>
      <c r="O172" s="295">
        <v>1349780.2309056679</v>
      </c>
      <c r="P172" s="295"/>
      <c r="Q172" s="295"/>
      <c r="R172" s="295">
        <f t="shared" si="4"/>
        <v>27793242.33208235</v>
      </c>
      <c r="S172" s="295"/>
      <c r="T172" s="295"/>
      <c r="U172" s="253">
        <v>4</v>
      </c>
      <c r="V172" s="253">
        <v>4</v>
      </c>
      <c r="W172" s="253">
        <v>2012</v>
      </c>
      <c r="X172" s="297">
        <v>1</v>
      </c>
      <c r="Y172" s="348">
        <v>1</v>
      </c>
      <c r="Z172" s="362"/>
      <c r="AA172" s="295"/>
      <c r="AB172" s="778"/>
      <c r="AC172" s="309"/>
      <c r="AD172" s="309"/>
    </row>
    <row r="173" spans="2:30" s="253" customFormat="1" ht="27.6" customHeight="1" x14ac:dyDescent="0.35">
      <c r="B173" s="704" t="s">
        <v>3051</v>
      </c>
      <c r="C173" s="363" t="s">
        <v>2725</v>
      </c>
      <c r="D173" s="363"/>
      <c r="E173" s="327">
        <v>12801000516</v>
      </c>
      <c r="F173" s="326" t="s">
        <v>3052</v>
      </c>
      <c r="G173" s="365" t="s">
        <v>2214</v>
      </c>
      <c r="H173" s="365" t="s">
        <v>2213</v>
      </c>
      <c r="I173" s="365">
        <v>12222</v>
      </c>
      <c r="J173" s="350" t="s">
        <v>2398</v>
      </c>
      <c r="K173" s="350" t="s">
        <v>1364</v>
      </c>
      <c r="L173" s="350" t="s">
        <v>1573</v>
      </c>
      <c r="M173" s="366">
        <v>92609</v>
      </c>
      <c r="N173" s="295">
        <v>25436272.609247077</v>
      </c>
      <c r="O173" s="295">
        <v>1298369.2447125246</v>
      </c>
      <c r="P173" s="295"/>
      <c r="Q173" s="295"/>
      <c r="R173" s="295">
        <f t="shared" si="4"/>
        <v>26734641.853959601</v>
      </c>
      <c r="S173" s="295"/>
      <c r="T173" s="295"/>
      <c r="U173" s="253">
        <v>4</v>
      </c>
      <c r="V173" s="253">
        <v>4</v>
      </c>
      <c r="W173" s="253">
        <v>2012</v>
      </c>
      <c r="X173" s="297">
        <v>1</v>
      </c>
      <c r="Y173" s="348">
        <v>1</v>
      </c>
      <c r="Z173" s="362"/>
      <c r="AA173" s="295"/>
      <c r="AB173" s="778"/>
      <c r="AC173" s="309"/>
      <c r="AD173" s="309"/>
    </row>
    <row r="174" spans="2:30" s="253" customFormat="1" ht="27.6" customHeight="1" x14ac:dyDescent="0.35">
      <c r="B174" s="704" t="s">
        <v>3053</v>
      </c>
      <c r="C174" s="363" t="s">
        <v>2725</v>
      </c>
      <c r="D174" s="363"/>
      <c r="E174" s="327">
        <v>12801000517</v>
      </c>
      <c r="F174" s="326" t="s">
        <v>3054</v>
      </c>
      <c r="G174" s="365" t="s">
        <v>2214</v>
      </c>
      <c r="H174" s="365" t="s">
        <v>2213</v>
      </c>
      <c r="I174" s="365">
        <v>12222</v>
      </c>
      <c r="J174" s="350" t="s">
        <v>2398</v>
      </c>
      <c r="K174" s="350" t="s">
        <v>1364</v>
      </c>
      <c r="L174" s="350" t="s">
        <v>704</v>
      </c>
      <c r="M174" s="366">
        <v>2583</v>
      </c>
      <c r="N174" s="295">
        <v>709454.71984024451</v>
      </c>
      <c r="O174" s="295">
        <v>36213.410781807928</v>
      </c>
      <c r="P174" s="295"/>
      <c r="Q174" s="295"/>
      <c r="R174" s="295">
        <f t="shared" si="4"/>
        <v>745668.13062205247</v>
      </c>
      <c r="S174" s="295"/>
      <c r="T174" s="295"/>
      <c r="U174" s="253">
        <v>4</v>
      </c>
      <c r="V174" s="253">
        <v>4</v>
      </c>
      <c r="W174" s="253">
        <v>2012</v>
      </c>
      <c r="X174" s="297">
        <v>1</v>
      </c>
      <c r="Y174" s="348">
        <v>1</v>
      </c>
      <c r="Z174" s="362"/>
      <c r="AA174" s="295"/>
      <c r="AB174" s="778"/>
      <c r="AC174" s="309"/>
      <c r="AD174" s="309"/>
    </row>
    <row r="175" spans="2:30" ht="27.6" customHeight="1" x14ac:dyDescent="0.35">
      <c r="B175" s="241"/>
      <c r="C175" s="241"/>
      <c r="D175" s="241"/>
      <c r="E175" s="306"/>
      <c r="F175" s="307"/>
      <c r="G175" s="308"/>
      <c r="H175" s="308"/>
      <c r="I175" s="308"/>
      <c r="J175" s="241"/>
      <c r="K175" s="241"/>
      <c r="L175" s="300" t="s">
        <v>1544</v>
      </c>
      <c r="M175" s="337">
        <f>SUM(M103:M174)</f>
        <v>1984331</v>
      </c>
      <c r="N175" s="301">
        <f>SUM(N103:N174)</f>
        <v>406825098.68450397</v>
      </c>
      <c r="O175" s="301">
        <f>SUM(O103:O174)</f>
        <v>11410959.830399998</v>
      </c>
      <c r="P175" s="301">
        <f>SUM(P103:P171)</f>
        <v>0</v>
      </c>
      <c r="Q175" s="301">
        <f>SUM(Q103:Q171)</f>
        <v>0</v>
      </c>
      <c r="R175" s="311">
        <f t="shared" si="4"/>
        <v>418236058.51490396</v>
      </c>
      <c r="S175" s="311"/>
      <c r="T175" s="310"/>
      <c r="U175" s="253"/>
      <c r="V175" s="253"/>
      <c r="W175" s="253"/>
      <c r="X175" s="282"/>
    </row>
    <row r="176" spans="2:30" ht="27.6" customHeight="1" x14ac:dyDescent="0.35">
      <c r="B176" s="286" t="s">
        <v>390</v>
      </c>
      <c r="C176" s="286"/>
      <c r="D176" s="286"/>
      <c r="E176" s="287"/>
      <c r="F176" s="288"/>
      <c r="G176" s="279"/>
      <c r="H176" s="279"/>
      <c r="I176" s="279"/>
      <c r="J176" s="241"/>
      <c r="K176" s="241"/>
      <c r="L176" s="241"/>
      <c r="M176" s="255"/>
      <c r="N176" s="280"/>
      <c r="O176" s="280"/>
      <c r="P176" s="280"/>
      <c r="Q176" s="280"/>
      <c r="R176" s="295"/>
      <c r="S176" s="295"/>
      <c r="T176" s="295"/>
      <c r="U176" s="253"/>
      <c r="V176" s="253"/>
      <c r="W176" s="253"/>
      <c r="X176" s="282"/>
    </row>
    <row r="177" spans="2:27" ht="27.6" customHeight="1" x14ac:dyDescent="0.35">
      <c r="B177" s="289" t="s">
        <v>1359</v>
      </c>
      <c r="C177" s="289" t="s">
        <v>2725</v>
      </c>
      <c r="D177" s="289"/>
      <c r="E177" s="349">
        <v>1280200140</v>
      </c>
      <c r="F177" s="291" t="s">
        <v>1572</v>
      </c>
      <c r="G177" s="292" t="s">
        <v>2211</v>
      </c>
      <c r="H177" s="292" t="s">
        <v>778</v>
      </c>
      <c r="I177" s="292">
        <v>13902</v>
      </c>
      <c r="J177" s="350" t="s">
        <v>2362</v>
      </c>
      <c r="K177" s="241" t="s">
        <v>1364</v>
      </c>
      <c r="L177" s="293" t="s">
        <v>1573</v>
      </c>
      <c r="M177" s="255">
        <v>94512</v>
      </c>
      <c r="N177" s="280">
        <v>29501977.507199999</v>
      </c>
      <c r="O177" s="280">
        <v>2169050.4</v>
      </c>
      <c r="P177" s="280"/>
      <c r="Q177" s="280"/>
      <c r="R177" s="295">
        <f t="shared" ref="R177:R224" si="5">SUM(N177:Q177)</f>
        <v>31671027.907199997</v>
      </c>
      <c r="S177" s="295"/>
      <c r="T177" s="295"/>
      <c r="U177" s="253">
        <v>4</v>
      </c>
      <c r="V177" s="253">
        <v>6</v>
      </c>
      <c r="W177" s="351">
        <v>2003</v>
      </c>
      <c r="X177" s="297">
        <v>1</v>
      </c>
      <c r="Y177" s="348">
        <v>1</v>
      </c>
      <c r="AA177" s="280"/>
    </row>
    <row r="178" spans="2:27" ht="27.6" customHeight="1" x14ac:dyDescent="0.35">
      <c r="B178" s="289" t="s">
        <v>1831</v>
      </c>
      <c r="C178" s="289" t="s">
        <v>2725</v>
      </c>
      <c r="D178" s="289"/>
      <c r="E178" s="347">
        <v>1280200117</v>
      </c>
      <c r="F178" s="291" t="s">
        <v>391</v>
      </c>
      <c r="G178" s="292" t="s">
        <v>2049</v>
      </c>
      <c r="H178" s="292" t="s">
        <v>778</v>
      </c>
      <c r="I178" s="292">
        <v>13901</v>
      </c>
      <c r="J178" s="293" t="s">
        <v>222</v>
      </c>
      <c r="K178" s="293" t="s">
        <v>1364</v>
      </c>
      <c r="L178" s="293" t="s">
        <v>794</v>
      </c>
      <c r="M178" s="255">
        <v>71579</v>
      </c>
      <c r="N178" s="296">
        <v>22343427.797400001</v>
      </c>
      <c r="O178" s="296">
        <v>1642738.05</v>
      </c>
      <c r="P178" s="296"/>
      <c r="Q178" s="296"/>
      <c r="R178" s="295">
        <f t="shared" si="5"/>
        <v>23986165.847400002</v>
      </c>
      <c r="S178" s="295"/>
      <c r="T178" s="295"/>
      <c r="U178" s="253">
        <v>4</v>
      </c>
      <c r="V178" s="253">
        <v>3</v>
      </c>
      <c r="W178" s="351">
        <v>2000</v>
      </c>
      <c r="X178" s="297">
        <v>1</v>
      </c>
      <c r="Y178" s="348">
        <v>1</v>
      </c>
      <c r="AA178" s="296"/>
    </row>
    <row r="179" spans="2:27" ht="27.6" customHeight="1" x14ac:dyDescent="0.35">
      <c r="B179" s="289" t="s">
        <v>2477</v>
      </c>
      <c r="C179" s="289" t="s">
        <v>2725</v>
      </c>
      <c r="D179" s="289"/>
      <c r="E179" s="347">
        <v>1280200116</v>
      </c>
      <c r="F179" s="291" t="s">
        <v>391</v>
      </c>
      <c r="G179" s="292" t="s">
        <v>2049</v>
      </c>
      <c r="H179" s="292" t="s">
        <v>778</v>
      </c>
      <c r="I179" s="292">
        <v>13901</v>
      </c>
      <c r="J179" s="293" t="s">
        <v>1474</v>
      </c>
      <c r="K179" s="293" t="s">
        <v>1364</v>
      </c>
      <c r="L179" s="293" t="s">
        <v>1247</v>
      </c>
      <c r="M179" s="294">
        <v>4000</v>
      </c>
      <c r="N179" s="296">
        <v>936451.8</v>
      </c>
      <c r="O179" s="296">
        <v>68850</v>
      </c>
      <c r="P179" s="296"/>
      <c r="Q179" s="296"/>
      <c r="R179" s="295">
        <f t="shared" si="5"/>
        <v>1005301.8</v>
      </c>
      <c r="S179" s="295"/>
      <c r="T179" s="295"/>
      <c r="U179" s="253">
        <v>4</v>
      </c>
      <c r="V179" s="253">
        <v>3</v>
      </c>
      <c r="W179" s="351">
        <v>1991</v>
      </c>
      <c r="X179" s="297">
        <v>0</v>
      </c>
      <c r="Y179" s="348">
        <v>0</v>
      </c>
      <c r="AA179" s="296"/>
    </row>
    <row r="180" spans="2:27" ht="27.6" customHeight="1" x14ac:dyDescent="0.35">
      <c r="B180" s="289" t="s">
        <v>1472</v>
      </c>
      <c r="C180" s="289" t="s">
        <v>2725</v>
      </c>
      <c r="D180" s="289"/>
      <c r="E180" s="347">
        <v>1280200115</v>
      </c>
      <c r="F180" s="291" t="s">
        <v>391</v>
      </c>
      <c r="G180" s="292" t="s">
        <v>2049</v>
      </c>
      <c r="H180" s="292" t="s">
        <v>778</v>
      </c>
      <c r="I180" s="292">
        <v>13901</v>
      </c>
      <c r="J180" s="293" t="s">
        <v>1473</v>
      </c>
      <c r="K180" s="293" t="s">
        <v>1364</v>
      </c>
      <c r="L180" s="293" t="s">
        <v>1247</v>
      </c>
      <c r="M180" s="294">
        <v>500</v>
      </c>
      <c r="N180" s="296">
        <v>117056.47500000001</v>
      </c>
      <c r="O180" s="296">
        <v>0</v>
      </c>
      <c r="P180" s="296"/>
      <c r="Q180" s="296"/>
      <c r="R180" s="295">
        <f t="shared" si="5"/>
        <v>117056.47500000001</v>
      </c>
      <c r="S180" s="295"/>
      <c r="T180" s="295"/>
      <c r="U180" s="253">
        <v>4</v>
      </c>
      <c r="V180" s="253">
        <v>3</v>
      </c>
      <c r="W180" s="351">
        <v>1991</v>
      </c>
      <c r="X180" s="297">
        <v>0</v>
      </c>
      <c r="Y180" s="348">
        <v>0</v>
      </c>
      <c r="AA180" s="296"/>
    </row>
    <row r="181" spans="2:27" ht="27.6" customHeight="1" x14ac:dyDescent="0.35">
      <c r="B181" s="289" t="s">
        <v>1470</v>
      </c>
      <c r="C181" s="289" t="s">
        <v>2725</v>
      </c>
      <c r="D181" s="289"/>
      <c r="E181" s="347">
        <v>1280200114</v>
      </c>
      <c r="F181" s="291" t="s">
        <v>391</v>
      </c>
      <c r="G181" s="292" t="s">
        <v>2049</v>
      </c>
      <c r="H181" s="292" t="s">
        <v>778</v>
      </c>
      <c r="I181" s="292">
        <v>13901</v>
      </c>
      <c r="J181" s="293" t="s">
        <v>1471</v>
      </c>
      <c r="K181" s="293" t="s">
        <v>1364</v>
      </c>
      <c r="L181" s="293" t="s">
        <v>1408</v>
      </c>
      <c r="M181" s="294">
        <v>9840</v>
      </c>
      <c r="N181" s="296">
        <v>2303671.4279999998</v>
      </c>
      <c r="O181" s="296">
        <v>169371</v>
      </c>
      <c r="P181" s="296"/>
      <c r="Q181" s="296"/>
      <c r="R181" s="295">
        <f t="shared" si="5"/>
        <v>2473042.4279999998</v>
      </c>
      <c r="S181" s="295"/>
      <c r="T181" s="295"/>
      <c r="U181" s="253">
        <v>4</v>
      </c>
      <c r="V181" s="253">
        <v>1</v>
      </c>
      <c r="W181" s="351">
        <v>1991</v>
      </c>
      <c r="X181" s="297">
        <v>0</v>
      </c>
      <c r="Y181" s="348">
        <v>0</v>
      </c>
      <c r="AA181" s="296"/>
    </row>
    <row r="182" spans="2:27" ht="27.6" customHeight="1" x14ac:dyDescent="0.35">
      <c r="B182" s="289" t="s">
        <v>1468</v>
      </c>
      <c r="C182" s="289" t="s">
        <v>2725</v>
      </c>
      <c r="D182" s="289"/>
      <c r="E182" s="347">
        <v>1280200113</v>
      </c>
      <c r="F182" s="291" t="s">
        <v>391</v>
      </c>
      <c r="G182" s="292" t="s">
        <v>2049</v>
      </c>
      <c r="H182" s="292" t="s">
        <v>778</v>
      </c>
      <c r="I182" s="292">
        <v>13901</v>
      </c>
      <c r="J182" s="293" t="s">
        <v>1469</v>
      </c>
      <c r="K182" s="293" t="s">
        <v>1364</v>
      </c>
      <c r="L182" s="293" t="s">
        <v>1408</v>
      </c>
      <c r="M182" s="294">
        <v>13880</v>
      </c>
      <c r="N182" s="296">
        <v>3249487.7459999998</v>
      </c>
      <c r="O182" s="296">
        <v>238909.5</v>
      </c>
      <c r="P182" s="296"/>
      <c r="Q182" s="296"/>
      <c r="R182" s="295">
        <f t="shared" si="5"/>
        <v>3488397.2459999998</v>
      </c>
      <c r="S182" s="295"/>
      <c r="T182" s="295"/>
      <c r="U182" s="253">
        <v>4</v>
      </c>
      <c r="V182" s="253">
        <v>1</v>
      </c>
      <c r="W182" s="351">
        <v>1991</v>
      </c>
      <c r="X182" s="297">
        <v>0</v>
      </c>
      <c r="Y182" s="348">
        <v>0</v>
      </c>
      <c r="AA182" s="296"/>
    </row>
    <row r="183" spans="2:27" ht="27.6" customHeight="1" x14ac:dyDescent="0.35">
      <c r="B183" s="289" t="s">
        <v>1301</v>
      </c>
      <c r="C183" s="289" t="s">
        <v>2725</v>
      </c>
      <c r="D183" s="289"/>
      <c r="E183" s="347">
        <v>1280200112</v>
      </c>
      <c r="F183" s="291" t="s">
        <v>391</v>
      </c>
      <c r="G183" s="292" t="s">
        <v>2049</v>
      </c>
      <c r="H183" s="292" t="s">
        <v>778</v>
      </c>
      <c r="I183" s="292">
        <v>13901</v>
      </c>
      <c r="J183" s="293" t="s">
        <v>626</v>
      </c>
      <c r="K183" s="293" t="s">
        <v>1364</v>
      </c>
      <c r="L183" s="293" t="s">
        <v>1408</v>
      </c>
      <c r="M183" s="294">
        <v>9000</v>
      </c>
      <c r="N183" s="296">
        <v>2107016.5499999998</v>
      </c>
      <c r="O183" s="296">
        <v>154912.5</v>
      </c>
      <c r="P183" s="296"/>
      <c r="Q183" s="296"/>
      <c r="R183" s="295">
        <f t="shared" si="5"/>
        <v>2261929.0499999998</v>
      </c>
      <c r="S183" s="295"/>
      <c r="T183" s="295"/>
      <c r="U183" s="253">
        <v>4</v>
      </c>
      <c r="V183" s="253">
        <v>1</v>
      </c>
      <c r="W183" s="351">
        <v>1991</v>
      </c>
      <c r="X183" s="297">
        <v>0</v>
      </c>
      <c r="Y183" s="348">
        <v>0</v>
      </c>
      <c r="AA183" s="296"/>
    </row>
    <row r="184" spans="2:27" ht="27.6" customHeight="1" x14ac:dyDescent="0.35">
      <c r="B184" s="289" t="s">
        <v>1299</v>
      </c>
      <c r="C184" s="289" t="s">
        <v>2725</v>
      </c>
      <c r="D184" s="289"/>
      <c r="E184" s="347">
        <v>1280200111</v>
      </c>
      <c r="F184" s="291" t="s">
        <v>391</v>
      </c>
      <c r="G184" s="292" t="s">
        <v>2049</v>
      </c>
      <c r="H184" s="292" t="s">
        <v>778</v>
      </c>
      <c r="I184" s="292">
        <v>13901</v>
      </c>
      <c r="J184" s="293" t="s">
        <v>1300</v>
      </c>
      <c r="K184" s="293" t="s">
        <v>1364</v>
      </c>
      <c r="L184" s="293" t="s">
        <v>1408</v>
      </c>
      <c r="M184" s="294">
        <v>9000</v>
      </c>
      <c r="N184" s="296">
        <v>2107016.5499999998</v>
      </c>
      <c r="O184" s="296">
        <v>154912.5</v>
      </c>
      <c r="P184" s="296"/>
      <c r="Q184" s="296"/>
      <c r="R184" s="295">
        <f t="shared" si="5"/>
        <v>2261929.0499999998</v>
      </c>
      <c r="S184" s="295"/>
      <c r="T184" s="295"/>
      <c r="U184" s="253">
        <v>4</v>
      </c>
      <c r="V184" s="253">
        <v>1</v>
      </c>
      <c r="W184" s="351">
        <v>1991</v>
      </c>
      <c r="X184" s="297">
        <v>0</v>
      </c>
      <c r="Y184" s="348">
        <v>0</v>
      </c>
      <c r="AA184" s="296"/>
    </row>
    <row r="185" spans="2:27" ht="27.6" customHeight="1" x14ac:dyDescent="0.35">
      <c r="B185" s="289" t="s">
        <v>1870</v>
      </c>
      <c r="C185" s="289" t="s">
        <v>2725</v>
      </c>
      <c r="D185" s="289"/>
      <c r="E185" s="347">
        <v>1280200110</v>
      </c>
      <c r="F185" s="291" t="s">
        <v>391</v>
      </c>
      <c r="G185" s="292" t="s">
        <v>2049</v>
      </c>
      <c r="H185" s="292" t="s">
        <v>778</v>
      </c>
      <c r="I185" s="292">
        <v>13901</v>
      </c>
      <c r="J185" s="293" t="s">
        <v>1871</v>
      </c>
      <c r="K185" s="293" t="s">
        <v>1364</v>
      </c>
      <c r="L185" s="293" t="s">
        <v>1408</v>
      </c>
      <c r="M185" s="294">
        <v>9000</v>
      </c>
      <c r="N185" s="296">
        <v>2107016.5499999998</v>
      </c>
      <c r="O185" s="296">
        <v>154912.5</v>
      </c>
      <c r="P185" s="296"/>
      <c r="Q185" s="296"/>
      <c r="R185" s="295">
        <f t="shared" si="5"/>
        <v>2261929.0499999998</v>
      </c>
      <c r="S185" s="295"/>
      <c r="T185" s="295"/>
      <c r="U185" s="253">
        <v>4</v>
      </c>
      <c r="V185" s="253">
        <v>1</v>
      </c>
      <c r="W185" s="351">
        <v>1991</v>
      </c>
      <c r="X185" s="297">
        <v>0</v>
      </c>
      <c r="Y185" s="348">
        <v>0</v>
      </c>
      <c r="AA185" s="296"/>
    </row>
    <row r="186" spans="2:27" ht="27.6" customHeight="1" x14ac:dyDescent="0.35">
      <c r="B186" s="289" t="s">
        <v>1868</v>
      </c>
      <c r="C186" s="289" t="s">
        <v>2725</v>
      </c>
      <c r="D186" s="289"/>
      <c r="E186" s="347">
        <v>1280200109</v>
      </c>
      <c r="F186" s="291" t="s">
        <v>391</v>
      </c>
      <c r="G186" s="292" t="s">
        <v>2049</v>
      </c>
      <c r="H186" s="292" t="s">
        <v>778</v>
      </c>
      <c r="I186" s="292">
        <v>13901</v>
      </c>
      <c r="J186" s="293" t="s">
        <v>1869</v>
      </c>
      <c r="K186" s="293" t="s">
        <v>1364</v>
      </c>
      <c r="L186" s="293" t="s">
        <v>1408</v>
      </c>
      <c r="M186" s="294">
        <v>9840</v>
      </c>
      <c r="N186" s="296">
        <v>2303671.4279999998</v>
      </c>
      <c r="O186" s="296">
        <v>169371</v>
      </c>
      <c r="P186" s="296"/>
      <c r="Q186" s="296"/>
      <c r="R186" s="295">
        <f t="shared" si="5"/>
        <v>2473042.4279999998</v>
      </c>
      <c r="S186" s="295"/>
      <c r="T186" s="295"/>
      <c r="U186" s="253">
        <v>4</v>
      </c>
      <c r="V186" s="253">
        <v>1</v>
      </c>
      <c r="W186" s="351">
        <v>1991</v>
      </c>
      <c r="X186" s="297">
        <v>0</v>
      </c>
      <c r="Y186" s="348">
        <v>0</v>
      </c>
      <c r="AA186" s="296"/>
    </row>
    <row r="187" spans="2:27" ht="27.6" customHeight="1" x14ac:dyDescent="0.35">
      <c r="B187" s="289" t="s">
        <v>1866</v>
      </c>
      <c r="C187" s="289" t="s">
        <v>2725</v>
      </c>
      <c r="D187" s="289"/>
      <c r="E187" s="347">
        <v>1280200108</v>
      </c>
      <c r="F187" s="291" t="s">
        <v>391</v>
      </c>
      <c r="G187" s="292" t="s">
        <v>2049</v>
      </c>
      <c r="H187" s="292" t="s">
        <v>778</v>
      </c>
      <c r="I187" s="292">
        <v>13901</v>
      </c>
      <c r="J187" s="293" t="s">
        <v>1867</v>
      </c>
      <c r="K187" s="293" t="s">
        <v>1364</v>
      </c>
      <c r="L187" s="293" t="s">
        <v>1408</v>
      </c>
      <c r="M187" s="294">
        <v>9840</v>
      </c>
      <c r="N187" s="296">
        <v>2303671.4279999998</v>
      </c>
      <c r="O187" s="296">
        <v>169371</v>
      </c>
      <c r="P187" s="296"/>
      <c r="Q187" s="296"/>
      <c r="R187" s="295">
        <f t="shared" si="5"/>
        <v>2473042.4279999998</v>
      </c>
      <c r="S187" s="295"/>
      <c r="T187" s="295"/>
      <c r="U187" s="253">
        <v>4</v>
      </c>
      <c r="V187" s="253">
        <v>1</v>
      </c>
      <c r="W187" s="351">
        <v>1991</v>
      </c>
      <c r="X187" s="297">
        <v>0</v>
      </c>
      <c r="Y187" s="348">
        <v>0</v>
      </c>
      <c r="AA187" s="296"/>
    </row>
    <row r="188" spans="2:27" ht="27.6" customHeight="1" x14ac:dyDescent="0.35">
      <c r="B188" s="289" t="s">
        <v>1864</v>
      </c>
      <c r="C188" s="289" t="s">
        <v>2725</v>
      </c>
      <c r="D188" s="289"/>
      <c r="E188" s="347">
        <v>1280200107</v>
      </c>
      <c r="F188" s="291" t="s">
        <v>391</v>
      </c>
      <c r="G188" s="292" t="s">
        <v>2049</v>
      </c>
      <c r="H188" s="292" t="s">
        <v>778</v>
      </c>
      <c r="I188" s="292">
        <v>13901</v>
      </c>
      <c r="J188" s="293" t="s">
        <v>1865</v>
      </c>
      <c r="K188" s="293" t="s">
        <v>1364</v>
      </c>
      <c r="L188" s="293" t="s">
        <v>1408</v>
      </c>
      <c r="M188" s="294">
        <v>13880</v>
      </c>
      <c r="N188" s="296">
        <v>3249487.7459999998</v>
      </c>
      <c r="O188" s="296">
        <v>238909.5</v>
      </c>
      <c r="P188" s="296"/>
      <c r="Q188" s="296"/>
      <c r="R188" s="295">
        <f t="shared" si="5"/>
        <v>3488397.2459999998</v>
      </c>
      <c r="S188" s="295"/>
      <c r="T188" s="295"/>
      <c r="U188" s="253">
        <v>4</v>
      </c>
      <c r="V188" s="253">
        <v>1</v>
      </c>
      <c r="W188" s="351">
        <v>1991</v>
      </c>
      <c r="X188" s="297">
        <v>0</v>
      </c>
      <c r="Y188" s="348">
        <v>0</v>
      </c>
      <c r="AA188" s="296"/>
    </row>
    <row r="189" spans="2:27" ht="27.6" customHeight="1" x14ac:dyDescent="0.35">
      <c r="B189" s="289" t="s">
        <v>1915</v>
      </c>
      <c r="C189" s="289" t="s">
        <v>2725</v>
      </c>
      <c r="D189" s="289"/>
      <c r="E189" s="347">
        <v>1280200106</v>
      </c>
      <c r="F189" s="291" t="s">
        <v>391</v>
      </c>
      <c r="G189" s="292" t="s">
        <v>2049</v>
      </c>
      <c r="H189" s="292" t="s">
        <v>778</v>
      </c>
      <c r="I189" s="292">
        <v>13901</v>
      </c>
      <c r="J189" s="293" t="s">
        <v>1916</v>
      </c>
      <c r="K189" s="293" t="s">
        <v>1364</v>
      </c>
      <c r="L189" s="293" t="s">
        <v>1408</v>
      </c>
      <c r="M189" s="294">
        <v>13880</v>
      </c>
      <c r="N189" s="296">
        <v>3249487.7459999998</v>
      </c>
      <c r="O189" s="296">
        <v>238909.5</v>
      </c>
      <c r="P189" s="296"/>
      <c r="Q189" s="296"/>
      <c r="R189" s="295">
        <f t="shared" si="5"/>
        <v>3488397.2459999998</v>
      </c>
      <c r="S189" s="295"/>
      <c r="T189" s="295"/>
      <c r="U189" s="253">
        <v>4</v>
      </c>
      <c r="V189" s="253">
        <v>1</v>
      </c>
      <c r="W189" s="351">
        <v>1991</v>
      </c>
      <c r="X189" s="297">
        <v>0</v>
      </c>
      <c r="Y189" s="348">
        <v>0</v>
      </c>
      <c r="AA189" s="296"/>
    </row>
    <row r="190" spans="2:27" ht="27.6" customHeight="1" x14ac:dyDescent="0.35">
      <c r="B190" s="289" t="s">
        <v>1913</v>
      </c>
      <c r="C190" s="289" t="s">
        <v>2725</v>
      </c>
      <c r="D190" s="289"/>
      <c r="E190" s="347">
        <v>1280200105</v>
      </c>
      <c r="F190" s="291" t="s">
        <v>391</v>
      </c>
      <c r="G190" s="292" t="s">
        <v>2049</v>
      </c>
      <c r="H190" s="292" t="s">
        <v>778</v>
      </c>
      <c r="I190" s="292">
        <v>13901</v>
      </c>
      <c r="J190" s="293" t="s">
        <v>1914</v>
      </c>
      <c r="K190" s="293" t="s">
        <v>1364</v>
      </c>
      <c r="L190" s="293" t="s">
        <v>1408</v>
      </c>
      <c r="M190" s="294">
        <v>9950</v>
      </c>
      <c r="N190" s="296">
        <v>2329423.8525</v>
      </c>
      <c r="O190" s="296">
        <v>171264.375</v>
      </c>
      <c r="P190" s="296"/>
      <c r="Q190" s="296"/>
      <c r="R190" s="295">
        <f t="shared" si="5"/>
        <v>2500688.2275</v>
      </c>
      <c r="S190" s="295"/>
      <c r="T190" s="295"/>
      <c r="U190" s="253">
        <v>4</v>
      </c>
      <c r="V190" s="253">
        <v>1</v>
      </c>
      <c r="W190" s="351">
        <v>1991</v>
      </c>
      <c r="X190" s="297">
        <v>0</v>
      </c>
      <c r="Y190" s="348">
        <v>0</v>
      </c>
      <c r="AA190" s="296"/>
    </row>
    <row r="191" spans="2:27" ht="27.6" customHeight="1" x14ac:dyDescent="0.35">
      <c r="B191" s="289" t="s">
        <v>1911</v>
      </c>
      <c r="C191" s="289" t="s">
        <v>2725</v>
      </c>
      <c r="D191" s="289"/>
      <c r="E191" s="347">
        <v>1280200104</v>
      </c>
      <c r="F191" s="291" t="s">
        <v>391</v>
      </c>
      <c r="G191" s="292" t="s">
        <v>2049</v>
      </c>
      <c r="H191" s="292" t="s">
        <v>778</v>
      </c>
      <c r="I191" s="292">
        <v>13901</v>
      </c>
      <c r="J191" s="293" t="s">
        <v>1912</v>
      </c>
      <c r="K191" s="293" t="s">
        <v>1364</v>
      </c>
      <c r="L191" s="293" t="s">
        <v>1408</v>
      </c>
      <c r="M191" s="294">
        <v>11270</v>
      </c>
      <c r="N191" s="296">
        <v>2638452.9465000001</v>
      </c>
      <c r="O191" s="296">
        <v>193984.875</v>
      </c>
      <c r="P191" s="296"/>
      <c r="Q191" s="296"/>
      <c r="R191" s="295">
        <f t="shared" si="5"/>
        <v>2832437.8215000001</v>
      </c>
      <c r="S191" s="295"/>
      <c r="T191" s="295"/>
      <c r="U191" s="253">
        <v>4</v>
      </c>
      <c r="V191" s="253">
        <v>1</v>
      </c>
      <c r="W191" s="351">
        <v>1991</v>
      </c>
      <c r="X191" s="297">
        <v>0</v>
      </c>
      <c r="Y191" s="348">
        <v>0</v>
      </c>
      <c r="AA191" s="296"/>
    </row>
    <row r="192" spans="2:27" ht="27.6" customHeight="1" x14ac:dyDescent="0.35">
      <c r="B192" s="289" t="s">
        <v>1909</v>
      </c>
      <c r="C192" s="289" t="s">
        <v>2725</v>
      </c>
      <c r="D192" s="289"/>
      <c r="E192" s="347">
        <v>1280200103</v>
      </c>
      <c r="F192" s="291" t="s">
        <v>391</v>
      </c>
      <c r="G192" s="292" t="s">
        <v>2049</v>
      </c>
      <c r="H192" s="292" t="s">
        <v>778</v>
      </c>
      <c r="I192" s="292">
        <v>13901</v>
      </c>
      <c r="J192" s="293" t="s">
        <v>1910</v>
      </c>
      <c r="K192" s="293" t="s">
        <v>1364</v>
      </c>
      <c r="L192" s="293" t="s">
        <v>1408</v>
      </c>
      <c r="M192" s="294">
        <v>9950</v>
      </c>
      <c r="N192" s="296">
        <v>2329423.8525</v>
      </c>
      <c r="O192" s="296">
        <v>171264.375</v>
      </c>
      <c r="P192" s="296"/>
      <c r="Q192" s="296"/>
      <c r="R192" s="295">
        <f t="shared" si="5"/>
        <v>2500688.2275</v>
      </c>
      <c r="S192" s="295"/>
      <c r="T192" s="295"/>
      <c r="U192" s="253">
        <v>4</v>
      </c>
      <c r="V192" s="253">
        <v>1</v>
      </c>
      <c r="W192" s="351">
        <v>1991</v>
      </c>
      <c r="X192" s="297">
        <v>0</v>
      </c>
      <c r="Y192" s="348">
        <v>0</v>
      </c>
      <c r="AA192" s="296"/>
    </row>
    <row r="193" spans="2:27" ht="27.6" customHeight="1" x14ac:dyDescent="0.35">
      <c r="B193" s="289" t="s">
        <v>1714</v>
      </c>
      <c r="C193" s="289" t="s">
        <v>2725</v>
      </c>
      <c r="D193" s="289"/>
      <c r="E193" s="347">
        <v>1280200102</v>
      </c>
      <c r="F193" s="291" t="s">
        <v>391</v>
      </c>
      <c r="G193" s="292" t="s">
        <v>2049</v>
      </c>
      <c r="H193" s="292" t="s">
        <v>778</v>
      </c>
      <c r="I193" s="292">
        <v>13901</v>
      </c>
      <c r="J193" s="293" t="s">
        <v>1715</v>
      </c>
      <c r="K193" s="293" t="s">
        <v>1364</v>
      </c>
      <c r="L193" s="293" t="s">
        <v>1408</v>
      </c>
      <c r="M193" s="294">
        <v>9950</v>
      </c>
      <c r="N193" s="296">
        <v>2329423.8525</v>
      </c>
      <c r="O193" s="296">
        <v>171264.375</v>
      </c>
      <c r="P193" s="296"/>
      <c r="Q193" s="296"/>
      <c r="R193" s="295">
        <f t="shared" si="5"/>
        <v>2500688.2275</v>
      </c>
      <c r="S193" s="295"/>
      <c r="T193" s="295"/>
      <c r="U193" s="253">
        <v>4</v>
      </c>
      <c r="V193" s="253">
        <v>1</v>
      </c>
      <c r="W193" s="351">
        <v>1991</v>
      </c>
      <c r="X193" s="297">
        <v>0</v>
      </c>
      <c r="Y193" s="348">
        <v>0</v>
      </c>
      <c r="AA193" s="296"/>
    </row>
    <row r="194" spans="2:27" ht="27.6" customHeight="1" x14ac:dyDescent="0.35">
      <c r="B194" s="289" t="s">
        <v>1318</v>
      </c>
      <c r="C194" s="289" t="s">
        <v>2725</v>
      </c>
      <c r="D194" s="289"/>
      <c r="E194" s="347">
        <v>1280200101</v>
      </c>
      <c r="F194" s="291" t="s">
        <v>391</v>
      </c>
      <c r="G194" s="292" t="s">
        <v>2049</v>
      </c>
      <c r="H194" s="292" t="s">
        <v>778</v>
      </c>
      <c r="I194" s="292">
        <v>13901</v>
      </c>
      <c r="J194" s="293" t="s">
        <v>1319</v>
      </c>
      <c r="K194" s="293" t="s">
        <v>1364</v>
      </c>
      <c r="L194" s="293" t="s">
        <v>1408</v>
      </c>
      <c r="M194" s="294">
        <v>9950</v>
      </c>
      <c r="N194" s="296">
        <v>2329423.8525</v>
      </c>
      <c r="O194" s="296">
        <v>171264.375</v>
      </c>
      <c r="P194" s="296"/>
      <c r="Q194" s="296"/>
      <c r="R194" s="295">
        <f t="shared" si="5"/>
        <v>2500688.2275</v>
      </c>
      <c r="S194" s="295"/>
      <c r="T194" s="295"/>
      <c r="U194" s="253">
        <v>4</v>
      </c>
      <c r="V194" s="253">
        <v>1</v>
      </c>
      <c r="W194" s="351">
        <v>1991</v>
      </c>
      <c r="X194" s="297">
        <v>0</v>
      </c>
      <c r="Y194" s="348">
        <v>0</v>
      </c>
      <c r="AA194" s="296"/>
    </row>
    <row r="195" spans="2:27" ht="27.6" customHeight="1" x14ac:dyDescent="0.35">
      <c r="B195" s="289" t="s">
        <v>1317</v>
      </c>
      <c r="C195" s="289" t="s">
        <v>2725</v>
      </c>
      <c r="D195" s="289"/>
      <c r="E195" s="299">
        <v>1280200054</v>
      </c>
      <c r="F195" s="291" t="s">
        <v>391</v>
      </c>
      <c r="G195" s="292" t="s">
        <v>2049</v>
      </c>
      <c r="H195" s="292" t="s">
        <v>778</v>
      </c>
      <c r="I195" s="292">
        <v>13901</v>
      </c>
      <c r="J195" s="293" t="s">
        <v>1639</v>
      </c>
      <c r="K195" s="293" t="s">
        <v>313</v>
      </c>
      <c r="L195" s="293" t="s">
        <v>1479</v>
      </c>
      <c r="M195" s="294">
        <v>101000</v>
      </c>
      <c r="N195" s="296">
        <v>4623990.8880000003</v>
      </c>
      <c r="O195" s="296">
        <v>0</v>
      </c>
      <c r="P195" s="296"/>
      <c r="Q195" s="296"/>
      <c r="R195" s="295">
        <f t="shared" si="5"/>
        <v>4623990.8880000003</v>
      </c>
      <c r="S195" s="295"/>
      <c r="T195" s="295"/>
      <c r="U195" s="253">
        <v>11</v>
      </c>
      <c r="V195" s="253">
        <v>4</v>
      </c>
      <c r="W195" s="351">
        <v>1987</v>
      </c>
      <c r="X195" s="297" t="s">
        <v>2261</v>
      </c>
      <c r="Y195" s="348" t="s">
        <v>2261</v>
      </c>
      <c r="AA195" s="296"/>
    </row>
    <row r="196" spans="2:27" ht="27.6" customHeight="1" x14ac:dyDescent="0.35">
      <c r="B196" s="289" t="s">
        <v>373</v>
      </c>
      <c r="C196" s="289" t="s">
        <v>2725</v>
      </c>
      <c r="D196" s="289"/>
      <c r="E196" s="347">
        <v>1280200053</v>
      </c>
      <c r="F196" s="291" t="s">
        <v>391</v>
      </c>
      <c r="G196" s="292" t="s">
        <v>2049</v>
      </c>
      <c r="H196" s="292" t="s">
        <v>778</v>
      </c>
      <c r="I196" s="292">
        <v>13901</v>
      </c>
      <c r="J196" s="293" t="s">
        <v>1316</v>
      </c>
      <c r="K196" s="293" t="s">
        <v>1364</v>
      </c>
      <c r="L196" s="293" t="s">
        <v>1408</v>
      </c>
      <c r="M196" s="294">
        <v>39601</v>
      </c>
      <c r="N196" s="296">
        <v>9271106.9329500012</v>
      </c>
      <c r="O196" s="296">
        <v>681632.21250000002</v>
      </c>
      <c r="P196" s="296"/>
      <c r="Q196" s="296"/>
      <c r="R196" s="295">
        <f t="shared" si="5"/>
        <v>9952739.1454500016</v>
      </c>
      <c r="S196" s="295"/>
      <c r="T196" s="295"/>
      <c r="U196" s="253">
        <v>4</v>
      </c>
      <c r="V196" s="253">
        <v>1</v>
      </c>
      <c r="W196" s="351">
        <v>1984</v>
      </c>
      <c r="X196" s="297">
        <v>0</v>
      </c>
      <c r="Y196" s="348">
        <v>0</v>
      </c>
      <c r="AA196" s="296"/>
    </row>
    <row r="197" spans="2:27" ht="27.6" customHeight="1" x14ac:dyDescent="0.35">
      <c r="B197" s="289" t="s">
        <v>498</v>
      </c>
      <c r="C197" s="289" t="s">
        <v>2725</v>
      </c>
      <c r="D197" s="289"/>
      <c r="E197" s="347">
        <v>1280200052</v>
      </c>
      <c r="F197" s="291" t="s">
        <v>391</v>
      </c>
      <c r="G197" s="292" t="s">
        <v>2049</v>
      </c>
      <c r="H197" s="292" t="s">
        <v>778</v>
      </c>
      <c r="I197" s="292">
        <v>13901</v>
      </c>
      <c r="J197" s="293" t="s">
        <v>1315</v>
      </c>
      <c r="K197" s="293" t="s">
        <v>1364</v>
      </c>
      <c r="L197" s="293" t="s">
        <v>1408</v>
      </c>
      <c r="M197" s="294">
        <v>27889</v>
      </c>
      <c r="N197" s="296">
        <v>6529176.0625500008</v>
      </c>
      <c r="O197" s="296">
        <v>480039.41250000003</v>
      </c>
      <c r="P197" s="296"/>
      <c r="Q197" s="296"/>
      <c r="R197" s="295">
        <f t="shared" si="5"/>
        <v>7009215.4750500005</v>
      </c>
      <c r="S197" s="295"/>
      <c r="T197" s="295"/>
      <c r="U197" s="253">
        <v>4</v>
      </c>
      <c r="V197" s="253">
        <v>1</v>
      </c>
      <c r="W197" s="351">
        <v>1984</v>
      </c>
      <c r="X197" s="297">
        <v>0</v>
      </c>
      <c r="Y197" s="348">
        <v>0</v>
      </c>
      <c r="AA197" s="296"/>
    </row>
    <row r="198" spans="2:27" ht="27.6" customHeight="1" x14ac:dyDescent="0.35">
      <c r="B198" s="289" t="s">
        <v>497</v>
      </c>
      <c r="C198" s="289" t="s">
        <v>2725</v>
      </c>
      <c r="D198" s="289"/>
      <c r="E198" s="347">
        <v>1280200051</v>
      </c>
      <c r="F198" s="291" t="s">
        <v>391</v>
      </c>
      <c r="G198" s="292" t="s">
        <v>2049</v>
      </c>
      <c r="H198" s="292" t="s">
        <v>778</v>
      </c>
      <c r="I198" s="292">
        <v>13901</v>
      </c>
      <c r="J198" s="293" t="s">
        <v>1314</v>
      </c>
      <c r="K198" s="293" t="s">
        <v>1364</v>
      </c>
      <c r="L198" s="293" t="s">
        <v>1408</v>
      </c>
      <c r="M198" s="294">
        <v>27889</v>
      </c>
      <c r="N198" s="296">
        <v>6529176.0625500008</v>
      </c>
      <c r="O198" s="296">
        <v>480039.41250000003</v>
      </c>
      <c r="P198" s="296"/>
      <c r="Q198" s="296"/>
      <c r="R198" s="295">
        <f t="shared" si="5"/>
        <v>7009215.4750500005</v>
      </c>
      <c r="S198" s="295"/>
      <c r="T198" s="295"/>
      <c r="U198" s="253">
        <v>4</v>
      </c>
      <c r="V198" s="253">
        <v>1</v>
      </c>
      <c r="W198" s="351">
        <v>1984</v>
      </c>
      <c r="X198" s="297">
        <v>0</v>
      </c>
      <c r="Y198" s="348">
        <v>0</v>
      </c>
      <c r="AA198" s="296"/>
    </row>
    <row r="199" spans="2:27" ht="27.6" customHeight="1" x14ac:dyDescent="0.35">
      <c r="B199" s="289" t="s">
        <v>496</v>
      </c>
      <c r="C199" s="289" t="s">
        <v>2725</v>
      </c>
      <c r="D199" s="289"/>
      <c r="E199" s="347">
        <v>1280200050</v>
      </c>
      <c r="F199" s="291" t="s">
        <v>391</v>
      </c>
      <c r="G199" s="292" t="s">
        <v>2049</v>
      </c>
      <c r="H199" s="292" t="s">
        <v>778</v>
      </c>
      <c r="I199" s="292">
        <v>13901</v>
      </c>
      <c r="J199" s="293" t="s">
        <v>1482</v>
      </c>
      <c r="K199" s="293" t="s">
        <v>1364</v>
      </c>
      <c r="L199" s="293" t="s">
        <v>1408</v>
      </c>
      <c r="M199" s="294">
        <v>40226</v>
      </c>
      <c r="N199" s="296">
        <v>9417427.5267000012</v>
      </c>
      <c r="O199" s="296">
        <v>692390.02500000002</v>
      </c>
      <c r="P199" s="296"/>
      <c r="Q199" s="296"/>
      <c r="R199" s="295">
        <f t="shared" si="5"/>
        <v>10109817.551700002</v>
      </c>
      <c r="S199" s="295"/>
      <c r="T199" s="295"/>
      <c r="U199" s="253">
        <v>4</v>
      </c>
      <c r="V199" s="253">
        <v>1</v>
      </c>
      <c r="W199" s="351">
        <v>1984</v>
      </c>
      <c r="X199" s="297">
        <v>0</v>
      </c>
      <c r="Y199" s="348">
        <v>0</v>
      </c>
      <c r="AA199" s="296"/>
    </row>
    <row r="200" spans="2:27" ht="27.6" customHeight="1" x14ac:dyDescent="0.35">
      <c r="B200" s="289" t="s">
        <v>1480</v>
      </c>
      <c r="C200" s="289" t="s">
        <v>2725</v>
      </c>
      <c r="D200" s="289"/>
      <c r="E200" s="347">
        <v>1280200045</v>
      </c>
      <c r="F200" s="291" t="s">
        <v>391</v>
      </c>
      <c r="G200" s="292" t="s">
        <v>2049</v>
      </c>
      <c r="H200" s="292" t="s">
        <v>778</v>
      </c>
      <c r="I200" s="292">
        <v>13901</v>
      </c>
      <c r="J200" s="293" t="s">
        <v>1481</v>
      </c>
      <c r="K200" s="293" t="s">
        <v>1364</v>
      </c>
      <c r="L200" s="293" t="s">
        <v>1479</v>
      </c>
      <c r="M200" s="294">
        <v>25578</v>
      </c>
      <c r="N200" s="296">
        <v>5988141.0351</v>
      </c>
      <c r="O200" s="296">
        <v>440261.32500000001</v>
      </c>
      <c r="P200" s="296"/>
      <c r="Q200" s="296"/>
      <c r="R200" s="295">
        <f t="shared" si="5"/>
        <v>6428402.3601000002</v>
      </c>
      <c r="S200" s="295"/>
      <c r="T200" s="295"/>
      <c r="U200" s="253">
        <v>4</v>
      </c>
      <c r="V200" s="253">
        <v>3</v>
      </c>
      <c r="W200" s="351">
        <v>1999</v>
      </c>
      <c r="X200" s="297">
        <v>1</v>
      </c>
      <c r="Y200" s="348">
        <v>1</v>
      </c>
      <c r="AA200" s="296"/>
    </row>
    <row r="201" spans="2:27" ht="27.6" customHeight="1" x14ac:dyDescent="0.35">
      <c r="B201" s="289" t="s">
        <v>1477</v>
      </c>
      <c r="C201" s="289" t="s">
        <v>2725</v>
      </c>
      <c r="D201" s="289"/>
      <c r="E201" s="347">
        <v>1280200045</v>
      </c>
      <c r="F201" s="291" t="s">
        <v>391</v>
      </c>
      <c r="G201" s="292" t="s">
        <v>2049</v>
      </c>
      <c r="H201" s="292" t="s">
        <v>778</v>
      </c>
      <c r="I201" s="292">
        <v>13901</v>
      </c>
      <c r="J201" s="293" t="s">
        <v>1478</v>
      </c>
      <c r="K201" s="293" t="s">
        <v>1364</v>
      </c>
      <c r="L201" s="293" t="s">
        <v>1479</v>
      </c>
      <c r="M201" s="294">
        <v>25520</v>
      </c>
      <c r="N201" s="296">
        <v>5974562.4840000002</v>
      </c>
      <c r="O201" s="296">
        <v>439263</v>
      </c>
      <c r="P201" s="296"/>
      <c r="Q201" s="296"/>
      <c r="R201" s="295">
        <f t="shared" si="5"/>
        <v>6413825.4840000002</v>
      </c>
      <c r="S201" s="295"/>
      <c r="T201" s="295"/>
      <c r="U201" s="253">
        <v>4</v>
      </c>
      <c r="V201" s="253">
        <v>3</v>
      </c>
      <c r="W201" s="351">
        <v>1999</v>
      </c>
      <c r="X201" s="297">
        <v>1</v>
      </c>
      <c r="Y201" s="348">
        <v>1</v>
      </c>
      <c r="AA201" s="296"/>
    </row>
    <row r="202" spans="2:27" ht="27.6" customHeight="1" x14ac:dyDescent="0.35">
      <c r="B202" s="289" t="s">
        <v>1476</v>
      </c>
      <c r="C202" s="289" t="s">
        <v>2725</v>
      </c>
      <c r="D202" s="289"/>
      <c r="E202" s="347">
        <v>1280200045</v>
      </c>
      <c r="F202" s="291" t="s">
        <v>391</v>
      </c>
      <c r="G202" s="292" t="s">
        <v>2049</v>
      </c>
      <c r="H202" s="292" t="s">
        <v>778</v>
      </c>
      <c r="I202" s="292">
        <v>13901</v>
      </c>
      <c r="J202" s="293" t="s">
        <v>1258</v>
      </c>
      <c r="K202" s="293" t="s">
        <v>1364</v>
      </c>
      <c r="L202" s="293" t="s">
        <v>1542</v>
      </c>
      <c r="M202" s="294">
        <v>76500</v>
      </c>
      <c r="N202" s="296">
        <v>23879520.900000002</v>
      </c>
      <c r="O202" s="296">
        <v>1755675</v>
      </c>
      <c r="P202" s="296"/>
      <c r="Q202" s="296"/>
      <c r="R202" s="295">
        <f t="shared" si="5"/>
        <v>25635195.900000002</v>
      </c>
      <c r="S202" s="295"/>
      <c r="T202" s="295"/>
      <c r="U202" s="253">
        <v>4</v>
      </c>
      <c r="V202" s="253">
        <v>3</v>
      </c>
      <c r="W202" s="351">
        <v>1973</v>
      </c>
      <c r="X202" s="297">
        <v>0.02</v>
      </c>
      <c r="Y202" s="348">
        <v>0.02</v>
      </c>
      <c r="AA202" s="296"/>
    </row>
    <row r="203" spans="2:27" ht="27.6" customHeight="1" x14ac:dyDescent="0.35">
      <c r="B203" s="289" t="s">
        <v>1475</v>
      </c>
      <c r="C203" s="289" t="s">
        <v>2725</v>
      </c>
      <c r="D203" s="289"/>
      <c r="E203" s="347">
        <v>1280200044</v>
      </c>
      <c r="F203" s="291" t="s">
        <v>391</v>
      </c>
      <c r="G203" s="292" t="s">
        <v>2049</v>
      </c>
      <c r="H203" s="292" t="s">
        <v>778</v>
      </c>
      <c r="I203" s="292">
        <v>13901</v>
      </c>
      <c r="J203" s="293" t="s">
        <v>2069</v>
      </c>
      <c r="K203" s="293" t="s">
        <v>1364</v>
      </c>
      <c r="L203" s="293" t="s">
        <v>794</v>
      </c>
      <c r="M203" s="294">
        <v>67000</v>
      </c>
      <c r="N203" s="296">
        <v>20914090.199999999</v>
      </c>
      <c r="O203" s="296">
        <v>1537650</v>
      </c>
      <c r="P203" s="296"/>
      <c r="Q203" s="296"/>
      <c r="R203" s="295">
        <f t="shared" si="5"/>
        <v>22451740.199999999</v>
      </c>
      <c r="S203" s="295"/>
      <c r="T203" s="295"/>
      <c r="U203" s="253">
        <v>4</v>
      </c>
      <c r="V203" s="253">
        <v>3</v>
      </c>
      <c r="W203" s="351">
        <v>1973</v>
      </c>
      <c r="X203" s="297">
        <v>0.02</v>
      </c>
      <c r="Y203" s="348">
        <v>0.02</v>
      </c>
      <c r="AA203" s="296"/>
    </row>
    <row r="204" spans="2:27" ht="27.6" customHeight="1" x14ac:dyDescent="0.35">
      <c r="B204" s="289" t="s">
        <v>795</v>
      </c>
      <c r="C204" s="289" t="s">
        <v>2725</v>
      </c>
      <c r="D204" s="289"/>
      <c r="E204" s="347">
        <v>1280200043</v>
      </c>
      <c r="F204" s="291" t="s">
        <v>391</v>
      </c>
      <c r="G204" s="292" t="s">
        <v>2049</v>
      </c>
      <c r="H204" s="292" t="s">
        <v>778</v>
      </c>
      <c r="I204" s="292">
        <v>13901</v>
      </c>
      <c r="J204" s="293" t="s">
        <v>1290</v>
      </c>
      <c r="K204" s="293" t="s">
        <v>1364</v>
      </c>
      <c r="L204" s="293" t="s">
        <v>794</v>
      </c>
      <c r="M204" s="294">
        <v>56300</v>
      </c>
      <c r="N204" s="296">
        <v>17574078.780000001</v>
      </c>
      <c r="O204" s="296">
        <v>1292085</v>
      </c>
      <c r="P204" s="296"/>
      <c r="Q204" s="296"/>
      <c r="R204" s="295">
        <f t="shared" si="5"/>
        <v>18866163.780000001</v>
      </c>
      <c r="S204" s="295"/>
      <c r="T204" s="295"/>
      <c r="U204" s="253">
        <v>4</v>
      </c>
      <c r="V204" s="253">
        <v>3</v>
      </c>
      <c r="W204" s="351">
        <v>1972</v>
      </c>
      <c r="X204" s="297">
        <v>0.02</v>
      </c>
      <c r="Y204" s="348">
        <v>0.02</v>
      </c>
      <c r="AA204" s="296"/>
    </row>
    <row r="205" spans="2:27" ht="27.6" customHeight="1" x14ac:dyDescent="0.35">
      <c r="B205" s="289" t="s">
        <v>2193</v>
      </c>
      <c r="C205" s="289" t="s">
        <v>2725</v>
      </c>
      <c r="D205" s="289"/>
      <c r="E205" s="347">
        <v>1280200042</v>
      </c>
      <c r="F205" s="291" t="s">
        <v>391</v>
      </c>
      <c r="G205" s="292" t="s">
        <v>2049</v>
      </c>
      <c r="H205" s="292" t="s">
        <v>778</v>
      </c>
      <c r="I205" s="292">
        <v>13901</v>
      </c>
      <c r="J205" s="293" t="s">
        <v>572</v>
      </c>
      <c r="K205" s="293" t="s">
        <v>1364</v>
      </c>
      <c r="L205" s="293" t="s">
        <v>794</v>
      </c>
      <c r="M205" s="294">
        <v>56300</v>
      </c>
      <c r="N205" s="296">
        <v>17574078.780000001</v>
      </c>
      <c r="O205" s="296">
        <v>1292085</v>
      </c>
      <c r="P205" s="296"/>
      <c r="Q205" s="296"/>
      <c r="R205" s="295">
        <f t="shared" si="5"/>
        <v>18866163.780000001</v>
      </c>
      <c r="S205" s="295"/>
      <c r="T205" s="295"/>
      <c r="U205" s="253">
        <v>4</v>
      </c>
      <c r="V205" s="253">
        <v>3</v>
      </c>
      <c r="W205" s="351">
        <v>1972</v>
      </c>
      <c r="X205" s="297">
        <v>0.02</v>
      </c>
      <c r="Y205" s="348">
        <v>0.02</v>
      </c>
      <c r="AA205" s="296"/>
    </row>
    <row r="206" spans="2:27" ht="27.6" customHeight="1" x14ac:dyDescent="0.35">
      <c r="B206" s="289" t="s">
        <v>2191</v>
      </c>
      <c r="C206" s="289" t="s">
        <v>2725</v>
      </c>
      <c r="D206" s="289"/>
      <c r="E206" s="347">
        <v>1280200036</v>
      </c>
      <c r="F206" s="291" t="s">
        <v>391</v>
      </c>
      <c r="G206" s="292" t="s">
        <v>2049</v>
      </c>
      <c r="H206" s="292" t="s">
        <v>778</v>
      </c>
      <c r="I206" s="292">
        <v>13901</v>
      </c>
      <c r="J206" s="293" t="s">
        <v>2192</v>
      </c>
      <c r="K206" s="293" t="s">
        <v>1364</v>
      </c>
      <c r="L206" s="293" t="s">
        <v>1479</v>
      </c>
      <c r="M206" s="294">
        <v>52630</v>
      </c>
      <c r="N206" s="296">
        <v>16428486.078</v>
      </c>
      <c r="O206" s="296">
        <v>1207858.5</v>
      </c>
      <c r="P206" s="296"/>
      <c r="Q206" s="296"/>
      <c r="R206" s="295">
        <f t="shared" si="5"/>
        <v>17636344.578000002</v>
      </c>
      <c r="S206" s="295"/>
      <c r="T206" s="295"/>
      <c r="U206" s="253">
        <v>4</v>
      </c>
      <c r="V206" s="253">
        <v>3</v>
      </c>
      <c r="W206" s="351">
        <v>1968</v>
      </c>
      <c r="X206" s="297">
        <v>0.02</v>
      </c>
      <c r="Y206" s="348">
        <v>0.02</v>
      </c>
      <c r="AA206" s="296"/>
    </row>
    <row r="207" spans="2:27" ht="27.6" customHeight="1" x14ac:dyDescent="0.35">
      <c r="B207" s="289" t="s">
        <v>2189</v>
      </c>
      <c r="C207" s="289" t="s">
        <v>2725</v>
      </c>
      <c r="D207" s="289"/>
      <c r="E207" s="347">
        <v>1280200035</v>
      </c>
      <c r="F207" s="291" t="s">
        <v>391</v>
      </c>
      <c r="G207" s="292" t="s">
        <v>2049</v>
      </c>
      <c r="H207" s="292" t="s">
        <v>778</v>
      </c>
      <c r="I207" s="292">
        <v>13901</v>
      </c>
      <c r="J207" s="293" t="s">
        <v>2190</v>
      </c>
      <c r="K207" s="293" t="s">
        <v>1364</v>
      </c>
      <c r="L207" s="293" t="s">
        <v>1479</v>
      </c>
      <c r="M207" s="294">
        <v>52630</v>
      </c>
      <c r="N207" s="296">
        <v>16428486.078</v>
      </c>
      <c r="O207" s="296">
        <v>1207858.5</v>
      </c>
      <c r="P207" s="296"/>
      <c r="Q207" s="296"/>
      <c r="R207" s="295">
        <f t="shared" si="5"/>
        <v>17636344.578000002</v>
      </c>
      <c r="S207" s="295"/>
      <c r="T207" s="295"/>
      <c r="U207" s="253">
        <v>4</v>
      </c>
      <c r="V207" s="253">
        <v>3</v>
      </c>
      <c r="W207" s="351">
        <v>1968</v>
      </c>
      <c r="X207" s="297">
        <v>0.02</v>
      </c>
      <c r="Y207" s="348">
        <v>0.02</v>
      </c>
      <c r="AA207" s="296"/>
    </row>
    <row r="208" spans="2:27" ht="27.6" customHeight="1" x14ac:dyDescent="0.35">
      <c r="B208" s="289" t="s">
        <v>1918</v>
      </c>
      <c r="C208" s="289" t="s">
        <v>2725</v>
      </c>
      <c r="D208" s="289"/>
      <c r="E208" s="347">
        <v>1280200032</v>
      </c>
      <c r="F208" s="291" t="s">
        <v>391</v>
      </c>
      <c r="G208" s="292" t="s">
        <v>2049</v>
      </c>
      <c r="H208" s="292" t="s">
        <v>778</v>
      </c>
      <c r="I208" s="292">
        <v>13901</v>
      </c>
      <c r="J208" s="293" t="s">
        <v>675</v>
      </c>
      <c r="K208" s="293" t="s">
        <v>1364</v>
      </c>
      <c r="L208" s="293" t="s">
        <v>1479</v>
      </c>
      <c r="M208" s="294">
        <v>52630</v>
      </c>
      <c r="N208" s="296">
        <v>16428486.078</v>
      </c>
      <c r="O208" s="296">
        <v>1207858.5</v>
      </c>
      <c r="P208" s="296"/>
      <c r="Q208" s="296"/>
      <c r="R208" s="295">
        <f t="shared" si="5"/>
        <v>17636344.578000002</v>
      </c>
      <c r="S208" s="295"/>
      <c r="T208" s="295"/>
      <c r="U208" s="253">
        <v>4</v>
      </c>
      <c r="V208" s="253">
        <v>3</v>
      </c>
      <c r="W208" s="351">
        <v>1968</v>
      </c>
      <c r="X208" s="297">
        <v>0.02</v>
      </c>
      <c r="Y208" s="348">
        <v>0.02</v>
      </c>
      <c r="AA208" s="296"/>
    </row>
    <row r="209" spans="1:29" ht="27.6" customHeight="1" x14ac:dyDescent="0.35">
      <c r="B209" s="289" t="s">
        <v>1102</v>
      </c>
      <c r="C209" s="289" t="s">
        <v>2725</v>
      </c>
      <c r="D209" s="289"/>
      <c r="E209" s="347">
        <v>1280200030</v>
      </c>
      <c r="F209" s="291" t="s">
        <v>391</v>
      </c>
      <c r="G209" s="292" t="s">
        <v>2049</v>
      </c>
      <c r="H209" s="292" t="s">
        <v>778</v>
      </c>
      <c r="I209" s="292">
        <v>13901</v>
      </c>
      <c r="J209" s="293" t="s">
        <v>1917</v>
      </c>
      <c r="K209" s="293" t="s">
        <v>1364</v>
      </c>
      <c r="L209" s="293" t="s">
        <v>1479</v>
      </c>
      <c r="M209" s="294">
        <v>52630</v>
      </c>
      <c r="N209" s="296">
        <v>16428486.078</v>
      </c>
      <c r="O209" s="296">
        <v>1207858.5</v>
      </c>
      <c r="P209" s="296"/>
      <c r="Q209" s="296"/>
      <c r="R209" s="295">
        <f t="shared" si="5"/>
        <v>17636344.578000002</v>
      </c>
      <c r="S209" s="295"/>
      <c r="T209" s="295"/>
      <c r="U209" s="253">
        <v>4</v>
      </c>
      <c r="V209" s="253">
        <v>3</v>
      </c>
      <c r="W209" s="351">
        <v>1968</v>
      </c>
      <c r="X209" s="297">
        <v>0.02</v>
      </c>
      <c r="Y209" s="348">
        <v>0.02</v>
      </c>
      <c r="AA209" s="296"/>
    </row>
    <row r="210" spans="1:29" ht="27.6" customHeight="1" x14ac:dyDescent="0.35">
      <c r="B210" s="289" t="s">
        <v>597</v>
      </c>
      <c r="C210" s="289" t="s">
        <v>2725</v>
      </c>
      <c r="D210" s="289"/>
      <c r="E210" s="347">
        <v>1280200028</v>
      </c>
      <c r="F210" s="291" t="s">
        <v>391</v>
      </c>
      <c r="G210" s="292" t="s">
        <v>2049</v>
      </c>
      <c r="H210" s="292" t="s">
        <v>778</v>
      </c>
      <c r="I210" s="292">
        <v>13901</v>
      </c>
      <c r="J210" s="293" t="s">
        <v>1101</v>
      </c>
      <c r="K210" s="293" t="s">
        <v>1364</v>
      </c>
      <c r="L210" s="293" t="s">
        <v>1479</v>
      </c>
      <c r="M210" s="294">
        <v>52630</v>
      </c>
      <c r="N210" s="296">
        <v>16428486.078</v>
      </c>
      <c r="O210" s="296">
        <v>1207858.5</v>
      </c>
      <c r="P210" s="296"/>
      <c r="Q210" s="296"/>
      <c r="R210" s="295">
        <f t="shared" si="5"/>
        <v>17636344.578000002</v>
      </c>
      <c r="S210" s="295"/>
      <c r="T210" s="295"/>
      <c r="U210" s="253">
        <v>4</v>
      </c>
      <c r="V210" s="253">
        <v>3</v>
      </c>
      <c r="W210" s="351">
        <v>1968</v>
      </c>
      <c r="X210" s="297">
        <v>0.02</v>
      </c>
      <c r="Y210" s="348">
        <v>0.02</v>
      </c>
      <c r="AA210" s="296"/>
    </row>
    <row r="211" spans="1:29" ht="27.6" customHeight="1" x14ac:dyDescent="0.35">
      <c r="B211" s="289" t="s">
        <v>594</v>
      </c>
      <c r="C211" s="289" t="s">
        <v>2725</v>
      </c>
      <c r="D211" s="289"/>
      <c r="E211" s="299" t="s">
        <v>595</v>
      </c>
      <c r="F211" s="291" t="s">
        <v>391</v>
      </c>
      <c r="G211" s="292" t="s">
        <v>2049</v>
      </c>
      <c r="H211" s="292" t="s">
        <v>778</v>
      </c>
      <c r="I211" s="292">
        <v>13901</v>
      </c>
      <c r="J211" s="293" t="s">
        <v>596</v>
      </c>
      <c r="K211" s="293" t="s">
        <v>1364</v>
      </c>
      <c r="L211" s="293" t="s">
        <v>2365</v>
      </c>
      <c r="M211" s="294">
        <v>110301</v>
      </c>
      <c r="N211" s="296">
        <v>34430523.330600001</v>
      </c>
      <c r="O211" s="296">
        <v>2531407.9500000002</v>
      </c>
      <c r="P211" s="296"/>
      <c r="Q211" s="296"/>
      <c r="R211" s="295">
        <f t="shared" si="5"/>
        <v>36961931.280600004</v>
      </c>
      <c r="S211" s="295"/>
      <c r="T211" s="295"/>
      <c r="U211" s="253">
        <v>4</v>
      </c>
      <c r="V211" s="253">
        <v>3</v>
      </c>
      <c r="W211" s="351">
        <v>2011</v>
      </c>
      <c r="X211" s="297">
        <v>0.02</v>
      </c>
      <c r="Y211" s="348">
        <v>0.02</v>
      </c>
      <c r="AA211" s="296"/>
    </row>
    <row r="212" spans="1:29" ht="27.6" customHeight="1" x14ac:dyDescent="0.35">
      <c r="B212" s="289" t="s">
        <v>591</v>
      </c>
      <c r="C212" s="289"/>
      <c r="D212" s="289"/>
      <c r="E212" s="299" t="s">
        <v>592</v>
      </c>
      <c r="F212" s="291" t="s">
        <v>391</v>
      </c>
      <c r="G212" s="292" t="s">
        <v>2049</v>
      </c>
      <c r="H212" s="292" t="s">
        <v>778</v>
      </c>
      <c r="I212" s="292">
        <v>13901</v>
      </c>
      <c r="J212" s="293" t="s">
        <v>593</v>
      </c>
      <c r="K212" s="293" t="s">
        <v>1364</v>
      </c>
      <c r="L212" s="293" t="s">
        <v>2365</v>
      </c>
      <c r="M212" s="294">
        <v>117918</v>
      </c>
      <c r="N212" s="296">
        <v>36808174.450800002</v>
      </c>
      <c r="O212" s="296">
        <v>2706218.1</v>
      </c>
      <c r="P212" s="296"/>
      <c r="Q212" s="296"/>
      <c r="R212" s="295">
        <f t="shared" si="5"/>
        <v>39514392.550800003</v>
      </c>
      <c r="S212" s="295"/>
      <c r="T212" s="295"/>
      <c r="U212" s="253">
        <v>4</v>
      </c>
      <c r="V212" s="253">
        <v>6</v>
      </c>
      <c r="W212" s="351">
        <v>2009</v>
      </c>
      <c r="X212" s="297">
        <v>1</v>
      </c>
      <c r="Y212" s="348">
        <v>1</v>
      </c>
      <c r="AA212" s="296"/>
    </row>
    <row r="213" spans="1:29" ht="27.6" customHeight="1" x14ac:dyDescent="0.35">
      <c r="B213" s="289" t="s">
        <v>2363</v>
      </c>
      <c r="C213" s="289"/>
      <c r="D213" s="289"/>
      <c r="E213" s="299" t="s">
        <v>2364</v>
      </c>
      <c r="F213" s="291" t="s">
        <v>391</v>
      </c>
      <c r="G213" s="292" t="s">
        <v>2049</v>
      </c>
      <c r="H213" s="292" t="s">
        <v>778</v>
      </c>
      <c r="I213" s="292">
        <v>13901</v>
      </c>
      <c r="J213" s="293" t="s">
        <v>2389</v>
      </c>
      <c r="K213" s="293" t="s">
        <v>1364</v>
      </c>
      <c r="L213" s="293" t="s">
        <v>2365</v>
      </c>
      <c r="M213" s="294">
        <v>114548</v>
      </c>
      <c r="N213" s="296">
        <v>35756226.928800002</v>
      </c>
      <c r="O213" s="296">
        <v>2628876.6</v>
      </c>
      <c r="P213" s="296"/>
      <c r="Q213" s="296"/>
      <c r="R213" s="295">
        <f t="shared" si="5"/>
        <v>38385103.528800003</v>
      </c>
      <c r="S213" s="295"/>
      <c r="T213" s="295"/>
      <c r="U213" s="253">
        <v>4</v>
      </c>
      <c r="V213" s="253">
        <v>6</v>
      </c>
      <c r="W213" s="351">
        <v>2011</v>
      </c>
      <c r="X213" s="297">
        <v>0.02</v>
      </c>
      <c r="Y213" s="348">
        <v>1</v>
      </c>
      <c r="AA213" s="296"/>
    </row>
    <row r="214" spans="1:29" ht="27.6" customHeight="1" x14ac:dyDescent="0.35">
      <c r="B214" s="289" t="s">
        <v>588</v>
      </c>
      <c r="C214" s="289" t="s">
        <v>2725</v>
      </c>
      <c r="D214" s="289"/>
      <c r="E214" s="299" t="s">
        <v>589</v>
      </c>
      <c r="F214" s="291" t="s">
        <v>391</v>
      </c>
      <c r="G214" s="292" t="s">
        <v>2049</v>
      </c>
      <c r="H214" s="292" t="s">
        <v>778</v>
      </c>
      <c r="I214" s="292">
        <v>13901</v>
      </c>
      <c r="J214" s="293" t="s">
        <v>590</v>
      </c>
      <c r="K214" s="293" t="s">
        <v>1364</v>
      </c>
      <c r="L214" s="293" t="s">
        <v>2365</v>
      </c>
      <c r="M214" s="294">
        <v>118932</v>
      </c>
      <c r="N214" s="296">
        <v>37124695.159200005</v>
      </c>
      <c r="O214" s="296">
        <v>2729489.4</v>
      </c>
      <c r="P214" s="296"/>
      <c r="Q214" s="296"/>
      <c r="R214" s="295">
        <f t="shared" si="5"/>
        <v>39854184.559200004</v>
      </c>
      <c r="S214" s="295"/>
      <c r="T214" s="295"/>
      <c r="U214" s="253">
        <v>4</v>
      </c>
      <c r="V214" s="253">
        <v>6</v>
      </c>
      <c r="W214" s="351">
        <v>2011</v>
      </c>
      <c r="X214" s="297">
        <v>0.02</v>
      </c>
      <c r="Y214" s="348">
        <v>1</v>
      </c>
      <c r="AA214" s="296"/>
    </row>
    <row r="215" spans="1:29" ht="27.6" customHeight="1" x14ac:dyDescent="0.35">
      <c r="B215" s="352" t="s">
        <v>2663</v>
      </c>
      <c r="C215" s="352"/>
      <c r="D215" s="352"/>
      <c r="E215" s="299" t="s">
        <v>392</v>
      </c>
      <c r="F215" s="291" t="s">
        <v>391</v>
      </c>
      <c r="G215" s="292" t="s">
        <v>2049</v>
      </c>
      <c r="H215" s="292" t="s">
        <v>778</v>
      </c>
      <c r="I215" s="292">
        <v>13901</v>
      </c>
      <c r="J215" s="293" t="s">
        <v>393</v>
      </c>
      <c r="K215" s="293" t="s">
        <v>1364</v>
      </c>
      <c r="L215" s="293" t="s">
        <v>1479</v>
      </c>
      <c r="M215" s="294">
        <v>39250</v>
      </c>
      <c r="N215" s="296">
        <v>12251911.050000001</v>
      </c>
      <c r="O215" s="296">
        <v>900787.5</v>
      </c>
      <c r="P215" s="296"/>
      <c r="Q215" s="296"/>
      <c r="R215" s="295">
        <f t="shared" si="5"/>
        <v>13152698.550000001</v>
      </c>
      <c r="S215" s="295"/>
      <c r="T215" s="295"/>
      <c r="U215" s="253">
        <v>4</v>
      </c>
      <c r="V215" s="253">
        <v>9</v>
      </c>
      <c r="W215" s="351">
        <v>1958</v>
      </c>
      <c r="X215" s="297">
        <v>1</v>
      </c>
      <c r="Y215" s="348">
        <v>1</v>
      </c>
      <c r="AA215" s="296"/>
    </row>
    <row r="216" spans="1:29" ht="27.6" customHeight="1" x14ac:dyDescent="0.35">
      <c r="B216" s="289" t="s">
        <v>1099</v>
      </c>
      <c r="C216" s="289" t="s">
        <v>2725</v>
      </c>
      <c r="D216" s="289"/>
      <c r="E216" s="349">
        <v>1280200149</v>
      </c>
      <c r="F216" s="291" t="s">
        <v>2444</v>
      </c>
      <c r="G216" s="292" t="s">
        <v>2211</v>
      </c>
      <c r="H216" s="292" t="s">
        <v>778</v>
      </c>
      <c r="I216" s="292">
        <v>13902</v>
      </c>
      <c r="J216" s="350" t="s">
        <v>566</v>
      </c>
      <c r="K216" s="241" t="s">
        <v>1100</v>
      </c>
      <c r="L216" s="293" t="s">
        <v>1479</v>
      </c>
      <c r="M216" s="255">
        <v>55679</v>
      </c>
      <c r="N216" s="280">
        <v>17380233.257400002</v>
      </c>
      <c r="O216" s="280">
        <v>1277833.05</v>
      </c>
      <c r="P216" s="280"/>
      <c r="Q216" s="280"/>
      <c r="R216" s="295">
        <f t="shared" si="5"/>
        <v>18658066.307400003</v>
      </c>
      <c r="S216" s="295"/>
      <c r="T216" s="295"/>
      <c r="U216" s="253">
        <v>4</v>
      </c>
      <c r="V216" s="253">
        <v>6</v>
      </c>
      <c r="W216" s="351">
        <v>2004</v>
      </c>
      <c r="X216" s="297">
        <v>1</v>
      </c>
      <c r="Y216" s="348">
        <v>1</v>
      </c>
      <c r="AA216" s="280"/>
    </row>
    <row r="217" spans="1:29" ht="27.6" customHeight="1" x14ac:dyDescent="0.35">
      <c r="B217" s="289" t="s">
        <v>1098</v>
      </c>
      <c r="C217" s="289" t="s">
        <v>2725</v>
      </c>
      <c r="D217" s="289"/>
      <c r="E217" s="349">
        <v>1280200148</v>
      </c>
      <c r="F217" s="291" t="s">
        <v>196</v>
      </c>
      <c r="G217" s="292" t="s">
        <v>2211</v>
      </c>
      <c r="H217" s="292" t="s">
        <v>778</v>
      </c>
      <c r="I217" s="292">
        <v>13902</v>
      </c>
      <c r="J217" s="350" t="s">
        <v>867</v>
      </c>
      <c r="K217" s="353" t="s">
        <v>1364</v>
      </c>
      <c r="L217" s="293" t="s">
        <v>1450</v>
      </c>
      <c r="M217" s="255">
        <v>75752</v>
      </c>
      <c r="N217" s="280">
        <v>23646032.251199998</v>
      </c>
      <c r="O217" s="280">
        <v>1738508.4000000001</v>
      </c>
      <c r="P217" s="280"/>
      <c r="Q217" s="280"/>
      <c r="R217" s="295">
        <f t="shared" si="5"/>
        <v>25384540.651199996</v>
      </c>
      <c r="S217" s="295"/>
      <c r="T217" s="295"/>
      <c r="U217" s="253">
        <v>4</v>
      </c>
      <c r="V217" s="253">
        <v>5</v>
      </c>
      <c r="W217" s="351">
        <v>2004</v>
      </c>
      <c r="X217" s="297">
        <v>1</v>
      </c>
      <c r="Y217" s="348">
        <v>1</v>
      </c>
      <c r="AA217" s="280"/>
    </row>
    <row r="218" spans="1:29" ht="27.6" customHeight="1" x14ac:dyDescent="0.35">
      <c r="B218" s="289" t="s">
        <v>1483</v>
      </c>
      <c r="C218" s="289" t="s">
        <v>2725</v>
      </c>
      <c r="D218" s="289"/>
      <c r="E218" s="349">
        <v>1280200147</v>
      </c>
      <c r="F218" s="291" t="s">
        <v>196</v>
      </c>
      <c r="G218" s="292" t="s">
        <v>2211</v>
      </c>
      <c r="H218" s="292" t="s">
        <v>778</v>
      </c>
      <c r="I218" s="292">
        <v>13902</v>
      </c>
      <c r="J218" s="350" t="s">
        <v>866</v>
      </c>
      <c r="K218" s="353" t="s">
        <v>1364</v>
      </c>
      <c r="L218" s="293" t="s">
        <v>1450</v>
      </c>
      <c r="M218" s="255">
        <v>75752</v>
      </c>
      <c r="N218" s="280">
        <v>23646032.251199998</v>
      </c>
      <c r="O218" s="280">
        <v>1738508.4000000001</v>
      </c>
      <c r="P218" s="280"/>
      <c r="Q218" s="280"/>
      <c r="R218" s="295">
        <f t="shared" si="5"/>
        <v>25384540.651199996</v>
      </c>
      <c r="S218" s="295"/>
      <c r="T218" s="295"/>
      <c r="U218" s="253">
        <v>4</v>
      </c>
      <c r="V218" s="253">
        <v>5</v>
      </c>
      <c r="W218" s="351">
        <v>2004</v>
      </c>
      <c r="X218" s="297">
        <v>1</v>
      </c>
      <c r="Y218" s="348">
        <v>1</v>
      </c>
      <c r="AA218" s="280"/>
    </row>
    <row r="219" spans="1:29" ht="27.6" customHeight="1" x14ac:dyDescent="0.35">
      <c r="A219" s="727"/>
      <c r="B219" s="728" t="s">
        <v>197</v>
      </c>
      <c r="C219" s="728" t="s">
        <v>2725</v>
      </c>
      <c r="D219" s="728"/>
      <c r="E219" s="729">
        <v>1280200137</v>
      </c>
      <c r="F219" s="730" t="s">
        <v>196</v>
      </c>
      <c r="G219" s="731" t="s">
        <v>2211</v>
      </c>
      <c r="H219" s="731" t="s">
        <v>778</v>
      </c>
      <c r="I219" s="731">
        <v>13902</v>
      </c>
      <c r="J219" s="732" t="s">
        <v>2572</v>
      </c>
      <c r="K219" s="727" t="s">
        <v>1364</v>
      </c>
      <c r="L219" s="733" t="s">
        <v>1573</v>
      </c>
      <c r="M219" s="734">
        <v>94512</v>
      </c>
      <c r="N219" s="735">
        <v>29501977.507199999</v>
      </c>
      <c r="O219" s="735">
        <v>2169050.4</v>
      </c>
      <c r="P219" s="735"/>
      <c r="Q219" s="735"/>
      <c r="R219" s="736">
        <f t="shared" si="5"/>
        <v>31671027.907199997</v>
      </c>
      <c r="S219" s="736"/>
      <c r="T219" s="736"/>
      <c r="U219" s="737">
        <v>4</v>
      </c>
      <c r="V219" s="737">
        <v>6</v>
      </c>
      <c r="W219" s="738">
        <v>2003</v>
      </c>
      <c r="X219" s="739">
        <v>1</v>
      </c>
      <c r="Y219" s="739">
        <v>1</v>
      </c>
      <c r="AA219" s="356"/>
    </row>
    <row r="220" spans="1:29" ht="27.6" customHeight="1" x14ac:dyDescent="0.35">
      <c r="A220" s="740"/>
      <c r="B220" s="741" t="s">
        <v>2386</v>
      </c>
      <c r="C220" s="728" t="s">
        <v>2054</v>
      </c>
      <c r="D220" s="728"/>
      <c r="E220" s="742">
        <v>1280200154</v>
      </c>
      <c r="F220" s="743" t="s">
        <v>196</v>
      </c>
      <c r="G220" s="744" t="s">
        <v>2211</v>
      </c>
      <c r="H220" s="744" t="s">
        <v>778</v>
      </c>
      <c r="I220" s="744">
        <v>13902</v>
      </c>
      <c r="J220" s="745" t="s">
        <v>2574</v>
      </c>
      <c r="K220" s="740" t="s">
        <v>1100</v>
      </c>
      <c r="L220" s="745" t="s">
        <v>2048</v>
      </c>
      <c r="M220" s="746">
        <v>81583</v>
      </c>
      <c r="N220" s="747">
        <v>32775813</v>
      </c>
      <c r="O220" s="747">
        <v>3277581.3000000003</v>
      </c>
      <c r="P220" s="748"/>
      <c r="Q220" s="748"/>
      <c r="R220" s="736">
        <f t="shared" si="5"/>
        <v>36053394.299999997</v>
      </c>
      <c r="S220" s="748"/>
      <c r="T220" s="748"/>
      <c r="U220" s="740">
        <v>8</v>
      </c>
      <c r="V220" s="740">
        <v>6</v>
      </c>
      <c r="W220" s="740">
        <v>2011</v>
      </c>
      <c r="X220" s="749">
        <v>1</v>
      </c>
      <c r="Y220" s="750">
        <v>1</v>
      </c>
      <c r="AA220" s="358"/>
    </row>
    <row r="221" spans="1:29" s="353" customFormat="1" ht="27.6" customHeight="1" x14ac:dyDescent="0.35">
      <c r="A221" s="740"/>
      <c r="B221" s="741" t="s">
        <v>2564</v>
      </c>
      <c r="C221" s="728" t="s">
        <v>2054</v>
      </c>
      <c r="D221" s="728"/>
      <c r="E221" s="742">
        <v>1280200158</v>
      </c>
      <c r="F221" s="743" t="s">
        <v>2443</v>
      </c>
      <c r="G221" s="744" t="s">
        <v>2211</v>
      </c>
      <c r="H221" s="744" t="s">
        <v>778</v>
      </c>
      <c r="I221" s="744">
        <v>13902</v>
      </c>
      <c r="J221" s="745" t="s">
        <v>2573</v>
      </c>
      <c r="K221" s="740" t="s">
        <v>1364</v>
      </c>
      <c r="L221" s="733" t="s">
        <v>1573</v>
      </c>
      <c r="M221" s="746">
        <v>153980</v>
      </c>
      <c r="N221" s="747">
        <v>40839703.5</v>
      </c>
      <c r="O221" s="747">
        <v>1275000</v>
      </c>
      <c r="P221" s="748"/>
      <c r="Q221" s="748"/>
      <c r="R221" s="736">
        <f t="shared" si="5"/>
        <v>42114703.5</v>
      </c>
      <c r="S221" s="748"/>
      <c r="T221" s="748"/>
      <c r="U221" s="740">
        <v>4</v>
      </c>
      <c r="V221" s="740">
        <v>5</v>
      </c>
      <c r="W221" s="740">
        <v>2013</v>
      </c>
      <c r="X221" s="749">
        <v>1</v>
      </c>
      <c r="Y221" s="750">
        <v>1</v>
      </c>
      <c r="Z221" s="254"/>
      <c r="AA221" s="358"/>
      <c r="AB221" s="255"/>
      <c r="AC221" s="255"/>
    </row>
    <row r="222" spans="1:29" s="353" customFormat="1" ht="27.6" customHeight="1" x14ac:dyDescent="0.35">
      <c r="A222" s="740"/>
      <c r="B222" s="741" t="s">
        <v>2565</v>
      </c>
      <c r="C222" s="728" t="s">
        <v>2725</v>
      </c>
      <c r="D222" s="728"/>
      <c r="E222" s="742">
        <v>1280200159</v>
      </c>
      <c r="F222" s="743" t="s">
        <v>2443</v>
      </c>
      <c r="G222" s="744" t="s">
        <v>2211</v>
      </c>
      <c r="H222" s="744" t="s">
        <v>778</v>
      </c>
      <c r="I222" s="744">
        <v>13902</v>
      </c>
      <c r="J222" s="745" t="s">
        <v>394</v>
      </c>
      <c r="K222" s="740" t="s">
        <v>1364</v>
      </c>
      <c r="L222" s="733" t="s">
        <v>1573</v>
      </c>
      <c r="M222" s="746">
        <v>152638</v>
      </c>
      <c r="N222" s="747">
        <v>42587746.859999999</v>
      </c>
      <c r="O222" s="747">
        <v>1275000</v>
      </c>
      <c r="P222" s="748"/>
      <c r="Q222" s="748"/>
      <c r="R222" s="736">
        <f t="shared" si="5"/>
        <v>43862746.859999999</v>
      </c>
      <c r="S222" s="748"/>
      <c r="T222" s="748"/>
      <c r="U222" s="740">
        <v>4</v>
      </c>
      <c r="V222" s="740">
        <v>5</v>
      </c>
      <c r="W222" s="740">
        <v>2013</v>
      </c>
      <c r="X222" s="749">
        <v>1</v>
      </c>
      <c r="Y222" s="750">
        <v>1</v>
      </c>
      <c r="Z222" s="254"/>
      <c r="AA222" s="358"/>
      <c r="AB222" s="255"/>
      <c r="AC222" s="255"/>
    </row>
    <row r="223" spans="1:29" s="353" customFormat="1" ht="27.6" customHeight="1" x14ac:dyDescent="0.35">
      <c r="A223" s="740"/>
      <c r="B223" s="741" t="s">
        <v>2566</v>
      </c>
      <c r="C223" s="728" t="s">
        <v>2725</v>
      </c>
      <c r="D223" s="728"/>
      <c r="E223" s="742">
        <v>1280200160</v>
      </c>
      <c r="F223" s="743" t="s">
        <v>2443</v>
      </c>
      <c r="G223" s="744" t="s">
        <v>2211</v>
      </c>
      <c r="H223" s="744" t="s">
        <v>778</v>
      </c>
      <c r="I223" s="744">
        <v>13902</v>
      </c>
      <c r="J223" s="745" t="s">
        <v>1629</v>
      </c>
      <c r="K223" s="740" t="s">
        <v>1364</v>
      </c>
      <c r="L223" s="733" t="s">
        <v>1573</v>
      </c>
      <c r="M223" s="746">
        <v>153375</v>
      </c>
      <c r="N223" s="747">
        <v>42587746.859999999</v>
      </c>
      <c r="O223" s="747">
        <v>1275000</v>
      </c>
      <c r="P223" s="748"/>
      <c r="Q223" s="748"/>
      <c r="R223" s="736">
        <f t="shared" si="5"/>
        <v>43862746.859999999</v>
      </c>
      <c r="S223" s="748"/>
      <c r="T223" s="748"/>
      <c r="U223" s="740">
        <v>4</v>
      </c>
      <c r="V223" s="740">
        <v>5</v>
      </c>
      <c r="W223" s="740">
        <v>2013</v>
      </c>
      <c r="X223" s="749">
        <v>1</v>
      </c>
      <c r="Y223" s="750">
        <v>1</v>
      </c>
      <c r="Z223" s="254"/>
      <c r="AA223" s="358"/>
      <c r="AB223" s="255"/>
      <c r="AC223" s="255"/>
    </row>
    <row r="224" spans="1:29" s="353" customFormat="1" ht="27.6" customHeight="1" x14ac:dyDescent="0.35">
      <c r="A224" s="740"/>
      <c r="B224" s="741" t="s">
        <v>2567</v>
      </c>
      <c r="C224" s="728" t="s">
        <v>2725</v>
      </c>
      <c r="D224" s="728"/>
      <c r="E224" s="742">
        <v>1280200161</v>
      </c>
      <c r="F224" s="743" t="s">
        <v>2443</v>
      </c>
      <c r="G224" s="744" t="s">
        <v>2211</v>
      </c>
      <c r="H224" s="744" t="s">
        <v>778</v>
      </c>
      <c r="I224" s="744">
        <v>13902</v>
      </c>
      <c r="J224" s="745" t="s">
        <v>393</v>
      </c>
      <c r="K224" s="740" t="s">
        <v>1364</v>
      </c>
      <c r="L224" s="733" t="s">
        <v>1573</v>
      </c>
      <c r="M224" s="746">
        <v>136191</v>
      </c>
      <c r="N224" s="747">
        <v>37343616.780000001</v>
      </c>
      <c r="O224" s="747">
        <v>1275000</v>
      </c>
      <c r="P224" s="748"/>
      <c r="Q224" s="748"/>
      <c r="R224" s="736">
        <f t="shared" si="5"/>
        <v>38618616.780000001</v>
      </c>
      <c r="S224" s="748"/>
      <c r="T224" s="748"/>
      <c r="U224" s="740">
        <v>4</v>
      </c>
      <c r="V224" s="740">
        <v>5</v>
      </c>
      <c r="W224" s="740">
        <v>2013</v>
      </c>
      <c r="X224" s="749">
        <v>1</v>
      </c>
      <c r="Y224" s="750">
        <v>1</v>
      </c>
      <c r="Z224" s="254"/>
      <c r="AA224" s="358"/>
      <c r="AB224" s="255"/>
      <c r="AC224" s="255"/>
    </row>
    <row r="225" spans="1:29" ht="27.6" customHeight="1" x14ac:dyDescent="0.35">
      <c r="A225" s="727"/>
      <c r="B225" s="733"/>
      <c r="C225" s="733"/>
      <c r="D225" s="733"/>
      <c r="E225" s="751"/>
      <c r="F225" s="730"/>
      <c r="G225" s="731"/>
      <c r="H225" s="731"/>
      <c r="I225" s="731"/>
      <c r="J225" s="727"/>
      <c r="K225" s="727"/>
      <c r="L225" s="727"/>
      <c r="M225" s="734"/>
      <c r="N225" s="735"/>
      <c r="O225" s="735"/>
      <c r="P225" s="735"/>
      <c r="Q225" s="735"/>
      <c r="R225" s="736"/>
      <c r="S225" s="736"/>
      <c r="T225" s="736"/>
      <c r="U225" s="737"/>
      <c r="V225" s="737"/>
      <c r="W225" s="737"/>
      <c r="X225" s="752"/>
      <c r="Y225" s="737"/>
    </row>
    <row r="226" spans="1:29" ht="27.6" customHeight="1" x14ac:dyDescent="0.35">
      <c r="A226" s="727"/>
      <c r="B226" s="727"/>
      <c r="C226" s="727"/>
      <c r="D226" s="727"/>
      <c r="E226" s="753"/>
      <c r="F226" s="754"/>
      <c r="G226" s="755"/>
      <c r="H226" s="755"/>
      <c r="I226" s="755"/>
      <c r="J226" s="727"/>
      <c r="K226" s="727"/>
      <c r="L226" s="756" t="s">
        <v>1544</v>
      </c>
      <c r="M226" s="757">
        <f>SUM(M177:M225)</f>
        <v>2607185</v>
      </c>
      <c r="N226" s="758">
        <f>SUM(N177:N225)</f>
        <v>744933802.33635008</v>
      </c>
      <c r="O226" s="758">
        <f>SUM(O177:O225)</f>
        <v>48377933.812499993</v>
      </c>
      <c r="P226" s="758">
        <f>SUM(P177:P225)</f>
        <v>0</v>
      </c>
      <c r="Q226" s="758"/>
      <c r="R226" s="757">
        <f>SUM(R177:R225)</f>
        <v>793311736.14885008</v>
      </c>
      <c r="S226" s="757"/>
      <c r="T226" s="736"/>
      <c r="U226" s="737"/>
      <c r="V226" s="737"/>
      <c r="W226" s="737"/>
      <c r="X226" s="752"/>
      <c r="Y226" s="737"/>
    </row>
    <row r="227" spans="1:29" s="253" customFormat="1" ht="27.6" customHeight="1" x14ac:dyDescent="0.35">
      <c r="B227" s="286" t="s">
        <v>974</v>
      </c>
      <c r="C227" s="286"/>
      <c r="D227" s="286"/>
      <c r="E227" s="287"/>
      <c r="F227" s="288"/>
      <c r="G227" s="361"/>
      <c r="H227" s="361"/>
      <c r="I227" s="361"/>
      <c r="M227" s="309"/>
      <c r="N227" s="281"/>
      <c r="O227" s="281"/>
      <c r="P227" s="281"/>
      <c r="Q227" s="281"/>
      <c r="R227" s="295"/>
      <c r="S227" s="295"/>
      <c r="T227" s="295"/>
      <c r="X227" s="282"/>
      <c r="Z227" s="254"/>
      <c r="AA227" s="362"/>
      <c r="AB227" s="309"/>
      <c r="AC227" s="309"/>
    </row>
    <row r="228" spans="1:29" s="253" customFormat="1" ht="27.6" customHeight="1" x14ac:dyDescent="0.35">
      <c r="B228" s="363" t="s">
        <v>975</v>
      </c>
      <c r="C228" s="363" t="s">
        <v>2582</v>
      </c>
      <c r="D228" s="363"/>
      <c r="E228" s="364">
        <v>1280300009</v>
      </c>
      <c r="F228" s="326" t="s">
        <v>2327</v>
      </c>
      <c r="G228" s="365" t="s">
        <v>2050</v>
      </c>
      <c r="H228" s="365" t="s">
        <v>778</v>
      </c>
      <c r="I228" s="365">
        <v>14214</v>
      </c>
      <c r="J228" s="350" t="s">
        <v>976</v>
      </c>
      <c r="K228" s="350" t="s">
        <v>1312</v>
      </c>
      <c r="L228" s="350" t="s">
        <v>1851</v>
      </c>
      <c r="M228" s="366">
        <v>183336</v>
      </c>
      <c r="N228" s="295">
        <v>42318256.842</v>
      </c>
      <c r="O228" s="295">
        <v>989746.8</v>
      </c>
      <c r="P228" s="295">
        <v>0</v>
      </c>
      <c r="Q228" s="295"/>
      <c r="R228" s="295">
        <f t="shared" ref="R228:R240" si="6">SUM(N228:Q228)</f>
        <v>43308003.641999997</v>
      </c>
      <c r="S228" s="295"/>
      <c r="T228" s="295"/>
      <c r="U228" s="253">
        <v>4</v>
      </c>
      <c r="V228" s="253">
        <v>6</v>
      </c>
      <c r="W228" s="253">
        <v>1960</v>
      </c>
      <c r="X228" s="297">
        <v>1</v>
      </c>
      <c r="Y228" s="348">
        <v>1</v>
      </c>
      <c r="Z228" s="254"/>
      <c r="AA228" s="295"/>
      <c r="AB228" s="309"/>
      <c r="AC228" s="309"/>
    </row>
    <row r="229" spans="1:29" s="253" customFormat="1" ht="27.6" customHeight="1" x14ac:dyDescent="0.35">
      <c r="B229" s="363" t="s">
        <v>978</v>
      </c>
      <c r="C229" s="363" t="s">
        <v>2582</v>
      </c>
      <c r="D229" s="363"/>
      <c r="E229" s="327" t="s">
        <v>979</v>
      </c>
      <c r="F229" s="326" t="s">
        <v>2327</v>
      </c>
      <c r="G229" s="365" t="s">
        <v>2050</v>
      </c>
      <c r="H229" s="365" t="s">
        <v>778</v>
      </c>
      <c r="I229" s="365">
        <v>14214</v>
      </c>
      <c r="J229" s="350" t="s">
        <v>980</v>
      </c>
      <c r="K229" s="350" t="s">
        <v>1313</v>
      </c>
      <c r="L229" s="350" t="s">
        <v>1851</v>
      </c>
      <c r="M229" s="366">
        <v>151337</v>
      </c>
      <c r="N229" s="295">
        <v>33903717.167999998</v>
      </c>
      <c r="O229" s="295">
        <v>509367.60000000003</v>
      </c>
      <c r="P229" s="295">
        <v>0</v>
      </c>
      <c r="Q229" s="295"/>
      <c r="R229" s="295">
        <f t="shared" si="6"/>
        <v>34413084.767999999</v>
      </c>
      <c r="S229" s="295"/>
      <c r="T229" s="295"/>
      <c r="U229" s="253">
        <v>4</v>
      </c>
      <c r="V229" s="253">
        <v>6</v>
      </c>
      <c r="W229" s="253">
        <v>1964</v>
      </c>
      <c r="X229" s="297">
        <v>0.25</v>
      </c>
      <c r="Y229" s="348">
        <v>1</v>
      </c>
      <c r="Z229" s="254"/>
      <c r="AA229" s="295"/>
      <c r="AB229" s="309"/>
      <c r="AC229" s="309"/>
    </row>
    <row r="230" spans="1:29" s="253" customFormat="1" ht="27.6" customHeight="1" x14ac:dyDescent="0.35">
      <c r="B230" s="363" t="s">
        <v>982</v>
      </c>
      <c r="C230" s="363" t="s">
        <v>2582</v>
      </c>
      <c r="D230" s="363"/>
      <c r="E230" s="364">
        <v>1280300021</v>
      </c>
      <c r="F230" s="326" t="s">
        <v>1371</v>
      </c>
      <c r="G230" s="365" t="s">
        <v>2051</v>
      </c>
      <c r="H230" s="365" t="s">
        <v>778</v>
      </c>
      <c r="I230" s="365">
        <v>14221</v>
      </c>
      <c r="J230" s="350" t="s">
        <v>983</v>
      </c>
      <c r="K230" s="350" t="s">
        <v>1364</v>
      </c>
      <c r="L230" s="350" t="s">
        <v>1076</v>
      </c>
      <c r="M230" s="366">
        <v>140395</v>
      </c>
      <c r="N230" s="295">
        <v>31787336.100000001</v>
      </c>
      <c r="O230" s="295">
        <v>792004.5</v>
      </c>
      <c r="P230" s="295">
        <v>0</v>
      </c>
      <c r="Q230" s="295"/>
      <c r="R230" s="295">
        <f t="shared" si="6"/>
        <v>32579340.600000001</v>
      </c>
      <c r="S230" s="295"/>
      <c r="T230" s="295"/>
      <c r="U230" s="253">
        <v>4</v>
      </c>
      <c r="V230" s="253">
        <v>6</v>
      </c>
      <c r="W230" s="253">
        <v>1974</v>
      </c>
      <c r="X230" s="297">
        <v>0</v>
      </c>
      <c r="Y230" s="348">
        <v>1</v>
      </c>
      <c r="Z230" s="254"/>
      <c r="AA230" s="295"/>
      <c r="AB230" s="309"/>
      <c r="AC230" s="309"/>
    </row>
    <row r="231" spans="1:29" s="253" customFormat="1" ht="27.6" customHeight="1" x14ac:dyDescent="0.35">
      <c r="B231" s="363" t="s">
        <v>1372</v>
      </c>
      <c r="C231" s="363" t="s">
        <v>2582</v>
      </c>
      <c r="D231" s="363"/>
      <c r="E231" s="364">
        <v>1280300022</v>
      </c>
      <c r="F231" s="326" t="s">
        <v>1371</v>
      </c>
      <c r="G231" s="365" t="s">
        <v>2051</v>
      </c>
      <c r="H231" s="365" t="s">
        <v>778</v>
      </c>
      <c r="I231" s="365">
        <v>14221</v>
      </c>
      <c r="J231" s="350" t="s">
        <v>1373</v>
      </c>
      <c r="K231" s="350" t="s">
        <v>1364</v>
      </c>
      <c r="L231" s="350" t="s">
        <v>1076</v>
      </c>
      <c r="M231" s="366">
        <v>143294</v>
      </c>
      <c r="N231" s="295">
        <v>30887301.870000001</v>
      </c>
      <c r="O231" s="295">
        <v>581838.6</v>
      </c>
      <c r="P231" s="295">
        <v>0</v>
      </c>
      <c r="Q231" s="295"/>
      <c r="R231" s="295">
        <f t="shared" si="6"/>
        <v>31469140.470000003</v>
      </c>
      <c r="S231" s="295"/>
      <c r="T231" s="295"/>
      <c r="U231" s="253">
        <v>4</v>
      </c>
      <c r="V231" s="253">
        <v>6</v>
      </c>
      <c r="W231" s="253">
        <v>1974</v>
      </c>
      <c r="X231" s="297">
        <v>0</v>
      </c>
      <c r="Y231" s="348">
        <v>1</v>
      </c>
      <c r="Z231" s="254"/>
      <c r="AA231" s="295"/>
      <c r="AB231" s="309"/>
      <c r="AC231" s="309"/>
    </row>
    <row r="232" spans="1:29" s="253" customFormat="1" ht="27.6" customHeight="1" x14ac:dyDescent="0.35">
      <c r="B232" s="363" t="s">
        <v>1374</v>
      </c>
      <c r="C232" s="363" t="s">
        <v>2582</v>
      </c>
      <c r="D232" s="363"/>
      <c r="E232" s="364">
        <v>1280300023</v>
      </c>
      <c r="F232" s="326" t="s">
        <v>1371</v>
      </c>
      <c r="G232" s="365" t="s">
        <v>2051</v>
      </c>
      <c r="H232" s="365" t="s">
        <v>778</v>
      </c>
      <c r="I232" s="365">
        <v>14221</v>
      </c>
      <c r="J232" s="350" t="s">
        <v>1366</v>
      </c>
      <c r="K232" s="350" t="s">
        <v>1364</v>
      </c>
      <c r="L232" s="350" t="s">
        <v>1076</v>
      </c>
      <c r="M232" s="366">
        <v>169529</v>
      </c>
      <c r="N232" s="295">
        <v>39512539.036991999</v>
      </c>
      <c r="O232" s="295">
        <v>1025982.3</v>
      </c>
      <c r="P232" s="295">
        <v>0</v>
      </c>
      <c r="Q232" s="295"/>
      <c r="R232" s="295">
        <f t="shared" si="6"/>
        <v>40538521.336991996</v>
      </c>
      <c r="S232" s="295"/>
      <c r="T232" s="295"/>
      <c r="U232" s="253">
        <v>4</v>
      </c>
      <c r="V232" s="253">
        <v>6</v>
      </c>
      <c r="W232" s="253">
        <v>1974</v>
      </c>
      <c r="X232" s="297">
        <v>0</v>
      </c>
      <c r="Y232" s="348">
        <v>1</v>
      </c>
      <c r="Z232" s="254"/>
      <c r="AA232" s="295"/>
      <c r="AB232" s="309"/>
      <c r="AC232" s="309"/>
    </row>
    <row r="233" spans="1:29" s="253" customFormat="1" ht="27.6" customHeight="1" x14ac:dyDescent="0.35">
      <c r="B233" s="363" t="s">
        <v>1367</v>
      </c>
      <c r="C233" s="363" t="s">
        <v>2582</v>
      </c>
      <c r="D233" s="363"/>
      <c r="E233" s="364">
        <v>1280300024</v>
      </c>
      <c r="F233" s="326" t="s">
        <v>1371</v>
      </c>
      <c r="G233" s="365" t="s">
        <v>2051</v>
      </c>
      <c r="H233" s="365" t="s">
        <v>778</v>
      </c>
      <c r="I233" s="365">
        <v>14221</v>
      </c>
      <c r="J233" s="350" t="s">
        <v>1368</v>
      </c>
      <c r="K233" s="350" t="s">
        <v>1364</v>
      </c>
      <c r="L233" s="350" t="s">
        <v>1076</v>
      </c>
      <c r="M233" s="366">
        <v>155707</v>
      </c>
      <c r="N233" s="295">
        <v>34100372.046000004</v>
      </c>
      <c r="O233" s="295">
        <v>732992.4</v>
      </c>
      <c r="P233" s="295">
        <v>0</v>
      </c>
      <c r="Q233" s="295"/>
      <c r="R233" s="295">
        <f t="shared" si="6"/>
        <v>34833364.446000002</v>
      </c>
      <c r="S233" s="295"/>
      <c r="T233" s="295"/>
      <c r="U233" s="253">
        <v>4</v>
      </c>
      <c r="V233" s="253">
        <v>6</v>
      </c>
      <c r="W233" s="253">
        <v>1974</v>
      </c>
      <c r="X233" s="297">
        <v>0</v>
      </c>
      <c r="Y233" s="348">
        <v>1</v>
      </c>
      <c r="Z233" s="254"/>
      <c r="AA233" s="295"/>
      <c r="AB233" s="309"/>
      <c r="AC233" s="309"/>
    </row>
    <row r="234" spans="1:29" s="253" customFormat="1" ht="27.6" customHeight="1" x14ac:dyDescent="0.35">
      <c r="B234" s="363" t="s">
        <v>1072</v>
      </c>
      <c r="C234" s="363" t="s">
        <v>2582</v>
      </c>
      <c r="D234" s="363"/>
      <c r="E234" s="364">
        <v>1280300025</v>
      </c>
      <c r="F234" s="326" t="s">
        <v>1371</v>
      </c>
      <c r="G234" s="365" t="s">
        <v>2051</v>
      </c>
      <c r="H234" s="365" t="s">
        <v>778</v>
      </c>
      <c r="I234" s="365">
        <v>14221</v>
      </c>
      <c r="J234" s="350" t="s">
        <v>176</v>
      </c>
      <c r="K234" s="350" t="s">
        <v>1364</v>
      </c>
      <c r="L234" s="350" t="s">
        <v>1076</v>
      </c>
      <c r="M234" s="366">
        <v>145329</v>
      </c>
      <c r="N234" s="295">
        <v>31740513.510000002</v>
      </c>
      <c r="O234" s="295">
        <v>948334.8</v>
      </c>
      <c r="P234" s="295">
        <v>0</v>
      </c>
      <c r="Q234" s="295"/>
      <c r="R234" s="295">
        <f t="shared" si="6"/>
        <v>32688848.310000002</v>
      </c>
      <c r="S234" s="295"/>
      <c r="T234" s="295"/>
      <c r="U234" s="253">
        <v>4</v>
      </c>
      <c r="V234" s="253">
        <v>6</v>
      </c>
      <c r="W234" s="253">
        <v>1974</v>
      </c>
      <c r="X234" s="297">
        <v>0</v>
      </c>
      <c r="Y234" s="348">
        <v>1</v>
      </c>
      <c r="Z234" s="254"/>
      <c r="AA234" s="295"/>
      <c r="AB234" s="309"/>
      <c r="AC234" s="309"/>
    </row>
    <row r="235" spans="1:29" s="253" customFormat="1" ht="27.6" customHeight="1" x14ac:dyDescent="0.35">
      <c r="B235" s="363" t="s">
        <v>177</v>
      </c>
      <c r="C235" s="363" t="s">
        <v>2582</v>
      </c>
      <c r="D235" s="363"/>
      <c r="E235" s="364">
        <v>1280300026</v>
      </c>
      <c r="F235" s="326" t="s">
        <v>1371</v>
      </c>
      <c r="G235" s="365" t="s">
        <v>2051</v>
      </c>
      <c r="H235" s="365" t="s">
        <v>778</v>
      </c>
      <c r="I235" s="365">
        <v>14221</v>
      </c>
      <c r="J235" s="350" t="s">
        <v>178</v>
      </c>
      <c r="K235" s="350" t="s">
        <v>1364</v>
      </c>
      <c r="L235" s="350" t="s">
        <v>977</v>
      </c>
      <c r="M235" s="366">
        <v>151162</v>
      </c>
      <c r="N235" s="295">
        <v>33567635.022</v>
      </c>
      <c r="O235" s="295">
        <v>1521891</v>
      </c>
      <c r="P235" s="295">
        <v>0</v>
      </c>
      <c r="Q235" s="295"/>
      <c r="R235" s="295">
        <f t="shared" si="6"/>
        <v>35089526.022</v>
      </c>
      <c r="S235" s="295"/>
      <c r="T235" s="295"/>
      <c r="U235" s="253">
        <v>4</v>
      </c>
      <c r="V235" s="253">
        <v>6</v>
      </c>
      <c r="W235" s="253">
        <v>1974</v>
      </c>
      <c r="X235" s="297">
        <v>0</v>
      </c>
      <c r="Y235" s="348">
        <v>1</v>
      </c>
      <c r="Z235" s="254"/>
      <c r="AA235" s="295"/>
      <c r="AB235" s="309"/>
      <c r="AC235" s="309"/>
    </row>
    <row r="236" spans="1:29" s="253" customFormat="1" ht="27.6" customHeight="1" x14ac:dyDescent="0.35">
      <c r="B236" s="363" t="s">
        <v>1567</v>
      </c>
      <c r="C236" s="363" t="s">
        <v>2582</v>
      </c>
      <c r="D236" s="363"/>
      <c r="E236" s="327" t="s">
        <v>1568</v>
      </c>
      <c r="F236" s="326" t="s">
        <v>1371</v>
      </c>
      <c r="G236" s="365" t="s">
        <v>2051</v>
      </c>
      <c r="H236" s="365" t="s">
        <v>778</v>
      </c>
      <c r="I236" s="365">
        <v>14221</v>
      </c>
      <c r="J236" s="350" t="s">
        <v>1938</v>
      </c>
      <c r="K236" s="350" t="s">
        <v>1364</v>
      </c>
      <c r="L236" s="350" t="s">
        <v>1479</v>
      </c>
      <c r="M236" s="366">
        <v>54911</v>
      </c>
      <c r="N236" s="295">
        <v>12201966.954</v>
      </c>
      <c r="O236" s="295">
        <v>223624.80000000002</v>
      </c>
      <c r="P236" s="295">
        <v>0</v>
      </c>
      <c r="Q236" s="295"/>
      <c r="R236" s="295">
        <f t="shared" si="6"/>
        <v>12425591.754000001</v>
      </c>
      <c r="S236" s="295"/>
      <c r="T236" s="295"/>
      <c r="U236" s="253">
        <v>4</v>
      </c>
      <c r="V236" s="253">
        <v>6</v>
      </c>
      <c r="W236" s="253">
        <v>1972</v>
      </c>
      <c r="X236" s="297">
        <v>1</v>
      </c>
      <c r="Y236" s="348">
        <v>1</v>
      </c>
      <c r="Z236" s="254"/>
      <c r="AA236" s="295"/>
      <c r="AB236" s="309"/>
      <c r="AC236" s="309"/>
    </row>
    <row r="237" spans="1:29" s="253" customFormat="1" ht="27.6" customHeight="1" x14ac:dyDescent="0.35">
      <c r="B237" s="363" t="s">
        <v>1569</v>
      </c>
      <c r="C237" s="363" t="s">
        <v>2582</v>
      </c>
      <c r="D237" s="363"/>
      <c r="E237" s="327" t="s">
        <v>1570</v>
      </c>
      <c r="F237" s="326" t="s">
        <v>1371</v>
      </c>
      <c r="G237" s="365" t="s">
        <v>2051</v>
      </c>
      <c r="H237" s="365" t="s">
        <v>778</v>
      </c>
      <c r="I237" s="365">
        <v>14221</v>
      </c>
      <c r="J237" s="350" t="s">
        <v>1571</v>
      </c>
      <c r="K237" s="350" t="s">
        <v>1364</v>
      </c>
      <c r="L237" s="350" t="s">
        <v>1479</v>
      </c>
      <c r="M237" s="366">
        <v>55458</v>
      </c>
      <c r="N237" s="295">
        <v>12436079.903999999</v>
      </c>
      <c r="O237" s="295">
        <v>330260.7</v>
      </c>
      <c r="P237" s="295">
        <v>0</v>
      </c>
      <c r="Q237" s="295"/>
      <c r="R237" s="295">
        <f t="shared" si="6"/>
        <v>12766340.603999998</v>
      </c>
      <c r="S237" s="295"/>
      <c r="T237" s="295"/>
      <c r="U237" s="253">
        <v>4</v>
      </c>
      <c r="V237" s="253">
        <v>6</v>
      </c>
      <c r="W237" s="253">
        <v>1972</v>
      </c>
      <c r="X237" s="297">
        <v>1</v>
      </c>
      <c r="Y237" s="348">
        <v>1</v>
      </c>
      <c r="Z237" s="254"/>
      <c r="AA237" s="295"/>
      <c r="AB237" s="309"/>
      <c r="AC237" s="309"/>
    </row>
    <row r="238" spans="1:29" s="253" customFormat="1" ht="27.6" customHeight="1" x14ac:dyDescent="0.35">
      <c r="B238" s="363" t="s">
        <v>28</v>
      </c>
      <c r="C238" s="363" t="s">
        <v>2582</v>
      </c>
      <c r="D238" s="363"/>
      <c r="E238" s="327" t="s">
        <v>29</v>
      </c>
      <c r="F238" s="326" t="s">
        <v>1371</v>
      </c>
      <c r="G238" s="365" t="s">
        <v>2050</v>
      </c>
      <c r="H238" s="365" t="s">
        <v>778</v>
      </c>
      <c r="I238" s="365">
        <v>14221</v>
      </c>
      <c r="J238" s="350" t="s">
        <v>675</v>
      </c>
      <c r="K238" s="350" t="s">
        <v>1364</v>
      </c>
      <c r="L238" s="350" t="s">
        <v>1479</v>
      </c>
      <c r="M238" s="366">
        <v>55413</v>
      </c>
      <c r="N238" s="295">
        <v>12310179.162</v>
      </c>
      <c r="O238" s="295">
        <v>229836.6</v>
      </c>
      <c r="P238" s="295">
        <v>0</v>
      </c>
      <c r="Q238" s="295"/>
      <c r="R238" s="295">
        <f t="shared" si="6"/>
        <v>12540015.762</v>
      </c>
      <c r="S238" s="295"/>
      <c r="T238" s="295"/>
      <c r="U238" s="253">
        <v>4</v>
      </c>
      <c r="V238" s="253">
        <v>6</v>
      </c>
      <c r="W238" s="253">
        <v>1972</v>
      </c>
      <c r="X238" s="297">
        <v>1</v>
      </c>
      <c r="Y238" s="348">
        <v>1</v>
      </c>
      <c r="Z238" s="254"/>
      <c r="AA238" s="295"/>
      <c r="AB238" s="309"/>
      <c r="AC238" s="309"/>
    </row>
    <row r="239" spans="1:29" s="253" customFormat="1" ht="27.6" customHeight="1" x14ac:dyDescent="0.35">
      <c r="B239" s="363" t="s">
        <v>569</v>
      </c>
      <c r="C239" s="363" t="s">
        <v>2582</v>
      </c>
      <c r="D239" s="363"/>
      <c r="E239" s="327" t="s">
        <v>570</v>
      </c>
      <c r="F239" s="326" t="s">
        <v>1371</v>
      </c>
      <c r="G239" s="365" t="s">
        <v>2051</v>
      </c>
      <c r="H239" s="365" t="s">
        <v>778</v>
      </c>
      <c r="I239" s="365">
        <v>14221</v>
      </c>
      <c r="J239" s="350" t="s">
        <v>2190</v>
      </c>
      <c r="K239" s="350" t="s">
        <v>1364</v>
      </c>
      <c r="L239" s="350" t="s">
        <v>1479</v>
      </c>
      <c r="M239" s="366">
        <v>64243</v>
      </c>
      <c r="N239" s="295">
        <v>14292335.471999999</v>
      </c>
      <c r="O239" s="295">
        <v>170824.5</v>
      </c>
      <c r="P239" s="295">
        <v>0</v>
      </c>
      <c r="Q239" s="295"/>
      <c r="R239" s="295">
        <f t="shared" si="6"/>
        <v>14463159.971999999</v>
      </c>
      <c r="S239" s="295"/>
      <c r="T239" s="295"/>
      <c r="U239" s="253">
        <v>4</v>
      </c>
      <c r="V239" s="253">
        <v>6</v>
      </c>
      <c r="W239" s="253">
        <v>1972</v>
      </c>
      <c r="X239" s="297">
        <v>1</v>
      </c>
      <c r="Y239" s="348">
        <v>1</v>
      </c>
      <c r="Z239" s="254"/>
      <c r="AA239" s="295"/>
      <c r="AB239" s="309"/>
      <c r="AC239" s="309"/>
    </row>
    <row r="240" spans="1:29" s="253" customFormat="1" ht="27.6" customHeight="1" x14ac:dyDescent="0.35">
      <c r="E240" s="367"/>
      <c r="F240" s="304"/>
      <c r="G240" s="368"/>
      <c r="H240" s="368"/>
      <c r="I240" s="368"/>
      <c r="L240" s="300" t="s">
        <v>1544</v>
      </c>
      <c r="M240" s="337">
        <f>SUM(M228:M239)</f>
        <v>1470114</v>
      </c>
      <c r="N240" s="301">
        <f>SUM(N228:N239)</f>
        <v>329058233.08699197</v>
      </c>
      <c r="O240" s="301">
        <f>SUM(O228:O239)</f>
        <v>8056704.6000000006</v>
      </c>
      <c r="P240" s="301">
        <f>SUM(P228:P239)</f>
        <v>0</v>
      </c>
      <c r="Q240" s="301"/>
      <c r="R240" s="311">
        <f t="shared" si="6"/>
        <v>337114937.68699199</v>
      </c>
      <c r="S240" s="311"/>
      <c r="T240" s="310"/>
      <c r="X240" s="282"/>
      <c r="Z240" s="254"/>
      <c r="AA240" s="362"/>
      <c r="AB240" s="309"/>
      <c r="AC240" s="309"/>
    </row>
    <row r="241" spans="2:29" s="253" customFormat="1" ht="27.6" customHeight="1" x14ac:dyDescent="0.35">
      <c r="B241" s="286" t="s">
        <v>1606</v>
      </c>
      <c r="C241" s="286"/>
      <c r="D241" s="286"/>
      <c r="E241" s="287"/>
      <c r="F241" s="288"/>
      <c r="G241" s="361"/>
      <c r="H241" s="361"/>
      <c r="I241" s="361"/>
      <c r="M241" s="309"/>
      <c r="N241" s="281"/>
      <c r="O241" s="281"/>
      <c r="P241" s="281"/>
      <c r="Q241" s="281"/>
      <c r="R241" s="295"/>
      <c r="S241" s="295"/>
      <c r="T241" s="295"/>
      <c r="X241" s="282"/>
      <c r="Z241" s="254"/>
      <c r="AA241" s="362"/>
      <c r="AB241" s="309"/>
      <c r="AC241" s="309"/>
    </row>
    <row r="242" spans="2:29" s="253" customFormat="1" ht="27.6" customHeight="1" x14ac:dyDescent="0.35">
      <c r="B242" s="363" t="s">
        <v>1607</v>
      </c>
      <c r="C242" s="363" t="s">
        <v>2582</v>
      </c>
      <c r="D242" s="363"/>
      <c r="E242" s="364">
        <v>1280500000</v>
      </c>
      <c r="F242" s="326" t="s">
        <v>229</v>
      </c>
      <c r="G242" s="365" t="s">
        <v>2052</v>
      </c>
      <c r="H242" s="365" t="s">
        <v>778</v>
      </c>
      <c r="I242" s="365">
        <v>11794</v>
      </c>
      <c r="J242" s="350" t="s">
        <v>228</v>
      </c>
      <c r="M242" s="309"/>
      <c r="N242" s="295"/>
      <c r="O242" s="295"/>
      <c r="P242" s="295"/>
      <c r="Q242" s="295"/>
      <c r="R242" s="295"/>
      <c r="S242" s="295"/>
      <c r="T242" s="295"/>
      <c r="X242" s="282"/>
      <c r="Z242" s="254"/>
      <c r="AA242" s="362"/>
      <c r="AB242" s="309"/>
      <c r="AC242" s="309"/>
    </row>
    <row r="243" spans="2:29" s="253" customFormat="1" ht="27.6" customHeight="1" x14ac:dyDescent="0.35">
      <c r="B243" s="363" t="s">
        <v>230</v>
      </c>
      <c r="C243" s="363" t="s">
        <v>2582</v>
      </c>
      <c r="D243" s="363"/>
      <c r="E243" s="327" t="s">
        <v>231</v>
      </c>
      <c r="F243" s="326" t="s">
        <v>229</v>
      </c>
      <c r="G243" s="365" t="s">
        <v>2052</v>
      </c>
      <c r="H243" s="365" t="s">
        <v>778</v>
      </c>
      <c r="I243" s="365">
        <v>11794</v>
      </c>
      <c r="J243" s="350" t="s">
        <v>1640</v>
      </c>
      <c r="K243" s="350" t="s">
        <v>232</v>
      </c>
      <c r="L243" s="350" t="s">
        <v>1365</v>
      </c>
      <c r="M243" s="366">
        <v>288860</v>
      </c>
      <c r="N243" s="295">
        <v>16073674.896000002</v>
      </c>
      <c r="O243" s="295">
        <v>0</v>
      </c>
      <c r="P243" s="295">
        <v>0</v>
      </c>
      <c r="Q243" s="295"/>
      <c r="R243" s="295">
        <f t="shared" ref="R243:R274" si="7">SUM(N243:Q243)</f>
        <v>16073674.896000002</v>
      </c>
      <c r="S243" s="295"/>
      <c r="T243" s="295"/>
      <c r="U243" s="253">
        <v>11</v>
      </c>
      <c r="V243" s="253">
        <v>4</v>
      </c>
      <c r="W243" s="253">
        <v>1980</v>
      </c>
      <c r="X243" s="282"/>
      <c r="Y243" s="348"/>
      <c r="Z243" s="254"/>
      <c r="AA243" s="295"/>
      <c r="AB243" s="309"/>
      <c r="AC243" s="309"/>
    </row>
    <row r="244" spans="2:29" s="253" customFormat="1" ht="27.6" customHeight="1" x14ac:dyDescent="0.35">
      <c r="B244" s="363" t="s">
        <v>233</v>
      </c>
      <c r="C244" s="363" t="s">
        <v>2582</v>
      </c>
      <c r="D244" s="363"/>
      <c r="E244" s="327" t="s">
        <v>234</v>
      </c>
      <c r="F244" s="326" t="s">
        <v>2343</v>
      </c>
      <c r="G244" s="365" t="s">
        <v>2052</v>
      </c>
      <c r="H244" s="365" t="s">
        <v>778</v>
      </c>
      <c r="I244" s="365">
        <v>11794</v>
      </c>
      <c r="J244" s="350" t="s">
        <v>235</v>
      </c>
      <c r="K244" s="350" t="s">
        <v>1364</v>
      </c>
      <c r="L244" s="350" t="s">
        <v>794</v>
      </c>
      <c r="M244" s="366">
        <v>157067</v>
      </c>
      <c r="N244" s="295">
        <v>34926530.634000003</v>
      </c>
      <c r="O244" s="295">
        <v>1357278.3</v>
      </c>
      <c r="P244" s="295">
        <v>0</v>
      </c>
      <c r="Q244" s="295"/>
      <c r="R244" s="295">
        <f t="shared" si="7"/>
        <v>36283808.934</v>
      </c>
      <c r="S244" s="295"/>
      <c r="T244" s="295"/>
      <c r="U244" s="253">
        <v>4</v>
      </c>
      <c r="V244" s="253">
        <v>4</v>
      </c>
      <c r="W244" s="253">
        <v>1962</v>
      </c>
      <c r="X244" s="348">
        <v>0.01</v>
      </c>
      <c r="Y244" s="348">
        <v>1</v>
      </c>
      <c r="Z244" s="254"/>
      <c r="AA244" s="295"/>
      <c r="AB244" s="309"/>
      <c r="AC244" s="309"/>
    </row>
    <row r="245" spans="2:29" s="253" customFormat="1" ht="27.6" customHeight="1" x14ac:dyDescent="0.35">
      <c r="B245" s="363" t="s">
        <v>1925</v>
      </c>
      <c r="C245" s="363" t="s">
        <v>2582</v>
      </c>
      <c r="D245" s="363"/>
      <c r="E245" s="364">
        <v>1280500031</v>
      </c>
      <c r="F245" s="326" t="s">
        <v>2343</v>
      </c>
      <c r="G245" s="365" t="s">
        <v>2052</v>
      </c>
      <c r="H245" s="365" t="s">
        <v>778</v>
      </c>
      <c r="I245" s="365">
        <v>11794</v>
      </c>
      <c r="J245" s="350" t="s">
        <v>1926</v>
      </c>
      <c r="K245" s="350" t="s">
        <v>1364</v>
      </c>
      <c r="L245" s="350" t="s">
        <v>1365</v>
      </c>
      <c r="M245" s="366">
        <v>51635</v>
      </c>
      <c r="N245" s="295">
        <v>10148016.006000001</v>
      </c>
      <c r="O245" s="295">
        <v>204989.4</v>
      </c>
      <c r="P245" s="295">
        <v>0</v>
      </c>
      <c r="Q245" s="295"/>
      <c r="R245" s="295">
        <f t="shared" si="7"/>
        <v>10353005.406000001</v>
      </c>
      <c r="S245" s="295"/>
      <c r="T245" s="295"/>
      <c r="V245" s="253">
        <v>3</v>
      </c>
      <c r="W245" s="253">
        <v>1964</v>
      </c>
      <c r="X245" s="348">
        <v>0.01</v>
      </c>
      <c r="Y245" s="348">
        <v>1</v>
      </c>
      <c r="Z245" s="254"/>
      <c r="AA245" s="295"/>
      <c r="AB245" s="309"/>
      <c r="AC245" s="309"/>
    </row>
    <row r="246" spans="2:29" s="253" customFormat="1" ht="27.6" customHeight="1" x14ac:dyDescent="0.35">
      <c r="B246" s="363" t="s">
        <v>1927</v>
      </c>
      <c r="C246" s="363" t="s">
        <v>2582</v>
      </c>
      <c r="D246" s="363"/>
      <c r="E246" s="364">
        <v>1280500032</v>
      </c>
      <c r="F246" s="326" t="s">
        <v>2343</v>
      </c>
      <c r="G246" s="365" t="s">
        <v>2052</v>
      </c>
      <c r="H246" s="365" t="s">
        <v>778</v>
      </c>
      <c r="I246" s="365">
        <v>11794</v>
      </c>
      <c r="J246" s="350" t="s">
        <v>1928</v>
      </c>
      <c r="K246" s="350" t="s">
        <v>1364</v>
      </c>
      <c r="L246" s="350" t="s">
        <v>1365</v>
      </c>
      <c r="M246" s="366">
        <v>46433</v>
      </c>
      <c r="N246" s="295">
        <v>10320739.338000001</v>
      </c>
      <c r="O246" s="295">
        <v>206024.7</v>
      </c>
      <c r="P246" s="295">
        <v>0</v>
      </c>
      <c r="Q246" s="295"/>
      <c r="R246" s="295">
        <f t="shared" si="7"/>
        <v>10526764.038000001</v>
      </c>
      <c r="S246" s="295"/>
      <c r="T246" s="295"/>
      <c r="U246" s="253">
        <v>4</v>
      </c>
      <c r="V246" s="253">
        <v>3</v>
      </c>
      <c r="W246" s="253">
        <v>1965</v>
      </c>
      <c r="X246" s="348">
        <v>0.01</v>
      </c>
      <c r="Y246" s="348">
        <v>1</v>
      </c>
      <c r="Z246" s="254"/>
      <c r="AA246" s="295"/>
      <c r="AB246" s="309"/>
      <c r="AC246" s="309"/>
    </row>
    <row r="247" spans="2:29" s="253" customFormat="1" ht="27.6" customHeight="1" x14ac:dyDescent="0.35">
      <c r="B247" s="363" t="s">
        <v>198</v>
      </c>
      <c r="C247" s="363" t="s">
        <v>2582</v>
      </c>
      <c r="D247" s="363"/>
      <c r="E247" s="327" t="s">
        <v>199</v>
      </c>
      <c r="F247" s="326" t="s">
        <v>201</v>
      </c>
      <c r="G247" s="365" t="s">
        <v>2052</v>
      </c>
      <c r="H247" s="365" t="s">
        <v>778</v>
      </c>
      <c r="I247" s="365">
        <v>11794</v>
      </c>
      <c r="J247" s="350" t="s">
        <v>200</v>
      </c>
      <c r="K247" s="350" t="s">
        <v>1364</v>
      </c>
      <c r="L247" s="350" t="s">
        <v>1365</v>
      </c>
      <c r="M247" s="366">
        <v>121320</v>
      </c>
      <c r="N247" s="295">
        <v>29275564.272000004</v>
      </c>
      <c r="O247" s="295">
        <v>522826.5</v>
      </c>
      <c r="P247" s="295">
        <v>0</v>
      </c>
      <c r="Q247" s="295"/>
      <c r="R247" s="295">
        <f t="shared" si="7"/>
        <v>29798390.772000004</v>
      </c>
      <c r="S247" s="295"/>
      <c r="T247" s="295"/>
      <c r="U247" s="253">
        <v>4</v>
      </c>
      <c r="V247" s="253">
        <v>3</v>
      </c>
      <c r="W247" s="253">
        <v>1964</v>
      </c>
      <c r="X247" s="348">
        <v>0.01</v>
      </c>
      <c r="Y247" s="348">
        <v>1</v>
      </c>
      <c r="Z247" s="254"/>
      <c r="AA247" s="295"/>
      <c r="AB247" s="309"/>
      <c r="AC247" s="309"/>
    </row>
    <row r="248" spans="2:29" s="253" customFormat="1" ht="27.6" customHeight="1" x14ac:dyDescent="0.35">
      <c r="B248" s="363" t="s">
        <v>1029</v>
      </c>
      <c r="C248" s="363" t="s">
        <v>2582</v>
      </c>
      <c r="D248" s="363"/>
      <c r="E248" s="364">
        <v>1280500034</v>
      </c>
      <c r="F248" s="326" t="s">
        <v>1031</v>
      </c>
      <c r="G248" s="365" t="s">
        <v>2052</v>
      </c>
      <c r="H248" s="365" t="s">
        <v>778</v>
      </c>
      <c r="I248" s="365">
        <v>11794</v>
      </c>
      <c r="J248" s="350" t="s">
        <v>1030</v>
      </c>
      <c r="K248" s="350" t="s">
        <v>1364</v>
      </c>
      <c r="L248" s="350" t="s">
        <v>1365</v>
      </c>
      <c r="M248" s="366">
        <v>73168</v>
      </c>
      <c r="N248" s="295">
        <v>17480433.600000001</v>
      </c>
      <c r="O248" s="295">
        <v>299201.7</v>
      </c>
      <c r="P248" s="295">
        <v>0</v>
      </c>
      <c r="Q248" s="295"/>
      <c r="R248" s="295">
        <f t="shared" si="7"/>
        <v>17779635.300000001</v>
      </c>
      <c r="S248" s="295"/>
      <c r="T248" s="295"/>
      <c r="U248" s="253">
        <v>4</v>
      </c>
      <c r="V248" s="253">
        <v>3</v>
      </c>
      <c r="W248" s="253">
        <v>1965</v>
      </c>
      <c r="X248" s="348">
        <v>0.01</v>
      </c>
      <c r="Y248" s="348">
        <v>1</v>
      </c>
      <c r="Z248" s="254"/>
      <c r="AA248" s="295"/>
      <c r="AB248" s="309"/>
      <c r="AC248" s="309"/>
    </row>
    <row r="249" spans="2:29" s="253" customFormat="1" ht="27.6" customHeight="1" x14ac:dyDescent="0.35">
      <c r="B249" s="363" t="s">
        <v>1032</v>
      </c>
      <c r="C249" s="363" t="s">
        <v>2582</v>
      </c>
      <c r="D249" s="363"/>
      <c r="E249" s="364">
        <v>1280500035</v>
      </c>
      <c r="F249" s="326" t="s">
        <v>1031</v>
      </c>
      <c r="G249" s="365" t="s">
        <v>2052</v>
      </c>
      <c r="H249" s="365" t="s">
        <v>778</v>
      </c>
      <c r="I249" s="365">
        <v>11794</v>
      </c>
      <c r="J249" s="350" t="s">
        <v>1033</v>
      </c>
      <c r="K249" s="350" t="s">
        <v>1364</v>
      </c>
      <c r="L249" s="350" t="s">
        <v>1365</v>
      </c>
      <c r="M249" s="366">
        <v>69477</v>
      </c>
      <c r="N249" s="295">
        <v>16407676.038000001</v>
      </c>
      <c r="O249" s="295">
        <v>302307.59999999998</v>
      </c>
      <c r="P249" s="295">
        <v>0</v>
      </c>
      <c r="Q249" s="295"/>
      <c r="R249" s="295">
        <f t="shared" si="7"/>
        <v>16709983.638</v>
      </c>
      <c r="S249" s="295"/>
      <c r="T249" s="295"/>
      <c r="U249" s="253">
        <v>4</v>
      </c>
      <c r="V249" s="253">
        <v>3</v>
      </c>
      <c r="W249" s="253">
        <v>1965</v>
      </c>
      <c r="X249" s="348">
        <v>0.01</v>
      </c>
      <c r="Y249" s="348">
        <v>1</v>
      </c>
      <c r="Z249" s="254"/>
      <c r="AA249" s="295"/>
      <c r="AB249" s="309"/>
      <c r="AC249" s="309"/>
    </row>
    <row r="250" spans="2:29" s="253" customFormat="1" ht="27.6" customHeight="1" x14ac:dyDescent="0.35">
      <c r="B250" s="363" t="s">
        <v>1034</v>
      </c>
      <c r="C250" s="363" t="s">
        <v>2582</v>
      </c>
      <c r="D250" s="363"/>
      <c r="E250" s="364">
        <v>1280500061</v>
      </c>
      <c r="F250" s="326" t="s">
        <v>1036</v>
      </c>
      <c r="G250" s="365" t="s">
        <v>2052</v>
      </c>
      <c r="H250" s="365" t="s">
        <v>778</v>
      </c>
      <c r="I250" s="365">
        <v>11794</v>
      </c>
      <c r="J250" s="350" t="s">
        <v>1035</v>
      </c>
      <c r="K250" s="350" t="s">
        <v>1364</v>
      </c>
      <c r="L250" s="350" t="s">
        <v>1365</v>
      </c>
      <c r="M250" s="366">
        <v>49717</v>
      </c>
      <c r="N250" s="295">
        <v>12684759.881999999</v>
      </c>
      <c r="O250" s="295">
        <v>221554.2</v>
      </c>
      <c r="P250" s="295">
        <v>0</v>
      </c>
      <c r="Q250" s="295"/>
      <c r="R250" s="295">
        <f t="shared" si="7"/>
        <v>12906314.081999999</v>
      </c>
      <c r="S250" s="295"/>
      <c r="T250" s="295"/>
      <c r="U250" s="253">
        <v>4</v>
      </c>
      <c r="V250" s="253">
        <v>3</v>
      </c>
      <c r="W250" s="253">
        <v>1967</v>
      </c>
      <c r="X250" s="348">
        <v>0.01</v>
      </c>
      <c r="Y250" s="348">
        <v>1</v>
      </c>
      <c r="Z250" s="254"/>
      <c r="AA250" s="295"/>
      <c r="AB250" s="309"/>
      <c r="AC250" s="309"/>
    </row>
    <row r="251" spans="2:29" s="253" customFormat="1" ht="27.6" customHeight="1" x14ac:dyDescent="0.35">
      <c r="B251" s="363" t="s">
        <v>1037</v>
      </c>
      <c r="C251" s="363" t="s">
        <v>2582</v>
      </c>
      <c r="D251" s="363"/>
      <c r="E251" s="364">
        <v>1280500062</v>
      </c>
      <c r="F251" s="326" t="s">
        <v>1036</v>
      </c>
      <c r="G251" s="365" t="s">
        <v>2052</v>
      </c>
      <c r="H251" s="365" t="s">
        <v>778</v>
      </c>
      <c r="I251" s="365">
        <v>11794</v>
      </c>
      <c r="J251" s="350" t="s">
        <v>1038</v>
      </c>
      <c r="K251" s="350" t="s">
        <v>1364</v>
      </c>
      <c r="L251" s="350" t="s">
        <v>1365</v>
      </c>
      <c r="M251" s="366">
        <v>49717</v>
      </c>
      <c r="N251" s="295">
        <v>13636819.211999999</v>
      </c>
      <c r="O251" s="295">
        <v>235013.1</v>
      </c>
      <c r="P251" s="295">
        <v>0</v>
      </c>
      <c r="Q251" s="295"/>
      <c r="R251" s="295">
        <f t="shared" si="7"/>
        <v>13871832.311999999</v>
      </c>
      <c r="S251" s="295"/>
      <c r="T251" s="295"/>
      <c r="U251" s="253">
        <v>4</v>
      </c>
      <c r="V251" s="253">
        <v>3</v>
      </c>
      <c r="W251" s="253">
        <v>1967</v>
      </c>
      <c r="X251" s="348">
        <v>0.01</v>
      </c>
      <c r="Y251" s="348">
        <v>1</v>
      </c>
      <c r="Z251" s="254"/>
      <c r="AA251" s="295"/>
      <c r="AB251" s="309"/>
      <c r="AC251" s="309"/>
    </row>
    <row r="252" spans="2:29" s="253" customFormat="1" ht="27.6" customHeight="1" x14ac:dyDescent="0.35">
      <c r="B252" s="363" t="s">
        <v>636</v>
      </c>
      <c r="C252" s="363" t="s">
        <v>2582</v>
      </c>
      <c r="D252" s="363"/>
      <c r="E252" s="364">
        <v>1280500063</v>
      </c>
      <c r="F252" s="326" t="s">
        <v>1036</v>
      </c>
      <c r="G252" s="365" t="s">
        <v>2052</v>
      </c>
      <c r="H252" s="365" t="s">
        <v>778</v>
      </c>
      <c r="I252" s="365">
        <v>11794</v>
      </c>
      <c r="J252" s="350" t="s">
        <v>1039</v>
      </c>
      <c r="K252" s="350" t="s">
        <v>1364</v>
      </c>
      <c r="L252" s="350" t="s">
        <v>1365</v>
      </c>
      <c r="M252" s="366">
        <v>61353</v>
      </c>
      <c r="N252" s="295">
        <v>15474345.743999999</v>
      </c>
      <c r="O252" s="295">
        <v>215342.4</v>
      </c>
      <c r="P252" s="295">
        <v>0</v>
      </c>
      <c r="Q252" s="295"/>
      <c r="R252" s="295">
        <f t="shared" si="7"/>
        <v>15689688.143999999</v>
      </c>
      <c r="S252" s="295"/>
      <c r="T252" s="295"/>
      <c r="U252" s="253">
        <v>4</v>
      </c>
      <c r="V252" s="253">
        <v>3</v>
      </c>
      <c r="W252" s="253">
        <v>1967</v>
      </c>
      <c r="X252" s="348">
        <v>0.01</v>
      </c>
      <c r="Y252" s="348">
        <v>1</v>
      </c>
      <c r="Z252" s="254"/>
      <c r="AA252" s="295"/>
      <c r="AB252" s="309"/>
      <c r="AC252" s="309"/>
    </row>
    <row r="253" spans="2:29" s="253" customFormat="1" ht="27.6" customHeight="1" x14ac:dyDescent="0.35">
      <c r="B253" s="363" t="s">
        <v>1040</v>
      </c>
      <c r="C253" s="363" t="s">
        <v>2582</v>
      </c>
      <c r="D253" s="363"/>
      <c r="E253" s="364">
        <v>1280500064</v>
      </c>
      <c r="F253" s="326" t="s">
        <v>1036</v>
      </c>
      <c r="G253" s="365" t="s">
        <v>2052</v>
      </c>
      <c r="H253" s="365" t="s">
        <v>778</v>
      </c>
      <c r="I253" s="365">
        <v>11794</v>
      </c>
      <c r="J253" s="350" t="s">
        <v>1107</v>
      </c>
      <c r="K253" s="350" t="s">
        <v>1364</v>
      </c>
      <c r="L253" s="350" t="s">
        <v>1365</v>
      </c>
      <c r="M253" s="366">
        <v>61353</v>
      </c>
      <c r="N253" s="295">
        <v>17398233.942000002</v>
      </c>
      <c r="O253" s="295">
        <v>204989.4</v>
      </c>
      <c r="P253" s="295">
        <v>0</v>
      </c>
      <c r="Q253" s="295"/>
      <c r="R253" s="295">
        <f t="shared" si="7"/>
        <v>17603223.342</v>
      </c>
      <c r="S253" s="295"/>
      <c r="T253" s="295"/>
      <c r="U253" s="253">
        <v>4</v>
      </c>
      <c r="V253" s="253">
        <v>3</v>
      </c>
      <c r="W253" s="253">
        <v>1967</v>
      </c>
      <c r="X253" s="348">
        <v>0.01</v>
      </c>
      <c r="Y253" s="348">
        <v>1</v>
      </c>
      <c r="Z253" s="254"/>
      <c r="AA253" s="295"/>
      <c r="AB253" s="309"/>
      <c r="AC253" s="309"/>
    </row>
    <row r="254" spans="2:29" s="253" customFormat="1" ht="27.6" customHeight="1" x14ac:dyDescent="0.35">
      <c r="B254" s="363" t="s">
        <v>1108</v>
      </c>
      <c r="C254" s="363" t="s">
        <v>2582</v>
      </c>
      <c r="D254" s="363"/>
      <c r="E254" s="364">
        <v>1280500065</v>
      </c>
      <c r="F254" s="326" t="s">
        <v>1036</v>
      </c>
      <c r="G254" s="365" t="s">
        <v>2052</v>
      </c>
      <c r="H254" s="365" t="s">
        <v>778</v>
      </c>
      <c r="I254" s="365">
        <v>11794</v>
      </c>
      <c r="J254" s="350" t="s">
        <v>1109</v>
      </c>
      <c r="K254" s="350" t="s">
        <v>1364</v>
      </c>
      <c r="L254" s="350" t="s">
        <v>1365</v>
      </c>
      <c r="M254" s="366">
        <v>49717</v>
      </c>
      <c r="N254" s="295">
        <v>13670115.276000001</v>
      </c>
      <c r="O254" s="295">
        <v>201883.5</v>
      </c>
      <c r="P254" s="295">
        <v>0</v>
      </c>
      <c r="Q254" s="295"/>
      <c r="R254" s="295">
        <f t="shared" si="7"/>
        <v>13871998.776000001</v>
      </c>
      <c r="S254" s="295"/>
      <c r="T254" s="295"/>
      <c r="U254" s="253">
        <v>4</v>
      </c>
      <c r="V254" s="253">
        <v>3</v>
      </c>
      <c r="W254" s="253">
        <v>1967</v>
      </c>
      <c r="X254" s="348">
        <v>0.01</v>
      </c>
      <c r="Y254" s="348">
        <v>1</v>
      </c>
      <c r="Z254" s="254"/>
      <c r="AA254" s="295"/>
      <c r="AB254" s="309"/>
      <c r="AC254" s="309"/>
    </row>
    <row r="255" spans="2:29" s="253" customFormat="1" ht="27.6" customHeight="1" x14ac:dyDescent="0.35">
      <c r="B255" s="363" t="s">
        <v>748</v>
      </c>
      <c r="C255" s="363" t="s">
        <v>2582</v>
      </c>
      <c r="D255" s="363"/>
      <c r="E255" s="364">
        <v>1280500071</v>
      </c>
      <c r="F255" s="326" t="s">
        <v>750</v>
      </c>
      <c r="G255" s="365" t="s">
        <v>2052</v>
      </c>
      <c r="H255" s="365" t="s">
        <v>778</v>
      </c>
      <c r="I255" s="365">
        <v>11794</v>
      </c>
      <c r="J255" s="350" t="s">
        <v>749</v>
      </c>
      <c r="K255" s="350" t="s">
        <v>1364</v>
      </c>
      <c r="L255" s="350" t="s">
        <v>794</v>
      </c>
      <c r="M255" s="366">
        <v>53420</v>
      </c>
      <c r="N255" s="295">
        <v>11168748.468</v>
      </c>
      <c r="O255" s="295">
        <v>213271.80000000002</v>
      </c>
      <c r="P255" s="295">
        <v>0</v>
      </c>
      <c r="Q255" s="295"/>
      <c r="R255" s="295">
        <f t="shared" si="7"/>
        <v>11382020.268000001</v>
      </c>
      <c r="S255" s="295"/>
      <c r="T255" s="295"/>
      <c r="U255" s="253">
        <v>4</v>
      </c>
      <c r="V255" s="253">
        <v>3</v>
      </c>
      <c r="W255" s="253">
        <v>1968</v>
      </c>
      <c r="X255" s="348">
        <v>0.01</v>
      </c>
      <c r="Y255" s="348">
        <v>1</v>
      </c>
      <c r="Z255" s="254"/>
      <c r="AA255" s="295"/>
      <c r="AB255" s="309"/>
      <c r="AC255" s="309"/>
    </row>
    <row r="256" spans="2:29" s="253" customFormat="1" ht="27.6" customHeight="1" x14ac:dyDescent="0.35">
      <c r="B256" s="363" t="s">
        <v>751</v>
      </c>
      <c r="C256" s="363" t="s">
        <v>2582</v>
      </c>
      <c r="D256" s="363"/>
      <c r="E256" s="364">
        <v>1280500072</v>
      </c>
      <c r="F256" s="326" t="s">
        <v>750</v>
      </c>
      <c r="G256" s="365" t="s">
        <v>2052</v>
      </c>
      <c r="H256" s="365" t="s">
        <v>778</v>
      </c>
      <c r="I256" s="365">
        <v>11794</v>
      </c>
      <c r="J256" s="350" t="s">
        <v>752</v>
      </c>
      <c r="K256" s="350" t="s">
        <v>1364</v>
      </c>
      <c r="L256" s="350" t="s">
        <v>1365</v>
      </c>
      <c r="M256" s="366">
        <v>51213</v>
      </c>
      <c r="N256" s="295">
        <v>10748385.66</v>
      </c>
      <c r="O256" s="295">
        <v>217413</v>
      </c>
      <c r="P256" s="295">
        <v>0</v>
      </c>
      <c r="Q256" s="295"/>
      <c r="R256" s="295">
        <f t="shared" si="7"/>
        <v>10965798.66</v>
      </c>
      <c r="S256" s="295"/>
      <c r="T256" s="295"/>
      <c r="U256" s="253">
        <v>4</v>
      </c>
      <c r="V256" s="253">
        <v>3</v>
      </c>
      <c r="W256" s="253">
        <v>1968</v>
      </c>
      <c r="X256" s="348">
        <v>0.01</v>
      </c>
      <c r="Y256" s="348">
        <v>1</v>
      </c>
      <c r="Z256" s="254"/>
      <c r="AA256" s="295"/>
      <c r="AB256" s="309"/>
      <c r="AC256" s="309"/>
    </row>
    <row r="257" spans="2:29" s="253" customFormat="1" ht="27.6" customHeight="1" x14ac:dyDescent="0.35">
      <c r="B257" s="363" t="s">
        <v>753</v>
      </c>
      <c r="C257" s="363" t="s">
        <v>2582</v>
      </c>
      <c r="D257" s="363"/>
      <c r="E257" s="364">
        <v>1280500073</v>
      </c>
      <c r="F257" s="326" t="s">
        <v>750</v>
      </c>
      <c r="G257" s="365" t="s">
        <v>2052</v>
      </c>
      <c r="H257" s="365" t="s">
        <v>778</v>
      </c>
      <c r="I257" s="365">
        <v>11794</v>
      </c>
      <c r="J257" s="350" t="s">
        <v>830</v>
      </c>
      <c r="K257" s="350" t="s">
        <v>1364</v>
      </c>
      <c r="L257" s="350" t="s">
        <v>1365</v>
      </c>
      <c r="M257" s="366">
        <v>52020</v>
      </c>
      <c r="N257" s="295">
        <v>10904460.960000001</v>
      </c>
      <c r="O257" s="295">
        <v>209130.6</v>
      </c>
      <c r="P257" s="295">
        <v>0</v>
      </c>
      <c r="Q257" s="295"/>
      <c r="R257" s="295">
        <f t="shared" si="7"/>
        <v>11113591.560000001</v>
      </c>
      <c r="S257" s="295"/>
      <c r="T257" s="295"/>
      <c r="U257" s="253">
        <v>4</v>
      </c>
      <c r="V257" s="253">
        <v>3</v>
      </c>
      <c r="W257" s="253">
        <v>1968</v>
      </c>
      <c r="X257" s="348">
        <v>0.01</v>
      </c>
      <c r="Y257" s="348">
        <v>1</v>
      </c>
      <c r="Z257" s="254"/>
      <c r="AA257" s="295"/>
      <c r="AB257" s="309"/>
      <c r="AC257" s="309"/>
    </row>
    <row r="258" spans="2:29" s="253" customFormat="1" ht="27.6" customHeight="1" x14ac:dyDescent="0.35">
      <c r="B258" s="363" t="s">
        <v>831</v>
      </c>
      <c r="C258" s="363" t="s">
        <v>2582</v>
      </c>
      <c r="D258" s="363"/>
      <c r="E258" s="364">
        <v>1280500074</v>
      </c>
      <c r="F258" s="326" t="s">
        <v>750</v>
      </c>
      <c r="G258" s="365" t="s">
        <v>2052</v>
      </c>
      <c r="H258" s="365" t="s">
        <v>778</v>
      </c>
      <c r="I258" s="365">
        <v>11794</v>
      </c>
      <c r="J258" s="350" t="s">
        <v>832</v>
      </c>
      <c r="K258" s="350" t="s">
        <v>1364</v>
      </c>
      <c r="L258" s="350" t="s">
        <v>1365</v>
      </c>
      <c r="M258" s="366">
        <v>52020</v>
      </c>
      <c r="N258" s="295">
        <v>11455927.02</v>
      </c>
      <c r="O258" s="295">
        <v>215342.4</v>
      </c>
      <c r="P258" s="295">
        <v>0</v>
      </c>
      <c r="Q258" s="295"/>
      <c r="R258" s="295">
        <f t="shared" si="7"/>
        <v>11671269.42</v>
      </c>
      <c r="S258" s="295"/>
      <c r="T258" s="295"/>
      <c r="U258" s="253">
        <v>4</v>
      </c>
      <c r="V258" s="253">
        <v>3</v>
      </c>
      <c r="W258" s="253">
        <v>1968</v>
      </c>
      <c r="X258" s="348">
        <v>0.01</v>
      </c>
      <c r="Y258" s="348">
        <v>1</v>
      </c>
      <c r="Z258" s="254"/>
      <c r="AA258" s="295"/>
      <c r="AB258" s="309"/>
      <c r="AC258" s="309"/>
    </row>
    <row r="259" spans="2:29" s="253" customFormat="1" ht="27.6" customHeight="1" x14ac:dyDescent="0.35">
      <c r="B259" s="363" t="s">
        <v>833</v>
      </c>
      <c r="C259" s="363" t="s">
        <v>2582</v>
      </c>
      <c r="D259" s="363"/>
      <c r="E259" s="364">
        <v>1280500075</v>
      </c>
      <c r="F259" s="326" t="s">
        <v>750</v>
      </c>
      <c r="G259" s="365" t="s">
        <v>2052</v>
      </c>
      <c r="H259" s="365" t="s">
        <v>778</v>
      </c>
      <c r="I259" s="365">
        <v>11794</v>
      </c>
      <c r="J259" s="350" t="s">
        <v>834</v>
      </c>
      <c r="K259" s="350" t="s">
        <v>1364</v>
      </c>
      <c r="L259" s="350" t="s">
        <v>794</v>
      </c>
      <c r="M259" s="366">
        <v>53420</v>
      </c>
      <c r="N259" s="295">
        <v>11223895.073999999</v>
      </c>
      <c r="O259" s="295">
        <v>216377.7</v>
      </c>
      <c r="P259" s="295">
        <v>0</v>
      </c>
      <c r="Q259" s="295"/>
      <c r="R259" s="295">
        <f t="shared" si="7"/>
        <v>11440272.773999998</v>
      </c>
      <c r="S259" s="295"/>
      <c r="T259" s="295"/>
      <c r="U259" s="253">
        <v>4</v>
      </c>
      <c r="V259" s="253">
        <v>3</v>
      </c>
      <c r="W259" s="253">
        <v>1968</v>
      </c>
      <c r="X259" s="348">
        <v>0.01</v>
      </c>
      <c r="Y259" s="348">
        <v>1</v>
      </c>
      <c r="Z259" s="254"/>
      <c r="AA259" s="295"/>
      <c r="AB259" s="309"/>
      <c r="AC259" s="309"/>
    </row>
    <row r="260" spans="2:29" s="253" customFormat="1" ht="27.6" customHeight="1" x14ac:dyDescent="0.35">
      <c r="B260" s="363" t="s">
        <v>835</v>
      </c>
      <c r="C260" s="363" t="s">
        <v>2582</v>
      </c>
      <c r="D260" s="363"/>
      <c r="E260" s="364">
        <v>1280500081</v>
      </c>
      <c r="F260" s="326" t="s">
        <v>837</v>
      </c>
      <c r="G260" s="365" t="s">
        <v>2052</v>
      </c>
      <c r="H260" s="365" t="s">
        <v>778</v>
      </c>
      <c r="I260" s="365">
        <v>11794</v>
      </c>
      <c r="J260" s="350" t="s">
        <v>836</v>
      </c>
      <c r="K260" s="350" t="s">
        <v>1364</v>
      </c>
      <c r="L260" s="350" t="s">
        <v>1365</v>
      </c>
      <c r="M260" s="366">
        <v>54273</v>
      </c>
      <c r="N260" s="295">
        <v>11672351.436000001</v>
      </c>
      <c r="O260" s="295">
        <v>213271.80000000002</v>
      </c>
      <c r="P260" s="295">
        <v>0</v>
      </c>
      <c r="Q260" s="295"/>
      <c r="R260" s="295">
        <f t="shared" si="7"/>
        <v>11885623.236000001</v>
      </c>
      <c r="S260" s="295"/>
      <c r="T260" s="295"/>
      <c r="U260" s="253">
        <v>4</v>
      </c>
      <c r="V260" s="253">
        <v>3</v>
      </c>
      <c r="W260" s="253">
        <v>1969</v>
      </c>
      <c r="X260" s="348">
        <v>0.01</v>
      </c>
      <c r="Y260" s="348">
        <v>1</v>
      </c>
      <c r="Z260" s="254"/>
      <c r="AA260" s="295"/>
      <c r="AB260" s="309"/>
      <c r="AC260" s="309"/>
    </row>
    <row r="261" spans="2:29" s="253" customFormat="1" ht="27.6" customHeight="1" x14ac:dyDescent="0.35">
      <c r="B261" s="363" t="s">
        <v>838</v>
      </c>
      <c r="C261" s="363" t="s">
        <v>2582</v>
      </c>
      <c r="D261" s="363"/>
      <c r="E261" s="364">
        <v>1280500082</v>
      </c>
      <c r="F261" s="326" t="s">
        <v>837</v>
      </c>
      <c r="G261" s="365" t="s">
        <v>2052</v>
      </c>
      <c r="H261" s="365" t="s">
        <v>778</v>
      </c>
      <c r="I261" s="365">
        <v>11794</v>
      </c>
      <c r="J261" s="350" t="s">
        <v>1361</v>
      </c>
      <c r="K261" s="350" t="s">
        <v>1364</v>
      </c>
      <c r="L261" s="350" t="s">
        <v>1365</v>
      </c>
      <c r="M261" s="366">
        <v>54273</v>
      </c>
      <c r="N261" s="295">
        <v>12567183.156000001</v>
      </c>
      <c r="O261" s="295">
        <v>232942.5</v>
      </c>
      <c r="P261" s="295">
        <v>0</v>
      </c>
      <c r="Q261" s="295"/>
      <c r="R261" s="295">
        <f t="shared" si="7"/>
        <v>12800125.656000001</v>
      </c>
      <c r="S261" s="295"/>
      <c r="T261" s="295"/>
      <c r="U261" s="253">
        <v>4</v>
      </c>
      <c r="V261" s="253">
        <v>3</v>
      </c>
      <c r="W261" s="253">
        <v>1969</v>
      </c>
      <c r="X261" s="348">
        <v>0.01</v>
      </c>
      <c r="Y261" s="348">
        <v>1</v>
      </c>
      <c r="Z261" s="254"/>
      <c r="AA261" s="295"/>
      <c r="AB261" s="309"/>
      <c r="AC261" s="309"/>
    </row>
    <row r="262" spans="2:29" s="253" customFormat="1" ht="27.6" customHeight="1" x14ac:dyDescent="0.35">
      <c r="B262" s="363" t="s">
        <v>1362</v>
      </c>
      <c r="C262" s="363" t="s">
        <v>2582</v>
      </c>
      <c r="D262" s="363"/>
      <c r="E262" s="364">
        <v>1280500083</v>
      </c>
      <c r="F262" s="326" t="s">
        <v>837</v>
      </c>
      <c r="G262" s="365" t="s">
        <v>2052</v>
      </c>
      <c r="H262" s="365" t="s">
        <v>778</v>
      </c>
      <c r="I262" s="365">
        <v>11794</v>
      </c>
      <c r="J262" s="350" t="s">
        <v>575</v>
      </c>
      <c r="K262" s="350" t="s">
        <v>1364</v>
      </c>
      <c r="L262" s="350" t="s">
        <v>1365</v>
      </c>
      <c r="M262" s="366">
        <v>55154</v>
      </c>
      <c r="N262" s="295">
        <v>12739906.488</v>
      </c>
      <c r="O262" s="295">
        <v>227766</v>
      </c>
      <c r="P262" s="295">
        <v>0</v>
      </c>
      <c r="Q262" s="295"/>
      <c r="R262" s="295">
        <f t="shared" si="7"/>
        <v>12967672.488</v>
      </c>
      <c r="S262" s="295"/>
      <c r="T262" s="295"/>
      <c r="U262" s="253">
        <v>4</v>
      </c>
      <c r="V262" s="253">
        <v>3</v>
      </c>
      <c r="W262" s="253">
        <v>1969</v>
      </c>
      <c r="X262" s="348">
        <v>0.01</v>
      </c>
      <c r="Y262" s="348">
        <v>1</v>
      </c>
      <c r="Z262" s="254"/>
      <c r="AA262" s="295"/>
      <c r="AB262" s="309"/>
      <c r="AC262" s="309"/>
    </row>
    <row r="263" spans="2:29" s="253" customFormat="1" ht="27.6" customHeight="1" x14ac:dyDescent="0.35">
      <c r="B263" s="363" t="s">
        <v>882</v>
      </c>
      <c r="C263" s="363" t="s">
        <v>2582</v>
      </c>
      <c r="D263" s="363"/>
      <c r="E263" s="364">
        <v>1280500084</v>
      </c>
      <c r="F263" s="326" t="s">
        <v>837</v>
      </c>
      <c r="G263" s="365" t="s">
        <v>2052</v>
      </c>
      <c r="H263" s="365" t="s">
        <v>778</v>
      </c>
      <c r="I263" s="365">
        <v>11794</v>
      </c>
      <c r="J263" s="350" t="s">
        <v>2033</v>
      </c>
      <c r="K263" s="350" t="s">
        <v>1364</v>
      </c>
      <c r="L263" s="350" t="s">
        <v>1365</v>
      </c>
      <c r="M263" s="366">
        <v>55154</v>
      </c>
      <c r="N263" s="295">
        <v>13344438.15</v>
      </c>
      <c r="O263" s="295">
        <v>226730.7</v>
      </c>
      <c r="P263" s="295">
        <v>0</v>
      </c>
      <c r="Q263" s="295"/>
      <c r="R263" s="295">
        <f t="shared" si="7"/>
        <v>13571168.85</v>
      </c>
      <c r="S263" s="295"/>
      <c r="T263" s="295"/>
      <c r="U263" s="253">
        <v>4</v>
      </c>
      <c r="V263" s="253">
        <v>3</v>
      </c>
      <c r="W263" s="253">
        <v>1969</v>
      </c>
      <c r="X263" s="348">
        <v>0.01</v>
      </c>
      <c r="Y263" s="348">
        <v>1</v>
      </c>
      <c r="Z263" s="254"/>
      <c r="AA263" s="295"/>
      <c r="AB263" s="309"/>
      <c r="AC263" s="309"/>
    </row>
    <row r="264" spans="2:29" s="253" customFormat="1" ht="27.6" customHeight="1" x14ac:dyDescent="0.35">
      <c r="B264" s="363" t="s">
        <v>557</v>
      </c>
      <c r="C264" s="363" t="s">
        <v>2582</v>
      </c>
      <c r="D264" s="363"/>
      <c r="E264" s="364">
        <v>1280500085</v>
      </c>
      <c r="F264" s="326" t="s">
        <v>837</v>
      </c>
      <c r="G264" s="365" t="s">
        <v>2052</v>
      </c>
      <c r="H264" s="365" t="s">
        <v>778</v>
      </c>
      <c r="I264" s="365">
        <v>11794</v>
      </c>
      <c r="J264" s="350" t="s">
        <v>558</v>
      </c>
      <c r="K264" s="350" t="s">
        <v>1364</v>
      </c>
      <c r="L264" s="350" t="s">
        <v>1365</v>
      </c>
      <c r="M264" s="366">
        <v>55154</v>
      </c>
      <c r="N264" s="295">
        <v>12739906.488</v>
      </c>
      <c r="O264" s="295">
        <v>228801.30000000002</v>
      </c>
      <c r="P264" s="295">
        <v>0</v>
      </c>
      <c r="Q264" s="295"/>
      <c r="R264" s="295">
        <f t="shared" si="7"/>
        <v>12968707.788000001</v>
      </c>
      <c r="S264" s="295"/>
      <c r="T264" s="295"/>
      <c r="U264" s="253">
        <v>4</v>
      </c>
      <c r="V264" s="253">
        <v>3</v>
      </c>
      <c r="W264" s="253">
        <v>1969</v>
      </c>
      <c r="X264" s="348">
        <v>0.01</v>
      </c>
      <c r="Y264" s="348">
        <v>1</v>
      </c>
      <c r="Z264" s="254"/>
      <c r="AA264" s="295"/>
      <c r="AB264" s="309"/>
      <c r="AC264" s="309"/>
    </row>
    <row r="265" spans="2:29" s="253" customFormat="1" ht="27.6" customHeight="1" x14ac:dyDescent="0.35">
      <c r="B265" s="363" t="s">
        <v>559</v>
      </c>
      <c r="C265" s="363" t="s">
        <v>2582</v>
      </c>
      <c r="D265" s="363"/>
      <c r="E265" s="364">
        <v>1280500091</v>
      </c>
      <c r="F265" s="326" t="s">
        <v>561</v>
      </c>
      <c r="G265" s="365" t="s">
        <v>2052</v>
      </c>
      <c r="H265" s="365" t="s">
        <v>778</v>
      </c>
      <c r="I265" s="365">
        <v>11794</v>
      </c>
      <c r="J265" s="350" t="s">
        <v>560</v>
      </c>
      <c r="K265" s="350" t="s">
        <v>1364</v>
      </c>
      <c r="L265" s="350" t="s">
        <v>794</v>
      </c>
      <c r="M265" s="366">
        <v>62740</v>
      </c>
      <c r="N265" s="295">
        <v>13236225.942</v>
      </c>
      <c r="O265" s="295">
        <v>255719.1</v>
      </c>
      <c r="P265" s="295">
        <v>0</v>
      </c>
      <c r="Q265" s="295"/>
      <c r="R265" s="295">
        <f t="shared" si="7"/>
        <v>13491945.041999999</v>
      </c>
      <c r="S265" s="295"/>
      <c r="T265" s="295"/>
      <c r="U265" s="253">
        <v>4</v>
      </c>
      <c r="V265" s="253">
        <v>3</v>
      </c>
      <c r="W265" s="253">
        <v>1970</v>
      </c>
      <c r="X265" s="348">
        <v>0.01</v>
      </c>
      <c r="Y265" s="348">
        <v>1</v>
      </c>
      <c r="Z265" s="254"/>
      <c r="AA265" s="295"/>
      <c r="AB265" s="309"/>
      <c r="AC265" s="309"/>
    </row>
    <row r="266" spans="2:29" s="253" customFormat="1" ht="27.6" customHeight="1" x14ac:dyDescent="0.35">
      <c r="B266" s="363" t="s">
        <v>1309</v>
      </c>
      <c r="C266" s="363" t="s">
        <v>2582</v>
      </c>
      <c r="D266" s="363"/>
      <c r="E266" s="364">
        <v>1280500092</v>
      </c>
      <c r="F266" s="326" t="s">
        <v>561</v>
      </c>
      <c r="G266" s="365" t="s">
        <v>2052</v>
      </c>
      <c r="H266" s="365" t="s">
        <v>778</v>
      </c>
      <c r="I266" s="365">
        <v>11794</v>
      </c>
      <c r="J266" s="350" t="s">
        <v>1310</v>
      </c>
      <c r="K266" s="350" t="s">
        <v>1364</v>
      </c>
      <c r="L266" s="350" t="s">
        <v>794</v>
      </c>
      <c r="M266" s="366">
        <v>65191</v>
      </c>
      <c r="N266" s="295">
        <v>13383977.226000002</v>
      </c>
      <c r="O266" s="295">
        <v>270213.3</v>
      </c>
      <c r="P266" s="295">
        <v>0</v>
      </c>
      <c r="Q266" s="295"/>
      <c r="R266" s="295">
        <f t="shared" si="7"/>
        <v>13654190.526000002</v>
      </c>
      <c r="S266" s="295"/>
      <c r="T266" s="295"/>
      <c r="U266" s="253">
        <v>4</v>
      </c>
      <c r="V266" s="253">
        <v>3</v>
      </c>
      <c r="W266" s="253">
        <v>1970</v>
      </c>
      <c r="X266" s="348">
        <v>0.01</v>
      </c>
      <c r="Y266" s="348">
        <v>1</v>
      </c>
      <c r="Z266" s="254"/>
      <c r="AA266" s="295"/>
      <c r="AB266" s="309"/>
      <c r="AC266" s="309"/>
    </row>
    <row r="267" spans="2:29" s="253" customFormat="1" ht="27.6" customHeight="1" x14ac:dyDescent="0.35">
      <c r="B267" s="363" t="s">
        <v>1311</v>
      </c>
      <c r="C267" s="363" t="s">
        <v>2582</v>
      </c>
      <c r="D267" s="363"/>
      <c r="E267" s="364">
        <v>1280500093</v>
      </c>
      <c r="F267" s="326" t="s">
        <v>561</v>
      </c>
      <c r="G267" s="365" t="s">
        <v>2052</v>
      </c>
      <c r="H267" s="365" t="s">
        <v>778</v>
      </c>
      <c r="I267" s="365">
        <v>11794</v>
      </c>
      <c r="J267" s="350" t="s">
        <v>278</v>
      </c>
      <c r="K267" s="350" t="s">
        <v>1364</v>
      </c>
      <c r="L267" s="350" t="s">
        <v>794</v>
      </c>
      <c r="M267" s="366">
        <v>65191</v>
      </c>
      <c r="N267" s="295">
        <v>13587915.618000001</v>
      </c>
      <c r="O267" s="295">
        <v>267107.40000000002</v>
      </c>
      <c r="P267" s="295">
        <v>0</v>
      </c>
      <c r="Q267" s="295"/>
      <c r="R267" s="295">
        <f t="shared" si="7"/>
        <v>13855023.018000001</v>
      </c>
      <c r="S267" s="295"/>
      <c r="T267" s="295"/>
      <c r="U267" s="253">
        <v>4</v>
      </c>
      <c r="V267" s="253">
        <v>3</v>
      </c>
      <c r="W267" s="253">
        <v>1971</v>
      </c>
      <c r="X267" s="348">
        <v>0.01</v>
      </c>
      <c r="Y267" s="348">
        <v>1</v>
      </c>
      <c r="Z267" s="254"/>
      <c r="AA267" s="295"/>
      <c r="AB267" s="309"/>
      <c r="AC267" s="309"/>
    </row>
    <row r="268" spans="2:29" s="253" customFormat="1" ht="27.6" customHeight="1" x14ac:dyDescent="0.35">
      <c r="B268" s="363" t="s">
        <v>279</v>
      </c>
      <c r="C268" s="363" t="s">
        <v>2582</v>
      </c>
      <c r="D268" s="363"/>
      <c r="E268" s="364">
        <v>1280500094</v>
      </c>
      <c r="F268" s="326" t="s">
        <v>561</v>
      </c>
      <c r="G268" s="365" t="s">
        <v>2052</v>
      </c>
      <c r="H268" s="365" t="s">
        <v>778</v>
      </c>
      <c r="I268" s="365">
        <v>11794</v>
      </c>
      <c r="J268" s="350" t="s">
        <v>280</v>
      </c>
      <c r="K268" s="350" t="s">
        <v>1364</v>
      </c>
      <c r="L268" s="350" t="s">
        <v>794</v>
      </c>
      <c r="M268" s="366">
        <v>62740</v>
      </c>
      <c r="N268" s="295">
        <v>13192524.858000001</v>
      </c>
      <c r="O268" s="295">
        <v>241224.9</v>
      </c>
      <c r="P268" s="295">
        <v>0</v>
      </c>
      <c r="Q268" s="295"/>
      <c r="R268" s="295">
        <f t="shared" si="7"/>
        <v>13433749.758000001</v>
      </c>
      <c r="S268" s="295"/>
      <c r="T268" s="295"/>
      <c r="U268" s="253">
        <v>4</v>
      </c>
      <c r="V268" s="253">
        <v>3</v>
      </c>
      <c r="W268" s="253">
        <v>1971</v>
      </c>
      <c r="X268" s="348">
        <v>0.01</v>
      </c>
      <c r="Y268" s="348">
        <v>1</v>
      </c>
      <c r="Z268" s="254"/>
      <c r="AA268" s="295"/>
      <c r="AB268" s="309"/>
      <c r="AC268" s="309"/>
    </row>
    <row r="269" spans="2:29" s="253" customFormat="1" ht="27.6" customHeight="1" x14ac:dyDescent="0.35">
      <c r="B269" s="704" t="s">
        <v>3015</v>
      </c>
      <c r="C269" s="363" t="s">
        <v>2582</v>
      </c>
      <c r="D269" s="363"/>
      <c r="E269" s="364">
        <v>1280500100</v>
      </c>
      <c r="F269" s="326" t="s">
        <v>229</v>
      </c>
      <c r="G269" s="365" t="s">
        <v>2052</v>
      </c>
      <c r="H269" s="365" t="s">
        <v>778</v>
      </c>
      <c r="I269" s="365">
        <v>11794</v>
      </c>
      <c r="J269" s="350" t="s">
        <v>281</v>
      </c>
      <c r="K269" s="350" t="s">
        <v>1364</v>
      </c>
      <c r="L269" s="350" t="s">
        <v>1247</v>
      </c>
      <c r="M269" s="366">
        <v>3301</v>
      </c>
      <c r="N269" s="295">
        <v>471347.40600000002</v>
      </c>
      <c r="O269" s="295">
        <v>13861.800000000001</v>
      </c>
      <c r="P269" s="295">
        <v>0</v>
      </c>
      <c r="Q269" s="295"/>
      <c r="R269" s="295">
        <f t="shared" si="7"/>
        <v>485209.20600000001</v>
      </c>
      <c r="S269" s="295"/>
      <c r="T269" s="295"/>
      <c r="U269" s="253">
        <v>4</v>
      </c>
      <c r="V269" s="253">
        <v>3</v>
      </c>
      <c r="W269" s="253">
        <v>1990</v>
      </c>
      <c r="X269" s="297">
        <v>1</v>
      </c>
      <c r="Y269" s="348">
        <v>1</v>
      </c>
      <c r="Z269" s="254"/>
      <c r="AA269" s="295"/>
      <c r="AB269" s="309"/>
      <c r="AC269" s="309"/>
    </row>
    <row r="270" spans="2:29" s="253" customFormat="1" ht="27.6" customHeight="1" x14ac:dyDescent="0.35">
      <c r="B270" s="363" t="s">
        <v>319</v>
      </c>
      <c r="C270" s="363" t="s">
        <v>2582</v>
      </c>
      <c r="D270" s="363"/>
      <c r="E270" s="364">
        <v>1280500101</v>
      </c>
      <c r="F270" s="326" t="s">
        <v>322</v>
      </c>
      <c r="G270" s="365" t="s">
        <v>2052</v>
      </c>
      <c r="H270" s="365" t="s">
        <v>778</v>
      </c>
      <c r="I270" s="365">
        <v>11794</v>
      </c>
      <c r="J270" s="350" t="s">
        <v>320</v>
      </c>
      <c r="K270" s="350" t="s">
        <v>321</v>
      </c>
      <c r="L270" s="350" t="s">
        <v>1365</v>
      </c>
      <c r="M270" s="366">
        <v>36346</v>
      </c>
      <c r="N270" s="295">
        <v>7533234.4800000004</v>
      </c>
      <c r="O270" s="295">
        <v>112847.7</v>
      </c>
      <c r="P270" s="295">
        <v>0</v>
      </c>
      <c r="Q270" s="295"/>
      <c r="R270" s="295">
        <f t="shared" si="7"/>
        <v>7646082.1800000006</v>
      </c>
      <c r="S270" s="295"/>
      <c r="T270" s="295"/>
      <c r="U270" s="253">
        <v>4</v>
      </c>
      <c r="V270" s="253">
        <v>3</v>
      </c>
      <c r="W270" s="253">
        <v>1990</v>
      </c>
      <c r="X270" s="297">
        <v>1</v>
      </c>
      <c r="Y270" s="348">
        <v>1</v>
      </c>
      <c r="Z270" s="254"/>
      <c r="AA270" s="295"/>
      <c r="AB270" s="309"/>
      <c r="AC270" s="309"/>
    </row>
    <row r="271" spans="2:29" s="253" customFormat="1" ht="27.6" customHeight="1" x14ac:dyDescent="0.35">
      <c r="B271" s="363" t="s">
        <v>323</v>
      </c>
      <c r="C271" s="363" t="s">
        <v>2582</v>
      </c>
      <c r="D271" s="363"/>
      <c r="E271" s="364">
        <v>1280500102</v>
      </c>
      <c r="F271" s="326" t="s">
        <v>322</v>
      </c>
      <c r="G271" s="365" t="s">
        <v>2052</v>
      </c>
      <c r="H271" s="365" t="s">
        <v>778</v>
      </c>
      <c r="I271" s="365">
        <v>11794</v>
      </c>
      <c r="J271" s="350" t="s">
        <v>324</v>
      </c>
      <c r="K271" s="350" t="s">
        <v>321</v>
      </c>
      <c r="L271" s="350" t="s">
        <v>1365</v>
      </c>
      <c r="M271" s="366">
        <v>36346</v>
      </c>
      <c r="N271" s="295">
        <v>7689309.7800000003</v>
      </c>
      <c r="O271" s="295">
        <v>112847.7</v>
      </c>
      <c r="P271" s="295">
        <v>0</v>
      </c>
      <c r="Q271" s="295"/>
      <c r="R271" s="295">
        <f t="shared" si="7"/>
        <v>7802157.4800000004</v>
      </c>
      <c r="S271" s="295"/>
      <c r="T271" s="295"/>
      <c r="U271" s="253">
        <v>4</v>
      </c>
      <c r="V271" s="253">
        <v>3</v>
      </c>
      <c r="W271" s="253">
        <v>1990</v>
      </c>
      <c r="X271" s="297">
        <v>1</v>
      </c>
      <c r="Y271" s="348">
        <v>1</v>
      </c>
      <c r="Z271" s="254"/>
      <c r="AA271" s="295"/>
      <c r="AB271" s="309"/>
      <c r="AC271" s="309"/>
    </row>
    <row r="272" spans="2:29" s="253" customFormat="1" ht="27.6" customHeight="1" x14ac:dyDescent="0.35">
      <c r="B272" s="363" t="s">
        <v>325</v>
      </c>
      <c r="C272" s="363" t="s">
        <v>2582</v>
      </c>
      <c r="D272" s="363"/>
      <c r="E272" s="364">
        <v>1280500450</v>
      </c>
      <c r="F272" s="326" t="s">
        <v>229</v>
      </c>
      <c r="G272" s="365" t="s">
        <v>2052</v>
      </c>
      <c r="H272" s="365" t="s">
        <v>778</v>
      </c>
      <c r="I272" s="365">
        <v>11794</v>
      </c>
      <c r="J272" s="350" t="s">
        <v>326</v>
      </c>
      <c r="K272" s="350" t="s">
        <v>1364</v>
      </c>
      <c r="L272" s="350" t="s">
        <v>1479</v>
      </c>
      <c r="M272" s="366">
        <v>17000</v>
      </c>
      <c r="N272" s="295">
        <v>2925891.6240000003</v>
      </c>
      <c r="O272" s="295">
        <v>112847.7</v>
      </c>
      <c r="P272" s="295">
        <v>0</v>
      </c>
      <c r="Q272" s="295"/>
      <c r="R272" s="295">
        <f t="shared" si="7"/>
        <v>3038739.3240000005</v>
      </c>
      <c r="S272" s="295"/>
      <c r="T272" s="295"/>
      <c r="U272" s="253">
        <v>4</v>
      </c>
      <c r="V272" s="253">
        <v>1</v>
      </c>
      <c r="W272" s="253">
        <v>1980</v>
      </c>
      <c r="X272" s="297">
        <v>1</v>
      </c>
      <c r="Y272" s="348">
        <v>1</v>
      </c>
      <c r="Z272" s="254"/>
      <c r="AA272" s="295"/>
      <c r="AB272" s="309"/>
      <c r="AC272" s="309"/>
    </row>
    <row r="273" spans="2:29" s="253" customFormat="1" ht="27.6" customHeight="1" x14ac:dyDescent="0.35">
      <c r="B273" s="363" t="s">
        <v>327</v>
      </c>
      <c r="C273" s="363" t="s">
        <v>2582</v>
      </c>
      <c r="D273" s="363"/>
      <c r="E273" s="364">
        <v>1280500451</v>
      </c>
      <c r="F273" s="326" t="s">
        <v>229</v>
      </c>
      <c r="G273" s="365" t="s">
        <v>2052</v>
      </c>
      <c r="H273" s="365" t="s">
        <v>778</v>
      </c>
      <c r="I273" s="365">
        <v>11794</v>
      </c>
      <c r="J273" s="350" t="s">
        <v>328</v>
      </c>
      <c r="K273" s="350" t="s">
        <v>1364</v>
      </c>
      <c r="L273" s="350" t="s">
        <v>1479</v>
      </c>
      <c r="M273" s="366">
        <v>16527</v>
      </c>
      <c r="N273" s="295">
        <v>2853056.4840000002</v>
      </c>
      <c r="O273" s="295">
        <v>69365.100000000006</v>
      </c>
      <c r="P273" s="295">
        <v>0</v>
      </c>
      <c r="Q273" s="295"/>
      <c r="R273" s="295">
        <f t="shared" si="7"/>
        <v>2922421.5840000003</v>
      </c>
      <c r="S273" s="295"/>
      <c r="T273" s="295"/>
      <c r="U273" s="253">
        <v>4</v>
      </c>
      <c r="V273" s="253">
        <v>1</v>
      </c>
      <c r="W273" s="253">
        <v>1980</v>
      </c>
      <c r="X273" s="297">
        <v>1</v>
      </c>
      <c r="Y273" s="348">
        <v>1</v>
      </c>
      <c r="Z273" s="254"/>
      <c r="AA273" s="295"/>
      <c r="AB273" s="309"/>
      <c r="AC273" s="309"/>
    </row>
    <row r="274" spans="2:29" s="253" customFormat="1" ht="27.6" customHeight="1" x14ac:dyDescent="0.35">
      <c r="B274" s="363" t="s">
        <v>329</v>
      </c>
      <c r="C274" s="363" t="s">
        <v>2582</v>
      </c>
      <c r="D274" s="363"/>
      <c r="E274" s="364">
        <v>1280500452</v>
      </c>
      <c r="F274" s="326" t="s">
        <v>229</v>
      </c>
      <c r="G274" s="365" t="s">
        <v>2052</v>
      </c>
      <c r="H274" s="365" t="s">
        <v>778</v>
      </c>
      <c r="I274" s="365">
        <v>11794</v>
      </c>
      <c r="J274" s="350" t="s">
        <v>330</v>
      </c>
      <c r="K274" s="350" t="s">
        <v>1364</v>
      </c>
      <c r="L274" s="350" t="s">
        <v>1408</v>
      </c>
      <c r="M274" s="366">
        <v>32582</v>
      </c>
      <c r="N274" s="295">
        <v>5173375.9440000001</v>
      </c>
      <c r="O274" s="295">
        <v>136659.6</v>
      </c>
      <c r="P274" s="295">
        <v>0</v>
      </c>
      <c r="Q274" s="295"/>
      <c r="R274" s="295">
        <f t="shared" si="7"/>
        <v>5310035.5439999998</v>
      </c>
      <c r="S274" s="295"/>
      <c r="T274" s="295"/>
      <c r="U274" s="253">
        <v>4</v>
      </c>
      <c r="V274" s="253">
        <v>1</v>
      </c>
      <c r="W274" s="253">
        <v>1980</v>
      </c>
      <c r="X274" s="297">
        <v>1</v>
      </c>
      <c r="Y274" s="348">
        <v>1</v>
      </c>
      <c r="Z274" s="254"/>
      <c r="AA274" s="295"/>
      <c r="AB274" s="309"/>
      <c r="AC274" s="309"/>
    </row>
    <row r="275" spans="2:29" s="253" customFormat="1" ht="27.6" customHeight="1" x14ac:dyDescent="0.35">
      <c r="B275" s="363" t="s">
        <v>331</v>
      </c>
      <c r="C275" s="363" t="s">
        <v>2582</v>
      </c>
      <c r="D275" s="363"/>
      <c r="E275" s="364">
        <v>1280500453</v>
      </c>
      <c r="F275" s="326" t="s">
        <v>229</v>
      </c>
      <c r="G275" s="365" t="s">
        <v>2052</v>
      </c>
      <c r="H275" s="365" t="s">
        <v>778</v>
      </c>
      <c r="I275" s="365">
        <v>11794</v>
      </c>
      <c r="J275" s="350" t="s">
        <v>883</v>
      </c>
      <c r="K275" s="350" t="s">
        <v>1364</v>
      </c>
      <c r="L275" s="350" t="s">
        <v>1408</v>
      </c>
      <c r="M275" s="366">
        <v>17943</v>
      </c>
      <c r="N275" s="295">
        <v>3096533.952</v>
      </c>
      <c r="O275" s="295">
        <v>73506.3</v>
      </c>
      <c r="P275" s="295">
        <v>0</v>
      </c>
      <c r="Q275" s="295"/>
      <c r="R275" s="295">
        <f t="shared" ref="R275:R304" si="8">SUM(N275:Q275)</f>
        <v>3170040.2519999999</v>
      </c>
      <c r="S275" s="295"/>
      <c r="T275" s="295"/>
      <c r="U275" s="253">
        <v>4</v>
      </c>
      <c r="V275" s="253">
        <v>1</v>
      </c>
      <c r="W275" s="253">
        <v>1980</v>
      </c>
      <c r="X275" s="297">
        <v>1</v>
      </c>
      <c r="Y275" s="348">
        <v>1</v>
      </c>
      <c r="Z275" s="254"/>
      <c r="AA275" s="295"/>
      <c r="AB275" s="309"/>
      <c r="AC275" s="309"/>
    </row>
    <row r="276" spans="2:29" s="253" customFormat="1" ht="27.6" customHeight="1" x14ac:dyDescent="0.35">
      <c r="B276" s="363" t="s">
        <v>1406</v>
      </c>
      <c r="C276" s="363" t="s">
        <v>2582</v>
      </c>
      <c r="D276" s="363"/>
      <c r="E276" s="364">
        <v>1280500454</v>
      </c>
      <c r="F276" s="326" t="s">
        <v>229</v>
      </c>
      <c r="G276" s="365" t="s">
        <v>2052</v>
      </c>
      <c r="H276" s="365" t="s">
        <v>778</v>
      </c>
      <c r="I276" s="365">
        <v>11794</v>
      </c>
      <c r="J276" s="350" t="s">
        <v>1407</v>
      </c>
      <c r="K276" s="350" t="s">
        <v>1364</v>
      </c>
      <c r="L276" s="350" t="s">
        <v>1479</v>
      </c>
      <c r="M276" s="366">
        <v>25971</v>
      </c>
      <c r="N276" s="295">
        <v>4208830.59</v>
      </c>
      <c r="O276" s="295">
        <v>109741.8</v>
      </c>
      <c r="P276" s="295">
        <v>0</v>
      </c>
      <c r="Q276" s="295"/>
      <c r="R276" s="295">
        <f t="shared" si="8"/>
        <v>4318572.3899999997</v>
      </c>
      <c r="S276" s="295"/>
      <c r="T276" s="295"/>
      <c r="U276" s="253">
        <v>4</v>
      </c>
      <c r="V276" s="253">
        <v>1</v>
      </c>
      <c r="W276" s="253">
        <v>1980</v>
      </c>
      <c r="X276" s="297">
        <v>1</v>
      </c>
      <c r="Y276" s="348">
        <v>1</v>
      </c>
      <c r="Z276" s="254"/>
      <c r="AA276" s="295"/>
      <c r="AB276" s="309"/>
      <c r="AC276" s="309"/>
    </row>
    <row r="277" spans="2:29" s="253" customFormat="1" ht="27.6" customHeight="1" x14ac:dyDescent="0.35">
      <c r="B277" s="363" t="s">
        <v>786</v>
      </c>
      <c r="C277" s="363" t="s">
        <v>2582</v>
      </c>
      <c r="D277" s="363"/>
      <c r="E277" s="364">
        <v>1280500455</v>
      </c>
      <c r="F277" s="326" t="s">
        <v>229</v>
      </c>
      <c r="G277" s="365" t="s">
        <v>2052</v>
      </c>
      <c r="H277" s="365" t="s">
        <v>778</v>
      </c>
      <c r="I277" s="365">
        <v>11794</v>
      </c>
      <c r="J277" s="350" t="s">
        <v>787</v>
      </c>
      <c r="K277" s="350" t="s">
        <v>1364</v>
      </c>
      <c r="L277" s="350" t="s">
        <v>1408</v>
      </c>
      <c r="M277" s="366">
        <v>17000</v>
      </c>
      <c r="N277" s="295">
        <v>2866583.0100000002</v>
      </c>
      <c r="O277" s="295">
        <v>71435.7</v>
      </c>
      <c r="P277" s="295">
        <v>0</v>
      </c>
      <c r="Q277" s="295"/>
      <c r="R277" s="295">
        <f t="shared" si="8"/>
        <v>2938018.7100000004</v>
      </c>
      <c r="S277" s="295"/>
      <c r="T277" s="295"/>
      <c r="U277" s="253">
        <v>4</v>
      </c>
      <c r="V277" s="253">
        <v>1</v>
      </c>
      <c r="W277" s="253">
        <v>1980</v>
      </c>
      <c r="X277" s="297">
        <v>1</v>
      </c>
      <c r="Y277" s="348">
        <v>1</v>
      </c>
      <c r="Z277" s="254"/>
      <c r="AA277" s="295"/>
      <c r="AB277" s="309"/>
      <c r="AC277" s="309"/>
    </row>
    <row r="278" spans="2:29" s="253" customFormat="1" ht="27.6" customHeight="1" x14ac:dyDescent="0.35">
      <c r="B278" s="363" t="s">
        <v>1352</v>
      </c>
      <c r="C278" s="363" t="s">
        <v>2582</v>
      </c>
      <c r="D278" s="363"/>
      <c r="E278" s="364">
        <v>1280500456</v>
      </c>
      <c r="F278" s="326" t="s">
        <v>229</v>
      </c>
      <c r="G278" s="365" t="s">
        <v>2052</v>
      </c>
      <c r="H278" s="365" t="s">
        <v>778</v>
      </c>
      <c r="I278" s="365">
        <v>11794</v>
      </c>
      <c r="J278" s="350" t="s">
        <v>1353</v>
      </c>
      <c r="K278" s="350" t="s">
        <v>1364</v>
      </c>
      <c r="L278" s="350" t="s">
        <v>1479</v>
      </c>
      <c r="M278" s="366">
        <v>17000</v>
      </c>
      <c r="N278" s="295">
        <v>2925891.6240000003</v>
      </c>
      <c r="O278" s="295">
        <v>71435.7</v>
      </c>
      <c r="P278" s="295">
        <v>0</v>
      </c>
      <c r="Q278" s="295"/>
      <c r="R278" s="295">
        <f t="shared" si="8"/>
        <v>2997327.3240000005</v>
      </c>
      <c r="S278" s="295"/>
      <c r="T278" s="295"/>
      <c r="U278" s="253">
        <v>4</v>
      </c>
      <c r="V278" s="253">
        <v>1</v>
      </c>
      <c r="W278" s="253">
        <v>1980</v>
      </c>
      <c r="X278" s="297">
        <v>1</v>
      </c>
      <c r="Y278" s="348">
        <v>1</v>
      </c>
      <c r="Z278" s="254"/>
      <c r="AA278" s="295"/>
      <c r="AB278" s="309"/>
      <c r="AC278" s="309"/>
    </row>
    <row r="279" spans="2:29" s="253" customFormat="1" ht="27.6" customHeight="1" x14ac:dyDescent="0.35">
      <c r="B279" s="363" t="s">
        <v>1354</v>
      </c>
      <c r="C279" s="363" t="s">
        <v>2582</v>
      </c>
      <c r="D279" s="363"/>
      <c r="E279" s="364">
        <v>1280500457</v>
      </c>
      <c r="F279" s="326" t="s">
        <v>229</v>
      </c>
      <c r="G279" s="365" t="s">
        <v>2052</v>
      </c>
      <c r="H279" s="365" t="s">
        <v>778</v>
      </c>
      <c r="I279" s="365">
        <v>11794</v>
      </c>
      <c r="J279" s="350" t="s">
        <v>1355</v>
      </c>
      <c r="K279" s="350" t="s">
        <v>1364</v>
      </c>
      <c r="L279" s="350" t="s">
        <v>1408</v>
      </c>
      <c r="M279" s="366">
        <v>15110</v>
      </c>
      <c r="N279" s="295">
        <v>2575242.4500000002</v>
      </c>
      <c r="O279" s="295">
        <v>62118</v>
      </c>
      <c r="P279" s="295">
        <v>0</v>
      </c>
      <c r="Q279" s="295"/>
      <c r="R279" s="295">
        <f t="shared" si="8"/>
        <v>2637360.4500000002</v>
      </c>
      <c r="S279" s="295"/>
      <c r="T279" s="295"/>
      <c r="U279" s="253">
        <v>4</v>
      </c>
      <c r="V279" s="253">
        <v>1</v>
      </c>
      <c r="W279" s="253">
        <v>1980</v>
      </c>
      <c r="X279" s="297">
        <v>1</v>
      </c>
      <c r="Y279" s="348">
        <v>1</v>
      </c>
      <c r="Z279" s="254"/>
      <c r="AA279" s="295"/>
      <c r="AB279" s="309"/>
      <c r="AC279" s="309"/>
    </row>
    <row r="280" spans="2:29" s="253" customFormat="1" ht="27.6" customHeight="1" x14ac:dyDescent="0.35">
      <c r="B280" s="363" t="s">
        <v>1856</v>
      </c>
      <c r="C280" s="363" t="s">
        <v>2582</v>
      </c>
      <c r="D280" s="363"/>
      <c r="E280" s="364">
        <v>1280500458</v>
      </c>
      <c r="F280" s="326" t="s">
        <v>229</v>
      </c>
      <c r="G280" s="365" t="s">
        <v>2052</v>
      </c>
      <c r="H280" s="365" t="s">
        <v>778</v>
      </c>
      <c r="I280" s="365">
        <v>11794</v>
      </c>
      <c r="J280" s="350" t="s">
        <v>1857</v>
      </c>
      <c r="K280" s="350" t="s">
        <v>1364</v>
      </c>
      <c r="L280" s="350" t="s">
        <v>1479</v>
      </c>
      <c r="M280" s="366">
        <v>21721</v>
      </c>
      <c r="N280" s="295">
        <v>3664648.0440000002</v>
      </c>
      <c r="O280" s="295">
        <v>94212.3</v>
      </c>
      <c r="P280" s="295">
        <v>0</v>
      </c>
      <c r="Q280" s="295"/>
      <c r="R280" s="295">
        <f t="shared" si="8"/>
        <v>3758860.344</v>
      </c>
      <c r="S280" s="295"/>
      <c r="T280" s="295"/>
      <c r="U280" s="253">
        <v>4</v>
      </c>
      <c r="V280" s="253">
        <v>1</v>
      </c>
      <c r="W280" s="253">
        <v>1980</v>
      </c>
      <c r="X280" s="297">
        <v>1</v>
      </c>
      <c r="Y280" s="348">
        <v>1</v>
      </c>
      <c r="Z280" s="254"/>
      <c r="AA280" s="295"/>
      <c r="AB280" s="309"/>
      <c r="AC280" s="309"/>
    </row>
    <row r="281" spans="2:29" s="253" customFormat="1" ht="27.6" customHeight="1" x14ac:dyDescent="0.35">
      <c r="B281" s="363" t="s">
        <v>1858</v>
      </c>
      <c r="C281" s="363" t="s">
        <v>2582</v>
      </c>
      <c r="D281" s="363"/>
      <c r="E281" s="364">
        <v>1280500459</v>
      </c>
      <c r="F281" s="326" t="s">
        <v>229</v>
      </c>
      <c r="G281" s="365" t="s">
        <v>2052</v>
      </c>
      <c r="H281" s="365" t="s">
        <v>778</v>
      </c>
      <c r="I281" s="365">
        <v>11794</v>
      </c>
      <c r="J281" s="350" t="s">
        <v>1859</v>
      </c>
      <c r="K281" s="350" t="s">
        <v>1364</v>
      </c>
      <c r="L281" s="350" t="s">
        <v>1408</v>
      </c>
      <c r="M281" s="366">
        <v>17000</v>
      </c>
      <c r="N281" s="295">
        <v>2856177.99</v>
      </c>
      <c r="O281" s="295">
        <v>71435.7</v>
      </c>
      <c r="P281" s="295">
        <v>0</v>
      </c>
      <c r="Q281" s="295"/>
      <c r="R281" s="295">
        <f t="shared" si="8"/>
        <v>2927613.6900000004</v>
      </c>
      <c r="S281" s="295"/>
      <c r="T281" s="295"/>
      <c r="U281" s="253">
        <v>4</v>
      </c>
      <c r="V281" s="253">
        <v>1</v>
      </c>
      <c r="W281" s="253">
        <v>1980</v>
      </c>
      <c r="X281" s="297">
        <v>1</v>
      </c>
      <c r="Y281" s="348">
        <v>1</v>
      </c>
      <c r="Z281" s="254"/>
      <c r="AA281" s="295"/>
      <c r="AB281" s="309"/>
      <c r="AC281" s="309"/>
    </row>
    <row r="282" spans="2:29" s="253" customFormat="1" ht="27.6" customHeight="1" x14ac:dyDescent="0.35">
      <c r="B282" s="363" t="s">
        <v>1860</v>
      </c>
      <c r="C282" s="363" t="s">
        <v>2582</v>
      </c>
      <c r="D282" s="363"/>
      <c r="E282" s="364">
        <v>1280500460</v>
      </c>
      <c r="F282" s="326" t="s">
        <v>229</v>
      </c>
      <c r="G282" s="365" t="s">
        <v>1832</v>
      </c>
      <c r="H282" s="365" t="s">
        <v>778</v>
      </c>
      <c r="I282" s="365">
        <v>11794</v>
      </c>
      <c r="J282" s="350" t="s">
        <v>1823</v>
      </c>
      <c r="K282" s="350" t="s">
        <v>1364</v>
      </c>
      <c r="L282" s="350" t="s">
        <v>1479</v>
      </c>
      <c r="M282" s="366">
        <v>16527</v>
      </c>
      <c r="N282" s="295">
        <v>2862421.0020000003</v>
      </c>
      <c r="O282" s="295">
        <v>69365.100000000006</v>
      </c>
      <c r="P282" s="295">
        <v>0</v>
      </c>
      <c r="Q282" s="295"/>
      <c r="R282" s="295">
        <f t="shared" si="8"/>
        <v>2931786.1020000004</v>
      </c>
      <c r="S282" s="295"/>
      <c r="T282" s="295"/>
      <c r="U282" s="253">
        <v>4</v>
      </c>
      <c r="V282" s="253">
        <v>1</v>
      </c>
      <c r="W282" s="253">
        <v>1980</v>
      </c>
      <c r="X282" s="297">
        <v>1</v>
      </c>
      <c r="Y282" s="348">
        <v>1</v>
      </c>
      <c r="Z282" s="254"/>
      <c r="AA282" s="295"/>
      <c r="AB282" s="309"/>
      <c r="AC282" s="309"/>
    </row>
    <row r="283" spans="2:29" s="253" customFormat="1" ht="27.6" customHeight="1" x14ac:dyDescent="0.35">
      <c r="B283" s="363" t="s">
        <v>1824</v>
      </c>
      <c r="C283" s="363" t="s">
        <v>2582</v>
      </c>
      <c r="D283" s="363"/>
      <c r="E283" s="364">
        <v>1280500461</v>
      </c>
      <c r="F283" s="326" t="s">
        <v>229</v>
      </c>
      <c r="G283" s="365" t="s">
        <v>1832</v>
      </c>
      <c r="H283" s="365" t="s">
        <v>778</v>
      </c>
      <c r="I283" s="365">
        <v>11794</v>
      </c>
      <c r="J283" s="350" t="s">
        <v>1825</v>
      </c>
      <c r="K283" s="350" t="s">
        <v>1364</v>
      </c>
      <c r="L283" s="350" t="s">
        <v>1408</v>
      </c>
      <c r="M283" s="366">
        <v>21721</v>
      </c>
      <c r="N283" s="295">
        <v>3595974.912</v>
      </c>
      <c r="O283" s="295">
        <v>95247.6</v>
      </c>
      <c r="P283" s="295">
        <v>0</v>
      </c>
      <c r="Q283" s="295"/>
      <c r="R283" s="295">
        <f t="shared" si="8"/>
        <v>3691222.5120000001</v>
      </c>
      <c r="S283" s="295"/>
      <c r="T283" s="295"/>
      <c r="U283" s="253">
        <v>4</v>
      </c>
      <c r="V283" s="253">
        <v>1</v>
      </c>
      <c r="W283" s="253">
        <v>1980</v>
      </c>
      <c r="X283" s="297">
        <v>1</v>
      </c>
      <c r="Y283" s="348">
        <v>1</v>
      </c>
      <c r="Z283" s="254"/>
      <c r="AA283" s="295"/>
      <c r="AB283" s="309"/>
      <c r="AC283" s="309"/>
    </row>
    <row r="284" spans="2:29" s="253" customFormat="1" ht="27.6" customHeight="1" x14ac:dyDescent="0.35">
      <c r="B284" s="704" t="s">
        <v>3011</v>
      </c>
      <c r="C284" s="363" t="s">
        <v>2582</v>
      </c>
      <c r="D284" s="363"/>
      <c r="E284" s="399">
        <v>1280500103</v>
      </c>
      <c r="F284" s="326" t="s">
        <v>229</v>
      </c>
      <c r="G284" s="365" t="s">
        <v>1832</v>
      </c>
      <c r="H284" s="365" t="s">
        <v>778</v>
      </c>
      <c r="I284" s="365">
        <v>11794</v>
      </c>
      <c r="J284" s="253" t="s">
        <v>3016</v>
      </c>
      <c r="K284" s="350" t="s">
        <v>1364</v>
      </c>
      <c r="L284" s="350" t="s">
        <v>1479</v>
      </c>
      <c r="M284" s="309">
        <v>39847</v>
      </c>
      <c r="N284" s="281">
        <v>7400050.2240000004</v>
      </c>
      <c r="O284" s="281">
        <v>253898.4</v>
      </c>
      <c r="P284" s="281">
        <v>0</v>
      </c>
      <c r="Q284" s="281"/>
      <c r="R284" s="295">
        <f t="shared" si="8"/>
        <v>7653948.6240000008</v>
      </c>
      <c r="S284" s="295"/>
      <c r="T284" s="295"/>
      <c r="U284" s="253">
        <v>4</v>
      </c>
      <c r="V284" s="253">
        <v>3</v>
      </c>
      <c r="W284" s="253">
        <v>2001</v>
      </c>
      <c r="X284" s="297">
        <v>1</v>
      </c>
      <c r="Y284" s="348">
        <v>1</v>
      </c>
      <c r="Z284" s="254"/>
      <c r="AA284" s="281"/>
      <c r="AB284" s="309"/>
      <c r="AC284" s="309"/>
    </row>
    <row r="285" spans="2:29" s="253" customFormat="1" ht="27.6" customHeight="1" x14ac:dyDescent="0.35">
      <c r="B285" s="704" t="s">
        <v>3012</v>
      </c>
      <c r="C285" s="363" t="s">
        <v>2582</v>
      </c>
      <c r="D285" s="363"/>
      <c r="E285" s="399">
        <v>1280500104</v>
      </c>
      <c r="F285" s="326" t="s">
        <v>229</v>
      </c>
      <c r="G285" s="365" t="s">
        <v>1832</v>
      </c>
      <c r="H285" s="365" t="s">
        <v>778</v>
      </c>
      <c r="I285" s="365">
        <v>11794</v>
      </c>
      <c r="J285" s="253" t="s">
        <v>3017</v>
      </c>
      <c r="K285" s="350" t="s">
        <v>1364</v>
      </c>
      <c r="L285" s="350" t="s">
        <v>1479</v>
      </c>
      <c r="M285" s="309">
        <v>29921</v>
      </c>
      <c r="N285" s="281">
        <v>7400050.2240000004</v>
      </c>
      <c r="O285" s="281">
        <v>253898.4</v>
      </c>
      <c r="P285" s="281">
        <v>0</v>
      </c>
      <c r="Q285" s="281"/>
      <c r="R285" s="295">
        <f t="shared" si="8"/>
        <v>7653948.6240000008</v>
      </c>
      <c r="S285" s="295"/>
      <c r="T285" s="295"/>
      <c r="U285" s="253">
        <v>4</v>
      </c>
      <c r="V285" s="253">
        <v>3</v>
      </c>
      <c r="W285" s="253">
        <v>2001</v>
      </c>
      <c r="X285" s="297">
        <v>1</v>
      </c>
      <c r="Y285" s="348">
        <v>1</v>
      </c>
      <c r="Z285" s="254"/>
      <c r="AA285" s="281"/>
      <c r="AB285" s="309"/>
      <c r="AC285" s="309"/>
    </row>
    <row r="286" spans="2:29" s="253" customFormat="1" ht="27.6" customHeight="1" x14ac:dyDescent="0.35">
      <c r="B286" s="704" t="s">
        <v>3013</v>
      </c>
      <c r="C286" s="363" t="s">
        <v>2582</v>
      </c>
      <c r="D286" s="363"/>
      <c r="E286" s="399">
        <v>1280500105</v>
      </c>
      <c r="F286" s="326" t="s">
        <v>229</v>
      </c>
      <c r="G286" s="365" t="s">
        <v>1832</v>
      </c>
      <c r="H286" s="365" t="s">
        <v>778</v>
      </c>
      <c r="I286" s="365">
        <v>11794</v>
      </c>
      <c r="J286" s="253" t="s">
        <v>3018</v>
      </c>
      <c r="K286" s="350" t="s">
        <v>1364</v>
      </c>
      <c r="L286" s="350" t="s">
        <v>1479</v>
      </c>
      <c r="M286" s="309">
        <v>39847</v>
      </c>
      <c r="N286" s="281">
        <v>7400050.2240000004</v>
      </c>
      <c r="O286" s="281">
        <v>253898.4</v>
      </c>
      <c r="P286" s="281">
        <v>0</v>
      </c>
      <c r="Q286" s="281"/>
      <c r="R286" s="295">
        <f t="shared" si="8"/>
        <v>7653948.6240000008</v>
      </c>
      <c r="S286" s="295"/>
      <c r="T286" s="295"/>
      <c r="U286" s="253">
        <v>4</v>
      </c>
      <c r="V286" s="253">
        <v>3</v>
      </c>
      <c r="W286" s="253">
        <v>2001</v>
      </c>
      <c r="X286" s="297">
        <v>1</v>
      </c>
      <c r="Y286" s="348">
        <v>1</v>
      </c>
      <c r="Z286" s="254"/>
      <c r="AA286" s="281"/>
      <c r="AB286" s="309"/>
      <c r="AC286" s="309"/>
    </row>
    <row r="287" spans="2:29" s="253" customFormat="1" ht="27.6" customHeight="1" x14ac:dyDescent="0.35">
      <c r="B287" s="704" t="s">
        <v>3014</v>
      </c>
      <c r="C287" s="363" t="s">
        <v>2582</v>
      </c>
      <c r="D287" s="363"/>
      <c r="E287" s="399">
        <v>1280500106</v>
      </c>
      <c r="F287" s="326" t="s">
        <v>229</v>
      </c>
      <c r="G287" s="365" t="s">
        <v>1832</v>
      </c>
      <c r="H287" s="365" t="s">
        <v>778</v>
      </c>
      <c r="I287" s="365">
        <v>11794</v>
      </c>
      <c r="J287" s="253" t="s">
        <v>3019</v>
      </c>
      <c r="K287" s="350" t="s">
        <v>1364</v>
      </c>
      <c r="L287" s="350" t="s">
        <v>1479</v>
      </c>
      <c r="M287" s="309">
        <v>39847</v>
      </c>
      <c r="N287" s="281">
        <v>7400050.2240000004</v>
      </c>
      <c r="O287" s="281">
        <v>253898.4</v>
      </c>
      <c r="P287" s="281">
        <v>0</v>
      </c>
      <c r="Q287" s="281"/>
      <c r="R287" s="295">
        <f t="shared" si="8"/>
        <v>7653948.6240000008</v>
      </c>
      <c r="S287" s="295"/>
      <c r="T287" s="295"/>
      <c r="U287" s="253">
        <v>4</v>
      </c>
      <c r="V287" s="253">
        <v>3</v>
      </c>
      <c r="W287" s="253">
        <v>2001</v>
      </c>
      <c r="X287" s="297">
        <v>1</v>
      </c>
      <c r="Y287" s="348">
        <v>1</v>
      </c>
      <c r="Z287" s="254"/>
      <c r="AA287" s="281"/>
      <c r="AB287" s="309"/>
      <c r="AC287" s="309"/>
    </row>
    <row r="288" spans="2:29" s="253" customFormat="1" ht="27.6" customHeight="1" x14ac:dyDescent="0.35">
      <c r="B288" s="363" t="s">
        <v>2433</v>
      </c>
      <c r="C288" s="363"/>
      <c r="D288" s="363"/>
      <c r="E288" s="364">
        <v>1280500466</v>
      </c>
      <c r="F288" s="326" t="s">
        <v>2431</v>
      </c>
      <c r="G288" s="365" t="s">
        <v>2432</v>
      </c>
      <c r="H288" s="365" t="s">
        <v>778</v>
      </c>
      <c r="I288" s="365">
        <v>11689</v>
      </c>
      <c r="J288" s="306" t="s">
        <v>2425</v>
      </c>
      <c r="K288" s="350" t="s">
        <v>1364</v>
      </c>
      <c r="L288" s="350"/>
      <c r="M288" s="309">
        <v>10353</v>
      </c>
      <c r="N288" s="281">
        <v>5202510</v>
      </c>
      <c r="O288" s="281">
        <v>127500</v>
      </c>
      <c r="P288" s="281">
        <v>0</v>
      </c>
      <c r="Q288" s="281"/>
      <c r="R288" s="295">
        <f t="shared" si="8"/>
        <v>5330010</v>
      </c>
      <c r="S288" s="295"/>
      <c r="T288" s="295"/>
      <c r="U288" s="253">
        <v>10</v>
      </c>
      <c r="V288" s="253">
        <v>3</v>
      </c>
      <c r="W288" s="253">
        <v>1966</v>
      </c>
      <c r="X288" s="297">
        <v>1</v>
      </c>
      <c r="Y288" s="297">
        <v>1</v>
      </c>
      <c r="Z288" s="254"/>
      <c r="AA288" s="281"/>
      <c r="AB288" s="309"/>
      <c r="AC288" s="309"/>
    </row>
    <row r="289" spans="2:29" s="253" customFormat="1" ht="27.6" customHeight="1" x14ac:dyDescent="0.35">
      <c r="B289" s="363" t="s">
        <v>2434</v>
      </c>
      <c r="C289" s="363"/>
      <c r="D289" s="363"/>
      <c r="E289" s="364">
        <v>1280500467</v>
      </c>
      <c r="F289" s="326" t="s">
        <v>2431</v>
      </c>
      <c r="G289" s="365" t="s">
        <v>2432</v>
      </c>
      <c r="H289" s="365" t="s">
        <v>778</v>
      </c>
      <c r="I289" s="365">
        <v>11689</v>
      </c>
      <c r="J289" s="306" t="s">
        <v>2429</v>
      </c>
      <c r="K289" s="350" t="s">
        <v>1364</v>
      </c>
      <c r="L289" s="350"/>
      <c r="M289" s="309">
        <v>10353</v>
      </c>
      <c r="N289" s="281">
        <v>5202510</v>
      </c>
      <c r="O289" s="281">
        <v>127500</v>
      </c>
      <c r="P289" s="281">
        <v>0</v>
      </c>
      <c r="Q289" s="281"/>
      <c r="R289" s="295">
        <f t="shared" si="8"/>
        <v>5330010</v>
      </c>
      <c r="S289" s="295"/>
      <c r="T289" s="295"/>
      <c r="U289" s="253">
        <v>10</v>
      </c>
      <c r="V289" s="253">
        <v>3</v>
      </c>
      <c r="W289" s="253">
        <v>1966</v>
      </c>
      <c r="X289" s="297">
        <v>1</v>
      </c>
      <c r="Y289" s="297">
        <v>1</v>
      </c>
      <c r="Z289" s="254"/>
      <c r="AA289" s="281"/>
      <c r="AB289" s="309"/>
      <c r="AC289" s="309"/>
    </row>
    <row r="290" spans="2:29" s="253" customFormat="1" ht="27.6" customHeight="1" x14ac:dyDescent="0.35">
      <c r="B290" s="363" t="s">
        <v>2435</v>
      </c>
      <c r="C290" s="363"/>
      <c r="D290" s="363"/>
      <c r="E290" s="364">
        <v>1280500468</v>
      </c>
      <c r="F290" s="326" t="s">
        <v>2431</v>
      </c>
      <c r="G290" s="365" t="s">
        <v>2432</v>
      </c>
      <c r="H290" s="365" t="s">
        <v>778</v>
      </c>
      <c r="I290" s="365">
        <v>11689</v>
      </c>
      <c r="J290" s="306" t="s">
        <v>2430</v>
      </c>
      <c r="K290" s="350" t="s">
        <v>1364</v>
      </c>
      <c r="L290" s="350"/>
      <c r="M290" s="309">
        <v>10353</v>
      </c>
      <c r="N290" s="281">
        <v>5202510</v>
      </c>
      <c r="O290" s="281">
        <v>127500</v>
      </c>
      <c r="P290" s="281">
        <v>0</v>
      </c>
      <c r="Q290" s="281"/>
      <c r="R290" s="295">
        <f t="shared" si="8"/>
        <v>5330010</v>
      </c>
      <c r="S290" s="295"/>
      <c r="T290" s="295"/>
      <c r="U290" s="253">
        <v>10</v>
      </c>
      <c r="V290" s="253">
        <v>3</v>
      </c>
      <c r="W290" s="253">
        <v>1966</v>
      </c>
      <c r="X290" s="297">
        <v>1</v>
      </c>
      <c r="Y290" s="297">
        <v>1</v>
      </c>
      <c r="Z290" s="254"/>
      <c r="AA290" s="281"/>
      <c r="AB290" s="309"/>
      <c r="AC290" s="309"/>
    </row>
    <row r="291" spans="2:29" s="253" customFormat="1" ht="27.6" customHeight="1" x14ac:dyDescent="0.35">
      <c r="B291" s="363" t="s">
        <v>2436</v>
      </c>
      <c r="C291" s="363"/>
      <c r="D291" s="363"/>
      <c r="E291" s="364">
        <v>1280500469</v>
      </c>
      <c r="F291" s="326" t="s">
        <v>2431</v>
      </c>
      <c r="G291" s="365" t="s">
        <v>2432</v>
      </c>
      <c r="H291" s="365" t="s">
        <v>778</v>
      </c>
      <c r="I291" s="365">
        <v>11689</v>
      </c>
      <c r="J291" s="306" t="s">
        <v>2426</v>
      </c>
      <c r="K291" s="350" t="s">
        <v>1364</v>
      </c>
      <c r="L291" s="350"/>
      <c r="M291" s="309">
        <v>10353</v>
      </c>
      <c r="N291" s="281">
        <v>5202510</v>
      </c>
      <c r="O291" s="281">
        <v>127500</v>
      </c>
      <c r="P291" s="281">
        <v>0</v>
      </c>
      <c r="Q291" s="281"/>
      <c r="R291" s="295">
        <f t="shared" si="8"/>
        <v>5330010</v>
      </c>
      <c r="S291" s="295"/>
      <c r="T291" s="295"/>
      <c r="U291" s="253">
        <v>10</v>
      </c>
      <c r="V291" s="253">
        <v>3</v>
      </c>
      <c r="W291" s="253">
        <v>1966</v>
      </c>
      <c r="X291" s="297">
        <v>1</v>
      </c>
      <c r="Y291" s="297">
        <v>1</v>
      </c>
      <c r="Z291" s="254"/>
      <c r="AA291" s="281"/>
      <c r="AB291" s="309"/>
      <c r="AC291" s="309"/>
    </row>
    <row r="292" spans="2:29" s="253" customFormat="1" ht="27.6" customHeight="1" x14ac:dyDescent="0.35">
      <c r="B292" s="369" t="s">
        <v>2437</v>
      </c>
      <c r="C292" s="369"/>
      <c r="D292" s="369"/>
      <c r="E292" s="364">
        <v>1280500470</v>
      </c>
      <c r="F292" s="326" t="s">
        <v>2431</v>
      </c>
      <c r="G292" s="365" t="s">
        <v>2432</v>
      </c>
      <c r="H292" s="365" t="s">
        <v>778</v>
      </c>
      <c r="I292" s="365">
        <v>11689</v>
      </c>
      <c r="J292" s="367" t="s">
        <v>2427</v>
      </c>
      <c r="K292" s="350" t="s">
        <v>1364</v>
      </c>
      <c r="L292" s="350"/>
      <c r="M292" s="309">
        <v>10353</v>
      </c>
      <c r="N292" s="281">
        <v>5202510</v>
      </c>
      <c r="O292" s="281">
        <v>127500</v>
      </c>
      <c r="P292" s="281">
        <v>0</v>
      </c>
      <c r="Q292" s="281"/>
      <c r="R292" s="295">
        <f t="shared" si="8"/>
        <v>5330010</v>
      </c>
      <c r="S292" s="295"/>
      <c r="T292" s="295"/>
      <c r="U292" s="253">
        <v>10</v>
      </c>
      <c r="V292" s="253">
        <v>3</v>
      </c>
      <c r="W292" s="253">
        <v>1966</v>
      </c>
      <c r="X292" s="297">
        <v>1</v>
      </c>
      <c r="Y292" s="297">
        <v>1</v>
      </c>
      <c r="Z292" s="254"/>
      <c r="AA292" s="281"/>
      <c r="AB292" s="309"/>
      <c r="AC292" s="309"/>
    </row>
    <row r="293" spans="2:29" s="253" customFormat="1" ht="27.6" customHeight="1" x14ac:dyDescent="0.35">
      <c r="B293" s="369" t="s">
        <v>2697</v>
      </c>
      <c r="C293" s="369"/>
      <c r="D293" s="369"/>
      <c r="E293" s="364">
        <v>1280500471</v>
      </c>
      <c r="F293" s="326" t="s">
        <v>2431</v>
      </c>
      <c r="G293" s="365" t="s">
        <v>2432</v>
      </c>
      <c r="H293" s="365" t="s">
        <v>778</v>
      </c>
      <c r="I293" s="365">
        <v>11689</v>
      </c>
      <c r="J293" s="367" t="s">
        <v>2428</v>
      </c>
      <c r="K293" s="350" t="s">
        <v>1364</v>
      </c>
      <c r="L293" s="350"/>
      <c r="M293" s="309">
        <v>10353</v>
      </c>
      <c r="N293" s="281">
        <v>5202510</v>
      </c>
      <c r="O293" s="281">
        <v>127500</v>
      </c>
      <c r="P293" s="281">
        <v>0</v>
      </c>
      <c r="Q293" s="281"/>
      <c r="R293" s="295">
        <f t="shared" si="8"/>
        <v>5330010</v>
      </c>
      <c r="S293" s="295"/>
      <c r="T293" s="295"/>
      <c r="U293" s="253">
        <v>10</v>
      </c>
      <c r="V293" s="253">
        <v>3</v>
      </c>
      <c r="W293" s="253">
        <v>1966</v>
      </c>
      <c r="X293" s="297">
        <v>1</v>
      </c>
      <c r="Y293" s="297">
        <v>1</v>
      </c>
      <c r="Z293" s="254"/>
      <c r="AA293" s="281"/>
      <c r="AB293" s="309"/>
      <c r="AC293" s="309"/>
    </row>
    <row r="294" spans="2:29" s="253" customFormat="1" ht="27.6" customHeight="1" x14ac:dyDescent="0.35">
      <c r="B294" s="706" t="s">
        <v>3055</v>
      </c>
      <c r="C294" s="369" t="s">
        <v>2582</v>
      </c>
      <c r="D294" s="369"/>
      <c r="E294" s="367">
        <v>1280500107</v>
      </c>
      <c r="F294" s="304" t="s">
        <v>1574</v>
      </c>
      <c r="G294" s="368" t="s">
        <v>1832</v>
      </c>
      <c r="H294" s="368" t="s">
        <v>778</v>
      </c>
      <c r="I294" s="368">
        <v>11794</v>
      </c>
      <c r="J294" s="253" t="s">
        <v>3056</v>
      </c>
      <c r="K294" s="253" t="s">
        <v>1364</v>
      </c>
      <c r="L294" s="253" t="s">
        <v>1880</v>
      </c>
      <c r="M294" s="309">
        <v>56085</v>
      </c>
      <c r="N294" s="281">
        <v>13519071.957067939</v>
      </c>
      <c r="O294" s="281">
        <v>471508.74835760577</v>
      </c>
      <c r="P294" s="281">
        <v>0</v>
      </c>
      <c r="Q294" s="281"/>
      <c r="R294" s="295">
        <f t="shared" si="8"/>
        <v>13990580.705425544</v>
      </c>
      <c r="S294" s="281"/>
      <c r="T294" s="281"/>
      <c r="U294" s="253">
        <v>4</v>
      </c>
      <c r="V294" s="253">
        <v>3</v>
      </c>
      <c r="W294" s="253">
        <v>2004</v>
      </c>
      <c r="X294" s="297">
        <v>1</v>
      </c>
      <c r="Y294" s="348">
        <v>1</v>
      </c>
      <c r="Z294" s="362"/>
      <c r="AA294" s="281"/>
      <c r="AB294" s="309"/>
      <c r="AC294" s="309"/>
    </row>
    <row r="295" spans="2:29" s="253" customFormat="1" ht="27.6" customHeight="1" x14ac:dyDescent="0.35">
      <c r="B295" s="706" t="s">
        <v>3057</v>
      </c>
      <c r="C295" s="369" t="s">
        <v>2582</v>
      </c>
      <c r="D295" s="369"/>
      <c r="E295" s="367">
        <v>1280500108</v>
      </c>
      <c r="F295" s="304" t="s">
        <v>1574</v>
      </c>
      <c r="G295" s="368" t="s">
        <v>1832</v>
      </c>
      <c r="H295" s="368" t="s">
        <v>778</v>
      </c>
      <c r="I295" s="368">
        <v>11794</v>
      </c>
      <c r="J295" s="253" t="s">
        <v>3058</v>
      </c>
      <c r="K295" s="253" t="s">
        <v>1364</v>
      </c>
      <c r="L295" s="253" t="s">
        <v>1880</v>
      </c>
      <c r="M295" s="309">
        <v>52195</v>
      </c>
      <c r="N295" s="281">
        <v>12581402.528290294</v>
      </c>
      <c r="O295" s="281">
        <v>438805.36900285695</v>
      </c>
      <c r="P295" s="281">
        <v>0</v>
      </c>
      <c r="Q295" s="281"/>
      <c r="R295" s="295">
        <f t="shared" si="8"/>
        <v>13020207.89729315</v>
      </c>
      <c r="S295" s="281"/>
      <c r="T295" s="281"/>
      <c r="U295" s="253">
        <v>4</v>
      </c>
      <c r="V295" s="253">
        <v>3</v>
      </c>
      <c r="W295" s="253">
        <v>2004</v>
      </c>
      <c r="X295" s="297">
        <v>1</v>
      </c>
      <c r="Y295" s="348">
        <v>1</v>
      </c>
      <c r="Z295" s="362"/>
      <c r="AA295" s="281"/>
      <c r="AB295" s="309"/>
      <c r="AC295" s="309"/>
    </row>
    <row r="296" spans="2:29" s="253" customFormat="1" ht="27.6" customHeight="1" x14ac:dyDescent="0.35">
      <c r="B296" s="706" t="s">
        <v>3059</v>
      </c>
      <c r="C296" s="369" t="s">
        <v>2582</v>
      </c>
      <c r="D296" s="369"/>
      <c r="E296" s="367">
        <v>1280500109</v>
      </c>
      <c r="F296" s="304" t="s">
        <v>1574</v>
      </c>
      <c r="G296" s="368" t="s">
        <v>1832</v>
      </c>
      <c r="H296" s="368" t="s">
        <v>778</v>
      </c>
      <c r="I296" s="368">
        <v>11794</v>
      </c>
      <c r="J296" s="253" t="s">
        <v>3060</v>
      </c>
      <c r="K296" s="253" t="s">
        <v>1364</v>
      </c>
      <c r="L296" s="253" t="s">
        <v>1880</v>
      </c>
      <c r="M296" s="309">
        <v>52195</v>
      </c>
      <c r="N296" s="281">
        <v>12581402.528290294</v>
      </c>
      <c r="O296" s="281">
        <v>438805.36900285695</v>
      </c>
      <c r="P296" s="281">
        <v>0</v>
      </c>
      <c r="Q296" s="281"/>
      <c r="R296" s="295">
        <f t="shared" si="8"/>
        <v>13020207.89729315</v>
      </c>
      <c r="S296" s="281"/>
      <c r="T296" s="281"/>
      <c r="U296" s="253">
        <v>4</v>
      </c>
      <c r="V296" s="253">
        <v>3</v>
      </c>
      <c r="W296" s="253">
        <v>2004</v>
      </c>
      <c r="X296" s="297">
        <v>1</v>
      </c>
      <c r="Y296" s="348">
        <v>1</v>
      </c>
      <c r="Z296" s="362"/>
      <c r="AA296" s="281"/>
      <c r="AB296" s="309"/>
      <c r="AC296" s="309"/>
    </row>
    <row r="297" spans="2:29" s="253" customFormat="1" ht="27.6" customHeight="1" x14ac:dyDescent="0.35">
      <c r="B297" s="706" t="s">
        <v>3061</v>
      </c>
      <c r="C297" s="369" t="s">
        <v>2582</v>
      </c>
      <c r="D297" s="369"/>
      <c r="E297" s="367">
        <v>1280500110</v>
      </c>
      <c r="F297" s="304" t="s">
        <v>1574</v>
      </c>
      <c r="G297" s="368" t="s">
        <v>1832</v>
      </c>
      <c r="H297" s="368" t="s">
        <v>778</v>
      </c>
      <c r="I297" s="368">
        <v>11794</v>
      </c>
      <c r="J297" s="253" t="s">
        <v>3062</v>
      </c>
      <c r="K297" s="253" t="s">
        <v>1364</v>
      </c>
      <c r="L297" s="253" t="s">
        <v>1880</v>
      </c>
      <c r="M297" s="309">
        <v>54790</v>
      </c>
      <c r="N297" s="281">
        <v>13206917.224351475</v>
      </c>
      <c r="O297" s="281">
        <v>460621.63363668043</v>
      </c>
      <c r="P297" s="281">
        <v>0</v>
      </c>
      <c r="Q297" s="281"/>
      <c r="R297" s="295">
        <f t="shared" si="8"/>
        <v>13667538.857988156</v>
      </c>
      <c r="S297" s="281"/>
      <c r="T297" s="281"/>
      <c r="U297" s="253">
        <v>4</v>
      </c>
      <c r="V297" s="253">
        <v>3</v>
      </c>
      <c r="W297" s="253">
        <v>2004</v>
      </c>
      <c r="X297" s="297">
        <v>1</v>
      </c>
      <c r="Y297" s="348">
        <v>1</v>
      </c>
      <c r="Z297" s="362"/>
      <c r="AA297" s="281"/>
      <c r="AB297" s="309"/>
      <c r="AC297" s="309"/>
    </row>
    <row r="298" spans="2:29" s="253" customFormat="1" ht="27.6" customHeight="1" x14ac:dyDescent="0.35">
      <c r="B298" s="706" t="s">
        <v>3063</v>
      </c>
      <c r="C298" s="369" t="s">
        <v>2582</v>
      </c>
      <c r="D298" s="369"/>
      <c r="E298" s="367">
        <v>1280500111</v>
      </c>
      <c r="F298" s="304" t="s">
        <v>1574</v>
      </c>
      <c r="G298" s="368" t="s">
        <v>1832</v>
      </c>
      <c r="H298" s="368" t="s">
        <v>778</v>
      </c>
      <c r="I298" s="368">
        <v>11794</v>
      </c>
      <c r="J298" s="253" t="s">
        <v>3064</v>
      </c>
      <c r="K298" s="253" t="s">
        <v>1364</v>
      </c>
      <c r="L298" s="253" t="s">
        <v>1880</v>
      </c>
      <c r="M298" s="309">
        <v>46620</v>
      </c>
      <c r="N298" s="281">
        <v>19661494.172524415</v>
      </c>
      <c r="O298" s="281">
        <v>337296.49024945608</v>
      </c>
      <c r="P298" s="281">
        <v>0</v>
      </c>
      <c r="Q298" s="281"/>
      <c r="R298" s="295">
        <f t="shared" si="8"/>
        <v>19998790.66277387</v>
      </c>
      <c r="S298" s="281"/>
      <c r="T298" s="281"/>
      <c r="U298" s="253">
        <v>4</v>
      </c>
      <c r="V298" s="253">
        <v>3</v>
      </c>
      <c r="W298" s="253">
        <v>2008</v>
      </c>
      <c r="X298" s="297">
        <v>1</v>
      </c>
      <c r="Y298" s="348">
        <v>1</v>
      </c>
      <c r="Z298" s="362"/>
      <c r="AA298" s="281"/>
      <c r="AB298" s="309"/>
      <c r="AC298" s="309"/>
    </row>
    <row r="299" spans="2:29" s="253" customFormat="1" ht="27.6" customHeight="1" x14ac:dyDescent="0.35">
      <c r="B299" s="706" t="s">
        <v>3065</v>
      </c>
      <c r="C299" s="369" t="s">
        <v>2582</v>
      </c>
      <c r="D299" s="369"/>
      <c r="E299" s="367">
        <v>1280500112</v>
      </c>
      <c r="F299" s="304" t="s">
        <v>1574</v>
      </c>
      <c r="G299" s="368" t="s">
        <v>1832</v>
      </c>
      <c r="H299" s="368" t="s">
        <v>778</v>
      </c>
      <c r="I299" s="368">
        <v>11794</v>
      </c>
      <c r="J299" s="253" t="s">
        <v>3066</v>
      </c>
      <c r="K299" s="253" t="s">
        <v>1364</v>
      </c>
      <c r="L299" s="253" t="s">
        <v>1880</v>
      </c>
      <c r="M299" s="309">
        <v>52195</v>
      </c>
      <c r="N299" s="281">
        <v>22012691.727475587</v>
      </c>
      <c r="O299" s="281">
        <v>377631.70975054393</v>
      </c>
      <c r="P299" s="281">
        <v>0</v>
      </c>
      <c r="Q299" s="281"/>
      <c r="R299" s="295">
        <f t="shared" si="8"/>
        <v>22390323.437226132</v>
      </c>
      <c r="S299" s="281"/>
      <c r="T299" s="281"/>
      <c r="U299" s="253">
        <v>4</v>
      </c>
      <c r="V299" s="253">
        <v>3</v>
      </c>
      <c r="W299" s="253">
        <v>2008</v>
      </c>
      <c r="X299" s="297">
        <v>1</v>
      </c>
      <c r="Y299" s="348">
        <v>1</v>
      </c>
      <c r="Z299" s="362"/>
      <c r="AA299" s="281"/>
      <c r="AB299" s="309"/>
      <c r="AC299" s="309"/>
    </row>
    <row r="300" spans="2:29" s="253" customFormat="1" ht="27.6" customHeight="1" x14ac:dyDescent="0.35">
      <c r="B300" s="363" t="s">
        <v>1826</v>
      </c>
      <c r="C300" s="363" t="s">
        <v>2582</v>
      </c>
      <c r="D300" s="363"/>
      <c r="E300" s="327" t="s">
        <v>1827</v>
      </c>
      <c r="F300" s="326" t="s">
        <v>1829</v>
      </c>
      <c r="G300" s="365" t="s">
        <v>2052</v>
      </c>
      <c r="H300" s="365" t="s">
        <v>778</v>
      </c>
      <c r="I300" s="365">
        <v>11794</v>
      </c>
      <c r="J300" s="350" t="s">
        <v>1828</v>
      </c>
      <c r="K300" s="350" t="s">
        <v>232</v>
      </c>
      <c r="L300" s="350" t="s">
        <v>1658</v>
      </c>
      <c r="M300" s="366">
        <v>563688</v>
      </c>
      <c r="N300" s="281">
        <v>24871119.306000002</v>
      </c>
      <c r="O300" s="281">
        <v>0</v>
      </c>
      <c r="P300" s="281">
        <v>0</v>
      </c>
      <c r="Q300" s="281"/>
      <c r="R300" s="295">
        <f t="shared" si="8"/>
        <v>24871119.306000002</v>
      </c>
      <c r="S300" s="295"/>
      <c r="T300" s="295"/>
      <c r="U300" s="253">
        <v>11</v>
      </c>
      <c r="V300" s="253">
        <v>4</v>
      </c>
      <c r="W300" s="253">
        <v>1981</v>
      </c>
      <c r="X300" s="282"/>
      <c r="Z300" s="254"/>
      <c r="AA300" s="281"/>
      <c r="AB300" s="309"/>
      <c r="AC300" s="309"/>
    </row>
    <row r="301" spans="2:29" s="253" customFormat="1" ht="27.6" customHeight="1" x14ac:dyDescent="0.35">
      <c r="B301" s="363" t="s">
        <v>1843</v>
      </c>
      <c r="C301" s="363" t="s">
        <v>2582</v>
      </c>
      <c r="D301" s="363"/>
      <c r="E301" s="327" t="s">
        <v>1844</v>
      </c>
      <c r="F301" s="326" t="s">
        <v>1829</v>
      </c>
      <c r="G301" s="365" t="s">
        <v>2052</v>
      </c>
      <c r="H301" s="365" t="s">
        <v>778</v>
      </c>
      <c r="I301" s="365">
        <v>11794</v>
      </c>
      <c r="J301" s="350" t="s">
        <v>1845</v>
      </c>
      <c r="K301" s="350" t="s">
        <v>232</v>
      </c>
      <c r="L301" s="350" t="s">
        <v>1659</v>
      </c>
      <c r="M301" s="366">
        <v>355652</v>
      </c>
      <c r="N301" s="281">
        <v>14646106.152000001</v>
      </c>
      <c r="O301" s="282">
        <v>0</v>
      </c>
      <c r="P301" s="282">
        <v>0</v>
      </c>
      <c r="Q301" s="282"/>
      <c r="R301" s="295">
        <f t="shared" si="8"/>
        <v>14646106.152000001</v>
      </c>
      <c r="S301" s="295"/>
      <c r="T301" s="295"/>
      <c r="U301" s="253">
        <v>11</v>
      </c>
      <c r="V301" s="253">
        <v>4</v>
      </c>
      <c r="W301" s="253">
        <v>1978</v>
      </c>
      <c r="X301" s="282"/>
      <c r="Z301" s="254"/>
      <c r="AA301" s="281"/>
      <c r="AB301" s="309"/>
      <c r="AC301" s="309"/>
    </row>
    <row r="302" spans="2:29" s="253" customFormat="1" ht="52.15" customHeight="1" x14ac:dyDescent="0.35">
      <c r="B302" s="370" t="s">
        <v>2394</v>
      </c>
      <c r="C302" s="370"/>
      <c r="D302" s="370"/>
      <c r="E302" s="364">
        <v>1280500470</v>
      </c>
      <c r="F302" s="326" t="s">
        <v>2390</v>
      </c>
      <c r="G302" s="365" t="s">
        <v>1832</v>
      </c>
      <c r="H302" s="365" t="s">
        <v>778</v>
      </c>
      <c r="I302" s="365">
        <v>11794</v>
      </c>
      <c r="J302" s="304" t="s">
        <v>2391</v>
      </c>
      <c r="K302" s="350" t="s">
        <v>2392</v>
      </c>
      <c r="L302" s="326" t="s">
        <v>2393</v>
      </c>
      <c r="M302" s="309">
        <v>179520</v>
      </c>
      <c r="N302" s="281">
        <v>58484412.596262001</v>
      </c>
      <c r="O302" s="281">
        <v>1580586.9000000001</v>
      </c>
      <c r="P302" s="281">
        <v>0</v>
      </c>
      <c r="Q302" s="281"/>
      <c r="R302" s="295">
        <f t="shared" si="8"/>
        <v>60064999.496261999</v>
      </c>
      <c r="S302" s="295"/>
      <c r="T302" s="295"/>
      <c r="U302" s="253">
        <v>4</v>
      </c>
      <c r="V302" s="253">
        <v>3</v>
      </c>
      <c r="W302" s="253">
        <v>2001</v>
      </c>
      <c r="X302" s="297">
        <v>1</v>
      </c>
      <c r="Y302" s="348">
        <v>1</v>
      </c>
      <c r="Z302" s="254"/>
      <c r="AA302" s="281"/>
      <c r="AB302" s="309"/>
      <c r="AC302" s="309"/>
    </row>
    <row r="303" spans="2:29" s="253" customFormat="1" ht="27.6" customHeight="1" x14ac:dyDescent="0.35">
      <c r="B303" s="371" t="s">
        <v>2605</v>
      </c>
      <c r="C303" s="371"/>
      <c r="D303" s="371"/>
      <c r="E303" s="372" t="s">
        <v>2602</v>
      </c>
      <c r="F303" s="326" t="s">
        <v>2603</v>
      </c>
      <c r="G303" s="365" t="s">
        <v>1832</v>
      </c>
      <c r="H303" s="365" t="s">
        <v>778</v>
      </c>
      <c r="I303" s="365">
        <v>11794</v>
      </c>
      <c r="J303" s="304" t="s">
        <v>2604</v>
      </c>
      <c r="K303" s="253" t="s">
        <v>1364</v>
      </c>
      <c r="L303" s="373" t="s">
        <v>1573</v>
      </c>
      <c r="M303" s="309">
        <v>111786</v>
      </c>
      <c r="N303" s="281">
        <v>56187108</v>
      </c>
      <c r="O303" s="281">
        <v>1785000</v>
      </c>
      <c r="P303" s="281">
        <v>0</v>
      </c>
      <c r="Q303" s="281"/>
      <c r="R303" s="295">
        <f t="shared" si="8"/>
        <v>57972108</v>
      </c>
      <c r="S303" s="295"/>
      <c r="T303" s="295"/>
      <c r="U303" s="253">
        <v>4</v>
      </c>
      <c r="V303" s="253">
        <v>3</v>
      </c>
      <c r="W303" s="253">
        <v>2016</v>
      </c>
      <c r="X303" s="297">
        <v>1</v>
      </c>
      <c r="Y303" s="348">
        <v>1</v>
      </c>
      <c r="Z303" s="254"/>
      <c r="AA303" s="281"/>
      <c r="AB303" s="309"/>
      <c r="AC303" s="309"/>
    </row>
    <row r="304" spans="2:29" s="253" customFormat="1" ht="27.6" customHeight="1" x14ac:dyDescent="0.35">
      <c r="B304" s="371" t="s">
        <v>2606</v>
      </c>
      <c r="C304" s="371"/>
      <c r="D304" s="371"/>
      <c r="E304" s="364" t="s">
        <v>2601</v>
      </c>
      <c r="F304" s="374" t="s">
        <v>2603</v>
      </c>
      <c r="G304" s="365" t="s">
        <v>1832</v>
      </c>
      <c r="H304" s="365" t="s">
        <v>778</v>
      </c>
      <c r="I304" s="365">
        <v>11794</v>
      </c>
      <c r="J304" s="304" t="s">
        <v>2604</v>
      </c>
      <c r="K304" s="253" t="s">
        <v>1364</v>
      </c>
      <c r="L304" s="373" t="s">
        <v>1573</v>
      </c>
      <c r="M304" s="309">
        <v>167279</v>
      </c>
      <c r="N304" s="281">
        <v>81159156</v>
      </c>
      <c r="O304" s="281">
        <v>2550000</v>
      </c>
      <c r="P304" s="281">
        <v>0</v>
      </c>
      <c r="Q304" s="281"/>
      <c r="R304" s="295">
        <f t="shared" si="8"/>
        <v>83709156</v>
      </c>
      <c r="S304" s="295"/>
      <c r="T304" s="295"/>
      <c r="U304" s="253">
        <v>4</v>
      </c>
      <c r="V304" s="253">
        <v>3</v>
      </c>
      <c r="W304" s="253">
        <v>2016</v>
      </c>
      <c r="X304" s="297">
        <v>1</v>
      </c>
      <c r="Y304" s="348">
        <v>1</v>
      </c>
      <c r="Z304" s="254"/>
      <c r="AA304" s="281"/>
      <c r="AB304" s="309"/>
      <c r="AC304" s="309"/>
    </row>
    <row r="305" spans="2:29" s="253" customFormat="1" ht="18.75" customHeight="1" x14ac:dyDescent="0.35">
      <c r="B305" s="375"/>
      <c r="C305" s="375"/>
      <c r="D305" s="375"/>
      <c r="E305" s="364"/>
      <c r="F305" s="326"/>
      <c r="G305" s="365"/>
      <c r="H305" s="365"/>
      <c r="I305" s="365"/>
      <c r="J305" s="304"/>
      <c r="K305" s="350"/>
      <c r="L305" s="326"/>
      <c r="M305" s="309"/>
      <c r="N305" s="281"/>
      <c r="O305" s="281"/>
      <c r="P305" s="281"/>
      <c r="Q305" s="281"/>
      <c r="R305" s="295"/>
      <c r="S305" s="295"/>
      <c r="T305" s="295"/>
      <c r="X305" s="297"/>
      <c r="Y305" s="348"/>
      <c r="Z305" s="254"/>
      <c r="AA305" s="281"/>
      <c r="AB305" s="309"/>
      <c r="AC305" s="309"/>
    </row>
    <row r="306" spans="2:29" ht="27.6" customHeight="1" x14ac:dyDescent="0.35">
      <c r="B306" s="241"/>
      <c r="C306" s="241"/>
      <c r="D306" s="241"/>
      <c r="E306" s="306"/>
      <c r="F306" s="307"/>
      <c r="G306" s="308"/>
      <c r="H306" s="308"/>
      <c r="I306" s="308"/>
      <c r="J306" s="241"/>
      <c r="K306" s="241"/>
      <c r="L306" s="300" t="s">
        <v>1544</v>
      </c>
      <c r="M306" s="337">
        <f>SUM(M242:M304)</f>
        <v>4087460</v>
      </c>
      <c r="N306" s="301">
        <f>SUM(N243:N304)</f>
        <v>824487417.76426184</v>
      </c>
      <c r="O306" s="301">
        <f>SUM(O242:O304)</f>
        <v>18704500.920000002</v>
      </c>
      <c r="P306" s="301">
        <f>SUM(P242:P304)</f>
        <v>0</v>
      </c>
      <c r="Q306" s="301"/>
      <c r="R306" s="301">
        <f>SUM(R242:R304)</f>
        <v>843191918.6842618</v>
      </c>
      <c r="S306" s="301"/>
      <c r="T306" s="303"/>
      <c r="U306" s="253"/>
      <c r="V306" s="253"/>
      <c r="W306" s="253"/>
      <c r="X306" s="282"/>
      <c r="AB306" s="309"/>
    </row>
    <row r="307" spans="2:29" ht="27.6" customHeight="1" x14ac:dyDescent="0.35">
      <c r="B307" s="820" t="s">
        <v>1846</v>
      </c>
      <c r="C307" s="820"/>
      <c r="D307" s="820"/>
      <c r="E307" s="820"/>
      <c r="F307" s="820"/>
      <c r="G307" s="279"/>
      <c r="H307" s="279"/>
      <c r="I307" s="279"/>
      <c r="J307" s="241"/>
      <c r="K307" s="241"/>
      <c r="L307" s="241"/>
      <c r="M307" s="255"/>
      <c r="N307" s="280"/>
      <c r="O307" s="280"/>
      <c r="P307" s="280"/>
      <c r="Q307" s="280"/>
      <c r="R307" s="295"/>
      <c r="S307" s="295"/>
      <c r="T307" s="295"/>
      <c r="U307" s="253"/>
      <c r="V307" s="253"/>
      <c r="W307" s="253"/>
      <c r="X307" s="282"/>
    </row>
    <row r="308" spans="2:29" ht="27.6" customHeight="1" x14ac:dyDescent="0.35">
      <c r="B308" s="363" t="s">
        <v>1848</v>
      </c>
      <c r="C308" s="363" t="s">
        <v>2725</v>
      </c>
      <c r="D308" s="363"/>
      <c r="E308" s="299" t="s">
        <v>1849</v>
      </c>
      <c r="F308" s="291" t="s">
        <v>868</v>
      </c>
      <c r="G308" s="292" t="s">
        <v>1990</v>
      </c>
      <c r="H308" s="292" t="s">
        <v>778</v>
      </c>
      <c r="I308" s="292">
        <v>11203</v>
      </c>
      <c r="J308" s="293" t="s">
        <v>1850</v>
      </c>
      <c r="K308" s="293" t="s">
        <v>1364</v>
      </c>
      <c r="L308" s="293" t="s">
        <v>1851</v>
      </c>
      <c r="M308" s="294">
        <v>69748</v>
      </c>
      <c r="N308" s="296">
        <v>25400526.7236</v>
      </c>
      <c r="O308" s="296">
        <v>3060000</v>
      </c>
      <c r="P308" s="296">
        <v>0</v>
      </c>
      <c r="Q308" s="296"/>
      <c r="R308" s="295">
        <f>SUM(N308:Q308)</f>
        <v>28460526.7236</v>
      </c>
      <c r="S308" s="295"/>
      <c r="T308" s="295"/>
      <c r="U308" s="253">
        <v>4</v>
      </c>
      <c r="V308" s="253">
        <v>10</v>
      </c>
      <c r="W308" s="253">
        <v>1965</v>
      </c>
      <c r="X308" s="297">
        <v>0.09</v>
      </c>
      <c r="Y308" s="348">
        <v>1</v>
      </c>
      <c r="AA308" s="296"/>
    </row>
    <row r="309" spans="2:29" ht="27.6" customHeight="1" x14ac:dyDescent="0.35">
      <c r="B309" s="363" t="s">
        <v>376</v>
      </c>
      <c r="C309" s="363" t="s">
        <v>2725</v>
      </c>
      <c r="D309" s="363"/>
      <c r="E309" s="299" t="s">
        <v>1778</v>
      </c>
      <c r="F309" s="291" t="s">
        <v>869</v>
      </c>
      <c r="G309" s="292" t="s">
        <v>1990</v>
      </c>
      <c r="H309" s="292" t="s">
        <v>778</v>
      </c>
      <c r="I309" s="292">
        <v>11203</v>
      </c>
      <c r="J309" s="293" t="s">
        <v>1779</v>
      </c>
      <c r="K309" s="293" t="s">
        <v>1364</v>
      </c>
      <c r="L309" s="293" t="s">
        <v>1851</v>
      </c>
      <c r="M309" s="246">
        <v>70838</v>
      </c>
      <c r="N309" s="296">
        <v>25797478.236600004</v>
      </c>
      <c r="O309" s="296">
        <v>3060000</v>
      </c>
      <c r="P309" s="296">
        <v>0</v>
      </c>
      <c r="Q309" s="296"/>
      <c r="R309" s="295">
        <f>SUM(N309:Q309)</f>
        <v>28857478.236600004</v>
      </c>
      <c r="S309" s="295"/>
      <c r="T309" s="295"/>
      <c r="U309" s="253">
        <v>4</v>
      </c>
      <c r="V309" s="253">
        <v>10</v>
      </c>
      <c r="W309" s="253">
        <v>1965</v>
      </c>
      <c r="X309" s="376">
        <v>0.09</v>
      </c>
      <c r="Y309" s="348">
        <v>1</v>
      </c>
      <c r="AA309" s="296"/>
    </row>
    <row r="310" spans="2:29" ht="27.6" customHeight="1" x14ac:dyDescent="0.35">
      <c r="E310" s="299"/>
      <c r="F310" s="291"/>
      <c r="J310" s="241"/>
      <c r="K310" s="241"/>
      <c r="L310" s="300" t="s">
        <v>369</v>
      </c>
      <c r="M310" s="301">
        <f>SUM(M308:M309)</f>
        <v>140586</v>
      </c>
      <c r="N310" s="301">
        <f>SUM(N308:N309)</f>
        <v>51198004.960200004</v>
      </c>
      <c r="O310" s="301">
        <f>SUM(O308:O309)</f>
        <v>6120000</v>
      </c>
      <c r="P310" s="301">
        <f>SUM(P308:P309)</f>
        <v>0</v>
      </c>
      <c r="Q310" s="301"/>
      <c r="R310" s="377">
        <f>SUM(R308:R309)</f>
        <v>57318004.960200004</v>
      </c>
      <c r="S310" s="377"/>
      <c r="T310" s="310"/>
      <c r="U310" s="302"/>
      <c r="V310" s="302"/>
      <c r="W310" s="302"/>
      <c r="X310" s="302"/>
    </row>
    <row r="311" spans="2:29" s="253" customFormat="1" ht="27.6" customHeight="1" x14ac:dyDescent="0.35">
      <c r="B311" s="350" t="s">
        <v>2054</v>
      </c>
      <c r="C311" s="350"/>
      <c r="D311" s="350"/>
      <c r="E311" s="327"/>
      <c r="F311" s="326"/>
      <c r="G311" s="365"/>
      <c r="H311" s="365"/>
      <c r="I311" s="365"/>
      <c r="M311" s="309"/>
      <c r="N311" s="281"/>
      <c r="O311" s="281"/>
      <c r="P311" s="281"/>
      <c r="Q311" s="281"/>
      <c r="R311" s="295"/>
      <c r="S311" s="295"/>
      <c r="T311" s="295"/>
      <c r="X311" s="282"/>
      <c r="Z311" s="254"/>
      <c r="AA311" s="362"/>
      <c r="AB311" s="309"/>
      <c r="AC311" s="309"/>
    </row>
    <row r="312" spans="2:29" s="253" customFormat="1" ht="27.6" customHeight="1" x14ac:dyDescent="0.35">
      <c r="B312" s="286" t="s">
        <v>1075</v>
      </c>
      <c r="C312" s="286"/>
      <c r="D312" s="286"/>
      <c r="E312" s="287"/>
      <c r="F312" s="288"/>
      <c r="G312" s="361"/>
      <c r="H312" s="361"/>
      <c r="I312" s="361"/>
      <c r="K312" s="338"/>
      <c r="N312" s="282"/>
      <c r="O312" s="282"/>
      <c r="P312" s="282"/>
      <c r="Q312" s="282"/>
      <c r="R312" s="282"/>
      <c r="S312" s="282"/>
      <c r="T312" s="282"/>
      <c r="Z312" s="254"/>
      <c r="AA312" s="362"/>
      <c r="AB312" s="309"/>
      <c r="AC312" s="309"/>
    </row>
    <row r="313" spans="2:29" s="253" customFormat="1" ht="27.6" customHeight="1" x14ac:dyDescent="0.35">
      <c r="B313" s="363" t="s">
        <v>1077</v>
      </c>
      <c r="C313" s="363" t="s">
        <v>2725</v>
      </c>
      <c r="D313" s="363"/>
      <c r="E313" s="327" t="s">
        <v>1078</v>
      </c>
      <c r="F313" s="326" t="s">
        <v>1524</v>
      </c>
      <c r="G313" s="365" t="s">
        <v>2053</v>
      </c>
      <c r="H313" s="365" t="s">
        <v>2213</v>
      </c>
      <c r="I313" s="365">
        <v>13210</v>
      </c>
      <c r="J313" s="350" t="s">
        <v>1079</v>
      </c>
      <c r="K313" s="350" t="s">
        <v>1364</v>
      </c>
      <c r="L313" s="350" t="s">
        <v>1076</v>
      </c>
      <c r="M313" s="366">
        <v>75911</v>
      </c>
      <c r="N313" s="295">
        <v>13794975.516000001</v>
      </c>
      <c r="O313" s="295">
        <v>309554.7</v>
      </c>
      <c r="P313" s="295">
        <f>0</f>
        <v>0</v>
      </c>
      <c r="Q313" s="295"/>
      <c r="R313" s="295">
        <f>SUM(N313:Q313)</f>
        <v>14104530.216</v>
      </c>
      <c r="S313" s="295"/>
      <c r="T313" s="295"/>
      <c r="U313" s="253">
        <v>4</v>
      </c>
      <c r="V313" s="253">
        <v>4</v>
      </c>
      <c r="W313" s="253">
        <v>1965</v>
      </c>
      <c r="X313" s="297">
        <v>0.1</v>
      </c>
      <c r="Y313" s="348">
        <v>0.95</v>
      </c>
      <c r="Z313" s="254"/>
      <c r="AA313" s="295"/>
      <c r="AB313" s="309"/>
      <c r="AC313" s="309"/>
    </row>
    <row r="314" spans="2:29" s="378" customFormat="1" ht="27.6" customHeight="1" x14ac:dyDescent="0.35">
      <c r="B314" s="363" t="s">
        <v>165</v>
      </c>
      <c r="C314" s="363" t="s">
        <v>2725</v>
      </c>
      <c r="D314" s="363"/>
      <c r="E314" s="367" t="s">
        <v>168</v>
      </c>
      <c r="F314" s="304" t="s">
        <v>166</v>
      </c>
      <c r="G314" s="368" t="s">
        <v>2053</v>
      </c>
      <c r="H314" s="368" t="s">
        <v>778</v>
      </c>
      <c r="I314" s="368">
        <v>13210</v>
      </c>
      <c r="J314" s="253" t="s">
        <v>1080</v>
      </c>
      <c r="K314" s="253" t="s">
        <v>232</v>
      </c>
      <c r="L314" s="253" t="s">
        <v>167</v>
      </c>
      <c r="M314" s="309">
        <v>465776</v>
      </c>
      <c r="N314" s="281">
        <v>30394103.922000002</v>
      </c>
      <c r="O314" s="281">
        <v>0</v>
      </c>
      <c r="P314" s="281">
        <v>0</v>
      </c>
      <c r="Q314" s="281"/>
      <c r="R314" s="295">
        <f>SUM(N314:Q314)</f>
        <v>30394103.922000002</v>
      </c>
      <c r="S314" s="295"/>
      <c r="T314" s="295"/>
      <c r="U314" s="381">
        <v>11</v>
      </c>
      <c r="V314" s="381">
        <v>4</v>
      </c>
      <c r="W314" s="381">
        <v>2005</v>
      </c>
      <c r="X314" s="382">
        <v>0</v>
      </c>
      <c r="Y314" s="383">
        <v>0.05</v>
      </c>
      <c r="Z314" s="254"/>
      <c r="AA314" s="380"/>
      <c r="AB314" s="309"/>
      <c r="AC314" s="309"/>
    </row>
    <row r="315" spans="2:29" s="378" customFormat="1" ht="27.6" customHeight="1" x14ac:dyDescent="0.35">
      <c r="B315" s="363" t="s">
        <v>2256</v>
      </c>
      <c r="C315" s="363"/>
      <c r="D315" s="363"/>
      <c r="E315" s="367" t="s">
        <v>2257</v>
      </c>
      <c r="F315" s="304" t="s">
        <v>166</v>
      </c>
      <c r="G315" s="368" t="s">
        <v>2053</v>
      </c>
      <c r="H315" s="368" t="s">
        <v>778</v>
      </c>
      <c r="I315" s="368">
        <v>13210</v>
      </c>
      <c r="J315" s="253" t="s">
        <v>1080</v>
      </c>
      <c r="K315" s="253" t="s">
        <v>232</v>
      </c>
      <c r="L315" s="253" t="s">
        <v>167</v>
      </c>
      <c r="M315" s="309">
        <v>520308</v>
      </c>
      <c r="N315" s="281">
        <v>31137022.350000001</v>
      </c>
      <c r="O315" s="281">
        <v>0</v>
      </c>
      <c r="P315" s="281">
        <v>0</v>
      </c>
      <c r="Q315" s="281"/>
      <c r="R315" s="295">
        <f>SUM(N315:Q315)</f>
        <v>31137022.350000001</v>
      </c>
      <c r="S315" s="295"/>
      <c r="T315" s="295"/>
      <c r="U315" s="381">
        <v>11</v>
      </c>
      <c r="V315" s="381">
        <v>4</v>
      </c>
      <c r="W315" s="381">
        <v>2005</v>
      </c>
      <c r="X315" s="382">
        <v>0</v>
      </c>
      <c r="Y315" s="383">
        <v>0.05</v>
      </c>
      <c r="Z315" s="254"/>
      <c r="AA315" s="380"/>
      <c r="AB315" s="309"/>
      <c r="AC315" s="309"/>
    </row>
    <row r="316" spans="2:29" s="378" customFormat="1" ht="45" customHeight="1" x14ac:dyDescent="0.35">
      <c r="B316" s="370" t="s">
        <v>2568</v>
      </c>
      <c r="C316" s="370"/>
      <c r="D316" s="370"/>
      <c r="E316" s="367" t="s">
        <v>2569</v>
      </c>
      <c r="F316" s="304" t="s">
        <v>2570</v>
      </c>
      <c r="G316" s="368" t="s">
        <v>2053</v>
      </c>
      <c r="H316" s="368" t="s">
        <v>778</v>
      </c>
      <c r="I316" s="368">
        <v>13215</v>
      </c>
      <c r="J316" s="253" t="s">
        <v>1080</v>
      </c>
      <c r="K316" s="253" t="s">
        <v>232</v>
      </c>
      <c r="L316" s="253" t="s">
        <v>2571</v>
      </c>
      <c r="M316" s="309">
        <v>170000</v>
      </c>
      <c r="N316" s="281">
        <v>2965430.7</v>
      </c>
      <c r="O316" s="281"/>
      <c r="P316" s="281"/>
      <c r="Q316" s="281"/>
      <c r="R316" s="295">
        <f>SUM(N316:Q316)</f>
        <v>2965430.7</v>
      </c>
      <c r="S316" s="295"/>
      <c r="T316" s="295"/>
      <c r="X316" s="384"/>
      <c r="Y316" s="385"/>
      <c r="Z316" s="254"/>
      <c r="AA316" s="380"/>
      <c r="AB316" s="309"/>
      <c r="AC316" s="309"/>
    </row>
    <row r="317" spans="2:29" s="253" customFormat="1" ht="27.6" customHeight="1" x14ac:dyDescent="0.35">
      <c r="E317" s="367"/>
      <c r="F317" s="304"/>
      <c r="G317" s="368"/>
      <c r="H317" s="368"/>
      <c r="I317" s="368"/>
      <c r="L317" s="300" t="s">
        <v>1544</v>
      </c>
      <c r="M317" s="301">
        <f>SUM(M312:M316)</f>
        <v>1231995</v>
      </c>
      <c r="N317" s="386">
        <f>SUM(N313:N316)</f>
        <v>78291532.488000005</v>
      </c>
      <c r="O317" s="772">
        <f>SUM(O312:O316)</f>
        <v>309554.7</v>
      </c>
      <c r="P317" s="386">
        <f>SUM(P312:P316)</f>
        <v>0</v>
      </c>
      <c r="Q317" s="386"/>
      <c r="R317" s="386">
        <f>SUM(R312:R316)</f>
        <v>78601087.188000008</v>
      </c>
      <c r="S317" s="386"/>
      <c r="T317" s="295"/>
      <c r="X317" s="282"/>
      <c r="Z317" s="254"/>
      <c r="AA317" s="362"/>
      <c r="AB317" s="309"/>
      <c r="AC317" s="309"/>
    </row>
    <row r="318" spans="2:29" s="253" customFormat="1" ht="27.6" customHeight="1" x14ac:dyDescent="0.35">
      <c r="B318" s="286" t="s">
        <v>1081</v>
      </c>
      <c r="C318" s="286"/>
      <c r="D318" s="286"/>
      <c r="E318" s="287"/>
      <c r="F318" s="288"/>
      <c r="G318" s="361"/>
      <c r="H318" s="361"/>
      <c r="I318" s="361"/>
      <c r="M318" s="309"/>
      <c r="N318" s="281"/>
      <c r="O318" s="281"/>
      <c r="P318" s="281"/>
      <c r="Q318" s="281"/>
      <c r="R318" s="295"/>
      <c r="S318" s="295"/>
      <c r="T318" s="295"/>
      <c r="X318" s="282"/>
      <c r="Z318" s="295">
        <f>303485*1.02</f>
        <v>309554.7</v>
      </c>
      <c r="AA318" s="362"/>
      <c r="AB318" s="309"/>
      <c r="AC318" s="309"/>
    </row>
    <row r="319" spans="2:29" s="253" customFormat="1" ht="27.6" customHeight="1" x14ac:dyDescent="0.35">
      <c r="B319" s="363" t="s">
        <v>1304</v>
      </c>
      <c r="C319" s="363" t="s">
        <v>2725</v>
      </c>
      <c r="D319" s="363"/>
      <c r="E319" s="364">
        <v>1281110000</v>
      </c>
      <c r="F319" s="326" t="s">
        <v>2308</v>
      </c>
      <c r="G319" s="365" t="s">
        <v>137</v>
      </c>
      <c r="H319" s="365" t="s">
        <v>778</v>
      </c>
      <c r="I319" s="365">
        <v>13502</v>
      </c>
      <c r="J319" s="350" t="s">
        <v>1305</v>
      </c>
      <c r="M319" s="309"/>
      <c r="N319" s="295"/>
      <c r="O319" s="295"/>
      <c r="P319" s="295"/>
      <c r="Q319" s="295"/>
      <c r="R319" s="295"/>
      <c r="S319" s="295"/>
      <c r="T319" s="295"/>
      <c r="X319" s="282"/>
      <c r="Z319" s="254"/>
      <c r="AA319" s="362"/>
      <c r="AB319" s="309"/>
      <c r="AC319" s="309"/>
    </row>
    <row r="320" spans="2:29" s="253" customFormat="1" ht="27.6" customHeight="1" x14ac:dyDescent="0.35">
      <c r="B320" s="363" t="s">
        <v>1306</v>
      </c>
      <c r="C320" s="363" t="s">
        <v>2725</v>
      </c>
      <c r="D320" s="363"/>
      <c r="E320" s="327" t="s">
        <v>1307</v>
      </c>
      <c r="F320" s="326" t="s">
        <v>2309</v>
      </c>
      <c r="G320" s="365" t="s">
        <v>137</v>
      </c>
      <c r="H320" s="365" t="s">
        <v>778</v>
      </c>
      <c r="I320" s="365">
        <v>13502</v>
      </c>
      <c r="J320" s="350" t="s">
        <v>1308</v>
      </c>
      <c r="K320" s="350" t="s">
        <v>1364</v>
      </c>
      <c r="L320" s="350" t="s">
        <v>1408</v>
      </c>
      <c r="M320" s="366">
        <v>22641</v>
      </c>
      <c r="N320" s="295">
        <v>2919648.6120000002</v>
      </c>
      <c r="O320" s="295">
        <v>115953.60000000001</v>
      </c>
      <c r="P320" s="295">
        <v>0</v>
      </c>
      <c r="Q320" s="295"/>
      <c r="R320" s="295">
        <f t="shared" ref="R320:R325" si="9">SUM(N320:Q320)</f>
        <v>3035602.2120000003</v>
      </c>
      <c r="S320" s="295"/>
      <c r="T320" s="295"/>
      <c r="U320" s="253">
        <v>4</v>
      </c>
      <c r="V320" s="253">
        <v>1</v>
      </c>
      <c r="W320" s="253">
        <v>1991</v>
      </c>
      <c r="X320" s="297">
        <v>0.155</v>
      </c>
      <c r="Y320" s="348">
        <v>1</v>
      </c>
      <c r="Z320" s="254"/>
      <c r="AA320" s="295"/>
      <c r="AB320" s="309"/>
      <c r="AC320" s="309"/>
    </row>
    <row r="321" spans="1:29" s="253" customFormat="1" ht="27.6" customHeight="1" x14ac:dyDescent="0.35">
      <c r="B321" s="363" t="s">
        <v>1289</v>
      </c>
      <c r="C321" s="363" t="s">
        <v>2725</v>
      </c>
      <c r="D321" s="363"/>
      <c r="E321" s="327" t="s">
        <v>1608</v>
      </c>
      <c r="F321" s="326" t="s">
        <v>2309</v>
      </c>
      <c r="G321" s="365" t="s">
        <v>137</v>
      </c>
      <c r="H321" s="365" t="s">
        <v>778</v>
      </c>
      <c r="I321" s="365">
        <v>13502</v>
      </c>
      <c r="J321" s="350" t="s">
        <v>1609</v>
      </c>
      <c r="K321" s="350" t="s">
        <v>1364</v>
      </c>
      <c r="L321" s="350" t="s">
        <v>1408</v>
      </c>
      <c r="M321" s="366">
        <v>18798</v>
      </c>
      <c r="N321" s="295">
        <v>2425410.162</v>
      </c>
      <c r="O321" s="295">
        <v>68329.8</v>
      </c>
      <c r="P321" s="295">
        <v>0</v>
      </c>
      <c r="Q321" s="295"/>
      <c r="R321" s="295">
        <f t="shared" si="9"/>
        <v>2493739.9619999998</v>
      </c>
      <c r="S321" s="295"/>
      <c r="T321" s="295"/>
      <c r="U321" s="253">
        <v>4</v>
      </c>
      <c r="V321" s="253">
        <v>1</v>
      </c>
      <c r="W321" s="253">
        <v>1991</v>
      </c>
      <c r="X321" s="297">
        <v>0.21299999999999999</v>
      </c>
      <c r="Y321" s="348">
        <v>1</v>
      </c>
      <c r="Z321" s="254"/>
      <c r="AA321" s="295"/>
      <c r="AB321" s="309"/>
      <c r="AC321" s="309"/>
    </row>
    <row r="322" spans="1:29" s="253" customFormat="1" ht="27.6" customHeight="1" x14ac:dyDescent="0.35">
      <c r="B322" s="363" t="s">
        <v>1610</v>
      </c>
      <c r="C322" s="363" t="s">
        <v>2725</v>
      </c>
      <c r="D322" s="363"/>
      <c r="E322" s="327" t="s">
        <v>1611</v>
      </c>
      <c r="F322" s="326" t="s">
        <v>2309</v>
      </c>
      <c r="G322" s="365" t="s">
        <v>137</v>
      </c>
      <c r="H322" s="365" t="s">
        <v>778</v>
      </c>
      <c r="I322" s="365">
        <v>13502</v>
      </c>
      <c r="J322" s="350" t="s">
        <v>1612</v>
      </c>
      <c r="K322" s="350" t="s">
        <v>1364</v>
      </c>
      <c r="L322" s="350" t="s">
        <v>1408</v>
      </c>
      <c r="M322" s="366">
        <v>31459</v>
      </c>
      <c r="N322" s="295">
        <v>4057957.8000000003</v>
      </c>
      <c r="O322" s="295">
        <v>142871.4</v>
      </c>
      <c r="P322" s="295">
        <v>0</v>
      </c>
      <c r="Q322" s="295"/>
      <c r="R322" s="295">
        <f t="shared" si="9"/>
        <v>4200829.2</v>
      </c>
      <c r="S322" s="295"/>
      <c r="T322" s="295"/>
      <c r="U322" s="253">
        <v>4</v>
      </c>
      <c r="V322" s="253">
        <v>1</v>
      </c>
      <c r="W322" s="253">
        <v>1991</v>
      </c>
      <c r="X322" s="297">
        <v>0.17799999999999999</v>
      </c>
      <c r="Y322" s="348">
        <v>1</v>
      </c>
      <c r="Z322" s="254"/>
      <c r="AA322" s="295"/>
      <c r="AB322" s="309"/>
      <c r="AC322" s="309"/>
    </row>
    <row r="323" spans="1:29" s="253" customFormat="1" ht="27.6" customHeight="1" x14ac:dyDescent="0.35">
      <c r="B323" s="363" t="s">
        <v>1613</v>
      </c>
      <c r="C323" s="363" t="s">
        <v>2725</v>
      </c>
      <c r="D323" s="363"/>
      <c r="E323" s="327" t="s">
        <v>1614</v>
      </c>
      <c r="F323" s="326" t="s">
        <v>2309</v>
      </c>
      <c r="G323" s="365" t="s">
        <v>137</v>
      </c>
      <c r="H323" s="365" t="s">
        <v>778</v>
      </c>
      <c r="I323" s="365">
        <v>13502</v>
      </c>
      <c r="J323" s="350" t="s">
        <v>1615</v>
      </c>
      <c r="K323" s="350" t="s">
        <v>1364</v>
      </c>
      <c r="L323" s="350" t="s">
        <v>1408</v>
      </c>
      <c r="M323" s="366">
        <v>31459</v>
      </c>
      <c r="N323" s="295">
        <v>4057957.8000000003</v>
      </c>
      <c r="O323" s="295">
        <v>129412.5</v>
      </c>
      <c r="P323" s="295">
        <v>0</v>
      </c>
      <c r="Q323" s="295"/>
      <c r="R323" s="295">
        <f t="shared" si="9"/>
        <v>4187370.3000000003</v>
      </c>
      <c r="S323" s="295"/>
      <c r="U323" s="253">
        <v>4</v>
      </c>
      <c r="V323" s="253">
        <v>1</v>
      </c>
      <c r="W323" s="253">
        <v>1991</v>
      </c>
      <c r="X323" s="297">
        <v>0.17799999999999999</v>
      </c>
      <c r="Y323" s="348">
        <v>1</v>
      </c>
      <c r="Z323" s="254"/>
      <c r="AA323" s="295"/>
      <c r="AB323" s="309"/>
      <c r="AC323" s="309"/>
    </row>
    <row r="324" spans="1:29" s="253" customFormat="1" ht="27.6" customHeight="1" x14ac:dyDescent="0.35">
      <c r="B324" s="363" t="s">
        <v>1728</v>
      </c>
      <c r="C324" s="363" t="s">
        <v>2725</v>
      </c>
      <c r="D324" s="363"/>
      <c r="E324" s="364">
        <v>1281110029</v>
      </c>
      <c r="F324" s="326" t="s">
        <v>2310</v>
      </c>
      <c r="G324" s="365" t="s">
        <v>137</v>
      </c>
      <c r="H324" s="365" t="s">
        <v>778</v>
      </c>
      <c r="I324" s="365">
        <v>13502</v>
      </c>
      <c r="J324" s="350" t="s">
        <v>1729</v>
      </c>
      <c r="K324" s="350" t="s">
        <v>1364</v>
      </c>
      <c r="L324" s="350" t="s">
        <v>1408</v>
      </c>
      <c r="M324" s="366">
        <v>52180</v>
      </c>
      <c r="N324" s="295">
        <v>7159694.2620000001</v>
      </c>
      <c r="O324" s="295">
        <v>514280.94</v>
      </c>
      <c r="P324" s="295">
        <v>0</v>
      </c>
      <c r="Q324" s="295"/>
      <c r="R324" s="295">
        <f t="shared" si="9"/>
        <v>7673975.2020000005</v>
      </c>
      <c r="S324" s="295"/>
      <c r="U324" s="253">
        <v>4</v>
      </c>
      <c r="V324" s="253">
        <v>1</v>
      </c>
      <c r="W324" s="253">
        <v>1996</v>
      </c>
      <c r="X324" s="297">
        <v>0.183</v>
      </c>
      <c r="Y324" s="348">
        <v>1</v>
      </c>
      <c r="Z324" s="254"/>
      <c r="AA324" s="295"/>
      <c r="AB324" s="309"/>
      <c r="AC324" s="309"/>
    </row>
    <row r="325" spans="1:29" s="253" customFormat="1" ht="27.6" customHeight="1" x14ac:dyDescent="0.35">
      <c r="A325" s="357"/>
      <c r="B325" s="387" t="s">
        <v>2382</v>
      </c>
      <c r="C325" s="387"/>
      <c r="D325" s="387"/>
      <c r="E325" s="388">
        <v>1281110047</v>
      </c>
      <c r="F325" s="389" t="s">
        <v>2383</v>
      </c>
      <c r="G325" s="390" t="s">
        <v>137</v>
      </c>
      <c r="H325" s="390" t="s">
        <v>778</v>
      </c>
      <c r="I325" s="390">
        <v>13502</v>
      </c>
      <c r="J325" s="357" t="s">
        <v>2384</v>
      </c>
      <c r="K325" s="357" t="s">
        <v>1364</v>
      </c>
      <c r="L325" s="357" t="s">
        <v>2385</v>
      </c>
      <c r="M325" s="391">
        <v>87487</v>
      </c>
      <c r="N325" s="391">
        <v>17428408.5</v>
      </c>
      <c r="O325" s="391">
        <v>1020000</v>
      </c>
      <c r="P325" s="391">
        <v>0</v>
      </c>
      <c r="Q325" s="391"/>
      <c r="R325" s="295">
        <f t="shared" si="9"/>
        <v>18448408.5</v>
      </c>
      <c r="S325" s="391"/>
      <c r="T325" s="295"/>
      <c r="U325" s="357">
        <v>4</v>
      </c>
      <c r="V325" s="357">
        <v>7</v>
      </c>
      <c r="W325" s="357">
        <v>2011</v>
      </c>
      <c r="X325" s="359">
        <v>1</v>
      </c>
      <c r="Y325" s="360">
        <v>1</v>
      </c>
      <c r="Z325" s="254"/>
      <c r="AA325" s="391"/>
      <c r="AB325" s="309"/>
      <c r="AC325" s="309"/>
    </row>
    <row r="326" spans="1:29" s="253" customFormat="1" ht="27.6" customHeight="1" x14ac:dyDescent="0.35">
      <c r="E326" s="327"/>
      <c r="F326" s="326"/>
      <c r="G326" s="368"/>
      <c r="H326" s="368"/>
      <c r="I326" s="368"/>
      <c r="L326" s="300" t="s">
        <v>1544</v>
      </c>
      <c r="M326" s="337">
        <f>SUM(M320:M325)</f>
        <v>244024</v>
      </c>
      <c r="N326" s="301">
        <f>SUM(N320:N325)</f>
        <v>38049077.136</v>
      </c>
      <c r="O326" s="301">
        <f>SUM(O320:O325)</f>
        <v>1990848.24</v>
      </c>
      <c r="P326" s="301">
        <f>SUM(P320:P325)</f>
        <v>0</v>
      </c>
      <c r="Q326" s="301"/>
      <c r="R326" s="337">
        <f>SUM(R320:R325)</f>
        <v>40039925.376000002</v>
      </c>
      <c r="S326" s="337"/>
      <c r="X326" s="282"/>
      <c r="Z326" s="254"/>
      <c r="AA326" s="362"/>
      <c r="AB326" s="309"/>
      <c r="AC326" s="309"/>
    </row>
    <row r="327" spans="1:29" ht="27.6" customHeight="1" x14ac:dyDescent="0.35">
      <c r="B327" s="286" t="s">
        <v>1730</v>
      </c>
      <c r="C327" s="286"/>
      <c r="D327" s="286"/>
      <c r="E327" s="287"/>
      <c r="F327" s="288"/>
      <c r="G327" s="279"/>
      <c r="H327" s="279"/>
      <c r="I327" s="279"/>
      <c r="J327" s="241"/>
      <c r="K327" s="241"/>
      <c r="L327" s="241"/>
      <c r="M327" s="255"/>
      <c r="N327" s="280"/>
      <c r="O327" s="280"/>
      <c r="P327" s="280"/>
      <c r="Q327" s="280"/>
      <c r="R327" s="295"/>
      <c r="S327" s="295"/>
      <c r="T327" s="295"/>
      <c r="U327" s="253"/>
      <c r="V327" s="253"/>
      <c r="W327" s="253"/>
      <c r="X327" s="282"/>
    </row>
    <row r="328" spans="1:29" ht="27.6" customHeight="1" x14ac:dyDescent="0.35">
      <c r="B328" s="289" t="s">
        <v>1833</v>
      </c>
      <c r="C328" s="289" t="s">
        <v>2725</v>
      </c>
      <c r="D328" s="289"/>
      <c r="E328" s="392" t="s">
        <v>2677</v>
      </c>
      <c r="F328" s="244" t="s">
        <v>2368</v>
      </c>
      <c r="G328" s="292" t="s">
        <v>2055</v>
      </c>
      <c r="H328" s="292" t="s">
        <v>2213</v>
      </c>
      <c r="I328" s="292">
        <v>14420</v>
      </c>
      <c r="J328" s="293" t="s">
        <v>1834</v>
      </c>
      <c r="K328" s="293" t="s">
        <v>321</v>
      </c>
      <c r="L328" s="293" t="s">
        <v>1365</v>
      </c>
      <c r="M328" s="294">
        <v>48528</v>
      </c>
      <c r="N328" s="296">
        <v>9360355.9920000006</v>
      </c>
      <c r="O328" s="296">
        <v>106531.86</v>
      </c>
      <c r="P328" s="296">
        <v>0</v>
      </c>
      <c r="Q328" s="296"/>
      <c r="R328" s="295">
        <f t="shared" ref="R328:R351" si="10">SUM(N328:Q328)</f>
        <v>9466887.852</v>
      </c>
      <c r="S328" s="295"/>
      <c r="T328" s="295"/>
      <c r="U328" s="253">
        <v>4</v>
      </c>
      <c r="V328" s="253">
        <v>4</v>
      </c>
      <c r="W328" s="253">
        <v>1958</v>
      </c>
      <c r="X328" s="297">
        <v>1</v>
      </c>
      <c r="Y328" s="393">
        <v>1</v>
      </c>
      <c r="AA328" s="296"/>
    </row>
    <row r="329" spans="1:29" ht="27.6" customHeight="1" x14ac:dyDescent="0.35">
      <c r="B329" s="289" t="s">
        <v>422</v>
      </c>
      <c r="C329" s="289" t="s">
        <v>2725</v>
      </c>
      <c r="D329" s="289"/>
      <c r="E329" s="299" t="s">
        <v>423</v>
      </c>
      <c r="F329" s="326" t="s">
        <v>2367</v>
      </c>
      <c r="G329" s="292" t="s">
        <v>2055</v>
      </c>
      <c r="H329" s="292" t="s">
        <v>2213</v>
      </c>
      <c r="I329" s="292">
        <v>14420</v>
      </c>
      <c r="J329" s="293" t="s">
        <v>424</v>
      </c>
      <c r="K329" s="293" t="s">
        <v>1364</v>
      </c>
      <c r="L329" s="293" t="s">
        <v>1365</v>
      </c>
      <c r="M329" s="294">
        <v>12268</v>
      </c>
      <c r="N329" s="296">
        <v>2454544.2179999999</v>
      </c>
      <c r="O329" s="296">
        <v>59788.32</v>
      </c>
      <c r="P329" s="296">
        <v>0</v>
      </c>
      <c r="Q329" s="296"/>
      <c r="R329" s="295">
        <f t="shared" si="10"/>
        <v>2514332.5379999997</v>
      </c>
      <c r="S329" s="295"/>
      <c r="T329" s="295"/>
      <c r="U329" s="253">
        <v>4</v>
      </c>
      <c r="V329" s="253">
        <v>4</v>
      </c>
      <c r="W329" s="253">
        <v>1951</v>
      </c>
      <c r="X329" s="297">
        <v>0</v>
      </c>
      <c r="Y329" s="393">
        <v>1</v>
      </c>
      <c r="AA329" s="296"/>
    </row>
    <row r="330" spans="1:29" ht="27.6" customHeight="1" x14ac:dyDescent="0.35">
      <c r="B330" s="289" t="s">
        <v>419</v>
      </c>
      <c r="C330" s="289" t="s">
        <v>2725</v>
      </c>
      <c r="D330" s="289"/>
      <c r="E330" s="299" t="s">
        <v>420</v>
      </c>
      <c r="F330" s="326" t="s">
        <v>2366</v>
      </c>
      <c r="G330" s="292" t="s">
        <v>2055</v>
      </c>
      <c r="H330" s="292" t="s">
        <v>2213</v>
      </c>
      <c r="I330" s="292">
        <v>14420</v>
      </c>
      <c r="J330" s="293" t="s">
        <v>421</v>
      </c>
      <c r="K330" s="293" t="s">
        <v>1364</v>
      </c>
      <c r="L330" s="293" t="s">
        <v>1365</v>
      </c>
      <c r="M330" s="294">
        <v>10124</v>
      </c>
      <c r="N330" s="296">
        <v>2456625.2220000001</v>
      </c>
      <c r="O330" s="296">
        <v>52179.12</v>
      </c>
      <c r="P330" s="296">
        <v>0</v>
      </c>
      <c r="Q330" s="296"/>
      <c r="R330" s="295">
        <f t="shared" si="10"/>
        <v>2508804.3420000002</v>
      </c>
      <c r="S330" s="295"/>
      <c r="T330" s="295"/>
      <c r="U330" s="253">
        <v>4</v>
      </c>
      <c r="V330" s="253">
        <v>4</v>
      </c>
      <c r="W330" s="253">
        <v>1951</v>
      </c>
      <c r="X330" s="297">
        <v>0</v>
      </c>
      <c r="Y330" s="393">
        <v>1</v>
      </c>
      <c r="AA330" s="296"/>
    </row>
    <row r="331" spans="1:29" ht="27.6" customHeight="1" x14ac:dyDescent="0.35">
      <c r="B331" s="289" t="s">
        <v>697</v>
      </c>
      <c r="C331" s="289" t="s">
        <v>2725</v>
      </c>
      <c r="D331" s="289"/>
      <c r="E331" s="392" t="s">
        <v>2678</v>
      </c>
      <c r="F331" s="326" t="s">
        <v>2379</v>
      </c>
      <c r="G331" s="292" t="s">
        <v>2055</v>
      </c>
      <c r="H331" s="292" t="s">
        <v>2213</v>
      </c>
      <c r="I331" s="292">
        <v>14420</v>
      </c>
      <c r="J331" s="293" t="s">
        <v>698</v>
      </c>
      <c r="K331" s="293" t="s">
        <v>1364</v>
      </c>
      <c r="L331" s="293" t="s">
        <v>699</v>
      </c>
      <c r="M331" s="294">
        <v>95832</v>
      </c>
      <c r="N331" s="296">
        <v>20351178.617999997</v>
      </c>
      <c r="O331" s="296">
        <v>492440.7</v>
      </c>
      <c r="P331" s="296">
        <v>0</v>
      </c>
      <c r="Q331" s="296"/>
      <c r="R331" s="295">
        <f t="shared" si="10"/>
        <v>20843619.317999996</v>
      </c>
      <c r="S331" s="295"/>
      <c r="T331" s="295"/>
      <c r="U331" s="253">
        <v>4</v>
      </c>
      <c r="V331" s="253">
        <v>3</v>
      </c>
      <c r="W331" s="253">
        <v>1970</v>
      </c>
      <c r="X331" s="394">
        <v>2.81E-2</v>
      </c>
      <c r="Y331" s="393">
        <v>1</v>
      </c>
      <c r="AA331" s="296"/>
    </row>
    <row r="332" spans="1:29" ht="27.6" customHeight="1" x14ac:dyDescent="0.35">
      <c r="B332" s="289" t="s">
        <v>2073</v>
      </c>
      <c r="C332" s="289" t="s">
        <v>2725</v>
      </c>
      <c r="D332" s="289"/>
      <c r="E332" s="392" t="s">
        <v>2679</v>
      </c>
      <c r="F332" s="326" t="s">
        <v>2378</v>
      </c>
      <c r="G332" s="292" t="s">
        <v>2055</v>
      </c>
      <c r="H332" s="292" t="s">
        <v>2213</v>
      </c>
      <c r="I332" s="292">
        <v>14420</v>
      </c>
      <c r="J332" s="293" t="s">
        <v>696</v>
      </c>
      <c r="K332" s="293" t="s">
        <v>1364</v>
      </c>
      <c r="L332" s="293" t="s">
        <v>1076</v>
      </c>
      <c r="M332" s="294">
        <v>46464</v>
      </c>
      <c r="N332" s="296">
        <v>10818099.294</v>
      </c>
      <c r="O332" s="296">
        <v>219587.64</v>
      </c>
      <c r="P332" s="296">
        <v>0</v>
      </c>
      <c r="Q332" s="296"/>
      <c r="R332" s="295">
        <f t="shared" si="10"/>
        <v>11037686.934</v>
      </c>
      <c r="S332" s="295"/>
      <c r="T332" s="295"/>
      <c r="U332" s="253">
        <v>4</v>
      </c>
      <c r="V332" s="253">
        <v>4</v>
      </c>
      <c r="W332" s="253">
        <v>1967</v>
      </c>
      <c r="X332" s="282">
        <v>0</v>
      </c>
      <c r="Y332" s="393">
        <v>1</v>
      </c>
      <c r="AA332" s="296"/>
    </row>
    <row r="333" spans="1:29" ht="27.6" customHeight="1" x14ac:dyDescent="0.35">
      <c r="B333" s="289" t="s">
        <v>2071</v>
      </c>
      <c r="C333" s="289" t="s">
        <v>2725</v>
      </c>
      <c r="D333" s="289"/>
      <c r="E333" s="392" t="s">
        <v>2680</v>
      </c>
      <c r="F333" s="326" t="s">
        <v>2377</v>
      </c>
      <c r="G333" s="292" t="s">
        <v>2055</v>
      </c>
      <c r="H333" s="292" t="s">
        <v>2213</v>
      </c>
      <c r="I333" s="292">
        <v>14420</v>
      </c>
      <c r="J333" s="293" t="s">
        <v>2072</v>
      </c>
      <c r="K333" s="293" t="s">
        <v>1364</v>
      </c>
      <c r="L333" s="293" t="s">
        <v>1076</v>
      </c>
      <c r="M333" s="294">
        <v>46464</v>
      </c>
      <c r="N333" s="296">
        <v>10747345.158</v>
      </c>
      <c r="O333" s="296">
        <v>221761.26</v>
      </c>
      <c r="P333" s="296">
        <v>0</v>
      </c>
      <c r="Q333" s="296"/>
      <c r="R333" s="295">
        <f t="shared" si="10"/>
        <v>10969106.418</v>
      </c>
      <c r="S333" s="295"/>
      <c r="T333" s="295"/>
      <c r="U333" s="253">
        <v>4</v>
      </c>
      <c r="V333" s="253">
        <v>4</v>
      </c>
      <c r="W333" s="253">
        <v>1968</v>
      </c>
      <c r="X333" s="282">
        <v>0</v>
      </c>
      <c r="Y333" s="393">
        <v>1</v>
      </c>
      <c r="AA333" s="296"/>
    </row>
    <row r="334" spans="1:29" ht="27.6" customHeight="1" x14ac:dyDescent="0.35">
      <c r="B334" s="289" t="s">
        <v>1983</v>
      </c>
      <c r="C334" s="289" t="s">
        <v>2725</v>
      </c>
      <c r="D334" s="289"/>
      <c r="E334" s="392" t="s">
        <v>2676</v>
      </c>
      <c r="F334" s="326" t="s">
        <v>2376</v>
      </c>
      <c r="G334" s="292" t="s">
        <v>2055</v>
      </c>
      <c r="H334" s="292" t="s">
        <v>2213</v>
      </c>
      <c r="I334" s="292">
        <v>14420</v>
      </c>
      <c r="J334" s="293" t="s">
        <v>1984</v>
      </c>
      <c r="K334" s="293" t="s">
        <v>1364</v>
      </c>
      <c r="L334" s="293" t="s">
        <v>1076</v>
      </c>
      <c r="M334" s="294">
        <v>46464</v>
      </c>
      <c r="N334" s="296">
        <v>10751507.166000001</v>
      </c>
      <c r="O334" s="296">
        <v>219587.64</v>
      </c>
      <c r="P334" s="296">
        <v>0</v>
      </c>
      <c r="Q334" s="296"/>
      <c r="R334" s="295">
        <f t="shared" si="10"/>
        <v>10971094.806000002</v>
      </c>
      <c r="S334" s="295"/>
      <c r="T334" s="295"/>
      <c r="U334" s="253">
        <v>4</v>
      </c>
      <c r="V334" s="253">
        <v>4</v>
      </c>
      <c r="W334" s="253">
        <v>1968</v>
      </c>
      <c r="X334" s="394">
        <v>3.44E-2</v>
      </c>
      <c r="Y334" s="393">
        <v>1</v>
      </c>
      <c r="AA334" s="296"/>
    </row>
    <row r="335" spans="1:29" ht="27.6" customHeight="1" x14ac:dyDescent="0.35">
      <c r="B335" s="289" t="s">
        <v>1981</v>
      </c>
      <c r="C335" s="289" t="s">
        <v>2725</v>
      </c>
      <c r="D335" s="289"/>
      <c r="E335" s="392" t="s">
        <v>2675</v>
      </c>
      <c r="F335" s="326" t="s">
        <v>2375</v>
      </c>
      <c r="G335" s="292" t="s">
        <v>2055</v>
      </c>
      <c r="H335" s="292" t="s">
        <v>2213</v>
      </c>
      <c r="I335" s="292">
        <v>14420</v>
      </c>
      <c r="J335" s="293" t="s">
        <v>1982</v>
      </c>
      <c r="K335" s="293" t="s">
        <v>1364</v>
      </c>
      <c r="L335" s="293" t="s">
        <v>1365</v>
      </c>
      <c r="M335" s="294">
        <v>51758</v>
      </c>
      <c r="N335" s="296">
        <v>10580864.838000001</v>
      </c>
      <c r="O335" s="296">
        <v>217413</v>
      </c>
      <c r="P335" s="296">
        <v>0</v>
      </c>
      <c r="Q335" s="296"/>
      <c r="R335" s="295">
        <f t="shared" si="10"/>
        <v>10798277.838000001</v>
      </c>
      <c r="S335" s="295"/>
      <c r="T335" s="295"/>
      <c r="U335" s="253">
        <v>4</v>
      </c>
      <c r="V335" s="253">
        <v>4</v>
      </c>
      <c r="W335" s="253">
        <v>1966</v>
      </c>
      <c r="X335" s="394">
        <v>0.10059999999999999</v>
      </c>
      <c r="Y335" s="393">
        <v>1</v>
      </c>
      <c r="AA335" s="296"/>
    </row>
    <row r="336" spans="1:29" ht="27.6" customHeight="1" x14ac:dyDescent="0.35">
      <c r="B336" s="289" t="s">
        <v>1979</v>
      </c>
      <c r="C336" s="289" t="s">
        <v>2725</v>
      </c>
      <c r="D336" s="289"/>
      <c r="E336" s="392" t="s">
        <v>2674</v>
      </c>
      <c r="F336" s="326" t="s">
        <v>2374</v>
      </c>
      <c r="G336" s="292" t="s">
        <v>2055</v>
      </c>
      <c r="H336" s="292" t="s">
        <v>2213</v>
      </c>
      <c r="I336" s="292">
        <v>14420</v>
      </c>
      <c r="J336" s="293" t="s">
        <v>1980</v>
      </c>
      <c r="K336" s="293" t="s">
        <v>1364</v>
      </c>
      <c r="L336" s="293" t="s">
        <v>1365</v>
      </c>
      <c r="M336" s="294">
        <v>51758</v>
      </c>
      <c r="N336" s="296">
        <v>10565257.308</v>
      </c>
      <c r="O336" s="296">
        <v>215239.38</v>
      </c>
      <c r="P336" s="296">
        <v>0</v>
      </c>
      <c r="Q336" s="296"/>
      <c r="R336" s="295">
        <f t="shared" si="10"/>
        <v>10780496.688000001</v>
      </c>
      <c r="S336" s="295"/>
      <c r="T336" s="295"/>
      <c r="U336" s="253">
        <v>4</v>
      </c>
      <c r="V336" s="253">
        <v>4</v>
      </c>
      <c r="W336" s="253">
        <v>1966</v>
      </c>
      <c r="X336" s="394">
        <v>0.10150000000000001</v>
      </c>
      <c r="Y336" s="393">
        <v>1</v>
      </c>
      <c r="AA336" s="296"/>
    </row>
    <row r="337" spans="2:29" ht="27.6" customHeight="1" x14ac:dyDescent="0.35">
      <c r="B337" s="352" t="s">
        <v>2666</v>
      </c>
      <c r="C337" s="289" t="s">
        <v>2725</v>
      </c>
      <c r="D337" s="289"/>
      <c r="E337" s="392" t="s">
        <v>2670</v>
      </c>
      <c r="F337" s="326" t="s">
        <v>2373</v>
      </c>
      <c r="G337" s="292" t="s">
        <v>2055</v>
      </c>
      <c r="H337" s="292" t="s">
        <v>2213</v>
      </c>
      <c r="I337" s="292">
        <v>14420</v>
      </c>
      <c r="J337" s="293" t="s">
        <v>1978</v>
      </c>
      <c r="K337" s="293" t="s">
        <v>1364</v>
      </c>
      <c r="L337" s="293" t="s">
        <v>1365</v>
      </c>
      <c r="M337" s="294">
        <v>60088</v>
      </c>
      <c r="N337" s="296">
        <v>12114564.786</v>
      </c>
      <c r="O337" s="296">
        <v>211977.42</v>
      </c>
      <c r="P337" s="296">
        <v>0</v>
      </c>
      <c r="Q337" s="296"/>
      <c r="R337" s="295">
        <f t="shared" si="10"/>
        <v>12326542.206</v>
      </c>
      <c r="S337" s="295"/>
      <c r="T337" s="295"/>
      <c r="U337" s="253">
        <v>4</v>
      </c>
      <c r="V337" s="253">
        <v>4</v>
      </c>
      <c r="W337" s="253">
        <v>1965</v>
      </c>
      <c r="X337" s="394">
        <v>0.25430000000000003</v>
      </c>
      <c r="Y337" s="393">
        <v>1</v>
      </c>
      <c r="AA337" s="296"/>
    </row>
    <row r="338" spans="2:29" ht="27.6" customHeight="1" x14ac:dyDescent="0.35">
      <c r="B338" s="352" t="s">
        <v>2667</v>
      </c>
      <c r="C338" s="289" t="s">
        <v>2725</v>
      </c>
      <c r="D338" s="289"/>
      <c r="E338" s="392" t="s">
        <v>2671</v>
      </c>
      <c r="F338" s="326" t="s">
        <v>2372</v>
      </c>
      <c r="G338" s="292" t="s">
        <v>2055</v>
      </c>
      <c r="H338" s="292" t="s">
        <v>2213</v>
      </c>
      <c r="I338" s="292">
        <v>14420</v>
      </c>
      <c r="J338" s="293" t="s">
        <v>1977</v>
      </c>
      <c r="K338" s="293" t="s">
        <v>1364</v>
      </c>
      <c r="L338" s="293" t="s">
        <v>1365</v>
      </c>
      <c r="M338" s="294">
        <v>60088</v>
      </c>
      <c r="N338" s="296">
        <v>12114564.786</v>
      </c>
      <c r="O338" s="296">
        <v>234806.04</v>
      </c>
      <c r="P338" s="296">
        <v>0</v>
      </c>
      <c r="Q338" s="296"/>
      <c r="R338" s="295">
        <f t="shared" si="10"/>
        <v>12349370.825999999</v>
      </c>
      <c r="S338" s="295"/>
      <c r="T338" s="295"/>
      <c r="U338" s="253">
        <v>4</v>
      </c>
      <c r="V338" s="253">
        <v>3</v>
      </c>
      <c r="W338" s="253">
        <v>1965</v>
      </c>
      <c r="X338" s="394">
        <v>0.27029999999999998</v>
      </c>
      <c r="Y338" s="393">
        <v>1</v>
      </c>
      <c r="AA338" s="296"/>
    </row>
    <row r="339" spans="2:29" ht="27.6" customHeight="1" x14ac:dyDescent="0.35">
      <c r="B339" s="352" t="s">
        <v>2668</v>
      </c>
      <c r="C339" s="289" t="s">
        <v>2725</v>
      </c>
      <c r="D339" s="289"/>
      <c r="E339" s="392" t="s">
        <v>2672</v>
      </c>
      <c r="F339" s="326" t="s">
        <v>2371</v>
      </c>
      <c r="G339" s="292" t="s">
        <v>2055</v>
      </c>
      <c r="H339" s="292" t="s">
        <v>2213</v>
      </c>
      <c r="I339" s="292">
        <v>14420</v>
      </c>
      <c r="J339" s="293" t="s">
        <v>1748</v>
      </c>
      <c r="K339" s="293" t="s">
        <v>1364</v>
      </c>
      <c r="L339" s="293" t="s">
        <v>1365</v>
      </c>
      <c r="M339" s="294">
        <v>55161</v>
      </c>
      <c r="N339" s="296">
        <v>10078302.372</v>
      </c>
      <c r="O339" s="296">
        <v>217413</v>
      </c>
      <c r="P339" s="296">
        <v>0</v>
      </c>
      <c r="Q339" s="296"/>
      <c r="R339" s="295">
        <f t="shared" si="10"/>
        <v>10295715.372</v>
      </c>
      <c r="S339" s="295"/>
      <c r="T339" s="295"/>
      <c r="U339" s="253">
        <v>4</v>
      </c>
      <c r="V339" s="253">
        <v>4</v>
      </c>
      <c r="W339" s="253">
        <v>1963</v>
      </c>
      <c r="X339" s="348">
        <v>1</v>
      </c>
      <c r="Y339" s="393">
        <v>1</v>
      </c>
      <c r="AA339" s="296"/>
    </row>
    <row r="340" spans="2:29" ht="27.6" customHeight="1" x14ac:dyDescent="0.35">
      <c r="B340" s="352" t="s">
        <v>2669</v>
      </c>
      <c r="C340" s="289" t="s">
        <v>2725</v>
      </c>
      <c r="D340" s="289"/>
      <c r="E340" s="392" t="s">
        <v>2673</v>
      </c>
      <c r="F340" s="326" t="s">
        <v>2370</v>
      </c>
      <c r="G340" s="292" t="s">
        <v>2055</v>
      </c>
      <c r="H340" s="292" t="s">
        <v>2213</v>
      </c>
      <c r="I340" s="292">
        <v>14420</v>
      </c>
      <c r="J340" s="392" t="s">
        <v>2682</v>
      </c>
      <c r="K340" s="293" t="s">
        <v>1364</v>
      </c>
      <c r="L340" s="293" t="s">
        <v>1365</v>
      </c>
      <c r="M340" s="294">
        <v>51653</v>
      </c>
      <c r="N340" s="296">
        <v>10074140.364</v>
      </c>
      <c r="O340" s="296">
        <v>213064.74</v>
      </c>
      <c r="P340" s="296">
        <v>0</v>
      </c>
      <c r="Q340" s="296"/>
      <c r="R340" s="295">
        <f t="shared" si="10"/>
        <v>10287205.104</v>
      </c>
      <c r="S340" s="295"/>
      <c r="T340" s="295"/>
      <c r="U340" s="253">
        <v>4</v>
      </c>
      <c r="V340" s="253">
        <v>4</v>
      </c>
      <c r="W340" s="253">
        <v>1961</v>
      </c>
      <c r="X340" s="297">
        <v>1</v>
      </c>
      <c r="Y340" s="297">
        <v>1</v>
      </c>
      <c r="AA340" s="296"/>
    </row>
    <row r="341" spans="2:29" ht="27.6" customHeight="1" x14ac:dyDescent="0.35">
      <c r="B341" s="289" t="s">
        <v>1731</v>
      </c>
      <c r="C341" s="289" t="s">
        <v>2725</v>
      </c>
      <c r="D341" s="289"/>
      <c r="E341" s="392" t="s">
        <v>2681</v>
      </c>
      <c r="F341" s="326" t="s">
        <v>2369</v>
      </c>
      <c r="G341" s="292" t="s">
        <v>2055</v>
      </c>
      <c r="H341" s="292" t="s">
        <v>2213</v>
      </c>
      <c r="I341" s="292">
        <v>14420</v>
      </c>
      <c r="J341" s="293" t="s">
        <v>448</v>
      </c>
      <c r="K341" s="293" t="s">
        <v>1364</v>
      </c>
      <c r="L341" s="293" t="s">
        <v>1365</v>
      </c>
      <c r="M341" s="294">
        <v>51046</v>
      </c>
      <c r="N341" s="296">
        <v>9957604.1400000006</v>
      </c>
      <c r="O341" s="296">
        <v>219587.64</v>
      </c>
      <c r="P341" s="296">
        <v>0</v>
      </c>
      <c r="Q341" s="296"/>
      <c r="R341" s="295">
        <f t="shared" si="10"/>
        <v>10177191.780000001</v>
      </c>
      <c r="S341" s="295"/>
      <c r="T341" s="295"/>
      <c r="U341" s="253">
        <v>4</v>
      </c>
      <c r="V341" s="253">
        <v>4</v>
      </c>
      <c r="W341" s="253">
        <v>1959</v>
      </c>
      <c r="X341" s="348">
        <v>1</v>
      </c>
      <c r="Y341" s="393">
        <v>1</v>
      </c>
      <c r="AA341" s="296"/>
    </row>
    <row r="342" spans="2:29" s="253" customFormat="1" ht="27.75" customHeight="1" x14ac:dyDescent="0.35">
      <c r="B342" s="371" t="s">
        <v>3067</v>
      </c>
      <c r="C342" s="371" t="s">
        <v>2725</v>
      </c>
      <c r="D342" s="371"/>
      <c r="E342" s="779" t="s">
        <v>3068</v>
      </c>
      <c r="F342" s="326" t="s">
        <v>2380</v>
      </c>
      <c r="G342" s="365" t="s">
        <v>2055</v>
      </c>
      <c r="H342" s="365" t="s">
        <v>2213</v>
      </c>
      <c r="I342" s="365">
        <v>14420</v>
      </c>
      <c r="J342" s="350" t="s">
        <v>3069</v>
      </c>
      <c r="K342" s="350" t="s">
        <v>1364</v>
      </c>
      <c r="L342" s="374" t="s">
        <v>1247</v>
      </c>
      <c r="M342" s="780">
        <v>3436</v>
      </c>
      <c r="N342" s="295">
        <v>887702.98074523802</v>
      </c>
      <c r="O342" s="295">
        <v>22798.69262613948</v>
      </c>
      <c r="P342" s="295">
        <v>0</v>
      </c>
      <c r="Q342" s="295"/>
      <c r="R342" s="295">
        <f t="shared" si="10"/>
        <v>910501.67337137752</v>
      </c>
      <c r="S342" s="295"/>
      <c r="T342" s="295"/>
      <c r="U342" s="253">
        <v>4</v>
      </c>
      <c r="V342" s="253">
        <v>3</v>
      </c>
      <c r="W342" s="253">
        <v>2007</v>
      </c>
      <c r="X342" s="348">
        <v>1</v>
      </c>
      <c r="Y342" s="393">
        <v>1</v>
      </c>
      <c r="Z342" s="362"/>
      <c r="AA342" s="295"/>
      <c r="AB342" s="309"/>
      <c r="AC342" s="309"/>
    </row>
    <row r="343" spans="2:29" s="253" customFormat="1" ht="27.75" customHeight="1" x14ac:dyDescent="0.35">
      <c r="B343" s="371" t="s">
        <v>3070</v>
      </c>
      <c r="C343" s="371" t="s">
        <v>2725</v>
      </c>
      <c r="D343" s="371"/>
      <c r="E343" s="779" t="s">
        <v>3071</v>
      </c>
      <c r="F343" s="326" t="s">
        <v>2380</v>
      </c>
      <c r="G343" s="365" t="s">
        <v>2055</v>
      </c>
      <c r="H343" s="365" t="s">
        <v>2213</v>
      </c>
      <c r="I343" s="365">
        <v>14420</v>
      </c>
      <c r="J343" s="350" t="s">
        <v>3072</v>
      </c>
      <c r="K343" s="350" t="s">
        <v>1364</v>
      </c>
      <c r="L343" s="374" t="s">
        <v>1408</v>
      </c>
      <c r="M343" s="780">
        <v>13223</v>
      </c>
      <c r="N343" s="295">
        <v>3416209.6956910016</v>
      </c>
      <c r="O343" s="295">
        <v>87737.809253621177</v>
      </c>
      <c r="P343" s="295">
        <v>0</v>
      </c>
      <c r="Q343" s="295"/>
      <c r="R343" s="295">
        <f t="shared" si="10"/>
        <v>3503947.504944623</v>
      </c>
      <c r="S343" s="295"/>
      <c r="T343" s="295"/>
      <c r="U343" s="253">
        <v>4</v>
      </c>
      <c r="V343" s="253">
        <v>3</v>
      </c>
      <c r="W343" s="253">
        <v>2007</v>
      </c>
      <c r="X343" s="348">
        <v>1</v>
      </c>
      <c r="Y343" s="393">
        <v>1</v>
      </c>
      <c r="Z343" s="362"/>
      <c r="AA343" s="295"/>
      <c r="AB343" s="309"/>
      <c r="AC343" s="309"/>
    </row>
    <row r="344" spans="2:29" s="253" customFormat="1" ht="27.75" customHeight="1" x14ac:dyDescent="0.35">
      <c r="B344" s="371" t="s">
        <v>3073</v>
      </c>
      <c r="C344" s="371" t="s">
        <v>2725</v>
      </c>
      <c r="D344" s="371"/>
      <c r="E344" s="779" t="s">
        <v>3074</v>
      </c>
      <c r="F344" s="326" t="s">
        <v>2380</v>
      </c>
      <c r="G344" s="365" t="s">
        <v>2055</v>
      </c>
      <c r="H344" s="365" t="s">
        <v>2213</v>
      </c>
      <c r="I344" s="365">
        <v>14420</v>
      </c>
      <c r="J344" s="350" t="s">
        <v>3075</v>
      </c>
      <c r="K344" s="350" t="s">
        <v>1364</v>
      </c>
      <c r="L344" s="374" t="s">
        <v>1408</v>
      </c>
      <c r="M344" s="780">
        <v>6618</v>
      </c>
      <c r="N344" s="295">
        <v>1709784.1462665845</v>
      </c>
      <c r="O344" s="295">
        <v>43912.033701918241</v>
      </c>
      <c r="P344" s="295">
        <v>0</v>
      </c>
      <c r="Q344" s="295"/>
      <c r="R344" s="295">
        <f t="shared" si="10"/>
        <v>1753696.1799685028</v>
      </c>
      <c r="S344" s="295"/>
      <c r="T344" s="295"/>
      <c r="U344" s="253">
        <v>4</v>
      </c>
      <c r="V344" s="253">
        <v>3</v>
      </c>
      <c r="W344" s="253">
        <v>2007</v>
      </c>
      <c r="X344" s="348">
        <v>1</v>
      </c>
      <c r="Y344" s="393">
        <v>1</v>
      </c>
      <c r="Z344" s="362"/>
      <c r="AA344" s="295"/>
      <c r="AB344" s="309"/>
      <c r="AC344" s="309"/>
    </row>
    <row r="345" spans="2:29" s="253" customFormat="1" ht="27.75" customHeight="1" x14ac:dyDescent="0.35">
      <c r="B345" s="371" t="s">
        <v>3076</v>
      </c>
      <c r="C345" s="371" t="s">
        <v>2725</v>
      </c>
      <c r="D345" s="371"/>
      <c r="E345" s="779" t="s">
        <v>3077</v>
      </c>
      <c r="F345" s="326" t="s">
        <v>2380</v>
      </c>
      <c r="G345" s="365" t="s">
        <v>2055</v>
      </c>
      <c r="H345" s="365" t="s">
        <v>2213</v>
      </c>
      <c r="I345" s="365">
        <v>14420</v>
      </c>
      <c r="J345" s="350" t="s">
        <v>3078</v>
      </c>
      <c r="K345" s="350" t="s">
        <v>1364</v>
      </c>
      <c r="L345" s="374" t="s">
        <v>1408</v>
      </c>
      <c r="M345" s="780">
        <v>6618</v>
      </c>
      <c r="N345" s="295">
        <v>1709784.1462665845</v>
      </c>
      <c r="O345" s="295">
        <v>43912.033701918241</v>
      </c>
      <c r="P345" s="295">
        <v>0</v>
      </c>
      <c r="Q345" s="295"/>
      <c r="R345" s="295">
        <f t="shared" si="10"/>
        <v>1753696.1799685028</v>
      </c>
      <c r="S345" s="295"/>
      <c r="T345" s="295"/>
      <c r="U345" s="253">
        <v>4</v>
      </c>
      <c r="V345" s="253">
        <v>3</v>
      </c>
      <c r="W345" s="253">
        <v>2007</v>
      </c>
      <c r="X345" s="348">
        <v>1</v>
      </c>
      <c r="Y345" s="393">
        <v>1</v>
      </c>
      <c r="Z345" s="362"/>
      <c r="AA345" s="295"/>
      <c r="AB345" s="309"/>
      <c r="AC345" s="309"/>
    </row>
    <row r="346" spans="2:29" s="253" customFormat="1" ht="27.75" customHeight="1" x14ac:dyDescent="0.35">
      <c r="B346" s="371" t="s">
        <v>3079</v>
      </c>
      <c r="C346" s="371" t="s">
        <v>2725</v>
      </c>
      <c r="D346" s="371"/>
      <c r="E346" s="779" t="s">
        <v>3080</v>
      </c>
      <c r="F346" s="326" t="s">
        <v>2380</v>
      </c>
      <c r="G346" s="365" t="s">
        <v>2055</v>
      </c>
      <c r="H346" s="365" t="s">
        <v>2213</v>
      </c>
      <c r="I346" s="365">
        <v>14420</v>
      </c>
      <c r="J346" s="350" t="s">
        <v>3081</v>
      </c>
      <c r="K346" s="350" t="s">
        <v>1364</v>
      </c>
      <c r="L346" s="374" t="s">
        <v>1408</v>
      </c>
      <c r="M346" s="780">
        <v>13223</v>
      </c>
      <c r="N346" s="295">
        <v>3416209.6956910016</v>
      </c>
      <c r="O346" s="295">
        <v>87737.809253621177</v>
      </c>
      <c r="P346" s="295">
        <v>0</v>
      </c>
      <c r="Q346" s="295"/>
      <c r="R346" s="295">
        <f t="shared" si="10"/>
        <v>3503947.504944623</v>
      </c>
      <c r="S346" s="295"/>
      <c r="T346" s="295"/>
      <c r="U346" s="253">
        <v>4</v>
      </c>
      <c r="V346" s="253">
        <v>3</v>
      </c>
      <c r="W346" s="253">
        <v>2007</v>
      </c>
      <c r="X346" s="348">
        <v>1</v>
      </c>
      <c r="Y346" s="393">
        <v>1</v>
      </c>
      <c r="Z346" s="362"/>
      <c r="AA346" s="295"/>
      <c r="AB346" s="309"/>
      <c r="AC346" s="309"/>
    </row>
    <row r="347" spans="2:29" s="253" customFormat="1" ht="27.75" customHeight="1" x14ac:dyDescent="0.35">
      <c r="B347" s="371" t="s">
        <v>3082</v>
      </c>
      <c r="C347" s="371" t="s">
        <v>2725</v>
      </c>
      <c r="D347" s="371"/>
      <c r="E347" s="779" t="s">
        <v>3083</v>
      </c>
      <c r="F347" s="326" t="s">
        <v>2380</v>
      </c>
      <c r="G347" s="365" t="s">
        <v>2055</v>
      </c>
      <c r="H347" s="365" t="s">
        <v>2213</v>
      </c>
      <c r="I347" s="365">
        <v>14420</v>
      </c>
      <c r="J347" s="350" t="s">
        <v>3084</v>
      </c>
      <c r="K347" s="350" t="s">
        <v>1364</v>
      </c>
      <c r="L347" s="374" t="s">
        <v>1408</v>
      </c>
      <c r="M347" s="780">
        <v>6618</v>
      </c>
      <c r="N347" s="295">
        <v>1709784.1462665845</v>
      </c>
      <c r="O347" s="295">
        <v>43912.033701918241</v>
      </c>
      <c r="P347" s="295">
        <v>0</v>
      </c>
      <c r="Q347" s="295"/>
      <c r="R347" s="295">
        <f t="shared" si="10"/>
        <v>1753696.1799685028</v>
      </c>
      <c r="S347" s="295"/>
      <c r="T347" s="295"/>
      <c r="U347" s="253">
        <v>4</v>
      </c>
      <c r="V347" s="253">
        <v>3</v>
      </c>
      <c r="W347" s="253">
        <v>2007</v>
      </c>
      <c r="X347" s="348">
        <v>1</v>
      </c>
      <c r="Y347" s="393">
        <v>1</v>
      </c>
      <c r="Z347" s="362"/>
      <c r="AA347" s="295"/>
      <c r="AB347" s="309"/>
      <c r="AC347" s="309"/>
    </row>
    <row r="348" spans="2:29" s="253" customFormat="1" ht="27.75" customHeight="1" x14ac:dyDescent="0.35">
      <c r="B348" s="371" t="s">
        <v>3085</v>
      </c>
      <c r="C348" s="371" t="s">
        <v>2725</v>
      </c>
      <c r="D348" s="371"/>
      <c r="E348" s="779" t="s">
        <v>3086</v>
      </c>
      <c r="F348" s="326" t="s">
        <v>2380</v>
      </c>
      <c r="G348" s="365" t="s">
        <v>2055</v>
      </c>
      <c r="H348" s="365" t="s">
        <v>2213</v>
      </c>
      <c r="I348" s="365">
        <v>14420</v>
      </c>
      <c r="J348" s="350" t="s">
        <v>3087</v>
      </c>
      <c r="K348" s="350" t="s">
        <v>1364</v>
      </c>
      <c r="L348" s="374" t="s">
        <v>1408</v>
      </c>
      <c r="M348" s="780">
        <v>13223</v>
      </c>
      <c r="N348" s="295">
        <v>3416209.6956910016</v>
      </c>
      <c r="O348" s="295">
        <v>87737.809253621177</v>
      </c>
      <c r="P348" s="295">
        <v>0</v>
      </c>
      <c r="Q348" s="295"/>
      <c r="R348" s="295">
        <f t="shared" si="10"/>
        <v>3503947.504944623</v>
      </c>
      <c r="S348" s="295"/>
      <c r="T348" s="295"/>
      <c r="U348" s="253">
        <v>4</v>
      </c>
      <c r="V348" s="253">
        <v>3</v>
      </c>
      <c r="W348" s="253">
        <v>2007</v>
      </c>
      <c r="X348" s="348">
        <v>1</v>
      </c>
      <c r="Y348" s="393">
        <v>1</v>
      </c>
      <c r="Z348" s="362"/>
      <c r="AA348" s="295"/>
      <c r="AB348" s="309"/>
      <c r="AC348" s="309"/>
    </row>
    <row r="349" spans="2:29" s="253" customFormat="1" ht="27.75" customHeight="1" x14ac:dyDescent="0.35">
      <c r="B349" s="371" t="s">
        <v>3088</v>
      </c>
      <c r="C349" s="371" t="s">
        <v>2725</v>
      </c>
      <c r="D349" s="371"/>
      <c r="E349" s="779" t="s">
        <v>3089</v>
      </c>
      <c r="F349" s="326" t="s">
        <v>2380</v>
      </c>
      <c r="G349" s="365" t="s">
        <v>2055</v>
      </c>
      <c r="H349" s="365" t="s">
        <v>2213</v>
      </c>
      <c r="I349" s="365">
        <v>14420</v>
      </c>
      <c r="J349" s="350" t="s">
        <v>3090</v>
      </c>
      <c r="K349" s="350" t="s">
        <v>1364</v>
      </c>
      <c r="L349" s="374" t="s">
        <v>1408</v>
      </c>
      <c r="M349" s="780">
        <v>13223</v>
      </c>
      <c r="N349" s="295">
        <v>3416209.6956910016</v>
      </c>
      <c r="O349" s="295">
        <v>87737.809253621177</v>
      </c>
      <c r="P349" s="295">
        <v>0</v>
      </c>
      <c r="Q349" s="295"/>
      <c r="R349" s="295">
        <f t="shared" si="10"/>
        <v>3503947.504944623</v>
      </c>
      <c r="S349" s="295"/>
      <c r="T349" s="295"/>
      <c r="U349" s="253">
        <v>4</v>
      </c>
      <c r="V349" s="253">
        <v>3</v>
      </c>
      <c r="W349" s="253">
        <v>2007</v>
      </c>
      <c r="X349" s="348">
        <v>1</v>
      </c>
      <c r="Y349" s="393">
        <v>1</v>
      </c>
      <c r="Z349" s="362"/>
      <c r="AA349" s="295"/>
      <c r="AB349" s="309"/>
      <c r="AC349" s="309"/>
    </row>
    <row r="350" spans="2:29" s="253" customFormat="1" ht="27.75" customHeight="1" x14ac:dyDescent="0.35">
      <c r="B350" s="371" t="s">
        <v>3091</v>
      </c>
      <c r="C350" s="371" t="s">
        <v>2725</v>
      </c>
      <c r="D350" s="371"/>
      <c r="E350" s="779" t="s">
        <v>3092</v>
      </c>
      <c r="F350" s="326" t="s">
        <v>2380</v>
      </c>
      <c r="G350" s="365" t="s">
        <v>2055</v>
      </c>
      <c r="H350" s="365" t="s">
        <v>2213</v>
      </c>
      <c r="I350" s="365">
        <v>14420</v>
      </c>
      <c r="J350" s="350" t="s">
        <v>3093</v>
      </c>
      <c r="K350" s="350" t="s">
        <v>1364</v>
      </c>
      <c r="L350" s="374" t="s">
        <v>1408</v>
      </c>
      <c r="M350" s="780">
        <v>13223</v>
      </c>
      <c r="N350" s="295">
        <v>3416209.6956910016</v>
      </c>
      <c r="O350" s="295">
        <v>87737.809253621177</v>
      </c>
      <c r="P350" s="295">
        <v>0</v>
      </c>
      <c r="Q350" s="295"/>
      <c r="R350" s="295">
        <f t="shared" si="10"/>
        <v>3503947.504944623</v>
      </c>
      <c r="S350" s="295"/>
      <c r="T350" s="295"/>
      <c r="U350" s="253">
        <v>4</v>
      </c>
      <c r="V350" s="253">
        <v>3</v>
      </c>
      <c r="W350" s="253">
        <v>2007</v>
      </c>
      <c r="X350" s="348">
        <v>1</v>
      </c>
      <c r="Y350" s="393">
        <v>1</v>
      </c>
      <c r="Z350" s="362"/>
      <c r="AA350" s="295"/>
      <c r="AB350" s="309"/>
      <c r="AC350" s="309"/>
    </row>
    <row r="351" spans="2:29" s="253" customFormat="1" ht="70.150000000000006" customHeight="1" x14ac:dyDescent="0.35">
      <c r="B351" s="705" t="s">
        <v>2683</v>
      </c>
      <c r="C351" s="705"/>
      <c r="D351" s="705"/>
      <c r="E351" s="712" t="s">
        <v>2684</v>
      </c>
      <c r="F351" s="713" t="s">
        <v>2685</v>
      </c>
      <c r="G351" s="714" t="s">
        <v>2055</v>
      </c>
      <c r="H351" s="714" t="s">
        <v>2213</v>
      </c>
      <c r="I351" s="714">
        <v>14420</v>
      </c>
      <c r="J351" s="710" t="s">
        <v>2686</v>
      </c>
      <c r="K351" s="710" t="s">
        <v>1364</v>
      </c>
      <c r="L351" s="710" t="s">
        <v>1365</v>
      </c>
      <c r="M351" s="715">
        <v>78331</v>
      </c>
      <c r="N351" s="711">
        <v>22036556.34</v>
      </c>
      <c r="O351" s="711">
        <v>765000</v>
      </c>
      <c r="P351" s="711">
        <v>0</v>
      </c>
      <c r="Q351" s="762"/>
      <c r="R351" s="711">
        <f t="shared" si="10"/>
        <v>22801556.34</v>
      </c>
      <c r="S351" s="761"/>
      <c r="U351" s="766">
        <v>4</v>
      </c>
      <c r="V351" s="766">
        <v>4</v>
      </c>
      <c r="W351" s="716" t="s">
        <v>2687</v>
      </c>
      <c r="X351" s="717">
        <v>1</v>
      </c>
      <c r="Y351" s="717">
        <v>1</v>
      </c>
      <c r="Z351" s="362"/>
      <c r="AA351" s="295"/>
      <c r="AB351" s="309"/>
      <c r="AC351" s="309"/>
    </row>
    <row r="352" spans="2:29" s="253" customFormat="1" ht="30.6" customHeight="1" x14ac:dyDescent="0.35">
      <c r="B352" s="375"/>
      <c r="C352" s="375"/>
      <c r="D352" s="375"/>
      <c r="E352" s="763" t="s">
        <v>693</v>
      </c>
      <c r="F352" s="763"/>
      <c r="G352" s="763"/>
      <c r="H352" s="763"/>
      <c r="I352" s="365"/>
      <c r="J352" s="350"/>
      <c r="K352" s="251"/>
      <c r="L352" s="344"/>
      <c r="M352" s="344"/>
      <c r="N352" s="345"/>
      <c r="O352" s="295"/>
      <c r="P352" s="295"/>
      <c r="Q352" s="295"/>
      <c r="R352" s="295">
        <f>H352+O352</f>
        <v>0</v>
      </c>
      <c r="S352" s="295"/>
      <c r="T352" s="295"/>
      <c r="X352" s="348"/>
      <c r="Y352" s="348"/>
      <c r="Z352" s="362"/>
      <c r="AA352" s="362"/>
      <c r="AB352" s="309"/>
      <c r="AC352" s="309"/>
    </row>
    <row r="353" spans="2:29" ht="27.6" customHeight="1" x14ac:dyDescent="0.35">
      <c r="E353" s="306"/>
      <c r="F353" s="307"/>
      <c r="G353" s="308"/>
      <c r="H353" s="308"/>
      <c r="I353" s="308"/>
      <c r="J353" s="241"/>
      <c r="K353" s="241"/>
      <c r="L353" s="300" t="s">
        <v>1544</v>
      </c>
      <c r="M353" s="337">
        <f>SUM(M328:M351)</f>
        <v>855432</v>
      </c>
      <c r="N353" s="301">
        <f>SUM(N328:N351)</f>
        <v>187559614.49999988</v>
      </c>
      <c r="O353" s="301">
        <f>SUM(O328:O351)</f>
        <v>4259601.6000000015</v>
      </c>
      <c r="P353" s="301">
        <f>SUM(P328:P350)</f>
        <v>0</v>
      </c>
      <c r="Q353" s="301">
        <f>SUM(Q328:Q350)</f>
        <v>0</v>
      </c>
      <c r="R353" s="397">
        <f>SUM(N353:Q353)</f>
        <v>191819216.09999987</v>
      </c>
      <c r="S353" s="397"/>
      <c r="T353" s="398"/>
      <c r="U353" s="253"/>
      <c r="V353" s="253"/>
      <c r="W353" s="253"/>
      <c r="X353" s="282"/>
    </row>
    <row r="354" spans="2:29" s="253" customFormat="1" ht="27.6" customHeight="1" x14ac:dyDescent="0.35">
      <c r="B354" s="286" t="s">
        <v>425</v>
      </c>
      <c r="C354" s="286"/>
      <c r="D354" s="286"/>
      <c r="E354" s="287"/>
      <c r="F354" s="288"/>
      <c r="G354" s="361"/>
      <c r="H354" s="361"/>
      <c r="I354" s="361"/>
      <c r="M354" s="309"/>
      <c r="N354" s="281"/>
      <c r="O354" s="281"/>
      <c r="P354" s="281"/>
      <c r="Q354" s="281"/>
      <c r="R354" s="295"/>
      <c r="S354" s="295"/>
      <c r="T354" s="295"/>
      <c r="X354" s="282"/>
      <c r="Z354" s="254"/>
      <c r="AA354" s="362"/>
      <c r="AB354" s="309"/>
      <c r="AC354" s="309"/>
    </row>
    <row r="355" spans="2:29" s="253" customFormat="1" ht="24.6" customHeight="1" x14ac:dyDescent="0.35">
      <c r="B355" s="369" t="s">
        <v>2643</v>
      </c>
      <c r="C355" s="369"/>
      <c r="D355" s="369"/>
      <c r="E355" s="327">
        <v>1281600009</v>
      </c>
      <c r="F355" s="326" t="s">
        <v>2041</v>
      </c>
      <c r="G355" s="365" t="s">
        <v>2050</v>
      </c>
      <c r="H355" s="365" t="s">
        <v>778</v>
      </c>
      <c r="I355" s="365">
        <v>14222</v>
      </c>
      <c r="J355" s="350" t="s">
        <v>147</v>
      </c>
      <c r="K355" s="350" t="s">
        <v>1364</v>
      </c>
      <c r="L355" s="350" t="s">
        <v>1365</v>
      </c>
      <c r="M355" s="366">
        <v>44688</v>
      </c>
      <c r="N355" s="295">
        <v>9044125.8000000007</v>
      </c>
      <c r="O355" s="295">
        <v>255000</v>
      </c>
      <c r="P355" s="295">
        <v>0</v>
      </c>
      <c r="Q355" s="295"/>
      <c r="R355" s="295">
        <f t="shared" ref="R355:R365" si="11">SUM(N355:Q355)</f>
        <v>9299125.8000000007</v>
      </c>
      <c r="S355" s="309"/>
      <c r="U355" s="253">
        <v>4</v>
      </c>
      <c r="V355" s="253">
        <v>3</v>
      </c>
      <c r="W355" s="253">
        <v>1958</v>
      </c>
      <c r="X355" s="297">
        <v>1</v>
      </c>
      <c r="Y355" s="348">
        <v>1</v>
      </c>
      <c r="Z355" s="254"/>
    </row>
    <row r="356" spans="2:29" s="253" customFormat="1" ht="27.6" customHeight="1" x14ac:dyDescent="0.35">
      <c r="B356" s="363" t="s">
        <v>426</v>
      </c>
      <c r="C356" s="363" t="s">
        <v>2582</v>
      </c>
      <c r="D356" s="363"/>
      <c r="E356" s="327" t="s">
        <v>427</v>
      </c>
      <c r="F356" s="326" t="s">
        <v>2041</v>
      </c>
      <c r="G356" s="365" t="s">
        <v>2050</v>
      </c>
      <c r="H356" s="365" t="s">
        <v>778</v>
      </c>
      <c r="I356" s="365">
        <v>14222</v>
      </c>
      <c r="J356" s="350" t="s">
        <v>1996</v>
      </c>
      <c r="K356" s="350" t="s">
        <v>1364</v>
      </c>
      <c r="L356" s="350" t="s">
        <v>1365</v>
      </c>
      <c r="M356" s="366">
        <v>44688</v>
      </c>
      <c r="N356" s="295">
        <v>9134567.0580000002</v>
      </c>
      <c r="O356" s="295">
        <v>204989.4</v>
      </c>
      <c r="P356" s="295">
        <v>0</v>
      </c>
      <c r="Q356" s="295"/>
      <c r="R356" s="295">
        <f t="shared" si="11"/>
        <v>9339556.4580000006</v>
      </c>
      <c r="S356" s="295"/>
      <c r="T356" s="295"/>
      <c r="U356" s="253">
        <v>4</v>
      </c>
      <c r="V356" s="253">
        <v>3</v>
      </c>
      <c r="W356" s="253">
        <v>1961</v>
      </c>
      <c r="X356" s="282" t="s">
        <v>429</v>
      </c>
      <c r="Y356" s="348">
        <v>1</v>
      </c>
      <c r="Z356" s="254"/>
      <c r="AA356" s="295"/>
      <c r="AB356" s="309"/>
      <c r="AC356" s="309"/>
    </row>
    <row r="357" spans="2:29" s="253" customFormat="1" ht="27.6" customHeight="1" x14ac:dyDescent="0.35">
      <c r="B357" s="363" t="s">
        <v>2042</v>
      </c>
      <c r="C357" s="363" t="s">
        <v>2582</v>
      </c>
      <c r="D357" s="363"/>
      <c r="E357" s="327" t="s">
        <v>1681</v>
      </c>
      <c r="F357" s="326" t="s">
        <v>2041</v>
      </c>
      <c r="G357" s="365" t="s">
        <v>2050</v>
      </c>
      <c r="H357" s="365" t="s">
        <v>778</v>
      </c>
      <c r="I357" s="365">
        <v>14222</v>
      </c>
      <c r="J357" s="350" t="s">
        <v>1682</v>
      </c>
      <c r="K357" s="350" t="s">
        <v>1364</v>
      </c>
      <c r="L357" s="350" t="s">
        <v>977</v>
      </c>
      <c r="M357" s="366">
        <v>104931</v>
      </c>
      <c r="N357" s="295">
        <v>21291792.426000003</v>
      </c>
      <c r="O357" s="295">
        <v>517650</v>
      </c>
      <c r="P357" s="295">
        <v>0</v>
      </c>
      <c r="Q357" s="295"/>
      <c r="R357" s="295">
        <f t="shared" si="11"/>
        <v>21809442.426000003</v>
      </c>
      <c r="S357" s="295"/>
      <c r="T357" s="295"/>
      <c r="U357" s="253">
        <v>4</v>
      </c>
      <c r="V357" s="253">
        <v>3</v>
      </c>
      <c r="W357" s="253">
        <v>1963</v>
      </c>
      <c r="X357" s="282" t="s">
        <v>429</v>
      </c>
      <c r="Y357" s="348">
        <v>1</v>
      </c>
      <c r="Z357" s="254"/>
      <c r="AA357" s="295"/>
      <c r="AB357" s="309"/>
      <c r="AC357" s="309"/>
    </row>
    <row r="358" spans="2:29" s="253" customFormat="1" ht="27.6" customHeight="1" x14ac:dyDescent="0.35">
      <c r="B358" s="363" t="s">
        <v>1453</v>
      </c>
      <c r="C358" s="363" t="s">
        <v>2582</v>
      </c>
      <c r="D358" s="363"/>
      <c r="E358" s="327">
        <v>1281600014</v>
      </c>
      <c r="F358" s="326" t="s">
        <v>2041</v>
      </c>
      <c r="G358" s="365" t="s">
        <v>2050</v>
      </c>
      <c r="H358" s="365" t="s">
        <v>778</v>
      </c>
      <c r="I358" s="365">
        <v>14222</v>
      </c>
      <c r="J358" s="350" t="s">
        <v>1684</v>
      </c>
      <c r="K358" s="350" t="s">
        <v>1364</v>
      </c>
      <c r="L358" s="350" t="s">
        <v>1683</v>
      </c>
      <c r="M358" s="366">
        <v>38996</v>
      </c>
      <c r="N358" s="295">
        <v>8733973.7880000006</v>
      </c>
      <c r="O358" s="295">
        <v>438967.2</v>
      </c>
      <c r="P358" s="295">
        <v>0</v>
      </c>
      <c r="Q358" s="295"/>
      <c r="R358" s="295">
        <f t="shared" si="11"/>
        <v>9172940.9879999999</v>
      </c>
      <c r="S358" s="295"/>
      <c r="T358" s="295"/>
      <c r="U358" s="253">
        <v>4</v>
      </c>
      <c r="V358" s="253">
        <v>3</v>
      </c>
      <c r="W358" s="253">
        <v>1965</v>
      </c>
      <c r="X358" s="282" t="s">
        <v>429</v>
      </c>
      <c r="Y358" s="348">
        <v>1</v>
      </c>
      <c r="Z358" s="254"/>
      <c r="AA358" s="295"/>
      <c r="AB358" s="309"/>
      <c r="AC358" s="309"/>
    </row>
    <row r="359" spans="2:29" s="253" customFormat="1" ht="27.6" customHeight="1" x14ac:dyDescent="0.35">
      <c r="B359" s="363" t="s">
        <v>1685</v>
      </c>
      <c r="C359" s="363" t="s">
        <v>2582</v>
      </c>
      <c r="D359" s="363"/>
      <c r="E359" s="364">
        <v>1281600026</v>
      </c>
      <c r="F359" s="326" t="s">
        <v>2041</v>
      </c>
      <c r="G359" s="365" t="s">
        <v>2050</v>
      </c>
      <c r="H359" s="365" t="s">
        <v>778</v>
      </c>
      <c r="I359" s="365">
        <v>14222</v>
      </c>
      <c r="J359" s="350" t="s">
        <v>1686</v>
      </c>
      <c r="K359" s="350" t="s">
        <v>1364</v>
      </c>
      <c r="L359" s="350" t="s">
        <v>794</v>
      </c>
      <c r="M359" s="366">
        <v>101860</v>
      </c>
      <c r="N359" s="295">
        <v>19667568.804000001</v>
      </c>
      <c r="O359" s="295">
        <v>2101659</v>
      </c>
      <c r="P359" s="295">
        <v>0</v>
      </c>
      <c r="Q359" s="295"/>
      <c r="R359" s="295">
        <f t="shared" si="11"/>
        <v>21769227.804000001</v>
      </c>
      <c r="S359" s="295"/>
      <c r="T359" s="295"/>
      <c r="U359" s="253">
        <v>4</v>
      </c>
      <c r="V359" s="253">
        <v>3</v>
      </c>
      <c r="W359" s="253">
        <v>1966</v>
      </c>
      <c r="X359" s="297">
        <v>0</v>
      </c>
      <c r="Y359" s="348">
        <v>1</v>
      </c>
      <c r="Z359" s="254"/>
      <c r="AA359" s="295"/>
      <c r="AB359" s="309"/>
      <c r="AC359" s="309"/>
    </row>
    <row r="360" spans="2:29" s="253" customFormat="1" ht="27.6" customHeight="1" x14ac:dyDescent="0.35">
      <c r="B360" s="363" t="s">
        <v>1687</v>
      </c>
      <c r="C360" s="363" t="s">
        <v>2582</v>
      </c>
      <c r="D360" s="363"/>
      <c r="E360" s="364">
        <v>1281600027</v>
      </c>
      <c r="F360" s="326" t="s">
        <v>2041</v>
      </c>
      <c r="G360" s="365" t="s">
        <v>2050</v>
      </c>
      <c r="H360" s="365" t="s">
        <v>778</v>
      </c>
      <c r="I360" s="365">
        <v>14222</v>
      </c>
      <c r="J360" s="350" t="s">
        <v>1688</v>
      </c>
      <c r="K360" s="350" t="s">
        <v>1364</v>
      </c>
      <c r="L360" s="350" t="s">
        <v>1076</v>
      </c>
      <c r="M360" s="366">
        <v>50930</v>
      </c>
      <c r="N360" s="295">
        <v>11504830.614</v>
      </c>
      <c r="O360" s="295">
        <v>208095.30000000002</v>
      </c>
      <c r="P360" s="295">
        <v>0</v>
      </c>
      <c r="Q360" s="295"/>
      <c r="R360" s="295">
        <f t="shared" si="11"/>
        <v>11712925.914000001</v>
      </c>
      <c r="S360" s="295"/>
      <c r="T360" s="295"/>
      <c r="U360" s="253">
        <v>4</v>
      </c>
      <c r="V360" s="253">
        <v>3</v>
      </c>
      <c r="W360" s="253">
        <v>1966</v>
      </c>
      <c r="X360" s="282" t="s">
        <v>429</v>
      </c>
      <c r="Y360" s="348">
        <v>1</v>
      </c>
      <c r="Z360" s="254"/>
      <c r="AA360" s="295"/>
      <c r="AB360" s="309"/>
      <c r="AC360" s="309"/>
    </row>
    <row r="361" spans="2:29" s="253" customFormat="1" ht="27.6" customHeight="1" x14ac:dyDescent="0.35">
      <c r="B361" s="363" t="s">
        <v>1689</v>
      </c>
      <c r="C361" s="363" t="s">
        <v>2582</v>
      </c>
      <c r="D361" s="363"/>
      <c r="E361" s="364">
        <v>1281600029</v>
      </c>
      <c r="F361" s="326" t="s">
        <v>2041</v>
      </c>
      <c r="G361" s="365" t="s">
        <v>2050</v>
      </c>
      <c r="H361" s="365" t="s">
        <v>778</v>
      </c>
      <c r="I361" s="365">
        <v>14222</v>
      </c>
      <c r="J361" s="350" t="s">
        <v>1690</v>
      </c>
      <c r="K361" s="350" t="s">
        <v>1364</v>
      </c>
      <c r="L361" s="350" t="s">
        <v>1076</v>
      </c>
      <c r="M361" s="366">
        <v>50930</v>
      </c>
      <c r="N361" s="295">
        <v>11780563.643999999</v>
      </c>
      <c r="O361" s="295">
        <v>214307.1</v>
      </c>
      <c r="P361" s="295">
        <v>0</v>
      </c>
      <c r="Q361" s="295"/>
      <c r="R361" s="295">
        <f t="shared" si="11"/>
        <v>11994870.743999999</v>
      </c>
      <c r="S361" s="295"/>
      <c r="T361" s="295"/>
      <c r="U361" s="253">
        <v>4</v>
      </c>
      <c r="V361" s="253">
        <v>3</v>
      </c>
      <c r="W361" s="253">
        <v>1968</v>
      </c>
      <c r="X361" s="282" t="s">
        <v>429</v>
      </c>
      <c r="Y361" s="348">
        <v>1</v>
      </c>
      <c r="Z361" s="254"/>
      <c r="AA361" s="295"/>
      <c r="AB361" s="309"/>
      <c r="AC361" s="309"/>
    </row>
    <row r="362" spans="2:29" s="253" customFormat="1" ht="27.6" customHeight="1" x14ac:dyDescent="0.35">
      <c r="B362" s="363" t="s">
        <v>1691</v>
      </c>
      <c r="C362" s="363" t="s">
        <v>2582</v>
      </c>
      <c r="D362" s="363"/>
      <c r="E362" s="364">
        <v>1281600030</v>
      </c>
      <c r="F362" s="326" t="s">
        <v>2041</v>
      </c>
      <c r="G362" s="365" t="s">
        <v>2050</v>
      </c>
      <c r="H362" s="365" t="s">
        <v>778</v>
      </c>
      <c r="I362" s="365">
        <v>14222</v>
      </c>
      <c r="J362" s="350" t="s">
        <v>238</v>
      </c>
      <c r="K362" s="350" t="s">
        <v>1364</v>
      </c>
      <c r="L362" s="350" t="s">
        <v>1076</v>
      </c>
      <c r="M362" s="366">
        <v>50930</v>
      </c>
      <c r="N362" s="295">
        <v>11866925.310000001</v>
      </c>
      <c r="O362" s="295">
        <v>214307.1</v>
      </c>
      <c r="P362" s="295">
        <v>0</v>
      </c>
      <c r="Q362" s="295"/>
      <c r="R362" s="295">
        <f t="shared" si="11"/>
        <v>12081232.41</v>
      </c>
      <c r="S362" s="295"/>
      <c r="T362" s="295"/>
      <c r="U362" s="253">
        <v>4</v>
      </c>
      <c r="V362" s="253">
        <v>3</v>
      </c>
      <c r="W362" s="253">
        <v>1968</v>
      </c>
      <c r="X362" s="282" t="s">
        <v>429</v>
      </c>
      <c r="Y362" s="348">
        <v>1</v>
      </c>
      <c r="Z362" s="254"/>
      <c r="AA362" s="295"/>
      <c r="AB362" s="309"/>
      <c r="AC362" s="309"/>
    </row>
    <row r="363" spans="2:29" s="253" customFormat="1" ht="27.6" customHeight="1" x14ac:dyDescent="0.35">
      <c r="B363" s="363" t="s">
        <v>239</v>
      </c>
      <c r="C363" s="363" t="s">
        <v>2582</v>
      </c>
      <c r="D363" s="363"/>
      <c r="E363" s="364">
        <v>1281600031</v>
      </c>
      <c r="F363" s="326" t="s">
        <v>2041</v>
      </c>
      <c r="G363" s="365" t="s">
        <v>2050</v>
      </c>
      <c r="H363" s="365" t="s">
        <v>778</v>
      </c>
      <c r="I363" s="365">
        <v>14222</v>
      </c>
      <c r="J363" s="350" t="s">
        <v>240</v>
      </c>
      <c r="K363" s="350" t="s">
        <v>1364</v>
      </c>
      <c r="L363" s="350" t="s">
        <v>1076</v>
      </c>
      <c r="M363" s="366">
        <v>50930</v>
      </c>
      <c r="N363" s="295">
        <v>11709809.508000001</v>
      </c>
      <c r="O363" s="295">
        <v>211201.2</v>
      </c>
      <c r="P363" s="295">
        <v>0</v>
      </c>
      <c r="Q363" s="295"/>
      <c r="R363" s="295">
        <f t="shared" si="11"/>
        <v>11921010.708000001</v>
      </c>
      <c r="S363" s="295"/>
      <c r="T363" s="295"/>
      <c r="U363" s="253">
        <v>4</v>
      </c>
      <c r="V363" s="253">
        <v>3</v>
      </c>
      <c r="W363" s="253">
        <v>1968</v>
      </c>
      <c r="X363" s="282" t="s">
        <v>429</v>
      </c>
      <c r="Y363" s="348">
        <v>1</v>
      </c>
      <c r="Z363" s="254"/>
      <c r="AA363" s="295"/>
      <c r="AB363" s="309"/>
      <c r="AC363" s="309"/>
    </row>
    <row r="364" spans="2:29" s="253" customFormat="1" ht="27.6" customHeight="1" x14ac:dyDescent="0.35">
      <c r="B364" s="363" t="s">
        <v>241</v>
      </c>
      <c r="C364" s="363" t="s">
        <v>2582</v>
      </c>
      <c r="D364" s="363"/>
      <c r="E364" s="327" t="s">
        <v>242</v>
      </c>
      <c r="F364" s="326" t="s">
        <v>2041</v>
      </c>
      <c r="G364" s="365" t="s">
        <v>2050</v>
      </c>
      <c r="H364" s="365" t="s">
        <v>778</v>
      </c>
      <c r="I364" s="365">
        <v>14222</v>
      </c>
      <c r="J364" s="350" t="s">
        <v>149</v>
      </c>
      <c r="K364" s="350" t="s">
        <v>1364</v>
      </c>
      <c r="L364" s="350" t="s">
        <v>1365</v>
      </c>
      <c r="M364" s="366">
        <v>45074</v>
      </c>
      <c r="N364" s="295">
        <v>9080460.9539999999</v>
      </c>
      <c r="O364" s="295">
        <v>201883.5</v>
      </c>
      <c r="P364" s="295">
        <v>0</v>
      </c>
      <c r="Q364" s="295"/>
      <c r="R364" s="295">
        <f t="shared" si="11"/>
        <v>9282344.4539999999</v>
      </c>
      <c r="S364" s="295"/>
      <c r="T364" s="295"/>
      <c r="U364" s="253">
        <v>4</v>
      </c>
      <c r="V364" s="253">
        <v>3</v>
      </c>
      <c r="W364" s="253">
        <v>1957</v>
      </c>
      <c r="X364" s="297">
        <v>0</v>
      </c>
      <c r="Y364" s="348">
        <v>1</v>
      </c>
      <c r="Z364" s="254"/>
      <c r="AA364" s="295"/>
      <c r="AB364" s="309"/>
      <c r="AC364" s="309"/>
    </row>
    <row r="365" spans="2:29" s="253" customFormat="1" ht="27.6" customHeight="1" x14ac:dyDescent="0.35">
      <c r="B365" s="363" t="s">
        <v>2264</v>
      </c>
      <c r="C365" s="363"/>
      <c r="D365" s="363"/>
      <c r="E365" s="327" t="s">
        <v>2265</v>
      </c>
      <c r="F365" s="326" t="s">
        <v>2041</v>
      </c>
      <c r="G365" s="365" t="s">
        <v>2050</v>
      </c>
      <c r="H365" s="365" t="s">
        <v>778</v>
      </c>
      <c r="I365" s="365">
        <v>14222</v>
      </c>
      <c r="J365" s="350" t="s">
        <v>2263</v>
      </c>
      <c r="K365" s="350" t="s">
        <v>1364</v>
      </c>
      <c r="L365" s="350" t="s">
        <v>1365</v>
      </c>
      <c r="M365" s="366">
        <v>36960</v>
      </c>
      <c r="N365" s="295">
        <v>7445832.3119999999</v>
      </c>
      <c r="O365" s="295">
        <v>176766</v>
      </c>
      <c r="P365" s="295"/>
      <c r="Q365" s="295"/>
      <c r="R365" s="295">
        <f t="shared" si="11"/>
        <v>7622598.3119999999</v>
      </c>
      <c r="S365" s="295"/>
      <c r="T365" s="295"/>
      <c r="U365" s="253">
        <v>4</v>
      </c>
      <c r="V365" s="253">
        <v>3</v>
      </c>
      <c r="W365" s="253">
        <v>1949</v>
      </c>
      <c r="X365" s="348">
        <v>1</v>
      </c>
      <c r="Y365" s="348">
        <v>1</v>
      </c>
      <c r="Z365" s="254"/>
      <c r="AA365" s="295"/>
      <c r="AB365" s="309"/>
      <c r="AC365" s="309"/>
    </row>
    <row r="366" spans="2:29" s="253" customFormat="1" ht="27.6" customHeight="1" x14ac:dyDescent="0.35">
      <c r="E366" s="367"/>
      <c r="F366" s="304"/>
      <c r="G366" s="368"/>
      <c r="H366" s="368"/>
      <c r="I366" s="368"/>
      <c r="L366" s="300" t="s">
        <v>1544</v>
      </c>
      <c r="M366" s="301">
        <f>SUM(M355:M365)</f>
        <v>620917</v>
      </c>
      <c r="N366" s="301">
        <f>SUM(N355:N365)</f>
        <v>131260450.21800001</v>
      </c>
      <c r="O366" s="301">
        <f>SUM(O355:O365)</f>
        <v>4744825.8</v>
      </c>
      <c r="P366" s="301">
        <f>SUM(P356:P364)</f>
        <v>0</v>
      </c>
      <c r="Q366" s="301"/>
      <c r="R366" s="301">
        <f>SUM(R355:R365)</f>
        <v>136005276.01800001</v>
      </c>
      <c r="S366" s="397"/>
      <c r="T366" s="398"/>
      <c r="U366" s="303"/>
      <c r="X366" s="282"/>
      <c r="Z366" s="254"/>
      <c r="AA366" s="362"/>
      <c r="AB366" s="309"/>
      <c r="AC366" s="309"/>
    </row>
    <row r="367" spans="2:29" ht="27.6" customHeight="1" x14ac:dyDescent="0.35">
      <c r="B367" s="286" t="s">
        <v>150</v>
      </c>
      <c r="C367" s="286"/>
      <c r="D367" s="286"/>
      <c r="E367" s="287"/>
      <c r="F367" s="288"/>
      <c r="G367" s="279"/>
      <c r="H367" s="279"/>
      <c r="I367" s="279"/>
      <c r="J367" s="241"/>
      <c r="K367" s="241"/>
      <c r="L367" s="241"/>
      <c r="M367" s="255"/>
      <c r="N367" s="280"/>
      <c r="O367" s="280"/>
      <c r="P367" s="280"/>
      <c r="Q367" s="280"/>
      <c r="R367" s="295"/>
      <c r="S367" s="295"/>
      <c r="T367" s="295"/>
      <c r="U367" s="253"/>
      <c r="V367" s="253"/>
      <c r="W367" s="253"/>
      <c r="X367" s="282"/>
    </row>
    <row r="368" spans="2:29" ht="27.6" customHeight="1" x14ac:dyDescent="0.35">
      <c r="B368" s="289" t="s">
        <v>1973</v>
      </c>
      <c r="C368" s="289" t="s">
        <v>2725</v>
      </c>
      <c r="D368" s="289"/>
      <c r="E368" s="299">
        <v>128170071</v>
      </c>
      <c r="F368" s="291" t="s">
        <v>144</v>
      </c>
      <c r="G368" s="292" t="s">
        <v>2056</v>
      </c>
      <c r="H368" s="292" t="s">
        <v>778</v>
      </c>
      <c r="I368" s="292">
        <v>13045</v>
      </c>
      <c r="J368" s="350" t="s">
        <v>1974</v>
      </c>
      <c r="K368" s="350" t="s">
        <v>1313</v>
      </c>
      <c r="L368" s="350" t="s">
        <v>1880</v>
      </c>
      <c r="M368" s="255">
        <v>55443</v>
      </c>
      <c r="N368" s="281">
        <v>17907455.6208</v>
      </c>
      <c r="O368" s="295">
        <v>554759.60939999996</v>
      </c>
      <c r="P368" s="281">
        <v>0</v>
      </c>
      <c r="Q368" s="281"/>
      <c r="R368" s="295">
        <f t="shared" ref="R368:R398" si="12">SUM(N368:Q368)</f>
        <v>18462215.2302</v>
      </c>
      <c r="S368" s="295"/>
      <c r="T368" s="295"/>
      <c r="U368" s="253">
        <v>4</v>
      </c>
      <c r="V368" s="253">
        <v>3</v>
      </c>
      <c r="W368" s="253">
        <v>2005</v>
      </c>
      <c r="X368" s="297">
        <v>1</v>
      </c>
      <c r="Y368" s="348">
        <v>1</v>
      </c>
      <c r="AA368" s="281"/>
    </row>
    <row r="369" spans="2:29" s="253" customFormat="1" ht="27.6" customHeight="1" x14ac:dyDescent="0.35">
      <c r="B369" s="363" t="s">
        <v>3094</v>
      </c>
      <c r="C369" s="363" t="s">
        <v>2725</v>
      </c>
      <c r="D369" s="363"/>
      <c r="E369" s="327">
        <v>1281700101</v>
      </c>
      <c r="F369" s="326" t="s">
        <v>144</v>
      </c>
      <c r="G369" s="365" t="s">
        <v>2056</v>
      </c>
      <c r="H369" s="365" t="s">
        <v>778</v>
      </c>
      <c r="I369" s="365">
        <v>13045</v>
      </c>
      <c r="J369" s="350" t="s">
        <v>3095</v>
      </c>
      <c r="K369" s="350" t="s">
        <v>1364</v>
      </c>
      <c r="L369" s="253" t="s">
        <v>2048</v>
      </c>
      <c r="M369" s="309">
        <v>4592</v>
      </c>
      <c r="N369" s="281">
        <v>288861.4916475417</v>
      </c>
      <c r="O369" s="295">
        <v>25755</v>
      </c>
      <c r="P369" s="281">
        <v>0</v>
      </c>
      <c r="Q369" s="281"/>
      <c r="R369" s="295">
        <f t="shared" si="12"/>
        <v>314616.4916475417</v>
      </c>
      <c r="S369" s="295"/>
      <c r="T369" s="295"/>
      <c r="V369" s="253">
        <v>1</v>
      </c>
      <c r="W369" s="253">
        <v>1991</v>
      </c>
      <c r="X369" s="297">
        <v>1</v>
      </c>
      <c r="Y369" s="348">
        <v>1</v>
      </c>
      <c r="Z369" s="362"/>
      <c r="AA369" s="281"/>
      <c r="AB369" s="309"/>
      <c r="AC369" s="309"/>
    </row>
    <row r="370" spans="2:29" s="253" customFormat="1" ht="27.6" customHeight="1" x14ac:dyDescent="0.35">
      <c r="B370" s="363" t="s">
        <v>3096</v>
      </c>
      <c r="C370" s="363" t="s">
        <v>2725</v>
      </c>
      <c r="D370" s="363"/>
      <c r="E370" s="327">
        <v>1281700102</v>
      </c>
      <c r="F370" s="326" t="s">
        <v>144</v>
      </c>
      <c r="G370" s="365" t="s">
        <v>2056</v>
      </c>
      <c r="H370" s="365" t="s">
        <v>778</v>
      </c>
      <c r="I370" s="365">
        <v>13045</v>
      </c>
      <c r="J370" s="350" t="s">
        <v>3097</v>
      </c>
      <c r="K370" s="350" t="s">
        <v>1364</v>
      </c>
      <c r="L370" s="253" t="s">
        <v>2048</v>
      </c>
      <c r="M370" s="309">
        <v>4592</v>
      </c>
      <c r="N370" s="281">
        <v>288861.4916475417</v>
      </c>
      <c r="O370" s="295">
        <v>25755</v>
      </c>
      <c r="P370" s="281">
        <v>0</v>
      </c>
      <c r="Q370" s="281"/>
      <c r="R370" s="295">
        <f t="shared" si="12"/>
        <v>314616.4916475417</v>
      </c>
      <c r="S370" s="295"/>
      <c r="T370" s="295"/>
      <c r="V370" s="253">
        <v>1</v>
      </c>
      <c r="W370" s="253">
        <v>1991</v>
      </c>
      <c r="X370" s="297">
        <v>1</v>
      </c>
      <c r="Y370" s="348">
        <v>1</v>
      </c>
      <c r="Z370" s="362"/>
      <c r="AA370" s="281"/>
      <c r="AB370" s="309"/>
      <c r="AC370" s="309"/>
    </row>
    <row r="371" spans="2:29" s="253" customFormat="1" ht="27.6" customHeight="1" x14ac:dyDescent="0.35">
      <c r="B371" s="363" t="s">
        <v>3098</v>
      </c>
      <c r="C371" s="363" t="s">
        <v>2725</v>
      </c>
      <c r="D371" s="363"/>
      <c r="E371" s="327">
        <v>1281700103</v>
      </c>
      <c r="F371" s="326" t="s">
        <v>144</v>
      </c>
      <c r="G371" s="365" t="s">
        <v>2056</v>
      </c>
      <c r="H371" s="365" t="s">
        <v>778</v>
      </c>
      <c r="I371" s="365">
        <v>13045</v>
      </c>
      <c r="J371" s="350" t="s">
        <v>3099</v>
      </c>
      <c r="K371" s="350" t="s">
        <v>1364</v>
      </c>
      <c r="L371" s="253" t="s">
        <v>2048</v>
      </c>
      <c r="M371" s="309">
        <v>4592</v>
      </c>
      <c r="N371" s="281">
        <v>288861.4916475417</v>
      </c>
      <c r="O371" s="295">
        <v>25755</v>
      </c>
      <c r="P371" s="281">
        <v>0</v>
      </c>
      <c r="Q371" s="281"/>
      <c r="R371" s="295">
        <f t="shared" si="12"/>
        <v>314616.4916475417</v>
      </c>
      <c r="S371" s="295"/>
      <c r="T371" s="295"/>
      <c r="V371" s="253">
        <v>1</v>
      </c>
      <c r="W371" s="253">
        <v>1991</v>
      </c>
      <c r="X371" s="297">
        <v>1</v>
      </c>
      <c r="Y371" s="348">
        <v>1</v>
      </c>
      <c r="Z371" s="362"/>
      <c r="AA371" s="281"/>
      <c r="AB371" s="309"/>
      <c r="AC371" s="309"/>
    </row>
    <row r="372" spans="2:29" s="253" customFormat="1" ht="27.6" customHeight="1" x14ac:dyDescent="0.35">
      <c r="B372" s="363" t="s">
        <v>3100</v>
      </c>
      <c r="C372" s="363" t="s">
        <v>2725</v>
      </c>
      <c r="D372" s="363"/>
      <c r="E372" s="327">
        <v>1281700104</v>
      </c>
      <c r="F372" s="326" t="s">
        <v>144</v>
      </c>
      <c r="G372" s="365" t="s">
        <v>2056</v>
      </c>
      <c r="H372" s="365" t="s">
        <v>778</v>
      </c>
      <c r="I372" s="365">
        <v>13045</v>
      </c>
      <c r="J372" s="350" t="s">
        <v>3101</v>
      </c>
      <c r="K372" s="350" t="s">
        <v>1364</v>
      </c>
      <c r="L372" s="253" t="s">
        <v>2048</v>
      </c>
      <c r="M372" s="309">
        <v>4592</v>
      </c>
      <c r="N372" s="281">
        <v>288861.4916475417</v>
      </c>
      <c r="O372" s="295">
        <v>25755</v>
      </c>
      <c r="P372" s="281">
        <v>0</v>
      </c>
      <c r="Q372" s="281"/>
      <c r="R372" s="295">
        <f t="shared" si="12"/>
        <v>314616.4916475417</v>
      </c>
      <c r="S372" s="295"/>
      <c r="T372" s="295"/>
      <c r="V372" s="253">
        <v>1</v>
      </c>
      <c r="W372" s="253">
        <v>1991</v>
      </c>
      <c r="X372" s="297">
        <v>1</v>
      </c>
      <c r="Y372" s="348">
        <v>1</v>
      </c>
      <c r="Z372" s="362"/>
      <c r="AA372" s="281"/>
      <c r="AB372" s="309"/>
      <c r="AC372" s="309"/>
    </row>
    <row r="373" spans="2:29" s="253" customFormat="1" ht="27.6" customHeight="1" x14ac:dyDescent="0.35">
      <c r="B373" s="363" t="s">
        <v>3102</v>
      </c>
      <c r="C373" s="363" t="s">
        <v>2725</v>
      </c>
      <c r="D373" s="363"/>
      <c r="E373" s="327">
        <v>1281700105</v>
      </c>
      <c r="F373" s="326" t="s">
        <v>144</v>
      </c>
      <c r="G373" s="365" t="s">
        <v>2056</v>
      </c>
      <c r="H373" s="365" t="s">
        <v>778</v>
      </c>
      <c r="I373" s="365">
        <v>13045</v>
      </c>
      <c r="J373" s="350" t="s">
        <v>3103</v>
      </c>
      <c r="K373" s="350" t="s">
        <v>1364</v>
      </c>
      <c r="L373" s="253" t="s">
        <v>2048</v>
      </c>
      <c r="M373" s="309">
        <v>4592</v>
      </c>
      <c r="N373" s="281">
        <v>288861.4916475417</v>
      </c>
      <c r="O373" s="295">
        <v>25755</v>
      </c>
      <c r="P373" s="281">
        <v>0</v>
      </c>
      <c r="Q373" s="281"/>
      <c r="R373" s="295">
        <f t="shared" si="12"/>
        <v>314616.4916475417</v>
      </c>
      <c r="S373" s="295"/>
      <c r="T373" s="295"/>
      <c r="V373" s="253">
        <v>1</v>
      </c>
      <c r="W373" s="253">
        <v>1991</v>
      </c>
      <c r="X373" s="297">
        <v>1</v>
      </c>
      <c r="Y373" s="348">
        <v>1</v>
      </c>
      <c r="Z373" s="362"/>
      <c r="AA373" s="281"/>
      <c r="AB373" s="309"/>
      <c r="AC373" s="309"/>
    </row>
    <row r="374" spans="2:29" s="253" customFormat="1" ht="27.6" customHeight="1" x14ac:dyDescent="0.35">
      <c r="B374" s="363" t="s">
        <v>3104</v>
      </c>
      <c r="C374" s="363" t="s">
        <v>2725</v>
      </c>
      <c r="D374" s="363"/>
      <c r="E374" s="327">
        <v>1281700106</v>
      </c>
      <c r="F374" s="326" t="s">
        <v>144</v>
      </c>
      <c r="G374" s="365" t="s">
        <v>2056</v>
      </c>
      <c r="H374" s="365" t="s">
        <v>778</v>
      </c>
      <c r="I374" s="365">
        <v>13045</v>
      </c>
      <c r="J374" s="350" t="s">
        <v>3105</v>
      </c>
      <c r="K374" s="350" t="s">
        <v>1364</v>
      </c>
      <c r="L374" s="253" t="s">
        <v>2048</v>
      </c>
      <c r="M374" s="309">
        <v>4592</v>
      </c>
      <c r="N374" s="281">
        <v>288861.4916475417</v>
      </c>
      <c r="O374" s="295">
        <v>25755</v>
      </c>
      <c r="P374" s="281">
        <v>0</v>
      </c>
      <c r="Q374" s="281"/>
      <c r="R374" s="295">
        <f t="shared" si="12"/>
        <v>314616.4916475417</v>
      </c>
      <c r="S374" s="295"/>
      <c r="T374" s="295"/>
      <c r="V374" s="253">
        <v>1</v>
      </c>
      <c r="W374" s="253">
        <v>1991</v>
      </c>
      <c r="X374" s="297">
        <v>1</v>
      </c>
      <c r="Y374" s="348">
        <v>1</v>
      </c>
      <c r="Z374" s="362"/>
      <c r="AA374" s="281"/>
      <c r="AB374" s="309"/>
      <c r="AC374" s="309"/>
    </row>
    <row r="375" spans="2:29" s="253" customFormat="1" ht="27.6" customHeight="1" x14ac:dyDescent="0.35">
      <c r="B375" s="363" t="s">
        <v>3106</v>
      </c>
      <c r="C375" s="363" t="s">
        <v>2725</v>
      </c>
      <c r="D375" s="363"/>
      <c r="E375" s="327">
        <v>1281700107</v>
      </c>
      <c r="F375" s="326" t="s">
        <v>144</v>
      </c>
      <c r="G375" s="365" t="s">
        <v>2056</v>
      </c>
      <c r="H375" s="365" t="s">
        <v>778</v>
      </c>
      <c r="I375" s="365">
        <v>13045</v>
      </c>
      <c r="J375" s="350" t="s">
        <v>3107</v>
      </c>
      <c r="K375" s="350" t="s">
        <v>1364</v>
      </c>
      <c r="L375" s="253" t="s">
        <v>2048</v>
      </c>
      <c r="M375" s="309">
        <v>4592</v>
      </c>
      <c r="N375" s="281">
        <v>288861.4916475417</v>
      </c>
      <c r="O375" s="295">
        <v>25755</v>
      </c>
      <c r="P375" s="281">
        <v>0</v>
      </c>
      <c r="Q375" s="281"/>
      <c r="R375" s="295">
        <f t="shared" si="12"/>
        <v>314616.4916475417</v>
      </c>
      <c r="S375" s="295"/>
      <c r="T375" s="295"/>
      <c r="V375" s="253">
        <v>1</v>
      </c>
      <c r="W375" s="253">
        <v>1991</v>
      </c>
      <c r="X375" s="297">
        <v>1</v>
      </c>
      <c r="Y375" s="348">
        <v>1</v>
      </c>
      <c r="Z375" s="362"/>
      <c r="AA375" s="281"/>
      <c r="AB375" s="309"/>
      <c r="AC375" s="309"/>
    </row>
    <row r="376" spans="2:29" s="253" customFormat="1" ht="27.6" customHeight="1" x14ac:dyDescent="0.35">
      <c r="B376" s="363" t="s">
        <v>3108</v>
      </c>
      <c r="C376" s="363" t="s">
        <v>2725</v>
      </c>
      <c r="D376" s="363"/>
      <c r="E376" s="327">
        <v>1281700108</v>
      </c>
      <c r="F376" s="326" t="s">
        <v>144</v>
      </c>
      <c r="G376" s="365" t="s">
        <v>2056</v>
      </c>
      <c r="H376" s="365" t="s">
        <v>778</v>
      </c>
      <c r="I376" s="365">
        <v>13045</v>
      </c>
      <c r="J376" s="350" t="s">
        <v>3109</v>
      </c>
      <c r="K376" s="350" t="s">
        <v>1364</v>
      </c>
      <c r="L376" s="253" t="s">
        <v>2048</v>
      </c>
      <c r="M376" s="309">
        <v>4592</v>
      </c>
      <c r="N376" s="281">
        <v>288861.4916475417</v>
      </c>
      <c r="O376" s="295">
        <v>25755</v>
      </c>
      <c r="P376" s="281">
        <v>0</v>
      </c>
      <c r="Q376" s="281"/>
      <c r="R376" s="295">
        <f t="shared" si="12"/>
        <v>314616.4916475417</v>
      </c>
      <c r="S376" s="295"/>
      <c r="T376" s="295"/>
      <c r="V376" s="253">
        <v>1</v>
      </c>
      <c r="W376" s="253">
        <v>1991</v>
      </c>
      <c r="X376" s="297">
        <v>1</v>
      </c>
      <c r="Y376" s="348">
        <v>1</v>
      </c>
      <c r="Z376" s="362"/>
      <c r="AA376" s="281"/>
      <c r="AB376" s="309"/>
      <c r="AC376" s="309"/>
    </row>
    <row r="377" spans="2:29" s="253" customFormat="1" ht="27.6" customHeight="1" x14ac:dyDescent="0.35">
      <c r="B377" s="363" t="s">
        <v>3110</v>
      </c>
      <c r="C377" s="363" t="s">
        <v>2725</v>
      </c>
      <c r="D377" s="363"/>
      <c r="E377" s="327">
        <v>1281700109</v>
      </c>
      <c r="F377" s="326" t="s">
        <v>144</v>
      </c>
      <c r="G377" s="365" t="s">
        <v>2056</v>
      </c>
      <c r="H377" s="365" t="s">
        <v>778</v>
      </c>
      <c r="I377" s="365">
        <v>13045</v>
      </c>
      <c r="J377" s="350" t="s">
        <v>3111</v>
      </c>
      <c r="K377" s="350" t="s">
        <v>1364</v>
      </c>
      <c r="L377" s="253" t="s">
        <v>2048</v>
      </c>
      <c r="M377" s="309">
        <v>4592</v>
      </c>
      <c r="N377" s="281">
        <v>288861.4916475417</v>
      </c>
      <c r="O377" s="295">
        <v>25755</v>
      </c>
      <c r="P377" s="281">
        <v>0</v>
      </c>
      <c r="Q377" s="281"/>
      <c r="R377" s="295">
        <f t="shared" si="12"/>
        <v>314616.4916475417</v>
      </c>
      <c r="S377" s="295"/>
      <c r="T377" s="295"/>
      <c r="V377" s="253">
        <v>1</v>
      </c>
      <c r="W377" s="253">
        <v>1991</v>
      </c>
      <c r="X377" s="297">
        <v>1</v>
      </c>
      <c r="Y377" s="348">
        <v>1</v>
      </c>
      <c r="Z377" s="362"/>
      <c r="AA377" s="281"/>
      <c r="AB377" s="309"/>
      <c r="AC377" s="309"/>
    </row>
    <row r="378" spans="2:29" s="253" customFormat="1" ht="27.6" customHeight="1" x14ac:dyDescent="0.35">
      <c r="B378" s="363" t="s">
        <v>3112</v>
      </c>
      <c r="C378" s="363" t="s">
        <v>2725</v>
      </c>
      <c r="D378" s="363"/>
      <c r="E378" s="327">
        <v>1281700110</v>
      </c>
      <c r="F378" s="326" t="s">
        <v>144</v>
      </c>
      <c r="G378" s="365" t="s">
        <v>2056</v>
      </c>
      <c r="H378" s="365" t="s">
        <v>778</v>
      </c>
      <c r="I378" s="365">
        <v>13045</v>
      </c>
      <c r="J378" s="350" t="s">
        <v>3113</v>
      </c>
      <c r="K378" s="350" t="s">
        <v>1364</v>
      </c>
      <c r="L378" s="253" t="s">
        <v>2048</v>
      </c>
      <c r="M378" s="309">
        <v>4592</v>
      </c>
      <c r="N378" s="281">
        <v>288861.4916475417</v>
      </c>
      <c r="O378" s="295">
        <v>25755</v>
      </c>
      <c r="P378" s="281">
        <v>0</v>
      </c>
      <c r="Q378" s="281"/>
      <c r="R378" s="295">
        <f t="shared" si="12"/>
        <v>314616.4916475417</v>
      </c>
      <c r="S378" s="295"/>
      <c r="T378" s="295"/>
      <c r="V378" s="253">
        <v>1</v>
      </c>
      <c r="W378" s="253">
        <v>1991</v>
      </c>
      <c r="X378" s="297">
        <v>1</v>
      </c>
      <c r="Y378" s="348">
        <v>1</v>
      </c>
      <c r="Z378" s="362"/>
      <c r="AA378" s="281"/>
      <c r="AB378" s="309"/>
      <c r="AC378" s="309"/>
    </row>
    <row r="379" spans="2:29" s="253" customFormat="1" ht="27.6" customHeight="1" x14ac:dyDescent="0.35">
      <c r="B379" s="363" t="s">
        <v>3114</v>
      </c>
      <c r="C379" s="363" t="s">
        <v>2725</v>
      </c>
      <c r="D379" s="363"/>
      <c r="E379" s="327">
        <v>1281700111</v>
      </c>
      <c r="F379" s="326" t="s">
        <v>144</v>
      </c>
      <c r="G379" s="365" t="s">
        <v>2056</v>
      </c>
      <c r="H379" s="365" t="s">
        <v>778</v>
      </c>
      <c r="I379" s="365">
        <v>13045</v>
      </c>
      <c r="J379" s="350" t="s">
        <v>3115</v>
      </c>
      <c r="K379" s="350" t="s">
        <v>1364</v>
      </c>
      <c r="L379" s="253" t="s">
        <v>2048</v>
      </c>
      <c r="M379" s="309">
        <v>4592</v>
      </c>
      <c r="N379" s="281">
        <v>288861.4916475417</v>
      </c>
      <c r="O379" s="295">
        <v>25755</v>
      </c>
      <c r="P379" s="281">
        <v>0</v>
      </c>
      <c r="Q379" s="281"/>
      <c r="R379" s="295">
        <f t="shared" si="12"/>
        <v>314616.4916475417</v>
      </c>
      <c r="S379" s="295"/>
      <c r="T379" s="295"/>
      <c r="V379" s="253">
        <v>1</v>
      </c>
      <c r="W379" s="253">
        <v>1991</v>
      </c>
      <c r="X379" s="297">
        <v>1</v>
      </c>
      <c r="Y379" s="348">
        <v>1</v>
      </c>
      <c r="Z379" s="362"/>
      <c r="AA379" s="281"/>
      <c r="AB379" s="309"/>
      <c r="AC379" s="309"/>
    </row>
    <row r="380" spans="2:29" s="253" customFormat="1" ht="27.6" customHeight="1" x14ac:dyDescent="0.35">
      <c r="B380" s="363" t="s">
        <v>3116</v>
      </c>
      <c r="C380" s="363" t="s">
        <v>2725</v>
      </c>
      <c r="D380" s="363"/>
      <c r="E380" s="327">
        <v>1281700112</v>
      </c>
      <c r="F380" s="326" t="s">
        <v>144</v>
      </c>
      <c r="G380" s="365" t="s">
        <v>2056</v>
      </c>
      <c r="H380" s="365" t="s">
        <v>778</v>
      </c>
      <c r="I380" s="365">
        <v>13045</v>
      </c>
      <c r="J380" s="350" t="s">
        <v>3117</v>
      </c>
      <c r="K380" s="350" t="s">
        <v>1364</v>
      </c>
      <c r="L380" s="253" t="s">
        <v>2048</v>
      </c>
      <c r="M380" s="309">
        <v>4592</v>
      </c>
      <c r="N380" s="281">
        <v>288861.4916475417</v>
      </c>
      <c r="O380" s="295">
        <v>25755</v>
      </c>
      <c r="P380" s="281">
        <v>0</v>
      </c>
      <c r="Q380" s="281"/>
      <c r="R380" s="295">
        <f t="shared" si="12"/>
        <v>314616.4916475417</v>
      </c>
      <c r="S380" s="295"/>
      <c r="T380" s="295"/>
      <c r="V380" s="253">
        <v>1</v>
      </c>
      <c r="W380" s="253">
        <v>1991</v>
      </c>
      <c r="X380" s="297">
        <v>1</v>
      </c>
      <c r="Y380" s="348">
        <v>1</v>
      </c>
      <c r="Z380" s="362"/>
      <c r="AA380" s="281"/>
      <c r="AB380" s="309"/>
      <c r="AC380" s="309"/>
    </row>
    <row r="381" spans="2:29" s="253" customFormat="1" ht="27.6" customHeight="1" x14ac:dyDescent="0.35">
      <c r="B381" s="363" t="s">
        <v>3118</v>
      </c>
      <c r="C381" s="363" t="s">
        <v>2725</v>
      </c>
      <c r="D381" s="363"/>
      <c r="E381" s="327">
        <v>1281700113</v>
      </c>
      <c r="F381" s="326" t="s">
        <v>144</v>
      </c>
      <c r="G381" s="365" t="s">
        <v>2056</v>
      </c>
      <c r="H381" s="365" t="s">
        <v>778</v>
      </c>
      <c r="I381" s="365">
        <v>13045</v>
      </c>
      <c r="J381" s="350" t="s">
        <v>3119</v>
      </c>
      <c r="K381" s="350" t="s">
        <v>1364</v>
      </c>
      <c r="L381" s="253" t="s">
        <v>2048</v>
      </c>
      <c r="M381" s="309">
        <v>4592</v>
      </c>
      <c r="N381" s="281">
        <v>288861.4916475417</v>
      </c>
      <c r="O381" s="295">
        <v>25755</v>
      </c>
      <c r="P381" s="281">
        <v>0</v>
      </c>
      <c r="Q381" s="281"/>
      <c r="R381" s="295">
        <f t="shared" si="12"/>
        <v>314616.4916475417</v>
      </c>
      <c r="S381" s="295"/>
      <c r="T381" s="295"/>
      <c r="V381" s="253">
        <v>1</v>
      </c>
      <c r="W381" s="253">
        <v>1991</v>
      </c>
      <c r="X381" s="297">
        <v>1</v>
      </c>
      <c r="Y381" s="348">
        <v>1</v>
      </c>
      <c r="Z381" s="362"/>
      <c r="AA381" s="281"/>
      <c r="AB381" s="309"/>
      <c r="AC381" s="309"/>
    </row>
    <row r="382" spans="2:29" s="253" customFormat="1" ht="27.6" customHeight="1" x14ac:dyDescent="0.35">
      <c r="B382" s="363" t="s">
        <v>3120</v>
      </c>
      <c r="C382" s="363" t="s">
        <v>2725</v>
      </c>
      <c r="D382" s="363"/>
      <c r="E382" s="327">
        <v>1281700114</v>
      </c>
      <c r="F382" s="326" t="s">
        <v>144</v>
      </c>
      <c r="G382" s="365" t="s">
        <v>2056</v>
      </c>
      <c r="H382" s="365" t="s">
        <v>778</v>
      </c>
      <c r="I382" s="365">
        <v>13045</v>
      </c>
      <c r="J382" s="350" t="s">
        <v>3121</v>
      </c>
      <c r="K382" s="350" t="s">
        <v>1364</v>
      </c>
      <c r="L382" s="253" t="s">
        <v>2048</v>
      </c>
      <c r="M382" s="309">
        <v>4592</v>
      </c>
      <c r="N382" s="281">
        <v>288861.4916475417</v>
      </c>
      <c r="O382" s="295">
        <v>25755</v>
      </c>
      <c r="P382" s="281">
        <v>0</v>
      </c>
      <c r="Q382" s="281"/>
      <c r="R382" s="295">
        <f t="shared" si="12"/>
        <v>314616.4916475417</v>
      </c>
      <c r="S382" s="295"/>
      <c r="T382" s="295"/>
      <c r="V382" s="253">
        <v>1</v>
      </c>
      <c r="W382" s="253">
        <v>1991</v>
      </c>
      <c r="X382" s="297">
        <v>1</v>
      </c>
      <c r="Y382" s="348">
        <v>1</v>
      </c>
      <c r="Z382" s="362"/>
      <c r="AA382" s="281"/>
      <c r="AB382" s="309"/>
      <c r="AC382" s="309"/>
    </row>
    <row r="383" spans="2:29" s="253" customFormat="1" ht="27.6" customHeight="1" x14ac:dyDescent="0.35">
      <c r="B383" s="363" t="s">
        <v>3122</v>
      </c>
      <c r="C383" s="363" t="s">
        <v>2725</v>
      </c>
      <c r="D383" s="363"/>
      <c r="E383" s="327">
        <v>1281700115</v>
      </c>
      <c r="F383" s="326" t="s">
        <v>144</v>
      </c>
      <c r="G383" s="365" t="s">
        <v>2056</v>
      </c>
      <c r="H383" s="365" t="s">
        <v>778</v>
      </c>
      <c r="I383" s="365">
        <v>13045</v>
      </c>
      <c r="J383" s="350" t="s">
        <v>3123</v>
      </c>
      <c r="K383" s="350" t="s">
        <v>1364</v>
      </c>
      <c r="L383" s="253" t="s">
        <v>2048</v>
      </c>
      <c r="M383" s="309">
        <v>4592</v>
      </c>
      <c r="N383" s="281">
        <v>288861.4916475417</v>
      </c>
      <c r="O383" s="295">
        <v>25755</v>
      </c>
      <c r="P383" s="281">
        <v>0</v>
      </c>
      <c r="Q383" s="281"/>
      <c r="R383" s="295">
        <f t="shared" si="12"/>
        <v>314616.4916475417</v>
      </c>
      <c r="S383" s="295"/>
      <c r="T383" s="295"/>
      <c r="V383" s="253">
        <v>1</v>
      </c>
      <c r="W383" s="253">
        <v>1991</v>
      </c>
      <c r="X383" s="297">
        <v>1</v>
      </c>
      <c r="Y383" s="348">
        <v>1</v>
      </c>
      <c r="Z383" s="362"/>
      <c r="AA383" s="281"/>
      <c r="AB383" s="309"/>
      <c r="AC383" s="309"/>
    </row>
    <row r="384" spans="2:29" s="253" customFormat="1" ht="27.6" customHeight="1" x14ac:dyDescent="0.35">
      <c r="B384" s="363" t="s">
        <v>3124</v>
      </c>
      <c r="C384" s="363" t="s">
        <v>2725</v>
      </c>
      <c r="D384" s="363"/>
      <c r="E384" s="327">
        <v>1281700116</v>
      </c>
      <c r="F384" s="326" t="s">
        <v>144</v>
      </c>
      <c r="G384" s="365" t="s">
        <v>2056</v>
      </c>
      <c r="H384" s="365" t="s">
        <v>778</v>
      </c>
      <c r="I384" s="365">
        <v>13045</v>
      </c>
      <c r="J384" s="350" t="s">
        <v>3125</v>
      </c>
      <c r="K384" s="350" t="s">
        <v>1364</v>
      </c>
      <c r="L384" s="253" t="s">
        <v>2048</v>
      </c>
      <c r="M384" s="309">
        <v>3040</v>
      </c>
      <c r="N384" s="281">
        <v>191232.3463868743</v>
      </c>
      <c r="O384" s="295">
        <v>25755</v>
      </c>
      <c r="P384" s="281">
        <v>0</v>
      </c>
      <c r="Q384" s="281"/>
      <c r="R384" s="295">
        <f t="shared" si="12"/>
        <v>216987.3463868743</v>
      </c>
      <c r="S384" s="295"/>
      <c r="T384" s="295"/>
      <c r="V384" s="253">
        <v>1</v>
      </c>
      <c r="W384" s="253">
        <v>1991</v>
      </c>
      <c r="X384" s="297">
        <v>1</v>
      </c>
      <c r="Y384" s="348">
        <v>1</v>
      </c>
      <c r="Z384" s="362"/>
      <c r="AA384" s="281"/>
      <c r="AB384" s="309"/>
      <c r="AC384" s="309"/>
    </row>
    <row r="385" spans="2:29" ht="27.6" customHeight="1" x14ac:dyDescent="0.35">
      <c r="B385" s="289" t="s">
        <v>2219</v>
      </c>
      <c r="C385" s="289" t="s">
        <v>2725</v>
      </c>
      <c r="D385" s="289"/>
      <c r="E385" s="299" t="s">
        <v>2220</v>
      </c>
      <c r="F385" s="291" t="s">
        <v>144</v>
      </c>
      <c r="G385" s="292" t="s">
        <v>2056</v>
      </c>
      <c r="H385" s="292" t="s">
        <v>778</v>
      </c>
      <c r="I385" s="292">
        <v>13045</v>
      </c>
      <c r="J385" s="293" t="s">
        <v>2221</v>
      </c>
      <c r="K385" s="293" t="s">
        <v>1364</v>
      </c>
      <c r="L385" s="293" t="s">
        <v>2218</v>
      </c>
      <c r="M385" s="294">
        <v>50295</v>
      </c>
      <c r="N385" s="281">
        <v>11034523.710000001</v>
      </c>
      <c r="O385" s="295">
        <v>226906.701</v>
      </c>
      <c r="P385" s="295">
        <v>0</v>
      </c>
      <c r="Q385" s="295"/>
      <c r="R385" s="295">
        <f t="shared" si="12"/>
        <v>11261430.411</v>
      </c>
      <c r="S385" s="295"/>
      <c r="T385" s="295"/>
      <c r="U385" s="253">
        <v>4</v>
      </c>
      <c r="V385" s="253">
        <v>3</v>
      </c>
      <c r="W385" s="253">
        <v>1966</v>
      </c>
      <c r="X385" s="297">
        <v>1</v>
      </c>
      <c r="Y385" s="348">
        <v>1</v>
      </c>
      <c r="AA385" s="281"/>
    </row>
    <row r="386" spans="2:29" ht="27.6" customHeight="1" x14ac:dyDescent="0.35">
      <c r="B386" s="289" t="s">
        <v>1719</v>
      </c>
      <c r="C386" s="289" t="s">
        <v>2725</v>
      </c>
      <c r="D386" s="289"/>
      <c r="E386" s="299" t="s">
        <v>2216</v>
      </c>
      <c r="F386" s="291" t="s">
        <v>151</v>
      </c>
      <c r="G386" s="292" t="s">
        <v>2056</v>
      </c>
      <c r="H386" s="292" t="s">
        <v>778</v>
      </c>
      <c r="I386" s="292">
        <v>13045</v>
      </c>
      <c r="J386" s="293" t="s">
        <v>2217</v>
      </c>
      <c r="K386" s="293" t="s">
        <v>1364</v>
      </c>
      <c r="L386" s="293" t="s">
        <v>2218</v>
      </c>
      <c r="M386" s="294">
        <v>50295</v>
      </c>
      <c r="N386" s="281">
        <v>11058694.571460001</v>
      </c>
      <c r="O386" s="295">
        <v>227952.35400000002</v>
      </c>
      <c r="P386" s="295">
        <v>0</v>
      </c>
      <c r="Q386" s="295"/>
      <c r="R386" s="295">
        <f t="shared" si="12"/>
        <v>11286646.925460001</v>
      </c>
      <c r="S386" s="295"/>
      <c r="T386" s="295"/>
      <c r="U386" s="253">
        <v>4</v>
      </c>
      <c r="V386" s="253">
        <v>3</v>
      </c>
      <c r="W386" s="253">
        <v>1966</v>
      </c>
      <c r="X386" s="297">
        <v>1</v>
      </c>
      <c r="Y386" s="348">
        <v>1</v>
      </c>
      <c r="AA386" s="281"/>
    </row>
    <row r="387" spans="2:29" ht="27.6" customHeight="1" x14ac:dyDescent="0.35">
      <c r="B387" s="289" t="s">
        <v>1716</v>
      </c>
      <c r="C387" s="289" t="s">
        <v>2725</v>
      </c>
      <c r="D387" s="289"/>
      <c r="E387" s="299" t="s">
        <v>1717</v>
      </c>
      <c r="F387" s="291" t="s">
        <v>144</v>
      </c>
      <c r="G387" s="292" t="s">
        <v>2056</v>
      </c>
      <c r="H387" s="292" t="s">
        <v>778</v>
      </c>
      <c r="I387" s="292">
        <v>13045</v>
      </c>
      <c r="J387" s="293" t="s">
        <v>1718</v>
      </c>
      <c r="K387" s="293" t="s">
        <v>1364</v>
      </c>
      <c r="L387" s="293" t="s">
        <v>1365</v>
      </c>
      <c r="M387" s="294">
        <v>35308</v>
      </c>
      <c r="N387" s="281">
        <v>12749012.640000001</v>
      </c>
      <c r="O387" s="295">
        <v>333563.30699999997</v>
      </c>
      <c r="P387" s="295">
        <v>0</v>
      </c>
      <c r="Q387" s="295"/>
      <c r="R387" s="295">
        <f t="shared" si="12"/>
        <v>13082575.947000001</v>
      </c>
      <c r="S387" s="295"/>
      <c r="T387" s="295"/>
      <c r="U387" s="253">
        <v>4</v>
      </c>
      <c r="V387" s="253">
        <v>3</v>
      </c>
      <c r="W387" s="253">
        <v>1951</v>
      </c>
      <c r="X387" s="282"/>
      <c r="Y387" s="348">
        <v>1</v>
      </c>
      <c r="AA387" s="281"/>
    </row>
    <row r="388" spans="2:29" ht="27.6" customHeight="1" x14ac:dyDescent="0.35">
      <c r="B388" s="289" t="s">
        <v>2209</v>
      </c>
      <c r="C388" s="289" t="s">
        <v>2725</v>
      </c>
      <c r="D388" s="289"/>
      <c r="E388" s="299" t="s">
        <v>54</v>
      </c>
      <c r="F388" s="291" t="s">
        <v>144</v>
      </c>
      <c r="G388" s="292" t="s">
        <v>2056</v>
      </c>
      <c r="H388" s="292" t="s">
        <v>778</v>
      </c>
      <c r="I388" s="292">
        <v>13045</v>
      </c>
      <c r="J388" s="293" t="s">
        <v>1822</v>
      </c>
      <c r="K388" s="293" t="s">
        <v>1364</v>
      </c>
      <c r="L388" s="293" t="s">
        <v>794</v>
      </c>
      <c r="M388" s="294">
        <v>46062</v>
      </c>
      <c r="N388" s="281">
        <v>16814512.32</v>
      </c>
      <c r="O388" s="295">
        <v>341928.53100000002</v>
      </c>
      <c r="P388" s="295">
        <v>0</v>
      </c>
      <c r="Q388" s="295"/>
      <c r="R388" s="295">
        <f t="shared" si="12"/>
        <v>17156440.851</v>
      </c>
      <c r="S388" s="295"/>
      <c r="T388" s="295"/>
      <c r="U388" s="253">
        <v>4</v>
      </c>
      <c r="V388" s="253">
        <v>3</v>
      </c>
      <c r="W388" s="253">
        <v>1951</v>
      </c>
      <c r="X388" s="282"/>
      <c r="Y388" s="348">
        <v>1</v>
      </c>
      <c r="AA388" s="281"/>
    </row>
    <row r="389" spans="2:29" ht="27.6" customHeight="1" x14ac:dyDescent="0.35">
      <c r="B389" s="289" t="s">
        <v>2208</v>
      </c>
      <c r="C389" s="289" t="s">
        <v>2725</v>
      </c>
      <c r="D389" s="289"/>
      <c r="E389" s="347">
        <v>1281700031</v>
      </c>
      <c r="F389" s="291" t="s">
        <v>144</v>
      </c>
      <c r="G389" s="292" t="s">
        <v>2056</v>
      </c>
      <c r="H389" s="292" t="s">
        <v>778</v>
      </c>
      <c r="I389" s="292">
        <v>13045</v>
      </c>
      <c r="J389" s="293" t="s">
        <v>1079</v>
      </c>
      <c r="K389" s="293" t="s">
        <v>1364</v>
      </c>
      <c r="L389" s="293" t="s">
        <v>977</v>
      </c>
      <c r="M389" s="294">
        <v>50295</v>
      </c>
      <c r="N389" s="281">
        <v>11161683.459420001</v>
      </c>
      <c r="O389" s="295">
        <v>231089.31299999999</v>
      </c>
      <c r="P389" s="295">
        <v>0</v>
      </c>
      <c r="Q389" s="295"/>
      <c r="R389" s="295">
        <f t="shared" si="12"/>
        <v>11392772.77242</v>
      </c>
      <c r="S389" s="295"/>
      <c r="T389" s="295"/>
      <c r="U389" s="253">
        <v>4</v>
      </c>
      <c r="V389" s="253">
        <v>3</v>
      </c>
      <c r="W389" s="253">
        <v>1967</v>
      </c>
      <c r="X389" s="297">
        <v>1</v>
      </c>
      <c r="Y389" s="348">
        <v>1</v>
      </c>
      <c r="AA389" s="281"/>
    </row>
    <row r="390" spans="2:29" ht="27.6" customHeight="1" x14ac:dyDescent="0.35">
      <c r="B390" s="289" t="s">
        <v>2206</v>
      </c>
      <c r="C390" s="289" t="s">
        <v>2725</v>
      </c>
      <c r="D390" s="289"/>
      <c r="E390" s="347">
        <v>1281700023</v>
      </c>
      <c r="F390" s="291" t="s">
        <v>144</v>
      </c>
      <c r="G390" s="292" t="s">
        <v>2056</v>
      </c>
      <c r="H390" s="292" t="s">
        <v>778</v>
      </c>
      <c r="I390" s="292">
        <v>13045</v>
      </c>
      <c r="J390" s="293" t="s">
        <v>2207</v>
      </c>
      <c r="K390" s="293" t="s">
        <v>1364</v>
      </c>
      <c r="L390" s="293" t="s">
        <v>1076</v>
      </c>
      <c r="M390" s="294">
        <v>147111</v>
      </c>
      <c r="N390" s="281">
        <v>29999191.792920001</v>
      </c>
      <c r="O390" s="295">
        <v>1468096.8120000002</v>
      </c>
      <c r="P390" s="295">
        <v>0</v>
      </c>
      <c r="Q390" s="295"/>
      <c r="R390" s="295">
        <f t="shared" si="12"/>
        <v>31467288.60492</v>
      </c>
      <c r="S390" s="295"/>
      <c r="T390" s="295"/>
      <c r="U390" s="253">
        <v>4</v>
      </c>
      <c r="V390" s="253">
        <v>3</v>
      </c>
      <c r="W390" s="253">
        <v>1971</v>
      </c>
      <c r="X390" s="282"/>
      <c r="Y390" s="348">
        <v>1</v>
      </c>
      <c r="AA390" s="281"/>
    </row>
    <row r="391" spans="2:29" ht="27.6" customHeight="1" x14ac:dyDescent="0.35">
      <c r="B391" s="289" t="s">
        <v>2203</v>
      </c>
      <c r="C391" s="289" t="s">
        <v>2725</v>
      </c>
      <c r="D391" s="289"/>
      <c r="E391" s="299" t="s">
        <v>2204</v>
      </c>
      <c r="F391" s="291" t="s">
        <v>144</v>
      </c>
      <c r="G391" s="292" t="s">
        <v>2056</v>
      </c>
      <c r="H391" s="292" t="s">
        <v>778</v>
      </c>
      <c r="I391" s="292">
        <v>13045</v>
      </c>
      <c r="J391" s="293" t="s">
        <v>2205</v>
      </c>
      <c r="K391" s="293" t="s">
        <v>1364</v>
      </c>
      <c r="L391" s="293" t="s">
        <v>1365</v>
      </c>
      <c r="M391" s="294">
        <v>38232</v>
      </c>
      <c r="N391" s="281">
        <v>7417301.7471599998</v>
      </c>
      <c r="O391" s="295">
        <v>179852.31599999999</v>
      </c>
      <c r="P391" s="295">
        <v>0</v>
      </c>
      <c r="Q391" s="295"/>
      <c r="R391" s="295">
        <f t="shared" si="12"/>
        <v>7597154.0631599994</v>
      </c>
      <c r="S391" s="295"/>
      <c r="T391" s="295"/>
      <c r="U391" s="253">
        <v>4</v>
      </c>
      <c r="V391" s="253">
        <v>3</v>
      </c>
      <c r="W391" s="253">
        <v>1963</v>
      </c>
      <c r="X391" s="348">
        <v>1</v>
      </c>
      <c r="Y391" s="348">
        <v>1</v>
      </c>
      <c r="AA391" s="281"/>
    </row>
    <row r="392" spans="2:29" ht="27.6" customHeight="1" x14ac:dyDescent="0.35">
      <c r="B392" s="289" t="s">
        <v>2200</v>
      </c>
      <c r="C392" s="289" t="s">
        <v>2725</v>
      </c>
      <c r="D392" s="289"/>
      <c r="E392" s="299" t="s">
        <v>2201</v>
      </c>
      <c r="F392" s="291" t="s">
        <v>144</v>
      </c>
      <c r="G392" s="292" t="s">
        <v>2056</v>
      </c>
      <c r="H392" s="292" t="s">
        <v>778</v>
      </c>
      <c r="I392" s="292">
        <v>13045</v>
      </c>
      <c r="J392" s="293" t="s">
        <v>2202</v>
      </c>
      <c r="K392" s="293" t="s">
        <v>1364</v>
      </c>
      <c r="L392" s="293" t="s">
        <v>1365</v>
      </c>
      <c r="M392" s="294">
        <v>38232</v>
      </c>
      <c r="N392" s="281">
        <v>7417301.7471599998</v>
      </c>
      <c r="O392" s="295">
        <v>181943.622</v>
      </c>
      <c r="P392" s="295">
        <v>0</v>
      </c>
      <c r="Q392" s="295"/>
      <c r="R392" s="295">
        <f t="shared" si="12"/>
        <v>7599245.3691600002</v>
      </c>
      <c r="S392" s="295"/>
      <c r="T392" s="295"/>
      <c r="U392" s="253">
        <v>4</v>
      </c>
      <c r="V392" s="253">
        <v>3</v>
      </c>
      <c r="W392" s="253">
        <v>1962</v>
      </c>
      <c r="X392" s="297">
        <v>1</v>
      </c>
      <c r="Y392" s="348">
        <v>1</v>
      </c>
      <c r="AA392" s="281"/>
    </row>
    <row r="393" spans="2:29" ht="27.6" customHeight="1" x14ac:dyDescent="0.35">
      <c r="B393" s="289" t="s">
        <v>2198</v>
      </c>
      <c r="C393" s="289" t="s">
        <v>2725</v>
      </c>
      <c r="D393" s="289"/>
      <c r="E393" s="347">
        <v>1281700016</v>
      </c>
      <c r="F393" s="291" t="s">
        <v>144</v>
      </c>
      <c r="G393" s="292" t="s">
        <v>2056</v>
      </c>
      <c r="H393" s="292" t="s">
        <v>778</v>
      </c>
      <c r="I393" s="292">
        <v>13045</v>
      </c>
      <c r="J393" s="293" t="s">
        <v>2199</v>
      </c>
      <c r="K393" s="293" t="s">
        <v>1364</v>
      </c>
      <c r="L393" s="293" t="s">
        <v>1365</v>
      </c>
      <c r="M393" s="294">
        <v>42304</v>
      </c>
      <c r="N393" s="281">
        <v>8187616.5928199999</v>
      </c>
      <c r="O393" s="295">
        <v>194491.45799999998</v>
      </c>
      <c r="P393" s="295">
        <v>0</v>
      </c>
      <c r="Q393" s="295"/>
      <c r="R393" s="295">
        <f t="shared" si="12"/>
        <v>8382108.0508199995</v>
      </c>
      <c r="S393" s="295"/>
      <c r="T393" s="295"/>
      <c r="U393" s="253">
        <v>4</v>
      </c>
      <c r="V393" s="253">
        <v>3</v>
      </c>
      <c r="W393" s="253">
        <v>1960</v>
      </c>
      <c r="X393" s="297">
        <v>1</v>
      </c>
      <c r="Y393" s="348">
        <v>1</v>
      </c>
      <c r="AA393" s="281"/>
    </row>
    <row r="394" spans="2:29" ht="27.6" customHeight="1" x14ac:dyDescent="0.35">
      <c r="B394" s="289" t="s">
        <v>2196</v>
      </c>
      <c r="C394" s="289" t="s">
        <v>2725</v>
      </c>
      <c r="D394" s="289"/>
      <c r="E394" s="347">
        <v>1281700015</v>
      </c>
      <c r="F394" s="291" t="s">
        <v>144</v>
      </c>
      <c r="G394" s="292" t="s">
        <v>2056</v>
      </c>
      <c r="H394" s="292" t="s">
        <v>778</v>
      </c>
      <c r="I394" s="292">
        <v>13045</v>
      </c>
      <c r="J394" s="293" t="s">
        <v>2197</v>
      </c>
      <c r="K394" s="293" t="s">
        <v>1364</v>
      </c>
      <c r="L394" s="293" t="s">
        <v>1365</v>
      </c>
      <c r="M394" s="294">
        <v>42304</v>
      </c>
      <c r="N394" s="281">
        <v>8182362.0577199999</v>
      </c>
      <c r="O394" s="295">
        <v>200765.37599999999</v>
      </c>
      <c r="P394" s="295">
        <v>0</v>
      </c>
      <c r="Q394" s="295"/>
      <c r="R394" s="295">
        <f t="shared" si="12"/>
        <v>8383127.4337200001</v>
      </c>
      <c r="S394" s="295"/>
      <c r="T394" s="295"/>
      <c r="U394" s="253">
        <v>4</v>
      </c>
      <c r="V394" s="253">
        <v>3</v>
      </c>
      <c r="W394" s="253">
        <v>1960</v>
      </c>
      <c r="X394" s="282"/>
      <c r="Y394" s="348">
        <v>1</v>
      </c>
      <c r="AA394" s="281"/>
    </row>
    <row r="395" spans="2:29" ht="27.6" customHeight="1" x14ac:dyDescent="0.35">
      <c r="B395" s="289" t="s">
        <v>145</v>
      </c>
      <c r="C395" s="289" t="s">
        <v>2725</v>
      </c>
      <c r="D395" s="289"/>
      <c r="E395" s="299" t="s">
        <v>146</v>
      </c>
      <c r="F395" s="291" t="s">
        <v>144</v>
      </c>
      <c r="G395" s="292" t="s">
        <v>2056</v>
      </c>
      <c r="H395" s="292" t="s">
        <v>778</v>
      </c>
      <c r="I395" s="292">
        <v>13045</v>
      </c>
      <c r="J395" s="293" t="s">
        <v>147</v>
      </c>
      <c r="K395" s="293" t="s">
        <v>1364</v>
      </c>
      <c r="L395" s="293" t="s">
        <v>1365</v>
      </c>
      <c r="M395" s="294">
        <v>40268</v>
      </c>
      <c r="N395" s="281">
        <v>7818748.2288000006</v>
      </c>
      <c r="O395" s="295">
        <v>191354.49900000001</v>
      </c>
      <c r="P395" s="295">
        <v>0</v>
      </c>
      <c r="Q395" s="295"/>
      <c r="R395" s="295">
        <f t="shared" si="12"/>
        <v>8010102.7278000005</v>
      </c>
      <c r="S395" s="295"/>
      <c r="T395" s="295"/>
      <c r="U395" s="253">
        <v>4</v>
      </c>
      <c r="V395" s="253">
        <v>3</v>
      </c>
      <c r="W395" s="253">
        <v>1959</v>
      </c>
      <c r="X395" s="297">
        <v>1</v>
      </c>
      <c r="Y395" s="348">
        <v>1</v>
      </c>
      <c r="AA395" s="281"/>
    </row>
    <row r="396" spans="2:29" ht="27.6" customHeight="1" x14ac:dyDescent="0.35">
      <c r="B396" s="289" t="s">
        <v>141</v>
      </c>
      <c r="C396" s="289" t="s">
        <v>2725</v>
      </c>
      <c r="D396" s="289"/>
      <c r="E396" s="299" t="s">
        <v>142</v>
      </c>
      <c r="F396" s="291" t="s">
        <v>144</v>
      </c>
      <c r="G396" s="292" t="s">
        <v>2056</v>
      </c>
      <c r="H396" s="292" t="s">
        <v>778</v>
      </c>
      <c r="I396" s="292">
        <v>13045</v>
      </c>
      <c r="J396" s="293" t="s">
        <v>143</v>
      </c>
      <c r="K396" s="293" t="s">
        <v>1364</v>
      </c>
      <c r="L396" s="293" t="s">
        <v>1365</v>
      </c>
      <c r="M396" s="294">
        <v>40268</v>
      </c>
      <c r="N396" s="281">
        <v>7818748.2288000006</v>
      </c>
      <c r="O396" s="295">
        <v>191354.49900000001</v>
      </c>
      <c r="P396" s="295">
        <v>0</v>
      </c>
      <c r="Q396" s="295"/>
      <c r="R396" s="295">
        <f t="shared" si="12"/>
        <v>8010102.7278000005</v>
      </c>
      <c r="S396" s="295"/>
      <c r="T396" s="295"/>
      <c r="U396" s="253">
        <v>4</v>
      </c>
      <c r="V396" s="253">
        <v>3</v>
      </c>
      <c r="W396" s="253">
        <v>1959</v>
      </c>
      <c r="X396" s="297">
        <v>1</v>
      </c>
      <c r="Y396" s="348">
        <v>1</v>
      </c>
      <c r="AA396" s="281"/>
    </row>
    <row r="397" spans="2:29" ht="27.6" customHeight="1" x14ac:dyDescent="0.35">
      <c r="B397" s="289" t="s">
        <v>2502</v>
      </c>
      <c r="C397" s="289"/>
      <c r="D397" s="289"/>
      <c r="E397" s="299">
        <v>1281700024</v>
      </c>
      <c r="F397" s="291" t="s">
        <v>151</v>
      </c>
      <c r="G397" s="292" t="s">
        <v>2056</v>
      </c>
      <c r="H397" s="292" t="s">
        <v>778</v>
      </c>
      <c r="I397" s="292">
        <v>13045</v>
      </c>
      <c r="J397" s="293" t="s">
        <v>2478</v>
      </c>
      <c r="K397" s="293" t="s">
        <v>1364</v>
      </c>
      <c r="L397" s="293" t="s">
        <v>794</v>
      </c>
      <c r="M397" s="366">
        <v>64665</v>
      </c>
      <c r="N397" s="295">
        <v>26012550</v>
      </c>
      <c r="O397" s="295">
        <v>255000</v>
      </c>
      <c r="P397" s="295"/>
      <c r="Q397" s="295"/>
      <c r="R397" s="295">
        <f t="shared" si="12"/>
        <v>26267550</v>
      </c>
      <c r="S397" s="295"/>
      <c r="T397" s="295"/>
      <c r="U397" s="253">
        <v>4</v>
      </c>
      <c r="V397" s="253">
        <v>5</v>
      </c>
      <c r="W397" s="253">
        <v>2013</v>
      </c>
      <c r="X397" s="297">
        <v>1</v>
      </c>
      <c r="Y397" s="348">
        <v>1</v>
      </c>
      <c r="AA397" s="295"/>
    </row>
    <row r="398" spans="2:29" ht="27.6" customHeight="1" x14ac:dyDescent="0.35">
      <c r="B398" s="289" t="s">
        <v>2523</v>
      </c>
      <c r="C398" s="289"/>
      <c r="D398" s="289"/>
      <c r="E398" s="299">
        <v>1281700025</v>
      </c>
      <c r="F398" s="291" t="s">
        <v>151</v>
      </c>
      <c r="G398" s="292" t="s">
        <v>2056</v>
      </c>
      <c r="H398" s="292" t="s">
        <v>778</v>
      </c>
      <c r="I398" s="292">
        <v>13046</v>
      </c>
      <c r="J398" s="293" t="s">
        <v>2524</v>
      </c>
      <c r="K398" s="293" t="s">
        <v>1364</v>
      </c>
      <c r="L398" s="293" t="s">
        <v>1365</v>
      </c>
      <c r="M398" s="294">
        <v>2716</v>
      </c>
      <c r="N398" s="281">
        <v>262726.755</v>
      </c>
      <c r="O398" s="295">
        <v>20604</v>
      </c>
      <c r="P398" s="295"/>
      <c r="Q398" s="295"/>
      <c r="R398" s="295">
        <f t="shared" si="12"/>
        <v>283330.755</v>
      </c>
      <c r="S398" s="295"/>
      <c r="T398" s="295"/>
      <c r="U398" s="253"/>
      <c r="V398" s="253"/>
      <c r="W398" s="253"/>
      <c r="X398" s="282"/>
      <c r="Y398" s="348"/>
      <c r="AA398" s="281"/>
    </row>
    <row r="399" spans="2:29" ht="27.6" customHeight="1" x14ac:dyDescent="0.35">
      <c r="B399" s="293"/>
      <c r="C399" s="293"/>
      <c r="D399" s="293"/>
      <c r="E399" s="299"/>
      <c r="F399" s="291"/>
      <c r="G399" s="292"/>
      <c r="H399" s="292"/>
      <c r="I399" s="292"/>
      <c r="J399" s="241"/>
      <c r="K399" s="241"/>
      <c r="L399" s="300" t="s">
        <v>1544</v>
      </c>
      <c r="M399" s="337">
        <f t="shared" ref="M399:R399" si="13">SUM(M368:M398)</f>
        <v>815718</v>
      </c>
      <c r="N399" s="301">
        <f t="shared" si="13"/>
        <v>188366584.19316</v>
      </c>
      <c r="O399" s="301">
        <f t="shared" si="13"/>
        <v>5211742.3974000001</v>
      </c>
      <c r="P399" s="301">
        <f t="shared" si="13"/>
        <v>0</v>
      </c>
      <c r="Q399" s="301">
        <f t="shared" si="13"/>
        <v>0</v>
      </c>
      <c r="R399" s="311">
        <f t="shared" si="13"/>
        <v>193578326.59056002</v>
      </c>
      <c r="S399" s="311"/>
      <c r="T399" s="295"/>
      <c r="U399" s="253"/>
      <c r="V399" s="253"/>
      <c r="W399" s="253"/>
      <c r="X399" s="282"/>
    </row>
    <row r="400" spans="2:29" s="253" customFormat="1" ht="27.6" customHeight="1" x14ac:dyDescent="0.35">
      <c r="B400" s="286" t="s">
        <v>504</v>
      </c>
      <c r="C400" s="286"/>
      <c r="D400" s="286"/>
      <c r="E400" s="287"/>
      <c r="F400" s="288"/>
      <c r="G400" s="361"/>
      <c r="H400" s="361"/>
      <c r="I400" s="361"/>
      <c r="M400" s="309"/>
      <c r="N400" s="281"/>
      <c r="O400" s="281"/>
      <c r="P400" s="281"/>
      <c r="Q400" s="281"/>
      <c r="R400" s="295"/>
      <c r="S400" s="295"/>
      <c r="T400" s="295"/>
      <c r="X400" s="282"/>
      <c r="Z400" s="254"/>
      <c r="AA400" s="362"/>
      <c r="AB400" s="309"/>
      <c r="AC400" s="309"/>
    </row>
    <row r="401" spans="2:29" s="253" customFormat="1" ht="27.6" customHeight="1" x14ac:dyDescent="0.35">
      <c r="B401" s="363" t="s">
        <v>505</v>
      </c>
      <c r="C401" s="289" t="s">
        <v>2725</v>
      </c>
      <c r="D401" s="289"/>
      <c r="E401" s="364">
        <v>1281800006</v>
      </c>
      <c r="F401" s="326" t="s">
        <v>2331</v>
      </c>
      <c r="G401" s="365" t="s">
        <v>338</v>
      </c>
      <c r="H401" s="365" t="s">
        <v>778</v>
      </c>
      <c r="I401" s="365">
        <v>14063</v>
      </c>
      <c r="J401" s="350" t="s">
        <v>1749</v>
      </c>
      <c r="K401" s="350" t="s">
        <v>1364</v>
      </c>
      <c r="L401" s="350" t="s">
        <v>1479</v>
      </c>
      <c r="M401" s="366">
        <v>72940</v>
      </c>
      <c r="N401" s="295">
        <v>16936251.053999998</v>
      </c>
      <c r="O401" s="295">
        <v>817887</v>
      </c>
      <c r="P401" s="295">
        <v>0</v>
      </c>
      <c r="Q401" s="295"/>
      <c r="R401" s="295">
        <f t="shared" ref="R401:R422" si="14">SUM(N401:Q401)</f>
        <v>17754138.053999998</v>
      </c>
      <c r="S401" s="295"/>
      <c r="T401" s="295"/>
      <c r="U401" s="253">
        <v>4</v>
      </c>
      <c r="V401" s="253">
        <v>3</v>
      </c>
      <c r="W401" s="253">
        <v>1950</v>
      </c>
      <c r="X401" s="297">
        <v>0</v>
      </c>
      <c r="Y401" s="348">
        <v>1</v>
      </c>
      <c r="Z401" s="254"/>
      <c r="AA401" s="295"/>
      <c r="AB401" s="309"/>
      <c r="AC401" s="309"/>
    </row>
    <row r="402" spans="2:29" s="253" customFormat="1" ht="27.6" customHeight="1" x14ac:dyDescent="0.35">
      <c r="B402" s="363" t="s">
        <v>1750</v>
      </c>
      <c r="C402" s="289" t="s">
        <v>2725</v>
      </c>
      <c r="D402" s="289"/>
      <c r="E402" s="327" t="s">
        <v>1751</v>
      </c>
      <c r="F402" s="326" t="s">
        <v>2331</v>
      </c>
      <c r="G402" s="365" t="s">
        <v>338</v>
      </c>
      <c r="H402" s="365" t="s">
        <v>778</v>
      </c>
      <c r="I402" s="365">
        <v>14063</v>
      </c>
      <c r="J402" s="350" t="s">
        <v>1752</v>
      </c>
      <c r="K402" s="350" t="s">
        <v>1364</v>
      </c>
      <c r="L402" s="350" t="s">
        <v>1479</v>
      </c>
      <c r="M402" s="366">
        <v>43994</v>
      </c>
      <c r="N402" s="295">
        <v>8069093.0099999998</v>
      </c>
      <c r="O402" s="295">
        <v>204989.4</v>
      </c>
      <c r="P402" s="295">
        <v>0</v>
      </c>
      <c r="Q402" s="295"/>
      <c r="R402" s="295">
        <f t="shared" si="14"/>
        <v>8274082.4100000001</v>
      </c>
      <c r="S402" s="295"/>
      <c r="T402" s="295"/>
      <c r="U402" s="253">
        <v>4</v>
      </c>
      <c r="V402" s="253">
        <v>3</v>
      </c>
      <c r="W402" s="253">
        <v>1957</v>
      </c>
      <c r="X402" s="297">
        <v>0.05</v>
      </c>
      <c r="Y402" s="348">
        <v>1</v>
      </c>
      <c r="Z402" s="254"/>
      <c r="AA402" s="295"/>
      <c r="AB402" s="309"/>
      <c r="AC402" s="309"/>
    </row>
    <row r="403" spans="2:29" s="253" customFormat="1" ht="27.6" customHeight="1" x14ac:dyDescent="0.35">
      <c r="B403" s="363" t="s">
        <v>1527</v>
      </c>
      <c r="C403" s="289" t="s">
        <v>2725</v>
      </c>
      <c r="D403" s="289"/>
      <c r="E403" s="327" t="s">
        <v>1528</v>
      </c>
      <c r="F403" s="326" t="s">
        <v>2331</v>
      </c>
      <c r="G403" s="365" t="s">
        <v>338</v>
      </c>
      <c r="H403" s="365" t="s">
        <v>778</v>
      </c>
      <c r="I403" s="365">
        <v>14063</v>
      </c>
      <c r="J403" s="350" t="s">
        <v>1529</v>
      </c>
      <c r="K403" s="350" t="s">
        <v>1364</v>
      </c>
      <c r="L403" s="350" t="s">
        <v>1479</v>
      </c>
      <c r="M403" s="366">
        <v>45063</v>
      </c>
      <c r="N403" s="295">
        <v>8413499.1720000003</v>
      </c>
      <c r="O403" s="295">
        <v>200848.2</v>
      </c>
      <c r="P403" s="295">
        <v>0</v>
      </c>
      <c r="Q403" s="295"/>
      <c r="R403" s="295">
        <f t="shared" si="14"/>
        <v>8614347.3719999995</v>
      </c>
      <c r="S403" s="295"/>
      <c r="T403" s="295"/>
      <c r="U403" s="253">
        <v>4</v>
      </c>
      <c r="V403" s="253">
        <v>3</v>
      </c>
      <c r="W403" s="253">
        <v>1959</v>
      </c>
      <c r="X403" s="297">
        <v>0.05</v>
      </c>
      <c r="Y403" s="348">
        <v>1</v>
      </c>
      <c r="Z403" s="254"/>
      <c r="AA403" s="295"/>
      <c r="AB403" s="309"/>
      <c r="AC403" s="309"/>
    </row>
    <row r="404" spans="2:29" s="253" customFormat="1" ht="27.6" customHeight="1" x14ac:dyDescent="0.35">
      <c r="B404" s="363" t="s">
        <v>1530</v>
      </c>
      <c r="C404" s="289" t="s">
        <v>2725</v>
      </c>
      <c r="D404" s="289"/>
      <c r="E404" s="327" t="s">
        <v>1153</v>
      </c>
      <c r="F404" s="326" t="s">
        <v>2331</v>
      </c>
      <c r="G404" s="365" t="s">
        <v>338</v>
      </c>
      <c r="H404" s="365" t="s">
        <v>778</v>
      </c>
      <c r="I404" s="365">
        <v>14063</v>
      </c>
      <c r="J404" s="350" t="s">
        <v>1154</v>
      </c>
      <c r="K404" s="350" t="s">
        <v>1364</v>
      </c>
      <c r="L404" s="350" t="s">
        <v>1479</v>
      </c>
      <c r="M404" s="366">
        <v>45055</v>
      </c>
      <c r="N404" s="295">
        <v>9297925.8719999995</v>
      </c>
      <c r="O404" s="295">
        <v>209130.6</v>
      </c>
      <c r="P404" s="295">
        <v>0</v>
      </c>
      <c r="Q404" s="295"/>
      <c r="R404" s="295">
        <f t="shared" si="14"/>
        <v>9507056.4719999991</v>
      </c>
      <c r="S404" s="295"/>
      <c r="T404" s="295"/>
      <c r="U404" s="253">
        <v>4</v>
      </c>
      <c r="V404" s="253">
        <v>3</v>
      </c>
      <c r="W404" s="253">
        <v>1962</v>
      </c>
      <c r="X404" s="297">
        <v>0.05</v>
      </c>
      <c r="Y404" s="348">
        <v>1</v>
      </c>
      <c r="Z404" s="254"/>
      <c r="AA404" s="295"/>
      <c r="AB404" s="309"/>
      <c r="AC404" s="309"/>
    </row>
    <row r="405" spans="2:29" s="253" customFormat="1" ht="27.6" customHeight="1" x14ac:dyDescent="0.35">
      <c r="B405" s="363" t="s">
        <v>1163</v>
      </c>
      <c r="C405" s="289" t="s">
        <v>2725</v>
      </c>
      <c r="D405" s="289"/>
      <c r="E405" s="327" t="s">
        <v>1164</v>
      </c>
      <c r="F405" s="326" t="s">
        <v>2331</v>
      </c>
      <c r="G405" s="365" t="s">
        <v>338</v>
      </c>
      <c r="H405" s="365" t="s">
        <v>778</v>
      </c>
      <c r="I405" s="365">
        <v>14063</v>
      </c>
      <c r="J405" s="350" t="s">
        <v>1165</v>
      </c>
      <c r="K405" s="350" t="s">
        <v>1364</v>
      </c>
      <c r="L405" s="350" t="s">
        <v>1479</v>
      </c>
      <c r="M405" s="366">
        <v>45807</v>
      </c>
      <c r="N405" s="295">
        <v>8406215.6579999998</v>
      </c>
      <c r="O405" s="295">
        <v>216377.7</v>
      </c>
      <c r="P405" s="295">
        <v>0</v>
      </c>
      <c r="Q405" s="295"/>
      <c r="R405" s="295">
        <f t="shared" si="14"/>
        <v>8622593.3579999991</v>
      </c>
      <c r="S405" s="295"/>
      <c r="T405" s="295"/>
      <c r="U405" s="253">
        <v>4</v>
      </c>
      <c r="V405" s="253">
        <v>3</v>
      </c>
      <c r="W405" s="253">
        <v>1963</v>
      </c>
      <c r="X405" s="297">
        <v>0.05</v>
      </c>
      <c r="Y405" s="348">
        <v>1</v>
      </c>
      <c r="Z405" s="254"/>
      <c r="AA405" s="295"/>
      <c r="AB405" s="309"/>
      <c r="AC405" s="309"/>
    </row>
    <row r="406" spans="2:29" s="253" customFormat="1" ht="27.6" customHeight="1" x14ac:dyDescent="0.35">
      <c r="B406" s="363" t="s">
        <v>583</v>
      </c>
      <c r="C406" s="289" t="s">
        <v>2725</v>
      </c>
      <c r="D406" s="289"/>
      <c r="E406" s="364">
        <v>1281800021</v>
      </c>
      <c r="F406" s="326" t="s">
        <v>2331</v>
      </c>
      <c r="G406" s="365" t="s">
        <v>338</v>
      </c>
      <c r="H406" s="365" t="s">
        <v>778</v>
      </c>
      <c r="I406" s="365">
        <v>14063</v>
      </c>
      <c r="J406" s="350" t="s">
        <v>584</v>
      </c>
      <c r="K406" s="350" t="s">
        <v>1364</v>
      </c>
      <c r="L406" s="350" t="s">
        <v>1479</v>
      </c>
      <c r="M406" s="366">
        <v>51750</v>
      </c>
      <c r="N406" s="295">
        <v>10395655.481999999</v>
      </c>
      <c r="O406" s="295">
        <v>204989.4</v>
      </c>
      <c r="P406" s="295">
        <v>0</v>
      </c>
      <c r="Q406" s="295"/>
      <c r="R406" s="295">
        <f t="shared" si="14"/>
        <v>10600644.881999999</v>
      </c>
      <c r="S406" s="295"/>
      <c r="T406" s="295"/>
      <c r="U406" s="253">
        <v>4</v>
      </c>
      <c r="V406" s="253">
        <v>3</v>
      </c>
      <c r="W406" s="253">
        <v>1970</v>
      </c>
      <c r="X406" s="297">
        <v>0.1</v>
      </c>
      <c r="Y406" s="348">
        <v>1</v>
      </c>
      <c r="Z406" s="254"/>
      <c r="AA406" s="295"/>
      <c r="AB406" s="309"/>
      <c r="AC406" s="309"/>
    </row>
    <row r="407" spans="2:29" s="253" customFormat="1" ht="27.6" customHeight="1" x14ac:dyDescent="0.35">
      <c r="B407" s="363" t="s">
        <v>1166</v>
      </c>
      <c r="C407" s="289" t="s">
        <v>2725</v>
      </c>
      <c r="D407" s="289"/>
      <c r="E407" s="364">
        <v>1281800022</v>
      </c>
      <c r="F407" s="326" t="s">
        <v>2331</v>
      </c>
      <c r="G407" s="365" t="s">
        <v>338</v>
      </c>
      <c r="H407" s="365" t="s">
        <v>778</v>
      </c>
      <c r="I407" s="365">
        <v>14063</v>
      </c>
      <c r="J407" s="350" t="s">
        <v>2074</v>
      </c>
      <c r="K407" s="350" t="s">
        <v>1364</v>
      </c>
      <c r="L407" s="350" t="s">
        <v>1479</v>
      </c>
      <c r="M407" s="366">
        <v>51750</v>
      </c>
      <c r="N407" s="295">
        <v>10401898.493999999</v>
      </c>
      <c r="O407" s="295">
        <v>217413</v>
      </c>
      <c r="P407" s="295">
        <v>0</v>
      </c>
      <c r="Q407" s="295"/>
      <c r="R407" s="295">
        <f t="shared" si="14"/>
        <v>10619311.493999999</v>
      </c>
      <c r="S407" s="295"/>
      <c r="T407" s="295"/>
      <c r="U407" s="253">
        <v>4</v>
      </c>
      <c r="V407" s="253">
        <v>3</v>
      </c>
      <c r="W407" s="253">
        <v>1967</v>
      </c>
      <c r="X407" s="297">
        <v>0.1</v>
      </c>
      <c r="Y407" s="348">
        <v>1</v>
      </c>
      <c r="Z407" s="254"/>
      <c r="AA407" s="295"/>
      <c r="AB407" s="309"/>
      <c r="AC407" s="309"/>
    </row>
    <row r="408" spans="2:29" s="253" customFormat="1" ht="27.6" customHeight="1" x14ac:dyDescent="0.35">
      <c r="B408" s="363" t="s">
        <v>2075</v>
      </c>
      <c r="C408" s="289" t="s">
        <v>2725</v>
      </c>
      <c r="D408" s="289"/>
      <c r="E408" s="364">
        <v>1281800024</v>
      </c>
      <c r="F408" s="326" t="s">
        <v>2331</v>
      </c>
      <c r="G408" s="365" t="s">
        <v>338</v>
      </c>
      <c r="H408" s="365" t="s">
        <v>778</v>
      </c>
      <c r="I408" s="365">
        <v>14063</v>
      </c>
      <c r="J408" s="350" t="s">
        <v>253</v>
      </c>
      <c r="K408" s="350" t="s">
        <v>1364</v>
      </c>
      <c r="L408" s="350" t="s">
        <v>1479</v>
      </c>
      <c r="M408" s="366">
        <v>51750</v>
      </c>
      <c r="N408" s="295">
        <v>11028280.698000001</v>
      </c>
      <c r="O408" s="295">
        <v>207060</v>
      </c>
      <c r="P408" s="295">
        <v>0</v>
      </c>
      <c r="Q408" s="295"/>
      <c r="R408" s="295">
        <f t="shared" si="14"/>
        <v>11235340.698000001</v>
      </c>
      <c r="S408" s="295"/>
      <c r="T408" s="295"/>
      <c r="U408" s="253">
        <v>4</v>
      </c>
      <c r="V408" s="253">
        <v>3</v>
      </c>
      <c r="W408" s="253">
        <v>1967</v>
      </c>
      <c r="X408" s="297">
        <v>0.1</v>
      </c>
      <c r="Y408" s="348">
        <v>1</v>
      </c>
      <c r="Z408" s="254"/>
      <c r="AA408" s="295"/>
      <c r="AB408" s="309"/>
      <c r="AC408" s="309"/>
    </row>
    <row r="409" spans="2:29" s="253" customFormat="1" ht="27.6" customHeight="1" x14ac:dyDescent="0.35">
      <c r="B409" s="363" t="s">
        <v>254</v>
      </c>
      <c r="C409" s="289" t="s">
        <v>2725</v>
      </c>
      <c r="D409" s="289"/>
      <c r="E409" s="364">
        <v>1281800025</v>
      </c>
      <c r="F409" s="326" t="s">
        <v>2331</v>
      </c>
      <c r="G409" s="365" t="s">
        <v>338</v>
      </c>
      <c r="H409" s="365" t="s">
        <v>778</v>
      </c>
      <c r="I409" s="365">
        <v>14063</v>
      </c>
      <c r="J409" s="350" t="s">
        <v>1761</v>
      </c>
      <c r="K409" s="350" t="s">
        <v>1364</v>
      </c>
      <c r="L409" s="350" t="s">
        <v>1479</v>
      </c>
      <c r="M409" s="366">
        <v>51750</v>
      </c>
      <c r="N409" s="295">
        <v>9970090.1639999989</v>
      </c>
      <c r="O409" s="295">
        <v>207060</v>
      </c>
      <c r="P409" s="295">
        <v>0</v>
      </c>
      <c r="Q409" s="295"/>
      <c r="R409" s="295">
        <f t="shared" si="14"/>
        <v>10177150.163999999</v>
      </c>
      <c r="S409" s="295"/>
      <c r="T409" s="295"/>
      <c r="U409" s="253">
        <v>4</v>
      </c>
      <c r="V409" s="253">
        <v>3</v>
      </c>
      <c r="W409" s="253">
        <v>1967</v>
      </c>
      <c r="X409" s="297">
        <v>0.1</v>
      </c>
      <c r="Y409" s="348">
        <v>1</v>
      </c>
      <c r="Z409" s="254"/>
      <c r="AA409" s="295"/>
      <c r="AB409" s="309"/>
      <c r="AC409" s="309"/>
    </row>
    <row r="410" spans="2:29" s="253" customFormat="1" ht="27.6" customHeight="1" x14ac:dyDescent="0.35">
      <c r="B410" s="363" t="s">
        <v>1762</v>
      </c>
      <c r="C410" s="289" t="s">
        <v>2725</v>
      </c>
      <c r="D410" s="289"/>
      <c r="E410" s="364">
        <v>1281800031</v>
      </c>
      <c r="F410" s="326" t="s">
        <v>2331</v>
      </c>
      <c r="G410" s="365" t="s">
        <v>338</v>
      </c>
      <c r="H410" s="365" t="s">
        <v>778</v>
      </c>
      <c r="I410" s="365">
        <v>14063</v>
      </c>
      <c r="J410" s="350" t="s">
        <v>1763</v>
      </c>
      <c r="K410" s="350" t="s">
        <v>1364</v>
      </c>
      <c r="L410" s="350" t="s">
        <v>1479</v>
      </c>
      <c r="M410" s="366">
        <v>55125</v>
      </c>
      <c r="N410" s="295">
        <v>12505793.538000001</v>
      </c>
      <c r="O410" s="295">
        <v>225695.4</v>
      </c>
      <c r="P410" s="295">
        <v>0</v>
      </c>
      <c r="Q410" s="295"/>
      <c r="R410" s="295">
        <f t="shared" si="14"/>
        <v>12731488.938000001</v>
      </c>
      <c r="S410" s="295"/>
      <c r="T410" s="295"/>
      <c r="U410" s="253">
        <v>4</v>
      </c>
      <c r="V410" s="253">
        <v>3</v>
      </c>
      <c r="W410" s="253">
        <v>1970</v>
      </c>
      <c r="X410" s="297">
        <v>0.1</v>
      </c>
      <c r="Y410" s="348">
        <v>1</v>
      </c>
      <c r="Z410" s="254"/>
      <c r="AA410" s="295"/>
      <c r="AB410" s="309"/>
      <c r="AC410" s="309"/>
    </row>
    <row r="411" spans="2:29" s="253" customFormat="1" ht="27.6" customHeight="1" x14ac:dyDescent="0.35">
      <c r="B411" s="363" t="s">
        <v>1660</v>
      </c>
      <c r="C411" s="289" t="s">
        <v>2725</v>
      </c>
      <c r="D411" s="289"/>
      <c r="E411" s="364">
        <v>1281800033</v>
      </c>
      <c r="F411" s="326" t="s">
        <v>2331</v>
      </c>
      <c r="G411" s="365" t="s">
        <v>338</v>
      </c>
      <c r="H411" s="365" t="s">
        <v>778</v>
      </c>
      <c r="I411" s="365">
        <v>14063</v>
      </c>
      <c r="J411" s="350" t="s">
        <v>1661</v>
      </c>
      <c r="K411" s="350" t="s">
        <v>1364</v>
      </c>
      <c r="L411" s="350" t="s">
        <v>1479</v>
      </c>
      <c r="M411" s="366">
        <v>55125</v>
      </c>
      <c r="N411" s="295">
        <v>11645298.384</v>
      </c>
      <c r="O411" s="295">
        <v>248472</v>
      </c>
      <c r="P411" s="295">
        <v>0</v>
      </c>
      <c r="Q411" s="295"/>
      <c r="R411" s="295">
        <f t="shared" si="14"/>
        <v>11893770.384</v>
      </c>
      <c r="S411" s="295"/>
      <c r="T411" s="295"/>
      <c r="U411" s="253">
        <v>4</v>
      </c>
      <c r="V411" s="253">
        <v>3</v>
      </c>
      <c r="W411" s="253">
        <v>1970</v>
      </c>
      <c r="X411" s="297">
        <v>0.1</v>
      </c>
      <c r="Y411" s="348">
        <v>1</v>
      </c>
      <c r="Z411" s="254"/>
      <c r="AA411" s="295"/>
      <c r="AB411" s="309"/>
      <c r="AC411" s="309"/>
    </row>
    <row r="412" spans="2:29" s="253" customFormat="1" ht="27.6" customHeight="1" x14ac:dyDescent="0.35">
      <c r="B412" s="363" t="s">
        <v>819</v>
      </c>
      <c r="C412" s="289" t="s">
        <v>2725</v>
      </c>
      <c r="D412" s="289"/>
      <c r="E412" s="364">
        <v>1281800034</v>
      </c>
      <c r="F412" s="326" t="s">
        <v>2331</v>
      </c>
      <c r="G412" s="365" t="s">
        <v>338</v>
      </c>
      <c r="H412" s="365" t="s">
        <v>778</v>
      </c>
      <c r="I412" s="365">
        <v>14063</v>
      </c>
      <c r="J412" s="350" t="s">
        <v>820</v>
      </c>
      <c r="K412" s="350" t="s">
        <v>1364</v>
      </c>
      <c r="L412" s="350" t="s">
        <v>1479</v>
      </c>
      <c r="M412" s="366">
        <v>55125</v>
      </c>
      <c r="N412" s="295">
        <v>11128168.890000001</v>
      </c>
      <c r="O412" s="295">
        <v>213271.80000000002</v>
      </c>
      <c r="P412" s="295">
        <v>0</v>
      </c>
      <c r="Q412" s="295"/>
      <c r="R412" s="295">
        <f t="shared" si="14"/>
        <v>11341440.690000001</v>
      </c>
      <c r="S412" s="295"/>
      <c r="T412" s="295"/>
      <c r="U412" s="253">
        <v>4</v>
      </c>
      <c r="V412" s="253">
        <v>3</v>
      </c>
      <c r="W412" s="253">
        <v>1972</v>
      </c>
      <c r="X412" s="297">
        <v>0.1</v>
      </c>
      <c r="Y412" s="348">
        <v>1</v>
      </c>
      <c r="Z412" s="254"/>
      <c r="AA412" s="295"/>
      <c r="AB412" s="309"/>
      <c r="AC412" s="309"/>
    </row>
    <row r="413" spans="2:29" s="253" customFormat="1" ht="27.6" customHeight="1" x14ac:dyDescent="0.35">
      <c r="B413" s="363" t="s">
        <v>821</v>
      </c>
      <c r="C413" s="289" t="s">
        <v>2725</v>
      </c>
      <c r="D413" s="289"/>
      <c r="E413" s="364">
        <v>1281800035</v>
      </c>
      <c r="F413" s="326" t="s">
        <v>2331</v>
      </c>
      <c r="G413" s="365" t="s">
        <v>338</v>
      </c>
      <c r="H413" s="365" t="s">
        <v>778</v>
      </c>
      <c r="I413" s="365">
        <v>14063</v>
      </c>
      <c r="J413" s="350" t="s">
        <v>822</v>
      </c>
      <c r="K413" s="350" t="s">
        <v>1364</v>
      </c>
      <c r="L413" s="350" t="s">
        <v>1479</v>
      </c>
      <c r="M413" s="366">
        <v>56685</v>
      </c>
      <c r="N413" s="295">
        <v>12040689.143999999</v>
      </c>
      <c r="O413" s="295">
        <v>276425.09999999998</v>
      </c>
      <c r="P413" s="295">
        <v>0</v>
      </c>
      <c r="Q413" s="295"/>
      <c r="R413" s="295">
        <f t="shared" si="14"/>
        <v>12317114.243999999</v>
      </c>
      <c r="S413" s="295"/>
      <c r="T413" s="295"/>
      <c r="U413" s="253">
        <v>4</v>
      </c>
      <c r="V413" s="253">
        <v>3</v>
      </c>
      <c r="W413" s="253">
        <v>1970</v>
      </c>
      <c r="X413" s="297">
        <v>0.1</v>
      </c>
      <c r="Y413" s="348">
        <v>1</v>
      </c>
      <c r="Z413" s="254"/>
      <c r="AA413" s="295"/>
      <c r="AB413" s="309"/>
      <c r="AC413" s="309"/>
    </row>
    <row r="414" spans="2:29" s="253" customFormat="1" ht="34.5" customHeight="1" x14ac:dyDescent="0.35">
      <c r="B414" s="363" t="s">
        <v>2330</v>
      </c>
      <c r="C414" s="363"/>
      <c r="D414" s="363"/>
      <c r="E414" s="327">
        <v>1281800074</v>
      </c>
      <c r="F414" s="326" t="s">
        <v>2331</v>
      </c>
      <c r="G414" s="365" t="s">
        <v>338</v>
      </c>
      <c r="H414" s="365" t="s">
        <v>778</v>
      </c>
      <c r="I414" s="365">
        <v>14063</v>
      </c>
      <c r="J414" s="350" t="s">
        <v>282</v>
      </c>
      <c r="K414" s="350" t="s">
        <v>2332</v>
      </c>
      <c r="L414" s="350" t="s">
        <v>1573</v>
      </c>
      <c r="M414" s="366">
        <v>91368</v>
      </c>
      <c r="N414" s="295">
        <v>24048082.223999999</v>
      </c>
      <c r="O414" s="295">
        <v>595096.56000000006</v>
      </c>
      <c r="P414" s="295">
        <v>0</v>
      </c>
      <c r="Q414" s="295"/>
      <c r="R414" s="295">
        <f t="shared" si="14"/>
        <v>24643178.783999998</v>
      </c>
      <c r="S414" s="295"/>
      <c r="T414" s="295"/>
      <c r="V414" s="253">
        <v>3</v>
      </c>
      <c r="W414" s="253">
        <v>2006</v>
      </c>
      <c r="X414" s="297">
        <v>1</v>
      </c>
      <c r="Y414" s="348">
        <v>1</v>
      </c>
      <c r="Z414" s="254"/>
      <c r="AA414" s="295"/>
      <c r="AB414" s="309"/>
      <c r="AC414" s="309"/>
    </row>
    <row r="415" spans="2:29" s="253" customFormat="1" ht="34.5" customHeight="1" x14ac:dyDescent="0.35">
      <c r="B415" s="363" t="s">
        <v>2525</v>
      </c>
      <c r="C415" s="363"/>
      <c r="D415" s="363"/>
      <c r="E415" s="399">
        <v>1281800084</v>
      </c>
      <c r="F415" s="304" t="s">
        <v>2331</v>
      </c>
      <c r="G415" s="368" t="s">
        <v>338</v>
      </c>
      <c r="H415" s="368" t="s">
        <v>778</v>
      </c>
      <c r="I415" s="368">
        <v>14063</v>
      </c>
      <c r="J415" s="253" t="s">
        <v>2526</v>
      </c>
      <c r="K415" s="253" t="s">
        <v>250</v>
      </c>
      <c r="L415" s="253" t="s">
        <v>2527</v>
      </c>
      <c r="M415" s="309">
        <v>3771</v>
      </c>
      <c r="N415" s="281">
        <v>3383384.7458700002</v>
      </c>
      <c r="O415" s="281">
        <v>81600</v>
      </c>
      <c r="P415" s="281">
        <v>0</v>
      </c>
      <c r="Q415" s="281"/>
      <c r="R415" s="295">
        <f t="shared" si="14"/>
        <v>3464984.7458700002</v>
      </c>
      <c r="S415" s="309"/>
      <c r="T415" s="309"/>
      <c r="U415" s="253">
        <v>4</v>
      </c>
      <c r="V415" s="253">
        <v>3</v>
      </c>
      <c r="W415" s="253">
        <v>2014</v>
      </c>
      <c r="X415" s="297">
        <v>1</v>
      </c>
      <c r="Y415" s="297">
        <v>1</v>
      </c>
      <c r="Z415" s="254"/>
      <c r="AA415" s="281"/>
      <c r="AB415" s="309"/>
      <c r="AC415" s="309"/>
    </row>
    <row r="416" spans="2:29" s="253" customFormat="1" ht="34.5" customHeight="1" x14ac:dyDescent="0.35">
      <c r="B416" s="363" t="s">
        <v>2528</v>
      </c>
      <c r="C416" s="363"/>
      <c r="D416" s="363"/>
      <c r="E416" s="399">
        <v>1281800085</v>
      </c>
      <c r="F416" s="304" t="s">
        <v>2331</v>
      </c>
      <c r="G416" s="368" t="s">
        <v>338</v>
      </c>
      <c r="H416" s="368" t="s">
        <v>778</v>
      </c>
      <c r="I416" s="368">
        <v>14063</v>
      </c>
      <c r="J416" s="253" t="s">
        <v>2529</v>
      </c>
      <c r="K416" s="253" t="s">
        <v>250</v>
      </c>
      <c r="L416" s="253" t="s">
        <v>2527</v>
      </c>
      <c r="M416" s="309">
        <v>5793</v>
      </c>
      <c r="N416" s="281">
        <v>3886441.4503200003</v>
      </c>
      <c r="O416" s="281">
        <v>104040</v>
      </c>
      <c r="P416" s="281">
        <v>0</v>
      </c>
      <c r="Q416" s="281"/>
      <c r="R416" s="295">
        <f t="shared" si="14"/>
        <v>3990481.4503200003</v>
      </c>
      <c r="S416" s="309"/>
      <c r="T416" s="309"/>
      <c r="U416" s="253">
        <v>4</v>
      </c>
      <c r="V416" s="253">
        <v>3</v>
      </c>
      <c r="W416" s="253">
        <v>2014</v>
      </c>
      <c r="X416" s="297">
        <v>1</v>
      </c>
      <c r="Y416" s="297">
        <v>1</v>
      </c>
      <c r="Z416" s="254"/>
      <c r="AA416" s="281"/>
      <c r="AB416" s="309"/>
      <c r="AC416" s="309"/>
    </row>
    <row r="417" spans="2:29" s="253" customFormat="1" ht="34.5" customHeight="1" x14ac:dyDescent="0.35">
      <c r="B417" s="363" t="s">
        <v>2530</v>
      </c>
      <c r="C417" s="363"/>
      <c r="D417" s="363"/>
      <c r="E417" s="399">
        <v>1281800086</v>
      </c>
      <c r="F417" s="304" t="s">
        <v>2331</v>
      </c>
      <c r="G417" s="368" t="s">
        <v>338</v>
      </c>
      <c r="H417" s="368" t="s">
        <v>778</v>
      </c>
      <c r="I417" s="368">
        <v>14063</v>
      </c>
      <c r="J417" s="253" t="s">
        <v>2531</v>
      </c>
      <c r="K417" s="253" t="s">
        <v>250</v>
      </c>
      <c r="L417" s="253" t="s">
        <v>2527</v>
      </c>
      <c r="M417" s="309">
        <v>5793</v>
      </c>
      <c r="N417" s="281">
        <v>3886441.4503200003</v>
      </c>
      <c r="O417" s="281">
        <v>104040</v>
      </c>
      <c r="P417" s="281">
        <v>0</v>
      </c>
      <c r="Q417" s="281"/>
      <c r="R417" s="295">
        <f t="shared" si="14"/>
        <v>3990481.4503200003</v>
      </c>
      <c r="S417" s="309"/>
      <c r="T417" s="309"/>
      <c r="U417" s="253">
        <v>4</v>
      </c>
      <c r="V417" s="253">
        <v>3</v>
      </c>
      <c r="W417" s="253">
        <v>2014</v>
      </c>
      <c r="X417" s="297">
        <v>1</v>
      </c>
      <c r="Y417" s="297">
        <v>1</v>
      </c>
      <c r="Z417" s="254"/>
      <c r="AA417" s="281"/>
      <c r="AB417" s="309"/>
      <c r="AC417" s="309"/>
    </row>
    <row r="418" spans="2:29" s="253" customFormat="1" ht="34.5" customHeight="1" x14ac:dyDescent="0.35">
      <c r="B418" s="363" t="s">
        <v>2532</v>
      </c>
      <c r="C418" s="363"/>
      <c r="D418" s="363"/>
      <c r="E418" s="399">
        <v>1281800087</v>
      </c>
      <c r="F418" s="304" t="s">
        <v>2331</v>
      </c>
      <c r="G418" s="368" t="s">
        <v>338</v>
      </c>
      <c r="H418" s="368" t="s">
        <v>778</v>
      </c>
      <c r="I418" s="368">
        <v>14063</v>
      </c>
      <c r="J418" s="253" t="s">
        <v>2533</v>
      </c>
      <c r="K418" s="253" t="s">
        <v>250</v>
      </c>
      <c r="L418" s="253" t="s">
        <v>2527</v>
      </c>
      <c r="M418" s="309">
        <v>3771</v>
      </c>
      <c r="N418" s="281">
        <v>3409397.2958700005</v>
      </c>
      <c r="O418" s="281">
        <v>81600</v>
      </c>
      <c r="P418" s="281">
        <v>0</v>
      </c>
      <c r="Q418" s="281"/>
      <c r="R418" s="295">
        <f t="shared" si="14"/>
        <v>3490997.2958700005</v>
      </c>
      <c r="S418" s="309"/>
      <c r="T418" s="309"/>
      <c r="U418" s="253">
        <v>4</v>
      </c>
      <c r="V418" s="253">
        <v>3</v>
      </c>
      <c r="W418" s="253">
        <v>2014</v>
      </c>
      <c r="X418" s="297">
        <v>1</v>
      </c>
      <c r="Y418" s="297">
        <v>1</v>
      </c>
      <c r="Z418" s="254"/>
      <c r="AA418" s="281"/>
      <c r="AB418" s="309"/>
      <c r="AC418" s="309"/>
    </row>
    <row r="419" spans="2:29" s="253" customFormat="1" ht="34.5" customHeight="1" x14ac:dyDescent="0.35">
      <c r="B419" s="363" t="s">
        <v>2534</v>
      </c>
      <c r="C419" s="363"/>
      <c r="D419" s="363"/>
      <c r="E419" s="399">
        <v>1281800088</v>
      </c>
      <c r="F419" s="304" t="s">
        <v>2331</v>
      </c>
      <c r="G419" s="368" t="s">
        <v>338</v>
      </c>
      <c r="H419" s="368" t="s">
        <v>778</v>
      </c>
      <c r="I419" s="368">
        <v>14063</v>
      </c>
      <c r="J419" s="253" t="s">
        <v>2535</v>
      </c>
      <c r="K419" s="253" t="s">
        <v>250</v>
      </c>
      <c r="L419" s="253" t="s">
        <v>2527</v>
      </c>
      <c r="M419" s="309">
        <v>5793</v>
      </c>
      <c r="N419" s="281">
        <v>3886441.4503200003</v>
      </c>
      <c r="O419" s="281">
        <v>104040</v>
      </c>
      <c r="P419" s="281">
        <v>0</v>
      </c>
      <c r="Q419" s="281"/>
      <c r="R419" s="295">
        <f t="shared" si="14"/>
        <v>3990481.4503200003</v>
      </c>
      <c r="S419" s="309"/>
      <c r="T419" s="309"/>
      <c r="U419" s="253">
        <v>4</v>
      </c>
      <c r="V419" s="253">
        <v>3</v>
      </c>
      <c r="W419" s="253">
        <v>2014</v>
      </c>
      <c r="X419" s="297">
        <v>1</v>
      </c>
      <c r="Y419" s="297">
        <v>1</v>
      </c>
      <c r="Z419" s="254"/>
      <c r="AA419" s="281"/>
      <c r="AB419" s="309"/>
      <c r="AC419" s="309"/>
    </row>
    <row r="420" spans="2:29" s="253" customFormat="1" ht="34.5" customHeight="1" x14ac:dyDescent="0.35">
      <c r="B420" s="363" t="s">
        <v>2536</v>
      </c>
      <c r="C420" s="363"/>
      <c r="D420" s="363"/>
      <c r="E420" s="399">
        <v>1281800089</v>
      </c>
      <c r="F420" s="304" t="s">
        <v>2331</v>
      </c>
      <c r="G420" s="368" t="s">
        <v>338</v>
      </c>
      <c r="H420" s="368" t="s">
        <v>778</v>
      </c>
      <c r="I420" s="368">
        <v>14063</v>
      </c>
      <c r="J420" s="253" t="s">
        <v>2537</v>
      </c>
      <c r="K420" s="253" t="s">
        <v>250</v>
      </c>
      <c r="L420" s="253" t="s">
        <v>2527</v>
      </c>
      <c r="M420" s="309">
        <v>5793</v>
      </c>
      <c r="N420" s="281">
        <v>3886441.4503200003</v>
      </c>
      <c r="O420" s="281">
        <v>104040</v>
      </c>
      <c r="P420" s="281">
        <v>0</v>
      </c>
      <c r="Q420" s="281"/>
      <c r="R420" s="295">
        <f t="shared" si="14"/>
        <v>3990481.4503200003</v>
      </c>
      <c r="S420" s="309"/>
      <c r="T420" s="309"/>
      <c r="U420" s="253">
        <v>4</v>
      </c>
      <c r="V420" s="253">
        <v>3</v>
      </c>
      <c r="W420" s="253">
        <v>2014</v>
      </c>
      <c r="X420" s="297">
        <v>1</v>
      </c>
      <c r="Y420" s="297">
        <v>1</v>
      </c>
      <c r="Z420" s="254"/>
      <c r="AA420" s="281"/>
      <c r="AB420" s="309"/>
      <c r="AC420" s="309"/>
    </row>
    <row r="421" spans="2:29" s="253" customFormat="1" ht="34.5" customHeight="1" x14ac:dyDescent="0.35">
      <c r="B421" s="363" t="s">
        <v>2538</v>
      </c>
      <c r="C421" s="363"/>
      <c r="D421" s="363"/>
      <c r="E421" s="399">
        <v>1281800090</v>
      </c>
      <c r="F421" s="304" t="s">
        <v>2331</v>
      </c>
      <c r="G421" s="368" t="s">
        <v>338</v>
      </c>
      <c r="H421" s="368" t="s">
        <v>778</v>
      </c>
      <c r="I421" s="368">
        <v>14063</v>
      </c>
      <c r="J421" s="253" t="s">
        <v>2539</v>
      </c>
      <c r="K421" s="304" t="s">
        <v>2544</v>
      </c>
      <c r="L421" s="253" t="s">
        <v>2048</v>
      </c>
      <c r="M421" s="309">
        <v>4346</v>
      </c>
      <c r="N421" s="281">
        <v>3634910.4968400002</v>
      </c>
      <c r="O421" s="281">
        <v>40800</v>
      </c>
      <c r="P421" s="281">
        <v>0</v>
      </c>
      <c r="Q421" s="281"/>
      <c r="R421" s="295">
        <f t="shared" si="14"/>
        <v>3675710.4968400002</v>
      </c>
      <c r="S421" s="309"/>
      <c r="T421" s="309"/>
      <c r="V421" s="253">
        <v>3</v>
      </c>
      <c r="W421" s="253">
        <v>2014</v>
      </c>
      <c r="X421" s="297">
        <v>1</v>
      </c>
      <c r="Y421" s="297">
        <v>1</v>
      </c>
      <c r="Z421" s="254"/>
      <c r="AA421" s="281"/>
      <c r="AB421" s="309"/>
      <c r="AC421" s="309"/>
    </row>
    <row r="422" spans="2:29" s="253" customFormat="1" ht="27.6" customHeight="1" x14ac:dyDescent="0.35">
      <c r="E422" s="367"/>
      <c r="F422" s="304"/>
      <c r="G422" s="368"/>
      <c r="H422" s="368"/>
      <c r="I422" s="368"/>
      <c r="L422" s="300" t="s">
        <v>1544</v>
      </c>
      <c r="M422" s="337">
        <f>SUM(M401:M421)</f>
        <v>808347</v>
      </c>
      <c r="N422" s="337">
        <f>SUM(N401:N421)</f>
        <v>190260400.12386003</v>
      </c>
      <c r="O422" s="337">
        <f>SUM(O401:O421)</f>
        <v>4664876.16</v>
      </c>
      <c r="P422" s="337">
        <f>SUM(P401:P421)</f>
        <v>0</v>
      </c>
      <c r="Q422" s="337">
        <f>SUM(Q401:Q421)</f>
        <v>0</v>
      </c>
      <c r="R422" s="397">
        <f t="shared" si="14"/>
        <v>194925276.28386003</v>
      </c>
      <c r="S422" s="397"/>
      <c r="T422" s="398"/>
      <c r="X422" s="282"/>
      <c r="Z422" s="254"/>
      <c r="AA422" s="362"/>
      <c r="AB422" s="309"/>
      <c r="AC422" s="309"/>
    </row>
    <row r="423" spans="2:29" s="253" customFormat="1" ht="27.6" customHeight="1" x14ac:dyDescent="0.35">
      <c r="B423" s="286" t="s">
        <v>1521</v>
      </c>
      <c r="C423" s="286"/>
      <c r="D423" s="286"/>
      <c r="E423" s="287"/>
      <c r="F423" s="288"/>
      <c r="G423" s="361"/>
      <c r="H423" s="361"/>
      <c r="I423" s="361"/>
      <c r="M423" s="309"/>
      <c r="N423" s="281"/>
      <c r="O423" s="281"/>
      <c r="P423" s="281"/>
      <c r="Q423" s="281"/>
      <c r="R423" s="295"/>
      <c r="S423" s="295"/>
      <c r="T423" s="295"/>
      <c r="X423" s="282"/>
      <c r="Z423" s="254"/>
      <c r="AA423" s="362"/>
      <c r="AB423" s="309"/>
      <c r="AC423" s="309"/>
    </row>
    <row r="424" spans="2:29" s="253" customFormat="1" ht="27.6" customHeight="1" x14ac:dyDescent="0.35">
      <c r="B424" s="363" t="s">
        <v>1836</v>
      </c>
      <c r="C424" s="363" t="s">
        <v>2582</v>
      </c>
      <c r="D424" s="363"/>
      <c r="E424" s="327">
        <v>128100048</v>
      </c>
      <c r="F424" s="326" t="s">
        <v>1522</v>
      </c>
      <c r="G424" s="365" t="s">
        <v>339</v>
      </c>
      <c r="H424" s="365" t="s">
        <v>778</v>
      </c>
      <c r="I424" s="365">
        <v>14454</v>
      </c>
      <c r="J424" s="350" t="s">
        <v>1835</v>
      </c>
      <c r="K424" s="350" t="s">
        <v>1364</v>
      </c>
      <c r="L424" s="350" t="s">
        <v>1479</v>
      </c>
      <c r="M424" s="366">
        <v>68215</v>
      </c>
      <c r="N424" s="295">
        <v>15181964.682</v>
      </c>
      <c r="O424" s="295">
        <v>192144.54</v>
      </c>
      <c r="P424" s="295">
        <v>0</v>
      </c>
      <c r="Q424" s="295"/>
      <c r="R424" s="295">
        <f t="shared" ref="R424:R442" si="15">SUM(N424:Q424)</f>
        <v>15374109.221999999</v>
      </c>
      <c r="S424" s="295"/>
      <c r="T424" s="295"/>
      <c r="U424" s="253">
        <v>4</v>
      </c>
      <c r="V424" s="400">
        <v>3</v>
      </c>
      <c r="W424" s="253">
        <v>2001</v>
      </c>
      <c r="X424" s="297">
        <v>1</v>
      </c>
      <c r="Y424" s="348">
        <v>1</v>
      </c>
      <c r="Z424" s="254"/>
      <c r="AA424" s="295"/>
      <c r="AB424" s="309"/>
      <c r="AC424" s="309"/>
    </row>
    <row r="425" spans="2:29" s="253" customFormat="1" ht="27.6" customHeight="1" x14ac:dyDescent="0.35">
      <c r="B425" s="363" t="s">
        <v>705</v>
      </c>
      <c r="C425" s="363" t="s">
        <v>2054</v>
      </c>
      <c r="D425" s="363"/>
      <c r="E425" s="327">
        <v>128100045</v>
      </c>
      <c r="F425" s="326" t="s">
        <v>1522</v>
      </c>
      <c r="G425" s="365" t="s">
        <v>339</v>
      </c>
      <c r="H425" s="365" t="s">
        <v>778</v>
      </c>
      <c r="I425" s="365">
        <v>14454</v>
      </c>
      <c r="J425" s="350" t="s">
        <v>706</v>
      </c>
      <c r="K425" s="350" t="s">
        <v>1364</v>
      </c>
      <c r="L425" s="350" t="s">
        <v>704</v>
      </c>
      <c r="M425" s="366">
        <v>2680</v>
      </c>
      <c r="N425" s="295">
        <v>633665.71799999999</v>
      </c>
      <c r="O425" s="295">
        <v>0</v>
      </c>
      <c r="P425" s="295"/>
      <c r="Q425" s="295"/>
      <c r="R425" s="295">
        <f t="shared" si="15"/>
        <v>633665.71799999999</v>
      </c>
      <c r="S425" s="295"/>
      <c r="T425" s="295"/>
      <c r="U425" s="253">
        <v>4</v>
      </c>
      <c r="V425" s="253">
        <v>4</v>
      </c>
      <c r="W425" s="253">
        <v>2002</v>
      </c>
      <c r="X425" s="297">
        <v>1</v>
      </c>
      <c r="Y425" s="348">
        <v>1</v>
      </c>
      <c r="Z425" s="254"/>
      <c r="AA425" s="295"/>
      <c r="AB425" s="309"/>
      <c r="AC425" s="309"/>
    </row>
    <row r="426" spans="2:29" s="253" customFormat="1" ht="27.6" customHeight="1" x14ac:dyDescent="0.35">
      <c r="B426" s="363" t="s">
        <v>1523</v>
      </c>
      <c r="C426" s="363" t="s">
        <v>2582</v>
      </c>
      <c r="D426" s="363"/>
      <c r="E426" s="364">
        <v>1281900012</v>
      </c>
      <c r="F426" s="326" t="s">
        <v>1522</v>
      </c>
      <c r="G426" s="365" t="s">
        <v>339</v>
      </c>
      <c r="H426" s="365" t="s">
        <v>778</v>
      </c>
      <c r="I426" s="365">
        <v>14454</v>
      </c>
      <c r="J426" s="350" t="s">
        <v>1840</v>
      </c>
      <c r="K426" s="350" t="s">
        <v>1364</v>
      </c>
      <c r="L426" s="350" t="s">
        <v>1365</v>
      </c>
      <c r="M426" s="366">
        <v>51244</v>
      </c>
      <c r="N426" s="295">
        <v>9876444.9839999992</v>
      </c>
      <c r="O426" s="295">
        <v>211201.2</v>
      </c>
      <c r="P426" s="295">
        <v>0</v>
      </c>
      <c r="Q426" s="295"/>
      <c r="R426" s="295">
        <f t="shared" si="15"/>
        <v>10087646.183999998</v>
      </c>
      <c r="S426" s="295"/>
      <c r="T426" s="295"/>
      <c r="U426" s="253">
        <v>4</v>
      </c>
      <c r="V426" s="253">
        <v>4</v>
      </c>
      <c r="W426" s="253">
        <v>1959</v>
      </c>
      <c r="X426" s="297">
        <v>1</v>
      </c>
      <c r="Y426" s="348">
        <v>1</v>
      </c>
      <c r="Z426" s="254"/>
      <c r="AA426" s="295"/>
      <c r="AB426" s="309"/>
      <c r="AC426" s="309"/>
    </row>
    <row r="427" spans="2:29" s="253" customFormat="1" ht="27.6" customHeight="1" x14ac:dyDescent="0.35">
      <c r="B427" s="363" t="s">
        <v>1841</v>
      </c>
      <c r="C427" s="363" t="s">
        <v>2582</v>
      </c>
      <c r="D427" s="363"/>
      <c r="E427" s="327" t="s">
        <v>1842</v>
      </c>
      <c r="F427" s="326" t="s">
        <v>1522</v>
      </c>
      <c r="G427" s="365" t="s">
        <v>339</v>
      </c>
      <c r="H427" s="365" t="s">
        <v>778</v>
      </c>
      <c r="I427" s="365">
        <v>14454</v>
      </c>
      <c r="J427" s="350" t="s">
        <v>225</v>
      </c>
      <c r="K427" s="350" t="s">
        <v>1364</v>
      </c>
      <c r="L427" s="350" t="s">
        <v>1365</v>
      </c>
      <c r="M427" s="366">
        <v>51244</v>
      </c>
      <c r="N427" s="295">
        <v>10273916.748</v>
      </c>
      <c r="O427" s="295">
        <v>207060</v>
      </c>
      <c r="P427" s="295">
        <v>0</v>
      </c>
      <c r="Q427" s="295"/>
      <c r="R427" s="295">
        <f t="shared" si="15"/>
        <v>10480976.748</v>
      </c>
      <c r="S427" s="295"/>
      <c r="T427" s="295"/>
      <c r="U427" s="253">
        <v>4</v>
      </c>
      <c r="V427" s="253">
        <v>4</v>
      </c>
      <c r="W427" s="253">
        <v>1958</v>
      </c>
      <c r="X427" s="297">
        <v>1</v>
      </c>
      <c r="Y427" s="348">
        <v>1</v>
      </c>
      <c r="Z427" s="254"/>
      <c r="AA427" s="295"/>
      <c r="AB427" s="309"/>
      <c r="AC427" s="309"/>
    </row>
    <row r="428" spans="2:29" s="253" customFormat="1" ht="27.6" customHeight="1" x14ac:dyDescent="0.35">
      <c r="B428" s="363" t="s">
        <v>226</v>
      </c>
      <c r="C428" s="363" t="s">
        <v>2582</v>
      </c>
      <c r="D428" s="363"/>
      <c r="E428" s="327" t="s">
        <v>227</v>
      </c>
      <c r="F428" s="326" t="s">
        <v>1522</v>
      </c>
      <c r="G428" s="365" t="s">
        <v>339</v>
      </c>
      <c r="H428" s="365" t="s">
        <v>778</v>
      </c>
      <c r="I428" s="365">
        <v>14454</v>
      </c>
      <c r="J428" s="350" t="s">
        <v>1919</v>
      </c>
      <c r="K428" s="350" t="s">
        <v>1364</v>
      </c>
      <c r="L428" s="350" t="s">
        <v>1365</v>
      </c>
      <c r="M428" s="366">
        <v>52024</v>
      </c>
      <c r="N428" s="295">
        <v>10253106.708000001</v>
      </c>
      <c r="O428" s="295">
        <v>211201.2</v>
      </c>
      <c r="P428" s="295">
        <v>0</v>
      </c>
      <c r="Q428" s="295"/>
      <c r="R428" s="295">
        <f t="shared" si="15"/>
        <v>10464307.908</v>
      </c>
      <c r="S428" s="295"/>
      <c r="T428" s="295"/>
      <c r="U428" s="253">
        <v>4</v>
      </c>
      <c r="V428" s="253">
        <v>4</v>
      </c>
      <c r="W428" s="253">
        <v>1961</v>
      </c>
      <c r="X428" s="297">
        <v>1</v>
      </c>
      <c r="Y428" s="348">
        <v>1</v>
      </c>
      <c r="Z428" s="254"/>
      <c r="AA428" s="295"/>
      <c r="AB428" s="309"/>
      <c r="AC428" s="309"/>
    </row>
    <row r="429" spans="2:29" s="253" customFormat="1" ht="27.6" customHeight="1" x14ac:dyDescent="0.35">
      <c r="B429" s="363" t="s">
        <v>1920</v>
      </c>
      <c r="C429" s="363" t="s">
        <v>2582</v>
      </c>
      <c r="D429" s="363"/>
      <c r="E429" s="327" t="s">
        <v>1921</v>
      </c>
      <c r="F429" s="326" t="s">
        <v>1522</v>
      </c>
      <c r="G429" s="365" t="s">
        <v>339</v>
      </c>
      <c r="H429" s="365" t="s">
        <v>778</v>
      </c>
      <c r="I429" s="365">
        <v>14454</v>
      </c>
      <c r="J429" s="350" t="s">
        <v>1922</v>
      </c>
      <c r="K429" s="350" t="s">
        <v>1364</v>
      </c>
      <c r="L429" s="350" t="s">
        <v>1365</v>
      </c>
      <c r="M429" s="366">
        <v>63639</v>
      </c>
      <c r="N429" s="295">
        <v>11524600.152000001</v>
      </c>
      <c r="O429" s="295">
        <v>224660.1</v>
      </c>
      <c r="P429" s="295">
        <v>0</v>
      </c>
      <c r="Q429" s="295"/>
      <c r="R429" s="295">
        <f t="shared" si="15"/>
        <v>11749260.252</v>
      </c>
      <c r="S429" s="295"/>
      <c r="T429" s="295"/>
      <c r="U429" s="253">
        <v>4</v>
      </c>
      <c r="V429" s="253">
        <v>4</v>
      </c>
      <c r="W429" s="253">
        <v>1964</v>
      </c>
      <c r="X429" s="297">
        <v>1</v>
      </c>
      <c r="Y429" s="348">
        <v>1</v>
      </c>
      <c r="Z429" s="254"/>
      <c r="AA429" s="295"/>
      <c r="AB429" s="309"/>
      <c r="AC429" s="309"/>
    </row>
    <row r="430" spans="2:29" s="253" customFormat="1" ht="27.6" customHeight="1" x14ac:dyDescent="0.35">
      <c r="B430" s="363" t="s">
        <v>1923</v>
      </c>
      <c r="C430" s="363" t="s">
        <v>2582</v>
      </c>
      <c r="D430" s="363"/>
      <c r="E430" s="327" t="s">
        <v>1924</v>
      </c>
      <c r="F430" s="326" t="s">
        <v>1522</v>
      </c>
      <c r="G430" s="365" t="s">
        <v>339</v>
      </c>
      <c r="H430" s="365" t="s">
        <v>778</v>
      </c>
      <c r="I430" s="365">
        <v>14454</v>
      </c>
      <c r="J430" s="350" t="s">
        <v>576</v>
      </c>
      <c r="K430" s="350" t="s">
        <v>1364</v>
      </c>
      <c r="L430" s="350" t="s">
        <v>1365</v>
      </c>
      <c r="M430" s="366">
        <v>61353</v>
      </c>
      <c r="N430" s="295">
        <v>10931514.012</v>
      </c>
      <c r="O430" s="295">
        <v>211201.2</v>
      </c>
      <c r="P430" s="295">
        <v>0</v>
      </c>
      <c r="Q430" s="295"/>
      <c r="R430" s="295">
        <f t="shared" si="15"/>
        <v>11142715.211999999</v>
      </c>
      <c r="S430" s="295"/>
      <c r="T430" s="295"/>
      <c r="U430" s="253">
        <v>4</v>
      </c>
      <c r="V430" s="253">
        <v>4</v>
      </c>
      <c r="W430" s="253">
        <v>1965</v>
      </c>
      <c r="X430" s="297">
        <v>1</v>
      </c>
      <c r="Y430" s="348">
        <v>1</v>
      </c>
      <c r="Z430" s="254"/>
      <c r="AA430" s="295"/>
      <c r="AB430" s="309"/>
      <c r="AC430" s="309"/>
    </row>
    <row r="431" spans="2:29" s="253" customFormat="1" ht="27.6" customHeight="1" x14ac:dyDescent="0.35">
      <c r="B431" s="363" t="s">
        <v>577</v>
      </c>
      <c r="C431" s="363" t="s">
        <v>2582</v>
      </c>
      <c r="D431" s="363"/>
      <c r="E431" s="327" t="s">
        <v>578</v>
      </c>
      <c r="F431" s="326" t="s">
        <v>1522</v>
      </c>
      <c r="G431" s="365" t="s">
        <v>339</v>
      </c>
      <c r="H431" s="365" t="s">
        <v>778</v>
      </c>
      <c r="I431" s="365">
        <v>14454</v>
      </c>
      <c r="J431" s="350" t="s">
        <v>579</v>
      </c>
      <c r="K431" s="350" t="s">
        <v>1364</v>
      </c>
      <c r="L431" s="350" t="s">
        <v>1365</v>
      </c>
      <c r="M431" s="366">
        <v>61383</v>
      </c>
      <c r="N431" s="295">
        <v>10966891.08</v>
      </c>
      <c r="O431" s="295">
        <v>272283.90000000002</v>
      </c>
      <c r="P431" s="295">
        <v>0</v>
      </c>
      <c r="Q431" s="295"/>
      <c r="R431" s="295">
        <f t="shared" si="15"/>
        <v>11239174.98</v>
      </c>
      <c r="S431" s="295"/>
      <c r="T431" s="295"/>
      <c r="U431" s="253">
        <v>4</v>
      </c>
      <c r="V431" s="253">
        <v>4</v>
      </c>
      <c r="W431" s="253">
        <v>1965</v>
      </c>
      <c r="X431" s="297">
        <v>1</v>
      </c>
      <c r="Y431" s="348">
        <v>1</v>
      </c>
      <c r="Z431" s="254"/>
      <c r="AA431" s="295"/>
      <c r="AB431" s="309"/>
      <c r="AC431" s="309"/>
    </row>
    <row r="432" spans="2:29" s="253" customFormat="1" ht="27.6" customHeight="1" x14ac:dyDescent="0.35">
      <c r="B432" s="363" t="s">
        <v>580</v>
      </c>
      <c r="C432" s="363" t="s">
        <v>2582</v>
      </c>
      <c r="D432" s="363"/>
      <c r="E432" s="364">
        <v>1281900026</v>
      </c>
      <c r="F432" s="326" t="s">
        <v>1522</v>
      </c>
      <c r="G432" s="365" t="s">
        <v>339</v>
      </c>
      <c r="H432" s="365" t="s">
        <v>778</v>
      </c>
      <c r="I432" s="365">
        <v>14454</v>
      </c>
      <c r="J432" s="350" t="s">
        <v>581</v>
      </c>
      <c r="K432" s="350" t="s">
        <v>1364</v>
      </c>
      <c r="L432" s="350" t="s">
        <v>1365</v>
      </c>
      <c r="M432" s="366">
        <v>61353</v>
      </c>
      <c r="N432" s="295">
        <v>11059495.758000001</v>
      </c>
      <c r="O432" s="295">
        <v>237083.7</v>
      </c>
      <c r="P432" s="295">
        <v>0</v>
      </c>
      <c r="Q432" s="295"/>
      <c r="R432" s="295">
        <f t="shared" si="15"/>
        <v>11296579.458000001</v>
      </c>
      <c r="S432" s="295"/>
      <c r="T432" s="295"/>
      <c r="U432" s="253">
        <v>4</v>
      </c>
      <c r="V432" s="253">
        <v>4</v>
      </c>
      <c r="W432" s="253">
        <v>1966</v>
      </c>
      <c r="X432" s="297">
        <v>1</v>
      </c>
      <c r="Y432" s="348">
        <v>1</v>
      </c>
      <c r="Z432" s="254"/>
      <c r="AA432" s="295"/>
      <c r="AB432" s="309"/>
      <c r="AC432" s="309"/>
    </row>
    <row r="433" spans="2:29" s="253" customFormat="1" ht="27.6" customHeight="1" x14ac:dyDescent="0.35">
      <c r="B433" s="363" t="s">
        <v>582</v>
      </c>
      <c r="C433" s="363" t="s">
        <v>2582</v>
      </c>
      <c r="D433" s="363"/>
      <c r="E433" s="364">
        <v>1281900027</v>
      </c>
      <c r="F433" s="326" t="s">
        <v>1522</v>
      </c>
      <c r="G433" s="365" t="s">
        <v>339</v>
      </c>
      <c r="H433" s="365" t="s">
        <v>778</v>
      </c>
      <c r="I433" s="365">
        <v>14454</v>
      </c>
      <c r="J433" s="350" t="s">
        <v>715</v>
      </c>
      <c r="K433" s="350" t="s">
        <v>1364</v>
      </c>
      <c r="L433" s="350" t="s">
        <v>1365</v>
      </c>
      <c r="M433" s="366">
        <v>61383</v>
      </c>
      <c r="N433" s="295">
        <v>11062617.263999999</v>
      </c>
      <c r="O433" s="295">
        <v>236048.4</v>
      </c>
      <c r="P433" s="295">
        <v>0</v>
      </c>
      <c r="Q433" s="295"/>
      <c r="R433" s="295">
        <f t="shared" si="15"/>
        <v>11298665.663999999</v>
      </c>
      <c r="S433" s="295"/>
      <c r="T433" s="295"/>
      <c r="U433" s="253">
        <v>4</v>
      </c>
      <c r="V433" s="253">
        <v>4</v>
      </c>
      <c r="W433" s="253">
        <v>1965</v>
      </c>
      <c r="X433" s="297">
        <v>1</v>
      </c>
      <c r="Y433" s="348">
        <v>1</v>
      </c>
      <c r="Z433" s="254"/>
      <c r="AA433" s="295"/>
      <c r="AB433" s="309"/>
      <c r="AC433" s="309"/>
    </row>
    <row r="434" spans="2:29" s="253" customFormat="1" ht="27.6" customHeight="1" x14ac:dyDescent="0.35">
      <c r="B434" s="363" t="s">
        <v>716</v>
      </c>
      <c r="C434" s="363" t="s">
        <v>2582</v>
      </c>
      <c r="D434" s="363"/>
      <c r="E434" s="364">
        <v>1281900028</v>
      </c>
      <c r="F434" s="326" t="s">
        <v>1522</v>
      </c>
      <c r="G434" s="365" t="s">
        <v>339</v>
      </c>
      <c r="H434" s="365" t="s">
        <v>778</v>
      </c>
      <c r="I434" s="365">
        <v>14454</v>
      </c>
      <c r="J434" s="350" t="s">
        <v>717</v>
      </c>
      <c r="K434" s="350" t="s">
        <v>1364</v>
      </c>
      <c r="L434" s="350" t="s">
        <v>1365</v>
      </c>
      <c r="M434" s="366">
        <v>65415</v>
      </c>
      <c r="N434" s="295">
        <v>12038608.140000001</v>
      </c>
      <c r="O434" s="295">
        <v>600474</v>
      </c>
      <c r="P434" s="295">
        <v>0</v>
      </c>
      <c r="Q434" s="295"/>
      <c r="R434" s="295">
        <f t="shared" si="15"/>
        <v>12639082.140000001</v>
      </c>
      <c r="S434" s="295"/>
      <c r="T434" s="295"/>
      <c r="U434" s="253">
        <v>4</v>
      </c>
      <c r="V434" s="253">
        <v>4</v>
      </c>
      <c r="W434" s="253">
        <v>1966</v>
      </c>
      <c r="X434" s="297">
        <v>1</v>
      </c>
      <c r="Y434" s="348">
        <v>1</v>
      </c>
      <c r="Z434" s="254"/>
      <c r="AA434" s="295"/>
      <c r="AB434" s="309"/>
      <c r="AC434" s="309"/>
    </row>
    <row r="435" spans="2:29" s="253" customFormat="1" ht="27.6" customHeight="1" x14ac:dyDescent="0.35">
      <c r="B435" s="363" t="s">
        <v>718</v>
      </c>
      <c r="C435" s="363" t="s">
        <v>2582</v>
      </c>
      <c r="D435" s="363"/>
      <c r="E435" s="364">
        <v>1281900033</v>
      </c>
      <c r="F435" s="326" t="s">
        <v>1522</v>
      </c>
      <c r="G435" s="365" t="s">
        <v>339</v>
      </c>
      <c r="H435" s="365" t="s">
        <v>778</v>
      </c>
      <c r="I435" s="365">
        <v>14454</v>
      </c>
      <c r="J435" s="350" t="s">
        <v>719</v>
      </c>
      <c r="K435" s="350" t="s">
        <v>1364</v>
      </c>
      <c r="L435" s="350" t="s">
        <v>1365</v>
      </c>
      <c r="M435" s="366">
        <v>50074</v>
      </c>
      <c r="N435" s="295">
        <v>9513309.7860000003</v>
      </c>
      <c r="O435" s="295">
        <v>213271.80000000002</v>
      </c>
      <c r="P435" s="295">
        <v>0</v>
      </c>
      <c r="Q435" s="295"/>
      <c r="R435" s="295">
        <f t="shared" si="15"/>
        <v>9726581.5860000011</v>
      </c>
      <c r="S435" s="295"/>
      <c r="T435" s="295"/>
      <c r="U435" s="253">
        <v>4</v>
      </c>
      <c r="V435" s="253">
        <v>4</v>
      </c>
      <c r="W435" s="253">
        <v>1967</v>
      </c>
      <c r="X435" s="297">
        <v>1</v>
      </c>
      <c r="Y435" s="348">
        <v>1</v>
      </c>
      <c r="Z435" s="254"/>
      <c r="AA435" s="295"/>
      <c r="AB435" s="309"/>
      <c r="AC435" s="309"/>
    </row>
    <row r="436" spans="2:29" s="253" customFormat="1" ht="27.6" customHeight="1" x14ac:dyDescent="0.35">
      <c r="B436" s="363" t="s">
        <v>1172</v>
      </c>
      <c r="C436" s="363" t="s">
        <v>2582</v>
      </c>
      <c r="D436" s="363"/>
      <c r="E436" s="364">
        <v>1281900034</v>
      </c>
      <c r="F436" s="326" t="s">
        <v>1522</v>
      </c>
      <c r="G436" s="365" t="s">
        <v>339</v>
      </c>
      <c r="H436" s="365" t="s">
        <v>778</v>
      </c>
      <c r="I436" s="365">
        <v>14454</v>
      </c>
      <c r="J436" s="350" t="s">
        <v>1173</v>
      </c>
      <c r="K436" s="350" t="s">
        <v>1364</v>
      </c>
      <c r="L436" s="350" t="s">
        <v>1365</v>
      </c>
      <c r="M436" s="366">
        <v>50074</v>
      </c>
      <c r="N436" s="295">
        <v>9513309.7860000003</v>
      </c>
      <c r="O436" s="295">
        <v>212236.5</v>
      </c>
      <c r="P436" s="295">
        <v>0</v>
      </c>
      <c r="Q436" s="295"/>
      <c r="R436" s="295">
        <f t="shared" si="15"/>
        <v>9725546.2860000003</v>
      </c>
      <c r="S436" s="295"/>
      <c r="T436" s="295"/>
      <c r="U436" s="253">
        <v>4</v>
      </c>
      <c r="V436" s="253">
        <v>4</v>
      </c>
      <c r="W436" s="253">
        <v>1967</v>
      </c>
      <c r="X436" s="297">
        <v>1</v>
      </c>
      <c r="Y436" s="348">
        <v>1</v>
      </c>
      <c r="Z436" s="254"/>
      <c r="AA436" s="295"/>
      <c r="AB436" s="309"/>
      <c r="AC436" s="309"/>
    </row>
    <row r="437" spans="2:29" s="253" customFormat="1" ht="27.6" customHeight="1" x14ac:dyDescent="0.35">
      <c r="B437" s="363" t="s">
        <v>1174</v>
      </c>
      <c r="C437" s="363" t="s">
        <v>2582</v>
      </c>
      <c r="D437" s="363"/>
      <c r="E437" s="364">
        <v>1281900039</v>
      </c>
      <c r="F437" s="326" t="s">
        <v>1522</v>
      </c>
      <c r="G437" s="365" t="s">
        <v>339</v>
      </c>
      <c r="H437" s="365" t="s">
        <v>778</v>
      </c>
      <c r="I437" s="365">
        <v>14454</v>
      </c>
      <c r="J437" s="350" t="s">
        <v>1175</v>
      </c>
      <c r="K437" s="350" t="s">
        <v>1364</v>
      </c>
      <c r="L437" s="350" t="s">
        <v>1365</v>
      </c>
      <c r="M437" s="366">
        <v>26104</v>
      </c>
      <c r="N437" s="295">
        <v>5158808.9160000002</v>
      </c>
      <c r="O437" s="295">
        <v>115953.60000000001</v>
      </c>
      <c r="P437" s="295">
        <v>0</v>
      </c>
      <c r="Q437" s="295"/>
      <c r="R437" s="295">
        <f t="shared" si="15"/>
        <v>5274762.5159999998</v>
      </c>
      <c r="S437" s="295"/>
      <c r="T437" s="295"/>
      <c r="U437" s="253">
        <v>4</v>
      </c>
      <c r="V437" s="253">
        <v>4</v>
      </c>
      <c r="W437" s="253">
        <v>1970</v>
      </c>
      <c r="X437" s="297">
        <v>1</v>
      </c>
      <c r="Y437" s="348">
        <v>1</v>
      </c>
      <c r="Z437" s="254"/>
      <c r="AA437" s="295"/>
      <c r="AB437" s="309"/>
      <c r="AC437" s="309"/>
    </row>
    <row r="438" spans="2:29" s="253" customFormat="1" ht="27.6" customHeight="1" x14ac:dyDescent="0.35">
      <c r="B438" s="363" t="s">
        <v>468</v>
      </c>
      <c r="C438" s="363" t="s">
        <v>2582</v>
      </c>
      <c r="D438" s="363"/>
      <c r="E438" s="364">
        <v>1281900040</v>
      </c>
      <c r="F438" s="326" t="s">
        <v>1522</v>
      </c>
      <c r="G438" s="365" t="s">
        <v>339</v>
      </c>
      <c r="H438" s="365" t="s">
        <v>778</v>
      </c>
      <c r="I438" s="365">
        <v>14454</v>
      </c>
      <c r="J438" s="350" t="s">
        <v>1290</v>
      </c>
      <c r="K438" s="350" t="s">
        <v>1364</v>
      </c>
      <c r="L438" s="350" t="s">
        <v>1365</v>
      </c>
      <c r="M438" s="366">
        <v>85350</v>
      </c>
      <c r="N438" s="295">
        <v>15779212.83</v>
      </c>
      <c r="O438" s="295">
        <v>377884.5</v>
      </c>
      <c r="P438" s="295">
        <v>0</v>
      </c>
      <c r="Q438" s="295"/>
      <c r="R438" s="295">
        <f t="shared" si="15"/>
        <v>16157097.33</v>
      </c>
      <c r="S438" s="295"/>
      <c r="T438" s="295"/>
      <c r="U438" s="253">
        <v>4</v>
      </c>
      <c r="V438" s="253">
        <v>4</v>
      </c>
      <c r="W438" s="253">
        <v>1971</v>
      </c>
      <c r="X438" s="297">
        <v>1</v>
      </c>
      <c r="Y438" s="348">
        <v>1</v>
      </c>
      <c r="Z438" s="254"/>
      <c r="AA438" s="295"/>
      <c r="AB438" s="309"/>
      <c r="AC438" s="309"/>
    </row>
    <row r="439" spans="2:29" s="253" customFormat="1" ht="27.6" customHeight="1" x14ac:dyDescent="0.35">
      <c r="B439" s="363" t="s">
        <v>469</v>
      </c>
      <c r="C439" s="363" t="s">
        <v>2582</v>
      </c>
      <c r="D439" s="363"/>
      <c r="E439" s="364">
        <v>1281900041</v>
      </c>
      <c r="F439" s="326" t="s">
        <v>1522</v>
      </c>
      <c r="G439" s="365" t="s">
        <v>339</v>
      </c>
      <c r="H439" s="365" t="s">
        <v>778</v>
      </c>
      <c r="I439" s="365">
        <v>14454</v>
      </c>
      <c r="J439" s="350" t="s">
        <v>470</v>
      </c>
      <c r="K439" s="350" t="s">
        <v>1364</v>
      </c>
      <c r="L439" s="350" t="s">
        <v>1365</v>
      </c>
      <c r="M439" s="366">
        <v>43655</v>
      </c>
      <c r="N439" s="295">
        <v>8473848.2880000006</v>
      </c>
      <c r="O439" s="295">
        <v>211201.2</v>
      </c>
      <c r="P439" s="295">
        <v>0</v>
      </c>
      <c r="Q439" s="295"/>
      <c r="R439" s="295">
        <f t="shared" si="15"/>
        <v>8685049.4879999999</v>
      </c>
      <c r="S439" s="295"/>
      <c r="T439" s="295"/>
      <c r="U439" s="253">
        <v>4</v>
      </c>
      <c r="V439" s="253">
        <v>4</v>
      </c>
      <c r="W439" s="253">
        <v>1970</v>
      </c>
      <c r="X439" s="297">
        <v>1</v>
      </c>
      <c r="Y439" s="348">
        <v>1</v>
      </c>
      <c r="Z439" s="254"/>
      <c r="AA439" s="295"/>
      <c r="AB439" s="309"/>
      <c r="AC439" s="309"/>
    </row>
    <row r="440" spans="2:29" s="253" customFormat="1" ht="27.6" customHeight="1" x14ac:dyDescent="0.35">
      <c r="B440" s="363" t="s">
        <v>2210</v>
      </c>
      <c r="C440" s="363" t="s">
        <v>2582</v>
      </c>
      <c r="D440" s="363"/>
      <c r="E440" s="327">
        <v>1281900057</v>
      </c>
      <c r="F440" s="326" t="s">
        <v>1522</v>
      </c>
      <c r="G440" s="365" t="s">
        <v>339</v>
      </c>
      <c r="H440" s="365" t="s">
        <v>778</v>
      </c>
      <c r="I440" s="365">
        <v>14454</v>
      </c>
      <c r="J440" s="253" t="s">
        <v>1425</v>
      </c>
      <c r="K440" s="350" t="s">
        <v>1364</v>
      </c>
      <c r="L440" s="253" t="s">
        <v>1880</v>
      </c>
      <c r="M440" s="309">
        <v>28500</v>
      </c>
      <c r="N440" s="281">
        <v>5631196.824</v>
      </c>
      <c r="O440" s="281">
        <v>192144.54</v>
      </c>
      <c r="P440" s="281">
        <v>0</v>
      </c>
      <c r="Q440" s="281"/>
      <c r="R440" s="295">
        <f t="shared" si="15"/>
        <v>5823341.3640000001</v>
      </c>
      <c r="S440" s="295"/>
      <c r="T440" s="295"/>
      <c r="U440" s="253">
        <v>4</v>
      </c>
      <c r="V440" s="400">
        <v>3</v>
      </c>
      <c r="W440" s="253">
        <v>2004</v>
      </c>
      <c r="X440" s="297">
        <v>1</v>
      </c>
      <c r="Y440" s="348">
        <v>1</v>
      </c>
      <c r="Z440" s="254"/>
      <c r="AA440" s="281"/>
      <c r="AB440" s="309"/>
      <c r="AC440" s="309"/>
    </row>
    <row r="441" spans="2:29" s="253" customFormat="1" ht="27.6" customHeight="1" x14ac:dyDescent="0.35">
      <c r="B441" s="363" t="s">
        <v>2266</v>
      </c>
      <c r="C441" s="363"/>
      <c r="D441" s="363"/>
      <c r="E441" s="327">
        <v>1281900059</v>
      </c>
      <c r="F441" s="326" t="s">
        <v>1522</v>
      </c>
      <c r="G441" s="365" t="s">
        <v>339</v>
      </c>
      <c r="H441" s="365" t="s">
        <v>778</v>
      </c>
      <c r="I441" s="365">
        <v>14454</v>
      </c>
      <c r="J441" s="253" t="s">
        <v>2069</v>
      </c>
      <c r="K441" s="350" t="s">
        <v>1364</v>
      </c>
      <c r="L441" s="253" t="s">
        <v>1880</v>
      </c>
      <c r="M441" s="309">
        <v>33000</v>
      </c>
      <c r="N441" s="281">
        <v>10925271</v>
      </c>
      <c r="O441" s="281">
        <v>765000</v>
      </c>
      <c r="P441" s="281">
        <v>0</v>
      </c>
      <c r="Q441" s="281"/>
      <c r="R441" s="295">
        <f t="shared" si="15"/>
        <v>11690271</v>
      </c>
      <c r="S441" s="295"/>
      <c r="T441" s="295"/>
      <c r="U441" s="253">
        <v>4</v>
      </c>
      <c r="V441" s="400">
        <v>3</v>
      </c>
      <c r="W441" s="253">
        <v>2008</v>
      </c>
      <c r="X441" s="297">
        <v>1</v>
      </c>
      <c r="Y441" s="348">
        <v>1</v>
      </c>
      <c r="Z441" s="254"/>
      <c r="AA441" s="281"/>
      <c r="AB441" s="309"/>
      <c r="AC441" s="309"/>
    </row>
    <row r="442" spans="2:29" s="253" customFormat="1" ht="27.6" customHeight="1" x14ac:dyDescent="0.35">
      <c r="B442" s="363" t="s">
        <v>2381</v>
      </c>
      <c r="C442" s="363"/>
      <c r="D442" s="363"/>
      <c r="E442" s="327">
        <v>1281900069</v>
      </c>
      <c r="F442" s="326" t="s">
        <v>1522</v>
      </c>
      <c r="G442" s="365" t="s">
        <v>339</v>
      </c>
      <c r="H442" s="365" t="s">
        <v>778</v>
      </c>
      <c r="I442" s="365">
        <v>14454</v>
      </c>
      <c r="J442" s="253" t="s">
        <v>1481</v>
      </c>
      <c r="K442" s="350" t="s">
        <v>1364</v>
      </c>
      <c r="L442" s="253" t="s">
        <v>704</v>
      </c>
      <c r="M442" s="309">
        <v>2663</v>
      </c>
      <c r="N442" s="281">
        <v>6243012</v>
      </c>
      <c r="O442" s="281">
        <v>0</v>
      </c>
      <c r="P442" s="281">
        <v>0</v>
      </c>
      <c r="Q442" s="281"/>
      <c r="R442" s="295">
        <f t="shared" si="15"/>
        <v>6243012</v>
      </c>
      <c r="S442" s="295"/>
      <c r="T442" s="295"/>
      <c r="U442" s="253">
        <v>4</v>
      </c>
      <c r="V442" s="400">
        <v>3</v>
      </c>
      <c r="W442" s="253">
        <v>2008</v>
      </c>
      <c r="X442" s="297">
        <v>1</v>
      </c>
      <c r="Y442" s="348">
        <v>1</v>
      </c>
      <c r="Z442" s="254"/>
      <c r="AA442" s="281"/>
      <c r="AB442" s="309"/>
      <c r="AC442" s="309"/>
    </row>
    <row r="443" spans="2:29" s="253" customFormat="1" ht="27.6" customHeight="1" x14ac:dyDescent="0.35">
      <c r="E443" s="367"/>
      <c r="F443" s="304"/>
      <c r="G443" s="368"/>
      <c r="H443" s="368"/>
      <c r="I443" s="368"/>
      <c r="L443" s="300" t="s">
        <v>1544</v>
      </c>
      <c r="M443" s="337">
        <f t="shared" ref="M443:R443" si="16">SUM(M424:M442)</f>
        <v>919353</v>
      </c>
      <c r="N443" s="301">
        <f t="shared" si="16"/>
        <v>185040794.676</v>
      </c>
      <c r="O443" s="301">
        <f t="shared" si="16"/>
        <v>4691050.3800000008</v>
      </c>
      <c r="P443" s="301">
        <f t="shared" si="16"/>
        <v>0</v>
      </c>
      <c r="Q443" s="301">
        <f t="shared" si="16"/>
        <v>0</v>
      </c>
      <c r="R443" s="337">
        <f t="shared" si="16"/>
        <v>189731845.05600002</v>
      </c>
      <c r="S443" s="337"/>
      <c r="T443" s="295"/>
      <c r="U443" s="253">
        <v>4</v>
      </c>
      <c r="V443" s="253">
        <v>15</v>
      </c>
      <c r="W443" s="253">
        <v>2009</v>
      </c>
      <c r="X443" s="297">
        <v>1</v>
      </c>
      <c r="Y443" s="348">
        <v>1</v>
      </c>
      <c r="Z443" s="254"/>
      <c r="AA443" s="362"/>
      <c r="AB443" s="309"/>
      <c r="AC443" s="309"/>
    </row>
    <row r="444" spans="2:29" s="253" customFormat="1" ht="27.6" customHeight="1" x14ac:dyDescent="0.35">
      <c r="B444" s="339" t="s">
        <v>471</v>
      </c>
      <c r="C444" s="339"/>
      <c r="D444" s="339"/>
      <c r="E444" s="401"/>
      <c r="F444" s="402"/>
      <c r="G444" s="403"/>
      <c r="H444" s="361"/>
      <c r="I444" s="361"/>
      <c r="M444" s="309"/>
      <c r="N444" s="281"/>
      <c r="O444" s="281"/>
      <c r="P444" s="281"/>
      <c r="Q444" s="281"/>
      <c r="R444" s="295"/>
      <c r="S444" s="295"/>
      <c r="T444" s="295"/>
      <c r="X444" s="282"/>
      <c r="Z444" s="254"/>
      <c r="AA444" s="362"/>
      <c r="AB444" s="309"/>
      <c r="AC444" s="309"/>
    </row>
    <row r="445" spans="2:29" s="253" customFormat="1" ht="27.6" customHeight="1" x14ac:dyDescent="0.35">
      <c r="B445" s="704" t="s">
        <v>2997</v>
      </c>
      <c r="C445" s="363" t="s">
        <v>2582</v>
      </c>
      <c r="D445" s="363"/>
      <c r="E445" s="364">
        <v>1282000034</v>
      </c>
      <c r="F445" s="326" t="s">
        <v>1292</v>
      </c>
      <c r="G445" s="365" t="s">
        <v>340</v>
      </c>
      <c r="H445" s="365" t="s">
        <v>2213</v>
      </c>
      <c r="I445" s="365">
        <v>11568</v>
      </c>
      <c r="J445" s="350" t="s">
        <v>440</v>
      </c>
      <c r="K445" s="350" t="s">
        <v>1364</v>
      </c>
      <c r="L445" s="350" t="s">
        <v>1365</v>
      </c>
      <c r="M445" s="366">
        <v>17933</v>
      </c>
      <c r="N445" s="295">
        <v>4165129.5060000001</v>
      </c>
      <c r="O445" s="295">
        <v>95247.6</v>
      </c>
      <c r="P445" s="295">
        <v>0</v>
      </c>
      <c r="Q445" s="295"/>
      <c r="R445" s="295">
        <f t="shared" ref="R445:R459" si="17">SUM(N445:Q445)</f>
        <v>4260377.1059999997</v>
      </c>
      <c r="S445" s="295"/>
      <c r="T445" s="295"/>
      <c r="U445" s="253">
        <v>4</v>
      </c>
      <c r="V445" s="253">
        <v>4</v>
      </c>
      <c r="W445" s="253">
        <v>1971</v>
      </c>
      <c r="X445" s="297">
        <v>0</v>
      </c>
      <c r="Y445" s="348">
        <v>1</v>
      </c>
      <c r="Z445" s="254"/>
      <c r="AA445" s="295"/>
      <c r="AB445" s="309"/>
      <c r="AC445" s="309"/>
    </row>
    <row r="446" spans="2:29" s="253" customFormat="1" ht="27.6" customHeight="1" x14ac:dyDescent="0.35">
      <c r="B446" s="704" t="s">
        <v>2998</v>
      </c>
      <c r="C446" s="363" t="s">
        <v>2582</v>
      </c>
      <c r="D446" s="363"/>
      <c r="E446" s="364">
        <v>1282000035</v>
      </c>
      <c r="F446" s="326" t="s">
        <v>1292</v>
      </c>
      <c r="G446" s="365" t="s">
        <v>340</v>
      </c>
      <c r="H446" s="365" t="s">
        <v>2213</v>
      </c>
      <c r="I446" s="365">
        <v>11568</v>
      </c>
      <c r="J446" s="350" t="s">
        <v>2043</v>
      </c>
      <c r="K446" s="350" t="s">
        <v>1364</v>
      </c>
      <c r="L446" s="350" t="s">
        <v>794</v>
      </c>
      <c r="M446" s="366">
        <v>22048</v>
      </c>
      <c r="N446" s="295">
        <v>5083892.7719999999</v>
      </c>
      <c r="O446" s="295">
        <v>88000.5</v>
      </c>
      <c r="P446" s="295">
        <v>0</v>
      </c>
      <c r="Q446" s="295"/>
      <c r="R446" s="295">
        <f t="shared" si="17"/>
        <v>5171893.2719999999</v>
      </c>
      <c r="S446" s="295"/>
      <c r="T446" s="295"/>
      <c r="U446" s="253">
        <v>4</v>
      </c>
      <c r="V446" s="253">
        <v>4</v>
      </c>
      <c r="W446" s="253">
        <v>1971</v>
      </c>
      <c r="X446" s="297">
        <v>0</v>
      </c>
      <c r="Y446" s="348">
        <v>1</v>
      </c>
      <c r="Z446" s="254"/>
      <c r="AA446" s="295"/>
      <c r="AB446" s="309"/>
      <c r="AC446" s="309"/>
    </row>
    <row r="447" spans="2:29" s="253" customFormat="1" ht="27.6" customHeight="1" x14ac:dyDescent="0.35">
      <c r="B447" s="704" t="s">
        <v>2999</v>
      </c>
      <c r="C447" s="363" t="s">
        <v>2582</v>
      </c>
      <c r="D447" s="363"/>
      <c r="E447" s="364">
        <v>1282000036</v>
      </c>
      <c r="F447" s="326" t="s">
        <v>1292</v>
      </c>
      <c r="G447" s="365" t="s">
        <v>340</v>
      </c>
      <c r="H447" s="365" t="s">
        <v>2213</v>
      </c>
      <c r="I447" s="365">
        <v>11568</v>
      </c>
      <c r="J447" s="350" t="s">
        <v>2044</v>
      </c>
      <c r="K447" s="350" t="s">
        <v>1364</v>
      </c>
      <c r="L447" s="350" t="s">
        <v>794</v>
      </c>
      <c r="M447" s="366">
        <v>21025</v>
      </c>
      <c r="N447" s="295">
        <v>4886197.392</v>
      </c>
      <c r="O447" s="295">
        <v>95247.6</v>
      </c>
      <c r="P447" s="295">
        <v>0</v>
      </c>
      <c r="Q447" s="295"/>
      <c r="R447" s="295">
        <f t="shared" si="17"/>
        <v>4981444.9919999996</v>
      </c>
      <c r="S447" s="295"/>
      <c r="T447" s="295"/>
      <c r="U447" s="253">
        <v>4</v>
      </c>
      <c r="V447" s="253">
        <v>4</v>
      </c>
      <c r="W447" s="253">
        <v>1971</v>
      </c>
      <c r="X447" s="297">
        <v>0</v>
      </c>
      <c r="Y447" s="348">
        <v>1</v>
      </c>
      <c r="Z447" s="254"/>
      <c r="AA447" s="295"/>
      <c r="AB447" s="309"/>
      <c r="AC447" s="309"/>
    </row>
    <row r="448" spans="2:29" s="253" customFormat="1" ht="27.6" customHeight="1" x14ac:dyDescent="0.35">
      <c r="B448" s="704" t="s">
        <v>3000</v>
      </c>
      <c r="C448" s="363" t="s">
        <v>2582</v>
      </c>
      <c r="D448" s="363"/>
      <c r="E448" s="364">
        <v>1282000037</v>
      </c>
      <c r="F448" s="326" t="s">
        <v>1292</v>
      </c>
      <c r="G448" s="365" t="s">
        <v>340</v>
      </c>
      <c r="H448" s="365" t="s">
        <v>2213</v>
      </c>
      <c r="I448" s="365">
        <v>11568</v>
      </c>
      <c r="J448" s="350" t="s">
        <v>1628</v>
      </c>
      <c r="K448" s="350" t="s">
        <v>1364</v>
      </c>
      <c r="L448" s="350" t="s">
        <v>794</v>
      </c>
      <c r="M448" s="366">
        <v>20515</v>
      </c>
      <c r="N448" s="295">
        <v>4780066.1880000001</v>
      </c>
      <c r="O448" s="295">
        <v>80753.399999999994</v>
      </c>
      <c r="P448" s="295">
        <v>0</v>
      </c>
      <c r="Q448" s="295"/>
      <c r="R448" s="295">
        <f t="shared" si="17"/>
        <v>4860819.5880000005</v>
      </c>
      <c r="S448" s="295"/>
      <c r="T448" s="295"/>
      <c r="U448" s="253">
        <v>4</v>
      </c>
      <c r="V448" s="253">
        <v>4</v>
      </c>
      <c r="W448" s="253">
        <v>1971</v>
      </c>
      <c r="X448" s="297">
        <v>0</v>
      </c>
      <c r="Y448" s="348">
        <v>1</v>
      </c>
      <c r="Z448" s="254"/>
      <c r="AA448" s="295"/>
      <c r="AB448" s="309"/>
      <c r="AC448" s="309"/>
    </row>
    <row r="449" spans="2:29" s="253" customFormat="1" ht="27.6" customHeight="1" x14ac:dyDescent="0.35">
      <c r="B449" s="704" t="s">
        <v>3001</v>
      </c>
      <c r="C449" s="363" t="s">
        <v>2582</v>
      </c>
      <c r="D449" s="363"/>
      <c r="E449" s="364">
        <v>1282000038</v>
      </c>
      <c r="F449" s="326" t="s">
        <v>1292</v>
      </c>
      <c r="G449" s="365" t="s">
        <v>340</v>
      </c>
      <c r="H449" s="365" t="s">
        <v>2213</v>
      </c>
      <c r="I449" s="365">
        <v>11568</v>
      </c>
      <c r="J449" s="350" t="s">
        <v>317</v>
      </c>
      <c r="K449" s="350" t="s">
        <v>1364</v>
      </c>
      <c r="L449" s="350" t="s">
        <v>794</v>
      </c>
      <c r="M449" s="366">
        <v>20635</v>
      </c>
      <c r="N449" s="295">
        <v>4796714.22</v>
      </c>
      <c r="O449" s="295">
        <v>105600.6</v>
      </c>
      <c r="P449" s="295">
        <v>0</v>
      </c>
      <c r="Q449" s="295"/>
      <c r="R449" s="295">
        <f t="shared" si="17"/>
        <v>4902314.8199999994</v>
      </c>
      <c r="S449" s="295"/>
      <c r="T449" s="295"/>
      <c r="U449" s="253">
        <v>4</v>
      </c>
      <c r="V449" s="253">
        <v>4</v>
      </c>
      <c r="W449" s="253">
        <v>1972</v>
      </c>
      <c r="X449" s="297">
        <v>0</v>
      </c>
      <c r="Y449" s="348">
        <v>1</v>
      </c>
      <c r="Z449" s="254"/>
      <c r="AA449" s="295"/>
      <c r="AB449" s="309"/>
      <c r="AC449" s="309"/>
    </row>
    <row r="450" spans="2:29" s="253" customFormat="1" ht="27.6" customHeight="1" x14ac:dyDescent="0.35">
      <c r="B450" s="704" t="s">
        <v>3002</v>
      </c>
      <c r="C450" s="363" t="s">
        <v>2582</v>
      </c>
      <c r="D450" s="363"/>
      <c r="E450" s="364">
        <v>1282000039</v>
      </c>
      <c r="F450" s="326" t="s">
        <v>1292</v>
      </c>
      <c r="G450" s="365" t="s">
        <v>340</v>
      </c>
      <c r="H450" s="365" t="s">
        <v>2213</v>
      </c>
      <c r="I450" s="365">
        <v>11568</v>
      </c>
      <c r="J450" s="350" t="s">
        <v>1294</v>
      </c>
      <c r="K450" s="350" t="s">
        <v>1364</v>
      </c>
      <c r="L450" s="350" t="s">
        <v>794</v>
      </c>
      <c r="M450" s="366">
        <v>20402</v>
      </c>
      <c r="N450" s="295">
        <v>4759256.148</v>
      </c>
      <c r="O450" s="295">
        <v>95247.6</v>
      </c>
      <c r="P450" s="295">
        <v>0</v>
      </c>
      <c r="Q450" s="295"/>
      <c r="R450" s="295">
        <f t="shared" si="17"/>
        <v>4854503.7479999997</v>
      </c>
      <c r="S450" s="295"/>
      <c r="T450" s="295"/>
      <c r="U450" s="253">
        <v>4</v>
      </c>
      <c r="V450" s="253">
        <v>4</v>
      </c>
      <c r="W450" s="253">
        <v>1972</v>
      </c>
      <c r="X450" s="297">
        <v>0</v>
      </c>
      <c r="Y450" s="348">
        <v>1</v>
      </c>
      <c r="Z450" s="254"/>
      <c r="AA450" s="295"/>
      <c r="AB450" s="309"/>
      <c r="AC450" s="309"/>
    </row>
    <row r="451" spans="2:29" s="253" customFormat="1" ht="27.6" customHeight="1" x14ac:dyDescent="0.35">
      <c r="B451" s="704" t="s">
        <v>3003</v>
      </c>
      <c r="C451" s="363" t="s">
        <v>2582</v>
      </c>
      <c r="D451" s="363"/>
      <c r="E451" s="364">
        <v>1282000040</v>
      </c>
      <c r="F451" s="326" t="s">
        <v>1292</v>
      </c>
      <c r="G451" s="365" t="s">
        <v>340</v>
      </c>
      <c r="H451" s="365" t="s">
        <v>2213</v>
      </c>
      <c r="I451" s="365">
        <v>11568</v>
      </c>
      <c r="J451" s="350" t="s">
        <v>1295</v>
      </c>
      <c r="K451" s="350" t="s">
        <v>1364</v>
      </c>
      <c r="L451" s="350" t="s">
        <v>794</v>
      </c>
      <c r="M451" s="366">
        <v>18288</v>
      </c>
      <c r="N451" s="295">
        <v>4317042.7980000004</v>
      </c>
      <c r="O451" s="295">
        <v>81788.7</v>
      </c>
      <c r="P451" s="295">
        <v>0</v>
      </c>
      <c r="Q451" s="295"/>
      <c r="R451" s="295">
        <f t="shared" si="17"/>
        <v>4398831.4980000006</v>
      </c>
      <c r="S451" s="295"/>
      <c r="T451" s="295"/>
      <c r="U451" s="253">
        <v>4</v>
      </c>
      <c r="V451" s="253">
        <v>4</v>
      </c>
      <c r="W451" s="253">
        <v>1972</v>
      </c>
      <c r="X451" s="297">
        <v>0</v>
      </c>
      <c r="Y451" s="348">
        <v>1</v>
      </c>
      <c r="Z451" s="254"/>
      <c r="AA451" s="295"/>
      <c r="AB451" s="309"/>
      <c r="AC451" s="309"/>
    </row>
    <row r="452" spans="2:29" s="253" customFormat="1" ht="27.6" customHeight="1" x14ac:dyDescent="0.35">
      <c r="B452" s="704" t="s">
        <v>3004</v>
      </c>
      <c r="C452" s="363" t="s">
        <v>2582</v>
      </c>
      <c r="D452" s="363"/>
      <c r="E452" s="364">
        <v>1282000041</v>
      </c>
      <c r="F452" s="326" t="s">
        <v>1292</v>
      </c>
      <c r="G452" s="365" t="s">
        <v>340</v>
      </c>
      <c r="H452" s="365" t="s">
        <v>2213</v>
      </c>
      <c r="I452" s="365">
        <v>11568</v>
      </c>
      <c r="J452" s="350" t="s">
        <v>1296</v>
      </c>
      <c r="K452" s="350" t="s">
        <v>1364</v>
      </c>
      <c r="L452" s="350" t="s">
        <v>794</v>
      </c>
      <c r="M452" s="366">
        <v>21607</v>
      </c>
      <c r="N452" s="295">
        <v>5005855.1219999995</v>
      </c>
      <c r="O452" s="295">
        <v>80753.399999999994</v>
      </c>
      <c r="P452" s="295">
        <v>0</v>
      </c>
      <c r="Q452" s="295"/>
      <c r="R452" s="295">
        <f t="shared" si="17"/>
        <v>5086608.5219999999</v>
      </c>
      <c r="S452" s="295"/>
      <c r="T452" s="295"/>
      <c r="U452" s="253">
        <v>4</v>
      </c>
      <c r="V452" s="253">
        <v>4</v>
      </c>
      <c r="W452" s="253">
        <v>1972</v>
      </c>
      <c r="X452" s="297">
        <v>0</v>
      </c>
      <c r="Y452" s="348">
        <v>1</v>
      </c>
      <c r="Z452" s="254"/>
      <c r="AA452" s="295"/>
      <c r="AB452" s="309"/>
      <c r="AC452" s="309"/>
    </row>
    <row r="453" spans="2:29" s="253" customFormat="1" ht="27.6" customHeight="1" x14ac:dyDescent="0.35">
      <c r="B453" s="704" t="s">
        <v>3005</v>
      </c>
      <c r="C453" s="363" t="s">
        <v>2582</v>
      </c>
      <c r="D453" s="363"/>
      <c r="E453" s="364">
        <v>1282000042</v>
      </c>
      <c r="F453" s="326" t="s">
        <v>1292</v>
      </c>
      <c r="G453" s="365" t="s">
        <v>340</v>
      </c>
      <c r="H453" s="365" t="s">
        <v>2213</v>
      </c>
      <c r="I453" s="365">
        <v>11568</v>
      </c>
      <c r="J453" s="350" t="s">
        <v>1297</v>
      </c>
      <c r="K453" s="350" t="s">
        <v>1364</v>
      </c>
      <c r="L453" s="350" t="s">
        <v>794</v>
      </c>
      <c r="M453" s="366">
        <v>21968</v>
      </c>
      <c r="N453" s="295">
        <v>5068285.2419999996</v>
      </c>
      <c r="O453" s="295">
        <v>129412.5</v>
      </c>
      <c r="P453" s="295">
        <v>0</v>
      </c>
      <c r="Q453" s="295"/>
      <c r="R453" s="295">
        <f t="shared" si="17"/>
        <v>5197697.7419999996</v>
      </c>
      <c r="S453" s="295"/>
      <c r="T453" s="295"/>
      <c r="U453" s="253">
        <v>4</v>
      </c>
      <c r="V453" s="253">
        <v>4</v>
      </c>
      <c r="W453" s="253">
        <v>1972</v>
      </c>
      <c r="X453" s="297">
        <v>0</v>
      </c>
      <c r="Y453" s="348">
        <v>1</v>
      </c>
      <c r="Z453" s="254"/>
      <c r="AA453" s="295"/>
      <c r="AB453" s="309"/>
      <c r="AC453" s="309"/>
    </row>
    <row r="454" spans="2:29" s="253" customFormat="1" ht="27.6" customHeight="1" x14ac:dyDescent="0.35">
      <c r="B454" s="704" t="s">
        <v>3006</v>
      </c>
      <c r="C454" s="363" t="s">
        <v>2582</v>
      </c>
      <c r="D454" s="363"/>
      <c r="E454" s="327">
        <v>1282000043</v>
      </c>
      <c r="F454" s="326" t="s">
        <v>1292</v>
      </c>
      <c r="G454" s="365" t="s">
        <v>1340</v>
      </c>
      <c r="H454" s="365" t="s">
        <v>778</v>
      </c>
      <c r="I454" s="365">
        <v>11568</v>
      </c>
      <c r="J454" s="253" t="s">
        <v>1341</v>
      </c>
      <c r="K454" s="253" t="s">
        <v>1364</v>
      </c>
      <c r="L454" s="253" t="s">
        <v>1882</v>
      </c>
      <c r="M454" s="309">
        <v>60614</v>
      </c>
      <c r="N454" s="281">
        <v>10954405.056000002</v>
      </c>
      <c r="O454" s="281">
        <v>266591.28000000003</v>
      </c>
      <c r="P454" s="281">
        <v>0</v>
      </c>
      <c r="Q454" s="281"/>
      <c r="R454" s="295">
        <f t="shared" si="17"/>
        <v>11220996.336000001</v>
      </c>
      <c r="S454" s="295"/>
      <c r="T454" s="295"/>
      <c r="U454" s="253">
        <v>4</v>
      </c>
      <c r="V454" s="253">
        <v>3</v>
      </c>
      <c r="W454" s="253">
        <v>2003</v>
      </c>
      <c r="X454" s="282">
        <v>100</v>
      </c>
      <c r="Y454" s="348">
        <v>1</v>
      </c>
      <c r="Z454" s="254"/>
      <c r="AA454" s="281"/>
      <c r="AB454" s="309"/>
      <c r="AC454" s="309"/>
    </row>
    <row r="455" spans="2:29" s="253" customFormat="1" ht="27.6" customHeight="1" x14ac:dyDescent="0.35">
      <c r="B455" s="704" t="s">
        <v>3007</v>
      </c>
      <c r="C455" s="363" t="s">
        <v>2582</v>
      </c>
      <c r="D455" s="363"/>
      <c r="E455" s="327">
        <v>1282000044</v>
      </c>
      <c r="F455" s="326" t="s">
        <v>1292</v>
      </c>
      <c r="G455" s="365" t="s">
        <v>340</v>
      </c>
      <c r="H455" s="365" t="s">
        <v>778</v>
      </c>
      <c r="I455" s="365">
        <v>11568</v>
      </c>
      <c r="J455" s="253" t="s">
        <v>1342</v>
      </c>
      <c r="K455" s="253" t="s">
        <v>1364</v>
      </c>
      <c r="L455" s="253" t="s">
        <v>1882</v>
      </c>
      <c r="M455" s="309">
        <v>60614</v>
      </c>
      <c r="N455" s="281">
        <v>10954405.056000002</v>
      </c>
      <c r="O455" s="281">
        <v>266591.28000000003</v>
      </c>
      <c r="P455" s="281">
        <v>0</v>
      </c>
      <c r="Q455" s="281"/>
      <c r="R455" s="295">
        <f t="shared" si="17"/>
        <v>11220996.336000001</v>
      </c>
      <c r="S455" s="295"/>
      <c r="T455" s="295"/>
      <c r="U455" s="253">
        <v>4</v>
      </c>
      <c r="V455" s="253">
        <v>3</v>
      </c>
      <c r="W455" s="253">
        <v>2003</v>
      </c>
      <c r="X455" s="282">
        <v>100</v>
      </c>
      <c r="Y455" s="348">
        <v>1</v>
      </c>
      <c r="Z455" s="254"/>
      <c r="AA455" s="281"/>
      <c r="AB455" s="309"/>
      <c r="AC455" s="309"/>
    </row>
    <row r="456" spans="2:29" s="253" customFormat="1" ht="27.6" customHeight="1" x14ac:dyDescent="0.35">
      <c r="B456" s="704" t="s">
        <v>3008</v>
      </c>
      <c r="C456" s="363" t="s">
        <v>2582</v>
      </c>
      <c r="D456" s="363"/>
      <c r="E456" s="327">
        <v>1282000045</v>
      </c>
      <c r="F456" s="326" t="s">
        <v>1292</v>
      </c>
      <c r="G456" s="365" t="s">
        <v>340</v>
      </c>
      <c r="H456" s="365" t="s">
        <v>778</v>
      </c>
      <c r="I456" s="365">
        <v>11568</v>
      </c>
      <c r="J456" s="253" t="s">
        <v>216</v>
      </c>
      <c r="K456" s="253" t="s">
        <v>1364</v>
      </c>
      <c r="L456" s="253" t="s">
        <v>1882</v>
      </c>
      <c r="M456" s="309">
        <v>60614</v>
      </c>
      <c r="N456" s="281">
        <v>10954405.056000002</v>
      </c>
      <c r="O456" s="281">
        <v>266591.28000000003</v>
      </c>
      <c r="P456" s="281">
        <v>0</v>
      </c>
      <c r="Q456" s="281"/>
      <c r="R456" s="295">
        <f t="shared" si="17"/>
        <v>11220996.336000001</v>
      </c>
      <c r="S456" s="295"/>
      <c r="T456" s="295"/>
      <c r="U456" s="253">
        <v>4</v>
      </c>
      <c r="V456" s="253">
        <v>3</v>
      </c>
      <c r="W456" s="253">
        <v>2003</v>
      </c>
      <c r="X456" s="282">
        <v>100</v>
      </c>
      <c r="Y456" s="348">
        <v>1</v>
      </c>
      <c r="Z456" s="254"/>
      <c r="AA456" s="281"/>
      <c r="AB456" s="309"/>
      <c r="AC456" s="309"/>
    </row>
    <row r="457" spans="2:29" s="253" customFormat="1" ht="27.6" customHeight="1" x14ac:dyDescent="0.35">
      <c r="B457" s="704" t="s">
        <v>3009</v>
      </c>
      <c r="C457" s="363" t="s">
        <v>2582</v>
      </c>
      <c r="D457" s="363"/>
      <c r="E457" s="327">
        <v>1282000046</v>
      </c>
      <c r="F457" s="326" t="s">
        <v>1292</v>
      </c>
      <c r="G457" s="365" t="s">
        <v>340</v>
      </c>
      <c r="H457" s="365" t="s">
        <v>778</v>
      </c>
      <c r="I457" s="365">
        <v>11568</v>
      </c>
      <c r="J457" s="253" t="s">
        <v>217</v>
      </c>
      <c r="K457" s="253" t="s">
        <v>1364</v>
      </c>
      <c r="L457" s="253" t="s">
        <v>1882</v>
      </c>
      <c r="M457" s="309">
        <v>60614</v>
      </c>
      <c r="N457" s="281">
        <v>10954405.056000002</v>
      </c>
      <c r="O457" s="281">
        <v>266591.28000000003</v>
      </c>
      <c r="P457" s="281">
        <v>0</v>
      </c>
      <c r="Q457" s="281"/>
      <c r="R457" s="295">
        <f t="shared" si="17"/>
        <v>11220996.336000001</v>
      </c>
      <c r="S457" s="295"/>
      <c r="T457" s="295"/>
      <c r="U457" s="253">
        <v>4</v>
      </c>
      <c r="V457" s="253">
        <v>3</v>
      </c>
      <c r="W457" s="253">
        <v>2003</v>
      </c>
      <c r="X457" s="282">
        <v>100</v>
      </c>
      <c r="Y457" s="348">
        <v>1</v>
      </c>
      <c r="Z457" s="254"/>
      <c r="AA457" s="281"/>
      <c r="AB457" s="309"/>
      <c r="AC457" s="309"/>
    </row>
    <row r="458" spans="2:29" s="253" customFormat="1" ht="27.6" customHeight="1" x14ac:dyDescent="0.35">
      <c r="B458" s="704" t="s">
        <v>3010</v>
      </c>
      <c r="C458" s="363" t="s">
        <v>2582</v>
      </c>
      <c r="D458" s="363"/>
      <c r="E458" s="327">
        <v>1282000047</v>
      </c>
      <c r="F458" s="326" t="s">
        <v>1292</v>
      </c>
      <c r="G458" s="365" t="s">
        <v>340</v>
      </c>
      <c r="H458" s="365" t="s">
        <v>778</v>
      </c>
      <c r="I458" s="365">
        <v>11568</v>
      </c>
      <c r="J458" s="253" t="s">
        <v>218</v>
      </c>
      <c r="K458" s="253" t="s">
        <v>1364</v>
      </c>
      <c r="L458" s="253" t="s">
        <v>1882</v>
      </c>
      <c r="M458" s="309">
        <v>60614</v>
      </c>
      <c r="N458" s="281">
        <v>10954405.056000002</v>
      </c>
      <c r="O458" s="281">
        <v>266591.28000000003</v>
      </c>
      <c r="P458" s="281">
        <v>0</v>
      </c>
      <c r="Q458" s="281"/>
      <c r="R458" s="295">
        <f t="shared" si="17"/>
        <v>11220996.336000001</v>
      </c>
      <c r="S458" s="295"/>
      <c r="T458" s="295"/>
      <c r="U458" s="253">
        <v>4</v>
      </c>
      <c r="V458" s="253">
        <v>3</v>
      </c>
      <c r="W458" s="253">
        <v>2003</v>
      </c>
      <c r="X458" s="282">
        <v>100</v>
      </c>
      <c r="Y458" s="348">
        <v>1</v>
      </c>
      <c r="Z458" s="254"/>
      <c r="AA458" s="281"/>
      <c r="AB458" s="309"/>
      <c r="AC458" s="309"/>
    </row>
    <row r="459" spans="2:29" s="253" customFormat="1" ht="27.6" customHeight="1" x14ac:dyDescent="0.35">
      <c r="E459" s="367"/>
      <c r="F459" s="304"/>
      <c r="G459" s="368"/>
      <c r="H459" s="368"/>
      <c r="I459" s="368"/>
      <c r="L459" s="300" t="s">
        <v>1544</v>
      </c>
      <c r="M459" s="337">
        <f>SUM(M445:M458)</f>
        <v>487491</v>
      </c>
      <c r="N459" s="337">
        <f>SUM(N445:N458)</f>
        <v>97634464.668000013</v>
      </c>
      <c r="O459" s="337">
        <f>SUM(O445:O458)</f>
        <v>2185008.2999999998</v>
      </c>
      <c r="P459" s="337">
        <f>SUM(P445:P458)</f>
        <v>0</v>
      </c>
      <c r="Q459" s="337">
        <f>SUM(Q445:Q458)</f>
        <v>0</v>
      </c>
      <c r="R459" s="397">
        <f t="shared" si="17"/>
        <v>99819472.96800001</v>
      </c>
      <c r="S459" s="397"/>
      <c r="T459" s="295"/>
      <c r="X459" s="282"/>
      <c r="Z459" s="254"/>
      <c r="AA459" s="362"/>
      <c r="AB459" s="309"/>
      <c r="AC459" s="309"/>
    </row>
    <row r="460" spans="2:29" ht="27.6" customHeight="1" x14ac:dyDescent="0.35">
      <c r="B460" s="339" t="s">
        <v>202</v>
      </c>
      <c r="C460" s="339"/>
      <c r="D460" s="339"/>
      <c r="E460" s="401"/>
      <c r="F460" s="402"/>
      <c r="G460" s="279"/>
      <c r="H460" s="279"/>
      <c r="I460" s="279"/>
      <c r="J460" s="241"/>
      <c r="K460" s="241"/>
      <c r="L460" s="241"/>
      <c r="M460" s="255"/>
      <c r="N460" s="280"/>
      <c r="O460" s="280"/>
      <c r="P460" s="280"/>
      <c r="Q460" s="280"/>
      <c r="R460" s="295"/>
      <c r="S460" s="295"/>
      <c r="T460" s="295"/>
      <c r="U460" s="253"/>
      <c r="V460" s="253"/>
      <c r="W460" s="253"/>
      <c r="X460" s="282"/>
    </row>
    <row r="461" spans="2:29" ht="27.6" customHeight="1" x14ac:dyDescent="0.35">
      <c r="B461" s="289" t="s">
        <v>203</v>
      </c>
      <c r="C461" s="289" t="s">
        <v>2725</v>
      </c>
      <c r="D461" s="289"/>
      <c r="E461" s="299" t="s">
        <v>204</v>
      </c>
      <c r="F461" s="291" t="s">
        <v>2333</v>
      </c>
      <c r="G461" s="292" t="s">
        <v>341</v>
      </c>
      <c r="H461" s="292" t="s">
        <v>778</v>
      </c>
      <c r="I461" s="292">
        <v>12561</v>
      </c>
      <c r="J461" s="293" t="s">
        <v>205</v>
      </c>
      <c r="K461" s="293" t="s">
        <v>1364</v>
      </c>
      <c r="L461" s="293" t="s">
        <v>1365</v>
      </c>
      <c r="M461" s="294">
        <v>60260</v>
      </c>
      <c r="N461" s="296">
        <v>11335228.788000001</v>
      </c>
      <c r="O461" s="296">
        <v>296095.8</v>
      </c>
      <c r="P461" s="296">
        <v>0</v>
      </c>
      <c r="Q461" s="296"/>
      <c r="R461" s="295">
        <f t="shared" ref="R461:R479" si="18">SUM(N461:Q461)</f>
        <v>11631324.588000001</v>
      </c>
      <c r="S461" s="295"/>
      <c r="T461" s="295"/>
      <c r="U461" s="253">
        <v>4</v>
      </c>
      <c r="V461" s="253">
        <v>3</v>
      </c>
      <c r="W461" s="253">
        <v>1958</v>
      </c>
      <c r="X461" s="348">
        <v>1</v>
      </c>
      <c r="Y461" s="348">
        <v>1</v>
      </c>
      <c r="AA461" s="296"/>
    </row>
    <row r="462" spans="2:29" ht="27.6" customHeight="1" x14ac:dyDescent="0.35">
      <c r="B462" s="289" t="s">
        <v>206</v>
      </c>
      <c r="C462" s="289" t="s">
        <v>2725</v>
      </c>
      <c r="D462" s="289"/>
      <c r="E462" s="347">
        <v>1282100009</v>
      </c>
      <c r="F462" s="291" t="s">
        <v>2333</v>
      </c>
      <c r="G462" s="292" t="s">
        <v>341</v>
      </c>
      <c r="H462" s="292" t="s">
        <v>778</v>
      </c>
      <c r="I462" s="292">
        <v>12561</v>
      </c>
      <c r="J462" s="293" t="s">
        <v>207</v>
      </c>
      <c r="K462" s="293" t="s">
        <v>1364</v>
      </c>
      <c r="L462" s="293" t="s">
        <v>1365</v>
      </c>
      <c r="M462" s="294">
        <v>47404</v>
      </c>
      <c r="N462" s="296">
        <v>10163623.536</v>
      </c>
      <c r="O462" s="296">
        <v>260895.6</v>
      </c>
      <c r="P462" s="296">
        <v>0</v>
      </c>
      <c r="Q462" s="296"/>
      <c r="R462" s="295">
        <f t="shared" si="18"/>
        <v>10424519.136</v>
      </c>
      <c r="S462" s="295"/>
      <c r="T462" s="295"/>
      <c r="U462" s="253">
        <v>4</v>
      </c>
      <c r="V462" s="253">
        <v>3</v>
      </c>
      <c r="W462" s="253">
        <v>1960</v>
      </c>
      <c r="X462" s="297">
        <v>0</v>
      </c>
      <c r="Y462" s="348">
        <v>1</v>
      </c>
      <c r="AA462" s="296"/>
    </row>
    <row r="463" spans="2:29" ht="27.6" customHeight="1" x14ac:dyDescent="0.35">
      <c r="B463" s="289" t="s">
        <v>208</v>
      </c>
      <c r="C463" s="289" t="s">
        <v>2725</v>
      </c>
      <c r="D463" s="289"/>
      <c r="E463" s="299" t="s">
        <v>209</v>
      </c>
      <c r="F463" s="291" t="s">
        <v>2333</v>
      </c>
      <c r="G463" s="292" t="s">
        <v>341</v>
      </c>
      <c r="H463" s="292" t="s">
        <v>778</v>
      </c>
      <c r="I463" s="292">
        <v>12561</v>
      </c>
      <c r="J463" s="293" t="s">
        <v>210</v>
      </c>
      <c r="K463" s="293" t="s">
        <v>1364</v>
      </c>
      <c r="L463" s="293" t="s">
        <v>1365</v>
      </c>
      <c r="M463" s="294">
        <v>67616</v>
      </c>
      <c r="N463" s="296">
        <v>13916714.25</v>
      </c>
      <c r="O463" s="296">
        <v>301272.3</v>
      </c>
      <c r="P463" s="296">
        <v>0</v>
      </c>
      <c r="Q463" s="296"/>
      <c r="R463" s="295">
        <f t="shared" si="18"/>
        <v>14217986.550000001</v>
      </c>
      <c r="S463" s="295"/>
      <c r="T463" s="295"/>
      <c r="U463" s="253">
        <v>4</v>
      </c>
      <c r="V463" s="253">
        <v>3</v>
      </c>
      <c r="W463" s="253">
        <v>1963</v>
      </c>
      <c r="X463" s="297">
        <v>1</v>
      </c>
      <c r="Y463" s="348">
        <v>1</v>
      </c>
      <c r="AA463" s="296"/>
    </row>
    <row r="464" spans="2:29" ht="27.6" customHeight="1" x14ac:dyDescent="0.35">
      <c r="B464" s="289" t="s">
        <v>1775</v>
      </c>
      <c r="C464" s="289" t="s">
        <v>2725</v>
      </c>
      <c r="D464" s="289"/>
      <c r="E464" s="299" t="s">
        <v>1776</v>
      </c>
      <c r="F464" s="291" t="s">
        <v>2333</v>
      </c>
      <c r="G464" s="292" t="s">
        <v>341</v>
      </c>
      <c r="H464" s="292" t="s">
        <v>778</v>
      </c>
      <c r="I464" s="292">
        <v>12561</v>
      </c>
      <c r="J464" s="293" t="s">
        <v>1777</v>
      </c>
      <c r="K464" s="293" t="s">
        <v>1364</v>
      </c>
      <c r="L464" s="293" t="s">
        <v>1365</v>
      </c>
      <c r="M464" s="294">
        <v>47404</v>
      </c>
      <c r="N464" s="296">
        <v>9868120.9680000003</v>
      </c>
      <c r="O464" s="296">
        <v>209130.6</v>
      </c>
      <c r="P464" s="296">
        <v>0</v>
      </c>
      <c r="Q464" s="296"/>
      <c r="R464" s="295">
        <f t="shared" si="18"/>
        <v>10077251.568</v>
      </c>
      <c r="S464" s="295"/>
      <c r="T464" s="295"/>
      <c r="U464" s="253">
        <v>4</v>
      </c>
      <c r="V464" s="253">
        <v>3</v>
      </c>
      <c r="W464" s="253">
        <v>1962</v>
      </c>
      <c r="X464" s="348">
        <v>1</v>
      </c>
      <c r="Y464" s="348">
        <v>1</v>
      </c>
      <c r="AA464" s="296"/>
    </row>
    <row r="465" spans="2:27" ht="27.6" customHeight="1" x14ac:dyDescent="0.35">
      <c r="B465" s="289" t="s">
        <v>3026</v>
      </c>
      <c r="C465" s="289" t="s">
        <v>2725</v>
      </c>
      <c r="D465" s="289"/>
      <c r="E465" s="299" t="s">
        <v>45</v>
      </c>
      <c r="F465" s="291" t="s">
        <v>2333</v>
      </c>
      <c r="G465" s="292" t="s">
        <v>341</v>
      </c>
      <c r="H465" s="292" t="s">
        <v>778</v>
      </c>
      <c r="I465" s="292">
        <v>12561</v>
      </c>
      <c r="J465" s="293" t="s">
        <v>3027</v>
      </c>
      <c r="K465" s="293" t="s">
        <v>1364</v>
      </c>
      <c r="L465" s="293" t="s">
        <v>1365</v>
      </c>
      <c r="M465" s="294">
        <v>56394</v>
      </c>
      <c r="N465" s="296">
        <v>10896136.944</v>
      </c>
      <c r="O465" s="296">
        <v>206024.7</v>
      </c>
      <c r="P465" s="296">
        <v>0</v>
      </c>
      <c r="Q465" s="296"/>
      <c r="R465" s="295">
        <f t="shared" si="18"/>
        <v>11102161.643999999</v>
      </c>
      <c r="S465" s="295"/>
      <c r="T465" s="295"/>
      <c r="U465" s="253">
        <v>4</v>
      </c>
      <c r="V465" s="253">
        <v>3</v>
      </c>
      <c r="W465" s="253">
        <v>1968</v>
      </c>
      <c r="X465" s="297">
        <v>0</v>
      </c>
      <c r="Y465" s="348">
        <v>1</v>
      </c>
      <c r="AA465" s="296"/>
    </row>
    <row r="466" spans="2:27" ht="27.6" customHeight="1" x14ac:dyDescent="0.35">
      <c r="B466" s="289" t="s">
        <v>3028</v>
      </c>
      <c r="C466" s="289" t="s">
        <v>2725</v>
      </c>
      <c r="D466" s="289"/>
      <c r="E466" s="299" t="s">
        <v>971</v>
      </c>
      <c r="F466" s="291" t="s">
        <v>2333</v>
      </c>
      <c r="G466" s="292" t="s">
        <v>341</v>
      </c>
      <c r="H466" s="292" t="s">
        <v>778</v>
      </c>
      <c r="I466" s="292">
        <v>12561</v>
      </c>
      <c r="J466" s="293" t="s">
        <v>3029</v>
      </c>
      <c r="K466" s="293" t="s">
        <v>1364</v>
      </c>
      <c r="L466" s="293" t="s">
        <v>1365</v>
      </c>
      <c r="M466" s="294">
        <v>56394</v>
      </c>
      <c r="N466" s="296">
        <v>10896136.944</v>
      </c>
      <c r="O466" s="296">
        <v>227766</v>
      </c>
      <c r="P466" s="296">
        <v>0</v>
      </c>
      <c r="Q466" s="296"/>
      <c r="R466" s="295">
        <f t="shared" si="18"/>
        <v>11123902.944</v>
      </c>
      <c r="S466" s="295"/>
      <c r="T466" s="295"/>
      <c r="U466" s="253">
        <v>4</v>
      </c>
      <c r="V466" s="253">
        <v>3</v>
      </c>
      <c r="W466" s="253">
        <v>1968</v>
      </c>
      <c r="X466" s="297">
        <v>0</v>
      </c>
      <c r="Y466" s="348">
        <v>1</v>
      </c>
      <c r="AA466" s="296"/>
    </row>
    <row r="467" spans="2:27" ht="27.6" customHeight="1" x14ac:dyDescent="0.35">
      <c r="B467" s="289" t="s">
        <v>3030</v>
      </c>
      <c r="C467" s="289" t="s">
        <v>2725</v>
      </c>
      <c r="D467" s="289"/>
      <c r="E467" s="299" t="s">
        <v>973</v>
      </c>
      <c r="F467" s="291" t="s">
        <v>2333</v>
      </c>
      <c r="G467" s="292" t="s">
        <v>341</v>
      </c>
      <c r="H467" s="292" t="s">
        <v>778</v>
      </c>
      <c r="I467" s="292">
        <v>12561</v>
      </c>
      <c r="J467" s="293" t="s">
        <v>3031</v>
      </c>
      <c r="K467" s="293" t="s">
        <v>1364</v>
      </c>
      <c r="L467" s="293" t="s">
        <v>1365</v>
      </c>
      <c r="M467" s="294">
        <v>56394</v>
      </c>
      <c r="N467" s="296">
        <v>10896136.944</v>
      </c>
      <c r="O467" s="296">
        <v>221554.2</v>
      </c>
      <c r="P467" s="296">
        <v>0</v>
      </c>
      <c r="Q467" s="296"/>
      <c r="R467" s="295">
        <f t="shared" si="18"/>
        <v>11117691.143999999</v>
      </c>
      <c r="S467" s="295"/>
      <c r="T467" s="295"/>
      <c r="U467" s="253">
        <v>4</v>
      </c>
      <c r="V467" s="253">
        <v>3</v>
      </c>
      <c r="W467" s="253">
        <v>1968</v>
      </c>
      <c r="X467" s="297">
        <v>0</v>
      </c>
      <c r="Y467" s="348">
        <v>1</v>
      </c>
      <c r="AA467" s="296"/>
    </row>
    <row r="468" spans="2:27" ht="27.6" customHeight="1" x14ac:dyDescent="0.35">
      <c r="B468" s="289" t="s">
        <v>3032</v>
      </c>
      <c r="C468" s="289" t="s">
        <v>2725</v>
      </c>
      <c r="D468" s="289"/>
      <c r="E468" s="347">
        <v>1282100036</v>
      </c>
      <c r="F468" s="291" t="s">
        <v>2333</v>
      </c>
      <c r="G468" s="292" t="s">
        <v>341</v>
      </c>
      <c r="H468" s="292" t="s">
        <v>778</v>
      </c>
      <c r="I468" s="292">
        <v>12561</v>
      </c>
      <c r="J468" s="293" t="s">
        <v>3033</v>
      </c>
      <c r="K468" s="293" t="s">
        <v>1364</v>
      </c>
      <c r="L468" s="293" t="s">
        <v>1365</v>
      </c>
      <c r="M468" s="294">
        <v>56394</v>
      </c>
      <c r="N468" s="296">
        <v>11056374.252</v>
      </c>
      <c r="O468" s="296">
        <v>221554.2</v>
      </c>
      <c r="P468" s="296">
        <v>0</v>
      </c>
      <c r="Q468" s="296"/>
      <c r="R468" s="295">
        <f t="shared" si="18"/>
        <v>11277928.452</v>
      </c>
      <c r="S468" s="295"/>
      <c r="T468" s="295"/>
      <c r="U468" s="253">
        <v>4</v>
      </c>
      <c r="V468" s="253">
        <v>3</v>
      </c>
      <c r="W468" s="253">
        <v>1968</v>
      </c>
      <c r="X468" s="297">
        <v>0</v>
      </c>
      <c r="Y468" s="348">
        <v>1</v>
      </c>
      <c r="AA468" s="296"/>
    </row>
    <row r="469" spans="2:27" ht="27.6" customHeight="1" x14ac:dyDescent="0.35">
      <c r="B469" s="289" t="s">
        <v>3034</v>
      </c>
      <c r="C469" s="289" t="s">
        <v>2725</v>
      </c>
      <c r="D469" s="289"/>
      <c r="E469" s="347">
        <v>1282100037</v>
      </c>
      <c r="F469" s="291" t="s">
        <v>2333</v>
      </c>
      <c r="G469" s="292" t="s">
        <v>341</v>
      </c>
      <c r="H469" s="292" t="s">
        <v>778</v>
      </c>
      <c r="I469" s="292">
        <v>12561</v>
      </c>
      <c r="J469" s="293" t="s">
        <v>3035</v>
      </c>
      <c r="K469" s="293" t="s">
        <v>1364</v>
      </c>
      <c r="L469" s="293" t="s">
        <v>1365</v>
      </c>
      <c r="M469" s="294">
        <v>56394</v>
      </c>
      <c r="N469" s="296">
        <v>11056374.252</v>
      </c>
      <c r="O469" s="296">
        <v>241224.9</v>
      </c>
      <c r="P469" s="296">
        <v>0</v>
      </c>
      <c r="Q469" s="296"/>
      <c r="R469" s="295">
        <f t="shared" si="18"/>
        <v>11297599.152000001</v>
      </c>
      <c r="S469" s="295"/>
      <c r="T469" s="295"/>
      <c r="U469" s="253">
        <v>4</v>
      </c>
      <c r="V469" s="253">
        <v>3</v>
      </c>
      <c r="W469" s="253">
        <v>1968</v>
      </c>
      <c r="X469" s="297">
        <v>1</v>
      </c>
      <c r="Y469" s="348">
        <v>1</v>
      </c>
      <c r="AA469" s="296"/>
    </row>
    <row r="470" spans="2:27" ht="27.6" customHeight="1" x14ac:dyDescent="0.35">
      <c r="B470" s="289" t="s">
        <v>567</v>
      </c>
      <c r="C470" s="289" t="s">
        <v>2725</v>
      </c>
      <c r="D470" s="289"/>
      <c r="E470" s="347">
        <v>1282100038</v>
      </c>
      <c r="F470" s="291" t="s">
        <v>2333</v>
      </c>
      <c r="G470" s="292" t="s">
        <v>341</v>
      </c>
      <c r="H470" s="292" t="s">
        <v>778</v>
      </c>
      <c r="I470" s="292">
        <v>12561</v>
      </c>
      <c r="J470" s="293" t="s">
        <v>568</v>
      </c>
      <c r="K470" s="293" t="s">
        <v>1364</v>
      </c>
      <c r="L470" s="293" t="s">
        <v>1365</v>
      </c>
      <c r="M470" s="294">
        <v>69634</v>
      </c>
      <c r="N470" s="296">
        <v>16254722.243999999</v>
      </c>
      <c r="O470" s="296">
        <v>487560</v>
      </c>
      <c r="P470" s="296">
        <v>0</v>
      </c>
      <c r="Q470" s="296"/>
      <c r="R470" s="295">
        <f t="shared" si="18"/>
        <v>16742282.243999999</v>
      </c>
      <c r="S470" s="295"/>
      <c r="T470" s="295"/>
      <c r="U470" s="253">
        <v>4</v>
      </c>
      <c r="V470" s="253">
        <v>3</v>
      </c>
      <c r="W470" s="253">
        <v>2001</v>
      </c>
      <c r="X470" s="348">
        <v>1</v>
      </c>
      <c r="Y470" s="348">
        <v>1</v>
      </c>
      <c r="AA470" s="296"/>
    </row>
    <row r="471" spans="2:27" ht="27.6" customHeight="1" x14ac:dyDescent="0.35">
      <c r="B471" s="289" t="s">
        <v>952</v>
      </c>
      <c r="C471" s="289" t="s">
        <v>2725</v>
      </c>
      <c r="D471" s="289"/>
      <c r="E471" s="347">
        <v>1282100039</v>
      </c>
      <c r="F471" s="291" t="s">
        <v>2333</v>
      </c>
      <c r="G471" s="292" t="s">
        <v>341</v>
      </c>
      <c r="H471" s="292" t="s">
        <v>778</v>
      </c>
      <c r="I471" s="292">
        <v>12561</v>
      </c>
      <c r="J471" s="241" t="s">
        <v>953</v>
      </c>
      <c r="K471" s="293" t="s">
        <v>1364</v>
      </c>
      <c r="L471" s="293" t="s">
        <v>1365</v>
      </c>
      <c r="M471" s="255">
        <v>68035</v>
      </c>
      <c r="N471" s="296">
        <v>18672848.892000001</v>
      </c>
      <c r="O471" s="280">
        <v>510000</v>
      </c>
      <c r="P471" s="280">
        <v>0</v>
      </c>
      <c r="Q471" s="280"/>
      <c r="R471" s="295">
        <f t="shared" si="18"/>
        <v>19182848.892000001</v>
      </c>
      <c r="S471" s="295"/>
      <c r="T471" s="295"/>
      <c r="U471" s="253">
        <v>4</v>
      </c>
      <c r="V471" s="253">
        <v>3</v>
      </c>
      <c r="W471" s="253">
        <v>2004</v>
      </c>
      <c r="X471" s="297">
        <v>1</v>
      </c>
      <c r="Y471" s="348">
        <v>1</v>
      </c>
      <c r="AA471" s="280"/>
    </row>
    <row r="472" spans="2:27" ht="27.6" customHeight="1" x14ac:dyDescent="0.35">
      <c r="B472" s="289" t="s">
        <v>2334</v>
      </c>
      <c r="C472" s="289" t="s">
        <v>2725</v>
      </c>
      <c r="D472" s="289"/>
      <c r="E472" s="299" t="s">
        <v>195</v>
      </c>
      <c r="F472" s="291" t="s">
        <v>2333</v>
      </c>
      <c r="G472" s="292" t="s">
        <v>341</v>
      </c>
      <c r="H472" s="292" t="s">
        <v>778</v>
      </c>
      <c r="I472" s="292">
        <v>12561</v>
      </c>
      <c r="J472" s="293" t="s">
        <v>1893</v>
      </c>
      <c r="K472" s="293" t="s">
        <v>1364</v>
      </c>
      <c r="L472" s="293" t="s">
        <v>1479</v>
      </c>
      <c r="M472" s="294">
        <v>10630</v>
      </c>
      <c r="N472" s="296">
        <v>2382749.58</v>
      </c>
      <c r="O472" s="296">
        <v>66259.199999999997</v>
      </c>
      <c r="P472" s="296">
        <v>0</v>
      </c>
      <c r="Q472" s="296"/>
      <c r="R472" s="295">
        <f t="shared" si="18"/>
        <v>2449008.7800000003</v>
      </c>
      <c r="S472" s="295"/>
      <c r="T472" s="295"/>
      <c r="U472" s="253">
        <v>4</v>
      </c>
      <c r="V472" s="253">
        <v>3</v>
      </c>
      <c r="W472" s="253">
        <v>1951</v>
      </c>
      <c r="X472" s="297">
        <v>0</v>
      </c>
      <c r="Y472" s="348">
        <v>1</v>
      </c>
      <c r="AA472" s="296"/>
    </row>
    <row r="473" spans="2:27" ht="27.6" customHeight="1" x14ac:dyDescent="0.35">
      <c r="B473" s="289" t="s">
        <v>2335</v>
      </c>
      <c r="C473" s="289" t="s">
        <v>2725</v>
      </c>
      <c r="D473" s="289"/>
      <c r="E473" s="299" t="s">
        <v>1894</v>
      </c>
      <c r="F473" s="291" t="s">
        <v>2333</v>
      </c>
      <c r="G473" s="292" t="s">
        <v>341</v>
      </c>
      <c r="H473" s="292" t="s">
        <v>778</v>
      </c>
      <c r="I473" s="292">
        <v>12561</v>
      </c>
      <c r="J473" s="293" t="s">
        <v>1895</v>
      </c>
      <c r="K473" s="293" t="s">
        <v>1364</v>
      </c>
      <c r="L473" s="293" t="s">
        <v>1479</v>
      </c>
      <c r="M473" s="294">
        <v>10630</v>
      </c>
      <c r="N473" s="296">
        <v>2382749.58</v>
      </c>
      <c r="O473" s="296">
        <v>66259.199999999997</v>
      </c>
      <c r="P473" s="296">
        <v>0</v>
      </c>
      <c r="Q473" s="296"/>
      <c r="R473" s="295">
        <f t="shared" si="18"/>
        <v>2449008.7800000003</v>
      </c>
      <c r="S473" s="295"/>
      <c r="T473" s="295"/>
      <c r="U473" s="253">
        <v>4</v>
      </c>
      <c r="V473" s="253">
        <v>3</v>
      </c>
      <c r="W473" s="253">
        <v>1951</v>
      </c>
      <c r="X473" s="297">
        <v>0</v>
      </c>
      <c r="Y473" s="348">
        <v>1</v>
      </c>
      <c r="AA473" s="296"/>
    </row>
    <row r="474" spans="2:27" ht="27.6" customHeight="1" x14ac:dyDescent="0.35">
      <c r="B474" s="289" t="s">
        <v>2336</v>
      </c>
      <c r="C474" s="289" t="s">
        <v>2725</v>
      </c>
      <c r="D474" s="289"/>
      <c r="E474" s="299" t="s">
        <v>1896</v>
      </c>
      <c r="F474" s="291" t="s">
        <v>2333</v>
      </c>
      <c r="G474" s="292" t="s">
        <v>341</v>
      </c>
      <c r="H474" s="292" t="s">
        <v>778</v>
      </c>
      <c r="I474" s="292">
        <v>12561</v>
      </c>
      <c r="J474" s="293" t="s">
        <v>1897</v>
      </c>
      <c r="K474" s="293" t="s">
        <v>1364</v>
      </c>
      <c r="L474" s="293" t="s">
        <v>1479</v>
      </c>
      <c r="M474" s="294">
        <v>10730</v>
      </c>
      <c r="N474" s="296">
        <v>2382749.58</v>
      </c>
      <c r="O474" s="296">
        <v>66259.199999999997</v>
      </c>
      <c r="P474" s="296">
        <v>0</v>
      </c>
      <c r="Q474" s="296"/>
      <c r="R474" s="295">
        <f t="shared" si="18"/>
        <v>2449008.7800000003</v>
      </c>
      <c r="S474" s="295"/>
      <c r="T474" s="295"/>
      <c r="U474" s="253">
        <v>4</v>
      </c>
      <c r="V474" s="253">
        <v>3</v>
      </c>
      <c r="W474" s="253">
        <v>1951</v>
      </c>
      <c r="X474" s="297">
        <v>0</v>
      </c>
      <c r="Y474" s="348">
        <v>1</v>
      </c>
      <c r="AA474" s="296"/>
    </row>
    <row r="475" spans="2:27" ht="27.6" customHeight="1" x14ac:dyDescent="0.35">
      <c r="B475" s="289" t="s">
        <v>2337</v>
      </c>
      <c r="C475" s="289" t="s">
        <v>2725</v>
      </c>
      <c r="D475" s="289"/>
      <c r="E475" s="299" t="s">
        <v>1898</v>
      </c>
      <c r="F475" s="291" t="s">
        <v>2333</v>
      </c>
      <c r="G475" s="292" t="s">
        <v>341</v>
      </c>
      <c r="H475" s="292" t="s">
        <v>778</v>
      </c>
      <c r="I475" s="292">
        <v>12561</v>
      </c>
      <c r="J475" s="293" t="s">
        <v>1899</v>
      </c>
      <c r="K475" s="293" t="s">
        <v>1364</v>
      </c>
      <c r="L475" s="293" t="s">
        <v>1479</v>
      </c>
      <c r="M475" s="294">
        <v>8612</v>
      </c>
      <c r="N475" s="296">
        <v>2609579.0159999998</v>
      </c>
      <c r="O475" s="296">
        <v>134589</v>
      </c>
      <c r="P475" s="296">
        <v>0</v>
      </c>
      <c r="Q475" s="296"/>
      <c r="R475" s="295">
        <f t="shared" si="18"/>
        <v>2744168.0159999998</v>
      </c>
      <c r="S475" s="295"/>
      <c r="T475" s="295"/>
      <c r="U475" s="253">
        <v>4</v>
      </c>
      <c r="V475" s="253">
        <v>3</v>
      </c>
      <c r="W475" s="253">
        <v>1951</v>
      </c>
      <c r="X475" s="297">
        <v>0</v>
      </c>
      <c r="Y475" s="348">
        <v>1</v>
      </c>
      <c r="AA475" s="296"/>
    </row>
    <row r="476" spans="2:27" ht="27.6" customHeight="1" x14ac:dyDescent="0.35">
      <c r="B476" s="289" t="s">
        <v>1900</v>
      </c>
      <c r="C476" s="289" t="s">
        <v>2725</v>
      </c>
      <c r="D476" s="289"/>
      <c r="E476" s="299" t="s">
        <v>1901</v>
      </c>
      <c r="F476" s="291" t="s">
        <v>2333</v>
      </c>
      <c r="G476" s="292" t="s">
        <v>341</v>
      </c>
      <c r="H476" s="292" t="s">
        <v>778</v>
      </c>
      <c r="I476" s="292">
        <v>12561</v>
      </c>
      <c r="J476" s="293" t="s">
        <v>1902</v>
      </c>
      <c r="K476" s="293" t="s">
        <v>1364</v>
      </c>
      <c r="L476" s="293" t="s">
        <v>1365</v>
      </c>
      <c r="M476" s="294">
        <v>47404</v>
      </c>
      <c r="N476" s="296">
        <v>9772394.784</v>
      </c>
      <c r="O476" s="296">
        <v>210165.9</v>
      </c>
      <c r="P476" s="296">
        <v>0</v>
      </c>
      <c r="Q476" s="296"/>
      <c r="R476" s="295">
        <f t="shared" si="18"/>
        <v>9982560.6840000004</v>
      </c>
      <c r="S476" s="295"/>
      <c r="T476" s="295"/>
      <c r="U476" s="253">
        <v>4</v>
      </c>
      <c r="V476" s="253">
        <v>3</v>
      </c>
      <c r="W476" s="253">
        <v>1961</v>
      </c>
      <c r="X476" s="297">
        <v>1</v>
      </c>
      <c r="Y476" s="348">
        <v>1</v>
      </c>
      <c r="AA476" s="296"/>
    </row>
    <row r="477" spans="2:27" ht="27.6" customHeight="1" x14ac:dyDescent="0.35">
      <c r="B477" s="289" t="s">
        <v>2338</v>
      </c>
      <c r="C477" s="289"/>
      <c r="D477" s="289"/>
      <c r="E477" s="299" t="s">
        <v>2311</v>
      </c>
      <c r="F477" s="291" t="s">
        <v>2333</v>
      </c>
      <c r="G477" s="292" t="s">
        <v>341</v>
      </c>
      <c r="H477" s="292" t="s">
        <v>778</v>
      </c>
      <c r="I477" s="292">
        <v>12561</v>
      </c>
      <c r="J477" s="293" t="s">
        <v>2314</v>
      </c>
      <c r="K477" s="293" t="s">
        <v>1364</v>
      </c>
      <c r="L477" s="293" t="s">
        <v>1479</v>
      </c>
      <c r="M477" s="294">
        <v>10506</v>
      </c>
      <c r="N477" s="296">
        <v>2349453.5159999998</v>
      </c>
      <c r="O477" s="296">
        <v>39780</v>
      </c>
      <c r="P477" s="296">
        <v>0</v>
      </c>
      <c r="Q477" s="296"/>
      <c r="R477" s="295">
        <f t="shared" si="18"/>
        <v>2389233.5159999998</v>
      </c>
      <c r="S477" s="295"/>
      <c r="T477" s="295"/>
      <c r="U477" s="253">
        <v>4</v>
      </c>
      <c r="V477" s="253">
        <v>3</v>
      </c>
      <c r="W477" s="253">
        <v>1951</v>
      </c>
      <c r="X477" s="297">
        <v>0</v>
      </c>
      <c r="Y477" s="348">
        <v>1</v>
      </c>
      <c r="AA477" s="296"/>
    </row>
    <row r="478" spans="2:27" ht="27.6" customHeight="1" x14ac:dyDescent="0.35">
      <c r="B478" s="289" t="s">
        <v>2339</v>
      </c>
      <c r="C478" s="289"/>
      <c r="D478" s="289"/>
      <c r="E478" s="299" t="s">
        <v>2312</v>
      </c>
      <c r="F478" s="291" t="s">
        <v>2333</v>
      </c>
      <c r="G478" s="292" t="s">
        <v>341</v>
      </c>
      <c r="H478" s="292" t="s">
        <v>778</v>
      </c>
      <c r="I478" s="292">
        <v>12561</v>
      </c>
      <c r="J478" s="293" t="s">
        <v>2313</v>
      </c>
      <c r="K478" s="293" t="s">
        <v>1364</v>
      </c>
      <c r="L478" s="293" t="s">
        <v>1479</v>
      </c>
      <c r="M478" s="294">
        <v>10451</v>
      </c>
      <c r="N478" s="296">
        <v>2476394.7600000002</v>
      </c>
      <c r="O478" s="296">
        <v>39780</v>
      </c>
      <c r="P478" s="296">
        <v>0</v>
      </c>
      <c r="Q478" s="296"/>
      <c r="R478" s="295">
        <f t="shared" si="18"/>
        <v>2516174.7600000002</v>
      </c>
      <c r="S478" s="295"/>
      <c r="T478" s="295"/>
      <c r="U478" s="253">
        <v>4</v>
      </c>
      <c r="V478" s="253">
        <v>3</v>
      </c>
      <c r="W478" s="253">
        <v>1951</v>
      </c>
      <c r="X478" s="297">
        <v>0</v>
      </c>
      <c r="Y478" s="348">
        <v>1</v>
      </c>
      <c r="AA478" s="296"/>
    </row>
    <row r="479" spans="2:27" ht="27.6" customHeight="1" x14ac:dyDescent="0.35">
      <c r="B479" s="289" t="s">
        <v>2558</v>
      </c>
      <c r="C479" s="289"/>
      <c r="D479" s="289"/>
      <c r="E479" s="299"/>
      <c r="F479" s="291" t="s">
        <v>2333</v>
      </c>
      <c r="G479" s="292" t="s">
        <v>341</v>
      </c>
      <c r="H479" s="292" t="s">
        <v>778</v>
      </c>
      <c r="I479" s="292">
        <v>12561</v>
      </c>
      <c r="J479" s="293" t="s">
        <v>2557</v>
      </c>
      <c r="K479" s="293" t="s">
        <v>1364</v>
      </c>
      <c r="L479" s="293" t="s">
        <v>1479</v>
      </c>
      <c r="M479" s="294">
        <v>69589</v>
      </c>
      <c r="N479" s="296">
        <v>29846799.870000001</v>
      </c>
      <c r="O479" s="296">
        <v>775200</v>
      </c>
      <c r="P479" s="296"/>
      <c r="Q479" s="296"/>
      <c r="R479" s="295">
        <f t="shared" si="18"/>
        <v>30621999.870000001</v>
      </c>
      <c r="S479" s="295"/>
      <c r="T479" s="295"/>
      <c r="U479" s="253">
        <v>4</v>
      </c>
      <c r="V479" s="253">
        <v>4</v>
      </c>
      <c r="W479" s="253">
        <v>2015</v>
      </c>
      <c r="X479" s="297">
        <v>1</v>
      </c>
      <c r="Y479" s="348">
        <v>1</v>
      </c>
      <c r="AA479" s="296"/>
    </row>
    <row r="480" spans="2:27" ht="27.6" customHeight="1" x14ac:dyDescent="0.35">
      <c r="B480" s="241"/>
      <c r="C480" s="241"/>
      <c r="D480" s="241"/>
      <c r="E480" s="306"/>
      <c r="F480" s="307"/>
      <c r="G480" s="308"/>
      <c r="H480" s="308"/>
      <c r="I480" s="308"/>
      <c r="J480" s="241"/>
      <c r="K480" s="241"/>
      <c r="L480" s="300" t="s">
        <v>1544</v>
      </c>
      <c r="M480" s="337">
        <f>SUM(M461:M479)</f>
        <v>820875</v>
      </c>
      <c r="N480" s="301">
        <f>SUM(N461:N479)</f>
        <v>189215288.70000005</v>
      </c>
      <c r="O480" s="301">
        <f>SUM(O461:O479)</f>
        <v>4581370.8000000007</v>
      </c>
      <c r="P480" s="301">
        <f>SUM(P461:P479)</f>
        <v>0</v>
      </c>
      <c r="Q480" s="301"/>
      <c r="R480" s="397">
        <f>SUM(N480:P480)</f>
        <v>193796659.50000006</v>
      </c>
      <c r="S480" s="397"/>
      <c r="T480" s="398"/>
      <c r="U480" s="253"/>
      <c r="V480" s="253"/>
      <c r="W480" s="253"/>
      <c r="X480" s="282"/>
    </row>
    <row r="481" spans="2:29" s="253" customFormat="1" ht="27.6" customHeight="1" x14ac:dyDescent="0.35">
      <c r="B481" s="286" t="s">
        <v>1903</v>
      </c>
      <c r="C481" s="286"/>
      <c r="D481" s="286"/>
      <c r="E481" s="287"/>
      <c r="F481" s="288"/>
      <c r="G481" s="361"/>
      <c r="H481" s="361"/>
      <c r="I481" s="361"/>
      <c r="M481" s="309"/>
      <c r="N481" s="281"/>
      <c r="O481" s="281"/>
      <c r="P481" s="281"/>
      <c r="Q481" s="281"/>
      <c r="R481" s="295"/>
      <c r="S481" s="295"/>
      <c r="T481" s="295"/>
      <c r="X481" s="282"/>
      <c r="Z481" s="254"/>
      <c r="AA481" s="362"/>
      <c r="AB481" s="309"/>
      <c r="AC481" s="309"/>
    </row>
    <row r="482" spans="2:29" s="253" customFormat="1" ht="27.6" customHeight="1" x14ac:dyDescent="0.35">
      <c r="B482" s="363" t="s">
        <v>1904</v>
      </c>
      <c r="C482" s="363" t="s">
        <v>2725</v>
      </c>
      <c r="D482" s="363"/>
      <c r="E482" s="327" t="s">
        <v>1905</v>
      </c>
      <c r="F482" s="326" t="s">
        <v>1907</v>
      </c>
      <c r="G482" s="365" t="s">
        <v>342</v>
      </c>
      <c r="H482" s="365" t="s">
        <v>778</v>
      </c>
      <c r="I482" s="365">
        <v>13820</v>
      </c>
      <c r="J482" s="350" t="s">
        <v>1906</v>
      </c>
      <c r="K482" s="350" t="s">
        <v>1364</v>
      </c>
      <c r="L482" s="350" t="s">
        <v>1365</v>
      </c>
      <c r="M482" s="366">
        <v>51266</v>
      </c>
      <c r="N482" s="295">
        <v>8434309.2119999994</v>
      </c>
      <c r="O482" s="295">
        <v>312120</v>
      </c>
      <c r="P482" s="295">
        <v>0</v>
      </c>
      <c r="Q482" s="295"/>
      <c r="R482" s="295">
        <f t="shared" ref="R482:R498" si="19">SUM(N482:Q482)</f>
        <v>8746429.2119999994</v>
      </c>
      <c r="S482" s="295"/>
      <c r="T482" s="295"/>
      <c r="U482" s="253">
        <v>4</v>
      </c>
      <c r="V482" s="253">
        <v>4</v>
      </c>
      <c r="W482" s="253">
        <v>1958</v>
      </c>
      <c r="X482" s="348">
        <v>1</v>
      </c>
      <c r="Y482" s="348">
        <v>1</v>
      </c>
      <c r="Z482" s="254"/>
      <c r="AA482" s="295"/>
      <c r="AB482" s="309"/>
      <c r="AC482" s="309"/>
    </row>
    <row r="483" spans="2:29" s="253" customFormat="1" ht="27.6" customHeight="1" x14ac:dyDescent="0.35">
      <c r="B483" s="363" t="s">
        <v>1908</v>
      </c>
      <c r="C483" s="363" t="s">
        <v>2725</v>
      </c>
      <c r="D483" s="363"/>
      <c r="E483" s="364">
        <v>1282200013</v>
      </c>
      <c r="F483" s="326" t="s">
        <v>1907</v>
      </c>
      <c r="G483" s="365" t="s">
        <v>342</v>
      </c>
      <c r="H483" s="365" t="s">
        <v>778</v>
      </c>
      <c r="I483" s="365">
        <v>13820</v>
      </c>
      <c r="J483" s="350" t="s">
        <v>884</v>
      </c>
      <c r="K483" s="350" t="s">
        <v>1364</v>
      </c>
      <c r="L483" s="350" t="s">
        <v>1365</v>
      </c>
      <c r="M483" s="366">
        <v>51286</v>
      </c>
      <c r="N483" s="295">
        <v>8355231.0600000005</v>
      </c>
      <c r="O483" s="295">
        <v>312120</v>
      </c>
      <c r="P483" s="295">
        <v>0</v>
      </c>
      <c r="Q483" s="295"/>
      <c r="R483" s="295">
        <f t="shared" si="19"/>
        <v>8667351.0600000005</v>
      </c>
      <c r="S483" s="295"/>
      <c r="T483" s="295"/>
      <c r="U483" s="253">
        <v>4</v>
      </c>
      <c r="V483" s="253">
        <v>4</v>
      </c>
      <c r="W483" s="253">
        <v>1959</v>
      </c>
      <c r="X483" s="348">
        <v>1</v>
      </c>
      <c r="Y483" s="348">
        <v>1</v>
      </c>
      <c r="Z483" s="254"/>
      <c r="AA483" s="295"/>
      <c r="AB483" s="309"/>
      <c r="AC483" s="309"/>
    </row>
    <row r="484" spans="2:29" s="253" customFormat="1" ht="27.6" customHeight="1" x14ac:dyDescent="0.35">
      <c r="B484" s="363" t="s">
        <v>885</v>
      </c>
      <c r="C484" s="363"/>
      <c r="D484" s="363"/>
      <c r="E484" s="327" t="s">
        <v>886</v>
      </c>
      <c r="F484" s="326" t="s">
        <v>1907</v>
      </c>
      <c r="G484" s="365" t="s">
        <v>342</v>
      </c>
      <c r="H484" s="365" t="s">
        <v>778</v>
      </c>
      <c r="I484" s="365">
        <v>13820</v>
      </c>
      <c r="J484" s="350" t="s">
        <v>887</v>
      </c>
      <c r="K484" s="350" t="s">
        <v>1364</v>
      </c>
      <c r="L484" s="350" t="s">
        <v>1365</v>
      </c>
      <c r="M484" s="366">
        <v>51286</v>
      </c>
      <c r="N484" s="295">
        <v>8472807.7860000003</v>
      </c>
      <c r="O484" s="295">
        <v>312120</v>
      </c>
      <c r="P484" s="295">
        <v>0</v>
      </c>
      <c r="Q484" s="295"/>
      <c r="R484" s="295">
        <f t="shared" si="19"/>
        <v>8784927.7860000003</v>
      </c>
      <c r="S484" s="295"/>
      <c r="T484" s="295"/>
      <c r="U484" s="253">
        <v>4</v>
      </c>
      <c r="V484" s="253">
        <v>4</v>
      </c>
      <c r="W484" s="253">
        <v>1960</v>
      </c>
      <c r="X484" s="348">
        <v>1</v>
      </c>
      <c r="Y484" s="348">
        <v>1</v>
      </c>
      <c r="Z484" s="254"/>
      <c r="AA484" s="295"/>
      <c r="AB484" s="309"/>
      <c r="AC484" s="309"/>
    </row>
    <row r="485" spans="2:29" s="253" customFormat="1" ht="27.6" customHeight="1" x14ac:dyDescent="0.35">
      <c r="B485" s="363" t="s">
        <v>888</v>
      </c>
      <c r="C485" s="363" t="s">
        <v>2725</v>
      </c>
      <c r="D485" s="363"/>
      <c r="E485" s="327" t="s">
        <v>889</v>
      </c>
      <c r="F485" s="326" t="s">
        <v>1907</v>
      </c>
      <c r="G485" s="365" t="s">
        <v>342</v>
      </c>
      <c r="H485" s="365" t="s">
        <v>778</v>
      </c>
      <c r="I485" s="365">
        <v>13820</v>
      </c>
      <c r="J485" s="350" t="s">
        <v>890</v>
      </c>
      <c r="K485" s="350" t="s">
        <v>1364</v>
      </c>
      <c r="L485" s="350" t="s">
        <v>1365</v>
      </c>
      <c r="M485" s="366">
        <v>51266</v>
      </c>
      <c r="N485" s="295">
        <v>8784958.3860000018</v>
      </c>
      <c r="O485" s="295">
        <v>312120</v>
      </c>
      <c r="P485" s="295">
        <v>0</v>
      </c>
      <c r="Q485" s="295"/>
      <c r="R485" s="295">
        <f t="shared" si="19"/>
        <v>9097078.3860000018</v>
      </c>
      <c r="S485" s="295"/>
      <c r="T485" s="295"/>
      <c r="U485" s="253">
        <v>4</v>
      </c>
      <c r="V485" s="253">
        <v>4</v>
      </c>
      <c r="W485" s="253">
        <v>1963</v>
      </c>
      <c r="X485" s="348">
        <v>1</v>
      </c>
      <c r="Y485" s="348">
        <v>1</v>
      </c>
      <c r="Z485" s="254"/>
      <c r="AA485" s="295"/>
      <c r="AB485" s="309"/>
      <c r="AC485" s="309"/>
    </row>
    <row r="486" spans="2:29" s="253" customFormat="1" ht="27.6" customHeight="1" x14ac:dyDescent="0.35">
      <c r="B486" s="363" t="s">
        <v>891</v>
      </c>
      <c r="C486" s="363" t="s">
        <v>2725</v>
      </c>
      <c r="D486" s="363"/>
      <c r="E486" s="327" t="s">
        <v>892</v>
      </c>
      <c r="F486" s="326" t="s">
        <v>1907</v>
      </c>
      <c r="G486" s="365" t="s">
        <v>342</v>
      </c>
      <c r="H486" s="365" t="s">
        <v>778</v>
      </c>
      <c r="I486" s="365">
        <v>13820</v>
      </c>
      <c r="J486" s="350" t="s">
        <v>893</v>
      </c>
      <c r="K486" s="350" t="s">
        <v>1364</v>
      </c>
      <c r="L486" s="350" t="s">
        <v>1365</v>
      </c>
      <c r="M486" s="366">
        <v>55780</v>
      </c>
      <c r="N486" s="295">
        <v>9976333.1760000009</v>
      </c>
      <c r="O486" s="295">
        <v>312120</v>
      </c>
      <c r="P486" s="295">
        <v>0</v>
      </c>
      <c r="Q486" s="295"/>
      <c r="R486" s="295">
        <f t="shared" si="19"/>
        <v>10288453.176000001</v>
      </c>
      <c r="S486" s="295"/>
      <c r="T486" s="295"/>
      <c r="U486" s="253">
        <v>4</v>
      </c>
      <c r="V486" s="253">
        <v>4</v>
      </c>
      <c r="W486" s="253">
        <v>1966</v>
      </c>
      <c r="X486" s="282">
        <v>0</v>
      </c>
      <c r="Y486" s="348">
        <v>1</v>
      </c>
      <c r="Z486" s="254"/>
      <c r="AA486" s="295"/>
      <c r="AB486" s="309"/>
      <c r="AC486" s="309"/>
    </row>
    <row r="487" spans="2:29" s="253" customFormat="1" ht="27.6" customHeight="1" x14ac:dyDescent="0.35">
      <c r="B487" s="363" t="s">
        <v>894</v>
      </c>
      <c r="C487" s="363" t="s">
        <v>2725</v>
      </c>
      <c r="D487" s="363"/>
      <c r="E487" s="327" t="s">
        <v>895</v>
      </c>
      <c r="F487" s="326" t="s">
        <v>1907</v>
      </c>
      <c r="G487" s="365" t="s">
        <v>342</v>
      </c>
      <c r="H487" s="365" t="s">
        <v>778</v>
      </c>
      <c r="I487" s="365">
        <v>13820</v>
      </c>
      <c r="J487" s="350" t="s">
        <v>896</v>
      </c>
      <c r="K487" s="350" t="s">
        <v>1364</v>
      </c>
      <c r="L487" s="350" t="s">
        <v>1365</v>
      </c>
      <c r="M487" s="366">
        <v>55780</v>
      </c>
      <c r="N487" s="295">
        <v>10001305.223999999</v>
      </c>
      <c r="O487" s="295">
        <v>312120</v>
      </c>
      <c r="P487" s="295">
        <v>0</v>
      </c>
      <c r="Q487" s="295"/>
      <c r="R487" s="295">
        <f t="shared" si="19"/>
        <v>10313425.223999999</v>
      </c>
      <c r="S487" s="295"/>
      <c r="T487" s="295"/>
      <c r="U487" s="253">
        <v>4</v>
      </c>
      <c r="V487" s="253">
        <v>4</v>
      </c>
      <c r="W487" s="253">
        <v>1966</v>
      </c>
      <c r="X487" s="282">
        <v>0</v>
      </c>
      <c r="Y487" s="348">
        <v>1</v>
      </c>
      <c r="Z487" s="254"/>
      <c r="AA487" s="295"/>
      <c r="AB487" s="309"/>
      <c r="AC487" s="309"/>
    </row>
    <row r="488" spans="2:29" s="253" customFormat="1" ht="27.6" customHeight="1" x14ac:dyDescent="0.35">
      <c r="B488" s="363" t="s">
        <v>1293</v>
      </c>
      <c r="C488" s="363" t="s">
        <v>2725</v>
      </c>
      <c r="D488" s="363"/>
      <c r="E488" s="364">
        <v>1282200020</v>
      </c>
      <c r="F488" s="326" t="s">
        <v>1907</v>
      </c>
      <c r="G488" s="365" t="s">
        <v>342</v>
      </c>
      <c r="H488" s="365" t="s">
        <v>778</v>
      </c>
      <c r="I488" s="365">
        <v>13820</v>
      </c>
      <c r="J488" s="350" t="s">
        <v>897</v>
      </c>
      <c r="K488" s="350" t="s">
        <v>1364</v>
      </c>
      <c r="L488" s="350" t="s">
        <v>1365</v>
      </c>
      <c r="M488" s="366">
        <v>55780</v>
      </c>
      <c r="N488" s="295">
        <v>9797366.8320000004</v>
      </c>
      <c r="O488" s="295">
        <v>312120</v>
      </c>
      <c r="P488" s="295">
        <v>0</v>
      </c>
      <c r="Q488" s="295"/>
      <c r="R488" s="295">
        <f t="shared" si="19"/>
        <v>10109486.832</v>
      </c>
      <c r="S488" s="295"/>
      <c r="T488" s="295"/>
      <c r="U488" s="253">
        <v>4</v>
      </c>
      <c r="V488" s="253">
        <v>4</v>
      </c>
      <c r="W488" s="253">
        <v>1966</v>
      </c>
      <c r="X488" s="282">
        <v>0</v>
      </c>
      <c r="Y488" s="348">
        <v>1</v>
      </c>
      <c r="Z488" s="254"/>
      <c r="AA488" s="295"/>
      <c r="AB488" s="309"/>
      <c r="AC488" s="309"/>
    </row>
    <row r="489" spans="2:29" s="253" customFormat="1" ht="27.6" customHeight="1" x14ac:dyDescent="0.35">
      <c r="B489" s="363" t="s">
        <v>898</v>
      </c>
      <c r="C489" s="363" t="s">
        <v>2725</v>
      </c>
      <c r="D489" s="363"/>
      <c r="E489" s="364">
        <v>1282200021</v>
      </c>
      <c r="F489" s="326" t="s">
        <v>1907</v>
      </c>
      <c r="G489" s="365" t="s">
        <v>342</v>
      </c>
      <c r="H489" s="365" t="s">
        <v>778</v>
      </c>
      <c r="I489" s="365">
        <v>13820</v>
      </c>
      <c r="J489" s="350" t="s">
        <v>899</v>
      </c>
      <c r="K489" s="350" t="s">
        <v>1364</v>
      </c>
      <c r="L489" s="350" t="s">
        <v>1365</v>
      </c>
      <c r="M489" s="366">
        <v>55780</v>
      </c>
      <c r="N489" s="295">
        <v>9898295.5260000005</v>
      </c>
      <c r="O489" s="295">
        <v>312120</v>
      </c>
      <c r="P489" s="295">
        <v>0</v>
      </c>
      <c r="Q489" s="295"/>
      <c r="R489" s="295">
        <f t="shared" si="19"/>
        <v>10210415.526000001</v>
      </c>
      <c r="S489" s="295"/>
      <c r="T489" s="295"/>
      <c r="U489" s="253">
        <v>4</v>
      </c>
      <c r="V489" s="253">
        <v>4</v>
      </c>
      <c r="W489" s="253">
        <v>1966</v>
      </c>
      <c r="X489" s="282">
        <v>0</v>
      </c>
      <c r="Y489" s="348">
        <v>1</v>
      </c>
      <c r="Z489" s="254"/>
      <c r="AA489" s="295"/>
      <c r="AB489" s="309"/>
      <c r="AC489" s="309"/>
    </row>
    <row r="490" spans="2:29" s="253" customFormat="1" ht="27.6" customHeight="1" x14ac:dyDescent="0.35">
      <c r="B490" s="363" t="s">
        <v>900</v>
      </c>
      <c r="C490" s="363" t="s">
        <v>2725</v>
      </c>
      <c r="D490" s="363"/>
      <c r="E490" s="364">
        <v>1282200022</v>
      </c>
      <c r="F490" s="326" t="s">
        <v>1907</v>
      </c>
      <c r="G490" s="365" t="s">
        <v>342</v>
      </c>
      <c r="H490" s="365" t="s">
        <v>778</v>
      </c>
      <c r="I490" s="365">
        <v>13820</v>
      </c>
      <c r="J490" s="350" t="s">
        <v>901</v>
      </c>
      <c r="K490" s="350" t="s">
        <v>1364</v>
      </c>
      <c r="L490" s="350" t="s">
        <v>1365</v>
      </c>
      <c r="M490" s="366">
        <v>55780</v>
      </c>
      <c r="N490" s="295">
        <v>9901417.0319999997</v>
      </c>
      <c r="O490" s="295">
        <v>312120</v>
      </c>
      <c r="P490" s="295">
        <v>0</v>
      </c>
      <c r="Q490" s="295"/>
      <c r="R490" s="295">
        <f t="shared" si="19"/>
        <v>10213537.032</v>
      </c>
      <c r="S490" s="295"/>
      <c r="T490" s="295"/>
      <c r="U490" s="253">
        <v>4</v>
      </c>
      <c r="V490" s="253">
        <v>4</v>
      </c>
      <c r="W490" s="253">
        <v>1966</v>
      </c>
      <c r="X490" s="282">
        <v>0</v>
      </c>
      <c r="Y490" s="348">
        <v>1</v>
      </c>
      <c r="Z490" s="254"/>
      <c r="AA490" s="295"/>
      <c r="AB490" s="309"/>
      <c r="AC490" s="309"/>
    </row>
    <row r="491" spans="2:29" s="253" customFormat="1" ht="27.6" customHeight="1" x14ac:dyDescent="0.35">
      <c r="B491" s="363" t="s">
        <v>902</v>
      </c>
      <c r="C491" s="363" t="s">
        <v>2725</v>
      </c>
      <c r="D491" s="363"/>
      <c r="E491" s="364">
        <v>1282200029</v>
      </c>
      <c r="F491" s="326" t="s">
        <v>1907</v>
      </c>
      <c r="G491" s="365" t="s">
        <v>342</v>
      </c>
      <c r="H491" s="365" t="s">
        <v>778</v>
      </c>
      <c r="I491" s="365">
        <v>13820</v>
      </c>
      <c r="J491" s="350" t="s">
        <v>903</v>
      </c>
      <c r="K491" s="350" t="s">
        <v>1364</v>
      </c>
      <c r="L491" s="350" t="s">
        <v>1365</v>
      </c>
      <c r="M491" s="366">
        <v>55070</v>
      </c>
      <c r="N491" s="295">
        <v>9654818.0580000002</v>
      </c>
      <c r="O491" s="295">
        <v>312120</v>
      </c>
      <c r="P491" s="295">
        <v>0</v>
      </c>
      <c r="Q491" s="295"/>
      <c r="R491" s="295">
        <f t="shared" si="19"/>
        <v>9966938.0580000002</v>
      </c>
      <c r="S491" s="295"/>
      <c r="T491" s="295"/>
      <c r="U491" s="253">
        <v>4</v>
      </c>
      <c r="V491" s="253">
        <v>4</v>
      </c>
      <c r="W491" s="253">
        <v>1967</v>
      </c>
      <c r="X491" s="282">
        <v>0.4</v>
      </c>
      <c r="Y491" s="348">
        <v>1</v>
      </c>
      <c r="Z491" s="254"/>
      <c r="AA491" s="295"/>
      <c r="AB491" s="309"/>
      <c r="AC491" s="309"/>
    </row>
    <row r="492" spans="2:29" s="253" customFormat="1" ht="27.6" customHeight="1" x14ac:dyDescent="0.35">
      <c r="B492" s="363" t="s">
        <v>1179</v>
      </c>
      <c r="C492" s="363" t="s">
        <v>2725</v>
      </c>
      <c r="D492" s="363"/>
      <c r="E492" s="364">
        <v>1282200030</v>
      </c>
      <c r="F492" s="326" t="s">
        <v>1907</v>
      </c>
      <c r="G492" s="365" t="s">
        <v>342</v>
      </c>
      <c r="H492" s="365" t="s">
        <v>778</v>
      </c>
      <c r="I492" s="365">
        <v>13820</v>
      </c>
      <c r="J492" s="350" t="s">
        <v>1180</v>
      </c>
      <c r="K492" s="350" t="s">
        <v>1364</v>
      </c>
      <c r="L492" s="350" t="s">
        <v>1365</v>
      </c>
      <c r="M492" s="366">
        <v>55070</v>
      </c>
      <c r="N492" s="295">
        <v>9635048.5199999996</v>
      </c>
      <c r="O492" s="295">
        <v>312120</v>
      </c>
      <c r="P492" s="295">
        <v>0</v>
      </c>
      <c r="Q492" s="295"/>
      <c r="R492" s="295">
        <f t="shared" si="19"/>
        <v>9947168.5199999996</v>
      </c>
      <c r="S492" s="295"/>
      <c r="T492" s="295"/>
      <c r="U492" s="253">
        <v>4</v>
      </c>
      <c r="V492" s="253">
        <v>4</v>
      </c>
      <c r="W492" s="253">
        <v>1967</v>
      </c>
      <c r="X492" s="282">
        <v>0.4</v>
      </c>
      <c r="Y492" s="348">
        <v>1</v>
      </c>
      <c r="Z492" s="254"/>
      <c r="AA492" s="295"/>
      <c r="AB492" s="309"/>
      <c r="AC492" s="309"/>
    </row>
    <row r="493" spans="2:29" s="253" customFormat="1" ht="27.6" customHeight="1" x14ac:dyDescent="0.35">
      <c r="B493" s="363" t="s">
        <v>1181</v>
      </c>
      <c r="C493" s="363" t="s">
        <v>2725</v>
      </c>
      <c r="D493" s="363"/>
      <c r="E493" s="364">
        <v>1282200031</v>
      </c>
      <c r="F493" s="326" t="s">
        <v>1907</v>
      </c>
      <c r="G493" s="365" t="s">
        <v>342</v>
      </c>
      <c r="H493" s="365" t="s">
        <v>778</v>
      </c>
      <c r="I493" s="365">
        <v>13820</v>
      </c>
      <c r="J493" s="350" t="s">
        <v>1182</v>
      </c>
      <c r="K493" s="350" t="s">
        <v>1364</v>
      </c>
      <c r="L493" s="350" t="s">
        <v>1365</v>
      </c>
      <c r="M493" s="366">
        <v>55070</v>
      </c>
      <c r="N493" s="295">
        <v>9642332.034</v>
      </c>
      <c r="O493" s="295">
        <v>312120</v>
      </c>
      <c r="P493" s="295">
        <v>0</v>
      </c>
      <c r="Q493" s="295"/>
      <c r="R493" s="295">
        <f t="shared" si="19"/>
        <v>9954452.034</v>
      </c>
      <c r="S493" s="295"/>
      <c r="T493" s="295"/>
      <c r="U493" s="253">
        <v>4</v>
      </c>
      <c r="V493" s="253">
        <v>4</v>
      </c>
      <c r="W493" s="253">
        <v>1968</v>
      </c>
      <c r="X493" s="282">
        <v>0.4</v>
      </c>
      <c r="Y493" s="348">
        <v>1</v>
      </c>
      <c r="Z493" s="254"/>
      <c r="AA493" s="295"/>
      <c r="AB493" s="309"/>
      <c r="AC493" s="309"/>
    </row>
    <row r="494" spans="2:29" s="253" customFormat="1" ht="27.6" customHeight="1" x14ac:dyDescent="0.35">
      <c r="B494" s="363" t="s">
        <v>1183</v>
      </c>
      <c r="C494" s="363" t="s">
        <v>2725</v>
      </c>
      <c r="D494" s="363"/>
      <c r="E494" s="364">
        <v>1282200032</v>
      </c>
      <c r="F494" s="326" t="s">
        <v>1907</v>
      </c>
      <c r="G494" s="365" t="s">
        <v>342</v>
      </c>
      <c r="H494" s="365" t="s">
        <v>778</v>
      </c>
      <c r="I494" s="365">
        <v>13820</v>
      </c>
      <c r="J494" s="350" t="s">
        <v>1184</v>
      </c>
      <c r="K494" s="350" t="s">
        <v>1364</v>
      </c>
      <c r="L494" s="350" t="s">
        <v>794</v>
      </c>
      <c r="M494" s="366">
        <v>60160</v>
      </c>
      <c r="N494" s="295">
        <v>10552771.284</v>
      </c>
      <c r="O494" s="295">
        <v>312120</v>
      </c>
      <c r="P494" s="295">
        <v>0</v>
      </c>
      <c r="Q494" s="295"/>
      <c r="R494" s="295">
        <f t="shared" si="19"/>
        <v>10864891.284</v>
      </c>
      <c r="S494" s="295"/>
      <c r="T494" s="295"/>
      <c r="U494" s="253">
        <v>4</v>
      </c>
      <c r="V494" s="253">
        <v>4</v>
      </c>
      <c r="W494" s="253">
        <v>1968</v>
      </c>
      <c r="X494" s="282">
        <v>0.4</v>
      </c>
      <c r="Y494" s="348">
        <v>1</v>
      </c>
      <c r="Z494" s="254"/>
      <c r="AA494" s="295"/>
      <c r="AB494" s="309"/>
      <c r="AC494" s="309"/>
    </row>
    <row r="495" spans="2:29" s="253" customFormat="1" ht="27.6" customHeight="1" x14ac:dyDescent="0.35">
      <c r="B495" s="363" t="s">
        <v>1185</v>
      </c>
      <c r="C495" s="363" t="s">
        <v>2725</v>
      </c>
      <c r="D495" s="363"/>
      <c r="E495" s="327" t="s">
        <v>1186</v>
      </c>
      <c r="F495" s="326" t="s">
        <v>1907</v>
      </c>
      <c r="G495" s="365" t="s">
        <v>342</v>
      </c>
      <c r="H495" s="365" t="s">
        <v>778</v>
      </c>
      <c r="I495" s="365">
        <v>13820</v>
      </c>
      <c r="J495" s="350" t="s">
        <v>1187</v>
      </c>
      <c r="K495" s="350" t="s">
        <v>1364</v>
      </c>
      <c r="L495" s="350" t="s">
        <v>794</v>
      </c>
      <c r="M495" s="366">
        <v>56544</v>
      </c>
      <c r="N495" s="295">
        <v>10022115.263999999</v>
      </c>
      <c r="O495" s="295">
        <v>332152.8</v>
      </c>
      <c r="P495" s="295">
        <v>0</v>
      </c>
      <c r="Q495" s="295"/>
      <c r="R495" s="295">
        <f t="shared" si="19"/>
        <v>10354268.063999999</v>
      </c>
      <c r="S495" s="295"/>
      <c r="T495" s="295"/>
      <c r="U495" s="253">
        <v>4</v>
      </c>
      <c r="V495" s="253">
        <v>3</v>
      </c>
      <c r="W495" s="253">
        <v>1972</v>
      </c>
      <c r="X495" s="282" t="s">
        <v>914</v>
      </c>
      <c r="Y495" s="348">
        <v>1</v>
      </c>
      <c r="Z495" s="254"/>
      <c r="AA495" s="295"/>
      <c r="AB495" s="309"/>
      <c r="AC495" s="309"/>
    </row>
    <row r="496" spans="2:29" s="253" customFormat="1" ht="27.6" customHeight="1" x14ac:dyDescent="0.35">
      <c r="B496" s="363" t="s">
        <v>1188</v>
      </c>
      <c r="C496" s="363" t="s">
        <v>2725</v>
      </c>
      <c r="D496" s="363"/>
      <c r="E496" s="327" t="s">
        <v>1189</v>
      </c>
      <c r="F496" s="326" t="s">
        <v>1907</v>
      </c>
      <c r="G496" s="365" t="s">
        <v>342</v>
      </c>
      <c r="H496" s="365" t="s">
        <v>778</v>
      </c>
      <c r="I496" s="365">
        <v>13820</v>
      </c>
      <c r="J496" s="350" t="s">
        <v>1190</v>
      </c>
      <c r="K496" s="350" t="s">
        <v>1364</v>
      </c>
      <c r="L496" s="350" t="s">
        <v>794</v>
      </c>
      <c r="M496" s="366">
        <v>37797</v>
      </c>
      <c r="N496" s="295">
        <v>7158653.7599999998</v>
      </c>
      <c r="O496" s="295">
        <v>183870.30000000002</v>
      </c>
      <c r="P496" s="295">
        <v>0</v>
      </c>
      <c r="Q496" s="295"/>
      <c r="R496" s="295">
        <f t="shared" si="19"/>
        <v>7342524.0599999996</v>
      </c>
      <c r="S496" s="295"/>
      <c r="T496" s="295"/>
      <c r="U496" s="253">
        <v>4</v>
      </c>
      <c r="V496" s="253">
        <v>3</v>
      </c>
      <c r="W496" s="253">
        <v>1972</v>
      </c>
      <c r="X496" s="282" t="s">
        <v>914</v>
      </c>
      <c r="Y496" s="348">
        <v>1</v>
      </c>
      <c r="Z496" s="254"/>
      <c r="AA496" s="295"/>
      <c r="AB496" s="309"/>
      <c r="AC496" s="309"/>
    </row>
    <row r="497" spans="2:29" s="253" customFormat="1" ht="27.6" customHeight="1" x14ac:dyDescent="0.35">
      <c r="B497" s="363" t="s">
        <v>1191</v>
      </c>
      <c r="C497" s="363" t="s">
        <v>2054</v>
      </c>
      <c r="D497" s="363"/>
      <c r="E497" s="327" t="s">
        <v>1192</v>
      </c>
      <c r="F497" s="404" t="s">
        <v>1907</v>
      </c>
      <c r="G497" s="365" t="s">
        <v>342</v>
      </c>
      <c r="H497" s="365" t="s">
        <v>778</v>
      </c>
      <c r="I497" s="365">
        <v>13820</v>
      </c>
      <c r="J497" s="350" t="s">
        <v>1193</v>
      </c>
      <c r="K497" s="350" t="s">
        <v>1364</v>
      </c>
      <c r="L497" s="350" t="s">
        <v>1365</v>
      </c>
      <c r="M497" s="366">
        <v>17533</v>
      </c>
      <c r="N497" s="295">
        <v>3618865.9559999998</v>
      </c>
      <c r="O497" s="295">
        <v>77106.899999999994</v>
      </c>
      <c r="P497" s="295">
        <v>0</v>
      </c>
      <c r="Q497" s="295"/>
      <c r="R497" s="295">
        <f t="shared" si="19"/>
        <v>3695972.8559999997</v>
      </c>
      <c r="S497" s="295"/>
      <c r="T497" s="295"/>
      <c r="U497" s="253">
        <v>4</v>
      </c>
      <c r="V497" s="253">
        <v>3</v>
      </c>
      <c r="W497" s="253">
        <v>1972</v>
      </c>
      <c r="X497" s="282" t="s">
        <v>914</v>
      </c>
      <c r="Y497" s="348">
        <v>1</v>
      </c>
      <c r="Z497" s="254"/>
      <c r="AA497" s="295"/>
      <c r="AB497" s="309"/>
      <c r="AC497" s="309"/>
    </row>
    <row r="498" spans="2:29" s="253" customFormat="1" ht="27.6" customHeight="1" x14ac:dyDescent="0.35">
      <c r="B498" s="363" t="s">
        <v>246</v>
      </c>
      <c r="C498" s="363"/>
      <c r="D498" s="363"/>
      <c r="E498" s="364">
        <v>128220057</v>
      </c>
      <c r="F498" s="326" t="s">
        <v>247</v>
      </c>
      <c r="G498" s="365" t="s">
        <v>342</v>
      </c>
      <c r="H498" s="365" t="s">
        <v>778</v>
      </c>
      <c r="I498" s="365">
        <v>13820</v>
      </c>
      <c r="J498" s="350" t="s">
        <v>2221</v>
      </c>
      <c r="K498" s="350" t="s">
        <v>1364</v>
      </c>
      <c r="L498" s="350" t="s">
        <v>1573</v>
      </c>
      <c r="M498" s="309">
        <v>66085</v>
      </c>
      <c r="N498" s="405">
        <v>12866847.732000001</v>
      </c>
      <c r="O498" s="281">
        <v>576029.69999999995</v>
      </c>
      <c r="P498" s="281">
        <v>0</v>
      </c>
      <c r="Q498" s="281"/>
      <c r="R498" s="295">
        <f t="shared" si="19"/>
        <v>13442877.432</v>
      </c>
      <c r="S498" s="295"/>
      <c r="T498" s="295"/>
      <c r="U498" s="253">
        <v>4</v>
      </c>
      <c r="V498" s="253">
        <v>4</v>
      </c>
      <c r="W498" s="253">
        <v>2004</v>
      </c>
      <c r="X498" s="297">
        <v>1</v>
      </c>
      <c r="Y498" s="348">
        <v>1</v>
      </c>
      <c r="Z498" s="254"/>
      <c r="AA498" s="405"/>
      <c r="AB498" s="309"/>
      <c r="AC498" s="309"/>
    </row>
    <row r="499" spans="2:29" s="253" customFormat="1" ht="27.6" customHeight="1" x14ac:dyDescent="0.35">
      <c r="E499" s="367"/>
      <c r="F499" s="304"/>
      <c r="G499" s="368"/>
      <c r="H499" s="368"/>
      <c r="I499" s="368"/>
      <c r="L499" s="300" t="s">
        <v>1544</v>
      </c>
      <c r="M499" s="337">
        <f>SUM(M482:M498)</f>
        <v>887333</v>
      </c>
      <c r="N499" s="301">
        <f>SUM(N482:N498)</f>
        <v>156773476.84199998</v>
      </c>
      <c r="O499" s="301">
        <f>SUM(O482:O498)</f>
        <v>5226719.7</v>
      </c>
      <c r="P499" s="301">
        <f>SUM(P482:P498)</f>
        <v>0</v>
      </c>
      <c r="Q499" s="301"/>
      <c r="R499" s="311">
        <f>SUM(R482:R498)</f>
        <v>162000196.542</v>
      </c>
      <c r="S499" s="311"/>
      <c r="T499" s="310"/>
      <c r="X499" s="282"/>
      <c r="Z499" s="254"/>
      <c r="AA499" s="362"/>
      <c r="AB499" s="309"/>
      <c r="AC499" s="309"/>
    </row>
    <row r="500" spans="2:29" s="253" customFormat="1" ht="27.6" customHeight="1" x14ac:dyDescent="0.35">
      <c r="B500" s="286" t="s">
        <v>1194</v>
      </c>
      <c r="C500" s="286"/>
      <c r="D500" s="286"/>
      <c r="E500" s="287"/>
      <c r="F500" s="288"/>
      <c r="G500" s="361"/>
      <c r="H500" s="361"/>
      <c r="I500" s="361"/>
      <c r="M500" s="309"/>
      <c r="N500" s="281"/>
      <c r="O500" s="281"/>
      <c r="P500" s="281"/>
      <c r="Q500" s="281"/>
      <c r="R500" s="295"/>
      <c r="S500" s="295"/>
      <c r="T500" s="295"/>
      <c r="X500" s="282"/>
      <c r="Z500" s="254"/>
      <c r="AA500" s="362"/>
      <c r="AB500" s="309"/>
      <c r="AC500" s="309"/>
    </row>
    <row r="501" spans="2:29" s="253" customFormat="1" ht="27.6" customHeight="1" x14ac:dyDescent="0.35">
      <c r="B501" s="363" t="s">
        <v>2157</v>
      </c>
      <c r="C501" s="363" t="s">
        <v>2582</v>
      </c>
      <c r="D501" s="363"/>
      <c r="E501" s="364">
        <v>1282300032</v>
      </c>
      <c r="F501" s="326" t="s">
        <v>2159</v>
      </c>
      <c r="G501" s="365" t="s">
        <v>343</v>
      </c>
      <c r="H501" s="365" t="s">
        <v>778</v>
      </c>
      <c r="I501" s="365">
        <v>13126</v>
      </c>
      <c r="J501" s="350" t="s">
        <v>2069</v>
      </c>
      <c r="K501" s="350" t="s">
        <v>1364</v>
      </c>
      <c r="L501" s="350" t="s">
        <v>1076</v>
      </c>
      <c r="M501" s="366">
        <v>152548</v>
      </c>
      <c r="N501" s="295">
        <v>40316530.770384006</v>
      </c>
      <c r="O501" s="295">
        <v>1555989.6</v>
      </c>
      <c r="P501" s="295">
        <v>0</v>
      </c>
      <c r="Q501" s="295"/>
      <c r="R501" s="295">
        <f t="shared" ref="R501:R526" si="20">SUM(N501:Q501)</f>
        <v>41872520.370384008</v>
      </c>
      <c r="S501" s="295"/>
      <c r="T501" s="295"/>
      <c r="U501" s="253">
        <v>4</v>
      </c>
      <c r="V501" s="253">
        <v>4</v>
      </c>
      <c r="W501" s="253">
        <v>1967</v>
      </c>
      <c r="X501" s="282">
        <v>0</v>
      </c>
      <c r="Y501" s="348">
        <v>1</v>
      </c>
      <c r="Z501" s="254"/>
      <c r="AA501" s="295"/>
      <c r="AB501" s="309"/>
      <c r="AC501" s="309"/>
    </row>
    <row r="502" spans="2:29" s="253" customFormat="1" ht="27.6" customHeight="1" x14ac:dyDescent="0.35">
      <c r="B502" s="363" t="s">
        <v>2160</v>
      </c>
      <c r="C502" s="363" t="s">
        <v>2582</v>
      </c>
      <c r="D502" s="363"/>
      <c r="E502" s="364">
        <v>1282300033</v>
      </c>
      <c r="F502" s="326" t="s">
        <v>2159</v>
      </c>
      <c r="G502" s="365" t="s">
        <v>343</v>
      </c>
      <c r="H502" s="365" t="s">
        <v>778</v>
      </c>
      <c r="I502" s="365">
        <v>13126</v>
      </c>
      <c r="J502" s="350" t="s">
        <v>572</v>
      </c>
      <c r="K502" s="350" t="s">
        <v>1364</v>
      </c>
      <c r="L502" s="350" t="s">
        <v>794</v>
      </c>
      <c r="M502" s="366">
        <v>105072</v>
      </c>
      <c r="N502" s="295">
        <v>27769217.040576</v>
      </c>
      <c r="O502" s="295">
        <v>1071734.3999999999</v>
      </c>
      <c r="P502" s="295">
        <v>0</v>
      </c>
      <c r="Q502" s="295"/>
      <c r="R502" s="295">
        <f t="shared" si="20"/>
        <v>28840951.440575998</v>
      </c>
      <c r="S502" s="295"/>
      <c r="T502" s="295"/>
      <c r="U502" s="253">
        <v>4</v>
      </c>
      <c r="V502" s="253">
        <v>4</v>
      </c>
      <c r="W502" s="253">
        <v>1967</v>
      </c>
      <c r="X502" s="282">
        <v>0</v>
      </c>
      <c r="Y502" s="348">
        <v>1</v>
      </c>
      <c r="Z502" s="254"/>
      <c r="AA502" s="295"/>
      <c r="AB502" s="309"/>
      <c r="AC502" s="309"/>
    </row>
    <row r="503" spans="2:29" s="253" customFormat="1" ht="27.6" customHeight="1" x14ac:dyDescent="0.35">
      <c r="B503" s="363" t="s">
        <v>2162</v>
      </c>
      <c r="C503" s="363" t="s">
        <v>2582</v>
      </c>
      <c r="D503" s="363"/>
      <c r="E503" s="364">
        <v>1282300034</v>
      </c>
      <c r="F503" s="326" t="s">
        <v>2159</v>
      </c>
      <c r="G503" s="365" t="s">
        <v>343</v>
      </c>
      <c r="H503" s="365" t="s">
        <v>778</v>
      </c>
      <c r="I503" s="365">
        <v>13126</v>
      </c>
      <c r="J503" s="350" t="s">
        <v>1290</v>
      </c>
      <c r="K503" s="350" t="s">
        <v>1364</v>
      </c>
      <c r="L503" s="350" t="s">
        <v>1076</v>
      </c>
      <c r="M503" s="366">
        <v>152548</v>
      </c>
      <c r="N503" s="295">
        <v>40316530.770384006</v>
      </c>
      <c r="O503" s="295">
        <v>1555989.6</v>
      </c>
      <c r="P503" s="295">
        <v>0</v>
      </c>
      <c r="Q503" s="295"/>
      <c r="R503" s="295">
        <f t="shared" si="20"/>
        <v>41872520.370384008</v>
      </c>
      <c r="S503" s="295"/>
      <c r="T503" s="295"/>
      <c r="U503" s="253">
        <v>4</v>
      </c>
      <c r="V503" s="253">
        <v>4</v>
      </c>
      <c r="W503" s="253">
        <v>1968</v>
      </c>
      <c r="X503" s="282">
        <v>0</v>
      </c>
      <c r="Y503" s="348">
        <v>1</v>
      </c>
      <c r="Z503" s="254"/>
      <c r="AA503" s="295"/>
      <c r="AB503" s="309"/>
      <c r="AC503" s="309"/>
    </row>
    <row r="504" spans="2:29" s="253" customFormat="1" ht="27.6" customHeight="1" x14ac:dyDescent="0.35">
      <c r="B504" s="363" t="s">
        <v>2164</v>
      </c>
      <c r="C504" s="363" t="s">
        <v>2582</v>
      </c>
      <c r="D504" s="363"/>
      <c r="E504" s="364">
        <v>1282300036</v>
      </c>
      <c r="F504" s="326" t="s">
        <v>2159</v>
      </c>
      <c r="G504" s="365" t="s">
        <v>343</v>
      </c>
      <c r="H504" s="365" t="s">
        <v>778</v>
      </c>
      <c r="I504" s="365">
        <v>13126</v>
      </c>
      <c r="J504" s="350" t="s">
        <v>1258</v>
      </c>
      <c r="K504" s="350" t="s">
        <v>1364</v>
      </c>
      <c r="L504" s="350" t="s">
        <v>794</v>
      </c>
      <c r="M504" s="366">
        <v>105000</v>
      </c>
      <c r="N504" s="295">
        <v>27750188.34</v>
      </c>
      <c r="O504" s="295">
        <v>1071000</v>
      </c>
      <c r="P504" s="295">
        <v>0</v>
      </c>
      <c r="Q504" s="295"/>
      <c r="R504" s="295">
        <f t="shared" si="20"/>
        <v>28821188.34</v>
      </c>
      <c r="S504" s="295"/>
      <c r="T504" s="295"/>
      <c r="U504" s="253">
        <v>4</v>
      </c>
      <c r="V504" s="253">
        <v>4</v>
      </c>
      <c r="W504" s="253">
        <v>1970</v>
      </c>
      <c r="X504" s="282">
        <v>0</v>
      </c>
      <c r="Y504" s="348">
        <v>1</v>
      </c>
      <c r="Z504" s="254"/>
      <c r="AA504" s="295"/>
      <c r="AB504" s="309"/>
      <c r="AC504" s="309"/>
    </row>
    <row r="505" spans="2:29" s="253" customFormat="1" ht="27.6" customHeight="1" x14ac:dyDescent="0.35">
      <c r="B505" s="363" t="s">
        <v>2166</v>
      </c>
      <c r="C505" s="363" t="s">
        <v>2582</v>
      </c>
      <c r="D505" s="363"/>
      <c r="E505" s="327" t="s">
        <v>2167</v>
      </c>
      <c r="F505" s="326" t="s">
        <v>2159</v>
      </c>
      <c r="G505" s="365" t="s">
        <v>343</v>
      </c>
      <c r="H505" s="365" t="s">
        <v>778</v>
      </c>
      <c r="I505" s="365">
        <v>13126</v>
      </c>
      <c r="J505" s="350" t="s">
        <v>1629</v>
      </c>
      <c r="K505" s="350" t="s">
        <v>1364</v>
      </c>
      <c r="L505" s="350" t="s">
        <v>794</v>
      </c>
      <c r="M505" s="366">
        <v>79097</v>
      </c>
      <c r="N505" s="295">
        <v>20904349.020275999</v>
      </c>
      <c r="O505" s="295">
        <v>80678.94</v>
      </c>
      <c r="P505" s="295">
        <v>0</v>
      </c>
      <c r="Q505" s="295"/>
      <c r="R505" s="295">
        <f t="shared" si="20"/>
        <v>20985027.960276</v>
      </c>
      <c r="S505" s="295"/>
      <c r="T505" s="295"/>
      <c r="U505" s="253">
        <v>4</v>
      </c>
      <c r="V505" s="253">
        <v>3</v>
      </c>
      <c r="W505" s="253">
        <v>1958</v>
      </c>
      <c r="X505" s="297">
        <v>1</v>
      </c>
      <c r="Y505" s="348">
        <v>1</v>
      </c>
      <c r="Z505" s="254"/>
      <c r="AA505" s="295"/>
      <c r="AB505" s="309"/>
      <c r="AC505" s="309"/>
    </row>
    <row r="506" spans="2:29" s="253" customFormat="1" ht="27.6" customHeight="1" x14ac:dyDescent="0.35">
      <c r="B506" s="363" t="s">
        <v>2168</v>
      </c>
      <c r="C506" s="363" t="s">
        <v>2582</v>
      </c>
      <c r="D506" s="363"/>
      <c r="E506" s="364">
        <v>1282300043</v>
      </c>
      <c r="F506" s="326" t="s">
        <v>2159</v>
      </c>
      <c r="G506" s="365" t="s">
        <v>343</v>
      </c>
      <c r="H506" s="365" t="s">
        <v>778</v>
      </c>
      <c r="I506" s="365">
        <v>13126</v>
      </c>
      <c r="J506" s="350" t="s">
        <v>2170</v>
      </c>
      <c r="K506" s="350" t="s">
        <v>1364</v>
      </c>
      <c r="L506" s="350" t="s">
        <v>1365</v>
      </c>
      <c r="M506" s="366">
        <v>58201</v>
      </c>
      <c r="N506" s="295">
        <v>15381797.253107999</v>
      </c>
      <c r="O506" s="295">
        <v>593650.19999999995</v>
      </c>
      <c r="P506" s="295">
        <v>0</v>
      </c>
      <c r="Q506" s="295"/>
      <c r="R506" s="295">
        <f t="shared" si="20"/>
        <v>15975447.453107998</v>
      </c>
      <c r="S506" s="295"/>
      <c r="T506" s="295"/>
      <c r="U506" s="253">
        <v>4</v>
      </c>
      <c r="V506" s="253">
        <v>3</v>
      </c>
      <c r="W506" s="253">
        <v>1960</v>
      </c>
      <c r="X506" s="297">
        <v>1</v>
      </c>
      <c r="Y506" s="348">
        <v>1</v>
      </c>
      <c r="Z506" s="254"/>
      <c r="AA506" s="295"/>
      <c r="AB506" s="309"/>
      <c r="AC506" s="309"/>
    </row>
    <row r="507" spans="2:29" s="253" customFormat="1" ht="27.6" customHeight="1" x14ac:dyDescent="0.35">
      <c r="B507" s="363" t="s">
        <v>2171</v>
      </c>
      <c r="C507" s="363" t="s">
        <v>2582</v>
      </c>
      <c r="D507" s="363"/>
      <c r="E507" s="364">
        <v>1282300044</v>
      </c>
      <c r="F507" s="326" t="s">
        <v>2159</v>
      </c>
      <c r="G507" s="365" t="s">
        <v>343</v>
      </c>
      <c r="H507" s="365" t="s">
        <v>778</v>
      </c>
      <c r="I507" s="365">
        <v>13126</v>
      </c>
      <c r="J507" s="350" t="s">
        <v>2173</v>
      </c>
      <c r="K507" s="350" t="s">
        <v>1364</v>
      </c>
      <c r="L507" s="350" t="s">
        <v>1365</v>
      </c>
      <c r="M507" s="366">
        <v>57464</v>
      </c>
      <c r="N507" s="295">
        <v>15187017.359712001</v>
      </c>
      <c r="O507" s="295">
        <v>586132.80000000005</v>
      </c>
      <c r="P507" s="295">
        <v>0</v>
      </c>
      <c r="Q507" s="295"/>
      <c r="R507" s="295">
        <f t="shared" si="20"/>
        <v>15773150.159712002</v>
      </c>
      <c r="S507" s="295"/>
      <c r="T507" s="295"/>
      <c r="U507" s="253">
        <v>4</v>
      </c>
      <c r="V507" s="253">
        <v>3</v>
      </c>
      <c r="W507" s="253">
        <v>1960</v>
      </c>
      <c r="X507" s="282">
        <v>0</v>
      </c>
      <c r="Y507" s="348">
        <v>1</v>
      </c>
      <c r="Z507" s="254"/>
      <c r="AA507" s="295"/>
      <c r="AB507" s="309"/>
      <c r="AC507" s="309"/>
    </row>
    <row r="508" spans="2:29" s="253" customFormat="1" ht="27.6" customHeight="1" x14ac:dyDescent="0.35">
      <c r="B508" s="363" t="s">
        <v>2174</v>
      </c>
      <c r="C508" s="363" t="s">
        <v>2582</v>
      </c>
      <c r="D508" s="363"/>
      <c r="E508" s="327" t="s">
        <v>2175</v>
      </c>
      <c r="F508" s="326" t="s">
        <v>2159</v>
      </c>
      <c r="G508" s="365" t="s">
        <v>343</v>
      </c>
      <c r="H508" s="365" t="s">
        <v>778</v>
      </c>
      <c r="I508" s="365">
        <v>13126</v>
      </c>
      <c r="J508" s="350" t="s">
        <v>2176</v>
      </c>
      <c r="K508" s="350" t="s">
        <v>1364</v>
      </c>
      <c r="L508" s="350" t="s">
        <v>1365</v>
      </c>
      <c r="M508" s="366">
        <v>57464</v>
      </c>
      <c r="N508" s="295">
        <v>15187017.359712001</v>
      </c>
      <c r="O508" s="295">
        <v>586132.80000000005</v>
      </c>
      <c r="P508" s="295">
        <v>0</v>
      </c>
      <c r="Q508" s="295"/>
      <c r="R508" s="295">
        <f t="shared" si="20"/>
        <v>15773150.159712002</v>
      </c>
      <c r="S508" s="295"/>
      <c r="T508" s="295"/>
      <c r="U508" s="253">
        <v>4</v>
      </c>
      <c r="V508" s="253">
        <v>3</v>
      </c>
      <c r="W508" s="253">
        <v>1961</v>
      </c>
      <c r="X508" s="282">
        <v>0</v>
      </c>
      <c r="Y508" s="348">
        <v>1</v>
      </c>
      <c r="Z508" s="254"/>
      <c r="AA508" s="295"/>
      <c r="AB508" s="309"/>
      <c r="AC508" s="309"/>
    </row>
    <row r="509" spans="2:29" s="253" customFormat="1" ht="27.6" customHeight="1" x14ac:dyDescent="0.35">
      <c r="B509" s="363" t="s">
        <v>2177</v>
      </c>
      <c r="C509" s="363" t="s">
        <v>2582</v>
      </c>
      <c r="D509" s="363"/>
      <c r="E509" s="327" t="s">
        <v>2178</v>
      </c>
      <c r="F509" s="326" t="s">
        <v>2159</v>
      </c>
      <c r="G509" s="365" t="s">
        <v>343</v>
      </c>
      <c r="H509" s="365" t="s">
        <v>778</v>
      </c>
      <c r="I509" s="365">
        <v>13126</v>
      </c>
      <c r="J509" s="350" t="s">
        <v>2179</v>
      </c>
      <c r="K509" s="350" t="s">
        <v>1364</v>
      </c>
      <c r="L509" s="350" t="s">
        <v>977</v>
      </c>
      <c r="M509" s="366">
        <v>114365</v>
      </c>
      <c r="N509" s="295">
        <v>30225240.852420002</v>
      </c>
      <c r="O509" s="295">
        <v>1166523</v>
      </c>
      <c r="P509" s="295">
        <v>0</v>
      </c>
      <c r="Q509" s="295"/>
      <c r="R509" s="295">
        <f t="shared" si="20"/>
        <v>31391763.852420002</v>
      </c>
      <c r="S509" s="295"/>
      <c r="T509" s="295"/>
      <c r="U509" s="253">
        <v>4</v>
      </c>
      <c r="V509" s="253">
        <v>3</v>
      </c>
      <c r="W509" s="253">
        <v>1963</v>
      </c>
      <c r="X509" s="282">
        <v>0</v>
      </c>
      <c r="Y509" s="348">
        <v>1</v>
      </c>
      <c r="Z509" s="254"/>
      <c r="AA509" s="295"/>
      <c r="AB509" s="309"/>
      <c r="AC509" s="309"/>
    </row>
    <row r="510" spans="2:29" s="253" customFormat="1" ht="27.6" customHeight="1" x14ac:dyDescent="0.35">
      <c r="B510" s="363" t="s">
        <v>2180</v>
      </c>
      <c r="C510" s="363" t="s">
        <v>2582</v>
      </c>
      <c r="D510" s="363"/>
      <c r="E510" s="327" t="s">
        <v>2181</v>
      </c>
      <c r="F510" s="326" t="s">
        <v>2159</v>
      </c>
      <c r="G510" s="365" t="s">
        <v>343</v>
      </c>
      <c r="H510" s="365" t="s">
        <v>778</v>
      </c>
      <c r="I510" s="365">
        <v>13126</v>
      </c>
      <c r="J510" s="350" t="s">
        <v>2182</v>
      </c>
      <c r="K510" s="350" t="s">
        <v>1364</v>
      </c>
      <c r="L510" s="350" t="s">
        <v>977</v>
      </c>
      <c r="M510" s="366">
        <v>114365</v>
      </c>
      <c r="N510" s="295">
        <v>30225240.852420002</v>
      </c>
      <c r="O510" s="295">
        <v>1166523</v>
      </c>
      <c r="P510" s="295">
        <v>0</v>
      </c>
      <c r="Q510" s="295"/>
      <c r="R510" s="295">
        <f t="shared" si="20"/>
        <v>31391763.852420002</v>
      </c>
      <c r="S510" s="295"/>
      <c r="T510" s="295"/>
      <c r="U510" s="253">
        <v>4</v>
      </c>
      <c r="V510" s="253">
        <v>3</v>
      </c>
      <c r="W510" s="253">
        <v>1965</v>
      </c>
      <c r="X510" s="282">
        <v>0</v>
      </c>
      <c r="Y510" s="348">
        <v>1</v>
      </c>
      <c r="Z510" s="254"/>
      <c r="AA510" s="295"/>
      <c r="AB510" s="309"/>
      <c r="AC510" s="309"/>
    </row>
    <row r="511" spans="2:29" s="253" customFormat="1" ht="27.6" customHeight="1" x14ac:dyDescent="0.35">
      <c r="B511" s="363" t="s">
        <v>1460</v>
      </c>
      <c r="C511" s="363" t="s">
        <v>2582</v>
      </c>
      <c r="D511" s="363"/>
      <c r="E511" s="364">
        <v>128230015</v>
      </c>
      <c r="F511" s="326" t="s">
        <v>2159</v>
      </c>
      <c r="G511" s="365" t="s">
        <v>343</v>
      </c>
      <c r="H511" s="365" t="s">
        <v>778</v>
      </c>
      <c r="I511" s="365">
        <v>13126</v>
      </c>
      <c r="J511" s="350" t="s">
        <v>2342</v>
      </c>
      <c r="K511" s="350" t="s">
        <v>1097</v>
      </c>
      <c r="L511" s="350" t="s">
        <v>1479</v>
      </c>
      <c r="M511" s="366">
        <v>41984</v>
      </c>
      <c r="N511" s="295">
        <v>11095846.735871999</v>
      </c>
      <c r="O511" s="295">
        <v>428236.79999999999</v>
      </c>
      <c r="P511" s="295">
        <v>0</v>
      </c>
      <c r="Q511" s="295"/>
      <c r="R511" s="295">
        <f t="shared" si="20"/>
        <v>11524083.535871999</v>
      </c>
      <c r="S511" s="295"/>
      <c r="T511" s="295"/>
      <c r="U511" s="253">
        <v>4</v>
      </c>
      <c r="V511" s="253">
        <v>3</v>
      </c>
      <c r="W511" s="253">
        <v>1951</v>
      </c>
      <c r="X511" s="282">
        <v>0</v>
      </c>
      <c r="Y511" s="348">
        <v>1</v>
      </c>
      <c r="Z511" s="254"/>
      <c r="AA511" s="295"/>
      <c r="AB511" s="309"/>
      <c r="AC511" s="309"/>
    </row>
    <row r="512" spans="2:29" s="253" customFormat="1" ht="27.6" customHeight="1" x14ac:dyDescent="0.35">
      <c r="B512" s="363" t="s">
        <v>2183</v>
      </c>
      <c r="C512" s="363" t="s">
        <v>2582</v>
      </c>
      <c r="D512" s="363"/>
      <c r="E512" s="327" t="s">
        <v>2184</v>
      </c>
      <c r="F512" s="326" t="s">
        <v>2159</v>
      </c>
      <c r="G512" s="365" t="s">
        <v>343</v>
      </c>
      <c r="H512" s="365" t="s">
        <v>778</v>
      </c>
      <c r="I512" s="365">
        <v>13126</v>
      </c>
      <c r="J512" s="350" t="s">
        <v>2185</v>
      </c>
      <c r="K512" s="350" t="s">
        <v>1364</v>
      </c>
      <c r="L512" s="350" t="s">
        <v>1365</v>
      </c>
      <c r="M512" s="366">
        <v>29400</v>
      </c>
      <c r="N512" s="295">
        <v>7770052.7352</v>
      </c>
      <c r="O512" s="295">
        <v>299880</v>
      </c>
      <c r="P512" s="295">
        <v>0</v>
      </c>
      <c r="Q512" s="295"/>
      <c r="R512" s="295">
        <f t="shared" si="20"/>
        <v>8069932.7352</v>
      </c>
      <c r="S512" s="295"/>
      <c r="T512" s="295"/>
      <c r="U512" s="253">
        <v>4</v>
      </c>
      <c r="V512" s="253">
        <v>3</v>
      </c>
      <c r="W512" s="253">
        <v>1951</v>
      </c>
      <c r="X512" s="282">
        <v>0</v>
      </c>
      <c r="Y512" s="348">
        <v>1</v>
      </c>
      <c r="Z512" s="254"/>
      <c r="AA512" s="295"/>
      <c r="AB512" s="309"/>
      <c r="AC512" s="309"/>
    </row>
    <row r="513" spans="2:29" s="253" customFormat="1" ht="27.6" customHeight="1" x14ac:dyDescent="0.35">
      <c r="B513" s="363" t="s">
        <v>2186</v>
      </c>
      <c r="C513" s="363" t="s">
        <v>2582</v>
      </c>
      <c r="D513" s="363"/>
      <c r="E513" s="327" t="s">
        <v>2187</v>
      </c>
      <c r="F513" s="326" t="s">
        <v>2159</v>
      </c>
      <c r="G513" s="365" t="s">
        <v>343</v>
      </c>
      <c r="H513" s="365" t="s">
        <v>778</v>
      </c>
      <c r="I513" s="365">
        <v>13126</v>
      </c>
      <c r="J513" s="350" t="s">
        <v>2188</v>
      </c>
      <c r="K513" s="350" t="s">
        <v>1364</v>
      </c>
      <c r="L513" s="350" t="s">
        <v>1365</v>
      </c>
      <c r="M513" s="366">
        <v>32285</v>
      </c>
      <c r="N513" s="295">
        <v>7770052.7352</v>
      </c>
      <c r="O513" s="295">
        <v>299880</v>
      </c>
      <c r="P513" s="295">
        <v>0</v>
      </c>
      <c r="Q513" s="295"/>
      <c r="R513" s="295">
        <f t="shared" si="20"/>
        <v>8069932.7352</v>
      </c>
      <c r="S513" s="295"/>
      <c r="T513" s="295"/>
      <c r="U513" s="253">
        <v>4</v>
      </c>
      <c r="V513" s="253">
        <v>3</v>
      </c>
      <c r="W513" s="253">
        <v>1951</v>
      </c>
      <c r="X513" s="282">
        <v>0</v>
      </c>
      <c r="Y513" s="348">
        <v>1</v>
      </c>
      <c r="Z513" s="254"/>
      <c r="AA513" s="295"/>
      <c r="AB513" s="309"/>
      <c r="AC513" s="309"/>
    </row>
    <row r="514" spans="2:29" s="253" customFormat="1" ht="27.6" customHeight="1" x14ac:dyDescent="0.35">
      <c r="B514" s="704" t="s">
        <v>3126</v>
      </c>
      <c r="C514" s="363" t="s">
        <v>2582</v>
      </c>
      <c r="D514" s="363"/>
      <c r="E514" s="367" t="s">
        <v>3127</v>
      </c>
      <c r="F514" s="304" t="s">
        <v>2321</v>
      </c>
      <c r="G514" s="368" t="s">
        <v>343</v>
      </c>
      <c r="H514" s="368" t="s">
        <v>778</v>
      </c>
      <c r="I514" s="368">
        <v>13126</v>
      </c>
      <c r="J514" s="253" t="s">
        <v>3128</v>
      </c>
      <c r="K514" s="253" t="s">
        <v>1364</v>
      </c>
      <c r="L514" s="304" t="s">
        <v>2323</v>
      </c>
      <c r="M514" s="309">
        <v>10260</v>
      </c>
      <c r="N514" s="281">
        <v>2722897.73977246</v>
      </c>
      <c r="O514" s="281">
        <v>170000</v>
      </c>
      <c r="P514" s="281">
        <v>0</v>
      </c>
      <c r="Q514" s="281"/>
      <c r="R514" s="295">
        <f t="shared" si="20"/>
        <v>2892897.73977246</v>
      </c>
      <c r="S514" s="281"/>
      <c r="T514" s="281"/>
      <c r="U514" s="253">
        <v>4</v>
      </c>
      <c r="V514" s="253">
        <v>4</v>
      </c>
      <c r="W514" s="253">
        <v>2010</v>
      </c>
      <c r="X514" s="348">
        <v>1</v>
      </c>
      <c r="Y514" s="348">
        <v>1</v>
      </c>
      <c r="Z514" s="362"/>
      <c r="AA514" s="281"/>
      <c r="AB514" s="309"/>
      <c r="AC514" s="309"/>
    </row>
    <row r="515" spans="2:29" s="253" customFormat="1" ht="27.6" customHeight="1" x14ac:dyDescent="0.35">
      <c r="B515" s="704" t="s">
        <v>3129</v>
      </c>
      <c r="C515" s="363" t="s">
        <v>2582</v>
      </c>
      <c r="D515" s="363"/>
      <c r="E515" s="367" t="s">
        <v>3130</v>
      </c>
      <c r="F515" s="304" t="s">
        <v>2321</v>
      </c>
      <c r="G515" s="368" t="s">
        <v>343</v>
      </c>
      <c r="H515" s="368" t="s">
        <v>778</v>
      </c>
      <c r="I515" s="368">
        <v>13126</v>
      </c>
      <c r="J515" s="253" t="s">
        <v>3131</v>
      </c>
      <c r="K515" s="253" t="s">
        <v>1364</v>
      </c>
      <c r="L515" s="304" t="s">
        <v>2323</v>
      </c>
      <c r="M515" s="309">
        <v>8082</v>
      </c>
      <c r="N515" s="281">
        <v>2144879.096768131</v>
      </c>
      <c r="O515" s="281">
        <v>170000</v>
      </c>
      <c r="P515" s="281">
        <v>0</v>
      </c>
      <c r="Q515" s="281"/>
      <c r="R515" s="295">
        <f t="shared" si="20"/>
        <v>2314879.096768131</v>
      </c>
      <c r="S515" s="281"/>
      <c r="T515" s="281"/>
      <c r="U515" s="253">
        <v>4</v>
      </c>
      <c r="V515" s="253">
        <v>4</v>
      </c>
      <c r="W515" s="253">
        <v>2010</v>
      </c>
      <c r="X515" s="348">
        <v>1</v>
      </c>
      <c r="Y515" s="348">
        <v>1</v>
      </c>
      <c r="Z515" s="362"/>
      <c r="AA515" s="281"/>
      <c r="AB515" s="309"/>
      <c r="AC515" s="309"/>
    </row>
    <row r="516" spans="2:29" s="253" customFormat="1" ht="27.6" customHeight="1" x14ac:dyDescent="0.35">
      <c r="B516" s="704" t="s">
        <v>3132</v>
      </c>
      <c r="C516" s="363" t="s">
        <v>2582</v>
      </c>
      <c r="D516" s="363"/>
      <c r="E516" s="367" t="s">
        <v>3133</v>
      </c>
      <c r="F516" s="304" t="s">
        <v>2321</v>
      </c>
      <c r="G516" s="368" t="s">
        <v>343</v>
      </c>
      <c r="H516" s="368" t="s">
        <v>778</v>
      </c>
      <c r="I516" s="368">
        <v>13126</v>
      </c>
      <c r="J516" s="253" t="s">
        <v>3134</v>
      </c>
      <c r="K516" s="253" t="s">
        <v>1364</v>
      </c>
      <c r="L516" s="304" t="s">
        <v>2323</v>
      </c>
      <c r="M516" s="309">
        <v>12599</v>
      </c>
      <c r="N516" s="281">
        <v>3343644.1153404703</v>
      </c>
      <c r="O516" s="281">
        <v>170000</v>
      </c>
      <c r="P516" s="281">
        <v>0</v>
      </c>
      <c r="Q516" s="281"/>
      <c r="R516" s="295">
        <f t="shared" si="20"/>
        <v>3513644.1153404703</v>
      </c>
      <c r="S516" s="281"/>
      <c r="T516" s="281"/>
      <c r="U516" s="253">
        <v>4</v>
      </c>
      <c r="V516" s="253">
        <v>4</v>
      </c>
      <c r="W516" s="253">
        <v>2010</v>
      </c>
      <c r="X516" s="348">
        <v>1</v>
      </c>
      <c r="Y516" s="348">
        <v>1</v>
      </c>
      <c r="Z516" s="362"/>
      <c r="AA516" s="281"/>
      <c r="AB516" s="309"/>
      <c r="AC516" s="309"/>
    </row>
    <row r="517" spans="2:29" s="253" customFormat="1" ht="27.6" customHeight="1" x14ac:dyDescent="0.35">
      <c r="B517" s="704" t="s">
        <v>3135</v>
      </c>
      <c r="C517" s="363" t="s">
        <v>2582</v>
      </c>
      <c r="D517" s="363"/>
      <c r="E517" s="367" t="s">
        <v>3136</v>
      </c>
      <c r="F517" s="304" t="s">
        <v>2321</v>
      </c>
      <c r="G517" s="368" t="s">
        <v>343</v>
      </c>
      <c r="H517" s="368" t="s">
        <v>778</v>
      </c>
      <c r="I517" s="368">
        <v>13126</v>
      </c>
      <c r="J517" s="253" t="s">
        <v>3137</v>
      </c>
      <c r="K517" s="253" t="s">
        <v>1364</v>
      </c>
      <c r="L517" s="304" t="s">
        <v>2323</v>
      </c>
      <c r="M517" s="309">
        <v>12599</v>
      </c>
      <c r="N517" s="281">
        <v>3343644.1153404703</v>
      </c>
      <c r="O517" s="281">
        <v>170000</v>
      </c>
      <c r="P517" s="281">
        <v>0</v>
      </c>
      <c r="Q517" s="281"/>
      <c r="R517" s="295">
        <f t="shared" si="20"/>
        <v>3513644.1153404703</v>
      </c>
      <c r="S517" s="281"/>
      <c r="T517" s="281"/>
      <c r="U517" s="253">
        <v>4</v>
      </c>
      <c r="V517" s="253">
        <v>4</v>
      </c>
      <c r="W517" s="253">
        <v>2010</v>
      </c>
      <c r="X517" s="348">
        <v>1</v>
      </c>
      <c r="Y517" s="348">
        <v>1</v>
      </c>
      <c r="Z517" s="362"/>
      <c r="AA517" s="281"/>
      <c r="AB517" s="309"/>
      <c r="AC517" s="309"/>
    </row>
    <row r="518" spans="2:29" s="253" customFormat="1" ht="27.6" customHeight="1" x14ac:dyDescent="0.35">
      <c r="B518" s="704" t="s">
        <v>3138</v>
      </c>
      <c r="C518" s="363" t="s">
        <v>2582</v>
      </c>
      <c r="D518" s="363"/>
      <c r="E518" s="367" t="s">
        <v>3139</v>
      </c>
      <c r="F518" s="304" t="s">
        <v>2321</v>
      </c>
      <c r="G518" s="368" t="s">
        <v>343</v>
      </c>
      <c r="H518" s="368" t="s">
        <v>778</v>
      </c>
      <c r="I518" s="368">
        <v>13126</v>
      </c>
      <c r="J518" s="253" t="s">
        <v>3140</v>
      </c>
      <c r="K518" s="253" t="s">
        <v>1364</v>
      </c>
      <c r="L518" s="304" t="s">
        <v>2323</v>
      </c>
      <c r="M518" s="309">
        <v>15880</v>
      </c>
      <c r="N518" s="281">
        <v>4214387.5348525019</v>
      </c>
      <c r="O518" s="281">
        <v>170000</v>
      </c>
      <c r="P518" s="281">
        <v>0</v>
      </c>
      <c r="Q518" s="281"/>
      <c r="R518" s="295">
        <f t="shared" si="20"/>
        <v>4384387.5348525019</v>
      </c>
      <c r="S518" s="281"/>
      <c r="T518" s="281"/>
      <c r="U518" s="253">
        <v>4</v>
      </c>
      <c r="V518" s="253">
        <v>4</v>
      </c>
      <c r="W518" s="253">
        <v>2010</v>
      </c>
      <c r="X518" s="348">
        <v>1</v>
      </c>
      <c r="Y518" s="348">
        <v>1</v>
      </c>
      <c r="Z518" s="362"/>
      <c r="AA518" s="281"/>
      <c r="AB518" s="309"/>
      <c r="AC518" s="309"/>
    </row>
    <row r="519" spans="2:29" s="253" customFormat="1" ht="27.6" customHeight="1" x14ac:dyDescent="0.35">
      <c r="B519" s="704" t="s">
        <v>3141</v>
      </c>
      <c r="C519" s="363" t="s">
        <v>2582</v>
      </c>
      <c r="D519" s="363"/>
      <c r="E519" s="367" t="s">
        <v>3142</v>
      </c>
      <c r="F519" s="304" t="s">
        <v>2321</v>
      </c>
      <c r="G519" s="368" t="s">
        <v>343</v>
      </c>
      <c r="H519" s="368" t="s">
        <v>778</v>
      </c>
      <c r="I519" s="368">
        <v>13126</v>
      </c>
      <c r="J519" s="253" t="s">
        <v>3143</v>
      </c>
      <c r="K519" s="253" t="s">
        <v>1364</v>
      </c>
      <c r="L519" s="304" t="s">
        <v>2323</v>
      </c>
      <c r="M519" s="309">
        <v>18295</v>
      </c>
      <c r="N519" s="281">
        <v>4855303.5233077155</v>
      </c>
      <c r="O519" s="281">
        <v>170000</v>
      </c>
      <c r="P519" s="281">
        <v>0</v>
      </c>
      <c r="Q519" s="281"/>
      <c r="R519" s="295">
        <f t="shared" si="20"/>
        <v>5025303.5233077155</v>
      </c>
      <c r="S519" s="281"/>
      <c r="T519" s="281"/>
      <c r="U519" s="253">
        <v>4</v>
      </c>
      <c r="V519" s="253">
        <v>4</v>
      </c>
      <c r="W519" s="253">
        <v>2010</v>
      </c>
      <c r="X519" s="348">
        <v>1</v>
      </c>
      <c r="Y519" s="348">
        <v>1</v>
      </c>
      <c r="Z519" s="362"/>
      <c r="AA519" s="281"/>
      <c r="AB519" s="309"/>
      <c r="AC519" s="309"/>
    </row>
    <row r="520" spans="2:29" s="253" customFormat="1" ht="27.6" customHeight="1" x14ac:dyDescent="0.35">
      <c r="B520" s="704" t="s">
        <v>3144</v>
      </c>
      <c r="C520" s="363" t="s">
        <v>2582</v>
      </c>
      <c r="D520" s="363"/>
      <c r="E520" s="367" t="s">
        <v>3145</v>
      </c>
      <c r="F520" s="304" t="s">
        <v>2321</v>
      </c>
      <c r="G520" s="368" t="s">
        <v>343</v>
      </c>
      <c r="H520" s="368" t="s">
        <v>778</v>
      </c>
      <c r="I520" s="368">
        <v>13126</v>
      </c>
      <c r="J520" s="253" t="s">
        <v>3146</v>
      </c>
      <c r="K520" s="253" t="s">
        <v>1364</v>
      </c>
      <c r="L520" s="304" t="s">
        <v>2323</v>
      </c>
      <c r="M520" s="309">
        <v>8082</v>
      </c>
      <c r="N520" s="281">
        <v>2144879.096768131</v>
      </c>
      <c r="O520" s="281">
        <v>170000</v>
      </c>
      <c r="P520" s="281">
        <v>0</v>
      </c>
      <c r="Q520" s="281"/>
      <c r="R520" s="295">
        <f t="shared" si="20"/>
        <v>2314879.096768131</v>
      </c>
      <c r="S520" s="281"/>
      <c r="T520" s="281"/>
      <c r="U520" s="253">
        <v>4</v>
      </c>
      <c r="V520" s="253">
        <v>4</v>
      </c>
      <c r="W520" s="253">
        <v>2010</v>
      </c>
      <c r="X520" s="348">
        <v>1</v>
      </c>
      <c r="Y520" s="348">
        <v>1</v>
      </c>
      <c r="Z520" s="362"/>
      <c r="AA520" s="281"/>
      <c r="AB520" s="309"/>
      <c r="AC520" s="309"/>
    </row>
    <row r="521" spans="2:29" s="253" customFormat="1" ht="27.6" customHeight="1" x14ac:dyDescent="0.35">
      <c r="B521" s="704" t="s">
        <v>3147</v>
      </c>
      <c r="C521" s="363" t="s">
        <v>2582</v>
      </c>
      <c r="D521" s="363"/>
      <c r="E521" s="367" t="s">
        <v>3148</v>
      </c>
      <c r="F521" s="304" t="s">
        <v>2321</v>
      </c>
      <c r="G521" s="368" t="s">
        <v>343</v>
      </c>
      <c r="H521" s="368" t="s">
        <v>778</v>
      </c>
      <c r="I521" s="368">
        <v>13126</v>
      </c>
      <c r="J521" s="253" t="s">
        <v>3149</v>
      </c>
      <c r="K521" s="253" t="s">
        <v>1364</v>
      </c>
      <c r="L521" s="304" t="s">
        <v>2323</v>
      </c>
      <c r="M521" s="309">
        <v>10260</v>
      </c>
      <c r="N521" s="281">
        <v>2722897.73977246</v>
      </c>
      <c r="O521" s="281">
        <v>170000</v>
      </c>
      <c r="P521" s="281">
        <v>0</v>
      </c>
      <c r="Q521" s="281"/>
      <c r="R521" s="295">
        <f t="shared" si="20"/>
        <v>2892897.73977246</v>
      </c>
      <c r="S521" s="281"/>
      <c r="T521" s="281"/>
      <c r="U521" s="253">
        <v>4</v>
      </c>
      <c r="V521" s="253">
        <v>4</v>
      </c>
      <c r="W521" s="253">
        <v>2010</v>
      </c>
      <c r="X521" s="348">
        <v>1</v>
      </c>
      <c r="Y521" s="348">
        <v>1</v>
      </c>
      <c r="Z521" s="362"/>
      <c r="AA521" s="281"/>
      <c r="AB521" s="309"/>
      <c r="AC521" s="309"/>
    </row>
    <row r="522" spans="2:29" s="253" customFormat="1" ht="27.6" customHeight="1" x14ac:dyDescent="0.35">
      <c r="B522" s="704" t="s">
        <v>3150</v>
      </c>
      <c r="C522" s="363" t="s">
        <v>2582</v>
      </c>
      <c r="D522" s="363"/>
      <c r="E522" s="367" t="s">
        <v>3151</v>
      </c>
      <c r="F522" s="304" t="s">
        <v>2321</v>
      </c>
      <c r="G522" s="368" t="s">
        <v>343</v>
      </c>
      <c r="H522" s="368" t="s">
        <v>778</v>
      </c>
      <c r="I522" s="368">
        <v>13126</v>
      </c>
      <c r="J522" s="253" t="s">
        <v>3152</v>
      </c>
      <c r="K522" s="253" t="s">
        <v>1364</v>
      </c>
      <c r="L522" s="304" t="s">
        <v>2323</v>
      </c>
      <c r="M522" s="309">
        <v>12599</v>
      </c>
      <c r="N522" s="281">
        <v>3343644.1153404703</v>
      </c>
      <c r="O522" s="281">
        <v>170000</v>
      </c>
      <c r="P522" s="281">
        <v>0</v>
      </c>
      <c r="Q522" s="281"/>
      <c r="R522" s="295">
        <f t="shared" si="20"/>
        <v>3513644.1153404703</v>
      </c>
      <c r="S522" s="281"/>
      <c r="T522" s="281"/>
      <c r="U522" s="253">
        <v>4</v>
      </c>
      <c r="V522" s="253">
        <v>4</v>
      </c>
      <c r="W522" s="253">
        <v>2010</v>
      </c>
      <c r="X522" s="348">
        <v>1</v>
      </c>
      <c r="Y522" s="348">
        <v>1</v>
      </c>
      <c r="Z522" s="362"/>
      <c r="AA522" s="281"/>
      <c r="AB522" s="309"/>
      <c r="AC522" s="309"/>
    </row>
    <row r="523" spans="2:29" s="253" customFormat="1" ht="27.6" customHeight="1" x14ac:dyDescent="0.35">
      <c r="B523" s="704" t="s">
        <v>3153</v>
      </c>
      <c r="C523" s="363" t="s">
        <v>2582</v>
      </c>
      <c r="D523" s="363"/>
      <c r="E523" s="367" t="s">
        <v>3154</v>
      </c>
      <c r="F523" s="304" t="s">
        <v>2321</v>
      </c>
      <c r="G523" s="368" t="s">
        <v>343</v>
      </c>
      <c r="H523" s="368" t="s">
        <v>778</v>
      </c>
      <c r="I523" s="368">
        <v>13126</v>
      </c>
      <c r="J523" s="253" t="s">
        <v>3155</v>
      </c>
      <c r="K523" s="253" t="s">
        <v>1364</v>
      </c>
      <c r="L523" s="304" t="s">
        <v>2323</v>
      </c>
      <c r="M523" s="309">
        <v>12599</v>
      </c>
      <c r="N523" s="281">
        <v>3343644.1153404703</v>
      </c>
      <c r="O523" s="281">
        <v>170000</v>
      </c>
      <c r="P523" s="281">
        <v>0</v>
      </c>
      <c r="Q523" s="281"/>
      <c r="R523" s="295">
        <f t="shared" si="20"/>
        <v>3513644.1153404703</v>
      </c>
      <c r="S523" s="281"/>
      <c r="T523" s="281"/>
      <c r="U523" s="253">
        <v>4</v>
      </c>
      <c r="V523" s="253">
        <v>4</v>
      </c>
      <c r="W523" s="253">
        <v>2010</v>
      </c>
      <c r="X523" s="348">
        <v>1</v>
      </c>
      <c r="Y523" s="348">
        <v>1</v>
      </c>
      <c r="Z523" s="362"/>
      <c r="AA523" s="281"/>
      <c r="AB523" s="309"/>
      <c r="AC523" s="309"/>
    </row>
    <row r="524" spans="2:29" s="253" customFormat="1" ht="27.6" customHeight="1" x14ac:dyDescent="0.35">
      <c r="B524" s="704" t="s">
        <v>3156</v>
      </c>
      <c r="C524" s="363" t="s">
        <v>2582</v>
      </c>
      <c r="D524" s="363"/>
      <c r="E524" s="367" t="s">
        <v>3157</v>
      </c>
      <c r="F524" s="304" t="s">
        <v>2321</v>
      </c>
      <c r="G524" s="368" t="s">
        <v>343</v>
      </c>
      <c r="H524" s="368" t="s">
        <v>778</v>
      </c>
      <c r="I524" s="368">
        <v>13126</v>
      </c>
      <c r="J524" s="253" t="s">
        <v>3158</v>
      </c>
      <c r="K524" s="253" t="s">
        <v>1364</v>
      </c>
      <c r="L524" s="304" t="s">
        <v>2323</v>
      </c>
      <c r="M524" s="309">
        <v>16729</v>
      </c>
      <c r="N524" s="281">
        <v>4439703.3419740247</v>
      </c>
      <c r="O524" s="281">
        <v>170000</v>
      </c>
      <c r="P524" s="281">
        <v>0</v>
      </c>
      <c r="Q524" s="281"/>
      <c r="R524" s="295">
        <f t="shared" si="20"/>
        <v>4609703.3419740247</v>
      </c>
      <c r="S524" s="281"/>
      <c r="T524" s="281"/>
      <c r="U524" s="253">
        <v>4</v>
      </c>
      <c r="V524" s="253">
        <v>4</v>
      </c>
      <c r="W524" s="253">
        <v>2010</v>
      </c>
      <c r="X524" s="348">
        <v>1</v>
      </c>
      <c r="Y524" s="348">
        <v>1</v>
      </c>
      <c r="Z524" s="362"/>
      <c r="AA524" s="281"/>
      <c r="AB524" s="309"/>
      <c r="AC524" s="309"/>
    </row>
    <row r="525" spans="2:29" s="253" customFormat="1" ht="27.6" customHeight="1" x14ac:dyDescent="0.35">
      <c r="B525" s="704" t="s">
        <v>3159</v>
      </c>
      <c r="C525" s="363" t="s">
        <v>2582</v>
      </c>
      <c r="D525" s="363"/>
      <c r="E525" s="367" t="s">
        <v>3160</v>
      </c>
      <c r="F525" s="304" t="s">
        <v>2321</v>
      </c>
      <c r="G525" s="368" t="s">
        <v>343</v>
      </c>
      <c r="H525" s="368" t="s">
        <v>778</v>
      </c>
      <c r="I525" s="368">
        <v>13126</v>
      </c>
      <c r="J525" s="253" t="s">
        <v>3161</v>
      </c>
      <c r="K525" s="253" t="s">
        <v>1364</v>
      </c>
      <c r="L525" s="304" t="s">
        <v>2323</v>
      </c>
      <c r="M525" s="309">
        <v>12567</v>
      </c>
      <c r="N525" s="281">
        <v>3335151.646756385</v>
      </c>
      <c r="O525" s="281">
        <v>170000</v>
      </c>
      <c r="P525" s="281">
        <v>0</v>
      </c>
      <c r="Q525" s="281"/>
      <c r="R525" s="295">
        <f t="shared" si="20"/>
        <v>3505151.646756385</v>
      </c>
      <c r="S525" s="281"/>
      <c r="T525" s="281"/>
      <c r="U525" s="253">
        <v>4</v>
      </c>
      <c r="V525" s="253">
        <v>4</v>
      </c>
      <c r="W525" s="253">
        <v>2010</v>
      </c>
      <c r="X525" s="348">
        <v>1</v>
      </c>
      <c r="Y525" s="348">
        <v>1</v>
      </c>
      <c r="Z525" s="362"/>
      <c r="AA525" s="281"/>
      <c r="AB525" s="309"/>
      <c r="AC525" s="309"/>
    </row>
    <row r="526" spans="2:29" s="406" customFormat="1" ht="27.6" customHeight="1" x14ac:dyDescent="0.35">
      <c r="B526" s="363" t="s">
        <v>2345</v>
      </c>
      <c r="C526" s="363"/>
      <c r="D526" s="363"/>
      <c r="E526" s="367">
        <v>1282300041</v>
      </c>
      <c r="F526" s="304" t="s">
        <v>2346</v>
      </c>
      <c r="G526" s="368" t="s">
        <v>2347</v>
      </c>
      <c r="H526" s="368" t="s">
        <v>778</v>
      </c>
      <c r="I526" s="368">
        <v>13126</v>
      </c>
      <c r="J526" s="253" t="s">
        <v>2348</v>
      </c>
      <c r="K526" s="253" t="s">
        <v>1364</v>
      </c>
      <c r="L526" s="253" t="s">
        <v>2048</v>
      </c>
      <c r="M526" s="309">
        <v>39339</v>
      </c>
      <c r="N526" s="281">
        <v>14326537.5</v>
      </c>
      <c r="O526" s="281">
        <v>353430</v>
      </c>
      <c r="P526" s="281">
        <v>0</v>
      </c>
      <c r="Q526" s="281"/>
      <c r="R526" s="295">
        <f t="shared" si="20"/>
        <v>14679967.5</v>
      </c>
      <c r="S526" s="281"/>
      <c r="T526" s="281"/>
      <c r="U526" s="253">
        <v>4</v>
      </c>
      <c r="V526" s="253">
        <v>4</v>
      </c>
      <c r="W526" s="253">
        <v>1912</v>
      </c>
      <c r="X526" s="348">
        <v>1</v>
      </c>
      <c r="Y526" s="348">
        <v>1</v>
      </c>
      <c r="Z526" s="254"/>
      <c r="AA526" s="281"/>
      <c r="AB526" s="309"/>
      <c r="AC526" s="309"/>
    </row>
    <row r="527" spans="2:29" s="253" customFormat="1" ht="27.6" customHeight="1" x14ac:dyDescent="0.35">
      <c r="E527" s="367"/>
      <c r="F527" s="304"/>
      <c r="G527" s="368"/>
      <c r="H527" s="368"/>
      <c r="I527" s="368"/>
      <c r="L527" s="300" t="s">
        <v>1544</v>
      </c>
      <c r="M527" s="337">
        <f>SUM(M501:M526)</f>
        <v>1289683</v>
      </c>
      <c r="N527" s="301">
        <f>SUM(N501:N526)</f>
        <v>344180295.5065977</v>
      </c>
      <c r="O527" s="301">
        <f>SUM(O501:O526)</f>
        <v>12855781.140000001</v>
      </c>
      <c r="P527" s="301">
        <f>SUM(P501:P526)</f>
        <v>0</v>
      </c>
      <c r="Q527" s="301"/>
      <c r="R527" s="397">
        <f>SUM(N527:P527)</f>
        <v>357036076.64659768</v>
      </c>
      <c r="S527" s="397"/>
      <c r="T527" s="398"/>
      <c r="X527" s="282"/>
      <c r="Z527" s="254"/>
      <c r="AA527" s="362"/>
      <c r="AB527" s="309"/>
      <c r="AC527" s="309"/>
    </row>
    <row r="528" spans="2:29" s="253" customFormat="1" ht="27.6" customHeight="1" x14ac:dyDescent="0.35">
      <c r="B528" s="286" t="s">
        <v>1251</v>
      </c>
      <c r="C528" s="286"/>
      <c r="D528" s="286"/>
      <c r="E528" s="287"/>
      <c r="F528" s="288"/>
      <c r="G528" s="361"/>
      <c r="H528" s="361"/>
      <c r="I528" s="361"/>
      <c r="M528" s="309"/>
      <c r="N528" s="281"/>
      <c r="O528" s="281"/>
      <c r="P528" s="281"/>
      <c r="Q528" s="281"/>
      <c r="R528" s="295"/>
      <c r="S528" s="295"/>
      <c r="T528" s="295"/>
      <c r="X528" s="282"/>
      <c r="Z528" s="254"/>
      <c r="AA528" s="362"/>
      <c r="AB528" s="309"/>
      <c r="AC528" s="309"/>
    </row>
    <row r="529" spans="2:29" s="253" customFormat="1" ht="27.6" customHeight="1" x14ac:dyDescent="0.35">
      <c r="B529" s="363" t="s">
        <v>1252</v>
      </c>
      <c r="C529" s="363" t="s">
        <v>2582</v>
      </c>
      <c r="D529" s="363"/>
      <c r="E529" s="327" t="s">
        <v>1253</v>
      </c>
      <c r="F529" s="326" t="s">
        <v>1255</v>
      </c>
      <c r="G529" s="365" t="s">
        <v>344</v>
      </c>
      <c r="H529" s="365" t="s">
        <v>778</v>
      </c>
      <c r="I529" s="365">
        <v>12901</v>
      </c>
      <c r="J529" s="350" t="s">
        <v>1254</v>
      </c>
      <c r="K529" s="350" t="s">
        <v>1364</v>
      </c>
      <c r="L529" s="350" t="s">
        <v>1365</v>
      </c>
      <c r="M529" s="366">
        <v>46350</v>
      </c>
      <c r="N529" s="407">
        <v>8012905.9019999998</v>
      </c>
      <c r="O529" s="408">
        <v>200848.2</v>
      </c>
      <c r="P529" s="295">
        <v>0</v>
      </c>
      <c r="Q529" s="295"/>
      <c r="R529" s="295">
        <f t="shared" ref="R529:R540" si="21">SUM(N529:Q529)</f>
        <v>8213754.102</v>
      </c>
      <c r="S529" s="295"/>
      <c r="T529" s="295"/>
      <c r="U529" s="253">
        <v>4</v>
      </c>
      <c r="V529" s="253">
        <v>4</v>
      </c>
      <c r="W529" s="253">
        <v>1958</v>
      </c>
      <c r="X529" s="297">
        <v>1</v>
      </c>
      <c r="Y529" s="348">
        <v>1</v>
      </c>
      <c r="Z529" s="254"/>
      <c r="AA529" s="407"/>
      <c r="AB529" s="309"/>
      <c r="AC529" s="309"/>
    </row>
    <row r="530" spans="2:29" s="253" customFormat="1" ht="27.6" customHeight="1" x14ac:dyDescent="0.35">
      <c r="B530" s="363" t="s">
        <v>1256</v>
      </c>
      <c r="C530" s="363" t="s">
        <v>2582</v>
      </c>
      <c r="D530" s="363"/>
      <c r="E530" s="364">
        <v>1282400008</v>
      </c>
      <c r="F530" s="326" t="s">
        <v>1255</v>
      </c>
      <c r="G530" s="365" t="s">
        <v>344</v>
      </c>
      <c r="H530" s="365" t="s">
        <v>778</v>
      </c>
      <c r="I530" s="365">
        <v>12901</v>
      </c>
      <c r="J530" s="350" t="s">
        <v>1257</v>
      </c>
      <c r="K530" s="350" t="s">
        <v>1364</v>
      </c>
      <c r="L530" s="350" t="s">
        <v>1365</v>
      </c>
      <c r="M530" s="366">
        <v>95935</v>
      </c>
      <c r="N530" s="407">
        <v>16345245.918000001</v>
      </c>
      <c r="O530" s="408">
        <v>286778.09999999998</v>
      </c>
      <c r="P530" s="295">
        <v>0</v>
      </c>
      <c r="Q530" s="295"/>
      <c r="R530" s="295">
        <f t="shared" si="21"/>
        <v>16632024.018000001</v>
      </c>
      <c r="S530" s="295"/>
      <c r="T530" s="295"/>
      <c r="U530" s="253">
        <v>4</v>
      </c>
      <c r="V530" s="400">
        <v>3</v>
      </c>
      <c r="W530" s="253">
        <v>1951</v>
      </c>
      <c r="X530" s="297">
        <v>1</v>
      </c>
      <c r="Y530" s="348">
        <v>1</v>
      </c>
      <c r="Z530" s="254"/>
      <c r="AA530" s="407"/>
      <c r="AB530" s="309"/>
      <c r="AC530" s="309"/>
    </row>
    <row r="531" spans="2:29" s="253" customFormat="1" ht="27.6" customHeight="1" x14ac:dyDescent="0.35">
      <c r="B531" s="363" t="s">
        <v>1937</v>
      </c>
      <c r="C531" s="363" t="s">
        <v>2582</v>
      </c>
      <c r="D531" s="363"/>
      <c r="E531" s="364">
        <v>1282400013</v>
      </c>
      <c r="F531" s="326" t="s">
        <v>1255</v>
      </c>
      <c r="G531" s="365" t="s">
        <v>344</v>
      </c>
      <c r="H531" s="365" t="s">
        <v>778</v>
      </c>
      <c r="I531" s="365">
        <v>12901</v>
      </c>
      <c r="J531" s="350" t="s">
        <v>315</v>
      </c>
      <c r="K531" s="350" t="s">
        <v>1364</v>
      </c>
      <c r="L531" s="350" t="s">
        <v>1365</v>
      </c>
      <c r="M531" s="366">
        <v>46748</v>
      </c>
      <c r="N531" s="407">
        <v>8290719.9359999998</v>
      </c>
      <c r="O531" s="408">
        <v>214307.1</v>
      </c>
      <c r="P531" s="295">
        <v>0</v>
      </c>
      <c r="Q531" s="295"/>
      <c r="R531" s="295">
        <f t="shared" si="21"/>
        <v>8505027.0360000003</v>
      </c>
      <c r="S531" s="295"/>
      <c r="T531" s="295"/>
      <c r="U531" s="253">
        <v>4</v>
      </c>
      <c r="V531" s="253">
        <v>4</v>
      </c>
      <c r="W531" s="253">
        <v>1960</v>
      </c>
      <c r="X531" s="297">
        <v>0.02</v>
      </c>
      <c r="Y531" s="348">
        <v>1</v>
      </c>
      <c r="Z531" s="254"/>
      <c r="AA531" s="407"/>
      <c r="AB531" s="309"/>
      <c r="AC531" s="309"/>
    </row>
    <row r="532" spans="2:29" s="253" customFormat="1" ht="27.6" customHeight="1" x14ac:dyDescent="0.35">
      <c r="B532" s="363" t="s">
        <v>1712</v>
      </c>
      <c r="C532" s="363" t="s">
        <v>2582</v>
      </c>
      <c r="D532" s="363"/>
      <c r="E532" s="327" t="s">
        <v>1713</v>
      </c>
      <c r="F532" s="326" t="s">
        <v>1255</v>
      </c>
      <c r="G532" s="365" t="s">
        <v>344</v>
      </c>
      <c r="H532" s="365" t="s">
        <v>778</v>
      </c>
      <c r="I532" s="365">
        <v>12901</v>
      </c>
      <c r="J532" s="350" t="s">
        <v>364</v>
      </c>
      <c r="K532" s="350" t="s">
        <v>1364</v>
      </c>
      <c r="L532" s="350" t="s">
        <v>1365</v>
      </c>
      <c r="M532" s="366">
        <v>46780</v>
      </c>
      <c r="N532" s="407">
        <v>7821453.534</v>
      </c>
      <c r="O532" s="408">
        <v>210165.9</v>
      </c>
      <c r="P532" s="295">
        <v>0</v>
      </c>
      <c r="Q532" s="295"/>
      <c r="R532" s="295">
        <f t="shared" si="21"/>
        <v>8031619.4340000004</v>
      </c>
      <c r="S532" s="295"/>
      <c r="T532" s="295"/>
      <c r="U532" s="253">
        <v>4</v>
      </c>
      <c r="V532" s="253">
        <v>4</v>
      </c>
      <c r="W532" s="253">
        <v>1961</v>
      </c>
      <c r="X532" s="297">
        <v>0.02</v>
      </c>
      <c r="Y532" s="348">
        <v>1</v>
      </c>
      <c r="Z532" s="254"/>
      <c r="AA532" s="407"/>
      <c r="AB532" s="309"/>
      <c r="AC532" s="309"/>
    </row>
    <row r="533" spans="2:29" s="253" customFormat="1" ht="27.6" customHeight="1" x14ac:dyDescent="0.35">
      <c r="B533" s="363" t="s">
        <v>365</v>
      </c>
      <c r="C533" s="363" t="s">
        <v>2725</v>
      </c>
      <c r="D533" s="363"/>
      <c r="E533" s="327" t="s">
        <v>366</v>
      </c>
      <c r="F533" s="326" t="s">
        <v>1255</v>
      </c>
      <c r="G533" s="365" t="s">
        <v>344</v>
      </c>
      <c r="H533" s="365" t="s">
        <v>778</v>
      </c>
      <c r="I533" s="365">
        <v>12901</v>
      </c>
      <c r="J533" s="350" t="s">
        <v>367</v>
      </c>
      <c r="K533" s="350" t="s">
        <v>1364</v>
      </c>
      <c r="L533" s="350" t="s">
        <v>1365</v>
      </c>
      <c r="M533" s="366">
        <v>48880</v>
      </c>
      <c r="N533" s="407">
        <v>8402053.6500000004</v>
      </c>
      <c r="O533" s="408">
        <v>215342.4</v>
      </c>
      <c r="P533" s="295">
        <v>0</v>
      </c>
      <c r="Q533" s="295"/>
      <c r="R533" s="295">
        <f t="shared" si="21"/>
        <v>8617396.0500000007</v>
      </c>
      <c r="S533" s="295"/>
      <c r="T533" s="295"/>
      <c r="U533" s="253">
        <v>4</v>
      </c>
      <c r="V533" s="253">
        <v>4</v>
      </c>
      <c r="W533" s="253">
        <v>1964</v>
      </c>
      <c r="X533" s="297">
        <v>1</v>
      </c>
      <c r="Y533" s="348">
        <v>1</v>
      </c>
      <c r="Z533" s="254"/>
      <c r="AA533" s="407"/>
      <c r="AB533" s="309"/>
      <c r="AC533" s="309"/>
    </row>
    <row r="534" spans="2:29" s="253" customFormat="1" ht="27.6" customHeight="1" x14ac:dyDescent="0.35">
      <c r="B534" s="363" t="s">
        <v>368</v>
      </c>
      <c r="C534" s="363" t="s">
        <v>2582</v>
      </c>
      <c r="D534" s="363"/>
      <c r="E534" s="364">
        <v>1282400022</v>
      </c>
      <c r="F534" s="326" t="s">
        <v>1255</v>
      </c>
      <c r="G534" s="365" t="s">
        <v>344</v>
      </c>
      <c r="H534" s="365" t="s">
        <v>778</v>
      </c>
      <c r="I534" s="365">
        <v>12901</v>
      </c>
      <c r="J534" s="350" t="s">
        <v>63</v>
      </c>
      <c r="K534" s="350" t="s">
        <v>1364</v>
      </c>
      <c r="L534" s="350" t="s">
        <v>977</v>
      </c>
      <c r="M534" s="366">
        <v>56300</v>
      </c>
      <c r="N534" s="407">
        <v>10618322.91</v>
      </c>
      <c r="O534" s="408">
        <v>247436.7</v>
      </c>
      <c r="P534" s="295">
        <v>0</v>
      </c>
      <c r="Q534" s="295"/>
      <c r="R534" s="295">
        <f t="shared" si="21"/>
        <v>10865759.609999999</v>
      </c>
      <c r="S534" s="295"/>
      <c r="T534" s="295"/>
      <c r="U534" s="253">
        <v>4</v>
      </c>
      <c r="V534" s="253">
        <v>4</v>
      </c>
      <c r="W534" s="253">
        <v>1967</v>
      </c>
      <c r="X534" s="297">
        <v>1</v>
      </c>
      <c r="Y534" s="348">
        <v>1</v>
      </c>
      <c r="Z534" s="254"/>
      <c r="AA534" s="407"/>
      <c r="AB534" s="309"/>
      <c r="AC534" s="309"/>
    </row>
    <row r="535" spans="2:29" s="253" customFormat="1" ht="27.6" customHeight="1" x14ac:dyDescent="0.35">
      <c r="B535" s="363" t="s">
        <v>64</v>
      </c>
      <c r="C535" s="363" t="s">
        <v>2582</v>
      </c>
      <c r="D535" s="363"/>
      <c r="E535" s="364">
        <v>1282400023</v>
      </c>
      <c r="F535" s="326" t="s">
        <v>1255</v>
      </c>
      <c r="G535" s="365" t="s">
        <v>344</v>
      </c>
      <c r="H535" s="365" t="s">
        <v>778</v>
      </c>
      <c r="I535" s="365">
        <v>12901</v>
      </c>
      <c r="J535" s="350" t="s">
        <v>65</v>
      </c>
      <c r="K535" s="350" t="s">
        <v>1364</v>
      </c>
      <c r="L535" s="350" t="s">
        <v>1076</v>
      </c>
      <c r="M535" s="366">
        <v>62000</v>
      </c>
      <c r="N535" s="407">
        <v>11703566.496000001</v>
      </c>
      <c r="O535" s="408">
        <v>268142.7</v>
      </c>
      <c r="P535" s="295">
        <v>0</v>
      </c>
      <c r="Q535" s="295"/>
      <c r="R535" s="295">
        <f t="shared" si="21"/>
        <v>11971709.196</v>
      </c>
      <c r="S535" s="295"/>
      <c r="T535" s="295"/>
      <c r="U535" s="253">
        <v>4</v>
      </c>
      <c r="V535" s="253">
        <v>4</v>
      </c>
      <c r="W535" s="253">
        <v>1968</v>
      </c>
      <c r="X535" s="297">
        <v>1</v>
      </c>
      <c r="Y535" s="348">
        <v>1</v>
      </c>
      <c r="Z535" s="254"/>
      <c r="AA535" s="407"/>
      <c r="AB535" s="309"/>
      <c r="AC535" s="309"/>
    </row>
    <row r="536" spans="2:29" s="253" customFormat="1" ht="27.6" customHeight="1" x14ac:dyDescent="0.35">
      <c r="B536" s="363" t="s">
        <v>66</v>
      </c>
      <c r="C536" s="363" t="s">
        <v>2582</v>
      </c>
      <c r="D536" s="363"/>
      <c r="E536" s="364">
        <v>1282400024</v>
      </c>
      <c r="F536" s="326" t="s">
        <v>1255</v>
      </c>
      <c r="G536" s="365" t="s">
        <v>344</v>
      </c>
      <c r="H536" s="365" t="s">
        <v>778</v>
      </c>
      <c r="I536" s="365">
        <v>12901</v>
      </c>
      <c r="J536" s="350" t="s">
        <v>67</v>
      </c>
      <c r="K536" s="350" t="s">
        <v>1364</v>
      </c>
      <c r="L536" s="350" t="s">
        <v>977</v>
      </c>
      <c r="M536" s="366">
        <v>56270</v>
      </c>
      <c r="N536" s="407">
        <v>10572540.822000001</v>
      </c>
      <c r="O536" s="408">
        <v>255719.1</v>
      </c>
      <c r="P536" s="295">
        <v>0</v>
      </c>
      <c r="Q536" s="295"/>
      <c r="R536" s="295">
        <f t="shared" si="21"/>
        <v>10828259.922</v>
      </c>
      <c r="S536" s="295"/>
      <c r="T536" s="295"/>
      <c r="U536" s="253">
        <v>4</v>
      </c>
      <c r="V536" s="253">
        <v>4</v>
      </c>
      <c r="W536" s="253">
        <v>1968</v>
      </c>
      <c r="X536" s="297">
        <v>1</v>
      </c>
      <c r="Y536" s="348">
        <v>1</v>
      </c>
      <c r="Z536" s="254"/>
      <c r="AA536" s="407"/>
      <c r="AB536" s="309"/>
      <c r="AC536" s="309"/>
    </row>
    <row r="537" spans="2:29" s="253" customFormat="1" ht="27.6" customHeight="1" x14ac:dyDescent="0.35">
      <c r="B537" s="363" t="s">
        <v>68</v>
      </c>
      <c r="C537" s="363" t="s">
        <v>2582</v>
      </c>
      <c r="D537" s="363"/>
      <c r="E537" s="364">
        <v>1282400030</v>
      </c>
      <c r="F537" s="326" t="s">
        <v>1255</v>
      </c>
      <c r="G537" s="365" t="s">
        <v>344</v>
      </c>
      <c r="H537" s="365" t="s">
        <v>778</v>
      </c>
      <c r="I537" s="365">
        <v>12901</v>
      </c>
      <c r="J537" s="350" t="s">
        <v>69</v>
      </c>
      <c r="K537" s="350" t="s">
        <v>1364</v>
      </c>
      <c r="L537" s="350" t="s">
        <v>977</v>
      </c>
      <c r="M537" s="366">
        <v>62512</v>
      </c>
      <c r="N537" s="407">
        <v>11419509.450000001</v>
      </c>
      <c r="O537" s="408">
        <v>292989.90000000002</v>
      </c>
      <c r="P537" s="295">
        <v>0</v>
      </c>
      <c r="Q537" s="295"/>
      <c r="R537" s="295">
        <f t="shared" si="21"/>
        <v>11712499.350000001</v>
      </c>
      <c r="S537" s="295"/>
      <c r="T537" s="295"/>
      <c r="U537" s="253">
        <v>4</v>
      </c>
      <c r="V537" s="253">
        <v>4</v>
      </c>
      <c r="W537" s="253">
        <v>1970</v>
      </c>
      <c r="X537" s="297">
        <v>0.02</v>
      </c>
      <c r="Y537" s="348">
        <v>1</v>
      </c>
      <c r="Z537" s="254"/>
      <c r="AA537" s="407"/>
      <c r="AB537" s="309"/>
      <c r="AC537" s="309"/>
    </row>
    <row r="538" spans="2:29" s="253" customFormat="1" ht="27.6" customHeight="1" x14ac:dyDescent="0.35">
      <c r="B538" s="363" t="s">
        <v>70</v>
      </c>
      <c r="C538" s="363" t="s">
        <v>2582</v>
      </c>
      <c r="D538" s="363"/>
      <c r="E538" s="364">
        <v>1282400033</v>
      </c>
      <c r="F538" s="326" t="s">
        <v>1255</v>
      </c>
      <c r="G538" s="365" t="s">
        <v>344</v>
      </c>
      <c r="H538" s="365" t="s">
        <v>778</v>
      </c>
      <c r="I538" s="365">
        <v>12901</v>
      </c>
      <c r="J538" s="350" t="s">
        <v>71</v>
      </c>
      <c r="K538" s="350" t="s">
        <v>1364</v>
      </c>
      <c r="L538" s="350" t="s">
        <v>977</v>
      </c>
      <c r="M538" s="366">
        <v>62595</v>
      </c>
      <c r="N538" s="407">
        <v>11474656.056000002</v>
      </c>
      <c r="O538" s="408">
        <v>304378.2</v>
      </c>
      <c r="P538" s="295">
        <v>0</v>
      </c>
      <c r="Q538" s="295"/>
      <c r="R538" s="295">
        <f t="shared" si="21"/>
        <v>11779034.256000001</v>
      </c>
      <c r="S538" s="295"/>
      <c r="T538" s="295"/>
      <c r="U538" s="253">
        <v>4</v>
      </c>
      <c r="V538" s="253">
        <v>4</v>
      </c>
      <c r="W538" s="253">
        <v>1972</v>
      </c>
      <c r="X538" s="297">
        <v>0.02</v>
      </c>
      <c r="Y538" s="348">
        <v>1</v>
      </c>
      <c r="Z538" s="254"/>
      <c r="AA538" s="407"/>
      <c r="AB538" s="309"/>
      <c r="AC538" s="309"/>
    </row>
    <row r="539" spans="2:29" s="253" customFormat="1" ht="27.6" customHeight="1" x14ac:dyDescent="0.35">
      <c r="B539" s="363" t="s">
        <v>72</v>
      </c>
      <c r="C539" s="363" t="s">
        <v>2582</v>
      </c>
      <c r="D539" s="363"/>
      <c r="E539" s="364">
        <v>1282400035</v>
      </c>
      <c r="F539" s="326" t="s">
        <v>1255</v>
      </c>
      <c r="G539" s="365" t="s">
        <v>344</v>
      </c>
      <c r="H539" s="365" t="s">
        <v>778</v>
      </c>
      <c r="I539" s="365">
        <v>12901</v>
      </c>
      <c r="J539" s="350" t="s">
        <v>73</v>
      </c>
      <c r="K539" s="350" t="s">
        <v>1364</v>
      </c>
      <c r="L539" s="350" t="s">
        <v>1365</v>
      </c>
      <c r="M539" s="366">
        <v>62627</v>
      </c>
      <c r="N539" s="407">
        <v>11561017.721999999</v>
      </c>
      <c r="O539" s="408">
        <v>279531</v>
      </c>
      <c r="P539" s="295">
        <v>0</v>
      </c>
      <c r="Q539" s="295"/>
      <c r="R539" s="295">
        <f t="shared" si="21"/>
        <v>11840548.721999999</v>
      </c>
      <c r="S539" s="295"/>
      <c r="T539" s="295"/>
      <c r="U539" s="253">
        <v>4</v>
      </c>
      <c r="V539" s="253">
        <v>4</v>
      </c>
      <c r="W539" s="253">
        <v>1972</v>
      </c>
      <c r="X539" s="297">
        <v>0</v>
      </c>
      <c r="Y539" s="348">
        <v>1</v>
      </c>
      <c r="Z539" s="254"/>
      <c r="AA539" s="407"/>
      <c r="AB539" s="309"/>
      <c r="AC539" s="309"/>
    </row>
    <row r="540" spans="2:29" s="253" customFormat="1" ht="27.6" customHeight="1" x14ac:dyDescent="0.35">
      <c r="B540" s="363" t="s">
        <v>796</v>
      </c>
      <c r="C540" s="363" t="s">
        <v>2582</v>
      </c>
      <c r="D540" s="363"/>
      <c r="E540" s="364">
        <v>1282400036</v>
      </c>
      <c r="F540" s="326" t="s">
        <v>1255</v>
      </c>
      <c r="G540" s="365" t="s">
        <v>344</v>
      </c>
      <c r="H540" s="365" t="s">
        <v>778</v>
      </c>
      <c r="I540" s="365">
        <v>12901</v>
      </c>
      <c r="J540" s="350" t="s">
        <v>797</v>
      </c>
      <c r="K540" s="350" t="s">
        <v>1364</v>
      </c>
      <c r="L540" s="350" t="s">
        <v>977</v>
      </c>
      <c r="M540" s="366">
        <v>62046</v>
      </c>
      <c r="N540" s="407">
        <v>11318580.756000001</v>
      </c>
      <c r="O540" s="408">
        <v>254683.80000000002</v>
      </c>
      <c r="P540" s="295">
        <v>0</v>
      </c>
      <c r="Q540" s="295"/>
      <c r="R540" s="295">
        <f t="shared" si="21"/>
        <v>11573264.556000002</v>
      </c>
      <c r="S540" s="295"/>
      <c r="T540" s="295"/>
      <c r="U540" s="253">
        <v>4</v>
      </c>
      <c r="V540" s="253">
        <v>4</v>
      </c>
      <c r="W540" s="253">
        <v>1972</v>
      </c>
      <c r="X540" s="297">
        <v>0.02</v>
      </c>
      <c r="Y540" s="348">
        <v>1</v>
      </c>
      <c r="Z540" s="254"/>
      <c r="AA540" s="407"/>
      <c r="AB540" s="309"/>
      <c r="AC540" s="309"/>
    </row>
    <row r="541" spans="2:29" s="253" customFormat="1" ht="27.6" customHeight="1" x14ac:dyDescent="0.35">
      <c r="E541" s="367"/>
      <c r="F541" s="304"/>
      <c r="G541" s="368"/>
      <c r="H541" s="368"/>
      <c r="I541" s="368"/>
      <c r="L541" s="300" t="s">
        <v>1544</v>
      </c>
      <c r="M541" s="337">
        <f>SUM(M529:M540)</f>
        <v>709043</v>
      </c>
      <c r="N541" s="301">
        <f>SUM(N529:N540)</f>
        <v>127540573.152</v>
      </c>
      <c r="O541" s="301">
        <f>SUM(O529:O540)</f>
        <v>3030323.1</v>
      </c>
      <c r="P541" s="301">
        <f>SUM(P529:P540)</f>
        <v>0</v>
      </c>
      <c r="Q541" s="301"/>
      <c r="R541" s="397">
        <f>SUM(N541:P541)</f>
        <v>130570896.25199999</v>
      </c>
      <c r="S541" s="397"/>
      <c r="T541" s="398"/>
      <c r="X541" s="282"/>
      <c r="Z541" s="254"/>
      <c r="AA541" s="362"/>
      <c r="AB541" s="309"/>
      <c r="AC541" s="309"/>
    </row>
    <row r="542" spans="2:29" s="253" customFormat="1" ht="27.6" customHeight="1" x14ac:dyDescent="0.35">
      <c r="B542" s="286" t="s">
        <v>798</v>
      </c>
      <c r="C542" s="286"/>
      <c r="D542" s="286"/>
      <c r="E542" s="287"/>
      <c r="F542" s="288"/>
      <c r="G542" s="361"/>
      <c r="H542" s="361"/>
      <c r="I542" s="361"/>
      <c r="M542" s="309"/>
      <c r="N542" s="281"/>
      <c r="O542" s="281"/>
      <c r="P542" s="281"/>
      <c r="Q542" s="281"/>
      <c r="R542" s="295"/>
      <c r="S542" s="295"/>
      <c r="T542" s="295"/>
      <c r="X542" s="282"/>
      <c r="Z542" s="254"/>
      <c r="AA542" s="362"/>
      <c r="AB542" s="309"/>
      <c r="AC542" s="309"/>
    </row>
    <row r="543" spans="2:29" s="253" customFormat="1" ht="27.6" customHeight="1" x14ac:dyDescent="0.35">
      <c r="B543" s="363" t="s">
        <v>799</v>
      </c>
      <c r="C543" s="363" t="s">
        <v>2582</v>
      </c>
      <c r="D543" s="363"/>
      <c r="E543" s="364">
        <v>1282500006</v>
      </c>
      <c r="F543" s="304" t="s">
        <v>801</v>
      </c>
      <c r="G543" s="365" t="s">
        <v>345</v>
      </c>
      <c r="H543" s="365" t="s">
        <v>778</v>
      </c>
      <c r="I543" s="365">
        <v>13676</v>
      </c>
      <c r="J543" s="350" t="s">
        <v>800</v>
      </c>
      <c r="K543" s="350" t="s">
        <v>1364</v>
      </c>
      <c r="L543" s="350" t="s">
        <v>1683</v>
      </c>
      <c r="M543" s="366">
        <v>195700</v>
      </c>
      <c r="N543" s="295">
        <v>37043952.204000004</v>
      </c>
      <c r="O543" s="295">
        <v>840663.6</v>
      </c>
      <c r="P543" s="295">
        <v>0</v>
      </c>
      <c r="Q543" s="295"/>
      <c r="R543" s="295">
        <f t="shared" ref="R543:R557" si="22">SUM(N543:Q543)</f>
        <v>37884615.804000005</v>
      </c>
      <c r="S543" s="295"/>
      <c r="T543" s="295"/>
      <c r="U543" s="253">
        <v>4</v>
      </c>
      <c r="V543" s="253">
        <v>3</v>
      </c>
      <c r="W543" s="253">
        <v>1972</v>
      </c>
      <c r="X543" s="297">
        <v>0.5</v>
      </c>
      <c r="Y543" s="297">
        <v>1</v>
      </c>
      <c r="Z543" s="254"/>
      <c r="AA543" s="295"/>
      <c r="AB543" s="309"/>
      <c r="AC543" s="309"/>
    </row>
    <row r="544" spans="2:29" s="253" customFormat="1" ht="27.6" customHeight="1" x14ac:dyDescent="0.35">
      <c r="B544" s="363" t="s">
        <v>1455</v>
      </c>
      <c r="C544" s="363" t="s">
        <v>2582</v>
      </c>
      <c r="D544" s="363"/>
      <c r="E544" s="364">
        <v>1282500018</v>
      </c>
      <c r="F544" s="304" t="s">
        <v>801</v>
      </c>
      <c r="G544" s="365" t="s">
        <v>345</v>
      </c>
      <c r="H544" s="365" t="s">
        <v>778</v>
      </c>
      <c r="I544" s="365">
        <v>13676</v>
      </c>
      <c r="J544" s="350" t="s">
        <v>2340</v>
      </c>
      <c r="K544" s="350" t="s">
        <v>1364</v>
      </c>
      <c r="L544" s="350" t="s">
        <v>794</v>
      </c>
      <c r="M544" s="366">
        <v>71157</v>
      </c>
      <c r="N544" s="295">
        <v>12678516.870000001</v>
      </c>
      <c r="O544" s="295">
        <v>310590</v>
      </c>
      <c r="P544" s="295">
        <v>0</v>
      </c>
      <c r="Q544" s="295"/>
      <c r="R544" s="295">
        <f t="shared" si="22"/>
        <v>12989106.870000001</v>
      </c>
      <c r="S544" s="295"/>
      <c r="T544" s="295"/>
      <c r="U544" s="253">
        <v>4</v>
      </c>
      <c r="V544" s="253">
        <v>3</v>
      </c>
      <c r="W544" s="253">
        <v>1959</v>
      </c>
      <c r="X544" s="297">
        <v>0.05</v>
      </c>
      <c r="Y544" s="297">
        <v>1</v>
      </c>
      <c r="Z544" s="254"/>
      <c r="AA544" s="295"/>
      <c r="AB544" s="309"/>
      <c r="AC544" s="309"/>
    </row>
    <row r="545" spans="2:29" s="253" customFormat="1" ht="27.6" customHeight="1" x14ac:dyDescent="0.35">
      <c r="B545" s="363" t="s">
        <v>153</v>
      </c>
      <c r="C545" s="363" t="s">
        <v>2582</v>
      </c>
      <c r="D545" s="363"/>
      <c r="E545" s="327" t="s">
        <v>154</v>
      </c>
      <c r="F545" s="304" t="s">
        <v>801</v>
      </c>
      <c r="G545" s="365" t="s">
        <v>345</v>
      </c>
      <c r="H545" s="365" t="s">
        <v>778</v>
      </c>
      <c r="I545" s="365">
        <v>13676</v>
      </c>
      <c r="J545" s="350" t="s">
        <v>2341</v>
      </c>
      <c r="K545" s="350" t="s">
        <v>1364</v>
      </c>
      <c r="L545" s="350" t="s">
        <v>794</v>
      </c>
      <c r="M545" s="366">
        <v>71157</v>
      </c>
      <c r="N545" s="295">
        <v>12759676.026000001</v>
      </c>
      <c r="O545" s="295">
        <v>309554.7</v>
      </c>
      <c r="P545" s="295">
        <v>0</v>
      </c>
      <c r="Q545" s="295"/>
      <c r="R545" s="295">
        <f t="shared" si="22"/>
        <v>13069230.726</v>
      </c>
      <c r="S545" s="295"/>
      <c r="T545" s="295"/>
      <c r="U545" s="253">
        <v>4</v>
      </c>
      <c r="V545" s="253">
        <v>3</v>
      </c>
      <c r="W545" s="253">
        <v>1961</v>
      </c>
      <c r="X545" s="297">
        <v>0.05</v>
      </c>
      <c r="Y545" s="297">
        <v>1</v>
      </c>
      <c r="Z545" s="254"/>
      <c r="AA545" s="295"/>
      <c r="AB545" s="309"/>
      <c r="AC545" s="309"/>
    </row>
    <row r="546" spans="2:29" s="253" customFormat="1" ht="27.6" customHeight="1" x14ac:dyDescent="0.35">
      <c r="B546" s="363" t="s">
        <v>155</v>
      </c>
      <c r="C546" s="363" t="s">
        <v>2582</v>
      </c>
      <c r="D546" s="363"/>
      <c r="E546" s="364">
        <v>1282500023</v>
      </c>
      <c r="F546" s="304" t="s">
        <v>801</v>
      </c>
      <c r="G546" s="365" t="s">
        <v>345</v>
      </c>
      <c r="H546" s="365" t="s">
        <v>778</v>
      </c>
      <c r="I546" s="365">
        <v>13676</v>
      </c>
      <c r="J546" s="350" t="s">
        <v>156</v>
      </c>
      <c r="K546" s="350" t="s">
        <v>1364</v>
      </c>
      <c r="L546" s="350" t="s">
        <v>1847</v>
      </c>
      <c r="M546" s="366">
        <v>165900</v>
      </c>
      <c r="N546" s="295">
        <v>28213211.73</v>
      </c>
      <c r="O546" s="295">
        <v>684333.3</v>
      </c>
      <c r="P546" s="295">
        <v>0</v>
      </c>
      <c r="Q546" s="295"/>
      <c r="R546" s="295">
        <f t="shared" si="22"/>
        <v>28897545.030000001</v>
      </c>
      <c r="S546" s="295"/>
      <c r="T546" s="295"/>
      <c r="U546" s="253">
        <v>4</v>
      </c>
      <c r="V546" s="253">
        <v>3</v>
      </c>
      <c r="W546" s="253">
        <v>1966</v>
      </c>
      <c r="X546" s="297">
        <v>0.1</v>
      </c>
      <c r="Y546" s="297">
        <v>1</v>
      </c>
      <c r="Z546" s="254"/>
      <c r="AA546" s="295"/>
      <c r="AB546" s="309"/>
      <c r="AC546" s="309"/>
    </row>
    <row r="547" spans="2:29" s="253" customFormat="1" ht="27.6" customHeight="1" x14ac:dyDescent="0.35">
      <c r="B547" s="363" t="s">
        <v>157</v>
      </c>
      <c r="C547" s="363" t="s">
        <v>2582</v>
      </c>
      <c r="D547" s="363"/>
      <c r="E547" s="364">
        <v>1282500028</v>
      </c>
      <c r="F547" s="304" t="s">
        <v>801</v>
      </c>
      <c r="G547" s="365" t="s">
        <v>345</v>
      </c>
      <c r="H547" s="365" t="s">
        <v>778</v>
      </c>
      <c r="I547" s="365">
        <v>13676</v>
      </c>
      <c r="J547" s="350" t="s">
        <v>675</v>
      </c>
      <c r="K547" s="350" t="s">
        <v>1364</v>
      </c>
      <c r="L547" s="350" t="s">
        <v>1847</v>
      </c>
      <c r="M547" s="366">
        <v>173100</v>
      </c>
      <c r="N547" s="295">
        <v>29504474.712000001</v>
      </c>
      <c r="O547" s="295">
        <v>713321.70000000007</v>
      </c>
      <c r="P547" s="295">
        <v>0</v>
      </c>
      <c r="Q547" s="295"/>
      <c r="R547" s="295">
        <f t="shared" si="22"/>
        <v>30217796.412</v>
      </c>
      <c r="S547" s="295"/>
      <c r="T547" s="295"/>
      <c r="U547" s="253">
        <v>4</v>
      </c>
      <c r="V547" s="253">
        <v>3</v>
      </c>
      <c r="W547" s="253">
        <v>1969</v>
      </c>
      <c r="X547" s="297">
        <v>0.05</v>
      </c>
      <c r="Y547" s="297">
        <v>1</v>
      </c>
      <c r="Z547" s="254"/>
      <c r="AA547" s="295"/>
      <c r="AB547" s="309"/>
      <c r="AC547" s="309"/>
    </row>
    <row r="548" spans="2:29" s="253" customFormat="1" ht="27.6" customHeight="1" x14ac:dyDescent="0.35">
      <c r="B548" s="363" t="s">
        <v>3162</v>
      </c>
      <c r="C548" s="363" t="s">
        <v>2582</v>
      </c>
      <c r="D548" s="363"/>
      <c r="E548" s="364">
        <v>1282500034</v>
      </c>
      <c r="F548" s="304" t="s">
        <v>801</v>
      </c>
      <c r="G548" s="365" t="s">
        <v>345</v>
      </c>
      <c r="H548" s="365" t="s">
        <v>778</v>
      </c>
      <c r="I548" s="365">
        <v>13676</v>
      </c>
      <c r="J548" s="350" t="s">
        <v>3163</v>
      </c>
      <c r="K548" s="350" t="s">
        <v>1364</v>
      </c>
      <c r="L548" s="253" t="s">
        <v>2048</v>
      </c>
      <c r="M548" s="309">
        <v>6347</v>
      </c>
      <c r="N548" s="281">
        <v>1175374.5985556403</v>
      </c>
      <c r="O548" s="281">
        <v>61200</v>
      </c>
      <c r="P548" s="281">
        <v>0</v>
      </c>
      <c r="Q548" s="281"/>
      <c r="R548" s="295">
        <f t="shared" si="22"/>
        <v>1236574.5985556403</v>
      </c>
      <c r="S548" s="295"/>
      <c r="T548" s="295"/>
      <c r="U548" s="253">
        <v>4</v>
      </c>
      <c r="V548" s="253">
        <v>1</v>
      </c>
      <c r="W548" s="253">
        <v>2006</v>
      </c>
      <c r="X548" s="297">
        <v>1</v>
      </c>
      <c r="Y548" s="297">
        <v>1</v>
      </c>
      <c r="Z548" s="362"/>
      <c r="AA548" s="281"/>
      <c r="AB548" s="309"/>
      <c r="AC548" s="309"/>
    </row>
    <row r="549" spans="2:29" s="253" customFormat="1" ht="27.6" customHeight="1" x14ac:dyDescent="0.35">
      <c r="B549" s="363" t="s">
        <v>3164</v>
      </c>
      <c r="C549" s="363" t="s">
        <v>2582</v>
      </c>
      <c r="D549" s="363"/>
      <c r="E549" s="364">
        <v>1282500035</v>
      </c>
      <c r="F549" s="304" t="s">
        <v>801</v>
      </c>
      <c r="G549" s="365" t="s">
        <v>345</v>
      </c>
      <c r="H549" s="365" t="s">
        <v>778</v>
      </c>
      <c r="I549" s="365">
        <v>13676</v>
      </c>
      <c r="J549" s="350" t="s">
        <v>3165</v>
      </c>
      <c r="K549" s="350" t="s">
        <v>1364</v>
      </c>
      <c r="L549" s="253" t="s">
        <v>2048</v>
      </c>
      <c r="M549" s="309">
        <v>9472</v>
      </c>
      <c r="N549" s="281">
        <v>1754080.3840427012</v>
      </c>
      <c r="O549" s="281">
        <v>61200</v>
      </c>
      <c r="P549" s="281">
        <v>0</v>
      </c>
      <c r="Q549" s="281"/>
      <c r="R549" s="295">
        <f t="shared" si="22"/>
        <v>1815280.3840427012</v>
      </c>
      <c r="S549" s="295"/>
      <c r="T549" s="295"/>
      <c r="U549" s="253">
        <v>4</v>
      </c>
      <c r="V549" s="253">
        <v>1</v>
      </c>
      <c r="W549" s="253">
        <v>2006</v>
      </c>
      <c r="X549" s="297">
        <v>1</v>
      </c>
      <c r="Y549" s="297">
        <v>1</v>
      </c>
      <c r="Z549" s="362"/>
      <c r="AA549" s="281"/>
      <c r="AB549" s="309"/>
      <c r="AC549" s="309"/>
    </row>
    <row r="550" spans="2:29" s="253" customFormat="1" ht="27.6" customHeight="1" x14ac:dyDescent="0.35">
      <c r="B550" s="363" t="s">
        <v>3166</v>
      </c>
      <c r="C550" s="363" t="s">
        <v>2582</v>
      </c>
      <c r="D550" s="363"/>
      <c r="E550" s="364">
        <v>1282500036</v>
      </c>
      <c r="F550" s="304" t="s">
        <v>801</v>
      </c>
      <c r="G550" s="365" t="s">
        <v>345</v>
      </c>
      <c r="H550" s="365" t="s">
        <v>778</v>
      </c>
      <c r="I550" s="365">
        <v>13676</v>
      </c>
      <c r="J550" s="350" t="s">
        <v>3167</v>
      </c>
      <c r="K550" s="350" t="s">
        <v>1364</v>
      </c>
      <c r="L550" s="253" t="s">
        <v>2048</v>
      </c>
      <c r="M550" s="309">
        <v>9472</v>
      </c>
      <c r="N550" s="281">
        <v>1754080.3840427012</v>
      </c>
      <c r="O550" s="281">
        <v>61200</v>
      </c>
      <c r="P550" s="281">
        <v>0</v>
      </c>
      <c r="Q550" s="281"/>
      <c r="R550" s="295">
        <f t="shared" si="22"/>
        <v>1815280.3840427012</v>
      </c>
      <c r="S550" s="295"/>
      <c r="T550" s="295"/>
      <c r="U550" s="253">
        <v>4</v>
      </c>
      <c r="V550" s="253">
        <v>1</v>
      </c>
      <c r="W550" s="253">
        <v>2006</v>
      </c>
      <c r="X550" s="297">
        <v>1</v>
      </c>
      <c r="Y550" s="297">
        <v>1</v>
      </c>
      <c r="Z550" s="362"/>
      <c r="AA550" s="281"/>
      <c r="AB550" s="309"/>
      <c r="AC550" s="309"/>
    </row>
    <row r="551" spans="2:29" s="253" customFormat="1" ht="27.6" customHeight="1" x14ac:dyDescent="0.35">
      <c r="B551" s="363" t="s">
        <v>3168</v>
      </c>
      <c r="C551" s="363" t="s">
        <v>2582</v>
      </c>
      <c r="D551" s="363"/>
      <c r="E551" s="364">
        <v>1282500037</v>
      </c>
      <c r="F551" s="304" t="s">
        <v>801</v>
      </c>
      <c r="G551" s="365" t="s">
        <v>345</v>
      </c>
      <c r="H551" s="365" t="s">
        <v>778</v>
      </c>
      <c r="I551" s="365">
        <v>13676</v>
      </c>
      <c r="J551" s="350" t="s">
        <v>3169</v>
      </c>
      <c r="K551" s="350" t="s">
        <v>1364</v>
      </c>
      <c r="L551" s="253" t="s">
        <v>2048</v>
      </c>
      <c r="M551" s="309">
        <v>6347</v>
      </c>
      <c r="N551" s="281">
        <v>1175374.5985556403</v>
      </c>
      <c r="O551" s="281">
        <v>61200</v>
      </c>
      <c r="P551" s="281">
        <v>0</v>
      </c>
      <c r="Q551" s="281"/>
      <c r="R551" s="295">
        <f t="shared" si="22"/>
        <v>1236574.5985556403</v>
      </c>
      <c r="S551" s="295"/>
      <c r="T551" s="295"/>
      <c r="U551" s="253">
        <v>4</v>
      </c>
      <c r="V551" s="253">
        <v>1</v>
      </c>
      <c r="W551" s="253">
        <v>2006</v>
      </c>
      <c r="X551" s="297">
        <v>1</v>
      </c>
      <c r="Y551" s="297">
        <v>1</v>
      </c>
      <c r="Z551" s="362"/>
      <c r="AA551" s="281"/>
      <c r="AB551" s="309"/>
      <c r="AC551" s="309"/>
    </row>
    <row r="552" spans="2:29" s="253" customFormat="1" ht="27.6" customHeight="1" x14ac:dyDescent="0.35">
      <c r="B552" s="363" t="s">
        <v>3170</v>
      </c>
      <c r="C552" s="363" t="s">
        <v>2582</v>
      </c>
      <c r="D552" s="363"/>
      <c r="E552" s="364">
        <v>1282500038</v>
      </c>
      <c r="F552" s="304" t="s">
        <v>801</v>
      </c>
      <c r="G552" s="365" t="s">
        <v>345</v>
      </c>
      <c r="H552" s="365" t="s">
        <v>778</v>
      </c>
      <c r="I552" s="365">
        <v>13676</v>
      </c>
      <c r="J552" s="350" t="s">
        <v>3171</v>
      </c>
      <c r="K552" s="350" t="s">
        <v>1364</v>
      </c>
      <c r="L552" s="253" t="s">
        <v>2048</v>
      </c>
      <c r="M552" s="309">
        <v>10328</v>
      </c>
      <c r="N552" s="281">
        <v>1912599.472803317</v>
      </c>
      <c r="O552" s="281">
        <v>61200</v>
      </c>
      <c r="P552" s="281">
        <v>0</v>
      </c>
      <c r="Q552" s="281"/>
      <c r="R552" s="295">
        <f t="shared" si="22"/>
        <v>1973799.472803317</v>
      </c>
      <c r="S552" s="295"/>
      <c r="T552" s="295"/>
      <c r="U552" s="253">
        <v>4</v>
      </c>
      <c r="V552" s="253">
        <v>1</v>
      </c>
      <c r="W552" s="253">
        <v>2006</v>
      </c>
      <c r="X552" s="297">
        <v>1</v>
      </c>
      <c r="Y552" s="297">
        <v>1</v>
      </c>
      <c r="Z552" s="362"/>
      <c r="AA552" s="281"/>
      <c r="AB552" s="309"/>
      <c r="AC552" s="309"/>
    </row>
    <row r="553" spans="2:29" s="253" customFormat="1" ht="27.6" customHeight="1" x14ac:dyDescent="0.35">
      <c r="B553" s="363" t="s">
        <v>3172</v>
      </c>
      <c r="C553" s="363" t="s">
        <v>2582</v>
      </c>
      <c r="D553" s="363"/>
      <c r="E553" s="364">
        <v>1282500039</v>
      </c>
      <c r="F553" s="304" t="s">
        <v>801</v>
      </c>
      <c r="G553" s="365" t="s">
        <v>345</v>
      </c>
      <c r="H553" s="365" t="s">
        <v>778</v>
      </c>
      <c r="I553" s="365">
        <v>13676</v>
      </c>
      <c r="J553" s="350" t="s">
        <v>3173</v>
      </c>
      <c r="K553" s="350" t="s">
        <v>1364</v>
      </c>
      <c r="L553" s="253" t="s">
        <v>2048</v>
      </c>
      <c r="M553" s="309">
        <v>11606</v>
      </c>
      <c r="N553" s="281">
        <v>2831925.3652822394</v>
      </c>
      <c r="O553" s="281">
        <v>61200</v>
      </c>
      <c r="P553" s="281">
        <v>0</v>
      </c>
      <c r="Q553" s="281"/>
      <c r="R553" s="295">
        <f t="shared" si="22"/>
        <v>2893125.3652822394</v>
      </c>
      <c r="S553" s="295"/>
      <c r="T553" s="295"/>
      <c r="U553" s="253">
        <v>4</v>
      </c>
      <c r="V553" s="253">
        <v>1</v>
      </c>
      <c r="W553" s="253">
        <v>2008</v>
      </c>
      <c r="X553" s="297">
        <v>1</v>
      </c>
      <c r="Y553" s="297">
        <v>1</v>
      </c>
      <c r="Z553" s="362"/>
      <c r="AA553" s="281"/>
      <c r="AB553" s="309"/>
      <c r="AC553" s="309"/>
    </row>
    <row r="554" spans="2:29" s="253" customFormat="1" ht="27.6" customHeight="1" x14ac:dyDescent="0.35">
      <c r="B554" s="363" t="s">
        <v>3174</v>
      </c>
      <c r="C554" s="363" t="s">
        <v>2582</v>
      </c>
      <c r="D554" s="363"/>
      <c r="E554" s="364">
        <v>1282500040</v>
      </c>
      <c r="F554" s="304" t="s">
        <v>801</v>
      </c>
      <c r="G554" s="365" t="s">
        <v>345</v>
      </c>
      <c r="H554" s="365" t="s">
        <v>778</v>
      </c>
      <c r="I554" s="365">
        <v>13676</v>
      </c>
      <c r="J554" s="350" t="s">
        <v>3175</v>
      </c>
      <c r="K554" s="350" t="s">
        <v>1364</v>
      </c>
      <c r="L554" s="253" t="s">
        <v>2048</v>
      </c>
      <c r="M554" s="309">
        <v>7351</v>
      </c>
      <c r="N554" s="281">
        <v>1793682.8674986851</v>
      </c>
      <c r="O554" s="281">
        <v>61200</v>
      </c>
      <c r="P554" s="281">
        <v>0</v>
      </c>
      <c r="Q554" s="281"/>
      <c r="R554" s="295">
        <f t="shared" si="22"/>
        <v>1854882.8674986851</v>
      </c>
      <c r="S554" s="295"/>
      <c r="T554" s="295"/>
      <c r="U554" s="253">
        <v>4</v>
      </c>
      <c r="V554" s="253">
        <v>1</v>
      </c>
      <c r="W554" s="253">
        <v>2008</v>
      </c>
      <c r="X554" s="297">
        <v>1</v>
      </c>
      <c r="Y554" s="297">
        <v>1</v>
      </c>
      <c r="Z554" s="362"/>
      <c r="AA554" s="281"/>
      <c r="AB554" s="309"/>
      <c r="AC554" s="309"/>
    </row>
    <row r="555" spans="2:29" s="253" customFormat="1" ht="27.6" customHeight="1" x14ac:dyDescent="0.35">
      <c r="B555" s="363" t="s">
        <v>3176</v>
      </c>
      <c r="C555" s="363" t="s">
        <v>2582</v>
      </c>
      <c r="D555" s="363"/>
      <c r="E555" s="364">
        <v>1282500041</v>
      </c>
      <c r="F555" s="304" t="s">
        <v>801</v>
      </c>
      <c r="G555" s="365" t="s">
        <v>345</v>
      </c>
      <c r="H555" s="365" t="s">
        <v>778</v>
      </c>
      <c r="I555" s="365">
        <v>13676</v>
      </c>
      <c r="J555" s="350" t="s">
        <v>3177</v>
      </c>
      <c r="K555" s="350" t="s">
        <v>1364</v>
      </c>
      <c r="L555" s="253" t="s">
        <v>2048</v>
      </c>
      <c r="M555" s="309">
        <v>11681</v>
      </c>
      <c r="N555" s="281">
        <v>2850225.7618354158</v>
      </c>
      <c r="O555" s="281">
        <v>61200</v>
      </c>
      <c r="P555" s="281">
        <v>0</v>
      </c>
      <c r="Q555" s="281"/>
      <c r="R555" s="295">
        <f t="shared" si="22"/>
        <v>2911425.7618354158</v>
      </c>
      <c r="S555" s="295"/>
      <c r="T555" s="295"/>
      <c r="U555" s="253">
        <v>4</v>
      </c>
      <c r="V555" s="253">
        <v>1</v>
      </c>
      <c r="W555" s="253">
        <v>2008</v>
      </c>
      <c r="X555" s="297">
        <v>1</v>
      </c>
      <c r="Y555" s="297">
        <v>1</v>
      </c>
      <c r="Z555" s="362"/>
      <c r="AA555" s="281"/>
      <c r="AB555" s="309"/>
      <c r="AC555" s="309"/>
    </row>
    <row r="556" spans="2:29" s="253" customFormat="1" ht="27.6" customHeight="1" x14ac:dyDescent="0.35">
      <c r="B556" s="363" t="s">
        <v>3178</v>
      </c>
      <c r="C556" s="363" t="s">
        <v>2582</v>
      </c>
      <c r="D556" s="363"/>
      <c r="E556" s="364">
        <v>1282500042</v>
      </c>
      <c r="F556" s="304" t="s">
        <v>801</v>
      </c>
      <c r="G556" s="365" t="s">
        <v>345</v>
      </c>
      <c r="H556" s="365" t="s">
        <v>778</v>
      </c>
      <c r="I556" s="365">
        <v>13676</v>
      </c>
      <c r="J556" s="350" t="s">
        <v>3179</v>
      </c>
      <c r="K556" s="350" t="s">
        <v>1364</v>
      </c>
      <c r="L556" s="253" t="s">
        <v>2048</v>
      </c>
      <c r="M556" s="309">
        <v>10820</v>
      </c>
      <c r="N556" s="281">
        <v>2640137.2094049482</v>
      </c>
      <c r="O556" s="281">
        <v>61200</v>
      </c>
      <c r="P556" s="281">
        <v>0</v>
      </c>
      <c r="Q556" s="281"/>
      <c r="R556" s="295">
        <f t="shared" si="22"/>
        <v>2701337.2094049482</v>
      </c>
      <c r="S556" s="295"/>
      <c r="T556" s="295"/>
      <c r="U556" s="253">
        <v>4</v>
      </c>
      <c r="V556" s="253">
        <v>1</v>
      </c>
      <c r="W556" s="253">
        <v>2008</v>
      </c>
      <c r="X556" s="297">
        <v>1</v>
      </c>
      <c r="Y556" s="297">
        <v>1</v>
      </c>
      <c r="Z556" s="362"/>
      <c r="AA556" s="281"/>
      <c r="AB556" s="309"/>
      <c r="AC556" s="309"/>
    </row>
    <row r="557" spans="2:29" s="253" customFormat="1" ht="27.6" customHeight="1" x14ac:dyDescent="0.35">
      <c r="B557" s="363" t="s">
        <v>3180</v>
      </c>
      <c r="C557" s="363" t="s">
        <v>2582</v>
      </c>
      <c r="D557" s="363"/>
      <c r="E557" s="364">
        <v>1282500043</v>
      </c>
      <c r="F557" s="304" t="s">
        <v>801</v>
      </c>
      <c r="G557" s="365" t="s">
        <v>345</v>
      </c>
      <c r="H557" s="365" t="s">
        <v>778</v>
      </c>
      <c r="I557" s="365">
        <v>13676</v>
      </c>
      <c r="J557" s="350" t="s">
        <v>3181</v>
      </c>
      <c r="K557" s="350" t="s">
        <v>1364</v>
      </c>
      <c r="L557" s="253" t="s">
        <v>2048</v>
      </c>
      <c r="M557" s="309">
        <v>7210</v>
      </c>
      <c r="N557" s="281">
        <v>1759278.1219787132</v>
      </c>
      <c r="O557" s="281">
        <v>61200</v>
      </c>
      <c r="P557" s="281">
        <v>0</v>
      </c>
      <c r="Q557" s="281"/>
      <c r="R557" s="295">
        <f t="shared" si="22"/>
        <v>1820478.1219787132</v>
      </c>
      <c r="S557" s="295"/>
      <c r="T557" s="295"/>
      <c r="U557" s="253">
        <v>4</v>
      </c>
      <c r="V557" s="253">
        <v>1</v>
      </c>
      <c r="W557" s="253">
        <v>2008</v>
      </c>
      <c r="X557" s="297">
        <v>1</v>
      </c>
      <c r="Y557" s="297">
        <v>1</v>
      </c>
      <c r="Z557" s="362"/>
      <c r="AA557" s="281"/>
      <c r="AB557" s="309"/>
      <c r="AC557" s="309"/>
    </row>
    <row r="558" spans="2:29" s="253" customFormat="1" ht="27.6" customHeight="1" x14ac:dyDescent="0.35">
      <c r="E558" s="367"/>
      <c r="F558" s="304"/>
      <c r="G558" s="368"/>
      <c r="H558" s="368"/>
      <c r="I558" s="368"/>
      <c r="L558" s="300" t="s">
        <v>1544</v>
      </c>
      <c r="M558" s="337">
        <f>SUM(M543:M557)</f>
        <v>767648</v>
      </c>
      <c r="N558" s="301">
        <f>SUM(N543:N557)</f>
        <v>139846590.30599996</v>
      </c>
      <c r="O558" s="301">
        <f>SUM(O543:O557)</f>
        <v>3470463.3000000003</v>
      </c>
      <c r="P558" s="301">
        <f>SUM(P543:P557)</f>
        <v>0</v>
      </c>
      <c r="Q558" s="301"/>
      <c r="R558" s="301">
        <f>SUM(R543:R557)</f>
        <v>143317053.60600001</v>
      </c>
      <c r="S558" s="301"/>
      <c r="T558" s="303"/>
      <c r="X558" s="282"/>
      <c r="Z558" s="254"/>
      <c r="AA558" s="362"/>
      <c r="AB558" s="309"/>
      <c r="AC558" s="309"/>
    </row>
    <row r="559" spans="2:29" s="253" customFormat="1" ht="27.6" customHeight="1" x14ac:dyDescent="0.35">
      <c r="B559" s="286" t="s">
        <v>158</v>
      </c>
      <c r="C559" s="286"/>
      <c r="D559" s="286"/>
      <c r="E559" s="287"/>
      <c r="F559" s="288"/>
      <c r="G559" s="361"/>
      <c r="H559" s="361"/>
      <c r="I559" s="361"/>
      <c r="M559" s="309"/>
      <c r="N559" s="281"/>
      <c r="O559" s="281"/>
      <c r="P559" s="281"/>
      <c r="Q559" s="281"/>
      <c r="R559" s="295"/>
      <c r="S559" s="295"/>
      <c r="T559" s="295"/>
      <c r="X559" s="282"/>
      <c r="Z559" s="254"/>
      <c r="AA559" s="362"/>
      <c r="AB559" s="309"/>
      <c r="AC559" s="309"/>
    </row>
    <row r="560" spans="2:29" s="253" customFormat="1" ht="27.6" customHeight="1" x14ac:dyDescent="0.35">
      <c r="B560" s="363" t="s">
        <v>2556</v>
      </c>
      <c r="C560" s="363"/>
      <c r="D560" s="363"/>
      <c r="E560" s="327">
        <v>1282600068</v>
      </c>
      <c r="F560" s="326" t="s">
        <v>1534</v>
      </c>
      <c r="G560" s="365" t="s">
        <v>346</v>
      </c>
      <c r="H560" s="365" t="s">
        <v>778</v>
      </c>
      <c r="I560" s="365">
        <v>10577</v>
      </c>
      <c r="J560" s="350" t="s">
        <v>1994</v>
      </c>
      <c r="K560" s="350" t="s">
        <v>1364</v>
      </c>
      <c r="L560" s="350" t="s">
        <v>794</v>
      </c>
      <c r="M560" s="409">
        <v>47160</v>
      </c>
      <c r="N560" s="295">
        <v>14721022.296</v>
      </c>
      <c r="O560" s="295">
        <v>617100</v>
      </c>
      <c r="P560" s="295">
        <v>0</v>
      </c>
      <c r="Q560" s="295"/>
      <c r="R560" s="295">
        <f t="shared" ref="R560:R565" si="23">SUM(N560:Q560)</f>
        <v>15338122.296</v>
      </c>
      <c r="S560" s="295"/>
      <c r="T560" s="295"/>
      <c r="U560" s="253">
        <v>4</v>
      </c>
      <c r="V560" s="253">
        <v>3</v>
      </c>
      <c r="W560" s="253">
        <v>2001</v>
      </c>
      <c r="X560" s="297">
        <v>1</v>
      </c>
      <c r="Y560" s="348">
        <v>1</v>
      </c>
      <c r="Z560" s="254"/>
      <c r="AA560" s="295"/>
      <c r="AB560" s="309"/>
      <c r="AC560" s="309"/>
    </row>
    <row r="561" spans="2:29" s="253" customFormat="1" ht="27.6" customHeight="1" x14ac:dyDescent="0.35">
      <c r="B561" s="363" t="s">
        <v>3182</v>
      </c>
      <c r="C561" s="363" t="s">
        <v>2582</v>
      </c>
      <c r="D561" s="363"/>
      <c r="E561" s="364">
        <v>1282600063</v>
      </c>
      <c r="F561" s="326" t="s">
        <v>1534</v>
      </c>
      <c r="G561" s="365" t="s">
        <v>346</v>
      </c>
      <c r="H561" s="365" t="s">
        <v>778</v>
      </c>
      <c r="I561" s="365">
        <v>10577</v>
      </c>
      <c r="J561" s="350" t="s">
        <v>803</v>
      </c>
      <c r="K561" s="350" t="s">
        <v>1364</v>
      </c>
      <c r="L561" s="350" t="s">
        <v>1408</v>
      </c>
      <c r="M561" s="366">
        <v>91593</v>
      </c>
      <c r="N561" s="295">
        <v>28590809.9058</v>
      </c>
      <c r="O561" s="295">
        <v>544360.74</v>
      </c>
      <c r="P561" s="295">
        <v>0</v>
      </c>
      <c r="Q561" s="295"/>
      <c r="R561" s="295">
        <f t="shared" si="23"/>
        <v>29135170.645799998</v>
      </c>
      <c r="S561" s="295"/>
      <c r="T561" s="295"/>
      <c r="U561" s="253">
        <v>4</v>
      </c>
      <c r="V561" s="253">
        <v>1</v>
      </c>
      <c r="W561" s="253">
        <v>1981</v>
      </c>
      <c r="X561" s="297">
        <v>0.25</v>
      </c>
      <c r="Y561" s="348">
        <v>1</v>
      </c>
      <c r="Z561" s="254"/>
      <c r="AA561" s="295"/>
      <c r="AB561" s="309"/>
      <c r="AC561" s="309"/>
    </row>
    <row r="562" spans="2:29" s="253" customFormat="1" ht="27.6" customHeight="1" x14ac:dyDescent="0.35">
      <c r="B562" s="363" t="s">
        <v>3183</v>
      </c>
      <c r="C562" s="363" t="s">
        <v>2582</v>
      </c>
      <c r="D562" s="363"/>
      <c r="E562" s="364">
        <v>1282600062</v>
      </c>
      <c r="F562" s="326" t="s">
        <v>1534</v>
      </c>
      <c r="G562" s="365" t="s">
        <v>346</v>
      </c>
      <c r="H562" s="365" t="s">
        <v>778</v>
      </c>
      <c r="I562" s="365">
        <v>10577</v>
      </c>
      <c r="J562" s="350" t="s">
        <v>1995</v>
      </c>
      <c r="K562" s="350" t="s">
        <v>1364</v>
      </c>
      <c r="L562" s="350" t="s">
        <v>1408</v>
      </c>
      <c r="M562" s="366">
        <v>109792</v>
      </c>
      <c r="N562" s="295">
        <v>34271638.6752</v>
      </c>
      <c r="O562" s="295">
        <v>417951.12</v>
      </c>
      <c r="P562" s="295">
        <v>0</v>
      </c>
      <c r="Q562" s="295"/>
      <c r="R562" s="295">
        <f t="shared" si="23"/>
        <v>34689589.795199998</v>
      </c>
      <c r="S562" s="295"/>
      <c r="T562" s="295"/>
      <c r="U562" s="253">
        <v>4</v>
      </c>
      <c r="V562" s="253">
        <v>1</v>
      </c>
      <c r="W562" s="253">
        <v>1976</v>
      </c>
      <c r="X562" s="297">
        <v>0</v>
      </c>
      <c r="Y562" s="348">
        <v>1</v>
      </c>
      <c r="Z562" s="254"/>
      <c r="AA562" s="295"/>
      <c r="AB562" s="309"/>
      <c r="AC562" s="309"/>
    </row>
    <row r="563" spans="2:29" s="253" customFormat="1" ht="27.6" customHeight="1" x14ac:dyDescent="0.35">
      <c r="B563" s="363" t="s">
        <v>1532</v>
      </c>
      <c r="C563" s="363" t="s">
        <v>2582</v>
      </c>
      <c r="D563" s="363"/>
      <c r="E563" s="364">
        <v>1282600045</v>
      </c>
      <c r="F563" s="326" t="s">
        <v>1534</v>
      </c>
      <c r="G563" s="365" t="s">
        <v>346</v>
      </c>
      <c r="H563" s="365" t="s">
        <v>778</v>
      </c>
      <c r="I563" s="365">
        <v>10577</v>
      </c>
      <c r="J563" s="350" t="s">
        <v>1533</v>
      </c>
      <c r="K563" s="350" t="s">
        <v>1364</v>
      </c>
      <c r="L563" s="350" t="s">
        <v>1365</v>
      </c>
      <c r="M563" s="366">
        <v>198372</v>
      </c>
      <c r="N563" s="295">
        <v>61921938.823200002</v>
      </c>
      <c r="O563" s="295">
        <v>1021531.02</v>
      </c>
      <c r="P563" s="295">
        <v>0</v>
      </c>
      <c r="Q563" s="295"/>
      <c r="R563" s="295">
        <f t="shared" si="23"/>
        <v>62943469.843200006</v>
      </c>
      <c r="S563" s="295"/>
      <c r="T563" s="295"/>
      <c r="U563" s="253">
        <v>4</v>
      </c>
      <c r="V563" s="253">
        <v>3</v>
      </c>
      <c r="W563" s="253">
        <v>1972</v>
      </c>
      <c r="X563" s="282" t="s">
        <v>285</v>
      </c>
      <c r="Y563" s="348">
        <v>1</v>
      </c>
      <c r="Z563" s="254"/>
      <c r="AA563" s="295"/>
      <c r="AB563" s="309"/>
      <c r="AC563" s="309"/>
    </row>
    <row r="564" spans="2:29" s="253" customFormat="1" ht="27.6" customHeight="1" x14ac:dyDescent="0.35">
      <c r="B564" s="363" t="s">
        <v>237</v>
      </c>
      <c r="C564" s="363" t="s">
        <v>2582</v>
      </c>
      <c r="D564" s="363"/>
      <c r="E564" s="327">
        <v>1282600084</v>
      </c>
      <c r="F564" s="326" t="s">
        <v>1534</v>
      </c>
      <c r="G564" s="365" t="s">
        <v>346</v>
      </c>
      <c r="H564" s="365" t="s">
        <v>778</v>
      </c>
      <c r="I564" s="365">
        <v>10577</v>
      </c>
      <c r="J564" s="350" t="s">
        <v>236</v>
      </c>
      <c r="K564" s="350" t="s">
        <v>1364</v>
      </c>
      <c r="L564" s="350" t="s">
        <v>794</v>
      </c>
      <c r="M564" s="366">
        <v>96000</v>
      </c>
      <c r="N564" s="295">
        <v>29966457.600000001</v>
      </c>
      <c r="O564" s="295">
        <v>673200</v>
      </c>
      <c r="P564" s="295">
        <v>0</v>
      </c>
      <c r="Q564" s="295"/>
      <c r="R564" s="295">
        <f t="shared" si="23"/>
        <v>30639657.600000001</v>
      </c>
      <c r="S564" s="295"/>
      <c r="T564" s="295"/>
      <c r="U564" s="410" t="s">
        <v>2262</v>
      </c>
      <c r="V564" s="253">
        <v>3</v>
      </c>
      <c r="W564" s="253">
        <v>2006</v>
      </c>
      <c r="X564" s="297">
        <v>1</v>
      </c>
      <c r="Y564" s="297">
        <v>1</v>
      </c>
      <c r="Z564" s="254"/>
      <c r="AA564" s="295"/>
      <c r="AB564" s="309"/>
      <c r="AC564" s="309"/>
    </row>
    <row r="565" spans="2:29" s="253" customFormat="1" ht="27.6" customHeight="1" x14ac:dyDescent="0.35">
      <c r="E565" s="367"/>
      <c r="F565" s="304"/>
      <c r="G565" s="368"/>
      <c r="H565" s="368"/>
      <c r="I565" s="368"/>
      <c r="L565" s="300" t="s">
        <v>1544</v>
      </c>
      <c r="M565" s="337">
        <f>SUM(M560:M564)</f>
        <v>542917</v>
      </c>
      <c r="N565" s="301">
        <f>SUM(N560:N564)</f>
        <v>169471867.30020002</v>
      </c>
      <c r="O565" s="301">
        <f>SUM(O560:O564)</f>
        <v>3274142.88</v>
      </c>
      <c r="P565" s="301">
        <f>SUM(P560:P564)</f>
        <v>0</v>
      </c>
      <c r="Q565" s="301"/>
      <c r="R565" s="397">
        <f t="shared" si="23"/>
        <v>172746010.18020001</v>
      </c>
      <c r="S565" s="397"/>
      <c r="T565" s="398"/>
      <c r="X565" s="282"/>
      <c r="Z565" s="254"/>
      <c r="AA565" s="362"/>
      <c r="AB565" s="309"/>
      <c r="AC565" s="309"/>
    </row>
    <row r="566" spans="2:29" ht="27.6" customHeight="1" x14ac:dyDescent="0.35">
      <c r="B566" s="286" t="s">
        <v>804</v>
      </c>
      <c r="C566" s="286"/>
      <c r="D566" s="286"/>
      <c r="E566" s="287"/>
      <c r="F566" s="288"/>
      <c r="G566" s="279"/>
      <c r="H566" s="279"/>
      <c r="I566" s="279"/>
      <c r="J566" s="241"/>
      <c r="K566" s="241"/>
      <c r="L566" s="241"/>
      <c r="M566" s="255"/>
      <c r="N566" s="280"/>
      <c r="O566" s="280"/>
      <c r="P566" s="280"/>
      <c r="Q566" s="280"/>
      <c r="R566" s="295"/>
      <c r="S566" s="295"/>
      <c r="T566" s="295"/>
      <c r="U566" s="253"/>
      <c r="V566" s="253"/>
      <c r="W566" s="253"/>
      <c r="X566" s="282"/>
    </row>
    <row r="567" spans="2:29" ht="27.6" customHeight="1" x14ac:dyDescent="0.35">
      <c r="B567" s="289" t="s">
        <v>404</v>
      </c>
      <c r="C567" s="289" t="s">
        <v>2725</v>
      </c>
      <c r="D567" s="289"/>
      <c r="E567" s="299" t="s">
        <v>1884</v>
      </c>
      <c r="F567" s="291" t="s">
        <v>1886</v>
      </c>
      <c r="G567" s="292" t="s">
        <v>347</v>
      </c>
      <c r="H567" s="292" t="s">
        <v>778</v>
      </c>
      <c r="I567" s="292">
        <v>14802</v>
      </c>
      <c r="J567" s="293" t="s">
        <v>1885</v>
      </c>
      <c r="K567" s="293" t="s">
        <v>1364</v>
      </c>
      <c r="L567" s="293" t="s">
        <v>1479</v>
      </c>
      <c r="M567" s="294">
        <v>19782</v>
      </c>
      <c r="N567" s="296">
        <v>3315039.372</v>
      </c>
      <c r="O567" s="296">
        <v>110777.1</v>
      </c>
      <c r="P567" s="296">
        <v>0</v>
      </c>
      <c r="Q567" s="296"/>
      <c r="R567" s="295">
        <f t="shared" ref="R567:R603" si="24">SUM(N567:Q567)</f>
        <v>3425816.4720000001</v>
      </c>
      <c r="S567" s="295"/>
      <c r="T567" s="295"/>
      <c r="U567" s="253">
        <v>4</v>
      </c>
      <c r="V567" s="253">
        <v>4</v>
      </c>
      <c r="W567" s="253">
        <v>1957</v>
      </c>
      <c r="X567" s="348">
        <v>1</v>
      </c>
      <c r="Y567" s="348">
        <v>1</v>
      </c>
      <c r="AA567" s="296"/>
    </row>
    <row r="568" spans="2:29" ht="27.6" customHeight="1" x14ac:dyDescent="0.35">
      <c r="B568" s="289" t="s">
        <v>1887</v>
      </c>
      <c r="C568" s="289" t="s">
        <v>2725</v>
      </c>
      <c r="D568" s="289"/>
      <c r="E568" s="299" t="s">
        <v>1888</v>
      </c>
      <c r="F568" s="291" t="s">
        <v>1886</v>
      </c>
      <c r="G568" s="292" t="s">
        <v>347</v>
      </c>
      <c r="H568" s="292" t="s">
        <v>778</v>
      </c>
      <c r="I568" s="292">
        <v>14802</v>
      </c>
      <c r="J568" s="293" t="s">
        <v>1889</v>
      </c>
      <c r="K568" s="293" t="s">
        <v>1364</v>
      </c>
      <c r="L568" s="293" t="s">
        <v>1479</v>
      </c>
      <c r="M568" s="294">
        <v>33986</v>
      </c>
      <c r="N568" s="296">
        <v>5374192.8300000001</v>
      </c>
      <c r="O568" s="296">
        <v>210165.9</v>
      </c>
      <c r="P568" s="296">
        <v>0</v>
      </c>
      <c r="Q568" s="296"/>
      <c r="R568" s="295">
        <f t="shared" si="24"/>
        <v>5584358.7300000004</v>
      </c>
      <c r="S568" s="295"/>
      <c r="T568" s="295"/>
      <c r="U568" s="253">
        <v>4</v>
      </c>
      <c r="V568" s="253">
        <v>4</v>
      </c>
      <c r="W568" s="253">
        <v>1958</v>
      </c>
      <c r="X568" s="297">
        <v>1</v>
      </c>
      <c r="Y568" s="348">
        <v>1</v>
      </c>
      <c r="AA568" s="296"/>
    </row>
    <row r="569" spans="2:29" ht="27.6" customHeight="1" x14ac:dyDescent="0.35">
      <c r="B569" s="289" t="s">
        <v>788</v>
      </c>
      <c r="C569" s="289" t="s">
        <v>2725</v>
      </c>
      <c r="D569" s="289"/>
      <c r="E569" s="299" t="s">
        <v>789</v>
      </c>
      <c r="F569" s="291" t="s">
        <v>1886</v>
      </c>
      <c r="G569" s="292" t="s">
        <v>347</v>
      </c>
      <c r="H569" s="292" t="s">
        <v>778</v>
      </c>
      <c r="I569" s="292">
        <v>14802</v>
      </c>
      <c r="J569" s="293" t="s">
        <v>790</v>
      </c>
      <c r="K569" s="293" t="s">
        <v>1364</v>
      </c>
      <c r="L569" s="293" t="s">
        <v>794</v>
      </c>
      <c r="M569" s="294">
        <v>46284</v>
      </c>
      <c r="N569" s="296">
        <v>7922382.2280000001</v>
      </c>
      <c r="O569" s="296">
        <v>332331.3</v>
      </c>
      <c r="P569" s="296">
        <v>0</v>
      </c>
      <c r="Q569" s="296"/>
      <c r="R569" s="295">
        <f t="shared" si="24"/>
        <v>8254713.5279999999</v>
      </c>
      <c r="S569" s="295"/>
      <c r="T569" s="295"/>
      <c r="U569" s="253">
        <v>4</v>
      </c>
      <c r="V569" s="400">
        <v>3</v>
      </c>
      <c r="W569" s="253">
        <v>1964</v>
      </c>
      <c r="X569" s="297">
        <v>1</v>
      </c>
      <c r="Y569" s="348">
        <v>1</v>
      </c>
      <c r="AA569" s="296"/>
    </row>
    <row r="570" spans="2:29" ht="27.6" customHeight="1" x14ac:dyDescent="0.35">
      <c r="B570" s="289" t="s">
        <v>791</v>
      </c>
      <c r="C570" s="289" t="s">
        <v>2725</v>
      </c>
      <c r="D570" s="289"/>
      <c r="E570" s="299" t="s">
        <v>792</v>
      </c>
      <c r="F570" s="291" t="s">
        <v>1886</v>
      </c>
      <c r="G570" s="292" t="s">
        <v>347</v>
      </c>
      <c r="H570" s="292" t="s">
        <v>778</v>
      </c>
      <c r="I570" s="292">
        <v>14802</v>
      </c>
      <c r="J570" s="293" t="s">
        <v>793</v>
      </c>
      <c r="K570" s="293" t="s">
        <v>1364</v>
      </c>
      <c r="L570" s="293" t="s">
        <v>794</v>
      </c>
      <c r="M570" s="294">
        <v>49208</v>
      </c>
      <c r="N570" s="296">
        <v>8399972.6459999997</v>
      </c>
      <c r="O570" s="296">
        <v>204989.4</v>
      </c>
      <c r="P570" s="296">
        <v>0</v>
      </c>
      <c r="Q570" s="296"/>
      <c r="R570" s="295">
        <f t="shared" si="24"/>
        <v>8604962.0460000001</v>
      </c>
      <c r="S570" s="295"/>
      <c r="T570" s="295"/>
      <c r="U570" s="253">
        <v>4</v>
      </c>
      <c r="V570" s="400">
        <v>3</v>
      </c>
      <c r="W570" s="253">
        <v>1964</v>
      </c>
      <c r="X570" s="297">
        <v>1</v>
      </c>
      <c r="Y570" s="348">
        <v>1</v>
      </c>
      <c r="AA570" s="296"/>
    </row>
    <row r="571" spans="2:29" ht="27.6" customHeight="1" x14ac:dyDescent="0.35">
      <c r="B571" s="289" t="s">
        <v>940</v>
      </c>
      <c r="C571" s="289" t="s">
        <v>2725</v>
      </c>
      <c r="D571" s="289"/>
      <c r="E571" s="347">
        <v>1283500071</v>
      </c>
      <c r="F571" s="291" t="s">
        <v>1886</v>
      </c>
      <c r="G571" s="292" t="s">
        <v>347</v>
      </c>
      <c r="H571" s="292" t="s">
        <v>778</v>
      </c>
      <c r="I571" s="292">
        <v>14802</v>
      </c>
      <c r="J571" s="293" t="s">
        <v>1861</v>
      </c>
      <c r="K571" s="293" t="s">
        <v>1364</v>
      </c>
      <c r="L571" s="293" t="s">
        <v>1365</v>
      </c>
      <c r="M571" s="294">
        <v>47372</v>
      </c>
      <c r="N571" s="296">
        <v>8069093.0099999998</v>
      </c>
      <c r="O571" s="296">
        <v>200848.2</v>
      </c>
      <c r="P571" s="296">
        <v>0</v>
      </c>
      <c r="Q571" s="296"/>
      <c r="R571" s="295">
        <f t="shared" si="24"/>
        <v>8269941.21</v>
      </c>
      <c r="S571" s="295"/>
      <c r="T571" s="295"/>
      <c r="U571" s="253">
        <v>4</v>
      </c>
      <c r="V571" s="400">
        <v>3</v>
      </c>
      <c r="W571" s="253">
        <v>1967</v>
      </c>
      <c r="X571" s="297">
        <v>1</v>
      </c>
      <c r="Y571" s="348">
        <v>1</v>
      </c>
      <c r="AA571" s="296"/>
    </row>
    <row r="572" spans="2:29" ht="27.6" customHeight="1" x14ac:dyDescent="0.35">
      <c r="B572" s="289" t="s">
        <v>1862</v>
      </c>
      <c r="C572" s="289" t="s">
        <v>2725</v>
      </c>
      <c r="D572" s="289"/>
      <c r="E572" s="347">
        <v>1283500072</v>
      </c>
      <c r="F572" s="291" t="s">
        <v>1886</v>
      </c>
      <c r="G572" s="292" t="s">
        <v>347</v>
      </c>
      <c r="H572" s="292" t="s">
        <v>778</v>
      </c>
      <c r="I572" s="292">
        <v>14802</v>
      </c>
      <c r="J572" s="293" t="s">
        <v>1863</v>
      </c>
      <c r="K572" s="293" t="s">
        <v>1364</v>
      </c>
      <c r="L572" s="293" t="s">
        <v>1365</v>
      </c>
      <c r="M572" s="294">
        <v>47372</v>
      </c>
      <c r="N572" s="296">
        <v>7760063.9160000002</v>
      </c>
      <c r="O572" s="296">
        <v>346825.5</v>
      </c>
      <c r="P572" s="296">
        <v>0</v>
      </c>
      <c r="Q572" s="296"/>
      <c r="R572" s="295">
        <f t="shared" si="24"/>
        <v>8106889.4160000002</v>
      </c>
      <c r="S572" s="295"/>
      <c r="T572" s="295"/>
      <c r="U572" s="253">
        <v>4</v>
      </c>
      <c r="V572" s="253">
        <v>4</v>
      </c>
      <c r="W572" s="253">
        <v>1969</v>
      </c>
      <c r="X572" s="348">
        <v>1</v>
      </c>
      <c r="Y572" s="348">
        <v>1</v>
      </c>
      <c r="AA572" s="296"/>
    </row>
    <row r="573" spans="2:29" ht="27.6" customHeight="1" x14ac:dyDescent="0.35">
      <c r="B573" s="289" t="s">
        <v>936</v>
      </c>
      <c r="C573" s="289" t="s">
        <v>2725</v>
      </c>
      <c r="D573" s="289"/>
      <c r="E573" s="347">
        <v>1283500089</v>
      </c>
      <c r="F573" s="291" t="s">
        <v>1886</v>
      </c>
      <c r="G573" s="292" t="s">
        <v>347</v>
      </c>
      <c r="H573" s="292" t="s">
        <v>778</v>
      </c>
      <c r="I573" s="292">
        <v>14802</v>
      </c>
      <c r="J573" s="293" t="s">
        <v>937</v>
      </c>
      <c r="K573" s="293" t="s">
        <v>1364</v>
      </c>
      <c r="L573" s="293" t="s">
        <v>794</v>
      </c>
      <c r="M573" s="294">
        <v>48891</v>
      </c>
      <c r="N573" s="296">
        <v>8161697.6880000001</v>
      </c>
      <c r="O573" s="296">
        <v>128377.2</v>
      </c>
      <c r="P573" s="296">
        <v>0</v>
      </c>
      <c r="Q573" s="296"/>
      <c r="R573" s="295">
        <f t="shared" si="24"/>
        <v>8290074.8880000003</v>
      </c>
      <c r="S573" s="295"/>
      <c r="T573" s="295"/>
      <c r="U573" s="253">
        <v>4</v>
      </c>
      <c r="V573" s="253">
        <v>4</v>
      </c>
      <c r="W573" s="253">
        <v>1972</v>
      </c>
      <c r="X573" s="348">
        <v>1</v>
      </c>
      <c r="Y573" s="348">
        <v>1</v>
      </c>
      <c r="AA573" s="296"/>
    </row>
    <row r="574" spans="2:29" ht="27.6" customHeight="1" x14ac:dyDescent="0.35">
      <c r="B574" s="289" t="s">
        <v>938</v>
      </c>
      <c r="C574" s="289" t="s">
        <v>2725</v>
      </c>
      <c r="D574" s="289"/>
      <c r="E574" s="347">
        <v>1283500090</v>
      </c>
      <c r="F574" s="291" t="s">
        <v>1886</v>
      </c>
      <c r="G574" s="292" t="s">
        <v>347</v>
      </c>
      <c r="H574" s="292" t="s">
        <v>778</v>
      </c>
      <c r="I574" s="292">
        <v>14802</v>
      </c>
      <c r="J574" s="293" t="s">
        <v>939</v>
      </c>
      <c r="K574" s="293" t="s">
        <v>1364</v>
      </c>
      <c r="L574" s="293" t="s">
        <v>794</v>
      </c>
      <c r="M574" s="294">
        <v>47834</v>
      </c>
      <c r="N574" s="296">
        <v>7817291.5259999996</v>
      </c>
      <c r="O574" s="296">
        <v>202918.80000000002</v>
      </c>
      <c r="P574" s="296">
        <v>0</v>
      </c>
      <c r="Q574" s="296"/>
      <c r="R574" s="295">
        <f t="shared" si="24"/>
        <v>8020210.3259999994</v>
      </c>
      <c r="S574" s="295"/>
      <c r="T574" s="295"/>
      <c r="U574" s="253">
        <v>4</v>
      </c>
      <c r="V574" s="253">
        <v>4</v>
      </c>
      <c r="W574" s="253">
        <v>1972</v>
      </c>
      <c r="X574" s="297">
        <v>1</v>
      </c>
      <c r="Y574" s="348">
        <v>1</v>
      </c>
      <c r="AA574" s="296"/>
    </row>
    <row r="575" spans="2:29" ht="27.6" customHeight="1" x14ac:dyDescent="0.35">
      <c r="B575" s="289" t="s">
        <v>541</v>
      </c>
      <c r="C575" s="289" t="s">
        <v>2725</v>
      </c>
      <c r="D575" s="289"/>
      <c r="E575" s="299" t="s">
        <v>542</v>
      </c>
      <c r="F575" s="291" t="s">
        <v>1886</v>
      </c>
      <c r="G575" s="292" t="s">
        <v>347</v>
      </c>
      <c r="H575" s="292" t="s">
        <v>778</v>
      </c>
      <c r="I575" s="292">
        <v>14802</v>
      </c>
      <c r="J575" s="293" t="s">
        <v>543</v>
      </c>
      <c r="K575" s="293" t="s">
        <v>1364</v>
      </c>
      <c r="L575" s="293" t="s">
        <v>1479</v>
      </c>
      <c r="M575" s="294">
        <v>5527</v>
      </c>
      <c r="N575" s="296">
        <v>1122701.6579999998</v>
      </c>
      <c r="O575" s="296">
        <v>89035.8</v>
      </c>
      <c r="P575" s="296">
        <v>0</v>
      </c>
      <c r="Q575" s="296"/>
      <c r="R575" s="295">
        <f t="shared" si="24"/>
        <v>1211737.4579999999</v>
      </c>
      <c r="S575" s="295"/>
      <c r="T575" s="295"/>
      <c r="U575" s="253">
        <v>4</v>
      </c>
      <c r="V575" s="253">
        <v>4</v>
      </c>
      <c r="W575" s="253">
        <v>1971</v>
      </c>
      <c r="X575" s="282"/>
      <c r="Y575" s="348">
        <v>1</v>
      </c>
      <c r="AA575" s="296"/>
    </row>
    <row r="576" spans="2:29" ht="27.6" customHeight="1" x14ac:dyDescent="0.35">
      <c r="B576" s="289" t="s">
        <v>544</v>
      </c>
      <c r="C576" s="289" t="s">
        <v>2725</v>
      </c>
      <c r="D576" s="289"/>
      <c r="E576" s="299" t="s">
        <v>545</v>
      </c>
      <c r="F576" s="291" t="s">
        <v>1886</v>
      </c>
      <c r="G576" s="292" t="s">
        <v>347</v>
      </c>
      <c r="H576" s="292" t="s">
        <v>778</v>
      </c>
      <c r="I576" s="292">
        <v>14802</v>
      </c>
      <c r="J576" s="293" t="s">
        <v>546</v>
      </c>
      <c r="K576" s="293" t="s">
        <v>1364</v>
      </c>
      <c r="L576" s="293" t="s">
        <v>1479</v>
      </c>
      <c r="M576" s="294">
        <v>5751</v>
      </c>
      <c r="N576" s="296">
        <v>1166402.7420000001</v>
      </c>
      <c r="O576" s="296">
        <v>22776.600000000002</v>
      </c>
      <c r="P576" s="296">
        <v>0</v>
      </c>
      <c r="Q576" s="296"/>
      <c r="R576" s="295">
        <f t="shared" si="24"/>
        <v>1189179.3420000002</v>
      </c>
      <c r="S576" s="295"/>
      <c r="T576" s="295"/>
      <c r="U576" s="253">
        <v>4</v>
      </c>
      <c r="V576" s="253">
        <v>4</v>
      </c>
      <c r="W576" s="253">
        <v>1971</v>
      </c>
      <c r="X576" s="282"/>
      <c r="Y576" s="348">
        <v>1</v>
      </c>
      <c r="AA576" s="296"/>
    </row>
    <row r="577" spans="2:27" ht="27.6" customHeight="1" x14ac:dyDescent="0.35">
      <c r="B577" s="289" t="s">
        <v>547</v>
      </c>
      <c r="C577" s="289" t="s">
        <v>2725</v>
      </c>
      <c r="D577" s="289"/>
      <c r="E577" s="299" t="s">
        <v>548</v>
      </c>
      <c r="F577" s="291" t="s">
        <v>1886</v>
      </c>
      <c r="G577" s="292" t="s">
        <v>347</v>
      </c>
      <c r="H577" s="292" t="s">
        <v>778</v>
      </c>
      <c r="I577" s="292">
        <v>14802</v>
      </c>
      <c r="J577" s="293" t="s">
        <v>549</v>
      </c>
      <c r="K577" s="293" t="s">
        <v>1364</v>
      </c>
      <c r="L577" s="293" t="s">
        <v>1479</v>
      </c>
      <c r="M577" s="294">
        <v>5751</v>
      </c>
      <c r="N577" s="296">
        <v>1160159.73</v>
      </c>
      <c r="O577" s="296">
        <v>22776.600000000002</v>
      </c>
      <c r="P577" s="296">
        <v>0</v>
      </c>
      <c r="Q577" s="296"/>
      <c r="R577" s="295">
        <f t="shared" si="24"/>
        <v>1182936.33</v>
      </c>
      <c r="S577" s="295"/>
      <c r="T577" s="295"/>
      <c r="U577" s="253">
        <v>4</v>
      </c>
      <c r="V577" s="253">
        <v>4</v>
      </c>
      <c r="W577" s="253">
        <v>1971</v>
      </c>
      <c r="X577" s="282"/>
      <c r="Y577" s="348">
        <v>1</v>
      </c>
      <c r="AA577" s="296"/>
    </row>
    <row r="578" spans="2:27" ht="27.6" customHeight="1" x14ac:dyDescent="0.35">
      <c r="B578" s="289" t="s">
        <v>2046</v>
      </c>
      <c r="C578" s="289" t="s">
        <v>2725</v>
      </c>
      <c r="D578" s="289"/>
      <c r="E578" s="299" t="s">
        <v>2047</v>
      </c>
      <c r="F578" s="291" t="s">
        <v>1886</v>
      </c>
      <c r="G578" s="292" t="s">
        <v>347</v>
      </c>
      <c r="H578" s="292" t="s">
        <v>778</v>
      </c>
      <c r="I578" s="292">
        <v>14802</v>
      </c>
      <c r="J578" s="293" t="s">
        <v>2078</v>
      </c>
      <c r="K578" s="293" t="s">
        <v>1364</v>
      </c>
      <c r="L578" s="293" t="s">
        <v>1365</v>
      </c>
      <c r="M578" s="294">
        <v>17424</v>
      </c>
      <c r="N578" s="296">
        <v>3051792.3659999999</v>
      </c>
      <c r="O578" s="296">
        <v>60047.4</v>
      </c>
      <c r="P578" s="296">
        <v>0</v>
      </c>
      <c r="Q578" s="296"/>
      <c r="R578" s="295">
        <f t="shared" si="24"/>
        <v>3111839.7659999998</v>
      </c>
      <c r="S578" s="295"/>
      <c r="T578" s="295"/>
      <c r="U578" s="253">
        <v>4</v>
      </c>
      <c r="V578" s="253">
        <v>4</v>
      </c>
      <c r="W578" s="253">
        <v>1971</v>
      </c>
      <c r="X578" s="282"/>
      <c r="Y578" s="348">
        <v>1</v>
      </c>
      <c r="AA578" s="296"/>
    </row>
    <row r="579" spans="2:27" ht="27.6" customHeight="1" x14ac:dyDescent="0.35">
      <c r="B579" s="289" t="s">
        <v>2079</v>
      </c>
      <c r="C579" s="289" t="s">
        <v>2725</v>
      </c>
      <c r="D579" s="289"/>
      <c r="E579" s="299" t="s">
        <v>2080</v>
      </c>
      <c r="F579" s="291" t="s">
        <v>1886</v>
      </c>
      <c r="G579" s="292" t="s">
        <v>347</v>
      </c>
      <c r="H579" s="292" t="s">
        <v>778</v>
      </c>
      <c r="I579" s="292">
        <v>14802</v>
      </c>
      <c r="J579" s="293" t="s">
        <v>2081</v>
      </c>
      <c r="K579" s="293" t="s">
        <v>1364</v>
      </c>
      <c r="L579" s="293" t="s">
        <v>1365</v>
      </c>
      <c r="M579" s="294">
        <v>14678</v>
      </c>
      <c r="N579" s="296">
        <v>2684495.16</v>
      </c>
      <c r="O579" s="296">
        <v>74541.600000000006</v>
      </c>
      <c r="P579" s="296">
        <v>0</v>
      </c>
      <c r="Q579" s="296"/>
      <c r="R579" s="295">
        <f t="shared" si="24"/>
        <v>2759036.7600000002</v>
      </c>
      <c r="S579" s="295"/>
      <c r="T579" s="295"/>
      <c r="U579" s="253">
        <v>4</v>
      </c>
      <c r="V579" s="253">
        <v>4</v>
      </c>
      <c r="W579" s="253">
        <v>1971</v>
      </c>
      <c r="X579" s="282"/>
      <c r="Y579" s="348">
        <v>1</v>
      </c>
      <c r="AA579" s="296"/>
    </row>
    <row r="580" spans="2:27" ht="27.6" customHeight="1" x14ac:dyDescent="0.35">
      <c r="B580" s="289" t="s">
        <v>870</v>
      </c>
      <c r="C580" s="289" t="s">
        <v>2725</v>
      </c>
      <c r="D580" s="289"/>
      <c r="E580" s="299" t="s">
        <v>871</v>
      </c>
      <c r="F580" s="291" t="s">
        <v>1886</v>
      </c>
      <c r="G580" s="292" t="s">
        <v>347</v>
      </c>
      <c r="H580" s="292" t="s">
        <v>778</v>
      </c>
      <c r="I580" s="292">
        <v>14802</v>
      </c>
      <c r="J580" s="293" t="s">
        <v>872</v>
      </c>
      <c r="K580" s="293" t="s">
        <v>1364</v>
      </c>
      <c r="L580" s="293" t="s">
        <v>1365</v>
      </c>
      <c r="M580" s="294">
        <v>16689</v>
      </c>
      <c r="N580" s="296">
        <v>2958147.1859999998</v>
      </c>
      <c r="O580" s="296">
        <v>82824</v>
      </c>
      <c r="P580" s="296">
        <v>0</v>
      </c>
      <c r="Q580" s="296"/>
      <c r="R580" s="295">
        <f t="shared" si="24"/>
        <v>3040971.1859999998</v>
      </c>
      <c r="S580" s="295"/>
      <c r="T580" s="295"/>
      <c r="U580" s="253">
        <v>4</v>
      </c>
      <c r="V580" s="253">
        <v>4</v>
      </c>
      <c r="W580" s="253">
        <v>1972</v>
      </c>
      <c r="X580" s="282"/>
      <c r="Y580" s="348">
        <v>1</v>
      </c>
      <c r="AA580" s="296"/>
    </row>
    <row r="581" spans="2:27" ht="27.6" customHeight="1" x14ac:dyDescent="0.35">
      <c r="B581" s="289" t="s">
        <v>74</v>
      </c>
      <c r="C581" s="289" t="s">
        <v>2725</v>
      </c>
      <c r="D581" s="289"/>
      <c r="E581" s="299" t="s">
        <v>75</v>
      </c>
      <c r="F581" s="291" t="s">
        <v>1886</v>
      </c>
      <c r="G581" s="292" t="s">
        <v>347</v>
      </c>
      <c r="H581" s="292" t="s">
        <v>778</v>
      </c>
      <c r="I581" s="292">
        <v>14802</v>
      </c>
      <c r="J581" s="293" t="s">
        <v>76</v>
      </c>
      <c r="K581" s="293" t="s">
        <v>1364</v>
      </c>
      <c r="L581" s="293" t="s">
        <v>1479</v>
      </c>
      <c r="M581" s="294">
        <v>5527</v>
      </c>
      <c r="N581" s="296">
        <v>1144552.2</v>
      </c>
      <c r="O581" s="296">
        <v>22776.600000000002</v>
      </c>
      <c r="P581" s="296">
        <v>0</v>
      </c>
      <c r="Q581" s="296"/>
      <c r="R581" s="295">
        <f t="shared" si="24"/>
        <v>1167328.8</v>
      </c>
      <c r="S581" s="295"/>
      <c r="T581" s="295"/>
      <c r="U581" s="253">
        <v>4</v>
      </c>
      <c r="V581" s="253">
        <v>4</v>
      </c>
      <c r="W581" s="253">
        <v>1972</v>
      </c>
      <c r="X581" s="282"/>
      <c r="Y581" s="348">
        <v>1</v>
      </c>
      <c r="AA581" s="296"/>
    </row>
    <row r="582" spans="2:27" ht="27.6" customHeight="1" x14ac:dyDescent="0.35">
      <c r="B582" s="289" t="s">
        <v>77</v>
      </c>
      <c r="C582" s="289" t="s">
        <v>2725</v>
      </c>
      <c r="D582" s="289"/>
      <c r="E582" s="299" t="s">
        <v>78</v>
      </c>
      <c r="F582" s="291" t="s">
        <v>1886</v>
      </c>
      <c r="G582" s="292" t="s">
        <v>347</v>
      </c>
      <c r="H582" s="292" t="s">
        <v>778</v>
      </c>
      <c r="I582" s="292">
        <v>14802</v>
      </c>
      <c r="J582" s="293" t="s">
        <v>79</v>
      </c>
      <c r="K582" s="293" t="s">
        <v>1364</v>
      </c>
      <c r="L582" s="293" t="s">
        <v>1479</v>
      </c>
      <c r="M582" s="294">
        <v>5751</v>
      </c>
      <c r="N582" s="296">
        <v>1167443.2439999999</v>
      </c>
      <c r="O582" s="296">
        <v>23811.9</v>
      </c>
      <c r="P582" s="296">
        <v>0</v>
      </c>
      <c r="Q582" s="296"/>
      <c r="R582" s="295">
        <f t="shared" si="24"/>
        <v>1191255.1439999999</v>
      </c>
      <c r="S582" s="295"/>
      <c r="T582" s="295"/>
      <c r="U582" s="253">
        <v>4</v>
      </c>
      <c r="V582" s="253">
        <v>4</v>
      </c>
      <c r="W582" s="253">
        <v>1972</v>
      </c>
      <c r="X582" s="282"/>
      <c r="Y582" s="348">
        <v>1</v>
      </c>
      <c r="AA582" s="296"/>
    </row>
    <row r="583" spans="2:27" ht="27.6" customHeight="1" x14ac:dyDescent="0.35">
      <c r="B583" s="289" t="s">
        <v>80</v>
      </c>
      <c r="C583" s="289" t="s">
        <v>2725</v>
      </c>
      <c r="D583" s="289"/>
      <c r="E583" s="299" t="s">
        <v>81</v>
      </c>
      <c r="F583" s="291" t="s">
        <v>1886</v>
      </c>
      <c r="G583" s="292" t="s">
        <v>347</v>
      </c>
      <c r="H583" s="292" t="s">
        <v>778</v>
      </c>
      <c r="I583" s="292">
        <v>14802</v>
      </c>
      <c r="J583" s="293" t="s">
        <v>82</v>
      </c>
      <c r="K583" s="293" t="s">
        <v>1364</v>
      </c>
      <c r="L583" s="293" t="s">
        <v>1479</v>
      </c>
      <c r="M583" s="294">
        <v>5751</v>
      </c>
      <c r="N583" s="296">
        <v>1171605.2520000001</v>
      </c>
      <c r="O583" s="296">
        <v>23811.9</v>
      </c>
      <c r="P583" s="296">
        <v>0</v>
      </c>
      <c r="Q583" s="296"/>
      <c r="R583" s="295">
        <f t="shared" si="24"/>
        <v>1195417.152</v>
      </c>
      <c r="S583" s="295"/>
      <c r="T583" s="295"/>
      <c r="U583" s="253">
        <v>4</v>
      </c>
      <c r="V583" s="253">
        <v>4</v>
      </c>
      <c r="W583" s="253">
        <v>1972</v>
      </c>
      <c r="X583" s="282"/>
      <c r="Y583" s="348">
        <v>1</v>
      </c>
      <c r="AA583" s="296"/>
    </row>
    <row r="584" spans="2:27" ht="27.6" customHeight="1" x14ac:dyDescent="0.35">
      <c r="B584" s="289" t="s">
        <v>83</v>
      </c>
      <c r="C584" s="289" t="s">
        <v>2725</v>
      </c>
      <c r="D584" s="289"/>
      <c r="E584" s="299" t="s">
        <v>84</v>
      </c>
      <c r="F584" s="291" t="s">
        <v>1886</v>
      </c>
      <c r="G584" s="292" t="s">
        <v>347</v>
      </c>
      <c r="H584" s="292" t="s">
        <v>778</v>
      </c>
      <c r="I584" s="292">
        <v>14802</v>
      </c>
      <c r="J584" s="293" t="s">
        <v>85</v>
      </c>
      <c r="K584" s="293" t="s">
        <v>1364</v>
      </c>
      <c r="L584" s="293" t="s">
        <v>794</v>
      </c>
      <c r="M584" s="294">
        <v>21780</v>
      </c>
      <c r="N584" s="296">
        <v>3818642.34</v>
      </c>
      <c r="O584" s="296">
        <v>75576.899999999994</v>
      </c>
      <c r="P584" s="296">
        <v>0</v>
      </c>
      <c r="Q584" s="296"/>
      <c r="R584" s="295">
        <f t="shared" si="24"/>
        <v>3894219.2399999998</v>
      </c>
      <c r="S584" s="295"/>
      <c r="T584" s="295"/>
      <c r="U584" s="253">
        <v>4</v>
      </c>
      <c r="V584" s="253">
        <v>4</v>
      </c>
      <c r="W584" s="253">
        <v>1972</v>
      </c>
      <c r="X584" s="282"/>
      <c r="Y584" s="348">
        <v>1</v>
      </c>
      <c r="AA584" s="296"/>
    </row>
    <row r="585" spans="2:27" ht="27.6" customHeight="1" x14ac:dyDescent="0.35">
      <c r="B585" s="289" t="s">
        <v>86</v>
      </c>
      <c r="C585" s="289" t="s">
        <v>2725</v>
      </c>
      <c r="D585" s="289"/>
      <c r="E585" s="299" t="s">
        <v>87</v>
      </c>
      <c r="F585" s="291" t="s">
        <v>1886</v>
      </c>
      <c r="G585" s="292" t="s">
        <v>347</v>
      </c>
      <c r="H585" s="292" t="s">
        <v>778</v>
      </c>
      <c r="I585" s="292">
        <v>14802</v>
      </c>
      <c r="J585" s="293" t="s">
        <v>88</v>
      </c>
      <c r="K585" s="293" t="s">
        <v>1364</v>
      </c>
      <c r="L585" s="293" t="s">
        <v>794</v>
      </c>
      <c r="M585" s="294">
        <v>21780</v>
      </c>
      <c r="N585" s="296">
        <v>3765576.7379999999</v>
      </c>
      <c r="O585" s="296">
        <v>102494.7</v>
      </c>
      <c r="P585" s="296">
        <v>0</v>
      </c>
      <c r="Q585" s="296"/>
      <c r="R585" s="295">
        <f t="shared" si="24"/>
        <v>3868071.4380000001</v>
      </c>
      <c r="S585" s="295"/>
      <c r="T585" s="295"/>
      <c r="U585" s="253">
        <v>4</v>
      </c>
      <c r="V585" s="253">
        <v>4</v>
      </c>
      <c r="W585" s="253">
        <v>1972</v>
      </c>
      <c r="Y585" s="348">
        <v>1</v>
      </c>
      <c r="AA585" s="296"/>
    </row>
    <row r="586" spans="2:27" ht="27.6" customHeight="1" x14ac:dyDescent="0.35">
      <c r="B586" s="289" t="s">
        <v>89</v>
      </c>
      <c r="C586" s="289" t="s">
        <v>2725</v>
      </c>
      <c r="D586" s="289"/>
      <c r="E586" s="299" t="s">
        <v>90</v>
      </c>
      <c r="F586" s="291" t="s">
        <v>1886</v>
      </c>
      <c r="G586" s="292" t="s">
        <v>347</v>
      </c>
      <c r="H586" s="292" t="s">
        <v>778</v>
      </c>
      <c r="I586" s="292">
        <v>14802</v>
      </c>
      <c r="J586" s="293" t="s">
        <v>91</v>
      </c>
      <c r="K586" s="293" t="s">
        <v>1364</v>
      </c>
      <c r="L586" s="293" t="s">
        <v>1408</v>
      </c>
      <c r="M586" s="294">
        <v>4428</v>
      </c>
      <c r="N586" s="296">
        <v>925006.27800000005</v>
      </c>
      <c r="O586" s="296">
        <v>261930.9</v>
      </c>
      <c r="P586" s="296">
        <v>0</v>
      </c>
      <c r="Q586" s="296"/>
      <c r="R586" s="295">
        <f t="shared" si="24"/>
        <v>1186937.1780000001</v>
      </c>
      <c r="S586" s="295"/>
      <c r="T586" s="295"/>
      <c r="U586" s="253">
        <v>4</v>
      </c>
      <c r="V586" s="253">
        <v>4</v>
      </c>
      <c r="W586" s="253">
        <v>1971</v>
      </c>
      <c r="X586" s="282"/>
      <c r="Y586" s="348">
        <v>1</v>
      </c>
      <c r="AA586" s="296"/>
    </row>
    <row r="587" spans="2:27" ht="27.6" customHeight="1" x14ac:dyDescent="0.35">
      <c r="B587" s="289" t="s">
        <v>92</v>
      </c>
      <c r="C587" s="289" t="s">
        <v>2725</v>
      </c>
      <c r="D587" s="289"/>
      <c r="E587" s="299" t="s">
        <v>960</v>
      </c>
      <c r="F587" s="291" t="s">
        <v>1886</v>
      </c>
      <c r="G587" s="292" t="s">
        <v>347</v>
      </c>
      <c r="H587" s="292" t="s">
        <v>778</v>
      </c>
      <c r="I587" s="292">
        <v>14802</v>
      </c>
      <c r="J587" s="293" t="s">
        <v>961</v>
      </c>
      <c r="K587" s="293" t="s">
        <v>1364</v>
      </c>
      <c r="L587" s="293" t="s">
        <v>1408</v>
      </c>
      <c r="M587" s="294">
        <v>5206</v>
      </c>
      <c r="N587" s="296">
        <v>926046.78</v>
      </c>
      <c r="O587" s="296">
        <v>23811.9</v>
      </c>
      <c r="P587" s="296">
        <v>0</v>
      </c>
      <c r="Q587" s="296"/>
      <c r="R587" s="295">
        <f t="shared" si="24"/>
        <v>949858.68</v>
      </c>
      <c r="S587" s="295"/>
      <c r="T587" s="295"/>
      <c r="U587" s="253">
        <v>4</v>
      </c>
      <c r="V587" s="253">
        <v>4</v>
      </c>
      <c r="W587" s="253">
        <v>1971</v>
      </c>
      <c r="X587" s="282"/>
      <c r="Y587" s="348">
        <v>1</v>
      </c>
      <c r="AA587" s="296"/>
    </row>
    <row r="588" spans="2:27" ht="27.6" customHeight="1" x14ac:dyDescent="0.35">
      <c r="B588" s="289" t="s">
        <v>962</v>
      </c>
      <c r="C588" s="289" t="s">
        <v>2725</v>
      </c>
      <c r="D588" s="289"/>
      <c r="E588" s="299" t="s">
        <v>963</v>
      </c>
      <c r="F588" s="291" t="s">
        <v>1886</v>
      </c>
      <c r="G588" s="292" t="s">
        <v>347</v>
      </c>
      <c r="H588" s="292" t="s">
        <v>778</v>
      </c>
      <c r="I588" s="292">
        <v>14802</v>
      </c>
      <c r="J588" s="293" t="s">
        <v>964</v>
      </c>
      <c r="K588" s="293" t="s">
        <v>1364</v>
      </c>
      <c r="L588" s="293" t="s">
        <v>794</v>
      </c>
      <c r="M588" s="294">
        <v>18920</v>
      </c>
      <c r="N588" s="296">
        <v>3363942.966</v>
      </c>
      <c r="O588" s="296">
        <v>77647.5</v>
      </c>
      <c r="P588" s="296">
        <v>0</v>
      </c>
      <c r="Q588" s="296"/>
      <c r="R588" s="295">
        <f t="shared" si="24"/>
        <v>3441590.466</v>
      </c>
      <c r="S588" s="295"/>
      <c r="T588" s="295"/>
      <c r="U588" s="253">
        <v>4</v>
      </c>
      <c r="V588" s="253">
        <v>4</v>
      </c>
      <c r="W588" s="253">
        <v>1971</v>
      </c>
      <c r="X588" s="282"/>
      <c r="Y588" s="348">
        <v>1</v>
      </c>
      <c r="AA588" s="296"/>
    </row>
    <row r="589" spans="2:27" ht="27.6" customHeight="1" x14ac:dyDescent="0.35">
      <c r="B589" s="289" t="s">
        <v>965</v>
      </c>
      <c r="C589" s="289" t="s">
        <v>2725</v>
      </c>
      <c r="D589" s="289"/>
      <c r="E589" s="299" t="s">
        <v>966</v>
      </c>
      <c r="F589" s="291" t="s">
        <v>1886</v>
      </c>
      <c r="G589" s="292" t="s">
        <v>347</v>
      </c>
      <c r="H589" s="292" t="s">
        <v>778</v>
      </c>
      <c r="I589" s="292">
        <v>14802</v>
      </c>
      <c r="J589" s="293" t="s">
        <v>967</v>
      </c>
      <c r="K589" s="293" t="s">
        <v>1364</v>
      </c>
      <c r="L589" s="293" t="s">
        <v>794</v>
      </c>
      <c r="M589" s="294">
        <v>21780</v>
      </c>
      <c r="N589" s="296">
        <v>3818642.34</v>
      </c>
      <c r="O589" s="296">
        <v>105600.6</v>
      </c>
      <c r="P589" s="296">
        <v>0</v>
      </c>
      <c r="Q589" s="296"/>
      <c r="R589" s="295">
        <f t="shared" si="24"/>
        <v>3924242.94</v>
      </c>
      <c r="S589" s="295"/>
      <c r="T589" s="295"/>
      <c r="U589" s="253">
        <v>4</v>
      </c>
      <c r="V589" s="253">
        <v>4</v>
      </c>
      <c r="W589" s="253">
        <v>1971</v>
      </c>
      <c r="X589" s="282"/>
      <c r="Y589" s="348">
        <v>1</v>
      </c>
      <c r="AA589" s="296"/>
    </row>
    <row r="590" spans="2:27" ht="27.6" customHeight="1" x14ac:dyDescent="0.35">
      <c r="B590" s="289" t="s">
        <v>968</v>
      </c>
      <c r="C590" s="289" t="s">
        <v>2725</v>
      </c>
      <c r="D590" s="289"/>
      <c r="E590" s="299" t="s">
        <v>969</v>
      </c>
      <c r="F590" s="291" t="s">
        <v>1886</v>
      </c>
      <c r="G590" s="292" t="s">
        <v>347</v>
      </c>
      <c r="H590" s="292" t="s">
        <v>778</v>
      </c>
      <c r="I590" s="292">
        <v>14802</v>
      </c>
      <c r="J590" s="293" t="s">
        <v>970</v>
      </c>
      <c r="K590" s="293" t="s">
        <v>1364</v>
      </c>
      <c r="L590" s="293" t="s">
        <v>1408</v>
      </c>
      <c r="M590" s="294">
        <v>4428</v>
      </c>
      <c r="N590" s="296">
        <v>933330.29399999999</v>
      </c>
      <c r="O590" s="296">
        <v>23811.9</v>
      </c>
      <c r="P590" s="296">
        <v>0</v>
      </c>
      <c r="Q590" s="296"/>
      <c r="R590" s="295">
        <f t="shared" si="24"/>
        <v>957142.19400000002</v>
      </c>
      <c r="S590" s="295"/>
      <c r="T590" s="295"/>
      <c r="U590" s="253">
        <v>4</v>
      </c>
      <c r="V590" s="253">
        <v>4</v>
      </c>
      <c r="W590" s="253">
        <v>1971</v>
      </c>
      <c r="X590" s="282"/>
      <c r="Y590" s="348">
        <v>1</v>
      </c>
      <c r="AA590" s="296"/>
    </row>
    <row r="591" spans="2:27" ht="27.6" customHeight="1" x14ac:dyDescent="0.35">
      <c r="B591" s="289" t="s">
        <v>954</v>
      </c>
      <c r="C591" s="289" t="s">
        <v>2725</v>
      </c>
      <c r="D591" s="289"/>
      <c r="E591" s="299" t="s">
        <v>955</v>
      </c>
      <c r="F591" s="291" t="s">
        <v>1886</v>
      </c>
      <c r="G591" s="292" t="s">
        <v>347</v>
      </c>
      <c r="H591" s="292" t="s">
        <v>778</v>
      </c>
      <c r="I591" s="292">
        <v>14802</v>
      </c>
      <c r="J591" s="293" t="s">
        <v>956</v>
      </c>
      <c r="K591" s="293" t="s">
        <v>1364</v>
      </c>
      <c r="L591" s="293" t="s">
        <v>1408</v>
      </c>
      <c r="M591" s="294">
        <v>4428</v>
      </c>
      <c r="N591" s="296">
        <v>930208.78800000006</v>
      </c>
      <c r="O591" s="296">
        <v>23811.9</v>
      </c>
      <c r="P591" s="296">
        <v>0</v>
      </c>
      <c r="Q591" s="296"/>
      <c r="R591" s="295">
        <f t="shared" si="24"/>
        <v>954020.68800000008</v>
      </c>
      <c r="S591" s="295"/>
      <c r="T591" s="295"/>
      <c r="U591" s="253">
        <v>4</v>
      </c>
      <c r="V591" s="253">
        <v>4</v>
      </c>
      <c r="W591" s="253">
        <v>1971</v>
      </c>
      <c r="X591" s="282"/>
      <c r="Y591" s="348">
        <v>1</v>
      </c>
      <c r="AA591" s="296"/>
    </row>
    <row r="592" spans="2:27" ht="27.6" customHeight="1" x14ac:dyDescent="0.35">
      <c r="B592" s="289" t="s">
        <v>957</v>
      </c>
      <c r="C592" s="289" t="s">
        <v>2725</v>
      </c>
      <c r="D592" s="289"/>
      <c r="E592" s="299" t="s">
        <v>958</v>
      </c>
      <c r="F592" s="291" t="s">
        <v>1886</v>
      </c>
      <c r="G592" s="292" t="s">
        <v>347</v>
      </c>
      <c r="H592" s="292" t="s">
        <v>778</v>
      </c>
      <c r="I592" s="292">
        <v>14802</v>
      </c>
      <c r="J592" s="293" t="s">
        <v>959</v>
      </c>
      <c r="K592" s="293" t="s">
        <v>1364</v>
      </c>
      <c r="L592" s="293" t="s">
        <v>1408</v>
      </c>
      <c r="M592" s="294">
        <v>4428</v>
      </c>
      <c r="N592" s="296">
        <v>931249.29</v>
      </c>
      <c r="O592" s="296">
        <v>23811.9</v>
      </c>
      <c r="P592" s="296">
        <v>0</v>
      </c>
      <c r="Q592" s="296"/>
      <c r="R592" s="295">
        <f t="shared" si="24"/>
        <v>955061.19000000006</v>
      </c>
      <c r="S592" s="295"/>
      <c r="T592" s="295"/>
      <c r="U592" s="253">
        <v>4</v>
      </c>
      <c r="V592" s="253">
        <v>4</v>
      </c>
      <c r="W592" s="253">
        <v>1971</v>
      </c>
      <c r="X592" s="282"/>
      <c r="Y592" s="348">
        <v>1</v>
      </c>
      <c r="AA592" s="296"/>
    </row>
    <row r="593" spans="2:29" ht="27.6" customHeight="1" x14ac:dyDescent="0.35">
      <c r="B593" s="289" t="s">
        <v>1393</v>
      </c>
      <c r="C593" s="289" t="s">
        <v>2725</v>
      </c>
      <c r="D593" s="289"/>
      <c r="E593" s="299" t="s">
        <v>1394</v>
      </c>
      <c r="F593" s="291" t="s">
        <v>1886</v>
      </c>
      <c r="G593" s="292" t="s">
        <v>347</v>
      </c>
      <c r="H593" s="292" t="s">
        <v>778</v>
      </c>
      <c r="I593" s="292">
        <v>14802</v>
      </c>
      <c r="J593" s="293" t="s">
        <v>25</v>
      </c>
      <c r="K593" s="293" t="s">
        <v>1364</v>
      </c>
      <c r="L593" s="293" t="s">
        <v>794</v>
      </c>
      <c r="M593" s="294">
        <v>21780</v>
      </c>
      <c r="N593" s="296">
        <v>3128789.5140000004</v>
      </c>
      <c r="O593" s="296">
        <v>60047.4</v>
      </c>
      <c r="P593" s="296">
        <v>0</v>
      </c>
      <c r="Q593" s="296"/>
      <c r="R593" s="295">
        <f t="shared" si="24"/>
        <v>3188836.9140000003</v>
      </c>
      <c r="S593" s="295"/>
      <c r="T593" s="295"/>
      <c r="U593" s="253">
        <v>4</v>
      </c>
      <c r="V593" s="253">
        <v>4</v>
      </c>
      <c r="W593" s="253">
        <v>1971</v>
      </c>
      <c r="X593" s="282"/>
      <c r="Y593" s="348">
        <v>1</v>
      </c>
      <c r="AA593" s="296"/>
    </row>
    <row r="594" spans="2:29" ht="27.6" customHeight="1" x14ac:dyDescent="0.35">
      <c r="B594" s="289" t="s">
        <v>26</v>
      </c>
      <c r="C594" s="289" t="s">
        <v>2725</v>
      </c>
      <c r="D594" s="289"/>
      <c r="E594" s="299" t="s">
        <v>27</v>
      </c>
      <c r="F594" s="291" t="s">
        <v>1886</v>
      </c>
      <c r="G594" s="292" t="s">
        <v>347</v>
      </c>
      <c r="H594" s="292" t="s">
        <v>778</v>
      </c>
      <c r="I594" s="292">
        <v>14802</v>
      </c>
      <c r="J594" s="293" t="s">
        <v>2139</v>
      </c>
      <c r="K594" s="293" t="s">
        <v>1364</v>
      </c>
      <c r="L594" s="293" t="s">
        <v>794</v>
      </c>
      <c r="M594" s="294">
        <v>19481</v>
      </c>
      <c r="N594" s="296">
        <v>3433656.6</v>
      </c>
      <c r="O594" s="296">
        <v>106635.90000000001</v>
      </c>
      <c r="P594" s="296">
        <v>0</v>
      </c>
      <c r="Q594" s="296"/>
      <c r="R594" s="295">
        <f t="shared" si="24"/>
        <v>3540292.5</v>
      </c>
      <c r="S594" s="295"/>
      <c r="T594" s="295"/>
      <c r="U594" s="253">
        <v>4</v>
      </c>
      <c r="V594" s="253">
        <v>4</v>
      </c>
      <c r="W594" s="253">
        <v>1971</v>
      </c>
      <c r="X594" s="282"/>
      <c r="Y594" s="348">
        <v>1</v>
      </c>
      <c r="AA594" s="296"/>
    </row>
    <row r="595" spans="2:29" s="253" customFormat="1" ht="27.6" customHeight="1" x14ac:dyDescent="0.35">
      <c r="B595" s="370" t="s">
        <v>3184</v>
      </c>
      <c r="C595" s="363" t="s">
        <v>2725</v>
      </c>
      <c r="D595" s="370"/>
      <c r="E595" s="327" t="s">
        <v>3185</v>
      </c>
      <c r="F595" s="326" t="s">
        <v>1886</v>
      </c>
      <c r="G595" s="365" t="s">
        <v>347</v>
      </c>
      <c r="H595" s="365" t="s">
        <v>778</v>
      </c>
      <c r="I595" s="365">
        <v>14803</v>
      </c>
      <c r="J595" s="350" t="s">
        <v>3186</v>
      </c>
      <c r="K595" s="350" t="s">
        <v>1364</v>
      </c>
      <c r="L595" s="350" t="s">
        <v>2048</v>
      </c>
      <c r="M595" s="366">
        <v>7056</v>
      </c>
      <c r="N595" s="295">
        <v>2511862.3064347832</v>
      </c>
      <c r="O595" s="295">
        <v>87428.571428571406</v>
      </c>
      <c r="P595" s="295">
        <v>0</v>
      </c>
      <c r="Q595" s="295"/>
      <c r="R595" s="295">
        <f t="shared" si="24"/>
        <v>2599290.8778633545</v>
      </c>
      <c r="S595" s="295"/>
      <c r="T595" s="295"/>
      <c r="U595" s="253">
        <v>4</v>
      </c>
      <c r="V595" s="253">
        <v>1</v>
      </c>
      <c r="W595" s="253">
        <v>2007</v>
      </c>
      <c r="X595" s="297">
        <v>1</v>
      </c>
      <c r="Y595" s="348">
        <v>1</v>
      </c>
      <c r="Z595" s="362"/>
      <c r="AA595" s="295"/>
      <c r="AB595" s="309"/>
      <c r="AC595" s="309"/>
    </row>
    <row r="596" spans="2:29" s="253" customFormat="1" ht="27.6" customHeight="1" x14ac:dyDescent="0.35">
      <c r="B596" s="370" t="s">
        <v>3187</v>
      </c>
      <c r="C596" s="363" t="s">
        <v>2725</v>
      </c>
      <c r="D596" s="370"/>
      <c r="E596" s="327" t="s">
        <v>3188</v>
      </c>
      <c r="F596" s="326" t="s">
        <v>1886</v>
      </c>
      <c r="G596" s="365" t="s">
        <v>347</v>
      </c>
      <c r="H596" s="365" t="s">
        <v>778</v>
      </c>
      <c r="I596" s="365">
        <v>14803</v>
      </c>
      <c r="J596" s="350" t="s">
        <v>3189</v>
      </c>
      <c r="K596" s="350" t="s">
        <v>1364</v>
      </c>
      <c r="L596" s="350" t="s">
        <v>2048</v>
      </c>
      <c r="M596" s="366">
        <v>7056</v>
      </c>
      <c r="N596" s="295">
        <v>2511862.3064347832</v>
      </c>
      <c r="O596" s="295">
        <v>87428.571428571406</v>
      </c>
      <c r="P596" s="295">
        <v>0</v>
      </c>
      <c r="Q596" s="295"/>
      <c r="R596" s="295">
        <f t="shared" si="24"/>
        <v>2599290.8778633545</v>
      </c>
      <c r="S596" s="295"/>
      <c r="T596" s="295"/>
      <c r="U596" s="253">
        <v>4</v>
      </c>
      <c r="V596" s="253">
        <v>1</v>
      </c>
      <c r="W596" s="253">
        <v>2007</v>
      </c>
      <c r="X596" s="297">
        <v>1</v>
      </c>
      <c r="Y596" s="348">
        <v>1</v>
      </c>
      <c r="Z596" s="362"/>
      <c r="AA596" s="295"/>
      <c r="AB596" s="309"/>
      <c r="AC596" s="309"/>
    </row>
    <row r="597" spans="2:29" s="253" customFormat="1" ht="27.6" customHeight="1" x14ac:dyDescent="0.35">
      <c r="B597" s="370" t="s">
        <v>3190</v>
      </c>
      <c r="C597" s="363" t="s">
        <v>2725</v>
      </c>
      <c r="D597" s="370"/>
      <c r="E597" s="327" t="s">
        <v>3191</v>
      </c>
      <c r="F597" s="326" t="s">
        <v>1886</v>
      </c>
      <c r="G597" s="365" t="s">
        <v>347</v>
      </c>
      <c r="H597" s="365" t="s">
        <v>778</v>
      </c>
      <c r="I597" s="365">
        <v>14803</v>
      </c>
      <c r="J597" s="350" t="s">
        <v>3192</v>
      </c>
      <c r="K597" s="350" t="s">
        <v>1364</v>
      </c>
      <c r="L597" s="350" t="s">
        <v>2048</v>
      </c>
      <c r="M597" s="366">
        <v>8754</v>
      </c>
      <c r="N597" s="295">
        <v>3116332.5723540373</v>
      </c>
      <c r="O597" s="295">
        <v>87428.571428571406</v>
      </c>
      <c r="P597" s="295">
        <v>0</v>
      </c>
      <c r="Q597" s="295"/>
      <c r="R597" s="295">
        <f t="shared" si="24"/>
        <v>3203761.1437826087</v>
      </c>
      <c r="S597" s="295"/>
      <c r="T597" s="295"/>
      <c r="U597" s="253">
        <v>4</v>
      </c>
      <c r="V597" s="253">
        <v>1</v>
      </c>
      <c r="W597" s="253">
        <v>2007</v>
      </c>
      <c r="X597" s="297">
        <v>1</v>
      </c>
      <c r="Y597" s="348">
        <v>1</v>
      </c>
      <c r="Z597" s="362"/>
      <c r="AA597" s="295"/>
      <c r="AB597" s="309"/>
      <c r="AC597" s="309"/>
    </row>
    <row r="598" spans="2:29" s="253" customFormat="1" ht="27.6" customHeight="1" x14ac:dyDescent="0.35">
      <c r="B598" s="370" t="s">
        <v>3193</v>
      </c>
      <c r="C598" s="363" t="s">
        <v>2725</v>
      </c>
      <c r="D598" s="370"/>
      <c r="E598" s="327" t="s">
        <v>3194</v>
      </c>
      <c r="F598" s="326" t="s">
        <v>1886</v>
      </c>
      <c r="G598" s="365" t="s">
        <v>347</v>
      </c>
      <c r="H598" s="365" t="s">
        <v>778</v>
      </c>
      <c r="I598" s="365">
        <v>14803</v>
      </c>
      <c r="J598" s="350" t="s">
        <v>3195</v>
      </c>
      <c r="K598" s="350" t="s">
        <v>1364</v>
      </c>
      <c r="L598" s="350" t="s">
        <v>2048</v>
      </c>
      <c r="M598" s="366">
        <v>7056</v>
      </c>
      <c r="N598" s="295">
        <v>2511862.3064347832</v>
      </c>
      <c r="O598" s="295">
        <v>87428.571428571406</v>
      </c>
      <c r="P598" s="295">
        <v>0</v>
      </c>
      <c r="Q598" s="295"/>
      <c r="R598" s="295">
        <f t="shared" si="24"/>
        <v>2599290.8778633545</v>
      </c>
      <c r="S598" s="295"/>
      <c r="T598" s="295"/>
      <c r="U598" s="253">
        <v>4</v>
      </c>
      <c r="V598" s="253">
        <v>1</v>
      </c>
      <c r="W598" s="253">
        <v>2007</v>
      </c>
      <c r="X598" s="297">
        <v>1</v>
      </c>
      <c r="Y598" s="348">
        <v>1</v>
      </c>
      <c r="Z598" s="362"/>
      <c r="AA598" s="295"/>
      <c r="AB598" s="309"/>
      <c r="AC598" s="309"/>
    </row>
    <row r="599" spans="2:29" s="253" customFormat="1" ht="27.6" customHeight="1" x14ac:dyDescent="0.35">
      <c r="B599" s="370" t="s">
        <v>3196</v>
      </c>
      <c r="C599" s="363" t="s">
        <v>2725</v>
      </c>
      <c r="D599" s="370"/>
      <c r="E599" s="327" t="s">
        <v>3197</v>
      </c>
      <c r="F599" s="326" t="s">
        <v>1886</v>
      </c>
      <c r="G599" s="365" t="s">
        <v>347</v>
      </c>
      <c r="H599" s="365" t="s">
        <v>778</v>
      </c>
      <c r="I599" s="365">
        <v>14803</v>
      </c>
      <c r="J599" s="350" t="s">
        <v>3198</v>
      </c>
      <c r="K599" s="350" t="s">
        <v>1364</v>
      </c>
      <c r="L599" s="350" t="s">
        <v>2048</v>
      </c>
      <c r="M599" s="366">
        <v>7056</v>
      </c>
      <c r="N599" s="295">
        <v>2511862.3064347832</v>
      </c>
      <c r="O599" s="295">
        <v>87428.571428571406</v>
      </c>
      <c r="P599" s="295">
        <v>0</v>
      </c>
      <c r="Q599" s="295"/>
      <c r="R599" s="295">
        <f t="shared" si="24"/>
        <v>2599290.8778633545</v>
      </c>
      <c r="S599" s="295"/>
      <c r="T599" s="295"/>
      <c r="U599" s="253">
        <v>4</v>
      </c>
      <c r="V599" s="253">
        <v>1</v>
      </c>
      <c r="W599" s="253">
        <v>2007</v>
      </c>
      <c r="X599" s="297">
        <v>1</v>
      </c>
      <c r="Y599" s="348">
        <v>1</v>
      </c>
      <c r="Z599" s="362"/>
      <c r="AA599" s="295"/>
      <c r="AB599" s="309"/>
      <c r="AC599" s="309"/>
    </row>
    <row r="600" spans="2:29" s="253" customFormat="1" ht="27.6" customHeight="1" x14ac:dyDescent="0.35">
      <c r="B600" s="370" t="s">
        <v>3199</v>
      </c>
      <c r="C600" s="363" t="s">
        <v>2725</v>
      </c>
      <c r="D600" s="370"/>
      <c r="E600" s="327" t="s">
        <v>3200</v>
      </c>
      <c r="F600" s="326" t="s">
        <v>1886</v>
      </c>
      <c r="G600" s="365" t="s">
        <v>347</v>
      </c>
      <c r="H600" s="365" t="s">
        <v>778</v>
      </c>
      <c r="I600" s="365">
        <v>14803</v>
      </c>
      <c r="J600" s="350" t="s">
        <v>3201</v>
      </c>
      <c r="K600" s="350" t="s">
        <v>1364</v>
      </c>
      <c r="L600" s="350" t="s">
        <v>2048</v>
      </c>
      <c r="M600" s="366">
        <v>7056</v>
      </c>
      <c r="N600" s="295">
        <v>2511862.3064347832</v>
      </c>
      <c r="O600" s="295">
        <v>87428.571428571406</v>
      </c>
      <c r="P600" s="295">
        <v>0</v>
      </c>
      <c r="Q600" s="295"/>
      <c r="R600" s="295">
        <f t="shared" si="24"/>
        <v>2599290.8778633545</v>
      </c>
      <c r="S600" s="295"/>
      <c r="T600" s="295"/>
      <c r="U600" s="253">
        <v>4</v>
      </c>
      <c r="V600" s="253">
        <v>1</v>
      </c>
      <c r="W600" s="253">
        <v>2007</v>
      </c>
      <c r="X600" s="297">
        <v>1</v>
      </c>
      <c r="Y600" s="348">
        <v>1</v>
      </c>
      <c r="Z600" s="362"/>
      <c r="AA600" s="295"/>
      <c r="AB600" s="309"/>
      <c r="AC600" s="309"/>
    </row>
    <row r="601" spans="2:29" s="253" customFormat="1" ht="27.6" customHeight="1" x14ac:dyDescent="0.35">
      <c r="B601" s="370" t="s">
        <v>3202</v>
      </c>
      <c r="C601" s="363" t="s">
        <v>2725</v>
      </c>
      <c r="D601" s="370"/>
      <c r="E601" s="327" t="s">
        <v>3203</v>
      </c>
      <c r="F601" s="326" t="s">
        <v>1886</v>
      </c>
      <c r="G601" s="365" t="s">
        <v>347</v>
      </c>
      <c r="H601" s="365" t="s">
        <v>778</v>
      </c>
      <c r="I601" s="365">
        <v>14803</v>
      </c>
      <c r="J601" s="350" t="s">
        <v>3204</v>
      </c>
      <c r="K601" s="350" t="s">
        <v>1364</v>
      </c>
      <c r="L601" s="350" t="s">
        <v>2048</v>
      </c>
      <c r="M601" s="366">
        <v>4266</v>
      </c>
      <c r="N601" s="295">
        <v>1518651.4454720495</v>
      </c>
      <c r="O601" s="295">
        <v>87428.571428571406</v>
      </c>
      <c r="P601" s="295">
        <v>0</v>
      </c>
      <c r="Q601" s="295"/>
      <c r="R601" s="295">
        <f t="shared" si="24"/>
        <v>1606080.0169006209</v>
      </c>
      <c r="S601" s="295"/>
      <c r="T601" s="295"/>
      <c r="U601" s="253">
        <v>4</v>
      </c>
      <c r="V601" s="253">
        <v>1</v>
      </c>
      <c r="W601" s="253">
        <v>2007</v>
      </c>
      <c r="X601" s="297">
        <v>1</v>
      </c>
      <c r="Y601" s="348">
        <v>1</v>
      </c>
      <c r="Z601" s="362"/>
      <c r="AA601" s="295"/>
      <c r="AB601" s="309"/>
      <c r="AC601" s="309"/>
    </row>
    <row r="602" spans="2:29" s="253" customFormat="1" ht="24.6" customHeight="1" x14ac:dyDescent="0.35">
      <c r="B602" s="703" t="s">
        <v>2993</v>
      </c>
      <c r="C602" s="703" t="s">
        <v>2725</v>
      </c>
      <c r="D602" s="588"/>
      <c r="E602" s="367">
        <v>12835088</v>
      </c>
      <c r="F602" s="304" t="s">
        <v>1886</v>
      </c>
      <c r="G602" s="365" t="s">
        <v>347</v>
      </c>
      <c r="H602" s="365" t="s">
        <v>778</v>
      </c>
      <c r="I602" s="365">
        <v>14802</v>
      </c>
      <c r="J602" s="350" t="s">
        <v>2664</v>
      </c>
      <c r="K602" s="350" t="s">
        <v>1364</v>
      </c>
      <c r="L602" s="350" t="s">
        <v>2665</v>
      </c>
      <c r="M602" s="366">
        <v>34422</v>
      </c>
      <c r="N602" s="295">
        <v>17850000</v>
      </c>
      <c r="O602" s="295">
        <v>714000</v>
      </c>
      <c r="P602" s="295"/>
      <c r="Q602" s="295"/>
      <c r="R602" s="295">
        <f t="shared" si="24"/>
        <v>18564000</v>
      </c>
      <c r="S602" s="295"/>
      <c r="U602" s="253">
        <v>4</v>
      </c>
      <c r="V602" s="253">
        <v>4</v>
      </c>
      <c r="W602" s="253">
        <v>1971</v>
      </c>
      <c r="X602" s="297">
        <v>1</v>
      </c>
      <c r="Y602" s="348">
        <v>1</v>
      </c>
      <c r="Z602" s="362"/>
      <c r="AA602" s="295"/>
      <c r="AB602" s="309"/>
      <c r="AC602" s="309"/>
    </row>
    <row r="603" spans="2:29" ht="27.6" customHeight="1" x14ac:dyDescent="0.35">
      <c r="B603" s="241"/>
      <c r="C603" s="241"/>
      <c r="D603" s="241"/>
      <c r="E603" s="306"/>
      <c r="F603" s="307"/>
      <c r="G603" s="308"/>
      <c r="H603" s="308"/>
      <c r="I603" s="308"/>
      <c r="J603" s="241"/>
      <c r="K603" s="241"/>
      <c r="L603" s="300" t="s">
        <v>1544</v>
      </c>
      <c r="M603" s="337">
        <f>SUM(M567:M602)</f>
        <v>654739</v>
      </c>
      <c r="N603" s="301">
        <f>SUM(N567:N602)</f>
        <v>133466420.23200001</v>
      </c>
      <c r="O603" s="301">
        <f>SUM(O567:O602)</f>
        <v>4370817.2999999989</v>
      </c>
      <c r="P603" s="301">
        <f>SUM(P567:P594)</f>
        <v>0</v>
      </c>
      <c r="Q603" s="301"/>
      <c r="R603" s="397">
        <f t="shared" si="24"/>
        <v>137837237.53200001</v>
      </c>
      <c r="S603" s="397"/>
      <c r="T603" s="398"/>
      <c r="U603" s="253"/>
      <c r="V603" s="253"/>
      <c r="W603" s="253"/>
      <c r="X603" s="282"/>
    </row>
    <row r="604" spans="2:29" s="253" customFormat="1" ht="27.6" customHeight="1" x14ac:dyDescent="0.35">
      <c r="B604" s="286" t="s">
        <v>2140</v>
      </c>
      <c r="C604" s="286"/>
      <c r="D604" s="286"/>
      <c r="E604" s="287"/>
      <c r="F604" s="288"/>
      <c r="G604" s="361"/>
      <c r="H604" s="361"/>
      <c r="I604" s="361"/>
      <c r="M604" s="309"/>
      <c r="N604" s="281"/>
      <c r="O604" s="281"/>
      <c r="P604" s="281"/>
      <c r="Q604" s="281"/>
      <c r="R604" s="295"/>
      <c r="S604" s="295"/>
      <c r="T604" s="295"/>
      <c r="X604" s="282"/>
      <c r="Z604" s="254"/>
      <c r="AA604" s="362"/>
      <c r="AB604" s="309"/>
      <c r="AC604" s="309"/>
    </row>
    <row r="605" spans="2:29" s="253" customFormat="1" ht="27.6" customHeight="1" x14ac:dyDescent="0.35">
      <c r="B605" s="363" t="s">
        <v>2150</v>
      </c>
      <c r="C605" s="363" t="s">
        <v>2582</v>
      </c>
      <c r="D605" s="363"/>
      <c r="E605" s="364">
        <v>1283600014</v>
      </c>
      <c r="F605" s="326" t="s">
        <v>2144</v>
      </c>
      <c r="G605" s="365" t="s">
        <v>348</v>
      </c>
      <c r="H605" s="365" t="s">
        <v>778</v>
      </c>
      <c r="I605" s="365">
        <v>13617</v>
      </c>
      <c r="J605" s="350" t="s">
        <v>2192</v>
      </c>
      <c r="K605" s="350" t="s">
        <v>1364</v>
      </c>
      <c r="L605" s="350" t="s">
        <v>1479</v>
      </c>
      <c r="M605" s="366">
        <v>59718</v>
      </c>
      <c r="N605" s="295">
        <v>10732778.130000001</v>
      </c>
      <c r="O605" s="295">
        <v>224660.1</v>
      </c>
      <c r="P605" s="295">
        <v>0</v>
      </c>
      <c r="Q605" s="295"/>
      <c r="R605" s="295">
        <f>SUM(N605:Q605)</f>
        <v>10957438.23</v>
      </c>
      <c r="S605" s="295"/>
      <c r="T605" s="295"/>
      <c r="U605" s="253">
        <v>4</v>
      </c>
      <c r="V605" s="253">
        <v>4</v>
      </c>
      <c r="W605" s="253">
        <v>1969</v>
      </c>
      <c r="X605" s="282"/>
      <c r="Y605" s="348">
        <v>1</v>
      </c>
      <c r="Z605" s="254"/>
      <c r="AA605" s="295"/>
      <c r="AB605" s="309"/>
      <c r="AC605" s="309"/>
    </row>
    <row r="606" spans="2:29" s="253" customFormat="1" ht="27.6" customHeight="1" x14ac:dyDescent="0.35">
      <c r="B606" s="363" t="s">
        <v>2148</v>
      </c>
      <c r="C606" s="363" t="s">
        <v>2582</v>
      </c>
      <c r="D606" s="363"/>
      <c r="E606" s="364">
        <v>1283600012</v>
      </c>
      <c r="F606" s="326" t="s">
        <v>2144</v>
      </c>
      <c r="G606" s="365" t="s">
        <v>348</v>
      </c>
      <c r="H606" s="365" t="s">
        <v>778</v>
      </c>
      <c r="I606" s="365">
        <v>13617</v>
      </c>
      <c r="J606" s="350" t="s">
        <v>2149</v>
      </c>
      <c r="K606" s="350" t="s">
        <v>1364</v>
      </c>
      <c r="L606" s="350" t="s">
        <v>1479</v>
      </c>
      <c r="M606" s="366">
        <v>59718</v>
      </c>
      <c r="N606" s="295">
        <v>10732778.130000001</v>
      </c>
      <c r="O606" s="295">
        <v>229836.6</v>
      </c>
      <c r="P606" s="295">
        <v>0</v>
      </c>
      <c r="Q606" s="295"/>
      <c r="R606" s="295">
        <f>SUM(N606:Q606)</f>
        <v>10962614.73</v>
      </c>
      <c r="S606" s="295"/>
      <c r="T606" s="295"/>
      <c r="U606" s="253">
        <v>4</v>
      </c>
      <c r="V606" s="253">
        <v>4</v>
      </c>
      <c r="W606" s="253">
        <v>1967</v>
      </c>
      <c r="X606" s="282"/>
      <c r="Y606" s="348">
        <v>1</v>
      </c>
      <c r="Z606" s="254"/>
      <c r="AA606" s="295"/>
      <c r="AB606" s="309"/>
      <c r="AC606" s="309"/>
    </row>
    <row r="607" spans="2:29" s="253" customFormat="1" ht="27.6" customHeight="1" x14ac:dyDescent="0.35">
      <c r="B607" s="363" t="s">
        <v>2145</v>
      </c>
      <c r="C607" s="363" t="s">
        <v>2582</v>
      </c>
      <c r="D607" s="363"/>
      <c r="E607" s="327" t="s">
        <v>2146</v>
      </c>
      <c r="F607" s="326" t="s">
        <v>2144</v>
      </c>
      <c r="G607" s="365" t="s">
        <v>348</v>
      </c>
      <c r="H607" s="365" t="s">
        <v>778</v>
      </c>
      <c r="I607" s="365">
        <v>13617</v>
      </c>
      <c r="J607" s="350" t="s">
        <v>2147</v>
      </c>
      <c r="K607" s="350" t="s">
        <v>1364</v>
      </c>
      <c r="L607" s="350" t="s">
        <v>1479</v>
      </c>
      <c r="M607" s="366">
        <v>59718</v>
      </c>
      <c r="N607" s="295">
        <v>10732778.130000001</v>
      </c>
      <c r="O607" s="295">
        <v>247436.7</v>
      </c>
      <c r="P607" s="295">
        <v>0</v>
      </c>
      <c r="Q607" s="295"/>
      <c r="R607" s="295">
        <f>SUM(N607:Q607)</f>
        <v>10980214.83</v>
      </c>
      <c r="S607" s="295"/>
      <c r="T607" s="295"/>
      <c r="U607" s="253">
        <v>4</v>
      </c>
      <c r="V607" s="253">
        <v>4</v>
      </c>
      <c r="W607" s="253">
        <v>1967</v>
      </c>
      <c r="X607" s="282"/>
      <c r="Y607" s="348">
        <v>1</v>
      </c>
      <c r="Z607" s="254"/>
      <c r="AA607" s="295"/>
      <c r="AB607" s="309"/>
      <c r="AC607" s="309"/>
    </row>
    <row r="608" spans="2:29" s="253" customFormat="1" ht="27.6" customHeight="1" x14ac:dyDescent="0.35">
      <c r="B608" s="363" t="s">
        <v>2141</v>
      </c>
      <c r="C608" s="363" t="s">
        <v>2582</v>
      </c>
      <c r="D608" s="363"/>
      <c r="E608" s="327" t="s">
        <v>2142</v>
      </c>
      <c r="F608" s="326" t="s">
        <v>2144</v>
      </c>
      <c r="G608" s="365" t="s">
        <v>348</v>
      </c>
      <c r="H608" s="365" t="s">
        <v>778</v>
      </c>
      <c r="I608" s="365">
        <v>13617</v>
      </c>
      <c r="J608" s="350" t="s">
        <v>2143</v>
      </c>
      <c r="K608" s="350" t="s">
        <v>1364</v>
      </c>
      <c r="L608" s="350" t="s">
        <v>1479</v>
      </c>
      <c r="M608" s="366">
        <v>59718</v>
      </c>
      <c r="N608" s="295">
        <v>10272876.246000001</v>
      </c>
      <c r="O608" s="295">
        <v>229836.6</v>
      </c>
      <c r="P608" s="295">
        <v>0</v>
      </c>
      <c r="Q608" s="295"/>
      <c r="R608" s="295">
        <f>SUM(N608:Q608)</f>
        <v>10502712.846000001</v>
      </c>
      <c r="S608" s="295"/>
      <c r="T608" s="295"/>
      <c r="U608" s="253">
        <v>4</v>
      </c>
      <c r="V608" s="253">
        <v>4</v>
      </c>
      <c r="W608" s="253">
        <v>1966</v>
      </c>
      <c r="X608" s="282"/>
      <c r="Y608" s="348">
        <v>1</v>
      </c>
      <c r="Z608" s="254"/>
      <c r="AA608" s="295"/>
      <c r="AB608" s="309"/>
      <c r="AC608" s="309"/>
    </row>
    <row r="609" spans="2:29" s="253" customFormat="1" ht="27.6" customHeight="1" x14ac:dyDescent="0.35">
      <c r="E609" s="367"/>
      <c r="F609" s="304"/>
      <c r="G609" s="368"/>
      <c r="H609" s="368"/>
      <c r="I609" s="368"/>
      <c r="L609" s="300" t="s">
        <v>1544</v>
      </c>
      <c r="M609" s="337">
        <f>SUM(M605:M608)</f>
        <v>238872</v>
      </c>
      <c r="N609" s="301">
        <f>SUM(N605:N608)</f>
        <v>42471210.636</v>
      </c>
      <c r="O609" s="301">
        <f>SUM(O605:O608)</f>
        <v>931770</v>
      </c>
      <c r="P609" s="301">
        <f>SUM(P605:P608)</f>
        <v>0</v>
      </c>
      <c r="Q609" s="301"/>
      <c r="R609" s="311">
        <f>SUM(N609:Q609)</f>
        <v>43402980.636</v>
      </c>
      <c r="S609" s="311"/>
      <c r="T609" s="310"/>
      <c r="X609" s="282"/>
      <c r="Z609" s="254"/>
      <c r="AA609" s="362"/>
      <c r="AB609" s="309"/>
      <c r="AC609" s="309"/>
    </row>
    <row r="610" spans="2:29" s="253" customFormat="1" ht="27.6" customHeight="1" x14ac:dyDescent="0.35">
      <c r="B610" s="286" t="s">
        <v>2151</v>
      </c>
      <c r="C610" s="286"/>
      <c r="D610" s="286"/>
      <c r="E610" s="287"/>
      <c r="F610" s="288"/>
      <c r="G610" s="361"/>
      <c r="H610" s="361"/>
      <c r="I610" s="361"/>
      <c r="M610" s="309"/>
      <c r="N610" s="281"/>
      <c r="O610" s="281"/>
      <c r="P610" s="281"/>
      <c r="Q610" s="281"/>
      <c r="R610" s="295"/>
      <c r="S610" s="295"/>
      <c r="T610" s="295"/>
      <c r="X610" s="282"/>
      <c r="Z610" s="254"/>
      <c r="AA610" s="362"/>
      <c r="AB610" s="309"/>
      <c r="AC610" s="309"/>
    </row>
    <row r="611" spans="2:29" s="253" customFormat="1" ht="27.6" customHeight="1" x14ac:dyDescent="0.35">
      <c r="B611" s="363" t="s">
        <v>2152</v>
      </c>
      <c r="C611" s="363" t="s">
        <v>2582</v>
      </c>
      <c r="D611" s="363"/>
      <c r="E611" s="364">
        <v>1283700031</v>
      </c>
      <c r="F611" s="326" t="s">
        <v>2154</v>
      </c>
      <c r="G611" s="365" t="s">
        <v>1448</v>
      </c>
      <c r="H611" s="365" t="s">
        <v>778</v>
      </c>
      <c r="I611" s="365">
        <v>12043</v>
      </c>
      <c r="J611" s="350" t="s">
        <v>2153</v>
      </c>
      <c r="K611" s="350" t="s">
        <v>1364</v>
      </c>
      <c r="L611" s="350" t="s">
        <v>1365</v>
      </c>
      <c r="M611" s="366">
        <v>35584</v>
      </c>
      <c r="N611" s="295">
        <v>9719329.182</v>
      </c>
      <c r="O611" s="295">
        <v>289476</v>
      </c>
      <c r="P611" s="295">
        <v>0</v>
      </c>
      <c r="Q611" s="295"/>
      <c r="R611" s="295">
        <f t="shared" ref="R611:R621" si="25">SUM(N611:Q611)</f>
        <v>10008805.182</v>
      </c>
      <c r="S611" s="295"/>
      <c r="T611" s="295"/>
      <c r="U611" s="253">
        <v>4</v>
      </c>
      <c r="V611" s="253">
        <v>3</v>
      </c>
      <c r="W611" s="253">
        <v>1966</v>
      </c>
      <c r="X611" s="297">
        <v>0.04</v>
      </c>
      <c r="Y611" s="348">
        <v>1</v>
      </c>
      <c r="Z611" s="254"/>
      <c r="AA611" s="295"/>
      <c r="AB611" s="309"/>
      <c r="AC611" s="309"/>
    </row>
    <row r="612" spans="2:29" s="253" customFormat="1" ht="27.6" customHeight="1" x14ac:dyDescent="0.35">
      <c r="B612" s="363" t="s">
        <v>2155</v>
      </c>
      <c r="C612" s="363" t="s">
        <v>2582</v>
      </c>
      <c r="D612" s="363"/>
      <c r="E612" s="327" t="s">
        <v>843</v>
      </c>
      <c r="F612" s="326" t="s">
        <v>2154</v>
      </c>
      <c r="G612" s="365" t="s">
        <v>1448</v>
      </c>
      <c r="H612" s="365" t="s">
        <v>778</v>
      </c>
      <c r="I612" s="365">
        <v>12043</v>
      </c>
      <c r="J612" s="350" t="s">
        <v>844</v>
      </c>
      <c r="K612" s="350" t="s">
        <v>1364</v>
      </c>
      <c r="L612" s="350" t="s">
        <v>1479</v>
      </c>
      <c r="M612" s="366">
        <v>37818</v>
      </c>
      <c r="N612" s="295">
        <v>10329063.354</v>
      </c>
      <c r="O612" s="295">
        <v>266220</v>
      </c>
      <c r="P612" s="295">
        <v>0</v>
      </c>
      <c r="Q612" s="295"/>
      <c r="R612" s="295">
        <f t="shared" si="25"/>
        <v>10595283.354</v>
      </c>
      <c r="S612" s="295"/>
      <c r="T612" s="295"/>
      <c r="U612" s="253">
        <v>4</v>
      </c>
      <c r="V612" s="253">
        <v>3</v>
      </c>
      <c r="W612" s="253">
        <v>1962</v>
      </c>
      <c r="X612" s="297">
        <v>0.04</v>
      </c>
      <c r="Y612" s="348">
        <v>1</v>
      </c>
      <c r="Z612" s="254"/>
      <c r="AA612" s="295"/>
      <c r="AB612" s="309"/>
      <c r="AC612" s="309"/>
    </row>
    <row r="613" spans="2:29" s="253" customFormat="1" ht="27.6" customHeight="1" x14ac:dyDescent="0.35">
      <c r="B613" s="363" t="s">
        <v>2328</v>
      </c>
      <c r="C613" s="363" t="s">
        <v>2582</v>
      </c>
      <c r="D613" s="363"/>
      <c r="E613" s="327" t="s">
        <v>812</v>
      </c>
      <c r="F613" s="326" t="s">
        <v>2154</v>
      </c>
      <c r="G613" s="365" t="s">
        <v>1448</v>
      </c>
      <c r="H613" s="365" t="s">
        <v>778</v>
      </c>
      <c r="I613" s="365">
        <v>12043</v>
      </c>
      <c r="J613" s="350" t="s">
        <v>2329</v>
      </c>
      <c r="K613" s="350" t="s">
        <v>1364</v>
      </c>
      <c r="L613" s="350" t="s">
        <v>1479</v>
      </c>
      <c r="M613" s="366">
        <v>37818</v>
      </c>
      <c r="N613" s="295">
        <v>10329063.354</v>
      </c>
      <c r="O613" s="295">
        <v>266220</v>
      </c>
      <c r="P613" s="295">
        <v>0</v>
      </c>
      <c r="Q613" s="295"/>
      <c r="R613" s="295">
        <f t="shared" si="25"/>
        <v>10595283.354</v>
      </c>
      <c r="S613" s="295"/>
      <c r="T613" s="295"/>
      <c r="U613" s="253">
        <v>4</v>
      </c>
      <c r="V613" s="253">
        <v>3</v>
      </c>
      <c r="W613" s="253">
        <v>1962</v>
      </c>
      <c r="X613" s="297">
        <v>0.04</v>
      </c>
      <c r="Y613" s="348">
        <v>1</v>
      </c>
      <c r="Z613" s="254"/>
      <c r="AA613" s="295"/>
      <c r="AB613" s="309"/>
      <c r="AC613" s="309"/>
    </row>
    <row r="614" spans="2:29" s="253" customFormat="1" ht="27.6" customHeight="1" x14ac:dyDescent="0.35">
      <c r="B614" s="363" t="s">
        <v>813</v>
      </c>
      <c r="C614" s="363" t="s">
        <v>2582</v>
      </c>
      <c r="D614" s="363"/>
      <c r="E614" s="364">
        <v>1283700035</v>
      </c>
      <c r="F614" s="326" t="s">
        <v>2154</v>
      </c>
      <c r="G614" s="365" t="s">
        <v>1448</v>
      </c>
      <c r="H614" s="365" t="s">
        <v>778</v>
      </c>
      <c r="I614" s="365">
        <v>12043</v>
      </c>
      <c r="J614" s="350" t="s">
        <v>814</v>
      </c>
      <c r="K614" s="350" t="s">
        <v>1364</v>
      </c>
      <c r="L614" s="350" t="s">
        <v>1365</v>
      </c>
      <c r="M614" s="366">
        <v>35584</v>
      </c>
      <c r="N614" s="295">
        <v>9719329.182</v>
      </c>
      <c r="O614" s="295">
        <v>289476</v>
      </c>
      <c r="P614" s="295">
        <v>0</v>
      </c>
      <c r="Q614" s="295"/>
      <c r="R614" s="295">
        <f t="shared" si="25"/>
        <v>10008805.182</v>
      </c>
      <c r="S614" s="295"/>
      <c r="T614" s="295"/>
      <c r="U614" s="253">
        <v>4</v>
      </c>
      <c r="V614" s="253">
        <v>3</v>
      </c>
      <c r="W614" s="253">
        <v>1966</v>
      </c>
      <c r="X614" s="297">
        <v>0.04</v>
      </c>
      <c r="Y614" s="348">
        <v>1</v>
      </c>
      <c r="Z614" s="254"/>
      <c r="AA614" s="295"/>
      <c r="AB614" s="309"/>
      <c r="AC614" s="309"/>
    </row>
    <row r="615" spans="2:29" s="253" customFormat="1" ht="27.6" customHeight="1" x14ac:dyDescent="0.35">
      <c r="B615" s="363" t="s">
        <v>815</v>
      </c>
      <c r="C615" s="363" t="s">
        <v>2582</v>
      </c>
      <c r="D615" s="363"/>
      <c r="E615" s="364">
        <v>1283700036</v>
      </c>
      <c r="F615" s="326" t="s">
        <v>2154</v>
      </c>
      <c r="G615" s="365" t="s">
        <v>1448</v>
      </c>
      <c r="H615" s="365" t="s">
        <v>778</v>
      </c>
      <c r="I615" s="365">
        <v>12043</v>
      </c>
      <c r="J615" s="350" t="s">
        <v>816</v>
      </c>
      <c r="K615" s="350" t="s">
        <v>1364</v>
      </c>
      <c r="L615" s="350" t="s">
        <v>1365</v>
      </c>
      <c r="M615" s="366">
        <v>35584</v>
      </c>
      <c r="N615" s="295">
        <v>9719329.182</v>
      </c>
      <c r="O615" s="295">
        <v>289476</v>
      </c>
      <c r="P615" s="295">
        <v>0</v>
      </c>
      <c r="Q615" s="295"/>
      <c r="R615" s="295">
        <f t="shared" si="25"/>
        <v>10008805.182</v>
      </c>
      <c r="S615" s="295"/>
      <c r="T615" s="295"/>
      <c r="U615" s="253">
        <v>4</v>
      </c>
      <c r="V615" s="253">
        <v>3</v>
      </c>
      <c r="W615" s="253">
        <v>1966</v>
      </c>
      <c r="X615" s="297">
        <v>0.04</v>
      </c>
      <c r="Y615" s="348">
        <v>1</v>
      </c>
      <c r="Z615" s="254"/>
      <c r="AA615" s="295"/>
      <c r="AB615" s="309"/>
      <c r="AC615" s="309"/>
    </row>
    <row r="616" spans="2:29" s="253" customFormat="1" ht="27.6" customHeight="1" x14ac:dyDescent="0.35">
      <c r="B616" s="363" t="s">
        <v>817</v>
      </c>
      <c r="C616" s="363" t="s">
        <v>2728</v>
      </c>
      <c r="D616" s="363"/>
      <c r="E616" s="364">
        <v>1283700043</v>
      </c>
      <c r="F616" s="326" t="s">
        <v>2154</v>
      </c>
      <c r="G616" s="365" t="s">
        <v>1448</v>
      </c>
      <c r="H616" s="365" t="s">
        <v>778</v>
      </c>
      <c r="I616" s="365">
        <v>12043</v>
      </c>
      <c r="J616" s="350" t="s">
        <v>818</v>
      </c>
      <c r="K616" s="350" t="s">
        <v>1364</v>
      </c>
      <c r="L616" s="350" t="s">
        <v>794</v>
      </c>
      <c r="M616" s="366">
        <v>42215</v>
      </c>
      <c r="N616" s="295">
        <v>11529802.662</v>
      </c>
      <c r="O616" s="295">
        <v>297228</v>
      </c>
      <c r="P616" s="295">
        <v>0</v>
      </c>
      <c r="Q616" s="295"/>
      <c r="R616" s="295">
        <f t="shared" si="25"/>
        <v>11827030.662</v>
      </c>
      <c r="S616" s="295"/>
      <c r="T616" s="295"/>
      <c r="U616" s="253">
        <v>4</v>
      </c>
      <c r="V616" s="253">
        <v>4</v>
      </c>
      <c r="W616" s="253">
        <v>1971</v>
      </c>
      <c r="X616" s="297">
        <v>0.1</v>
      </c>
      <c r="Y616" s="348">
        <v>1</v>
      </c>
      <c r="Z616" s="254"/>
      <c r="AA616" s="295"/>
      <c r="AB616" s="309"/>
      <c r="AC616" s="309"/>
    </row>
    <row r="617" spans="2:29" s="253" customFormat="1" ht="27.6" customHeight="1" x14ac:dyDescent="0.35">
      <c r="B617" s="363" t="s">
        <v>1549</v>
      </c>
      <c r="C617" s="363" t="s">
        <v>2728</v>
      </c>
      <c r="D617" s="363"/>
      <c r="E617" s="364">
        <v>1283700044</v>
      </c>
      <c r="F617" s="326" t="s">
        <v>2154</v>
      </c>
      <c r="G617" s="365" t="s">
        <v>1448</v>
      </c>
      <c r="H617" s="365" t="s">
        <v>778</v>
      </c>
      <c r="I617" s="365">
        <v>12043</v>
      </c>
      <c r="J617" s="350" t="s">
        <v>1550</v>
      </c>
      <c r="K617" s="350" t="s">
        <v>1364</v>
      </c>
      <c r="L617" s="350" t="s">
        <v>1542</v>
      </c>
      <c r="M617" s="366">
        <v>50658</v>
      </c>
      <c r="N617" s="295">
        <v>13836595.596000001</v>
      </c>
      <c r="O617" s="295">
        <v>401268</v>
      </c>
      <c r="P617" s="295">
        <v>0</v>
      </c>
      <c r="Q617" s="295"/>
      <c r="R617" s="295">
        <f t="shared" si="25"/>
        <v>14237863.596000001</v>
      </c>
      <c r="S617" s="295"/>
      <c r="T617" s="295"/>
      <c r="U617" s="253">
        <v>4</v>
      </c>
      <c r="V617" s="253">
        <v>4</v>
      </c>
      <c r="W617" s="253">
        <v>1971</v>
      </c>
      <c r="X617" s="297">
        <v>0.1</v>
      </c>
      <c r="Y617" s="348">
        <v>1</v>
      </c>
      <c r="Z617" s="254"/>
      <c r="AA617" s="295"/>
      <c r="AB617" s="309"/>
      <c r="AC617" s="309"/>
    </row>
    <row r="618" spans="2:29" s="253" customFormat="1" ht="27.6" customHeight="1" x14ac:dyDescent="0.35">
      <c r="B618" s="363" t="s">
        <v>1551</v>
      </c>
      <c r="C618" s="363" t="s">
        <v>2728</v>
      </c>
      <c r="D618" s="363"/>
      <c r="E618" s="364">
        <v>1283700045</v>
      </c>
      <c r="F618" s="326" t="s">
        <v>2154</v>
      </c>
      <c r="G618" s="365" t="s">
        <v>1448</v>
      </c>
      <c r="H618" s="365" t="s">
        <v>778</v>
      </c>
      <c r="I618" s="365">
        <v>12043</v>
      </c>
      <c r="J618" s="350" t="s">
        <v>1552</v>
      </c>
      <c r="K618" s="350" t="s">
        <v>1364</v>
      </c>
      <c r="L618" s="350" t="s">
        <v>1542</v>
      </c>
      <c r="M618" s="366">
        <v>50658</v>
      </c>
      <c r="N618" s="295">
        <v>13836595.596000001</v>
      </c>
      <c r="O618" s="295">
        <v>401268</v>
      </c>
      <c r="P618" s="295">
        <v>0</v>
      </c>
      <c r="Q618" s="295"/>
      <c r="R618" s="295">
        <f t="shared" si="25"/>
        <v>14237863.596000001</v>
      </c>
      <c r="S618" s="295"/>
      <c r="T618" s="295"/>
      <c r="U618" s="253">
        <v>4</v>
      </c>
      <c r="V618" s="253">
        <v>4</v>
      </c>
      <c r="W618" s="253">
        <v>1971</v>
      </c>
      <c r="X618" s="297">
        <v>0.1</v>
      </c>
      <c r="Y618" s="348">
        <v>1</v>
      </c>
      <c r="Z618" s="254"/>
      <c r="AA618" s="295"/>
      <c r="AB618" s="309"/>
      <c r="AC618" s="309"/>
    </row>
    <row r="619" spans="2:29" s="253" customFormat="1" ht="27.6" customHeight="1" x14ac:dyDescent="0.35">
      <c r="B619" s="363" t="s">
        <v>1553</v>
      </c>
      <c r="C619" s="363" t="s">
        <v>2728</v>
      </c>
      <c r="D619" s="363"/>
      <c r="E619" s="364">
        <v>1283700046</v>
      </c>
      <c r="F619" s="326" t="s">
        <v>2154</v>
      </c>
      <c r="G619" s="365" t="s">
        <v>1448</v>
      </c>
      <c r="H619" s="365" t="s">
        <v>778</v>
      </c>
      <c r="I619" s="365">
        <v>12043</v>
      </c>
      <c r="J619" s="350" t="s">
        <v>1654</v>
      </c>
      <c r="K619" s="350" t="s">
        <v>1364</v>
      </c>
      <c r="L619" s="350" t="s">
        <v>794</v>
      </c>
      <c r="M619" s="366">
        <v>42215</v>
      </c>
      <c r="N619" s="295">
        <v>11529802.662</v>
      </c>
      <c r="O619" s="295">
        <v>334764</v>
      </c>
      <c r="P619" s="295">
        <v>0</v>
      </c>
      <c r="Q619" s="295"/>
      <c r="R619" s="295">
        <f t="shared" si="25"/>
        <v>11864566.662</v>
      </c>
      <c r="S619" s="295"/>
      <c r="T619" s="295"/>
      <c r="U619" s="253">
        <v>4</v>
      </c>
      <c r="V619" s="253">
        <v>4</v>
      </c>
      <c r="W619" s="253">
        <v>1971</v>
      </c>
      <c r="X619" s="297">
        <v>0.1</v>
      </c>
      <c r="Y619" s="348">
        <v>1</v>
      </c>
      <c r="Z619" s="254"/>
      <c r="AA619" s="295"/>
      <c r="AB619" s="309"/>
      <c r="AC619" s="309"/>
    </row>
    <row r="620" spans="2:29" s="253" customFormat="1" ht="27.6" customHeight="1" x14ac:dyDescent="0.35">
      <c r="B620" s="363" t="s">
        <v>1554</v>
      </c>
      <c r="C620" s="363" t="s">
        <v>2728</v>
      </c>
      <c r="D620" s="363"/>
      <c r="E620" s="364">
        <v>1283700047</v>
      </c>
      <c r="F620" s="326" t="s">
        <v>2154</v>
      </c>
      <c r="G620" s="365" t="s">
        <v>1448</v>
      </c>
      <c r="H620" s="365" t="s">
        <v>778</v>
      </c>
      <c r="I620" s="365">
        <v>12043</v>
      </c>
      <c r="J620" s="350" t="s">
        <v>1555</v>
      </c>
      <c r="K620" s="350" t="s">
        <v>1364</v>
      </c>
      <c r="L620" s="350" t="s">
        <v>794</v>
      </c>
      <c r="M620" s="366">
        <v>42215</v>
      </c>
      <c r="N620" s="295">
        <v>11529802.662</v>
      </c>
      <c r="O620" s="295">
        <v>334764</v>
      </c>
      <c r="P620" s="295">
        <v>0</v>
      </c>
      <c r="Q620" s="295"/>
      <c r="R620" s="295">
        <f t="shared" si="25"/>
        <v>11864566.662</v>
      </c>
      <c r="S620" s="295"/>
      <c r="T620" s="295"/>
      <c r="U620" s="253">
        <v>4</v>
      </c>
      <c r="V620" s="253">
        <v>4</v>
      </c>
      <c r="W620" s="253">
        <v>1971</v>
      </c>
      <c r="X620" s="297">
        <v>0.1</v>
      </c>
      <c r="Y620" s="348">
        <v>1</v>
      </c>
      <c r="Z620" s="254"/>
      <c r="AA620" s="295"/>
      <c r="AB620" s="309"/>
      <c r="AC620" s="309"/>
    </row>
    <row r="621" spans="2:29" s="253" customFormat="1" ht="27.6" customHeight="1" x14ac:dyDescent="0.35">
      <c r="E621" s="367"/>
      <c r="F621" s="304"/>
      <c r="G621" s="368"/>
      <c r="H621" s="368"/>
      <c r="I621" s="368"/>
      <c r="L621" s="300" t="s">
        <v>1544</v>
      </c>
      <c r="M621" s="337">
        <f>SUM(M611:M620)</f>
        <v>410349</v>
      </c>
      <c r="N621" s="301">
        <f>SUM(N611:N620)</f>
        <v>112078713.432</v>
      </c>
      <c r="O621" s="301">
        <f>SUM(O611:O620)</f>
        <v>3170160</v>
      </c>
      <c r="P621" s="301">
        <f>SUM(P611:P620)</f>
        <v>0</v>
      </c>
      <c r="Q621" s="301"/>
      <c r="R621" s="311">
        <f t="shared" si="25"/>
        <v>115248873.432</v>
      </c>
      <c r="S621" s="311"/>
      <c r="T621" s="310"/>
      <c r="X621" s="282"/>
      <c r="Z621" s="254"/>
      <c r="AA621" s="362"/>
      <c r="AB621" s="309"/>
      <c r="AC621" s="309"/>
    </row>
    <row r="622" spans="2:29" s="253" customFormat="1" ht="27.6" customHeight="1" x14ac:dyDescent="0.35">
      <c r="B622" s="286" t="s">
        <v>1556</v>
      </c>
      <c r="C622" s="286"/>
      <c r="D622" s="286"/>
      <c r="E622" s="287"/>
      <c r="F622" s="288"/>
      <c r="G622" s="361"/>
      <c r="H622" s="361"/>
      <c r="I622" s="361"/>
      <c r="M622" s="309"/>
      <c r="N622" s="281"/>
      <c r="O622" s="281"/>
      <c r="P622" s="281"/>
      <c r="Q622" s="281"/>
      <c r="R622" s="295"/>
      <c r="S622" s="295"/>
      <c r="T622" s="295"/>
      <c r="X622" s="282"/>
      <c r="Z622" s="254"/>
      <c r="AA622" s="362"/>
      <c r="AB622" s="309"/>
      <c r="AC622" s="309"/>
    </row>
    <row r="623" spans="2:29" s="253" customFormat="1" ht="27.6" customHeight="1" x14ac:dyDescent="0.35">
      <c r="B623" s="363" t="s">
        <v>1557</v>
      </c>
      <c r="C623" s="363" t="s">
        <v>2725</v>
      </c>
      <c r="D623" s="363"/>
      <c r="E623" s="327" t="s">
        <v>1558</v>
      </c>
      <c r="F623" s="326" t="s">
        <v>2559</v>
      </c>
      <c r="G623" s="365" t="s">
        <v>349</v>
      </c>
      <c r="H623" s="365" t="s">
        <v>778</v>
      </c>
      <c r="I623" s="365">
        <v>13753</v>
      </c>
      <c r="J623" s="350" t="s">
        <v>1559</v>
      </c>
      <c r="K623" s="350" t="s">
        <v>1364</v>
      </c>
      <c r="L623" s="350" t="s">
        <v>1365</v>
      </c>
      <c r="M623" s="366">
        <v>38479</v>
      </c>
      <c r="N623" s="295">
        <v>7003618.9619999994</v>
      </c>
      <c r="O623" s="295">
        <v>198777.60000000001</v>
      </c>
      <c r="P623" s="295">
        <v>0</v>
      </c>
      <c r="Q623" s="295"/>
      <c r="R623" s="295">
        <f t="shared" ref="R623:R629" si="26">SUM(N623:Q623)</f>
        <v>7202396.561999999</v>
      </c>
      <c r="S623" s="295"/>
      <c r="T623" s="295"/>
      <c r="U623" s="253">
        <v>4</v>
      </c>
      <c r="V623" s="253">
        <v>3</v>
      </c>
      <c r="W623" s="253">
        <v>1962</v>
      </c>
      <c r="X623" s="297">
        <v>0.1</v>
      </c>
      <c r="Y623" s="412">
        <v>1</v>
      </c>
      <c r="Z623" s="254"/>
      <c r="AA623" s="295"/>
      <c r="AB623" s="309"/>
      <c r="AC623" s="309"/>
    </row>
    <row r="624" spans="2:29" s="253" customFormat="1" ht="27.6" customHeight="1" x14ac:dyDescent="0.35">
      <c r="B624" s="363" t="s">
        <v>1155</v>
      </c>
      <c r="C624" s="363" t="s">
        <v>2725</v>
      </c>
      <c r="D624" s="363"/>
      <c r="E624" s="327" t="s">
        <v>1156</v>
      </c>
      <c r="F624" s="374" t="s">
        <v>2688</v>
      </c>
      <c r="G624" s="365" t="s">
        <v>349</v>
      </c>
      <c r="H624" s="365" t="s">
        <v>778</v>
      </c>
      <c r="I624" s="365">
        <v>13753</v>
      </c>
      <c r="J624" s="350" t="s">
        <v>972</v>
      </c>
      <c r="K624" s="350" t="s">
        <v>1364</v>
      </c>
      <c r="L624" s="350" t="s">
        <v>1365</v>
      </c>
      <c r="M624" s="366">
        <v>38185</v>
      </c>
      <c r="N624" s="295">
        <v>7690350.2819999997</v>
      </c>
      <c r="O624" s="295">
        <v>200848.2</v>
      </c>
      <c r="P624" s="295">
        <v>0</v>
      </c>
      <c r="Q624" s="295"/>
      <c r="R624" s="295">
        <f t="shared" si="26"/>
        <v>7891198.4819999998</v>
      </c>
      <c r="S624" s="295"/>
      <c r="T624" s="295"/>
      <c r="U624" s="253">
        <v>4</v>
      </c>
      <c r="V624" s="253">
        <v>3</v>
      </c>
      <c r="W624" s="253">
        <v>1962</v>
      </c>
      <c r="X624" s="297">
        <v>0.1</v>
      </c>
      <c r="Y624" s="412">
        <v>1</v>
      </c>
      <c r="Z624" s="254"/>
      <c r="AA624" s="295"/>
      <c r="AB624" s="309"/>
      <c r="AC624" s="309"/>
    </row>
    <row r="625" spans="2:29" s="253" customFormat="1" ht="27.6" customHeight="1" x14ac:dyDescent="0.35">
      <c r="B625" s="363" t="s">
        <v>539</v>
      </c>
      <c r="C625" s="363" t="s">
        <v>2725</v>
      </c>
      <c r="D625" s="363"/>
      <c r="E625" s="364">
        <v>1283800030</v>
      </c>
      <c r="F625" s="326" t="s">
        <v>2560</v>
      </c>
      <c r="G625" s="365" t="s">
        <v>349</v>
      </c>
      <c r="H625" s="365" t="s">
        <v>778</v>
      </c>
      <c r="I625" s="365">
        <v>13753</v>
      </c>
      <c r="J625" s="350" t="s">
        <v>540</v>
      </c>
      <c r="K625" s="350" t="s">
        <v>1364</v>
      </c>
      <c r="L625" s="350" t="s">
        <v>1365</v>
      </c>
      <c r="M625" s="366">
        <v>49980</v>
      </c>
      <c r="N625" s="295">
        <v>6709156.8959999997</v>
      </c>
      <c r="O625" s="295">
        <v>219483.6</v>
      </c>
      <c r="P625" s="295">
        <v>0</v>
      </c>
      <c r="Q625" s="295"/>
      <c r="R625" s="295">
        <f t="shared" si="26"/>
        <v>6928640.4959999993</v>
      </c>
      <c r="S625" s="295"/>
      <c r="T625" s="295"/>
      <c r="U625" s="253">
        <v>4</v>
      </c>
      <c r="V625" s="253">
        <v>3</v>
      </c>
      <c r="W625" s="253">
        <v>1966</v>
      </c>
      <c r="X625" s="297">
        <v>0.1</v>
      </c>
      <c r="Y625" s="412">
        <v>1</v>
      </c>
      <c r="Z625" s="254"/>
      <c r="AA625" s="295"/>
      <c r="AB625" s="309"/>
      <c r="AC625" s="309"/>
    </row>
    <row r="626" spans="2:29" s="253" customFormat="1" ht="27.6" customHeight="1" x14ac:dyDescent="0.35">
      <c r="B626" s="363" t="s">
        <v>823</v>
      </c>
      <c r="C626" s="363" t="s">
        <v>2725</v>
      </c>
      <c r="D626" s="363"/>
      <c r="E626" s="364">
        <v>1283800031</v>
      </c>
      <c r="F626" s="326" t="s">
        <v>2561</v>
      </c>
      <c r="G626" s="365" t="s">
        <v>349</v>
      </c>
      <c r="H626" s="365" t="s">
        <v>778</v>
      </c>
      <c r="I626" s="365">
        <v>13753</v>
      </c>
      <c r="J626" s="350" t="s">
        <v>394</v>
      </c>
      <c r="K626" s="350" t="s">
        <v>1364</v>
      </c>
      <c r="L626" s="350" t="s">
        <v>1365</v>
      </c>
      <c r="M626" s="366">
        <v>49980</v>
      </c>
      <c r="N626" s="295">
        <v>9030516.8580000009</v>
      </c>
      <c r="O626" s="295">
        <v>227766</v>
      </c>
      <c r="P626" s="295">
        <v>0</v>
      </c>
      <c r="Q626" s="295"/>
      <c r="R626" s="295">
        <f t="shared" si="26"/>
        <v>9258282.8580000009</v>
      </c>
      <c r="S626" s="295"/>
      <c r="T626" s="295"/>
      <c r="U626" s="253">
        <v>4</v>
      </c>
      <c r="V626" s="253">
        <v>3</v>
      </c>
      <c r="W626" s="253">
        <v>1967</v>
      </c>
      <c r="X626" s="297">
        <v>0.1</v>
      </c>
      <c r="Y626" s="412">
        <v>1</v>
      </c>
      <c r="Z626" s="254"/>
      <c r="AA626" s="295"/>
      <c r="AB626" s="309"/>
      <c r="AC626" s="309"/>
    </row>
    <row r="627" spans="2:29" s="253" customFormat="1" ht="27.6" customHeight="1" x14ac:dyDescent="0.35">
      <c r="B627" s="363" t="s">
        <v>824</v>
      </c>
      <c r="C627" s="363" t="s">
        <v>2725</v>
      </c>
      <c r="D627" s="363"/>
      <c r="E627" s="364">
        <v>1283800036</v>
      </c>
      <c r="F627" s="326" t="s">
        <v>2562</v>
      </c>
      <c r="G627" s="365" t="s">
        <v>349</v>
      </c>
      <c r="H627" s="365" t="s">
        <v>778</v>
      </c>
      <c r="I627" s="365">
        <v>13753</v>
      </c>
      <c r="J627" s="350" t="s">
        <v>825</v>
      </c>
      <c r="K627" s="350" t="s">
        <v>1364</v>
      </c>
      <c r="L627" s="350" t="s">
        <v>794</v>
      </c>
      <c r="M627" s="366">
        <v>102272</v>
      </c>
      <c r="N627" s="295">
        <v>20996289.857999999</v>
      </c>
      <c r="O627" s="295">
        <v>428614.2</v>
      </c>
      <c r="P627" s="295">
        <v>0</v>
      </c>
      <c r="Q627" s="295"/>
      <c r="R627" s="295">
        <f t="shared" si="26"/>
        <v>21424904.057999998</v>
      </c>
      <c r="S627" s="295"/>
      <c r="T627" s="295"/>
      <c r="U627" s="253">
        <v>4</v>
      </c>
      <c r="V627" s="253">
        <v>3</v>
      </c>
      <c r="W627" s="253">
        <v>1970</v>
      </c>
      <c r="X627" s="297">
        <v>0.1</v>
      </c>
      <c r="Y627" s="412">
        <v>1</v>
      </c>
      <c r="Z627" s="254"/>
      <c r="AA627" s="295"/>
      <c r="AB627" s="309"/>
      <c r="AC627" s="309"/>
    </row>
    <row r="628" spans="2:29" s="253" customFormat="1" ht="27.6" customHeight="1" x14ac:dyDescent="0.35">
      <c r="B628" s="363" t="s">
        <v>1096</v>
      </c>
      <c r="C628" s="363" t="s">
        <v>2725</v>
      </c>
      <c r="D628" s="363"/>
      <c r="E628" s="413">
        <v>1283800037</v>
      </c>
      <c r="F628" s="326" t="s">
        <v>2563</v>
      </c>
      <c r="G628" s="365" t="s">
        <v>349</v>
      </c>
      <c r="H628" s="365" t="s">
        <v>778</v>
      </c>
      <c r="I628" s="365">
        <v>13753</v>
      </c>
      <c r="J628" s="350" t="s">
        <v>1449</v>
      </c>
      <c r="K628" s="350" t="s">
        <v>1364</v>
      </c>
      <c r="L628" s="350" t="s">
        <v>1450</v>
      </c>
      <c r="M628" s="309">
        <v>48200</v>
      </c>
      <c r="N628" s="281">
        <v>7965042.8100000005</v>
      </c>
      <c r="O628" s="281">
        <v>255000</v>
      </c>
      <c r="P628" s="281">
        <v>0</v>
      </c>
      <c r="Q628" s="281"/>
      <c r="R628" s="295">
        <f t="shared" si="26"/>
        <v>8220042.8100000005</v>
      </c>
      <c r="S628" s="295"/>
      <c r="T628" s="295"/>
      <c r="V628" s="253">
        <v>4</v>
      </c>
      <c r="W628" s="253">
        <v>2004</v>
      </c>
      <c r="X628" s="412">
        <v>1</v>
      </c>
      <c r="Y628" s="412">
        <v>1</v>
      </c>
      <c r="Z628" s="254"/>
      <c r="AA628" s="281"/>
      <c r="AB628" s="309"/>
      <c r="AC628" s="309"/>
    </row>
    <row r="629" spans="2:29" s="253" customFormat="1" ht="27.6" customHeight="1" x14ac:dyDescent="0.35">
      <c r="E629" s="367"/>
      <c r="F629" s="304"/>
      <c r="G629" s="368"/>
      <c r="H629" s="368"/>
      <c r="I629" s="368"/>
      <c r="L629" s="300" t="s">
        <v>1544</v>
      </c>
      <c r="M629" s="337">
        <f>SUM(M623:M628)</f>
        <v>327096</v>
      </c>
      <c r="N629" s="301">
        <f>SUM(N623:N628)</f>
        <v>59394975.666000009</v>
      </c>
      <c r="O629" s="301">
        <f>SUM(O623:O628)</f>
        <v>1530489.6</v>
      </c>
      <c r="P629" s="301">
        <f>SUM(P623:P628)</f>
        <v>0</v>
      </c>
      <c r="Q629" s="301">
        <f>SUM(Q623:Q628)</f>
        <v>0</v>
      </c>
      <c r="R629" s="311">
        <f t="shared" si="26"/>
        <v>60925465.26600001</v>
      </c>
      <c r="S629" s="311"/>
      <c r="T629" s="310"/>
      <c r="X629" s="282"/>
      <c r="Z629" s="254"/>
      <c r="AA629" s="362"/>
      <c r="AB629" s="309"/>
      <c r="AC629" s="309"/>
    </row>
    <row r="630" spans="2:29" s="253" customFormat="1" ht="27.6" customHeight="1" x14ac:dyDescent="0.35">
      <c r="B630" s="286" t="s">
        <v>826</v>
      </c>
      <c r="C630" s="286"/>
      <c r="D630" s="286"/>
      <c r="E630" s="287"/>
      <c r="F630" s="288"/>
      <c r="G630" s="361"/>
      <c r="H630" s="361"/>
      <c r="I630" s="361"/>
      <c r="M630" s="309"/>
      <c r="N630" s="281"/>
      <c r="O630" s="281"/>
      <c r="P630" s="281"/>
      <c r="Q630" s="281"/>
      <c r="R630" s="295"/>
      <c r="S630" s="295"/>
      <c r="T630" s="295"/>
      <c r="X630" s="282"/>
      <c r="Z630" s="254"/>
      <c r="AA630" s="362"/>
      <c r="AB630" s="309"/>
      <c r="AC630" s="309"/>
    </row>
    <row r="631" spans="2:29" s="253" customFormat="1" ht="27.6" customHeight="1" x14ac:dyDescent="0.35">
      <c r="B631" s="363" t="s">
        <v>827</v>
      </c>
      <c r="C631" s="363" t="s">
        <v>2582</v>
      </c>
      <c r="D631" s="363"/>
      <c r="E631" s="327" t="s">
        <v>828</v>
      </c>
      <c r="F631" s="326" t="s">
        <v>829</v>
      </c>
      <c r="G631" s="365" t="s">
        <v>350</v>
      </c>
      <c r="H631" s="365" t="s">
        <v>778</v>
      </c>
      <c r="I631" s="365">
        <v>11735</v>
      </c>
      <c r="J631" s="350" t="s">
        <v>1752</v>
      </c>
      <c r="K631" s="350" t="s">
        <v>1364</v>
      </c>
      <c r="L631" s="350" t="s">
        <v>1408</v>
      </c>
      <c r="M631" s="366">
        <v>12569</v>
      </c>
      <c r="N631" s="295">
        <v>3320241.8820000002</v>
      </c>
      <c r="O631" s="295">
        <v>94212.3</v>
      </c>
      <c r="P631" s="295">
        <v>0</v>
      </c>
      <c r="Q631" s="295"/>
      <c r="R631" s="295">
        <f>SUM(N631:Q631)</f>
        <v>3414454.182</v>
      </c>
      <c r="S631" s="295"/>
      <c r="T631" s="295"/>
      <c r="U631" s="253">
        <v>4</v>
      </c>
      <c r="V631" s="253">
        <v>4</v>
      </c>
      <c r="W631" s="253">
        <v>1950</v>
      </c>
      <c r="X631" s="297">
        <v>0.01</v>
      </c>
      <c r="Y631" s="348">
        <v>0.01</v>
      </c>
      <c r="Z631" s="254"/>
      <c r="AA631" s="295"/>
      <c r="AB631" s="309"/>
      <c r="AC631" s="309"/>
    </row>
    <row r="632" spans="2:29" s="253" customFormat="1" ht="27.6" customHeight="1" x14ac:dyDescent="0.35">
      <c r="B632" s="363" t="s">
        <v>1764</v>
      </c>
      <c r="C632" s="363" t="s">
        <v>2582</v>
      </c>
      <c r="D632" s="363"/>
      <c r="E632" s="327" t="s">
        <v>1765</v>
      </c>
      <c r="F632" s="326" t="s">
        <v>829</v>
      </c>
      <c r="G632" s="365" t="s">
        <v>350</v>
      </c>
      <c r="H632" s="365" t="s">
        <v>778</v>
      </c>
      <c r="I632" s="365">
        <v>11735</v>
      </c>
      <c r="J632" s="350" t="s">
        <v>1571</v>
      </c>
      <c r="K632" s="350" t="s">
        <v>1364</v>
      </c>
      <c r="L632" s="350" t="s">
        <v>1365</v>
      </c>
      <c r="M632" s="366">
        <v>37506</v>
      </c>
      <c r="N632" s="295">
        <v>8535237.9059999995</v>
      </c>
      <c r="O632" s="295">
        <v>160471.5</v>
      </c>
      <c r="P632" s="295">
        <v>0</v>
      </c>
      <c r="Q632" s="295"/>
      <c r="R632" s="295">
        <f>SUM(N632:Q632)</f>
        <v>8695709.4059999995</v>
      </c>
      <c r="S632" s="295"/>
      <c r="T632" s="295"/>
      <c r="U632" s="253">
        <v>4</v>
      </c>
      <c r="V632" s="253">
        <v>4</v>
      </c>
      <c r="W632" s="253">
        <v>1970</v>
      </c>
      <c r="X632" s="297">
        <v>0.01</v>
      </c>
      <c r="Y632" s="348">
        <v>0.01</v>
      </c>
      <c r="Z632" s="254"/>
      <c r="AA632" s="295"/>
      <c r="AB632" s="309"/>
      <c r="AC632" s="309"/>
    </row>
    <row r="633" spans="2:29" s="253" customFormat="1" ht="27.6" customHeight="1" x14ac:dyDescent="0.35">
      <c r="B633" s="363" t="s">
        <v>714</v>
      </c>
      <c r="C633" s="363" t="s">
        <v>2725</v>
      </c>
      <c r="D633" s="363"/>
      <c r="E633" s="327">
        <v>1283900094</v>
      </c>
      <c r="F633" s="326" t="s">
        <v>829</v>
      </c>
      <c r="G633" s="365" t="s">
        <v>350</v>
      </c>
      <c r="H633" s="365" t="s">
        <v>778</v>
      </c>
      <c r="I633" s="365">
        <v>11735</v>
      </c>
      <c r="J633" s="350" t="s">
        <v>585</v>
      </c>
      <c r="K633" s="350" t="s">
        <v>1364</v>
      </c>
      <c r="L633" s="350" t="s">
        <v>1365</v>
      </c>
      <c r="M633" s="366">
        <v>107000</v>
      </c>
      <c r="N633" s="295">
        <v>24648451.877999999</v>
      </c>
      <c r="O633" s="295">
        <v>867000</v>
      </c>
      <c r="P633" s="295">
        <v>0</v>
      </c>
      <c r="Q633" s="295"/>
      <c r="R633" s="295">
        <f>SUM(N633:Q633)</f>
        <v>25515451.877999999</v>
      </c>
      <c r="S633" s="295"/>
      <c r="T633" s="295"/>
      <c r="U633" s="253">
        <v>4</v>
      </c>
      <c r="V633" s="253">
        <v>3</v>
      </c>
      <c r="W633" s="253">
        <v>2005</v>
      </c>
      <c r="X633" s="297">
        <v>1</v>
      </c>
      <c r="Y633" s="348">
        <v>1</v>
      </c>
      <c r="Z633" s="254"/>
      <c r="AA633" s="295"/>
      <c r="AB633" s="309"/>
      <c r="AC633" s="309"/>
    </row>
    <row r="634" spans="2:29" s="253" customFormat="1" ht="27.6" customHeight="1" x14ac:dyDescent="0.35">
      <c r="E634" s="367"/>
      <c r="F634" s="304"/>
      <c r="G634" s="368"/>
      <c r="H634" s="368"/>
      <c r="I634" s="368"/>
      <c r="L634" s="300" t="s">
        <v>1544</v>
      </c>
      <c r="M634" s="337">
        <f>SUM(M631:M633)</f>
        <v>157075</v>
      </c>
      <c r="N634" s="301">
        <f>SUM(N631:N633)</f>
        <v>36503931.665999994</v>
      </c>
      <c r="O634" s="301">
        <f>SUM(O631:O633)</f>
        <v>1121683.8</v>
      </c>
      <c r="P634" s="301">
        <f>SUM(P631:P633)</f>
        <v>0</v>
      </c>
      <c r="Q634" s="301">
        <f>SUM(Q631:Q633)</f>
        <v>0</v>
      </c>
      <c r="R634" s="311">
        <f>SUM(N634:Q634)</f>
        <v>37625615.465999991</v>
      </c>
      <c r="S634" s="311"/>
      <c r="T634" s="310"/>
      <c r="X634" s="282"/>
      <c r="Z634" s="254"/>
      <c r="AA634" s="362"/>
      <c r="AB634" s="309"/>
      <c r="AC634" s="309"/>
    </row>
    <row r="635" spans="2:29" s="253" customFormat="1" ht="27.6" customHeight="1" x14ac:dyDescent="0.35">
      <c r="B635" s="339" t="s">
        <v>1766</v>
      </c>
      <c r="C635" s="339"/>
      <c r="D635" s="339"/>
      <c r="E635" s="401"/>
      <c r="F635" s="402"/>
      <c r="G635" s="361"/>
      <c r="H635" s="361"/>
      <c r="I635" s="361"/>
      <c r="M635" s="309"/>
      <c r="N635" s="281"/>
      <c r="O635" s="281"/>
      <c r="P635" s="281"/>
      <c r="Q635" s="281"/>
      <c r="R635" s="295"/>
      <c r="S635" s="295"/>
      <c r="T635" s="295"/>
      <c r="X635" s="282"/>
      <c r="Z635" s="362"/>
      <c r="AA635" s="362"/>
      <c r="AB635" s="309"/>
      <c r="AC635" s="309"/>
    </row>
    <row r="636" spans="2:29" s="253" customFormat="1" ht="27.6" customHeight="1" x14ac:dyDescent="0.35">
      <c r="B636" s="363" t="s">
        <v>449</v>
      </c>
      <c r="C636" s="363" t="s">
        <v>2725</v>
      </c>
      <c r="D636" s="363"/>
      <c r="E636" s="327" t="s">
        <v>450</v>
      </c>
      <c r="F636" s="326" t="s">
        <v>1767</v>
      </c>
      <c r="G636" s="365" t="s">
        <v>351</v>
      </c>
      <c r="H636" s="365" t="s">
        <v>778</v>
      </c>
      <c r="I636" s="365">
        <v>13408</v>
      </c>
      <c r="J636" s="350" t="s">
        <v>572</v>
      </c>
      <c r="K636" s="350" t="s">
        <v>1364</v>
      </c>
      <c r="L636" s="350" t="s">
        <v>1365</v>
      </c>
      <c r="M636" s="366">
        <v>45108</v>
      </c>
      <c r="N636" s="295">
        <v>8020189.4160000002</v>
      </c>
      <c r="O636" s="295">
        <v>210165.9</v>
      </c>
      <c r="P636" s="295">
        <v>0</v>
      </c>
      <c r="Q636" s="295"/>
      <c r="R636" s="295">
        <f t="shared" ref="R636:R646" si="27">SUM(N636:Q636)</f>
        <v>8230355.3160000006</v>
      </c>
      <c r="S636" s="295"/>
      <c r="T636" s="295"/>
      <c r="U636" s="253">
        <v>4</v>
      </c>
      <c r="V636" s="253">
        <v>3</v>
      </c>
      <c r="W636" s="253">
        <v>1962</v>
      </c>
      <c r="X636" s="297">
        <v>1</v>
      </c>
      <c r="Y636" s="348">
        <v>1</v>
      </c>
      <c r="Z636" s="254"/>
      <c r="AA636" s="295"/>
      <c r="AB636" s="309"/>
      <c r="AC636" s="309"/>
    </row>
    <row r="637" spans="2:29" s="253" customFormat="1" ht="27.6" customHeight="1" x14ac:dyDescent="0.35">
      <c r="B637" s="363" t="s">
        <v>1604</v>
      </c>
      <c r="C637" s="363" t="s">
        <v>2725</v>
      </c>
      <c r="D637" s="363"/>
      <c r="E637" s="327" t="s">
        <v>1605</v>
      </c>
      <c r="F637" s="326" t="s">
        <v>1767</v>
      </c>
      <c r="G637" s="365" t="s">
        <v>351</v>
      </c>
      <c r="H637" s="365" t="s">
        <v>778</v>
      </c>
      <c r="I637" s="365">
        <v>13408</v>
      </c>
      <c r="J637" s="350" t="s">
        <v>1258</v>
      </c>
      <c r="K637" s="350" t="s">
        <v>1364</v>
      </c>
      <c r="L637" s="350" t="s">
        <v>1365</v>
      </c>
      <c r="M637" s="366">
        <v>45108</v>
      </c>
      <c r="N637" s="295">
        <v>8030594.4359999998</v>
      </c>
      <c r="O637" s="295">
        <v>216377.7</v>
      </c>
      <c r="P637" s="295">
        <v>0</v>
      </c>
      <c r="Q637" s="295"/>
      <c r="R637" s="295">
        <f t="shared" si="27"/>
        <v>8246972.1359999999</v>
      </c>
      <c r="S637" s="295"/>
      <c r="T637" s="295"/>
      <c r="U637" s="253">
        <v>4</v>
      </c>
      <c r="V637" s="253">
        <v>3</v>
      </c>
      <c r="W637" s="253">
        <v>1962</v>
      </c>
      <c r="X637" s="297">
        <v>1</v>
      </c>
      <c r="Y637" s="348">
        <v>1</v>
      </c>
      <c r="Z637" s="254"/>
      <c r="AA637" s="295"/>
      <c r="AB637" s="309"/>
      <c r="AC637" s="309"/>
    </row>
    <row r="638" spans="2:29" s="253" customFormat="1" ht="27.6" customHeight="1" x14ac:dyDescent="0.35">
      <c r="B638" s="363" t="s">
        <v>1602</v>
      </c>
      <c r="C638" s="363" t="s">
        <v>2725</v>
      </c>
      <c r="D638" s="363"/>
      <c r="E638" s="364">
        <v>1284000036</v>
      </c>
      <c r="F638" s="326" t="s">
        <v>1767</v>
      </c>
      <c r="G638" s="365" t="s">
        <v>351</v>
      </c>
      <c r="H638" s="365" t="s">
        <v>778</v>
      </c>
      <c r="I638" s="365">
        <v>13408</v>
      </c>
      <c r="J638" s="350" t="s">
        <v>1603</v>
      </c>
      <c r="K638" s="350" t="s">
        <v>1364</v>
      </c>
      <c r="L638" s="350" t="s">
        <v>1365</v>
      </c>
      <c r="M638" s="366">
        <v>22092</v>
      </c>
      <c r="N638" s="295">
        <v>4739486.6100000003</v>
      </c>
      <c r="O638" s="295">
        <v>164612.70000000001</v>
      </c>
      <c r="P638" s="295">
        <v>0</v>
      </c>
      <c r="Q638" s="295"/>
      <c r="R638" s="295">
        <f t="shared" si="27"/>
        <v>4904099.3100000005</v>
      </c>
      <c r="S638" s="295"/>
      <c r="T638" s="295"/>
      <c r="U638" s="253">
        <v>4</v>
      </c>
      <c r="V638" s="253">
        <v>3</v>
      </c>
      <c r="W638" s="253">
        <v>1951</v>
      </c>
      <c r="X638" s="297">
        <v>1</v>
      </c>
      <c r="Y638" s="348">
        <v>1</v>
      </c>
      <c r="Z638" s="254"/>
      <c r="AA638" s="295"/>
      <c r="AB638" s="309"/>
      <c r="AC638" s="309"/>
    </row>
    <row r="639" spans="2:29" s="253" customFormat="1" ht="27.6" customHeight="1" x14ac:dyDescent="0.35">
      <c r="B639" s="363" t="s">
        <v>1601</v>
      </c>
      <c r="C639" s="363" t="s">
        <v>2725</v>
      </c>
      <c r="D639" s="363"/>
      <c r="E639" s="364">
        <v>1284000026</v>
      </c>
      <c r="F639" s="326" t="s">
        <v>1767</v>
      </c>
      <c r="G639" s="365" t="s">
        <v>351</v>
      </c>
      <c r="H639" s="365" t="s">
        <v>778</v>
      </c>
      <c r="I639" s="365">
        <v>13408</v>
      </c>
      <c r="J639" s="350" t="s">
        <v>1290</v>
      </c>
      <c r="K639" s="350" t="s">
        <v>1364</v>
      </c>
      <c r="L639" s="350" t="s">
        <v>1365</v>
      </c>
      <c r="M639" s="366">
        <v>50887</v>
      </c>
      <c r="N639" s="295">
        <v>9311452.398</v>
      </c>
      <c r="O639" s="295">
        <v>296095.8</v>
      </c>
      <c r="P639" s="295">
        <v>0</v>
      </c>
      <c r="Q639" s="295"/>
      <c r="R639" s="295">
        <f t="shared" si="27"/>
        <v>9607548.1980000008</v>
      </c>
      <c r="S639" s="295"/>
      <c r="T639" s="295"/>
      <c r="U639" s="253">
        <v>4</v>
      </c>
      <c r="V639" s="253">
        <v>3</v>
      </c>
      <c r="W639" s="253">
        <v>1965</v>
      </c>
      <c r="X639" s="297">
        <v>0.01</v>
      </c>
      <c r="Y639" s="348">
        <v>1</v>
      </c>
      <c r="Z639" s="254"/>
      <c r="AA639" s="295"/>
      <c r="AB639" s="309"/>
      <c r="AC639" s="309"/>
    </row>
    <row r="640" spans="2:29" s="253" customFormat="1" ht="27.6" customHeight="1" x14ac:dyDescent="0.35">
      <c r="B640" s="363" t="s">
        <v>1600</v>
      </c>
      <c r="C640" s="363" t="s">
        <v>2725</v>
      </c>
      <c r="D640" s="363"/>
      <c r="E640" s="364">
        <v>1284000025</v>
      </c>
      <c r="F640" s="326" t="s">
        <v>1767</v>
      </c>
      <c r="G640" s="365" t="s">
        <v>351</v>
      </c>
      <c r="H640" s="365" t="s">
        <v>778</v>
      </c>
      <c r="I640" s="365">
        <v>13408</v>
      </c>
      <c r="J640" s="350" t="s">
        <v>2149</v>
      </c>
      <c r="K640" s="350" t="s">
        <v>1364</v>
      </c>
      <c r="L640" s="350" t="s">
        <v>1365</v>
      </c>
      <c r="M640" s="366">
        <v>50887</v>
      </c>
      <c r="N640" s="295">
        <v>9643372.5360000003</v>
      </c>
      <c r="O640" s="295">
        <v>211201.2</v>
      </c>
      <c r="P640" s="295">
        <v>0</v>
      </c>
      <c r="Q640" s="295"/>
      <c r="R640" s="295">
        <f t="shared" si="27"/>
        <v>9854573.7359999996</v>
      </c>
      <c r="S640" s="295"/>
      <c r="T640" s="295"/>
      <c r="U640" s="253">
        <v>4</v>
      </c>
      <c r="V640" s="253">
        <v>3</v>
      </c>
      <c r="W640" s="253">
        <v>1965</v>
      </c>
      <c r="X640" s="297">
        <v>0.01</v>
      </c>
      <c r="Y640" s="348">
        <v>1</v>
      </c>
      <c r="Z640" s="254"/>
      <c r="AA640" s="295"/>
      <c r="AB640" s="309"/>
      <c r="AC640" s="309"/>
    </row>
    <row r="641" spans="2:29" s="253" customFormat="1" ht="27.6" customHeight="1" x14ac:dyDescent="0.35">
      <c r="B641" s="363" t="s">
        <v>1598</v>
      </c>
      <c r="C641" s="363" t="s">
        <v>2725</v>
      </c>
      <c r="D641" s="363"/>
      <c r="E641" s="364">
        <v>1284000021</v>
      </c>
      <c r="F641" s="326" t="s">
        <v>1767</v>
      </c>
      <c r="G641" s="365" t="s">
        <v>351</v>
      </c>
      <c r="H641" s="365" t="s">
        <v>778</v>
      </c>
      <c r="I641" s="365">
        <v>13408</v>
      </c>
      <c r="J641" s="350" t="s">
        <v>1599</v>
      </c>
      <c r="K641" s="350" t="s">
        <v>1364</v>
      </c>
      <c r="L641" s="350" t="s">
        <v>794</v>
      </c>
      <c r="M641" s="366">
        <v>58539</v>
      </c>
      <c r="N641" s="295">
        <v>10744223.652000001</v>
      </c>
      <c r="O641" s="295">
        <v>219483.6</v>
      </c>
      <c r="P641" s="295">
        <v>0</v>
      </c>
      <c r="Q641" s="295"/>
      <c r="R641" s="295">
        <f t="shared" si="27"/>
        <v>10963707.252</v>
      </c>
      <c r="S641" s="295"/>
      <c r="T641" s="295"/>
      <c r="U641" s="253">
        <v>4</v>
      </c>
      <c r="V641" s="253">
        <v>3</v>
      </c>
      <c r="W641" s="253">
        <v>1970</v>
      </c>
      <c r="X641" s="297">
        <v>0.01</v>
      </c>
      <c r="Y641" s="348">
        <v>1</v>
      </c>
      <c r="Z641" s="254"/>
      <c r="AA641" s="295"/>
      <c r="AB641" s="309"/>
      <c r="AC641" s="309"/>
    </row>
    <row r="642" spans="2:29" s="253" customFormat="1" ht="27.6" customHeight="1" x14ac:dyDescent="0.35">
      <c r="B642" s="363" t="s">
        <v>1596</v>
      </c>
      <c r="C642" s="363" t="s">
        <v>2725</v>
      </c>
      <c r="D642" s="363"/>
      <c r="E642" s="364">
        <v>1284000020</v>
      </c>
      <c r="F642" s="326" t="s">
        <v>1767</v>
      </c>
      <c r="G642" s="365" t="s">
        <v>351</v>
      </c>
      <c r="H642" s="365" t="s">
        <v>778</v>
      </c>
      <c r="I642" s="365">
        <v>13408</v>
      </c>
      <c r="J642" s="350" t="s">
        <v>1597</v>
      </c>
      <c r="K642" s="350" t="s">
        <v>1364</v>
      </c>
      <c r="L642" s="350" t="s">
        <v>794</v>
      </c>
      <c r="M642" s="366">
        <v>58539</v>
      </c>
      <c r="N642" s="295">
        <v>10859719.374</v>
      </c>
      <c r="O642" s="295">
        <v>218448.30000000002</v>
      </c>
      <c r="P642" s="295">
        <v>0</v>
      </c>
      <c r="Q642" s="295"/>
      <c r="R642" s="295">
        <f t="shared" si="27"/>
        <v>11078167.674000001</v>
      </c>
      <c r="S642" s="295"/>
      <c r="T642" s="295"/>
      <c r="U642" s="253">
        <v>4</v>
      </c>
      <c r="V642" s="253">
        <v>3</v>
      </c>
      <c r="W642" s="253">
        <v>1970</v>
      </c>
      <c r="X642" s="297">
        <v>0.01</v>
      </c>
      <c r="Y642" s="348">
        <v>1</v>
      </c>
      <c r="Z642" s="254"/>
      <c r="AA642" s="295"/>
      <c r="AB642" s="309"/>
      <c r="AC642" s="309"/>
    </row>
    <row r="643" spans="2:29" s="253" customFormat="1" ht="27.6" customHeight="1" x14ac:dyDescent="0.35">
      <c r="B643" s="363" t="s">
        <v>1594</v>
      </c>
      <c r="C643" s="363" t="s">
        <v>2725</v>
      </c>
      <c r="D643" s="363"/>
      <c r="E643" s="364">
        <v>1284000019</v>
      </c>
      <c r="F643" s="326" t="s">
        <v>1767</v>
      </c>
      <c r="G643" s="365" t="s">
        <v>351</v>
      </c>
      <c r="H643" s="365" t="s">
        <v>778</v>
      </c>
      <c r="I643" s="365">
        <v>13408</v>
      </c>
      <c r="J643" s="350" t="s">
        <v>1595</v>
      </c>
      <c r="K643" s="350" t="s">
        <v>1364</v>
      </c>
      <c r="L643" s="350" t="s">
        <v>1365</v>
      </c>
      <c r="M643" s="366">
        <v>58255</v>
      </c>
      <c r="N643" s="295">
        <v>3430535.094</v>
      </c>
      <c r="O643" s="295">
        <v>219483.6</v>
      </c>
      <c r="P643" s="295">
        <v>0</v>
      </c>
      <c r="Q643" s="295"/>
      <c r="R643" s="295">
        <f t="shared" si="27"/>
        <v>3650018.6940000001</v>
      </c>
      <c r="S643" s="295"/>
      <c r="T643" s="295"/>
      <c r="U643" s="253">
        <v>4</v>
      </c>
      <c r="V643" s="253">
        <v>3</v>
      </c>
      <c r="W643" s="253">
        <v>1968</v>
      </c>
      <c r="X643" s="297">
        <v>0.01</v>
      </c>
      <c r="Y643" s="348">
        <v>1</v>
      </c>
      <c r="Z643" s="254"/>
      <c r="AA643" s="295"/>
      <c r="AB643" s="309"/>
      <c r="AC643" s="309"/>
    </row>
    <row r="644" spans="2:29" s="253" customFormat="1" ht="27.6" customHeight="1" x14ac:dyDescent="0.35">
      <c r="B644" s="363" t="s">
        <v>1592</v>
      </c>
      <c r="C644" s="363" t="s">
        <v>2725</v>
      </c>
      <c r="D644" s="363"/>
      <c r="E644" s="364">
        <v>1284000018</v>
      </c>
      <c r="F644" s="326" t="s">
        <v>1767</v>
      </c>
      <c r="G644" s="365" t="s">
        <v>351</v>
      </c>
      <c r="H644" s="365" t="s">
        <v>778</v>
      </c>
      <c r="I644" s="365">
        <v>13408</v>
      </c>
      <c r="J644" s="350" t="s">
        <v>1593</v>
      </c>
      <c r="K644" s="350" t="s">
        <v>1364</v>
      </c>
      <c r="L644" s="350" t="s">
        <v>794</v>
      </c>
      <c r="M644" s="366">
        <v>58255</v>
      </c>
      <c r="N644" s="295">
        <v>3430535.094</v>
      </c>
      <c r="O644" s="295">
        <v>212236.5</v>
      </c>
      <c r="P644" s="295">
        <v>0</v>
      </c>
      <c r="Q644" s="295"/>
      <c r="R644" s="295">
        <f t="shared" si="27"/>
        <v>3642771.594</v>
      </c>
      <c r="S644" s="295"/>
      <c r="T644" s="295"/>
      <c r="U644" s="253">
        <v>4</v>
      </c>
      <c r="V644" s="253">
        <v>3</v>
      </c>
      <c r="W644" s="253">
        <v>1968</v>
      </c>
      <c r="X644" s="297">
        <v>0.01</v>
      </c>
      <c r="Y644" s="348">
        <v>1</v>
      </c>
      <c r="Z644" s="254"/>
      <c r="AA644" s="295"/>
      <c r="AB644" s="309"/>
      <c r="AC644" s="309"/>
    </row>
    <row r="645" spans="2:29" s="253" customFormat="1" ht="27.6" customHeight="1" x14ac:dyDescent="0.35">
      <c r="B645" s="363" t="s">
        <v>1451</v>
      </c>
      <c r="C645" s="363" t="s">
        <v>2054</v>
      </c>
      <c r="D645" s="363"/>
      <c r="E645" s="414">
        <v>1284000017</v>
      </c>
      <c r="F645" s="415" t="s">
        <v>1767</v>
      </c>
      <c r="G645" s="368" t="s">
        <v>351</v>
      </c>
      <c r="H645" s="368" t="s">
        <v>778</v>
      </c>
      <c r="I645" s="368">
        <v>13408</v>
      </c>
      <c r="J645" s="253" t="s">
        <v>1452</v>
      </c>
      <c r="K645" s="251" t="s">
        <v>1364</v>
      </c>
      <c r="L645" s="344" t="s">
        <v>1882</v>
      </c>
      <c r="M645" s="344">
        <v>27000</v>
      </c>
      <c r="N645" s="345">
        <v>14130017.16</v>
      </c>
      <c r="O645" s="345">
        <v>178500</v>
      </c>
      <c r="P645" s="249">
        <v>0</v>
      </c>
      <c r="Q645" s="249"/>
      <c r="R645" s="295">
        <f t="shared" si="27"/>
        <v>14308517.16</v>
      </c>
      <c r="S645" s="295"/>
      <c r="T645" s="295"/>
      <c r="U645" s="416">
        <v>4</v>
      </c>
      <c r="V645" s="251">
        <v>5</v>
      </c>
      <c r="W645" s="251">
        <v>2003</v>
      </c>
      <c r="X645" s="376">
        <v>1</v>
      </c>
      <c r="Y645" s="348">
        <v>1</v>
      </c>
      <c r="Z645" s="254"/>
      <c r="AA645" s="345"/>
      <c r="AB645" s="309"/>
      <c r="AC645" s="309"/>
    </row>
    <row r="646" spans="2:29" s="253" customFormat="1" ht="27.6" customHeight="1" x14ac:dyDescent="0.35">
      <c r="E646" s="367"/>
      <c r="F646" s="304"/>
      <c r="G646" s="368"/>
      <c r="H646" s="368"/>
      <c r="I646" s="368"/>
      <c r="L646" s="300" t="s">
        <v>1544</v>
      </c>
      <c r="M646" s="337">
        <f>SUM(M636:M645)</f>
        <v>474670</v>
      </c>
      <c r="N646" s="301">
        <f>SUM(N636:N645)</f>
        <v>82340125.769999996</v>
      </c>
      <c r="O646" s="301">
        <f>SUM(O636:O645)</f>
        <v>2146605.3000000003</v>
      </c>
      <c r="P646" s="301">
        <f>SUM(P636:P645)</f>
        <v>0</v>
      </c>
      <c r="Q646" s="337">
        <f>SUM(Q636:Q645)</f>
        <v>0</v>
      </c>
      <c r="R646" s="311">
        <f t="shared" si="27"/>
        <v>84486731.069999993</v>
      </c>
      <c r="S646" s="311"/>
      <c r="T646" s="295"/>
      <c r="X646" s="282"/>
      <c r="Z646" s="254"/>
      <c r="AA646" s="362"/>
      <c r="AB646" s="309"/>
      <c r="AC646" s="309"/>
    </row>
    <row r="647" spans="2:29" ht="27.6" customHeight="1" x14ac:dyDescent="0.35">
      <c r="B647" s="286" t="s">
        <v>451</v>
      </c>
      <c r="C647" s="286"/>
      <c r="D647" s="286"/>
      <c r="E647" s="287"/>
      <c r="F647" s="288"/>
      <c r="G647" s="279"/>
      <c r="H647" s="279"/>
      <c r="I647" s="279"/>
      <c r="J647" s="241"/>
      <c r="K647" s="241"/>
      <c r="L647" s="241"/>
      <c r="M647" s="255"/>
      <c r="N647" s="280"/>
      <c r="O647" s="280"/>
      <c r="P647" s="280"/>
      <c r="Q647" s="280"/>
      <c r="R647" s="295"/>
      <c r="S647" s="295"/>
      <c r="T647" s="295"/>
      <c r="U647" s="253"/>
      <c r="V647" s="253"/>
      <c r="W647" s="253"/>
      <c r="X647" s="282"/>
    </row>
    <row r="648" spans="2:29" ht="27.6" customHeight="1" x14ac:dyDescent="0.35">
      <c r="B648" s="289" t="s">
        <v>452</v>
      </c>
      <c r="C648" s="289" t="s">
        <v>2729</v>
      </c>
      <c r="D648" s="289"/>
      <c r="E648" s="299" t="s">
        <v>453</v>
      </c>
      <c r="F648" s="291" t="s">
        <v>455</v>
      </c>
      <c r="G648" s="292" t="s">
        <v>60</v>
      </c>
      <c r="H648" s="292" t="s">
        <v>778</v>
      </c>
      <c r="I648" s="292">
        <v>10465</v>
      </c>
      <c r="J648" s="293" t="s">
        <v>454</v>
      </c>
      <c r="K648" s="293" t="s">
        <v>1364</v>
      </c>
      <c r="L648" s="293" t="s">
        <v>1365</v>
      </c>
      <c r="M648" s="294">
        <v>70099</v>
      </c>
      <c r="N648" s="296">
        <v>17257766.172000002</v>
      </c>
      <c r="O648" s="296">
        <v>313695.90000000002</v>
      </c>
      <c r="P648" s="296">
        <v>0</v>
      </c>
      <c r="Q648" s="296"/>
      <c r="R648" s="295">
        <f>SUM(N648:Q648)</f>
        <v>17571462.072000001</v>
      </c>
      <c r="S648" s="295"/>
      <c r="T648" s="295"/>
      <c r="U648" s="253">
        <v>4</v>
      </c>
      <c r="V648" s="253">
        <v>3</v>
      </c>
      <c r="W648" s="253">
        <v>1963</v>
      </c>
      <c r="X648" s="297">
        <v>0.25</v>
      </c>
      <c r="Y648" s="348">
        <v>1</v>
      </c>
      <c r="AA648" s="296"/>
    </row>
    <row r="649" spans="2:29" ht="27.6" customHeight="1" x14ac:dyDescent="0.35">
      <c r="B649" s="289" t="s">
        <v>1780</v>
      </c>
      <c r="C649" s="289" t="s">
        <v>2729</v>
      </c>
      <c r="D649" s="289"/>
      <c r="E649" s="299" t="s">
        <v>1781</v>
      </c>
      <c r="F649" s="291" t="s">
        <v>455</v>
      </c>
      <c r="G649" s="292" t="s">
        <v>60</v>
      </c>
      <c r="H649" s="292" t="s">
        <v>778</v>
      </c>
      <c r="I649" s="292">
        <v>10465</v>
      </c>
      <c r="J649" s="293" t="s">
        <v>1782</v>
      </c>
      <c r="K649" s="293" t="s">
        <v>1364</v>
      </c>
      <c r="L649" s="293" t="s">
        <v>1365</v>
      </c>
      <c r="M649" s="294">
        <v>70099</v>
      </c>
      <c r="N649" s="296">
        <v>17341006.332000002</v>
      </c>
      <c r="O649" s="296">
        <v>313695.90000000002</v>
      </c>
      <c r="P649" s="296">
        <v>0</v>
      </c>
      <c r="Q649" s="296"/>
      <c r="R649" s="295">
        <f>SUM(N649:Q649)</f>
        <v>17654702.232000001</v>
      </c>
      <c r="S649" s="295"/>
      <c r="T649" s="295"/>
      <c r="U649" s="253">
        <v>4</v>
      </c>
      <c r="V649" s="253">
        <v>3</v>
      </c>
      <c r="W649" s="253">
        <v>1963</v>
      </c>
      <c r="X649" s="297">
        <v>0.25</v>
      </c>
      <c r="Y649" s="348">
        <v>1</v>
      </c>
      <c r="AA649" s="296"/>
    </row>
    <row r="650" spans="2:29" ht="27.6" customHeight="1" x14ac:dyDescent="0.35">
      <c r="B650" s="289" t="s">
        <v>1783</v>
      </c>
      <c r="C650" s="289" t="s">
        <v>2729</v>
      </c>
      <c r="D650" s="289"/>
      <c r="E650" s="299" t="s">
        <v>1784</v>
      </c>
      <c r="F650" s="291" t="s">
        <v>455</v>
      </c>
      <c r="G650" s="292" t="s">
        <v>60</v>
      </c>
      <c r="H650" s="292" t="s">
        <v>778</v>
      </c>
      <c r="I650" s="292">
        <v>10465</v>
      </c>
      <c r="J650" s="293" t="s">
        <v>1785</v>
      </c>
      <c r="K650" s="293" t="s">
        <v>1364</v>
      </c>
      <c r="L650" s="293" t="s">
        <v>1683</v>
      </c>
      <c r="M650" s="294">
        <v>77000</v>
      </c>
      <c r="N650" s="296">
        <v>21179418.210000001</v>
      </c>
      <c r="O650" s="296">
        <v>348896.10000000003</v>
      </c>
      <c r="P650" s="296">
        <v>0</v>
      </c>
      <c r="Q650" s="296"/>
      <c r="R650" s="295">
        <f>SUM(N650:Q650)</f>
        <v>21528314.310000002</v>
      </c>
      <c r="S650" s="295"/>
      <c r="T650" s="295"/>
      <c r="U650" s="253">
        <v>4</v>
      </c>
      <c r="V650" s="253">
        <v>3</v>
      </c>
      <c r="W650" s="253">
        <v>1970</v>
      </c>
      <c r="X650" s="297">
        <v>0.12</v>
      </c>
      <c r="Y650" s="348">
        <v>1</v>
      </c>
      <c r="AA650" s="296"/>
    </row>
    <row r="651" spans="2:29" ht="27.6" customHeight="1" x14ac:dyDescent="0.35">
      <c r="B651" s="289" t="s">
        <v>1356</v>
      </c>
      <c r="C651" s="289" t="s">
        <v>2729</v>
      </c>
      <c r="D651" s="289"/>
      <c r="E651" s="299">
        <v>1285700057</v>
      </c>
      <c r="F651" s="291" t="s">
        <v>455</v>
      </c>
      <c r="G651" s="292" t="s">
        <v>60</v>
      </c>
      <c r="H651" s="292" t="s">
        <v>778</v>
      </c>
      <c r="I651" s="292">
        <v>10465</v>
      </c>
      <c r="J651" s="293" t="s">
        <v>1360</v>
      </c>
      <c r="K651" s="293" t="s">
        <v>1364</v>
      </c>
      <c r="L651" s="293" t="s">
        <v>1880</v>
      </c>
      <c r="M651" s="294">
        <v>64000</v>
      </c>
      <c r="N651" s="296">
        <v>30489830.106000002</v>
      </c>
      <c r="O651" s="296">
        <v>765000</v>
      </c>
      <c r="P651" s="296">
        <v>0</v>
      </c>
      <c r="Q651" s="296"/>
      <c r="R651" s="295">
        <f>SUM(N651:Q651)</f>
        <v>31254830.106000002</v>
      </c>
      <c r="S651" s="295"/>
      <c r="T651" s="295"/>
      <c r="U651" s="253">
        <v>4</v>
      </c>
      <c r="V651" s="253">
        <v>3</v>
      </c>
      <c r="W651" s="253">
        <v>2004</v>
      </c>
      <c r="X651" s="297">
        <v>1</v>
      </c>
      <c r="Y651" s="348">
        <v>1</v>
      </c>
      <c r="AA651" s="296"/>
    </row>
    <row r="652" spans="2:29" ht="27.6" customHeight="1" x14ac:dyDescent="0.35">
      <c r="B652" s="417"/>
      <c r="C652" s="417"/>
      <c r="D652" s="417"/>
      <c r="E652" s="306"/>
      <c r="F652" s="307"/>
      <c r="G652" s="308"/>
      <c r="H652" s="308"/>
      <c r="I652" s="308"/>
      <c r="J652" s="241"/>
      <c r="K652" s="241"/>
      <c r="L652" s="300" t="s">
        <v>1544</v>
      </c>
      <c r="M652" s="301">
        <f t="shared" ref="M652:R652" si="28">SUM(M648:M651)</f>
        <v>281198</v>
      </c>
      <c r="N652" s="301">
        <f t="shared" si="28"/>
        <v>86268020.820000008</v>
      </c>
      <c r="O652" s="301">
        <f t="shared" si="28"/>
        <v>1741287.9000000001</v>
      </c>
      <c r="P652" s="301">
        <f t="shared" si="28"/>
        <v>0</v>
      </c>
      <c r="Q652" s="301">
        <f t="shared" si="28"/>
        <v>0</v>
      </c>
      <c r="R652" s="301">
        <f t="shared" si="28"/>
        <v>88009308.720000014</v>
      </c>
      <c r="S652" s="311"/>
      <c r="T652" s="310"/>
      <c r="U652" s="253"/>
      <c r="V652" s="253"/>
      <c r="W652" s="253"/>
      <c r="X652" s="282"/>
    </row>
    <row r="653" spans="2:29" ht="27.6" customHeight="1" x14ac:dyDescent="0.35">
      <c r="B653" s="241"/>
      <c r="C653" s="241"/>
      <c r="D653" s="241"/>
      <c r="E653" s="306"/>
      <c r="F653" s="307"/>
      <c r="G653" s="308"/>
      <c r="H653" s="308"/>
      <c r="I653" s="308"/>
      <c r="J653" s="241"/>
      <c r="L653" s="418" t="s">
        <v>1177</v>
      </c>
      <c r="M653" s="343">
        <f>M652+M646+M634+M629+M621+M609+M603+M565+M558+M541+M527+M499+M480+M459+M443+M422+M399+M366+M353+M326+M317+M310+M306+M240+M226+M175</f>
        <v>23834451</v>
      </c>
      <c r="N653" s="343">
        <f>N652+N646+N634+N629+N621+N609+N603+N565+N558+N541+N527+N499+N480+N459+N443+N422+N399+N366+N353+N326+N317+N310+N306+N240+N226+N175</f>
        <v>5132516964.8641243</v>
      </c>
      <c r="O653" s="343">
        <f>O652+O646+O634+O629+O621+O609+O603+O565+O558+O541+O527+O499+O480+O459+O443+O422+O399+O366+O353+O326+O317+O310+O306+O240+O226+O175</f>
        <v>168179221.56029999</v>
      </c>
      <c r="P653" s="343">
        <f>P652+P646+P634+P629+P621+P609+P603+P565+P558+P541+P527+P499+P480+P459+P443+P422+P399+P366+P353+P326+P317+P310+P306+P240+P226+P175</f>
        <v>0</v>
      </c>
      <c r="Q653" s="343">
        <f>Q652+Q646+Q634+Q629+Q621+Q609+Q603+Q565+Q558+Q541+Q527+Q499+Q480+Q459+Q443+Q422+Q399+Q366+Q353+Q326+Q317+Q310+Q306+Q240+Q226+Q175</f>
        <v>0</v>
      </c>
      <c r="R653" s="314">
        <f>SUM(N653:Q653)</f>
        <v>5300696186.4244242</v>
      </c>
      <c r="S653" s="343"/>
      <c r="T653" s="310"/>
      <c r="U653" s="253"/>
      <c r="V653" s="253"/>
      <c r="W653" s="253"/>
      <c r="X653" s="282"/>
    </row>
    <row r="654" spans="2:29" ht="27.6" customHeight="1" x14ac:dyDescent="0.35">
      <c r="B654" s="346" t="s">
        <v>1786</v>
      </c>
      <c r="C654" s="346"/>
      <c r="D654" s="346"/>
      <c r="E654" s="284"/>
      <c r="F654" s="285"/>
      <c r="G654" s="279"/>
      <c r="H654" s="279"/>
      <c r="I654" s="279"/>
      <c r="J654" s="241"/>
      <c r="K654" s="241"/>
      <c r="R654" s="248"/>
      <c r="S654" s="419"/>
      <c r="T654" s="419"/>
    </row>
    <row r="655" spans="2:29" ht="27.6" customHeight="1" x14ac:dyDescent="0.35">
      <c r="B655" s="286" t="s">
        <v>1787</v>
      </c>
      <c r="C655" s="286"/>
      <c r="D655" s="286"/>
      <c r="E655" s="287"/>
      <c r="F655" s="288"/>
      <c r="G655" s="279"/>
      <c r="H655" s="279"/>
      <c r="I655" s="279"/>
      <c r="J655" s="241"/>
      <c r="K655" s="241"/>
      <c r="L655" s="241"/>
      <c r="M655" s="255"/>
      <c r="N655" s="280"/>
      <c r="O655" s="280"/>
      <c r="P655" s="280"/>
      <c r="Q655" s="280"/>
      <c r="R655" s="295"/>
      <c r="S655" s="295"/>
      <c r="T655" s="295"/>
      <c r="U655" s="253"/>
      <c r="V655" s="253"/>
      <c r="W655" s="253"/>
      <c r="X655" s="282"/>
    </row>
    <row r="656" spans="2:29" s="253" customFormat="1" ht="27.6" customHeight="1" x14ac:dyDescent="0.35">
      <c r="B656" s="363" t="s">
        <v>1788</v>
      </c>
      <c r="C656" s="363"/>
      <c r="D656" s="363" t="s">
        <v>2750</v>
      </c>
      <c r="E656" s="327" t="s">
        <v>1789</v>
      </c>
      <c r="F656" s="326" t="s">
        <v>2281</v>
      </c>
      <c r="G656" s="365" t="s">
        <v>2212</v>
      </c>
      <c r="H656" s="365" t="s">
        <v>778</v>
      </c>
      <c r="I656" s="365">
        <v>10453</v>
      </c>
      <c r="J656" s="350" t="s">
        <v>1790</v>
      </c>
      <c r="M656" s="309"/>
      <c r="N656" s="281"/>
      <c r="O656" s="281"/>
      <c r="P656" s="281"/>
      <c r="Q656" s="281"/>
      <c r="R656" s="295"/>
      <c r="S656" s="295"/>
      <c r="T656" s="295"/>
      <c r="X656" s="282"/>
      <c r="Z656" s="362"/>
      <c r="AA656" s="362"/>
      <c r="AB656" s="309"/>
      <c r="AC656" s="309"/>
    </row>
    <row r="657" spans="1:29" ht="27.6" customHeight="1" x14ac:dyDescent="0.35">
      <c r="A657" s="298"/>
      <c r="B657" s="289" t="s">
        <v>1791</v>
      </c>
      <c r="C657" s="289" t="s">
        <v>2725</v>
      </c>
      <c r="D657" s="289" t="s">
        <v>2751</v>
      </c>
      <c r="E657" s="299" t="s">
        <v>875</v>
      </c>
      <c r="F657" s="291" t="s">
        <v>915</v>
      </c>
      <c r="G657" s="292" t="s">
        <v>2212</v>
      </c>
      <c r="H657" s="292" t="s">
        <v>778</v>
      </c>
      <c r="I657" s="292">
        <v>10453</v>
      </c>
      <c r="J657" s="293" t="s">
        <v>677</v>
      </c>
      <c r="K657" s="293" t="s">
        <v>981</v>
      </c>
      <c r="L657" s="293" t="s">
        <v>2218</v>
      </c>
      <c r="M657" s="294">
        <v>112332</v>
      </c>
      <c r="N657" s="280">
        <v>58725077.319653623</v>
      </c>
      <c r="O657" s="280">
        <v>1926553.2000000004</v>
      </c>
      <c r="P657" s="296"/>
      <c r="Q657" s="296"/>
      <c r="R657" s="295">
        <f t="shared" ref="R657:R694" si="29">SUM(N657:Q657)</f>
        <v>60651630.519653626</v>
      </c>
      <c r="S657" s="295"/>
      <c r="T657" s="295"/>
      <c r="U657" s="253">
        <v>25</v>
      </c>
      <c r="V657" s="253">
        <v>4</v>
      </c>
      <c r="W657" s="253">
        <v>1956</v>
      </c>
      <c r="X657" s="282"/>
    </row>
    <row r="658" spans="1:29" ht="27.6" customHeight="1" x14ac:dyDescent="0.35">
      <c r="A658" s="420"/>
      <c r="B658" s="289" t="s">
        <v>678</v>
      </c>
      <c r="C658" s="289" t="s">
        <v>2725</v>
      </c>
      <c r="D658" s="289" t="s">
        <v>2753</v>
      </c>
      <c r="E658" s="299" t="s">
        <v>679</v>
      </c>
      <c r="F658" s="434" t="s">
        <v>916</v>
      </c>
      <c r="G658" s="292" t="s">
        <v>2212</v>
      </c>
      <c r="H658" s="292" t="s">
        <v>778</v>
      </c>
      <c r="I658" s="292">
        <v>10453</v>
      </c>
      <c r="J658" s="293" t="s">
        <v>680</v>
      </c>
      <c r="K658" s="293" t="s">
        <v>981</v>
      </c>
      <c r="L658" s="293" t="s">
        <v>1408</v>
      </c>
      <c r="M658" s="294">
        <v>33015</v>
      </c>
      <c r="N658" s="280">
        <v>20027627.525199797</v>
      </c>
      <c r="O658" s="280">
        <v>642184.4</v>
      </c>
      <c r="P658" s="296"/>
      <c r="Q658" s="296"/>
      <c r="R658" s="295">
        <f t="shared" si="29"/>
        <v>20669811.925199796</v>
      </c>
      <c r="S658" s="295"/>
      <c r="T658" s="295"/>
      <c r="U658" s="253">
        <v>25</v>
      </c>
      <c r="V658" s="253">
        <v>4</v>
      </c>
      <c r="W658" s="253"/>
      <c r="X658" s="282"/>
    </row>
    <row r="659" spans="1:29" ht="27.6" customHeight="1" x14ac:dyDescent="0.35">
      <c r="A659" s="422"/>
      <c r="B659" s="289" t="s">
        <v>988</v>
      </c>
      <c r="C659" s="289" t="s">
        <v>2725</v>
      </c>
      <c r="D659" s="289" t="s">
        <v>2754</v>
      </c>
      <c r="E659" s="299" t="s">
        <v>2730</v>
      </c>
      <c r="F659" s="488" t="s">
        <v>918</v>
      </c>
      <c r="G659" s="292" t="s">
        <v>2212</v>
      </c>
      <c r="H659" s="292" t="s">
        <v>778</v>
      </c>
      <c r="I659" s="292">
        <v>10453</v>
      </c>
      <c r="J659" s="293" t="s">
        <v>681</v>
      </c>
      <c r="K659" s="293" t="s">
        <v>1872</v>
      </c>
      <c r="L659" s="293" t="s">
        <v>1408</v>
      </c>
      <c r="M659" s="294">
        <v>5600</v>
      </c>
      <c r="N659" s="280">
        <v>3903690.1108440277</v>
      </c>
      <c r="O659" s="280">
        <v>93408.639999999999</v>
      </c>
      <c r="P659" s="296"/>
      <c r="Q659" s="296"/>
      <c r="R659" s="295">
        <f t="shared" si="29"/>
        <v>3997098.7508440278</v>
      </c>
      <c r="S659" s="295"/>
      <c r="T659" s="295"/>
      <c r="U659" s="253">
        <v>25</v>
      </c>
      <c r="V659" s="253">
        <v>4</v>
      </c>
      <c r="W659" s="253">
        <v>1950</v>
      </c>
      <c r="X659" s="282"/>
    </row>
    <row r="660" spans="1:29" ht="27.6" customHeight="1" x14ac:dyDescent="0.35">
      <c r="A660" s="423"/>
      <c r="B660" s="289" t="s">
        <v>917</v>
      </c>
      <c r="C660" s="289" t="s">
        <v>2725</v>
      </c>
      <c r="D660" s="289" t="s">
        <v>2756</v>
      </c>
      <c r="E660" s="299" t="s">
        <v>1873</v>
      </c>
      <c r="F660" s="291" t="s">
        <v>919</v>
      </c>
      <c r="G660" s="292" t="s">
        <v>2212</v>
      </c>
      <c r="H660" s="292" t="s">
        <v>778</v>
      </c>
      <c r="I660" s="292">
        <v>10453</v>
      </c>
      <c r="J660" s="293" t="s">
        <v>1874</v>
      </c>
      <c r="K660" s="293" t="s">
        <v>1872</v>
      </c>
      <c r="L660" s="293" t="s">
        <v>794</v>
      </c>
      <c r="M660" s="294">
        <v>63848</v>
      </c>
      <c r="N660" s="280">
        <v>29362538.659826815</v>
      </c>
      <c r="O660" s="280">
        <v>4139170.3600000008</v>
      </c>
      <c r="P660" s="296"/>
      <c r="Q660" s="296"/>
      <c r="R660" s="295">
        <f t="shared" si="29"/>
        <v>33501709.019826815</v>
      </c>
      <c r="S660" s="295"/>
      <c r="T660" s="295"/>
      <c r="U660" s="253">
        <v>25</v>
      </c>
      <c r="V660" s="253">
        <v>4</v>
      </c>
      <c r="W660" s="253">
        <v>1959</v>
      </c>
      <c r="X660" s="282"/>
    </row>
    <row r="661" spans="1:29" s="253" customFormat="1" ht="27.6" customHeight="1" x14ac:dyDescent="0.35">
      <c r="A661" s="437"/>
      <c r="B661" s="363" t="s">
        <v>1875</v>
      </c>
      <c r="C661" s="363" t="s">
        <v>2725</v>
      </c>
      <c r="D661" s="363"/>
      <c r="E661" s="327" t="s">
        <v>1876</v>
      </c>
      <c r="F661" s="326" t="s">
        <v>3</v>
      </c>
      <c r="G661" s="365" t="s">
        <v>2212</v>
      </c>
      <c r="H661" s="365" t="s">
        <v>778</v>
      </c>
      <c r="I661" s="365">
        <v>10453</v>
      </c>
      <c r="J661" s="350" t="s">
        <v>1877</v>
      </c>
      <c r="K661" s="350" t="s">
        <v>232</v>
      </c>
      <c r="L661" s="350" t="s">
        <v>1878</v>
      </c>
      <c r="M661" s="366">
        <v>1650</v>
      </c>
      <c r="N661" s="281">
        <v>149876.24140786167</v>
      </c>
      <c r="O661" s="281">
        <v>18961.95392</v>
      </c>
      <c r="P661" s="295"/>
      <c r="Q661" s="295"/>
      <c r="R661" s="295">
        <f t="shared" si="29"/>
        <v>168838.19532786167</v>
      </c>
      <c r="S661" s="295"/>
      <c r="T661" s="295"/>
      <c r="U661" s="253">
        <v>8</v>
      </c>
      <c r="V661" s="253">
        <v>6</v>
      </c>
      <c r="W661" s="253">
        <v>1995</v>
      </c>
      <c r="X661" s="282"/>
      <c r="Z661" s="362"/>
      <c r="AA661" s="362"/>
      <c r="AB661" s="309"/>
      <c r="AC661" s="309"/>
    </row>
    <row r="662" spans="1:29" ht="27.6" customHeight="1" x14ac:dyDescent="0.35">
      <c r="A662" s="420"/>
      <c r="B662" s="289" t="s">
        <v>4</v>
      </c>
      <c r="C662" s="289" t="s">
        <v>2725</v>
      </c>
      <c r="D662" s="289" t="s">
        <v>2757</v>
      </c>
      <c r="E662" s="299" t="s">
        <v>1458</v>
      </c>
      <c r="F662" s="291" t="s">
        <v>920</v>
      </c>
      <c r="G662" s="292" t="s">
        <v>2212</v>
      </c>
      <c r="H662" s="292" t="s">
        <v>778</v>
      </c>
      <c r="I662" s="292">
        <v>10453</v>
      </c>
      <c r="J662" s="293" t="s">
        <v>1459</v>
      </c>
      <c r="K662" s="293" t="s">
        <v>1872</v>
      </c>
      <c r="L662" s="293" t="s">
        <v>794</v>
      </c>
      <c r="M662" s="294">
        <v>12900</v>
      </c>
      <c r="N662" s="280">
        <v>5940397.9947626507</v>
      </c>
      <c r="O662" s="280">
        <v>1287871.6240000001</v>
      </c>
      <c r="P662" s="296"/>
      <c r="Q662" s="296"/>
      <c r="R662" s="295">
        <f t="shared" si="29"/>
        <v>7228269.6187626505</v>
      </c>
      <c r="S662" s="295"/>
      <c r="T662" s="295"/>
      <c r="U662" s="253">
        <v>25</v>
      </c>
      <c r="V662" s="253">
        <v>4</v>
      </c>
      <c r="W662" s="253">
        <v>1959</v>
      </c>
      <c r="X662" s="282"/>
    </row>
    <row r="663" spans="1:29" ht="27.6" customHeight="1" x14ac:dyDescent="0.35">
      <c r="A663" s="420"/>
      <c r="B663" s="289" t="s">
        <v>1852</v>
      </c>
      <c r="C663" s="289" t="s">
        <v>2725</v>
      </c>
      <c r="D663" s="289" t="s">
        <v>2758</v>
      </c>
      <c r="E663" s="568" t="s">
        <v>1853</v>
      </c>
      <c r="F663" s="434" t="s">
        <v>922</v>
      </c>
      <c r="G663" s="292" t="s">
        <v>2212</v>
      </c>
      <c r="H663" s="292" t="s">
        <v>778</v>
      </c>
      <c r="I663" s="292">
        <v>10453</v>
      </c>
      <c r="J663" s="293" t="s">
        <v>1854</v>
      </c>
      <c r="K663" s="293" t="s">
        <v>981</v>
      </c>
      <c r="L663" s="293" t="s">
        <v>1365</v>
      </c>
      <c r="M663" s="294">
        <v>21413</v>
      </c>
      <c r="N663" s="280">
        <v>8656008.5066541489</v>
      </c>
      <c r="O663" s="280">
        <v>350282.4</v>
      </c>
      <c r="P663" s="296"/>
      <c r="Q663" s="296"/>
      <c r="R663" s="295">
        <f t="shared" si="29"/>
        <v>9006290.9066541493</v>
      </c>
      <c r="S663" s="295"/>
      <c r="T663" s="295"/>
      <c r="U663" s="253">
        <v>25</v>
      </c>
      <c r="V663" s="253">
        <v>4</v>
      </c>
      <c r="W663" s="253">
        <v>1899</v>
      </c>
      <c r="X663" s="282"/>
    </row>
    <row r="664" spans="1:29" ht="27.6" customHeight="1" x14ac:dyDescent="0.35">
      <c r="A664" s="420"/>
      <c r="B664" s="289" t="s">
        <v>1502</v>
      </c>
      <c r="C664" s="289" t="s">
        <v>2725</v>
      </c>
      <c r="D664" s="289" t="s">
        <v>2759</v>
      </c>
      <c r="E664" s="299" t="s">
        <v>1503</v>
      </c>
      <c r="F664" s="291" t="s">
        <v>921</v>
      </c>
      <c r="G664" s="292" t="s">
        <v>2212</v>
      </c>
      <c r="H664" s="292" t="s">
        <v>778</v>
      </c>
      <c r="I664" s="292">
        <v>10453</v>
      </c>
      <c r="J664" s="293" t="s">
        <v>1504</v>
      </c>
      <c r="K664" s="293" t="s">
        <v>232</v>
      </c>
      <c r="L664" s="293" t="s">
        <v>1542</v>
      </c>
      <c r="M664" s="294">
        <v>71000</v>
      </c>
      <c r="N664" s="280">
        <v>32078149.171718318</v>
      </c>
      <c r="O664" s="280">
        <v>700564.8</v>
      </c>
      <c r="P664" s="296"/>
      <c r="Q664" s="296"/>
      <c r="R664" s="295">
        <f t="shared" si="29"/>
        <v>32778713.971718319</v>
      </c>
      <c r="S664" s="295"/>
      <c r="T664" s="295"/>
      <c r="U664" s="253">
        <v>25</v>
      </c>
      <c r="V664" s="253">
        <v>4</v>
      </c>
      <c r="W664" s="253">
        <v>1898</v>
      </c>
      <c r="X664" s="282"/>
    </row>
    <row r="665" spans="1:29" ht="27.6" customHeight="1" x14ac:dyDescent="0.35">
      <c r="A665" s="420"/>
      <c r="B665" s="289" t="s">
        <v>1505</v>
      </c>
      <c r="C665" s="289" t="s">
        <v>2725</v>
      </c>
      <c r="D665" s="289" t="s">
        <v>2755</v>
      </c>
      <c r="E665" s="299" t="s">
        <v>1506</v>
      </c>
      <c r="F665" s="488" t="s">
        <v>923</v>
      </c>
      <c r="G665" s="292" t="s">
        <v>2212</v>
      </c>
      <c r="H665" s="292" t="s">
        <v>778</v>
      </c>
      <c r="I665" s="292">
        <v>10453</v>
      </c>
      <c r="J665" s="293" t="s">
        <v>1507</v>
      </c>
      <c r="K665" s="293" t="s">
        <v>232</v>
      </c>
      <c r="L665" s="293" t="s">
        <v>1408</v>
      </c>
      <c r="M665" s="294">
        <v>13360</v>
      </c>
      <c r="N665" s="280">
        <v>7977105.8786812751</v>
      </c>
      <c r="O665" s="280">
        <v>233521.60000000003</v>
      </c>
      <c r="P665" s="296"/>
      <c r="Q665" s="296"/>
      <c r="R665" s="295">
        <f t="shared" si="29"/>
        <v>8210627.4786812747</v>
      </c>
      <c r="S665" s="295"/>
      <c r="T665" s="295"/>
      <c r="U665" s="253">
        <v>25</v>
      </c>
      <c r="V665" s="253">
        <v>4</v>
      </c>
      <c r="W665" s="253">
        <v>1898</v>
      </c>
      <c r="X665" s="282"/>
    </row>
    <row r="666" spans="1:29" ht="27.6" customHeight="1" x14ac:dyDescent="0.35">
      <c r="A666" s="420"/>
      <c r="B666" s="289" t="s">
        <v>1508</v>
      </c>
      <c r="C666" s="289" t="s">
        <v>2725</v>
      </c>
      <c r="D666" s="289" t="s">
        <v>2760</v>
      </c>
      <c r="E666" s="299" t="s">
        <v>1509</v>
      </c>
      <c r="F666" s="291" t="s">
        <v>924</v>
      </c>
      <c r="G666" s="292" t="s">
        <v>2212</v>
      </c>
      <c r="H666" s="292" t="s">
        <v>778</v>
      </c>
      <c r="I666" s="292">
        <v>10453</v>
      </c>
      <c r="J666" s="293" t="s">
        <v>1510</v>
      </c>
      <c r="K666" s="293" t="s">
        <v>1872</v>
      </c>
      <c r="L666" s="293" t="s">
        <v>1365</v>
      </c>
      <c r="M666" s="294">
        <v>20136</v>
      </c>
      <c r="N666" s="280">
        <v>8656008.5066541489</v>
      </c>
      <c r="O666" s="280">
        <v>467043.20000000007</v>
      </c>
      <c r="P666" s="296"/>
      <c r="Q666" s="296"/>
      <c r="R666" s="295">
        <f t="shared" si="29"/>
        <v>9123051.7066541482</v>
      </c>
      <c r="S666" s="295"/>
      <c r="T666" s="295"/>
      <c r="U666" s="253">
        <v>25</v>
      </c>
      <c r="V666" s="253">
        <v>4</v>
      </c>
      <c r="W666" s="253">
        <v>1912</v>
      </c>
      <c r="X666" s="282"/>
    </row>
    <row r="667" spans="1:29" ht="27.6" customHeight="1" x14ac:dyDescent="0.35">
      <c r="A667" s="420"/>
      <c r="B667" s="289" t="s">
        <v>1511</v>
      </c>
      <c r="C667" s="289" t="s">
        <v>2725</v>
      </c>
      <c r="D667" s="289" t="s">
        <v>2761</v>
      </c>
      <c r="E667" s="299" t="s">
        <v>482</v>
      </c>
      <c r="F667" s="291" t="s">
        <v>925</v>
      </c>
      <c r="G667" s="292" t="s">
        <v>2212</v>
      </c>
      <c r="H667" s="292" t="s">
        <v>778</v>
      </c>
      <c r="I667" s="292">
        <v>10453</v>
      </c>
      <c r="J667" s="293" t="s">
        <v>483</v>
      </c>
      <c r="K667" s="293" t="s">
        <v>232</v>
      </c>
      <c r="L667" s="241"/>
      <c r="M667" s="294">
        <v>160</v>
      </c>
      <c r="N667" s="280">
        <v>76376.545646948391</v>
      </c>
      <c r="O667" s="280">
        <v>0</v>
      </c>
      <c r="P667" s="296"/>
      <c r="Q667" s="296"/>
      <c r="R667" s="295">
        <f t="shared" si="29"/>
        <v>76376.545646948391</v>
      </c>
      <c r="S667" s="295"/>
      <c r="T667" s="295"/>
      <c r="U667" s="253">
        <v>8</v>
      </c>
      <c r="V667" s="253">
        <v>6</v>
      </c>
      <c r="W667" s="253">
        <v>1959</v>
      </c>
      <c r="X667" s="282"/>
    </row>
    <row r="668" spans="1:29" ht="27.6" customHeight="1" x14ac:dyDescent="0.35">
      <c r="A668" s="420"/>
      <c r="B668" s="289" t="s">
        <v>989</v>
      </c>
      <c r="C668" s="289" t="s">
        <v>2725</v>
      </c>
      <c r="D668" s="289" t="s">
        <v>2762</v>
      </c>
      <c r="E668" s="299" t="s">
        <v>2731</v>
      </c>
      <c r="F668" s="291" t="s">
        <v>637</v>
      </c>
      <c r="G668" s="292" t="s">
        <v>2212</v>
      </c>
      <c r="H668" s="292" t="s">
        <v>778</v>
      </c>
      <c r="I668" s="292">
        <v>10453</v>
      </c>
      <c r="J668" s="293" t="s">
        <v>1401</v>
      </c>
      <c r="K668" s="293" t="s">
        <v>232</v>
      </c>
      <c r="L668" s="293" t="s">
        <v>1247</v>
      </c>
      <c r="M668" s="294">
        <v>100</v>
      </c>
      <c r="N668" s="280">
        <v>50917.697097965574</v>
      </c>
      <c r="O668" s="280">
        <v>0</v>
      </c>
      <c r="P668" s="296"/>
      <c r="Q668" s="296"/>
      <c r="R668" s="295">
        <f t="shared" si="29"/>
        <v>50917.697097965574</v>
      </c>
      <c r="S668" s="295"/>
      <c r="T668" s="295"/>
      <c r="U668" s="253">
        <v>8</v>
      </c>
      <c r="V668" s="253">
        <v>6</v>
      </c>
      <c r="W668" s="253">
        <v>1956</v>
      </c>
      <c r="X668" s="282"/>
    </row>
    <row r="669" spans="1:29" ht="27.6" customHeight="1" x14ac:dyDescent="0.35">
      <c r="A669" s="422"/>
      <c r="B669" s="289" t="s">
        <v>1010</v>
      </c>
      <c r="C669" s="289" t="s">
        <v>2725</v>
      </c>
      <c r="D669" s="289" t="s">
        <v>2763</v>
      </c>
      <c r="E669" s="299" t="s">
        <v>1402</v>
      </c>
      <c r="F669" s="488" t="s">
        <v>984</v>
      </c>
      <c r="G669" s="292" t="s">
        <v>2212</v>
      </c>
      <c r="H669" s="292" t="s">
        <v>778</v>
      </c>
      <c r="I669" s="292">
        <v>10453</v>
      </c>
      <c r="J669" s="293" t="s">
        <v>1011</v>
      </c>
      <c r="K669" s="293" t="s">
        <v>232</v>
      </c>
      <c r="L669" s="293" t="s">
        <v>794</v>
      </c>
      <c r="M669" s="294">
        <v>70000</v>
      </c>
      <c r="N669" s="280">
        <v>28853361.688847162</v>
      </c>
      <c r="O669" s="280">
        <v>1167608</v>
      </c>
      <c r="P669" s="296"/>
      <c r="Q669" s="296"/>
      <c r="R669" s="295">
        <f t="shared" si="29"/>
        <v>30020969.688847162</v>
      </c>
      <c r="S669" s="295"/>
      <c r="T669" s="295"/>
      <c r="U669" s="253">
        <v>25</v>
      </c>
      <c r="V669" s="253">
        <v>4</v>
      </c>
      <c r="W669" s="253">
        <v>1953</v>
      </c>
      <c r="X669" s="282"/>
    </row>
    <row r="670" spans="1:29" ht="27.6" customHeight="1" x14ac:dyDescent="0.35">
      <c r="A670" s="422"/>
      <c r="B670" s="289" t="s">
        <v>524</v>
      </c>
      <c r="C670" s="289" t="s">
        <v>2725</v>
      </c>
      <c r="D670" s="289" t="s">
        <v>2765</v>
      </c>
      <c r="E670" s="299" t="s">
        <v>656</v>
      </c>
      <c r="F670" s="291" t="s">
        <v>985</v>
      </c>
      <c r="G670" s="292" t="s">
        <v>2212</v>
      </c>
      <c r="H670" s="292" t="s">
        <v>778</v>
      </c>
      <c r="I670" s="292">
        <v>10453</v>
      </c>
      <c r="J670" s="293" t="s">
        <v>525</v>
      </c>
      <c r="K670" s="293" t="s">
        <v>232</v>
      </c>
      <c r="L670" s="293" t="s">
        <v>1479</v>
      </c>
      <c r="M670" s="294">
        <v>13800</v>
      </c>
      <c r="N670" s="280">
        <v>6110123.6517558703</v>
      </c>
      <c r="O670" s="280">
        <v>221845.52000000005</v>
      </c>
      <c r="P670" s="296"/>
      <c r="Q670" s="296"/>
      <c r="R670" s="295">
        <f t="shared" si="29"/>
        <v>6331969.1717558708</v>
      </c>
      <c r="S670" s="295"/>
      <c r="T670" s="295"/>
      <c r="U670" s="253">
        <v>25</v>
      </c>
      <c r="V670" s="253">
        <v>4</v>
      </c>
      <c r="W670" s="253">
        <v>1965</v>
      </c>
      <c r="X670" s="282"/>
    </row>
    <row r="671" spans="1:29" ht="27.6" customHeight="1" x14ac:dyDescent="0.35">
      <c r="A671" s="422"/>
      <c r="B671" s="289" t="s">
        <v>527</v>
      </c>
      <c r="C671" s="289" t="s">
        <v>2725</v>
      </c>
      <c r="D671" s="289" t="s">
        <v>2766</v>
      </c>
      <c r="E671" s="299" t="s">
        <v>657</v>
      </c>
      <c r="F671" s="488" t="s">
        <v>987</v>
      </c>
      <c r="G671" s="292" t="s">
        <v>2212</v>
      </c>
      <c r="H671" s="292" t="s">
        <v>778</v>
      </c>
      <c r="I671" s="292">
        <v>10453</v>
      </c>
      <c r="J671" s="293" t="s">
        <v>526</v>
      </c>
      <c r="K671" s="293" t="s">
        <v>1872</v>
      </c>
      <c r="L671" s="293" t="s">
        <v>1542</v>
      </c>
      <c r="M671" s="294">
        <v>39336</v>
      </c>
      <c r="N671" s="280">
        <v>17651468.327294733</v>
      </c>
      <c r="O671" s="280">
        <v>875706.00000000012</v>
      </c>
      <c r="P671" s="296"/>
      <c r="Q671" s="296"/>
      <c r="R671" s="295">
        <f t="shared" si="29"/>
        <v>18527174.327294733</v>
      </c>
      <c r="S671" s="295"/>
      <c r="T671" s="295"/>
      <c r="U671" s="253">
        <v>25</v>
      </c>
      <c r="V671" s="253">
        <v>4</v>
      </c>
      <c r="W671" s="253">
        <v>1896</v>
      </c>
      <c r="X671" s="282"/>
    </row>
    <row r="672" spans="1:29" ht="27.6" customHeight="1" x14ac:dyDescent="0.35">
      <c r="A672" s="420"/>
      <c r="B672" s="289" t="s">
        <v>529</v>
      </c>
      <c r="C672" s="289" t="s">
        <v>2725</v>
      </c>
      <c r="D672" s="289" t="s">
        <v>2767</v>
      </c>
      <c r="E672" s="299" t="s">
        <v>1946</v>
      </c>
      <c r="F672" s="291" t="s">
        <v>986</v>
      </c>
      <c r="G672" s="292" t="s">
        <v>2212</v>
      </c>
      <c r="H672" s="292" t="s">
        <v>778</v>
      </c>
      <c r="I672" s="292">
        <v>10453</v>
      </c>
      <c r="J672" s="293" t="s">
        <v>528</v>
      </c>
      <c r="K672" s="293" t="s">
        <v>981</v>
      </c>
      <c r="L672" s="293" t="s">
        <v>794</v>
      </c>
      <c r="M672" s="294">
        <v>53170</v>
      </c>
      <c r="N672" s="280">
        <v>21555158.438138761</v>
      </c>
      <c r="O672" s="280">
        <v>1009980.9200000002</v>
      </c>
      <c r="P672" s="296"/>
      <c r="Q672" s="296"/>
      <c r="R672" s="295">
        <f t="shared" si="29"/>
        <v>22565139.358138762</v>
      </c>
      <c r="S672" s="295"/>
      <c r="T672" s="295"/>
      <c r="U672" s="253">
        <v>25</v>
      </c>
      <c r="V672" s="253">
        <v>4</v>
      </c>
      <c r="W672" s="253">
        <v>1954</v>
      </c>
      <c r="X672" s="282"/>
    </row>
    <row r="673" spans="1:24" ht="27.6" customHeight="1" x14ac:dyDescent="0.35">
      <c r="A673" s="420"/>
      <c r="B673" s="289" t="s">
        <v>286</v>
      </c>
      <c r="C673" s="289" t="s">
        <v>2725</v>
      </c>
      <c r="D673" s="289" t="s">
        <v>2768</v>
      </c>
      <c r="E673" s="299" t="s">
        <v>287</v>
      </c>
      <c r="F673" s="488" t="s">
        <v>990</v>
      </c>
      <c r="G673" s="292" t="s">
        <v>2212</v>
      </c>
      <c r="H673" s="292" t="s">
        <v>778</v>
      </c>
      <c r="I673" s="292">
        <v>10453</v>
      </c>
      <c r="J673" s="293" t="s">
        <v>288</v>
      </c>
      <c r="K673" s="293" t="s">
        <v>232</v>
      </c>
      <c r="L673" s="293" t="s">
        <v>1247</v>
      </c>
      <c r="M673" s="294">
        <v>1600</v>
      </c>
      <c r="N673" s="280">
        <v>594039.79947626509</v>
      </c>
      <c r="O673" s="280">
        <v>29190.200000000004</v>
      </c>
      <c r="P673" s="296"/>
      <c r="Q673" s="296"/>
      <c r="R673" s="295">
        <f t="shared" si="29"/>
        <v>623229.99947626505</v>
      </c>
      <c r="S673" s="295"/>
      <c r="T673" s="295"/>
      <c r="U673" s="253">
        <v>25</v>
      </c>
      <c r="V673" s="253">
        <v>4</v>
      </c>
      <c r="W673" s="253">
        <v>1965</v>
      </c>
      <c r="X673" s="282"/>
    </row>
    <row r="674" spans="1:24" ht="27.6" customHeight="1" x14ac:dyDescent="0.35">
      <c r="A674" s="420"/>
      <c r="B674" s="289" t="s">
        <v>2001</v>
      </c>
      <c r="C674" s="289" t="s">
        <v>2725</v>
      </c>
      <c r="D674" s="289" t="s">
        <v>2769</v>
      </c>
      <c r="E674" s="299" t="s">
        <v>159</v>
      </c>
      <c r="F674" s="291" t="s">
        <v>991</v>
      </c>
      <c r="G674" s="292" t="s">
        <v>2212</v>
      </c>
      <c r="H674" s="292" t="s">
        <v>778</v>
      </c>
      <c r="I674" s="292">
        <v>10453</v>
      </c>
      <c r="J674" s="293" t="s">
        <v>530</v>
      </c>
      <c r="K674" s="293" t="s">
        <v>232</v>
      </c>
      <c r="L674" s="293" t="s">
        <v>1247</v>
      </c>
      <c r="M674" s="294">
        <v>12000</v>
      </c>
      <c r="N674" s="280">
        <v>3394513.1398643716</v>
      </c>
      <c r="O674" s="280">
        <v>198493.36000000002</v>
      </c>
      <c r="P674" s="296"/>
      <c r="Q674" s="296"/>
      <c r="R674" s="295">
        <f t="shared" si="29"/>
        <v>3593006.4998643715</v>
      </c>
      <c r="S674" s="295"/>
      <c r="T674" s="295"/>
      <c r="U674" s="253">
        <v>25</v>
      </c>
      <c r="V674" s="253">
        <v>4</v>
      </c>
      <c r="W674" s="253">
        <v>1920</v>
      </c>
      <c r="X674" s="282"/>
    </row>
    <row r="675" spans="1:24" ht="27.6" customHeight="1" x14ac:dyDescent="0.35">
      <c r="A675" s="420"/>
      <c r="B675" s="289" t="s">
        <v>160</v>
      </c>
      <c r="C675" s="289" t="s">
        <v>2725</v>
      </c>
      <c r="D675" s="289" t="s">
        <v>2770</v>
      </c>
      <c r="E675" s="299" t="s">
        <v>161</v>
      </c>
      <c r="F675" s="488" t="s">
        <v>992</v>
      </c>
      <c r="G675" s="292" t="s">
        <v>2212</v>
      </c>
      <c r="H675" s="292" t="s">
        <v>778</v>
      </c>
      <c r="I675" s="292">
        <v>10453</v>
      </c>
      <c r="J675" s="293" t="s">
        <v>162</v>
      </c>
      <c r="K675" s="293" t="s">
        <v>232</v>
      </c>
      <c r="L675" s="293" t="s">
        <v>1542</v>
      </c>
      <c r="M675" s="294">
        <v>63000</v>
      </c>
      <c r="N675" s="280">
        <v>31908423.5147251</v>
      </c>
      <c r="O675" s="280">
        <v>1798116.3200000003</v>
      </c>
      <c r="P675" s="296"/>
      <c r="Q675" s="296"/>
      <c r="R675" s="295">
        <f t="shared" si="29"/>
        <v>33706539.834725097</v>
      </c>
      <c r="S675" s="295"/>
      <c r="T675" s="295"/>
      <c r="U675" s="253">
        <v>25</v>
      </c>
      <c r="V675" s="253">
        <v>4</v>
      </c>
      <c r="W675" s="253">
        <v>1930</v>
      </c>
      <c r="X675" s="282"/>
    </row>
    <row r="676" spans="1:24" ht="27.6" customHeight="1" x14ac:dyDescent="0.35">
      <c r="A676" s="420"/>
      <c r="B676" s="289" t="s">
        <v>163</v>
      </c>
      <c r="C676" s="289" t="s">
        <v>2725</v>
      </c>
      <c r="D676" s="289" t="s">
        <v>2771</v>
      </c>
      <c r="E676" s="299" t="s">
        <v>164</v>
      </c>
      <c r="F676" s="291" t="s">
        <v>993</v>
      </c>
      <c r="G676" s="292" t="s">
        <v>2212</v>
      </c>
      <c r="H676" s="292" t="s">
        <v>778</v>
      </c>
      <c r="I676" s="292">
        <v>10453</v>
      </c>
      <c r="J676" s="293" t="s">
        <v>1548</v>
      </c>
      <c r="K676" s="293" t="s">
        <v>1872</v>
      </c>
      <c r="L676" s="293" t="s">
        <v>1542</v>
      </c>
      <c r="M676" s="294">
        <v>71670</v>
      </c>
      <c r="N676" s="280">
        <v>31059795.229759</v>
      </c>
      <c r="O676" s="280">
        <v>1926553.2000000004</v>
      </c>
      <c r="P676" s="296"/>
      <c r="Q676" s="296"/>
      <c r="R676" s="295">
        <f t="shared" si="29"/>
        <v>32986348.429758999</v>
      </c>
      <c r="S676" s="295"/>
      <c r="T676" s="295"/>
      <c r="U676" s="253">
        <v>25</v>
      </c>
      <c r="V676" s="253">
        <v>4</v>
      </c>
      <c r="W676" s="253">
        <v>1926</v>
      </c>
      <c r="X676" s="282"/>
    </row>
    <row r="677" spans="1:24" ht="27.6" customHeight="1" x14ac:dyDescent="0.35">
      <c r="A677" s="420"/>
      <c r="B677" s="289" t="s">
        <v>658</v>
      </c>
      <c r="C677" s="289" t="s">
        <v>2725</v>
      </c>
      <c r="D677" s="289" t="s">
        <v>2772</v>
      </c>
      <c r="E677" s="299" t="s">
        <v>659</v>
      </c>
      <c r="F677" s="488" t="s">
        <v>994</v>
      </c>
      <c r="G677" s="292" t="s">
        <v>2212</v>
      </c>
      <c r="H677" s="292" t="s">
        <v>778</v>
      </c>
      <c r="I677" s="292">
        <v>10453</v>
      </c>
      <c r="J677" s="293" t="s">
        <v>660</v>
      </c>
      <c r="K677" s="293" t="s">
        <v>1872</v>
      </c>
      <c r="L677" s="293" t="s">
        <v>794</v>
      </c>
      <c r="M677" s="294">
        <v>39930</v>
      </c>
      <c r="N677" s="280">
        <v>17651468.327294733</v>
      </c>
      <c r="O677" s="280">
        <v>899058.16000000015</v>
      </c>
      <c r="P677" s="296"/>
      <c r="Q677" s="296"/>
      <c r="R677" s="295">
        <f t="shared" si="29"/>
        <v>18550526.487294734</v>
      </c>
      <c r="S677" s="295"/>
      <c r="T677" s="295"/>
      <c r="U677" s="253">
        <v>25</v>
      </c>
      <c r="V677" s="253">
        <v>4</v>
      </c>
      <c r="W677" s="253">
        <v>1965</v>
      </c>
      <c r="X677" s="282"/>
    </row>
    <row r="678" spans="1:24" ht="27.6" customHeight="1" x14ac:dyDescent="0.35">
      <c r="A678" s="420"/>
      <c r="B678" s="289" t="s">
        <v>2002</v>
      </c>
      <c r="C678" s="289" t="s">
        <v>2725</v>
      </c>
      <c r="D678" s="289" t="s">
        <v>2773</v>
      </c>
      <c r="E678" s="299" t="s">
        <v>2732</v>
      </c>
      <c r="F678" s="291" t="s">
        <v>995</v>
      </c>
      <c r="G678" s="292" t="s">
        <v>2212</v>
      </c>
      <c r="H678" s="292" t="s">
        <v>778</v>
      </c>
      <c r="I678" s="292">
        <v>10453</v>
      </c>
      <c r="J678" s="293" t="s">
        <v>661</v>
      </c>
      <c r="K678" s="293" t="s">
        <v>662</v>
      </c>
      <c r="L678" s="293" t="s">
        <v>1247</v>
      </c>
      <c r="M678" s="294">
        <v>18000</v>
      </c>
      <c r="N678" s="280">
        <v>12559698.617498176</v>
      </c>
      <c r="O678" s="280">
        <v>105084.72</v>
      </c>
      <c r="P678" s="296"/>
      <c r="Q678" s="296"/>
      <c r="R678" s="295">
        <f t="shared" si="29"/>
        <v>12664783.337498177</v>
      </c>
      <c r="S678" s="295"/>
      <c r="T678" s="295"/>
      <c r="U678" s="253">
        <v>23</v>
      </c>
      <c r="V678" s="253">
        <v>4</v>
      </c>
      <c r="W678" s="253">
        <v>1984</v>
      </c>
      <c r="X678" s="282"/>
    </row>
    <row r="679" spans="1:24" ht="27.6" customHeight="1" x14ac:dyDescent="0.35">
      <c r="A679" s="420"/>
      <c r="B679" s="289" t="s">
        <v>663</v>
      </c>
      <c r="C679" s="289" t="s">
        <v>2725</v>
      </c>
      <c r="D679" s="289" t="s">
        <v>2774</v>
      </c>
      <c r="E679" s="299" t="s">
        <v>664</v>
      </c>
      <c r="F679" s="488" t="s">
        <v>996</v>
      </c>
      <c r="G679" s="292" t="s">
        <v>2212</v>
      </c>
      <c r="H679" s="292" t="s">
        <v>778</v>
      </c>
      <c r="I679" s="292">
        <v>10453</v>
      </c>
      <c r="J679" s="293" t="s">
        <v>1777</v>
      </c>
      <c r="K679" s="293" t="s">
        <v>1872</v>
      </c>
      <c r="L679" s="293" t="s">
        <v>1365</v>
      </c>
      <c r="M679" s="294">
        <v>33400</v>
      </c>
      <c r="N679" s="280">
        <v>15105583.472396454</v>
      </c>
      <c r="O679" s="280">
        <v>502071.44000000006</v>
      </c>
      <c r="P679" s="296"/>
      <c r="Q679" s="296"/>
      <c r="R679" s="295">
        <f t="shared" si="29"/>
        <v>15607654.912396453</v>
      </c>
      <c r="S679" s="295"/>
      <c r="T679" s="295"/>
      <c r="U679" s="253">
        <v>25</v>
      </c>
      <c r="V679" s="253">
        <v>4</v>
      </c>
      <c r="W679" s="253">
        <v>1936</v>
      </c>
      <c r="X679" s="282"/>
    </row>
    <row r="680" spans="1:24" ht="27.6" customHeight="1" x14ac:dyDescent="0.35">
      <c r="A680" s="420"/>
      <c r="B680" s="289" t="s">
        <v>665</v>
      </c>
      <c r="C680" s="289" t="s">
        <v>2725</v>
      </c>
      <c r="D680" s="289" t="s">
        <v>2775</v>
      </c>
      <c r="E680" s="299" t="s">
        <v>666</v>
      </c>
      <c r="F680" s="291" t="s">
        <v>997</v>
      </c>
      <c r="G680" s="292" t="s">
        <v>2212</v>
      </c>
      <c r="H680" s="292" t="s">
        <v>778</v>
      </c>
      <c r="I680" s="292">
        <v>10453</v>
      </c>
      <c r="J680" s="293" t="s">
        <v>667</v>
      </c>
      <c r="K680" s="293" t="s">
        <v>1872</v>
      </c>
      <c r="L680" s="293" t="s">
        <v>1365</v>
      </c>
      <c r="M680" s="294">
        <v>20000</v>
      </c>
      <c r="N680" s="280">
        <v>10353265.076586334</v>
      </c>
      <c r="O680" s="280">
        <v>729755</v>
      </c>
      <c r="P680" s="296"/>
      <c r="Q680" s="296"/>
      <c r="R680" s="295">
        <f t="shared" si="29"/>
        <v>11083020.076586334</v>
      </c>
      <c r="S680" s="295"/>
      <c r="T680" s="295"/>
      <c r="U680" s="253">
        <v>25</v>
      </c>
      <c r="V680" s="253">
        <v>4</v>
      </c>
      <c r="W680" s="253">
        <v>1926</v>
      </c>
      <c r="X680" s="282"/>
    </row>
    <row r="681" spans="1:24" ht="27.6" customHeight="1" x14ac:dyDescent="0.35">
      <c r="A681" s="420"/>
      <c r="B681" s="289" t="s">
        <v>2003</v>
      </c>
      <c r="C681" s="289" t="s">
        <v>2725</v>
      </c>
      <c r="D681" s="289" t="s">
        <v>2776</v>
      </c>
      <c r="E681" s="568" t="s">
        <v>668</v>
      </c>
      <c r="F681" s="488" t="s">
        <v>998</v>
      </c>
      <c r="G681" s="292" t="s">
        <v>2212</v>
      </c>
      <c r="H681" s="292" t="s">
        <v>778</v>
      </c>
      <c r="I681" s="292">
        <v>10453</v>
      </c>
      <c r="J681" s="293" t="s">
        <v>2004</v>
      </c>
      <c r="K681" s="293" t="s">
        <v>1872</v>
      </c>
      <c r="L681" s="293" t="s">
        <v>1851</v>
      </c>
      <c r="M681" s="294">
        <v>210000</v>
      </c>
      <c r="N681" s="280">
        <v>88427067.293466911</v>
      </c>
      <c r="O681" s="280">
        <v>11722784.32</v>
      </c>
      <c r="P681" s="296"/>
      <c r="Q681" s="296"/>
      <c r="R681" s="295">
        <f t="shared" si="29"/>
        <v>100149851.61346692</v>
      </c>
      <c r="S681" s="295"/>
      <c r="T681" s="295"/>
      <c r="U681" s="253">
        <v>25</v>
      </c>
      <c r="V681" s="253">
        <v>4</v>
      </c>
      <c r="W681" s="253">
        <v>1966</v>
      </c>
      <c r="X681" s="282"/>
    </row>
    <row r="682" spans="1:24" ht="27.6" customHeight="1" x14ac:dyDescent="0.35">
      <c r="A682" s="420"/>
      <c r="B682" s="424" t="s">
        <v>2005</v>
      </c>
      <c r="C682" s="289" t="s">
        <v>2725</v>
      </c>
      <c r="D682" s="289" t="s">
        <v>2777</v>
      </c>
      <c r="E682" s="299" t="s">
        <v>506</v>
      </c>
      <c r="F682" s="291" t="s">
        <v>999</v>
      </c>
      <c r="G682" s="292" t="s">
        <v>2212</v>
      </c>
      <c r="H682" s="292" t="s">
        <v>778</v>
      </c>
      <c r="I682" s="292">
        <v>10453</v>
      </c>
      <c r="J682" s="293" t="s">
        <v>2006</v>
      </c>
      <c r="K682" s="293" t="s">
        <v>1872</v>
      </c>
      <c r="L682" s="293" t="s">
        <v>1365</v>
      </c>
      <c r="M682" s="294">
        <v>32000</v>
      </c>
      <c r="N682" s="280">
        <v>14256955.187430359</v>
      </c>
      <c r="O682" s="280">
        <v>1202636.24</v>
      </c>
      <c r="P682" s="296"/>
      <c r="Q682" s="296"/>
      <c r="R682" s="295">
        <f t="shared" si="29"/>
        <v>15459591.42743036</v>
      </c>
      <c r="S682" s="295"/>
      <c r="T682" s="295"/>
      <c r="U682" s="253">
        <v>25</v>
      </c>
      <c r="V682" s="253">
        <v>4</v>
      </c>
      <c r="W682" s="253">
        <v>1920</v>
      </c>
      <c r="X682" s="282"/>
    </row>
    <row r="683" spans="1:24" ht="27.6" customHeight="1" x14ac:dyDescent="0.35">
      <c r="A683" s="420"/>
      <c r="B683" s="289" t="s">
        <v>2007</v>
      </c>
      <c r="C683" s="289" t="s">
        <v>2725</v>
      </c>
      <c r="D683" s="289" t="s">
        <v>2778</v>
      </c>
      <c r="E683" s="299" t="s">
        <v>507</v>
      </c>
      <c r="F683" s="488" t="s">
        <v>998</v>
      </c>
      <c r="G683" s="292" t="s">
        <v>2212</v>
      </c>
      <c r="H683" s="292" t="s">
        <v>778</v>
      </c>
      <c r="I683" s="292">
        <v>10453</v>
      </c>
      <c r="J683" s="293" t="s">
        <v>2008</v>
      </c>
      <c r="K683" s="293" t="s">
        <v>1872</v>
      </c>
      <c r="L683" s="293" t="s">
        <v>1479</v>
      </c>
      <c r="M683" s="294">
        <v>10500</v>
      </c>
      <c r="N683" s="280">
        <v>6687190.8855328122</v>
      </c>
      <c r="O683" s="280">
        <v>233521.60000000003</v>
      </c>
      <c r="P683" s="296"/>
      <c r="Q683" s="296"/>
      <c r="R683" s="295">
        <f t="shared" si="29"/>
        <v>6920712.4855328118</v>
      </c>
      <c r="S683" s="295"/>
      <c r="T683" s="295"/>
      <c r="U683" s="253">
        <v>25</v>
      </c>
      <c r="V683" s="253">
        <v>4</v>
      </c>
      <c r="W683" s="253">
        <v>1961</v>
      </c>
      <c r="X683" s="282"/>
    </row>
    <row r="684" spans="1:24" ht="27.6" customHeight="1" x14ac:dyDescent="0.35">
      <c r="A684" s="420"/>
      <c r="B684" s="289" t="s">
        <v>508</v>
      </c>
      <c r="C684" s="289" t="s">
        <v>2725</v>
      </c>
      <c r="D684" s="289" t="s">
        <v>2779</v>
      </c>
      <c r="E684" s="299" t="s">
        <v>509</v>
      </c>
      <c r="F684" s="291" t="s">
        <v>1000</v>
      </c>
      <c r="G684" s="292" t="s">
        <v>2212</v>
      </c>
      <c r="H684" s="292" t="s">
        <v>778</v>
      </c>
      <c r="I684" s="292">
        <v>10453</v>
      </c>
      <c r="J684" s="293" t="s">
        <v>1597</v>
      </c>
      <c r="K684" s="293" t="s">
        <v>1541</v>
      </c>
      <c r="L684" s="293" t="s">
        <v>1365</v>
      </c>
      <c r="M684" s="294">
        <v>18500</v>
      </c>
      <c r="N684" s="280">
        <v>6839943.9768267097</v>
      </c>
      <c r="O684" s="280">
        <v>233521.60000000003</v>
      </c>
      <c r="P684" s="296"/>
      <c r="Q684" s="296"/>
      <c r="R684" s="295">
        <f t="shared" si="29"/>
        <v>7073465.5768267093</v>
      </c>
      <c r="S684" s="295"/>
      <c r="T684" s="295"/>
      <c r="U684" s="253">
        <v>25</v>
      </c>
      <c r="V684" s="253">
        <v>4</v>
      </c>
      <c r="W684" s="253">
        <v>1956</v>
      </c>
      <c r="X684" s="282"/>
    </row>
    <row r="685" spans="1:24" ht="27.6" customHeight="1" x14ac:dyDescent="0.35">
      <c r="A685" s="420"/>
      <c r="B685" s="289" t="s">
        <v>2009</v>
      </c>
      <c r="C685" s="289" t="s">
        <v>2725</v>
      </c>
      <c r="D685" s="289" t="s">
        <v>2780</v>
      </c>
      <c r="E685" s="299" t="s">
        <v>510</v>
      </c>
      <c r="F685" s="488" t="s">
        <v>1001</v>
      </c>
      <c r="G685" s="292" t="s">
        <v>2212</v>
      </c>
      <c r="H685" s="292" t="s">
        <v>778</v>
      </c>
      <c r="I685" s="292">
        <v>10453</v>
      </c>
      <c r="J685" s="293" t="s">
        <v>2010</v>
      </c>
      <c r="K685" s="293" t="s">
        <v>1872</v>
      </c>
      <c r="L685" s="293" t="s">
        <v>1479</v>
      </c>
      <c r="M685" s="294">
        <v>12500</v>
      </c>
      <c r="N685" s="280">
        <v>7858297.9187860209</v>
      </c>
      <c r="O685" s="280">
        <v>303578.08</v>
      </c>
      <c r="P685" s="296"/>
      <c r="Q685" s="296"/>
      <c r="R685" s="295">
        <f t="shared" si="29"/>
        <v>8161875.998786021</v>
      </c>
      <c r="S685" s="295"/>
      <c r="T685" s="295"/>
      <c r="U685" s="253">
        <v>25</v>
      </c>
      <c r="V685" s="253">
        <v>4</v>
      </c>
      <c r="W685" s="253">
        <v>1948</v>
      </c>
      <c r="X685" s="282"/>
    </row>
    <row r="686" spans="1:24" ht="27.6" customHeight="1" x14ac:dyDescent="0.35">
      <c r="A686" s="420"/>
      <c r="B686" s="289" t="s">
        <v>2011</v>
      </c>
      <c r="C686" s="289" t="s">
        <v>2725</v>
      </c>
      <c r="D686" s="289" t="s">
        <v>2781</v>
      </c>
      <c r="E686" s="299" t="s">
        <v>511</v>
      </c>
      <c r="F686" s="291" t="s">
        <v>1002</v>
      </c>
      <c r="G686" s="292" t="s">
        <v>2212</v>
      </c>
      <c r="H686" s="292" t="s">
        <v>778</v>
      </c>
      <c r="I686" s="292">
        <v>10453</v>
      </c>
      <c r="J686" s="293" t="s">
        <v>2012</v>
      </c>
      <c r="K686" s="293" t="s">
        <v>1872</v>
      </c>
      <c r="L686" s="293" t="s">
        <v>1247</v>
      </c>
      <c r="M686" s="294">
        <v>6500</v>
      </c>
      <c r="N686" s="280">
        <v>1533216.7224482405</v>
      </c>
      <c r="O686" s="280">
        <v>99246.680000000008</v>
      </c>
      <c r="P686" s="296"/>
      <c r="Q686" s="296"/>
      <c r="R686" s="295">
        <f t="shared" si="29"/>
        <v>1632463.4024482404</v>
      </c>
      <c r="S686" s="295"/>
      <c r="T686" s="295"/>
      <c r="U686" s="253">
        <v>25</v>
      </c>
      <c r="V686" s="253">
        <v>4</v>
      </c>
      <c r="W686" s="253">
        <v>1948</v>
      </c>
      <c r="X686" s="282"/>
    </row>
    <row r="687" spans="1:24" ht="27.6" customHeight="1" x14ac:dyDescent="0.35">
      <c r="A687" s="420"/>
      <c r="B687" s="289" t="s">
        <v>1003</v>
      </c>
      <c r="C687" s="289"/>
      <c r="D687" s="289" t="s">
        <v>2764</v>
      </c>
      <c r="E687" s="299" t="s">
        <v>2733</v>
      </c>
      <c r="F687" s="291" t="s">
        <v>1004</v>
      </c>
      <c r="G687" s="292" t="s">
        <v>2212</v>
      </c>
      <c r="H687" s="292" t="s">
        <v>778</v>
      </c>
      <c r="I687" s="292">
        <v>10453</v>
      </c>
      <c r="J687" s="293" t="s">
        <v>512</v>
      </c>
      <c r="K687" s="293" t="s">
        <v>232</v>
      </c>
      <c r="L687" s="293" t="s">
        <v>1247</v>
      </c>
      <c r="M687" s="294">
        <v>300</v>
      </c>
      <c r="N687" s="280">
        <v>82690.34008709612</v>
      </c>
      <c r="O687" s="280">
        <v>4670.4320000000007</v>
      </c>
      <c r="P687" s="296"/>
      <c r="Q687" s="296"/>
      <c r="R687" s="295">
        <f t="shared" si="29"/>
        <v>87360.77208709612</v>
      </c>
      <c r="S687" s="295"/>
      <c r="T687" s="295"/>
      <c r="U687" s="253">
        <v>25</v>
      </c>
      <c r="V687" s="253">
        <v>1</v>
      </c>
      <c r="W687" s="253">
        <v>1963</v>
      </c>
      <c r="X687" s="282"/>
    </row>
    <row r="688" spans="1:24" ht="27.6" customHeight="1" x14ac:dyDescent="0.35">
      <c r="A688" s="420"/>
      <c r="B688" s="289" t="s">
        <v>2013</v>
      </c>
      <c r="C688" s="289" t="s">
        <v>2725</v>
      </c>
      <c r="D688" s="289" t="s">
        <v>2752</v>
      </c>
      <c r="E688" s="299" t="s">
        <v>550</v>
      </c>
      <c r="F688" s="291" t="s">
        <v>1005</v>
      </c>
      <c r="G688" s="292" t="s">
        <v>2212</v>
      </c>
      <c r="H688" s="292" t="s">
        <v>778</v>
      </c>
      <c r="I688" s="292">
        <v>10453</v>
      </c>
      <c r="J688" s="293" t="s">
        <v>2014</v>
      </c>
      <c r="K688" s="293" t="s">
        <v>232</v>
      </c>
      <c r="L688" s="241"/>
      <c r="M688" s="294">
        <v>4000</v>
      </c>
      <c r="N688" s="280">
        <v>783835.51540893177</v>
      </c>
      <c r="O688" s="280">
        <v>0</v>
      </c>
      <c r="P688" s="296"/>
      <c r="Q688" s="296"/>
      <c r="R688" s="295">
        <f t="shared" si="29"/>
        <v>783835.51540893177</v>
      </c>
      <c r="S688" s="295"/>
      <c r="T688" s="295"/>
      <c r="U688" s="253">
        <v>25</v>
      </c>
      <c r="V688" s="253">
        <v>4</v>
      </c>
      <c r="W688" s="253">
        <v>1966</v>
      </c>
      <c r="X688" s="282"/>
    </row>
    <row r="689" spans="1:49" ht="27.6" customHeight="1" x14ac:dyDescent="0.35">
      <c r="A689" s="420"/>
      <c r="B689" s="289" t="s">
        <v>551</v>
      </c>
      <c r="C689" s="289" t="s">
        <v>2725</v>
      </c>
      <c r="D689" s="289" t="s">
        <v>2782</v>
      </c>
      <c r="E689" s="299" t="s">
        <v>552</v>
      </c>
      <c r="F689" s="291" t="s">
        <v>1006</v>
      </c>
      <c r="G689" s="292" t="s">
        <v>2212</v>
      </c>
      <c r="H689" s="292" t="s">
        <v>778</v>
      </c>
      <c r="I689" s="292">
        <v>10453</v>
      </c>
      <c r="J689" s="293" t="s">
        <v>553</v>
      </c>
      <c r="K689" s="293" t="s">
        <v>981</v>
      </c>
      <c r="L689" s="293" t="s">
        <v>1365</v>
      </c>
      <c r="M689" s="294">
        <v>8500</v>
      </c>
      <c r="N689" s="280">
        <v>4633510.4359148685</v>
      </c>
      <c r="O689" s="280">
        <v>163465.12</v>
      </c>
      <c r="P689" s="296"/>
      <c r="Q689" s="296"/>
      <c r="R689" s="295">
        <f t="shared" si="29"/>
        <v>4796975.5559148686</v>
      </c>
      <c r="S689" s="295"/>
      <c r="T689" s="295"/>
      <c r="U689" s="253">
        <v>25</v>
      </c>
      <c r="V689" s="253">
        <v>4</v>
      </c>
      <c r="W689" s="253">
        <v>1962</v>
      </c>
      <c r="X689" s="282"/>
    </row>
    <row r="690" spans="1:49" ht="27.6" customHeight="1" x14ac:dyDescent="0.35">
      <c r="A690" s="420"/>
      <c r="B690" s="289" t="s">
        <v>441</v>
      </c>
      <c r="C690" s="289" t="s">
        <v>2725</v>
      </c>
      <c r="D690" s="289" t="s">
        <v>2783</v>
      </c>
      <c r="E690" s="299" t="s">
        <v>442</v>
      </c>
      <c r="F690" s="291" t="s">
        <v>1007</v>
      </c>
      <c r="G690" s="292" t="s">
        <v>2212</v>
      </c>
      <c r="H690" s="292" t="s">
        <v>778</v>
      </c>
      <c r="I690" s="292">
        <v>10453</v>
      </c>
      <c r="J690" s="293" t="s">
        <v>443</v>
      </c>
      <c r="K690" s="293" t="s">
        <v>1541</v>
      </c>
      <c r="L690" s="293" t="s">
        <v>794</v>
      </c>
      <c r="M690" s="294">
        <v>15000</v>
      </c>
      <c r="N690" s="280">
        <v>6483520.0971409511</v>
      </c>
      <c r="O690" s="280">
        <v>233521.60000000003</v>
      </c>
      <c r="P690" s="296"/>
      <c r="Q690" s="296"/>
      <c r="R690" s="295">
        <f t="shared" si="29"/>
        <v>6717041.6971409507</v>
      </c>
      <c r="S690" s="295"/>
      <c r="T690" s="295"/>
      <c r="U690" s="253">
        <v>25</v>
      </c>
      <c r="V690" s="253">
        <v>4</v>
      </c>
      <c r="W690" s="253">
        <v>1962</v>
      </c>
      <c r="X690" s="282"/>
    </row>
    <row r="691" spans="1:49" ht="27.6" customHeight="1" x14ac:dyDescent="0.35">
      <c r="A691" s="420"/>
      <c r="B691" s="289" t="s">
        <v>2016</v>
      </c>
      <c r="C691" s="289" t="s">
        <v>2725</v>
      </c>
      <c r="D691" s="289" t="s">
        <v>2784</v>
      </c>
      <c r="E691" s="299" t="s">
        <v>444</v>
      </c>
      <c r="F691" s="291" t="s">
        <v>1008</v>
      </c>
      <c r="G691" s="292" t="s">
        <v>2212</v>
      </c>
      <c r="H691" s="292" t="s">
        <v>778</v>
      </c>
      <c r="I691" s="292">
        <v>10453</v>
      </c>
      <c r="J691" s="293" t="s">
        <v>2015</v>
      </c>
      <c r="K691" s="293" t="s">
        <v>232</v>
      </c>
      <c r="L691" s="293" t="s">
        <v>1247</v>
      </c>
      <c r="M691" s="294">
        <v>41000</v>
      </c>
      <c r="N691" s="280">
        <v>15716595.837572042</v>
      </c>
      <c r="O691" s="280">
        <v>196730.27192</v>
      </c>
      <c r="P691" s="296"/>
      <c r="Q691" s="296"/>
      <c r="R691" s="295">
        <f t="shared" si="29"/>
        <v>15913326.109492041</v>
      </c>
      <c r="S691" s="295"/>
      <c r="T691" s="295"/>
      <c r="U691" s="253">
        <v>25</v>
      </c>
      <c r="V691" s="253">
        <v>4</v>
      </c>
      <c r="W691" s="253">
        <v>1953</v>
      </c>
      <c r="X691" s="282"/>
    </row>
    <row r="692" spans="1:49" ht="27.6" customHeight="1" x14ac:dyDescent="0.35">
      <c r="A692" s="420"/>
      <c r="B692" s="289" t="s">
        <v>445</v>
      </c>
      <c r="C692" s="289" t="s">
        <v>2725</v>
      </c>
      <c r="D692" s="289" t="s">
        <v>2785</v>
      </c>
      <c r="E692" s="299" t="s">
        <v>446</v>
      </c>
      <c r="F692" s="291" t="s">
        <v>1009</v>
      </c>
      <c r="G692" s="292" t="s">
        <v>2212</v>
      </c>
      <c r="H692" s="292" t="s">
        <v>778</v>
      </c>
      <c r="I692" s="292">
        <v>10453</v>
      </c>
      <c r="J692" s="293" t="s">
        <v>447</v>
      </c>
      <c r="K692" s="293" t="s">
        <v>232</v>
      </c>
      <c r="L692" s="293" t="s">
        <v>1247</v>
      </c>
      <c r="M692" s="294">
        <v>7970</v>
      </c>
      <c r="N692" s="280">
        <v>3394513.1398643716</v>
      </c>
      <c r="O692" s="280">
        <v>175141.2</v>
      </c>
      <c r="P692" s="296"/>
      <c r="Q692" s="296"/>
      <c r="R692" s="295">
        <f t="shared" si="29"/>
        <v>3569654.3398643718</v>
      </c>
      <c r="S692" s="295"/>
      <c r="T692" s="295"/>
      <c r="U692" s="253">
        <v>25</v>
      </c>
      <c r="V692" s="253">
        <v>1</v>
      </c>
      <c r="W692" s="253">
        <v>1958</v>
      </c>
      <c r="X692" s="282"/>
    </row>
    <row r="693" spans="1:49" s="253" customFormat="1" ht="27.6" customHeight="1" x14ac:dyDescent="0.35">
      <c r="A693" s="437"/>
      <c r="B693" s="363" t="s">
        <v>1999</v>
      </c>
      <c r="C693" s="363"/>
      <c r="D693" s="363" t="s">
        <v>2984</v>
      </c>
      <c r="E693" s="364">
        <v>521057</v>
      </c>
      <c r="F693" s="326" t="s">
        <v>990</v>
      </c>
      <c r="G693" s="365" t="s">
        <v>2212</v>
      </c>
      <c r="H693" s="365" t="s">
        <v>778</v>
      </c>
      <c r="I693" s="365">
        <v>10453</v>
      </c>
      <c r="J693" s="350" t="s">
        <v>2000</v>
      </c>
      <c r="K693" s="350" t="s">
        <v>232</v>
      </c>
      <c r="L693" s="350" t="s">
        <v>704</v>
      </c>
      <c r="M693" s="366">
        <v>53</v>
      </c>
      <c r="N693" s="281">
        <v>102293.66983680002</v>
      </c>
      <c r="O693" s="281">
        <v>0</v>
      </c>
      <c r="P693" s="295"/>
      <c r="Q693" s="295"/>
      <c r="R693" s="295">
        <f t="shared" si="29"/>
        <v>102293.66983680002</v>
      </c>
      <c r="S693" s="295"/>
      <c r="T693" s="295"/>
      <c r="X693" s="282"/>
      <c r="Z693" s="362"/>
      <c r="AA693" s="362"/>
      <c r="AB693" s="309"/>
      <c r="AC693" s="309"/>
    </row>
    <row r="694" spans="1:49" s="253" customFormat="1" ht="27.6" customHeight="1" x14ac:dyDescent="0.35">
      <c r="A694" s="437"/>
      <c r="B694" s="363" t="s">
        <v>2414</v>
      </c>
      <c r="C694" s="363"/>
      <c r="D694" s="363" t="s">
        <v>2750</v>
      </c>
      <c r="E694" s="364">
        <v>521058</v>
      </c>
      <c r="F694" s="326" t="s">
        <v>2415</v>
      </c>
      <c r="G694" s="365" t="s">
        <v>2212</v>
      </c>
      <c r="H694" s="365" t="s">
        <v>778</v>
      </c>
      <c r="I694" s="365">
        <v>10454</v>
      </c>
      <c r="J694" s="350" t="s">
        <v>2416</v>
      </c>
      <c r="K694" s="350" t="s">
        <v>981</v>
      </c>
      <c r="L694" s="350" t="s">
        <v>2417</v>
      </c>
      <c r="M694" s="366">
        <v>98000</v>
      </c>
      <c r="N694" s="281">
        <v>85950416.105771452</v>
      </c>
      <c r="O694" s="281">
        <v>0</v>
      </c>
      <c r="P694" s="295"/>
      <c r="Q694" s="295"/>
      <c r="R694" s="295">
        <f t="shared" si="29"/>
        <v>85950416.105771452</v>
      </c>
      <c r="S694" s="295"/>
      <c r="T694" s="295"/>
      <c r="U694" s="253">
        <v>25</v>
      </c>
      <c r="V694" s="253">
        <v>4</v>
      </c>
      <c r="W694" s="253">
        <v>2012</v>
      </c>
      <c r="X694" s="297">
        <v>1</v>
      </c>
      <c r="Y694" s="297">
        <v>1</v>
      </c>
      <c r="Z694" s="362"/>
      <c r="AA694" s="362"/>
      <c r="AB694" s="309"/>
      <c r="AC694" s="309"/>
    </row>
    <row r="695" spans="1:49" s="396" customFormat="1" ht="27.6" customHeight="1" x14ac:dyDescent="0.35">
      <c r="A695" s="425"/>
      <c r="B695" s="253"/>
      <c r="C695" s="253"/>
      <c r="D695" s="253"/>
      <c r="E695" s="367"/>
      <c r="F695" s="304"/>
      <c r="G695" s="368"/>
      <c r="H695" s="368"/>
      <c r="I695" s="368"/>
      <c r="J695" s="253"/>
      <c r="K695" s="253"/>
      <c r="L695" s="300" t="s">
        <v>1544</v>
      </c>
      <c r="M695" s="337">
        <f>SUM(M657:M694)</f>
        <v>1256243</v>
      </c>
      <c r="N695" s="311">
        <f>SUM(N657:N694)</f>
        <v>615150720.56787205</v>
      </c>
      <c r="O695" s="311">
        <f>SUM(O657:O694)</f>
        <v>33891842.161840007</v>
      </c>
      <c r="P695" s="301">
        <v>2154453</v>
      </c>
      <c r="Q695" s="301"/>
      <c r="R695" s="301">
        <f>SUM(N695:P695)</f>
        <v>651197015.72971201</v>
      </c>
      <c r="S695" s="301"/>
      <c r="T695" s="303"/>
      <c r="U695" s="253"/>
      <c r="V695" s="253"/>
      <c r="W695" s="253"/>
      <c r="X695" s="282"/>
      <c r="Y695" s="253"/>
      <c r="Z695" s="362"/>
      <c r="AA695" s="362"/>
      <c r="AB695" s="309"/>
      <c r="AC695" s="309"/>
      <c r="AD695" s="253"/>
      <c r="AE695" s="253"/>
      <c r="AF695" s="253"/>
      <c r="AG695" s="253"/>
      <c r="AH695" s="253"/>
      <c r="AI695" s="253"/>
      <c r="AJ695" s="253"/>
      <c r="AK695" s="253"/>
      <c r="AL695" s="253"/>
      <c r="AM695" s="253"/>
      <c r="AN695" s="253"/>
      <c r="AO695" s="253"/>
      <c r="AP695" s="253"/>
      <c r="AQ695" s="253"/>
      <c r="AR695" s="253"/>
      <c r="AS695" s="253"/>
      <c r="AT695" s="253"/>
      <c r="AU695" s="253"/>
      <c r="AV695" s="253"/>
      <c r="AW695" s="253"/>
    </row>
    <row r="696" spans="1:49" ht="27.6" customHeight="1" x14ac:dyDescent="0.35">
      <c r="A696" s="426"/>
      <c r="B696" s="286" t="s">
        <v>289</v>
      </c>
      <c r="C696" s="286"/>
      <c r="D696" s="286"/>
      <c r="E696" s="287"/>
      <c r="F696" s="288"/>
      <c r="G696" s="279"/>
      <c r="H696" s="279"/>
      <c r="I696" s="279"/>
      <c r="J696" s="241"/>
      <c r="K696" s="241"/>
      <c r="L696" s="241"/>
      <c r="M696" s="255"/>
      <c r="N696" s="280"/>
      <c r="O696" s="280"/>
      <c r="P696" s="280"/>
      <c r="Q696" s="280"/>
      <c r="R696" s="295"/>
      <c r="S696" s="295"/>
      <c r="T696" s="295"/>
      <c r="U696" s="253"/>
      <c r="V696" s="253"/>
      <c r="W696" s="253"/>
      <c r="X696" s="282"/>
    </row>
    <row r="697" spans="1:49" ht="27.6" customHeight="1" x14ac:dyDescent="0.35">
      <c r="A697" s="426"/>
      <c r="B697" s="289" t="s">
        <v>290</v>
      </c>
      <c r="C697" s="289" t="s">
        <v>2725</v>
      </c>
      <c r="D697" s="289"/>
      <c r="E697" s="299" t="s">
        <v>291</v>
      </c>
      <c r="F697" s="291" t="s">
        <v>293</v>
      </c>
      <c r="G697" s="292" t="s">
        <v>2212</v>
      </c>
      <c r="H697" s="292" t="s">
        <v>778</v>
      </c>
      <c r="I697" s="292">
        <v>10451</v>
      </c>
      <c r="J697" s="293" t="s">
        <v>292</v>
      </c>
      <c r="K697" s="241"/>
      <c r="L697" s="241"/>
      <c r="M697" s="255"/>
      <c r="N697" s="280"/>
      <c r="O697" s="280"/>
      <c r="P697" s="280"/>
      <c r="Q697" s="280"/>
      <c r="R697" s="295"/>
      <c r="S697" s="295"/>
      <c r="T697" s="295"/>
      <c r="U697" s="253"/>
      <c r="V697" s="253"/>
      <c r="W697" s="253"/>
      <c r="X697" s="282"/>
    </row>
    <row r="698" spans="1:49" ht="27.6" customHeight="1" x14ac:dyDescent="0.35">
      <c r="A698" s="420"/>
      <c r="B698" s="289" t="s">
        <v>2023</v>
      </c>
      <c r="C698" s="289" t="s">
        <v>2725</v>
      </c>
      <c r="D698" s="289" t="s">
        <v>2786</v>
      </c>
      <c r="E698" s="299" t="s">
        <v>294</v>
      </c>
      <c r="F698" s="291" t="s">
        <v>293</v>
      </c>
      <c r="G698" s="292" t="s">
        <v>2212</v>
      </c>
      <c r="H698" s="292" t="s">
        <v>778</v>
      </c>
      <c r="I698" s="292">
        <v>10451</v>
      </c>
      <c r="J698" s="293" t="s">
        <v>2018</v>
      </c>
      <c r="K698" s="293" t="s">
        <v>981</v>
      </c>
      <c r="L698" s="293" t="s">
        <v>1847</v>
      </c>
      <c r="M698" s="294">
        <v>130000</v>
      </c>
      <c r="N698" s="280">
        <v>77055448.274921238</v>
      </c>
      <c r="O698" s="280">
        <v>2808097.24</v>
      </c>
      <c r="P698" s="296"/>
      <c r="Q698" s="296"/>
      <c r="R698" s="295">
        <f t="shared" ref="R698:R706" si="30">SUM(N698:Q698)</f>
        <v>79863545.514921233</v>
      </c>
      <c r="S698" s="295"/>
      <c r="T698" s="295"/>
      <c r="U698" s="253">
        <v>25</v>
      </c>
      <c r="V698" s="253">
        <v>4</v>
      </c>
      <c r="W698" s="253">
        <v>1965</v>
      </c>
      <c r="X698" s="282"/>
      <c r="AA698" s="280"/>
    </row>
    <row r="699" spans="1:49" ht="27.6" customHeight="1" x14ac:dyDescent="0.35">
      <c r="A699" s="420"/>
      <c r="B699" s="289" t="s">
        <v>2024</v>
      </c>
      <c r="C699" s="289" t="s">
        <v>2725</v>
      </c>
      <c r="D699" s="289" t="s">
        <v>2787</v>
      </c>
      <c r="E699" s="299" t="s">
        <v>295</v>
      </c>
      <c r="F699" s="291" t="s">
        <v>316</v>
      </c>
      <c r="G699" s="292" t="s">
        <v>2212</v>
      </c>
      <c r="H699" s="292" t="s">
        <v>778</v>
      </c>
      <c r="I699" s="292">
        <v>10451</v>
      </c>
      <c r="J699" s="293" t="s">
        <v>2019</v>
      </c>
      <c r="K699" s="293" t="s">
        <v>981</v>
      </c>
      <c r="L699" s="293" t="s">
        <v>1542</v>
      </c>
      <c r="M699" s="294">
        <v>196045</v>
      </c>
      <c r="N699" s="280">
        <v>95725270.544175297</v>
      </c>
      <c r="O699" s="280">
        <v>8640299.2000000011</v>
      </c>
      <c r="P699" s="296"/>
      <c r="Q699" s="296"/>
      <c r="R699" s="295">
        <f t="shared" si="30"/>
        <v>104365569.7441753</v>
      </c>
      <c r="S699" s="295"/>
      <c r="T699" s="295"/>
      <c r="U699" s="253">
        <v>25</v>
      </c>
      <c r="V699" s="253">
        <v>4</v>
      </c>
      <c r="W699" s="253">
        <v>1965</v>
      </c>
      <c r="X699" s="282"/>
      <c r="AA699" s="280"/>
    </row>
    <row r="700" spans="1:49" ht="27.6" customHeight="1" x14ac:dyDescent="0.35">
      <c r="A700" s="420"/>
      <c r="B700" s="289" t="s">
        <v>252</v>
      </c>
      <c r="C700" s="289" t="s">
        <v>2725</v>
      </c>
      <c r="D700" s="289" t="s">
        <v>2788</v>
      </c>
      <c r="E700" s="299">
        <v>522003</v>
      </c>
      <c r="F700" s="291" t="s">
        <v>1792</v>
      </c>
      <c r="G700" s="292" t="s">
        <v>2212</v>
      </c>
      <c r="H700" s="292" t="s">
        <v>778</v>
      </c>
      <c r="I700" s="292">
        <v>10451</v>
      </c>
      <c r="J700" s="293" t="s">
        <v>2020</v>
      </c>
      <c r="K700" s="293" t="s">
        <v>1872</v>
      </c>
      <c r="L700" s="293" t="s">
        <v>1408</v>
      </c>
      <c r="M700" s="294">
        <v>234471</v>
      </c>
      <c r="N700" s="280">
        <v>130349304.57079187</v>
      </c>
      <c r="O700" s="280">
        <v>6305083.2000000002</v>
      </c>
      <c r="P700" s="296"/>
      <c r="Q700" s="296"/>
      <c r="R700" s="295">
        <f t="shared" si="30"/>
        <v>136654387.77079186</v>
      </c>
      <c r="S700" s="295"/>
      <c r="T700" s="295"/>
      <c r="U700" s="253">
        <v>25</v>
      </c>
      <c r="V700" s="253">
        <v>4</v>
      </c>
      <c r="W700" s="253">
        <v>1965</v>
      </c>
      <c r="X700" s="282"/>
      <c r="AA700" s="280"/>
    </row>
    <row r="701" spans="1:49" ht="27.6" customHeight="1" x14ac:dyDescent="0.35">
      <c r="A701" s="420"/>
      <c r="B701" s="289" t="s">
        <v>2025</v>
      </c>
      <c r="C701" s="289" t="s">
        <v>2725</v>
      </c>
      <c r="D701" s="289" t="s">
        <v>2789</v>
      </c>
      <c r="E701" s="299">
        <v>522005</v>
      </c>
      <c r="F701" s="291" t="s">
        <v>1793</v>
      </c>
      <c r="G701" s="292" t="s">
        <v>2212</v>
      </c>
      <c r="H701" s="292" t="s">
        <v>778</v>
      </c>
      <c r="I701" s="292">
        <v>10451</v>
      </c>
      <c r="J701" s="293" t="s">
        <v>2021</v>
      </c>
      <c r="K701" s="293" t="s">
        <v>1872</v>
      </c>
      <c r="L701" s="293" t="s">
        <v>1479</v>
      </c>
      <c r="M701" s="294">
        <v>35000</v>
      </c>
      <c r="N701" s="280">
        <v>19178999.240233701</v>
      </c>
      <c r="O701" s="280">
        <v>1067193.7120000003</v>
      </c>
      <c r="P701" s="296"/>
      <c r="Q701" s="296"/>
      <c r="R701" s="295">
        <f t="shared" si="30"/>
        <v>20246192.952233702</v>
      </c>
      <c r="S701" s="295"/>
      <c r="T701" s="295"/>
      <c r="U701" s="253">
        <v>25</v>
      </c>
      <c r="V701" s="253">
        <v>4</v>
      </c>
      <c r="W701" s="253">
        <v>1965</v>
      </c>
      <c r="X701" s="282"/>
      <c r="AA701" s="280"/>
    </row>
    <row r="702" spans="1:49" s="253" customFormat="1" ht="27.6" customHeight="1" x14ac:dyDescent="0.35">
      <c r="A702" s="563"/>
      <c r="B702" s="363" t="s">
        <v>2288</v>
      </c>
      <c r="C702" s="363" t="s">
        <v>2725</v>
      </c>
      <c r="D702" s="363" t="s">
        <v>2791</v>
      </c>
      <c r="E702" s="327" t="s">
        <v>2289</v>
      </c>
      <c r="F702" s="326" t="s">
        <v>2156</v>
      </c>
      <c r="G702" s="365" t="s">
        <v>2212</v>
      </c>
      <c r="H702" s="365" t="s">
        <v>778</v>
      </c>
      <c r="I702" s="365">
        <v>10451</v>
      </c>
      <c r="J702" s="350" t="s">
        <v>2156</v>
      </c>
      <c r="K702" s="350" t="s">
        <v>1975</v>
      </c>
      <c r="L702" s="350" t="s">
        <v>1479</v>
      </c>
      <c r="M702" s="366">
        <v>29640</v>
      </c>
      <c r="N702" s="281">
        <v>3903690.1108440277</v>
      </c>
      <c r="O702" s="281">
        <v>0</v>
      </c>
      <c r="P702" s="295"/>
      <c r="Q702" s="295"/>
      <c r="R702" s="295">
        <f t="shared" si="30"/>
        <v>3903690.1108440277</v>
      </c>
      <c r="S702" s="295"/>
      <c r="T702" s="295"/>
      <c r="U702" s="253">
        <v>39</v>
      </c>
      <c r="V702" s="253">
        <v>6</v>
      </c>
      <c r="W702" s="253">
        <v>1931</v>
      </c>
      <c r="X702" s="282" t="s">
        <v>1976</v>
      </c>
      <c r="Z702" s="362"/>
      <c r="AA702" s="281"/>
      <c r="AB702" s="309"/>
      <c r="AC702" s="309"/>
    </row>
    <row r="703" spans="1:49" s="253" customFormat="1" ht="27.6" customHeight="1" x14ac:dyDescent="0.35">
      <c r="A703" s="437"/>
      <c r="B703" s="363" t="s">
        <v>2026</v>
      </c>
      <c r="C703" s="363" t="s">
        <v>2725</v>
      </c>
      <c r="D703" s="363" t="s">
        <v>2793</v>
      </c>
      <c r="E703" s="327" t="s">
        <v>2017</v>
      </c>
      <c r="F703" s="326" t="s">
        <v>775</v>
      </c>
      <c r="G703" s="365" t="s">
        <v>2212</v>
      </c>
      <c r="H703" s="365" t="s">
        <v>778</v>
      </c>
      <c r="I703" s="365">
        <v>10451</v>
      </c>
      <c r="J703" s="350" t="s">
        <v>2022</v>
      </c>
      <c r="K703" s="350" t="s">
        <v>981</v>
      </c>
      <c r="L703" s="350" t="s">
        <v>1247</v>
      </c>
      <c r="M703" s="366">
        <v>13500</v>
      </c>
      <c r="N703" s="281">
        <v>5855535.1662660409</v>
      </c>
      <c r="O703" s="281">
        <v>350282.4</v>
      </c>
      <c r="P703" s="295"/>
      <c r="Q703" s="295"/>
      <c r="R703" s="295">
        <f t="shared" si="30"/>
        <v>6205817.5662660412</v>
      </c>
      <c r="S703" s="295"/>
      <c r="T703" s="295"/>
      <c r="U703" s="253">
        <v>25</v>
      </c>
      <c r="V703" s="253">
        <v>4</v>
      </c>
      <c r="W703" s="253">
        <v>1965</v>
      </c>
      <c r="X703" s="282"/>
      <c r="Z703" s="362"/>
      <c r="AA703" s="281"/>
      <c r="AB703" s="309"/>
      <c r="AC703" s="309"/>
    </row>
    <row r="704" spans="1:49" s="431" customFormat="1" ht="27.6" customHeight="1" x14ac:dyDescent="0.35">
      <c r="A704" s="564"/>
      <c r="B704" s="498" t="s">
        <v>1808</v>
      </c>
      <c r="C704" s="498"/>
      <c r="D704" s="498" t="s">
        <v>2790</v>
      </c>
      <c r="E704" s="565">
        <v>522006</v>
      </c>
      <c r="F704" s="326" t="s">
        <v>2222</v>
      </c>
      <c r="G704" s="365" t="s">
        <v>2212</v>
      </c>
      <c r="H704" s="365" t="s">
        <v>778</v>
      </c>
      <c r="I704" s="365">
        <v>10451</v>
      </c>
      <c r="J704" s="452"/>
      <c r="K704" s="452"/>
      <c r="L704" s="452"/>
      <c r="M704" s="489">
        <v>13680</v>
      </c>
      <c r="N704" s="281">
        <v>5834830.9274910744</v>
      </c>
      <c r="O704" s="566">
        <v>0</v>
      </c>
      <c r="P704" s="408"/>
      <c r="Q704" s="408"/>
      <c r="R704" s="295">
        <f t="shared" si="30"/>
        <v>5834830.9274910744</v>
      </c>
      <c r="S704" s="295"/>
      <c r="T704" s="295"/>
      <c r="X704" s="432"/>
      <c r="Z704" s="362"/>
      <c r="AA704" s="281"/>
      <c r="AB704" s="309"/>
      <c r="AC704" s="309"/>
    </row>
    <row r="705" spans="1:29" s="431" customFormat="1" ht="27.6" customHeight="1" x14ac:dyDescent="0.35">
      <c r="A705" s="564"/>
      <c r="B705" s="498" t="s">
        <v>2286</v>
      </c>
      <c r="C705" s="498"/>
      <c r="D705" s="498" t="s">
        <v>2792</v>
      </c>
      <c r="E705" s="567" t="s">
        <v>2287</v>
      </c>
      <c r="F705" s="326" t="s">
        <v>2223</v>
      </c>
      <c r="G705" s="365" t="s">
        <v>2212</v>
      </c>
      <c r="H705" s="365" t="s">
        <v>778</v>
      </c>
      <c r="I705" s="365">
        <v>10451</v>
      </c>
      <c r="J705" s="452"/>
      <c r="K705" s="452"/>
      <c r="L705" s="452"/>
      <c r="M705" s="489">
        <v>8763</v>
      </c>
      <c r="N705" s="566">
        <v>6546794.8695552014</v>
      </c>
      <c r="O705" s="566">
        <v>0</v>
      </c>
      <c r="P705" s="408"/>
      <c r="Q705" s="408"/>
      <c r="R705" s="295">
        <f t="shared" si="30"/>
        <v>6546794.8695552014</v>
      </c>
      <c r="S705" s="295"/>
      <c r="T705" s="295"/>
      <c r="X705" s="432"/>
      <c r="Z705" s="362"/>
      <c r="AA705" s="566"/>
      <c r="AB705" s="309"/>
      <c r="AC705" s="309"/>
    </row>
    <row r="706" spans="1:29" ht="27.6" customHeight="1" x14ac:dyDescent="0.35">
      <c r="A706" s="420"/>
      <c r="B706" s="298"/>
      <c r="C706" s="298"/>
      <c r="D706" s="298"/>
      <c r="E706" s="299"/>
      <c r="F706" s="291"/>
      <c r="G706" s="292"/>
      <c r="H706" s="292"/>
      <c r="I706" s="292"/>
      <c r="J706" s="293"/>
      <c r="K706" s="293"/>
      <c r="L706" s="293"/>
      <c r="M706" s="294"/>
      <c r="N706" s="280">
        <v>0</v>
      </c>
      <c r="O706" s="280">
        <v>0</v>
      </c>
      <c r="P706" s="296"/>
      <c r="Q706" s="296"/>
      <c r="R706" s="295">
        <f t="shared" si="30"/>
        <v>0</v>
      </c>
      <c r="S706" s="295"/>
      <c r="T706" s="295"/>
      <c r="U706" s="253"/>
      <c r="V706" s="253"/>
      <c r="W706" s="253"/>
      <c r="X706" s="282"/>
    </row>
    <row r="707" spans="1:29" ht="27.6" customHeight="1" x14ac:dyDescent="0.35">
      <c r="A707" s="427"/>
      <c r="B707" s="241"/>
      <c r="C707" s="241"/>
      <c r="D707" s="241"/>
      <c r="E707" s="306"/>
      <c r="F707" s="307"/>
      <c r="G707" s="308"/>
      <c r="H707" s="308"/>
      <c r="I707" s="308"/>
      <c r="J707" s="241"/>
      <c r="K707" s="241"/>
      <c r="L707" s="300" t="s">
        <v>1544</v>
      </c>
      <c r="M707" s="337">
        <f>SUM(M697:M705)</f>
        <v>661099</v>
      </c>
      <c r="N707" s="301">
        <f>SUM(N698:N706)</f>
        <v>344449873.70427841</v>
      </c>
      <c r="O707" s="301">
        <f>SUM(O697:O706)</f>
        <v>19170955.752</v>
      </c>
      <c r="P707" s="301">
        <v>558510</v>
      </c>
      <c r="Q707" s="301"/>
      <c r="R707" s="301">
        <f>SUM(N707:P707)</f>
        <v>364179339.45627838</v>
      </c>
      <c r="S707" s="301"/>
      <c r="T707" s="303"/>
      <c r="U707" s="253"/>
      <c r="V707" s="253"/>
      <c r="W707" s="253"/>
      <c r="X707" s="282"/>
    </row>
    <row r="708" spans="1:29" s="253" customFormat="1" ht="27.6" customHeight="1" x14ac:dyDescent="0.35">
      <c r="A708" s="426"/>
      <c r="B708" s="339" t="s">
        <v>1794</v>
      </c>
      <c r="C708" s="339"/>
      <c r="D708" s="339"/>
      <c r="E708" s="401"/>
      <c r="F708" s="341" t="s">
        <v>1798</v>
      </c>
      <c r="G708" s="365" t="s">
        <v>130</v>
      </c>
      <c r="H708" s="365" t="s">
        <v>778</v>
      </c>
      <c r="I708" s="365">
        <v>11235</v>
      </c>
      <c r="M708" s="309"/>
      <c r="N708" s="281"/>
      <c r="O708" s="281"/>
      <c r="P708" s="281"/>
      <c r="Q708" s="281"/>
      <c r="R708" s="295"/>
      <c r="S708" s="295"/>
      <c r="T708" s="295"/>
      <c r="X708" s="282"/>
      <c r="Z708" s="362"/>
      <c r="AA708" s="362"/>
      <c r="AB708" s="309"/>
      <c r="AC708" s="309"/>
    </row>
    <row r="709" spans="1:29" ht="27.6" customHeight="1" x14ac:dyDescent="0.35">
      <c r="A709" s="420"/>
      <c r="B709" s="289" t="s">
        <v>1795</v>
      </c>
      <c r="C709" s="289" t="s">
        <v>2725</v>
      </c>
      <c r="D709" s="289" t="s">
        <v>2794</v>
      </c>
      <c r="E709" s="299" t="s">
        <v>1796</v>
      </c>
      <c r="F709" s="291" t="s">
        <v>1798</v>
      </c>
      <c r="G709" s="292" t="s">
        <v>130</v>
      </c>
      <c r="H709" s="292" t="s">
        <v>778</v>
      </c>
      <c r="I709" s="292">
        <v>11235</v>
      </c>
      <c r="J709" s="293" t="s">
        <v>1797</v>
      </c>
      <c r="K709" s="293" t="s">
        <v>1541</v>
      </c>
      <c r="L709" s="293" t="s">
        <v>1408</v>
      </c>
      <c r="M709" s="294">
        <v>50000</v>
      </c>
      <c r="N709" s="280">
        <v>40903883.335365683</v>
      </c>
      <c r="O709" s="280">
        <v>5791335.6800000006</v>
      </c>
      <c r="P709" s="296"/>
      <c r="Q709" s="296"/>
      <c r="R709" s="295">
        <f t="shared" ref="R709:R724" si="31">SUM(N709:Q709)</f>
        <v>46695219.015365683</v>
      </c>
      <c r="S709" s="295"/>
      <c r="T709" s="295"/>
      <c r="U709" s="253">
        <v>25</v>
      </c>
      <c r="V709" s="253">
        <v>4</v>
      </c>
      <c r="W709" s="253">
        <v>1977</v>
      </c>
      <c r="X709" s="282"/>
      <c r="AA709" s="280"/>
    </row>
    <row r="710" spans="1:29" ht="27.6" customHeight="1" x14ac:dyDescent="0.35">
      <c r="A710" s="420"/>
      <c r="B710" s="289" t="s">
        <v>642</v>
      </c>
      <c r="C710" s="289"/>
      <c r="D710" s="289" t="s">
        <v>2795</v>
      </c>
      <c r="E710" s="299" t="s">
        <v>332</v>
      </c>
      <c r="F710" s="291" t="s">
        <v>2027</v>
      </c>
      <c r="G710" s="292" t="s">
        <v>130</v>
      </c>
      <c r="H710" s="292" t="s">
        <v>778</v>
      </c>
      <c r="I710" s="292">
        <v>11235</v>
      </c>
      <c r="J710" s="293" t="s">
        <v>641</v>
      </c>
      <c r="K710" s="293" t="s">
        <v>981</v>
      </c>
      <c r="L710" s="293" t="s">
        <v>1479</v>
      </c>
      <c r="M710" s="294">
        <v>35150</v>
      </c>
      <c r="N710" s="280">
        <v>16458823.108169084</v>
      </c>
      <c r="O710" s="280">
        <v>598399.1</v>
      </c>
      <c r="P710" s="296"/>
      <c r="Q710" s="296"/>
      <c r="R710" s="295">
        <f t="shared" si="31"/>
        <v>17057222.208169084</v>
      </c>
      <c r="S710" s="295"/>
      <c r="T710" s="295"/>
      <c r="U710" s="253">
        <v>25</v>
      </c>
      <c r="V710" s="253">
        <v>4</v>
      </c>
      <c r="W710" s="253">
        <v>1977</v>
      </c>
      <c r="X710" s="282"/>
      <c r="AA710" s="280"/>
    </row>
    <row r="711" spans="1:29" ht="27.6" customHeight="1" x14ac:dyDescent="0.35">
      <c r="A711" s="420"/>
      <c r="B711" s="289" t="s">
        <v>643</v>
      </c>
      <c r="C711" s="289"/>
      <c r="D711" s="289" t="s">
        <v>2796</v>
      </c>
      <c r="E711" s="299" t="s">
        <v>333</v>
      </c>
      <c r="F711" s="291" t="s">
        <v>2027</v>
      </c>
      <c r="G711" s="292" t="s">
        <v>130</v>
      </c>
      <c r="H711" s="292" t="s">
        <v>778</v>
      </c>
      <c r="I711" s="292">
        <v>11235</v>
      </c>
      <c r="J711" s="293" t="s">
        <v>646</v>
      </c>
      <c r="K711" s="293" t="s">
        <v>1872</v>
      </c>
      <c r="L711" s="293" t="s">
        <v>1479</v>
      </c>
      <c r="M711" s="294">
        <v>35150</v>
      </c>
      <c r="N711" s="280">
        <v>17642328.600665648</v>
      </c>
      <c r="O711" s="280">
        <v>598399.1</v>
      </c>
      <c r="P711" s="296"/>
      <c r="Q711" s="296"/>
      <c r="R711" s="295">
        <f t="shared" si="31"/>
        <v>18240727.700665649</v>
      </c>
      <c r="S711" s="295"/>
      <c r="T711" s="295"/>
      <c r="U711" s="253">
        <v>25</v>
      </c>
      <c r="V711" s="253">
        <v>4</v>
      </c>
      <c r="W711" s="253">
        <v>1977</v>
      </c>
      <c r="X711" s="282"/>
      <c r="AA711" s="280"/>
    </row>
    <row r="712" spans="1:29" ht="27.6" customHeight="1" x14ac:dyDescent="0.35">
      <c r="A712" s="422"/>
      <c r="B712" s="289" t="s">
        <v>644</v>
      </c>
      <c r="C712" s="289"/>
      <c r="D712" s="289" t="s">
        <v>2797</v>
      </c>
      <c r="E712" s="299" t="s">
        <v>780</v>
      </c>
      <c r="F712" s="291" t="s">
        <v>2027</v>
      </c>
      <c r="G712" s="292" t="s">
        <v>130</v>
      </c>
      <c r="H712" s="292" t="s">
        <v>778</v>
      </c>
      <c r="I712" s="292">
        <v>11235</v>
      </c>
      <c r="J712" s="293" t="s">
        <v>647</v>
      </c>
      <c r="K712" s="241"/>
      <c r="L712" s="293" t="s">
        <v>1479</v>
      </c>
      <c r="M712" s="294">
        <v>35150</v>
      </c>
      <c r="N712" s="280">
        <v>17833550.012117062</v>
      </c>
      <c r="O712" s="280">
        <v>598399.1</v>
      </c>
      <c r="P712" s="296"/>
      <c r="Q712" s="296"/>
      <c r="R712" s="295">
        <f t="shared" si="31"/>
        <v>18431949.112117063</v>
      </c>
      <c r="S712" s="295"/>
      <c r="T712" s="295"/>
      <c r="U712" s="253">
        <v>25</v>
      </c>
      <c r="V712" s="253">
        <v>4</v>
      </c>
      <c r="W712" s="253">
        <v>1977</v>
      </c>
      <c r="X712" s="282"/>
      <c r="AA712" s="280"/>
    </row>
    <row r="713" spans="1:29" ht="27.6" customHeight="1" x14ac:dyDescent="0.35">
      <c r="A713" s="422"/>
      <c r="B713" s="289" t="s">
        <v>645</v>
      </c>
      <c r="C713" s="289"/>
      <c r="D713" s="289" t="s">
        <v>2807</v>
      </c>
      <c r="E713" s="299" t="s">
        <v>781</v>
      </c>
      <c r="F713" s="291" t="s">
        <v>2027</v>
      </c>
      <c r="G713" s="292" t="s">
        <v>130</v>
      </c>
      <c r="H713" s="292" t="s">
        <v>778</v>
      </c>
      <c r="I713" s="292">
        <v>11235</v>
      </c>
      <c r="J713" s="293" t="s">
        <v>648</v>
      </c>
      <c r="K713" s="293" t="s">
        <v>1541</v>
      </c>
      <c r="L713" s="293" t="s">
        <v>1479</v>
      </c>
      <c r="M713" s="294">
        <v>35150</v>
      </c>
      <c r="N713" s="280">
        <v>16694835.120501004</v>
      </c>
      <c r="O713" s="280">
        <v>598399.1</v>
      </c>
      <c r="P713" s="296"/>
      <c r="Q713" s="296"/>
      <c r="R713" s="295">
        <f t="shared" si="31"/>
        <v>17293234.220501006</v>
      </c>
      <c r="S713" s="295"/>
      <c r="T713" s="295"/>
      <c r="U713" s="253">
        <v>25</v>
      </c>
      <c r="V713" s="253">
        <v>4</v>
      </c>
      <c r="W713" s="253">
        <v>1977</v>
      </c>
      <c r="X713" s="282"/>
      <c r="AA713" s="280"/>
    </row>
    <row r="714" spans="1:29" ht="27.6" customHeight="1" x14ac:dyDescent="0.35">
      <c r="A714" s="422"/>
      <c r="B714" s="289" t="s">
        <v>649</v>
      </c>
      <c r="C714" s="289" t="s">
        <v>2725</v>
      </c>
      <c r="D714" s="289" t="s">
        <v>2798</v>
      </c>
      <c r="E714" s="299" t="s">
        <v>782</v>
      </c>
      <c r="F714" s="291" t="s">
        <v>639</v>
      </c>
      <c r="G714" s="292" t="s">
        <v>130</v>
      </c>
      <c r="H714" s="292" t="s">
        <v>778</v>
      </c>
      <c r="I714" s="292">
        <v>11235</v>
      </c>
      <c r="J714" s="293" t="s">
        <v>650</v>
      </c>
      <c r="K714" s="293" t="s">
        <v>232</v>
      </c>
      <c r="L714" s="293" t="s">
        <v>1479</v>
      </c>
      <c r="M714" s="294">
        <v>103150</v>
      </c>
      <c r="N714" s="280">
        <v>39885529.393406369</v>
      </c>
      <c r="O714" s="280">
        <v>1903201.0400000003</v>
      </c>
      <c r="P714" s="296"/>
      <c r="Q714" s="296"/>
      <c r="R714" s="295">
        <f t="shared" si="31"/>
        <v>41788730.433406368</v>
      </c>
      <c r="S714" s="295"/>
      <c r="T714" s="295"/>
      <c r="U714" s="253">
        <v>25</v>
      </c>
      <c r="V714" s="253">
        <v>4</v>
      </c>
      <c r="W714" s="253">
        <v>1976</v>
      </c>
      <c r="X714" s="282"/>
      <c r="AA714" s="280"/>
    </row>
    <row r="715" spans="1:29" ht="27.6" customHeight="1" x14ac:dyDescent="0.35">
      <c r="A715" s="422"/>
      <c r="B715" s="289" t="s">
        <v>651</v>
      </c>
      <c r="C715" s="289" t="s">
        <v>2725</v>
      </c>
      <c r="D715" s="289" t="s">
        <v>2799</v>
      </c>
      <c r="E715" s="299" t="s">
        <v>783</v>
      </c>
      <c r="F715" s="291" t="s">
        <v>638</v>
      </c>
      <c r="G715" s="292" t="s">
        <v>130</v>
      </c>
      <c r="H715" s="292" t="s">
        <v>778</v>
      </c>
      <c r="I715" s="292">
        <v>11235</v>
      </c>
      <c r="J715" s="293" t="s">
        <v>652</v>
      </c>
      <c r="K715" s="293" t="s">
        <v>232</v>
      </c>
      <c r="L715" s="293" t="s">
        <v>1683</v>
      </c>
      <c r="M715" s="294">
        <v>117300</v>
      </c>
      <c r="N715" s="280">
        <v>49220440.528033391</v>
      </c>
      <c r="O715" s="280">
        <v>4530319.04</v>
      </c>
      <c r="P715" s="296"/>
      <c r="Q715" s="296"/>
      <c r="R715" s="295">
        <f t="shared" si="31"/>
        <v>53750759.56803339</v>
      </c>
      <c r="S715" s="295"/>
      <c r="T715" s="295"/>
      <c r="U715" s="253">
        <v>25</v>
      </c>
      <c r="V715" s="253">
        <v>4</v>
      </c>
      <c r="W715" s="253">
        <v>1977</v>
      </c>
      <c r="X715" s="282"/>
      <c r="AA715" s="280"/>
    </row>
    <row r="716" spans="1:29" ht="27.6" customHeight="1" x14ac:dyDescent="0.35">
      <c r="A716" s="422"/>
      <c r="B716" s="289" t="s">
        <v>653</v>
      </c>
      <c r="C716" s="289"/>
      <c r="D716" s="289" t="s">
        <v>2800</v>
      </c>
      <c r="E716" s="299" t="s">
        <v>785</v>
      </c>
      <c r="F716" s="291" t="s">
        <v>2032</v>
      </c>
      <c r="G716" s="292" t="s">
        <v>130</v>
      </c>
      <c r="H716" s="292" t="s">
        <v>778</v>
      </c>
      <c r="I716" s="292">
        <v>11235</v>
      </c>
      <c r="J716" s="293" t="s">
        <v>640</v>
      </c>
      <c r="K716" s="293" t="s">
        <v>1872</v>
      </c>
      <c r="L716" s="293" t="s">
        <v>1365</v>
      </c>
      <c r="M716" s="294">
        <v>205000</v>
      </c>
      <c r="N716" s="280">
        <v>102514296.82390404</v>
      </c>
      <c r="O716" s="280">
        <v>4378530.0000000009</v>
      </c>
      <c r="P716" s="296"/>
      <c r="Q716" s="296"/>
      <c r="R716" s="295">
        <f t="shared" si="31"/>
        <v>106892826.82390404</v>
      </c>
      <c r="S716" s="295"/>
      <c r="T716" s="295"/>
      <c r="U716" s="253">
        <v>25</v>
      </c>
      <c r="V716" s="253">
        <v>4</v>
      </c>
      <c r="W716" s="253">
        <v>1991</v>
      </c>
      <c r="X716" s="282"/>
      <c r="AA716" s="280"/>
    </row>
    <row r="717" spans="1:29" ht="27.6" customHeight="1" x14ac:dyDescent="0.35">
      <c r="A717" s="422"/>
      <c r="B717" s="289" t="s">
        <v>2224</v>
      </c>
      <c r="C717" s="289"/>
      <c r="D717" s="289" t="s">
        <v>2801</v>
      </c>
      <c r="E717" s="299" t="s">
        <v>2225</v>
      </c>
      <c r="F717" s="291" t="s">
        <v>2031</v>
      </c>
      <c r="G717" s="292" t="s">
        <v>130</v>
      </c>
      <c r="H717" s="292" t="s">
        <v>778</v>
      </c>
      <c r="I717" s="292">
        <v>11235</v>
      </c>
      <c r="J717" s="293" t="s">
        <v>654</v>
      </c>
      <c r="K717" s="293" t="s">
        <v>662</v>
      </c>
      <c r="L717" s="293" t="s">
        <v>1408</v>
      </c>
      <c r="M717" s="294">
        <v>74900</v>
      </c>
      <c r="N717" s="280">
        <v>83165571.926677108</v>
      </c>
      <c r="O717" s="280">
        <v>1167608</v>
      </c>
      <c r="P717" s="296"/>
      <c r="Q717" s="296"/>
      <c r="R717" s="295">
        <f t="shared" si="31"/>
        <v>84333179.926677108</v>
      </c>
      <c r="S717" s="295"/>
      <c r="T717" s="295"/>
      <c r="U717" s="253">
        <v>23</v>
      </c>
      <c r="V717" s="253">
        <v>4</v>
      </c>
      <c r="W717" s="253">
        <v>1976</v>
      </c>
      <c r="X717" s="282"/>
      <c r="AA717" s="280"/>
    </row>
    <row r="718" spans="1:29" ht="27.6" customHeight="1" x14ac:dyDescent="0.35">
      <c r="A718" s="422"/>
      <c r="B718" s="289" t="s">
        <v>655</v>
      </c>
      <c r="C718" s="289"/>
      <c r="D718" s="289" t="s">
        <v>2802</v>
      </c>
      <c r="E718" s="299" t="s">
        <v>248</v>
      </c>
      <c r="F718" s="291" t="s">
        <v>2030</v>
      </c>
      <c r="G718" s="292" t="s">
        <v>130</v>
      </c>
      <c r="H718" s="292" t="s">
        <v>778</v>
      </c>
      <c r="I718" s="292">
        <v>11235</v>
      </c>
      <c r="J718" s="293" t="s">
        <v>1213</v>
      </c>
      <c r="K718" s="293" t="s">
        <v>232</v>
      </c>
      <c r="L718" s="293" t="s">
        <v>1247</v>
      </c>
      <c r="M718" s="294">
        <v>1130</v>
      </c>
      <c r="N718" s="280">
        <v>644957.49657423072</v>
      </c>
      <c r="O718" s="280">
        <v>11676.08</v>
      </c>
      <c r="P718" s="296"/>
      <c r="Q718" s="296"/>
      <c r="R718" s="295">
        <f t="shared" si="31"/>
        <v>656633.57657423068</v>
      </c>
      <c r="S718" s="295"/>
      <c r="T718" s="295"/>
      <c r="U718" s="253">
        <v>25</v>
      </c>
      <c r="V718" s="253">
        <v>4</v>
      </c>
      <c r="W718" s="253">
        <v>1976</v>
      </c>
      <c r="X718" s="282"/>
      <c r="AA718" s="280"/>
    </row>
    <row r="719" spans="1:29" ht="27.6" customHeight="1" x14ac:dyDescent="0.35">
      <c r="A719" s="422"/>
      <c r="B719" s="289" t="s">
        <v>1214</v>
      </c>
      <c r="C719" s="289" t="s">
        <v>2725</v>
      </c>
      <c r="D719" s="289" t="s">
        <v>2803</v>
      </c>
      <c r="E719" s="299" t="s">
        <v>249</v>
      </c>
      <c r="F719" s="291" t="s">
        <v>2029</v>
      </c>
      <c r="G719" s="292" t="s">
        <v>130</v>
      </c>
      <c r="H719" s="292" t="s">
        <v>778</v>
      </c>
      <c r="I719" s="292">
        <v>11235</v>
      </c>
      <c r="J719" s="293" t="s">
        <v>1215</v>
      </c>
      <c r="K719" s="293" t="s">
        <v>1872</v>
      </c>
      <c r="L719" s="293" t="s">
        <v>1479</v>
      </c>
      <c r="M719" s="294">
        <v>103200</v>
      </c>
      <c r="N719" s="280">
        <v>47523183.958101206</v>
      </c>
      <c r="O719" s="280">
        <v>10204893.92</v>
      </c>
      <c r="P719" s="296"/>
      <c r="Q719" s="296"/>
      <c r="R719" s="295">
        <f t="shared" si="31"/>
        <v>57728077.878101207</v>
      </c>
      <c r="S719" s="295"/>
      <c r="T719" s="295"/>
      <c r="U719" s="253">
        <v>25</v>
      </c>
      <c r="V719" s="253">
        <v>4</v>
      </c>
      <c r="W719" s="253">
        <v>1976</v>
      </c>
      <c r="X719" s="282"/>
      <c r="AA719" s="280"/>
    </row>
    <row r="720" spans="1:29" ht="27.6" customHeight="1" x14ac:dyDescent="0.35">
      <c r="A720" s="421"/>
      <c r="B720" s="289" t="s">
        <v>1216</v>
      </c>
      <c r="C720" s="289" t="s">
        <v>2725</v>
      </c>
      <c r="D720" s="289" t="s">
        <v>2804</v>
      </c>
      <c r="E720" s="299" t="s">
        <v>243</v>
      </c>
      <c r="F720" s="291" t="s">
        <v>1798</v>
      </c>
      <c r="G720" s="292" t="s">
        <v>130</v>
      </c>
      <c r="H720" s="292" t="s">
        <v>778</v>
      </c>
      <c r="I720" s="292">
        <v>11235</v>
      </c>
      <c r="J720" s="293" t="s">
        <v>1217</v>
      </c>
      <c r="K720" s="293" t="s">
        <v>232</v>
      </c>
      <c r="L720" s="293" t="s">
        <v>1479</v>
      </c>
      <c r="M720" s="294">
        <v>43440</v>
      </c>
      <c r="N720" s="280">
        <v>13136765.85127512</v>
      </c>
      <c r="O720" s="280">
        <v>1401129.6</v>
      </c>
      <c r="P720" s="296"/>
      <c r="Q720" s="296"/>
      <c r="R720" s="295">
        <f t="shared" si="31"/>
        <v>14537895.45127512</v>
      </c>
      <c r="S720" s="295"/>
      <c r="T720" s="295"/>
      <c r="U720" s="253">
        <v>10</v>
      </c>
      <c r="V720" s="253">
        <v>4</v>
      </c>
      <c r="W720" s="253">
        <v>1968</v>
      </c>
      <c r="X720" s="282"/>
      <c r="AA720" s="280"/>
    </row>
    <row r="721" spans="1:29" ht="27.6" customHeight="1" x14ac:dyDescent="0.35">
      <c r="A721" s="422"/>
      <c r="B721" s="289" t="s">
        <v>244</v>
      </c>
      <c r="C721" s="289"/>
      <c r="D721" s="289" t="s">
        <v>2805</v>
      </c>
      <c r="E721" s="299" t="s">
        <v>245</v>
      </c>
      <c r="F721" s="291" t="s">
        <v>2028</v>
      </c>
      <c r="G721" s="292" t="s">
        <v>130</v>
      </c>
      <c r="H721" s="292" t="s">
        <v>778</v>
      </c>
      <c r="I721" s="292">
        <v>11235</v>
      </c>
      <c r="J721" s="293" t="s">
        <v>1218</v>
      </c>
      <c r="K721" s="293" t="s">
        <v>232</v>
      </c>
      <c r="L721" s="293" t="s">
        <v>1408</v>
      </c>
      <c r="M721" s="294">
        <v>94800</v>
      </c>
      <c r="N721" s="280">
        <v>58215900.348673984</v>
      </c>
      <c r="O721" s="280">
        <v>1984933.6000000003</v>
      </c>
      <c r="P721" s="296"/>
      <c r="Q721" s="296"/>
      <c r="R721" s="295">
        <f t="shared" si="31"/>
        <v>60200833.948673986</v>
      </c>
      <c r="S721" s="295"/>
      <c r="T721" s="295"/>
      <c r="U721" s="253">
        <v>25</v>
      </c>
      <c r="V721" s="253">
        <v>4</v>
      </c>
      <c r="W721" s="253">
        <v>1977</v>
      </c>
      <c r="X721" s="282"/>
      <c r="AA721" s="280"/>
    </row>
    <row r="722" spans="1:29" ht="27.6" customHeight="1" x14ac:dyDescent="0.35">
      <c r="A722" s="422"/>
      <c r="B722" s="289" t="s">
        <v>1132</v>
      </c>
      <c r="C722" s="289"/>
      <c r="D722" s="289" t="s">
        <v>2806</v>
      </c>
      <c r="E722" s="299" t="s">
        <v>1133</v>
      </c>
      <c r="F722" s="291" t="s">
        <v>1134</v>
      </c>
      <c r="G722" s="292" t="s">
        <v>1990</v>
      </c>
      <c r="H722" s="292" t="s">
        <v>778</v>
      </c>
      <c r="I722" s="292">
        <v>11235</v>
      </c>
      <c r="J722" s="241" t="s">
        <v>1357</v>
      </c>
      <c r="K722" s="241" t="s">
        <v>981</v>
      </c>
      <c r="L722" s="241" t="s">
        <v>2048</v>
      </c>
      <c r="M722" s="255">
        <v>39384</v>
      </c>
      <c r="N722" s="280">
        <v>33818387.067027472</v>
      </c>
      <c r="O722" s="280">
        <v>2101694.4000000004</v>
      </c>
      <c r="R722" s="295">
        <f t="shared" si="31"/>
        <v>35920081.46702747</v>
      </c>
      <c r="S722" s="295"/>
      <c r="T722" s="295"/>
      <c r="U722" s="253">
        <v>25</v>
      </c>
      <c r="V722" s="253">
        <v>6</v>
      </c>
      <c r="W722" s="253">
        <v>2003</v>
      </c>
      <c r="X722" s="297">
        <v>1</v>
      </c>
      <c r="AA722" s="280"/>
    </row>
    <row r="723" spans="1:29" s="353" customFormat="1" ht="27.6" customHeight="1" x14ac:dyDescent="0.35">
      <c r="A723" s="354"/>
      <c r="B723" s="429" t="s">
        <v>1809</v>
      </c>
      <c r="C723" s="429"/>
      <c r="D723" s="429" t="s">
        <v>2808</v>
      </c>
      <c r="E723" s="433" t="s">
        <v>406</v>
      </c>
      <c r="F723" s="434" t="s">
        <v>408</v>
      </c>
      <c r="G723" s="292" t="s">
        <v>1990</v>
      </c>
      <c r="H723" s="292" t="s">
        <v>778</v>
      </c>
      <c r="I723" s="292">
        <v>11235</v>
      </c>
      <c r="M723" s="355">
        <v>4000</v>
      </c>
      <c r="N723" s="280">
        <v>676502.13652070425</v>
      </c>
      <c r="O723" s="356">
        <v>0</v>
      </c>
      <c r="P723" s="435"/>
      <c r="Q723" s="435"/>
      <c r="R723" s="295">
        <f t="shared" si="31"/>
        <v>676502.13652070425</v>
      </c>
      <c r="S723" s="295"/>
      <c r="T723" s="295"/>
      <c r="U723" s="431"/>
      <c r="V723" s="431"/>
      <c r="W723" s="431"/>
      <c r="X723" s="432"/>
      <c r="Y723" s="431"/>
      <c r="Z723" s="254"/>
      <c r="AA723" s="280"/>
      <c r="AB723" s="255"/>
      <c r="AC723" s="255"/>
    </row>
    <row r="724" spans="1:29" s="431" customFormat="1" ht="49.5" customHeight="1" x14ac:dyDescent="0.35">
      <c r="A724" s="452"/>
      <c r="B724" s="498" t="s">
        <v>405</v>
      </c>
      <c r="C724" s="498"/>
      <c r="D724" s="576" t="s">
        <v>2975</v>
      </c>
      <c r="E724" s="568" t="s">
        <v>407</v>
      </c>
      <c r="F724" s="436" t="s">
        <v>1531</v>
      </c>
      <c r="G724" s="365" t="s">
        <v>1990</v>
      </c>
      <c r="H724" s="365" t="s">
        <v>778</v>
      </c>
      <c r="I724" s="365">
        <v>11235</v>
      </c>
      <c r="L724" s="488" t="s">
        <v>2359</v>
      </c>
      <c r="M724" s="569">
        <v>194290</v>
      </c>
      <c r="N724" s="566">
        <v>47405887.216688335</v>
      </c>
      <c r="O724" s="566">
        <v>0</v>
      </c>
      <c r="P724" s="570"/>
      <c r="Q724" s="570"/>
      <c r="R724" s="295">
        <f t="shared" si="31"/>
        <v>47405887.216688335</v>
      </c>
      <c r="S724" s="295"/>
      <c r="T724" s="295"/>
      <c r="V724" s="436" t="s">
        <v>2358</v>
      </c>
      <c r="W724" s="431">
        <v>1974</v>
      </c>
      <c r="X724" s="432"/>
      <c r="Z724" s="362"/>
      <c r="AA724" s="566"/>
      <c r="AB724" s="309"/>
      <c r="AC724" s="309"/>
    </row>
    <row r="725" spans="1:29" ht="27.6" customHeight="1" x14ac:dyDescent="0.35">
      <c r="A725" s="422"/>
      <c r="E725" s="299"/>
      <c r="F725" s="291"/>
      <c r="G725" s="292"/>
      <c r="H725" s="292"/>
      <c r="I725" s="292"/>
      <c r="J725" s="241"/>
      <c r="K725" s="241"/>
      <c r="L725" s="241"/>
      <c r="M725" s="255"/>
      <c r="N725" s="280"/>
      <c r="O725" s="280"/>
      <c r="R725" s="295"/>
      <c r="S725" s="295"/>
      <c r="T725" s="295"/>
      <c r="U725" s="253"/>
      <c r="V725" s="253"/>
      <c r="W725" s="253"/>
      <c r="X725" s="282"/>
    </row>
    <row r="726" spans="1:29" ht="27.6" customHeight="1" x14ac:dyDescent="0.35">
      <c r="A726" s="427"/>
      <c r="B726" s="241"/>
      <c r="C726" s="241"/>
      <c r="D726" s="241"/>
      <c r="E726" s="306"/>
      <c r="F726" s="307"/>
      <c r="G726" s="308"/>
      <c r="H726" s="308"/>
      <c r="I726" s="308"/>
      <c r="J726" s="241"/>
      <c r="K726" s="241"/>
      <c r="L726" s="300" t="s">
        <v>1544</v>
      </c>
      <c r="M726" s="337">
        <f>SUM(M709:M724)</f>
        <v>1171194</v>
      </c>
      <c r="N726" s="301">
        <f>SUM(N709:N724)</f>
        <v>585740842.92370057</v>
      </c>
      <c r="O726" s="301">
        <f>SUM(O709:O724)</f>
        <v>35868917.759999998</v>
      </c>
      <c r="P726" s="301">
        <v>1422200</v>
      </c>
      <c r="Q726" s="301"/>
      <c r="R726" s="301">
        <f>SUM(N726:P726)</f>
        <v>623031960.68370056</v>
      </c>
      <c r="S726" s="301"/>
      <c r="T726" s="310"/>
      <c r="U726" s="253"/>
      <c r="V726" s="253"/>
      <c r="W726" s="253"/>
      <c r="X726" s="282"/>
    </row>
    <row r="727" spans="1:29" ht="27.6" customHeight="1" x14ac:dyDescent="0.35">
      <c r="A727" s="426"/>
      <c r="B727" s="339" t="s">
        <v>2280</v>
      </c>
      <c r="C727" s="339"/>
      <c r="D727" s="339"/>
      <c r="E727" s="401"/>
      <c r="F727" s="341" t="s">
        <v>1404</v>
      </c>
      <c r="G727" s="292" t="s">
        <v>352</v>
      </c>
      <c r="H727" s="292" t="s">
        <v>778</v>
      </c>
      <c r="I727" s="292">
        <v>11101</v>
      </c>
      <c r="J727" s="241"/>
      <c r="K727" s="241"/>
      <c r="L727" s="241"/>
      <c r="M727" s="255"/>
      <c r="N727" s="280"/>
      <c r="O727" s="280"/>
      <c r="P727" s="280"/>
      <c r="Q727" s="280"/>
      <c r="R727" s="295"/>
      <c r="S727" s="295"/>
      <c r="T727" s="295"/>
      <c r="U727" s="253"/>
      <c r="V727" s="253"/>
      <c r="W727" s="253"/>
      <c r="X727" s="282"/>
    </row>
    <row r="728" spans="1:29" ht="27.6" customHeight="1" x14ac:dyDescent="0.35">
      <c r="A728" s="420"/>
      <c r="B728" s="289" t="s">
        <v>1284</v>
      </c>
      <c r="C728" s="289" t="s">
        <v>2725</v>
      </c>
      <c r="D728" s="289" t="s">
        <v>2809</v>
      </c>
      <c r="E728" s="299" t="s">
        <v>1403</v>
      </c>
      <c r="F728" s="291" t="s">
        <v>1404</v>
      </c>
      <c r="G728" s="292" t="s">
        <v>352</v>
      </c>
      <c r="H728" s="292" t="s">
        <v>778</v>
      </c>
      <c r="I728" s="292">
        <v>11103</v>
      </c>
      <c r="J728" s="293" t="s">
        <v>1285</v>
      </c>
      <c r="K728" s="293" t="s">
        <v>981</v>
      </c>
      <c r="L728" s="293" t="s">
        <v>1365</v>
      </c>
      <c r="M728" s="294">
        <v>281765</v>
      </c>
      <c r="N728" s="280">
        <v>106417986.93474805</v>
      </c>
      <c r="O728" s="280">
        <v>7145760.9600000009</v>
      </c>
      <c r="P728" s="280"/>
      <c r="Q728" s="280"/>
      <c r="R728" s="295">
        <f>SUM(N728:Q728)</f>
        <v>113563747.89474806</v>
      </c>
      <c r="S728" s="295"/>
      <c r="T728" s="295"/>
      <c r="U728" s="253">
        <v>25</v>
      </c>
      <c r="V728" s="253">
        <v>4</v>
      </c>
      <c r="W728" s="253">
        <v>1920</v>
      </c>
      <c r="X728" s="282"/>
      <c r="AA728" s="280"/>
    </row>
    <row r="729" spans="1:29" ht="27.6" customHeight="1" x14ac:dyDescent="0.35">
      <c r="A729" s="422"/>
      <c r="B729" s="289" t="s">
        <v>531</v>
      </c>
      <c r="C729" s="289" t="s">
        <v>2725</v>
      </c>
      <c r="D729" s="352" t="s">
        <v>2810</v>
      </c>
      <c r="E729" s="299" t="s">
        <v>1405</v>
      </c>
      <c r="F729" s="291" t="s">
        <v>533</v>
      </c>
      <c r="G729" s="292" t="s">
        <v>352</v>
      </c>
      <c r="H729" s="292" t="s">
        <v>778</v>
      </c>
      <c r="I729" s="292">
        <v>11101</v>
      </c>
      <c r="J729" s="293" t="s">
        <v>532</v>
      </c>
      <c r="K729" s="293" t="s">
        <v>1872</v>
      </c>
      <c r="L729" s="293" t="s">
        <v>794</v>
      </c>
      <c r="M729" s="294">
        <v>367000</v>
      </c>
      <c r="N729" s="280">
        <v>180248647.72679815</v>
      </c>
      <c r="O729" s="280">
        <v>13100561.76</v>
      </c>
      <c r="R729" s="295">
        <f>SUM(N729:Q729)</f>
        <v>193349209.48679814</v>
      </c>
      <c r="S729" s="295"/>
      <c r="T729" s="295"/>
      <c r="U729" s="253">
        <v>25</v>
      </c>
      <c r="V729" s="253">
        <v>4</v>
      </c>
      <c r="W729" s="253">
        <v>1920</v>
      </c>
      <c r="X729" s="282"/>
      <c r="AA729" s="280"/>
    </row>
    <row r="730" spans="1:29" s="253" customFormat="1" ht="27.6" customHeight="1" x14ac:dyDescent="0.35">
      <c r="A730" s="473"/>
      <c r="B730" s="363" t="s">
        <v>537</v>
      </c>
      <c r="C730" s="363" t="s">
        <v>2725</v>
      </c>
      <c r="D730" s="369" t="s">
        <v>2811</v>
      </c>
      <c r="E730" s="327">
        <v>524007</v>
      </c>
      <c r="F730" s="326" t="s">
        <v>125</v>
      </c>
      <c r="G730" s="365" t="s">
        <v>352</v>
      </c>
      <c r="H730" s="365" t="s">
        <v>778</v>
      </c>
      <c r="I730" s="365">
        <v>11103</v>
      </c>
      <c r="J730" s="350" t="s">
        <v>124</v>
      </c>
      <c r="K730" s="350" t="s">
        <v>232</v>
      </c>
      <c r="M730" s="366">
        <v>0</v>
      </c>
      <c r="N730" s="281">
        <v>0</v>
      </c>
      <c r="O730" s="281">
        <v>0</v>
      </c>
      <c r="P730" s="281"/>
      <c r="Q730" s="281"/>
      <c r="R730" s="295">
        <f>SUM(N730:Q730)</f>
        <v>0</v>
      </c>
      <c r="S730" s="295"/>
      <c r="T730" s="295"/>
      <c r="U730" s="253">
        <v>11</v>
      </c>
      <c r="X730" s="282"/>
      <c r="Z730" s="362"/>
      <c r="AA730" s="281"/>
      <c r="AB730" s="309"/>
      <c r="AC730" s="309"/>
    </row>
    <row r="731" spans="1:29" s="253" customFormat="1" ht="27.6" customHeight="1" x14ac:dyDescent="0.35">
      <c r="A731" s="437"/>
      <c r="B731" s="363" t="s">
        <v>534</v>
      </c>
      <c r="C731" s="363" t="s">
        <v>2725</v>
      </c>
      <c r="D731" s="369" t="s">
        <v>2974</v>
      </c>
      <c r="E731" s="327" t="s">
        <v>535</v>
      </c>
      <c r="F731" s="326" t="s">
        <v>2283</v>
      </c>
      <c r="G731" s="365" t="s">
        <v>352</v>
      </c>
      <c r="H731" s="365" t="s">
        <v>778</v>
      </c>
      <c r="I731" s="365">
        <v>11101</v>
      </c>
      <c r="J731" s="350" t="s">
        <v>536</v>
      </c>
      <c r="K731" s="350" t="s">
        <v>1872</v>
      </c>
      <c r="L731" s="365" t="s">
        <v>523</v>
      </c>
      <c r="M731" s="366">
        <v>930000</v>
      </c>
      <c r="N731" s="281">
        <v>411924169.52254152</v>
      </c>
      <c r="O731" s="281">
        <v>5750469.4000000004</v>
      </c>
      <c r="P731" s="281"/>
      <c r="Q731" s="281"/>
      <c r="R731" s="295">
        <f>SUM(N731:Q731)</f>
        <v>417674638.9225415</v>
      </c>
      <c r="S731" s="295"/>
      <c r="T731" s="295"/>
      <c r="U731" s="253">
        <v>25</v>
      </c>
      <c r="V731" s="253">
        <v>4</v>
      </c>
      <c r="W731" s="253">
        <v>1917</v>
      </c>
      <c r="X731" s="282"/>
      <c r="Z731" s="362"/>
      <c r="AA731" s="281"/>
      <c r="AB731" s="309"/>
      <c r="AC731" s="309"/>
    </row>
    <row r="732" spans="1:29" s="253" customFormat="1" ht="27.6" customHeight="1" x14ac:dyDescent="0.35">
      <c r="A732" s="473"/>
      <c r="B732" s="363" t="s">
        <v>2482</v>
      </c>
      <c r="C732" s="363" t="s">
        <v>2725</v>
      </c>
      <c r="D732" s="363" t="s">
        <v>2985</v>
      </c>
      <c r="E732" s="327" t="s">
        <v>2483</v>
      </c>
      <c r="F732" s="326" t="s">
        <v>2484</v>
      </c>
      <c r="G732" s="365" t="s">
        <v>352</v>
      </c>
      <c r="H732" s="365" t="s">
        <v>778</v>
      </c>
      <c r="I732" s="365">
        <v>11101</v>
      </c>
      <c r="J732" s="350" t="s">
        <v>2485</v>
      </c>
      <c r="K732" s="350" t="s">
        <v>2486</v>
      </c>
      <c r="L732" s="350"/>
      <c r="M732" s="366">
        <v>34237</v>
      </c>
      <c r="N732" s="281">
        <v>22662821.573443588</v>
      </c>
      <c r="O732" s="281">
        <v>0</v>
      </c>
      <c r="P732" s="281"/>
      <c r="Q732" s="281"/>
      <c r="R732" s="295">
        <f>SUM(N732:Q732)</f>
        <v>22662821.573443588</v>
      </c>
      <c r="S732" s="295"/>
      <c r="T732" s="295"/>
      <c r="X732" s="282"/>
      <c r="Z732" s="362"/>
      <c r="AA732" s="281"/>
      <c r="AB732" s="309"/>
      <c r="AC732" s="309"/>
    </row>
    <row r="733" spans="1:29" s="253" customFormat="1" ht="27.6" customHeight="1" x14ac:dyDescent="0.35">
      <c r="A733" s="426"/>
      <c r="B733" s="251"/>
      <c r="C733" s="251"/>
      <c r="D733" s="251"/>
      <c r="E733" s="367"/>
      <c r="F733" s="304"/>
      <c r="G733" s="368"/>
      <c r="H733" s="368"/>
      <c r="I733" s="368"/>
      <c r="L733" s="585" t="s">
        <v>1544</v>
      </c>
      <c r="M733" s="586">
        <f>SUM(M728:M732)</f>
        <v>1613002</v>
      </c>
      <c r="N733" s="587">
        <v>721253625.75753129</v>
      </c>
      <c r="O733" s="587">
        <f>SUM(O728:O732)</f>
        <v>25996792.119999997</v>
      </c>
      <c r="P733" s="587">
        <v>338800</v>
      </c>
      <c r="Q733" s="587"/>
      <c r="R733" s="587">
        <f>SUM(N733:P733)</f>
        <v>747589217.87753129</v>
      </c>
      <c r="S733" s="587"/>
      <c r="T733" s="310"/>
      <c r="X733" s="282"/>
      <c r="Z733" s="362"/>
      <c r="AA733" s="362"/>
      <c r="AB733" s="309"/>
      <c r="AC733" s="309"/>
    </row>
    <row r="734" spans="1:29" s="253" customFormat="1" ht="27.6" customHeight="1" x14ac:dyDescent="0.35">
      <c r="A734" s="437"/>
      <c r="B734" s="339" t="s">
        <v>152</v>
      </c>
      <c r="C734" s="339"/>
      <c r="D734" s="339"/>
      <c r="E734" s="401"/>
      <c r="F734" s="334"/>
      <c r="G734" s="361"/>
      <c r="H734" s="361"/>
      <c r="I734" s="361"/>
      <c r="M734" s="309"/>
      <c r="N734" s="281"/>
      <c r="O734" s="281"/>
      <c r="P734" s="281"/>
      <c r="Q734" s="281"/>
      <c r="R734" s="295"/>
      <c r="S734" s="295"/>
      <c r="T734" s="295"/>
      <c r="X734" s="282"/>
      <c r="Z734" s="362"/>
      <c r="AA734" s="362"/>
      <c r="AB734" s="309"/>
      <c r="AC734" s="309"/>
    </row>
    <row r="735" spans="1:29" ht="27.6" customHeight="1" x14ac:dyDescent="0.35">
      <c r="A735" s="422"/>
      <c r="B735" s="289" t="s">
        <v>46</v>
      </c>
      <c r="C735" s="289"/>
      <c r="D735" s="289"/>
      <c r="E735" s="299" t="s">
        <v>47</v>
      </c>
      <c r="F735" s="291" t="s">
        <v>49</v>
      </c>
      <c r="G735" s="292" t="s">
        <v>337</v>
      </c>
      <c r="H735" s="292" t="s">
        <v>778</v>
      </c>
      <c r="I735" s="292">
        <v>10007</v>
      </c>
      <c r="J735" s="293" t="s">
        <v>48</v>
      </c>
      <c r="K735" s="241"/>
      <c r="L735" s="241"/>
      <c r="M735" s="255"/>
      <c r="N735" s="296"/>
      <c r="O735" s="296"/>
      <c r="P735" s="296"/>
      <c r="Q735" s="296"/>
      <c r="R735" s="295"/>
      <c r="S735" s="295"/>
      <c r="T735" s="295"/>
      <c r="U735" s="253"/>
      <c r="V735" s="253"/>
      <c r="W735" s="253"/>
      <c r="X735" s="282"/>
    </row>
    <row r="736" spans="1:29" ht="27.6" customHeight="1" x14ac:dyDescent="0.35">
      <c r="A736" s="422"/>
      <c r="B736" s="289" t="s">
        <v>50</v>
      </c>
      <c r="C736" s="289"/>
      <c r="D736" s="289" t="s">
        <v>2812</v>
      </c>
      <c r="E736" s="299" t="s">
        <v>51</v>
      </c>
      <c r="F736" s="291" t="s">
        <v>49</v>
      </c>
      <c r="G736" s="292" t="s">
        <v>337</v>
      </c>
      <c r="H736" s="292" t="s">
        <v>778</v>
      </c>
      <c r="I736" s="292">
        <v>10007</v>
      </c>
      <c r="J736" s="293" t="s">
        <v>52</v>
      </c>
      <c r="K736" s="293" t="s">
        <v>981</v>
      </c>
      <c r="L736" s="293" t="s">
        <v>1683</v>
      </c>
      <c r="M736" s="294">
        <v>688493</v>
      </c>
      <c r="N736" s="280">
        <v>271561051.18914974</v>
      </c>
      <c r="O736" s="280">
        <v>41339161.240000002</v>
      </c>
      <c r="P736" s="280"/>
      <c r="Q736" s="280"/>
      <c r="R736" s="295">
        <f>SUM(N736:P736)</f>
        <v>312900212.42914975</v>
      </c>
      <c r="S736" s="295"/>
      <c r="T736" s="295"/>
      <c r="U736" s="253">
        <v>25</v>
      </c>
      <c r="V736" s="253">
        <v>4</v>
      </c>
      <c r="W736" s="253">
        <v>1983</v>
      </c>
      <c r="X736" s="282"/>
      <c r="AA736" s="280"/>
    </row>
    <row r="737" spans="1:223" ht="27.6" customHeight="1" x14ac:dyDescent="0.35">
      <c r="A737" s="422"/>
      <c r="B737" s="289" t="s">
        <v>2421</v>
      </c>
      <c r="C737" s="289" t="s">
        <v>2725</v>
      </c>
      <c r="D737" s="352" t="s">
        <v>2951</v>
      </c>
      <c r="E737" s="347">
        <v>525002</v>
      </c>
      <c r="F737" s="291" t="s">
        <v>2422</v>
      </c>
      <c r="G737" s="292" t="s">
        <v>337</v>
      </c>
      <c r="H737" s="292" t="s">
        <v>778</v>
      </c>
      <c r="I737" s="292">
        <v>10007</v>
      </c>
      <c r="J737" s="293" t="s">
        <v>2420</v>
      </c>
      <c r="K737" s="293" t="s">
        <v>981</v>
      </c>
      <c r="L737" s="293" t="s">
        <v>2423</v>
      </c>
      <c r="M737" s="246">
        <v>400000</v>
      </c>
      <c r="N737" s="280">
        <v>333017945.74778599</v>
      </c>
      <c r="O737" s="280">
        <v>0</v>
      </c>
      <c r="P737" s="280"/>
      <c r="Q737" s="280"/>
      <c r="R737" s="295">
        <f>SUM(N737:P737)</f>
        <v>333017945.74778599</v>
      </c>
      <c r="S737" s="295"/>
      <c r="T737" s="295"/>
      <c r="U737" s="253">
        <v>25</v>
      </c>
      <c r="V737" s="253">
        <v>4</v>
      </c>
      <c r="W737" s="253">
        <v>2012</v>
      </c>
      <c r="X737" s="282" t="s">
        <v>2424</v>
      </c>
      <c r="Y737" s="282" t="s">
        <v>2424</v>
      </c>
      <c r="AA737" s="280"/>
    </row>
    <row r="738" spans="1:223" ht="27.6" customHeight="1" x14ac:dyDescent="0.35">
      <c r="A738" s="426"/>
      <c r="B738" s="241"/>
      <c r="C738" s="241"/>
      <c r="D738" s="241"/>
      <c r="E738" s="306"/>
      <c r="F738" s="307"/>
      <c r="G738" s="308"/>
      <c r="H738" s="308"/>
      <c r="I738" s="308"/>
      <c r="J738" s="241"/>
      <c r="K738" s="241"/>
      <c r="L738" s="300" t="s">
        <v>1544</v>
      </c>
      <c r="M738" s="337">
        <f>SUM(M735:M737)</f>
        <v>1088493</v>
      </c>
      <c r="N738" s="301">
        <f>SUM(N736:N737)</f>
        <v>604578996.93693566</v>
      </c>
      <c r="O738" s="301">
        <f>SUM(O735:O737)</f>
        <v>41339161.240000002</v>
      </c>
      <c r="P738" s="301">
        <v>3052600</v>
      </c>
      <c r="Q738" s="301"/>
      <c r="R738" s="301">
        <f>SUM(N738:P738)</f>
        <v>648970758.17693567</v>
      </c>
      <c r="S738" s="301"/>
      <c r="T738" s="310"/>
      <c r="U738" s="253"/>
      <c r="V738" s="253"/>
      <c r="W738" s="253"/>
      <c r="X738" s="282"/>
    </row>
    <row r="739" spans="1:223" ht="27.6" customHeight="1" x14ac:dyDescent="0.35">
      <c r="A739" s="420"/>
      <c r="B739" s="286" t="s">
        <v>1662</v>
      </c>
      <c r="C739" s="286"/>
      <c r="D739" s="286"/>
      <c r="E739" s="287"/>
      <c r="F739" s="438" t="s">
        <v>418</v>
      </c>
      <c r="G739" s="308" t="s">
        <v>2284</v>
      </c>
      <c r="H739" s="292" t="s">
        <v>778</v>
      </c>
      <c r="I739" s="292">
        <v>11364</v>
      </c>
      <c r="J739" s="241"/>
      <c r="K739" s="241"/>
      <c r="L739" s="241"/>
      <c r="M739" s="255"/>
      <c r="N739" s="280"/>
      <c r="O739" s="280"/>
      <c r="P739" s="280"/>
      <c r="Q739" s="280"/>
      <c r="R739" s="295"/>
      <c r="S739" s="295"/>
      <c r="T739" s="295"/>
      <c r="U739" s="253"/>
      <c r="V739" s="253"/>
      <c r="W739" s="253"/>
      <c r="X739" s="282"/>
    </row>
    <row r="740" spans="1:223" ht="27.6" customHeight="1" x14ac:dyDescent="0.35">
      <c r="A740" s="422"/>
      <c r="B740" s="289" t="s">
        <v>1663</v>
      </c>
      <c r="C740" s="289" t="s">
        <v>2725</v>
      </c>
      <c r="D740" s="289" t="s">
        <v>2813</v>
      </c>
      <c r="E740" s="299" t="s">
        <v>1664</v>
      </c>
      <c r="F740" s="291" t="s">
        <v>1666</v>
      </c>
      <c r="G740" s="292" t="s">
        <v>353</v>
      </c>
      <c r="H740" s="292" t="s">
        <v>778</v>
      </c>
      <c r="I740" s="292">
        <v>11364</v>
      </c>
      <c r="J740" s="293" t="s">
        <v>1665</v>
      </c>
      <c r="K740" s="293" t="s">
        <v>1872</v>
      </c>
      <c r="L740" s="293" t="s">
        <v>1479</v>
      </c>
      <c r="M740" s="294">
        <v>28237</v>
      </c>
      <c r="N740" s="280">
        <v>13408326.902464269</v>
      </c>
      <c r="O740" s="280">
        <v>2950545.4160000002</v>
      </c>
      <c r="P740" s="296"/>
      <c r="Q740" s="296"/>
      <c r="R740" s="295">
        <f t="shared" ref="R740:R750" si="32">SUM(N740:Q740)</f>
        <v>16358872.318464268</v>
      </c>
      <c r="S740" s="295"/>
      <c r="T740" s="295"/>
      <c r="U740" s="253">
        <v>25</v>
      </c>
      <c r="V740" s="253">
        <v>4</v>
      </c>
      <c r="W740" s="253">
        <v>1963</v>
      </c>
      <c r="X740" s="282"/>
      <c r="AA740" s="280"/>
    </row>
    <row r="741" spans="1:223" ht="27.6" customHeight="1" x14ac:dyDescent="0.35">
      <c r="A741" s="422"/>
      <c r="B741" s="289" t="s">
        <v>1667</v>
      </c>
      <c r="C741" s="289" t="s">
        <v>2725</v>
      </c>
      <c r="D741" s="352" t="s">
        <v>2817</v>
      </c>
      <c r="E741" s="299" t="s">
        <v>1668</v>
      </c>
      <c r="F741" s="291" t="s">
        <v>1670</v>
      </c>
      <c r="G741" s="292" t="s">
        <v>353</v>
      </c>
      <c r="H741" s="292" t="s">
        <v>778</v>
      </c>
      <c r="I741" s="292">
        <v>11364</v>
      </c>
      <c r="J741" s="293" t="s">
        <v>1669</v>
      </c>
      <c r="K741" s="293" t="s">
        <v>981</v>
      </c>
      <c r="L741" s="293" t="s">
        <v>794</v>
      </c>
      <c r="M741" s="294">
        <v>163200</v>
      </c>
      <c r="N741" s="280">
        <v>67211360.169314563</v>
      </c>
      <c r="O741" s="280">
        <v>13976267.760000002</v>
      </c>
      <c r="P741" s="280"/>
      <c r="Q741" s="280"/>
      <c r="R741" s="295">
        <f t="shared" si="32"/>
        <v>81187627.929314569</v>
      </c>
      <c r="S741" s="295"/>
      <c r="T741" s="295"/>
      <c r="U741" s="253">
        <v>25</v>
      </c>
      <c r="V741" s="253">
        <v>4</v>
      </c>
      <c r="W741" s="253">
        <v>1967</v>
      </c>
      <c r="X741" s="282"/>
      <c r="AA741" s="280"/>
    </row>
    <row r="742" spans="1:223" ht="27.6" customHeight="1" x14ac:dyDescent="0.35">
      <c r="A742" s="422"/>
      <c r="B742" s="289" t="s">
        <v>388</v>
      </c>
      <c r="C742" s="289" t="s">
        <v>2725</v>
      </c>
      <c r="D742" s="352" t="s">
        <v>2818</v>
      </c>
      <c r="E742" s="299" t="s">
        <v>1671</v>
      </c>
      <c r="F742" s="291" t="s">
        <v>1672</v>
      </c>
      <c r="G742" s="292" t="s">
        <v>353</v>
      </c>
      <c r="H742" s="292" t="s">
        <v>778</v>
      </c>
      <c r="I742" s="292">
        <v>11364</v>
      </c>
      <c r="J742" s="293" t="s">
        <v>389</v>
      </c>
      <c r="K742" s="293" t="s">
        <v>981</v>
      </c>
      <c r="L742" s="293" t="s">
        <v>1479</v>
      </c>
      <c r="M742" s="294">
        <v>80812</v>
      </c>
      <c r="N742" s="280">
        <v>54481935.894823171</v>
      </c>
      <c r="O742" s="280">
        <v>1389453.52</v>
      </c>
      <c r="P742" s="280"/>
      <c r="Q742" s="280"/>
      <c r="R742" s="295">
        <f t="shared" si="32"/>
        <v>55871389.414823174</v>
      </c>
      <c r="S742" s="295"/>
      <c r="T742" s="295"/>
      <c r="U742" s="253">
        <v>25</v>
      </c>
      <c r="V742" s="253">
        <v>4</v>
      </c>
      <c r="W742" s="253">
        <v>1967</v>
      </c>
      <c r="X742" s="282"/>
      <c r="AA742" s="280"/>
    </row>
    <row r="743" spans="1:223" ht="27.6" customHeight="1" x14ac:dyDescent="0.35">
      <c r="A743" s="422"/>
      <c r="B743" s="289" t="s">
        <v>1673</v>
      </c>
      <c r="C743" s="289" t="s">
        <v>2725</v>
      </c>
      <c r="D743" s="352" t="s">
        <v>2820</v>
      </c>
      <c r="E743" s="299" t="s">
        <v>1674</v>
      </c>
      <c r="F743" s="291" t="s">
        <v>702</v>
      </c>
      <c r="G743" s="292" t="s">
        <v>353</v>
      </c>
      <c r="H743" s="292" t="s">
        <v>778</v>
      </c>
      <c r="I743" s="292">
        <v>11364</v>
      </c>
      <c r="J743" s="293" t="s">
        <v>1675</v>
      </c>
      <c r="K743" s="293" t="s">
        <v>232</v>
      </c>
      <c r="L743" s="293" t="s">
        <v>1479</v>
      </c>
      <c r="M743" s="294">
        <v>24270</v>
      </c>
      <c r="N743" s="280">
        <v>13747778.216450704</v>
      </c>
      <c r="O743" s="280">
        <v>583804</v>
      </c>
      <c r="P743" s="280"/>
      <c r="Q743" s="280"/>
      <c r="R743" s="295">
        <f t="shared" si="32"/>
        <v>14331582.216450704</v>
      </c>
      <c r="S743" s="295"/>
      <c r="T743" s="295"/>
      <c r="U743" s="253">
        <v>25</v>
      </c>
      <c r="V743" s="253">
        <v>4</v>
      </c>
      <c r="W743" s="253">
        <v>1976</v>
      </c>
      <c r="X743" s="282"/>
      <c r="AA743" s="280"/>
    </row>
    <row r="744" spans="1:223" ht="27.6" customHeight="1" x14ac:dyDescent="0.35">
      <c r="A744" s="422"/>
      <c r="B744" s="289" t="s">
        <v>1456</v>
      </c>
      <c r="C744" s="289" t="s">
        <v>2725</v>
      </c>
      <c r="D744" s="352" t="s">
        <v>2814</v>
      </c>
      <c r="E744" s="299" t="s">
        <v>1676</v>
      </c>
      <c r="F744" s="291" t="s">
        <v>703</v>
      </c>
      <c r="G744" s="292" t="s">
        <v>353</v>
      </c>
      <c r="H744" s="292" t="s">
        <v>778</v>
      </c>
      <c r="I744" s="292">
        <v>11364</v>
      </c>
      <c r="J744" s="293" t="s">
        <v>1797</v>
      </c>
      <c r="K744" s="293" t="s">
        <v>1541</v>
      </c>
      <c r="L744" s="293" t="s">
        <v>794</v>
      </c>
      <c r="M744" s="294">
        <v>71250</v>
      </c>
      <c r="N744" s="280">
        <v>30720343.915772565</v>
      </c>
      <c r="O744" s="280">
        <v>2813935.2800000003</v>
      </c>
      <c r="P744" s="280"/>
      <c r="Q744" s="280"/>
      <c r="R744" s="295">
        <f t="shared" si="32"/>
        <v>33534279.195772566</v>
      </c>
      <c r="S744" s="295"/>
      <c r="T744" s="295"/>
      <c r="U744" s="253">
        <v>25</v>
      </c>
      <c r="V744" s="253">
        <v>4</v>
      </c>
      <c r="W744" s="253">
        <v>1978</v>
      </c>
      <c r="X744" s="282"/>
      <c r="AA744" s="280"/>
    </row>
    <row r="745" spans="1:223" ht="27.6" customHeight="1" x14ac:dyDescent="0.35">
      <c r="A745" s="422"/>
      <c r="B745" s="289" t="s">
        <v>1677</v>
      </c>
      <c r="C745" s="289" t="s">
        <v>2725</v>
      </c>
      <c r="D745" s="352" t="s">
        <v>2815</v>
      </c>
      <c r="E745" s="299" t="s">
        <v>1678</v>
      </c>
      <c r="F745" s="291" t="s">
        <v>1800</v>
      </c>
      <c r="G745" s="292" t="s">
        <v>353</v>
      </c>
      <c r="H745" s="292" t="s">
        <v>778</v>
      </c>
      <c r="I745" s="292">
        <v>11364</v>
      </c>
      <c r="J745" s="293" t="s">
        <v>1679</v>
      </c>
      <c r="K745" s="293" t="s">
        <v>1680</v>
      </c>
      <c r="L745" s="293" t="s">
        <v>1847</v>
      </c>
      <c r="M745" s="294">
        <v>120680</v>
      </c>
      <c r="N745" s="280">
        <v>59743431.261612952</v>
      </c>
      <c r="O745" s="280">
        <v>10712803.4</v>
      </c>
      <c r="P745" s="280"/>
      <c r="Q745" s="280"/>
      <c r="R745" s="295">
        <f t="shared" si="32"/>
        <v>70456234.661612958</v>
      </c>
      <c r="S745" s="295"/>
      <c r="T745" s="295"/>
      <c r="U745" s="253">
        <v>25</v>
      </c>
      <c r="V745" s="253">
        <v>4</v>
      </c>
      <c r="W745" s="253">
        <v>1978</v>
      </c>
      <c r="X745" s="282"/>
      <c r="AA745" s="280"/>
    </row>
    <row r="746" spans="1:223" s="353" customFormat="1" ht="27.6" customHeight="1" x14ac:dyDescent="0.35">
      <c r="A746" s="436" t="s">
        <v>1497</v>
      </c>
      <c r="B746" s="429" t="s">
        <v>409</v>
      </c>
      <c r="C746" s="429"/>
      <c r="D746" s="352" t="s">
        <v>2822</v>
      </c>
      <c r="E746" s="439">
        <v>527001</v>
      </c>
      <c r="F746" s="436" t="s">
        <v>415</v>
      </c>
      <c r="G746" s="292" t="s">
        <v>353</v>
      </c>
      <c r="H746" s="292" t="s">
        <v>778</v>
      </c>
      <c r="I746" s="292">
        <v>11364</v>
      </c>
      <c r="J746" s="436"/>
      <c r="K746" s="436"/>
      <c r="L746" s="436"/>
      <c r="M746" s="440">
        <v>24652</v>
      </c>
      <c r="N746" s="356">
        <v>8997478.4157253653</v>
      </c>
      <c r="O746" s="441">
        <v>0</v>
      </c>
      <c r="P746" s="441"/>
      <c r="Q746" s="441"/>
      <c r="R746" s="295">
        <f t="shared" si="32"/>
        <v>8997478.4157253653</v>
      </c>
      <c r="S746" s="295"/>
      <c r="T746" s="295"/>
      <c r="U746" s="436"/>
      <c r="V746" s="436"/>
      <c r="W746" s="436"/>
      <c r="X746" s="436"/>
      <c r="Y746" s="436"/>
      <c r="Z746" s="254"/>
      <c r="AA746" s="356"/>
      <c r="AB746" s="255"/>
      <c r="AC746" s="255"/>
      <c r="AD746" s="436"/>
      <c r="AE746" s="436"/>
      <c r="AF746" s="436"/>
      <c r="AG746" s="436"/>
      <c r="AH746" s="436"/>
      <c r="AI746" s="436"/>
      <c r="AJ746" s="436"/>
      <c r="AK746" s="436"/>
      <c r="AL746" s="436"/>
      <c r="AM746" s="436"/>
      <c r="AN746" s="436"/>
      <c r="AO746" s="436"/>
      <c r="AP746" s="436"/>
      <c r="AQ746" s="436"/>
      <c r="AR746" s="436"/>
      <c r="AS746" s="436"/>
      <c r="AT746" s="436"/>
      <c r="AU746" s="436"/>
      <c r="AV746" s="436"/>
      <c r="AW746" s="436"/>
      <c r="AX746" s="436"/>
      <c r="AY746" s="436"/>
      <c r="AZ746" s="436"/>
      <c r="BA746" s="436"/>
      <c r="BB746" s="436"/>
      <c r="BC746" s="436"/>
      <c r="BD746" s="436"/>
      <c r="BE746" s="436"/>
      <c r="BF746" s="436"/>
      <c r="BG746" s="436"/>
      <c r="BH746" s="436"/>
      <c r="BI746" s="436"/>
      <c r="BJ746" s="436"/>
      <c r="BK746" s="436"/>
      <c r="BL746" s="436"/>
      <c r="BM746" s="436"/>
      <c r="BN746" s="436"/>
      <c r="BO746" s="436"/>
      <c r="BP746" s="436"/>
      <c r="BQ746" s="436"/>
      <c r="BR746" s="436"/>
      <c r="BS746" s="436"/>
      <c r="BT746" s="436"/>
      <c r="BU746" s="436"/>
      <c r="BV746" s="436"/>
      <c r="BW746" s="436"/>
      <c r="BX746" s="436"/>
      <c r="BY746" s="436"/>
      <c r="BZ746" s="436"/>
      <c r="CA746" s="436"/>
      <c r="CB746" s="436"/>
      <c r="CC746" s="436"/>
      <c r="CD746" s="436"/>
      <c r="CE746" s="436"/>
      <c r="CF746" s="436"/>
      <c r="CG746" s="436"/>
      <c r="CH746" s="436"/>
      <c r="CI746" s="436"/>
      <c r="CJ746" s="436"/>
      <c r="CK746" s="436"/>
      <c r="CL746" s="436"/>
      <c r="CM746" s="436"/>
      <c r="CN746" s="436"/>
      <c r="CO746" s="436"/>
      <c r="CP746" s="436"/>
      <c r="CQ746" s="436"/>
      <c r="CR746" s="436"/>
      <c r="CS746" s="436"/>
      <c r="CT746" s="436"/>
      <c r="CU746" s="436"/>
      <c r="CV746" s="436"/>
      <c r="CW746" s="436"/>
      <c r="CX746" s="436"/>
      <c r="CY746" s="436"/>
      <c r="CZ746" s="436"/>
      <c r="DA746" s="436"/>
      <c r="DB746" s="436"/>
      <c r="DC746" s="436"/>
      <c r="DD746" s="436"/>
      <c r="DE746" s="436"/>
      <c r="DF746" s="436"/>
      <c r="DG746" s="436"/>
      <c r="DH746" s="436"/>
      <c r="DI746" s="436"/>
      <c r="DJ746" s="436"/>
      <c r="DK746" s="436"/>
      <c r="DL746" s="436"/>
      <c r="DM746" s="436"/>
      <c r="DN746" s="436"/>
      <c r="DO746" s="436"/>
      <c r="DP746" s="436"/>
      <c r="DQ746" s="436"/>
      <c r="DR746" s="436"/>
      <c r="DS746" s="436"/>
      <c r="DT746" s="436"/>
      <c r="DU746" s="436"/>
      <c r="DV746" s="436"/>
      <c r="DW746" s="436"/>
      <c r="DX746" s="436"/>
      <c r="DY746" s="436"/>
      <c r="DZ746" s="436"/>
      <c r="EA746" s="436"/>
      <c r="EB746" s="436"/>
      <c r="EC746" s="436"/>
      <c r="ED746" s="436"/>
      <c r="EE746" s="436"/>
      <c r="EF746" s="436"/>
      <c r="EG746" s="436"/>
      <c r="EH746" s="436"/>
      <c r="EI746" s="436"/>
      <c r="EJ746" s="436"/>
      <c r="EK746" s="436"/>
      <c r="EL746" s="436"/>
      <c r="EM746" s="436"/>
      <c r="EN746" s="436"/>
      <c r="EO746" s="436"/>
      <c r="EP746" s="436"/>
      <c r="EQ746" s="436"/>
      <c r="ER746" s="436"/>
      <c r="ES746" s="436"/>
      <c r="ET746" s="436"/>
      <c r="EU746" s="436"/>
      <c r="EV746" s="436"/>
      <c r="EW746" s="436"/>
      <c r="EX746" s="436"/>
      <c r="EY746" s="436"/>
      <c r="EZ746" s="436"/>
      <c r="FA746" s="436"/>
      <c r="FB746" s="436"/>
      <c r="FC746" s="436"/>
      <c r="FD746" s="436"/>
      <c r="FE746" s="436"/>
      <c r="FF746" s="436"/>
      <c r="FG746" s="436"/>
      <c r="FH746" s="436"/>
      <c r="FI746" s="436"/>
      <c r="FJ746" s="436"/>
      <c r="FK746" s="436"/>
      <c r="FL746" s="436"/>
      <c r="FM746" s="436"/>
      <c r="FN746" s="436"/>
      <c r="FO746" s="436"/>
      <c r="FP746" s="436"/>
      <c r="FQ746" s="436"/>
      <c r="FR746" s="436"/>
      <c r="FS746" s="436"/>
      <c r="FT746" s="436"/>
      <c r="FU746" s="436"/>
      <c r="FV746" s="436"/>
      <c r="FW746" s="436"/>
      <c r="FX746" s="436"/>
      <c r="FY746" s="436"/>
      <c r="FZ746" s="436"/>
      <c r="GA746" s="436"/>
      <c r="GB746" s="436"/>
      <c r="GC746" s="436"/>
      <c r="GD746" s="436"/>
      <c r="GE746" s="436"/>
      <c r="GF746" s="436"/>
      <c r="GG746" s="436"/>
      <c r="GH746" s="436"/>
      <c r="GI746" s="436"/>
      <c r="GJ746" s="436"/>
      <c r="GK746" s="436"/>
      <c r="GL746" s="436"/>
      <c r="GM746" s="436"/>
      <c r="GN746" s="436"/>
      <c r="GO746" s="436"/>
      <c r="GP746" s="436"/>
      <c r="GQ746" s="436"/>
      <c r="GR746" s="436"/>
      <c r="GS746" s="436"/>
      <c r="GT746" s="436"/>
      <c r="GU746" s="436"/>
      <c r="GV746" s="436"/>
      <c r="GW746" s="436"/>
      <c r="GX746" s="436"/>
      <c r="GY746" s="436"/>
      <c r="GZ746" s="436"/>
      <c r="HA746" s="436"/>
      <c r="HB746" s="436"/>
      <c r="HC746" s="436"/>
      <c r="HD746" s="436"/>
      <c r="HE746" s="436"/>
      <c r="HF746" s="436"/>
      <c r="HG746" s="436"/>
      <c r="HH746" s="436"/>
      <c r="HI746" s="436"/>
      <c r="HJ746" s="436"/>
      <c r="HK746" s="436"/>
      <c r="HL746" s="436"/>
      <c r="HM746" s="436"/>
      <c r="HN746" s="436"/>
      <c r="HO746" s="436"/>
    </row>
    <row r="747" spans="1:223" s="353" customFormat="1" ht="27.6" customHeight="1" x14ac:dyDescent="0.35">
      <c r="A747" s="436" t="s">
        <v>1498</v>
      </c>
      <c r="B747" s="429" t="s">
        <v>410</v>
      </c>
      <c r="C747" s="429"/>
      <c r="D747" s="352" t="s">
        <v>2816</v>
      </c>
      <c r="E747" s="439">
        <v>527003</v>
      </c>
      <c r="F747" s="436" t="s">
        <v>418</v>
      </c>
      <c r="G747" s="292" t="s">
        <v>353</v>
      </c>
      <c r="H747" s="292" t="s">
        <v>778</v>
      </c>
      <c r="I747" s="292">
        <v>11364</v>
      </c>
      <c r="J747" s="436"/>
      <c r="K747" s="436"/>
      <c r="L747" s="436"/>
      <c r="M747" s="440">
        <v>107166</v>
      </c>
      <c r="N747" s="280">
        <v>42788760.134934537</v>
      </c>
      <c r="O747" s="441">
        <v>0</v>
      </c>
      <c r="P747" s="441"/>
      <c r="Q747" s="441"/>
      <c r="R747" s="295">
        <f t="shared" si="32"/>
        <v>42788760.134934537</v>
      </c>
      <c r="S747" s="295"/>
      <c r="T747" s="295"/>
      <c r="U747" s="436"/>
      <c r="V747" s="436"/>
      <c r="W747" s="436"/>
      <c r="X747" s="436"/>
      <c r="Y747" s="436"/>
      <c r="Z747" s="254"/>
      <c r="AA747" s="280"/>
      <c r="AB747" s="255"/>
      <c r="AC747" s="255"/>
      <c r="AD747" s="436"/>
      <c r="AE747" s="436"/>
      <c r="AF747" s="436"/>
      <c r="AG747" s="436"/>
      <c r="AH747" s="436"/>
      <c r="AI747" s="436"/>
      <c r="AJ747" s="436"/>
      <c r="AK747" s="436"/>
      <c r="AL747" s="436"/>
      <c r="AM747" s="436"/>
      <c r="AN747" s="436"/>
      <c r="AO747" s="436"/>
      <c r="AP747" s="436"/>
      <c r="AQ747" s="436"/>
      <c r="AR747" s="436"/>
      <c r="AS747" s="436"/>
      <c r="AT747" s="436"/>
      <c r="AU747" s="436"/>
      <c r="AV747" s="436"/>
      <c r="AW747" s="436"/>
      <c r="AX747" s="436"/>
      <c r="AY747" s="436"/>
      <c r="AZ747" s="436"/>
      <c r="BA747" s="436"/>
      <c r="BB747" s="436"/>
      <c r="BC747" s="436"/>
      <c r="BD747" s="436"/>
      <c r="BE747" s="436"/>
      <c r="BF747" s="436"/>
      <c r="BG747" s="436"/>
      <c r="BH747" s="436"/>
      <c r="BI747" s="436"/>
      <c r="BJ747" s="436"/>
      <c r="BK747" s="436"/>
      <c r="BL747" s="436"/>
      <c r="BM747" s="436"/>
      <c r="BN747" s="436"/>
      <c r="BO747" s="436"/>
      <c r="BP747" s="436"/>
      <c r="BQ747" s="436"/>
      <c r="BR747" s="436"/>
      <c r="BS747" s="436"/>
      <c r="BT747" s="436"/>
      <c r="BU747" s="436"/>
      <c r="BV747" s="436"/>
      <c r="BW747" s="436"/>
      <c r="BX747" s="436"/>
      <c r="BY747" s="436"/>
      <c r="BZ747" s="436"/>
      <c r="CA747" s="436"/>
      <c r="CB747" s="436"/>
      <c r="CC747" s="436"/>
      <c r="CD747" s="436"/>
      <c r="CE747" s="436"/>
      <c r="CF747" s="436"/>
      <c r="CG747" s="436"/>
      <c r="CH747" s="436"/>
      <c r="CI747" s="436"/>
      <c r="CJ747" s="436"/>
      <c r="CK747" s="436"/>
      <c r="CL747" s="436"/>
      <c r="CM747" s="436"/>
      <c r="CN747" s="436"/>
      <c r="CO747" s="436"/>
      <c r="CP747" s="436"/>
      <c r="CQ747" s="436"/>
      <c r="CR747" s="436"/>
      <c r="CS747" s="436"/>
      <c r="CT747" s="436"/>
      <c r="CU747" s="436"/>
      <c r="CV747" s="436"/>
      <c r="CW747" s="436"/>
      <c r="CX747" s="436"/>
      <c r="CY747" s="436"/>
      <c r="CZ747" s="436"/>
      <c r="DA747" s="436"/>
      <c r="DB747" s="436"/>
      <c r="DC747" s="436"/>
      <c r="DD747" s="436"/>
      <c r="DE747" s="436"/>
      <c r="DF747" s="436"/>
      <c r="DG747" s="436"/>
      <c r="DH747" s="436"/>
      <c r="DI747" s="436"/>
      <c r="DJ747" s="436"/>
      <c r="DK747" s="436"/>
      <c r="DL747" s="436"/>
      <c r="DM747" s="436"/>
      <c r="DN747" s="436"/>
      <c r="DO747" s="436"/>
      <c r="DP747" s="436"/>
      <c r="DQ747" s="436"/>
      <c r="DR747" s="436"/>
      <c r="DS747" s="436"/>
      <c r="DT747" s="436"/>
      <c r="DU747" s="436"/>
      <c r="DV747" s="436"/>
      <c r="DW747" s="436"/>
      <c r="DX747" s="436"/>
      <c r="DY747" s="436"/>
      <c r="DZ747" s="436"/>
      <c r="EA747" s="436"/>
      <c r="EB747" s="436"/>
      <c r="EC747" s="436"/>
      <c r="ED747" s="436"/>
      <c r="EE747" s="436"/>
      <c r="EF747" s="436"/>
      <c r="EG747" s="436"/>
      <c r="EH747" s="436"/>
      <c r="EI747" s="436"/>
      <c r="EJ747" s="436"/>
      <c r="EK747" s="436"/>
      <c r="EL747" s="436"/>
      <c r="EM747" s="436"/>
      <c r="EN747" s="436"/>
      <c r="EO747" s="436"/>
      <c r="EP747" s="436"/>
      <c r="EQ747" s="436"/>
      <c r="ER747" s="436"/>
      <c r="ES747" s="436"/>
      <c r="ET747" s="436"/>
      <c r="EU747" s="436"/>
      <c r="EV747" s="436"/>
      <c r="EW747" s="436"/>
      <c r="EX747" s="436"/>
      <c r="EY747" s="436"/>
      <c r="EZ747" s="436"/>
      <c r="FA747" s="436"/>
      <c r="FB747" s="436"/>
      <c r="FC747" s="436"/>
      <c r="FD747" s="436"/>
      <c r="FE747" s="436"/>
      <c r="FF747" s="436"/>
      <c r="FG747" s="436"/>
      <c r="FH747" s="436"/>
      <c r="FI747" s="436"/>
      <c r="FJ747" s="436"/>
      <c r="FK747" s="436"/>
      <c r="FL747" s="436"/>
      <c r="FM747" s="436"/>
      <c r="FN747" s="436"/>
      <c r="FO747" s="436"/>
      <c r="FP747" s="436"/>
      <c r="FQ747" s="436"/>
      <c r="FR747" s="436"/>
      <c r="FS747" s="436"/>
      <c r="FT747" s="436"/>
      <c r="FU747" s="436"/>
      <c r="FV747" s="436"/>
      <c r="FW747" s="436"/>
      <c r="FX747" s="436"/>
      <c r="FY747" s="436"/>
      <c r="FZ747" s="436"/>
      <c r="GA747" s="436"/>
      <c r="GB747" s="436"/>
      <c r="GC747" s="436"/>
      <c r="GD747" s="436"/>
      <c r="GE747" s="436"/>
      <c r="GF747" s="436"/>
      <c r="GG747" s="436"/>
      <c r="GH747" s="436"/>
      <c r="GI747" s="436"/>
      <c r="GJ747" s="436"/>
      <c r="GK747" s="436"/>
      <c r="GL747" s="436"/>
      <c r="GM747" s="436"/>
      <c r="GN747" s="436"/>
      <c r="GO747" s="436"/>
      <c r="GP747" s="436"/>
      <c r="GQ747" s="436"/>
      <c r="GR747" s="436"/>
      <c r="GS747" s="436"/>
      <c r="GT747" s="436"/>
      <c r="GU747" s="436"/>
      <c r="GV747" s="436"/>
      <c r="GW747" s="436"/>
      <c r="GX747" s="436"/>
      <c r="GY747" s="436"/>
      <c r="GZ747" s="436"/>
      <c r="HA747" s="436"/>
      <c r="HB747" s="436"/>
      <c r="HC747" s="436"/>
      <c r="HD747" s="436"/>
      <c r="HE747" s="436"/>
      <c r="HF747" s="436"/>
      <c r="HG747" s="436"/>
      <c r="HH747" s="436"/>
      <c r="HI747" s="436"/>
      <c r="HJ747" s="436"/>
      <c r="HK747" s="436"/>
      <c r="HL747" s="436"/>
      <c r="HM747" s="436"/>
      <c r="HN747" s="436"/>
      <c r="HO747" s="436"/>
    </row>
    <row r="748" spans="1:223" s="353" customFormat="1" ht="27.6" customHeight="1" x14ac:dyDescent="0.35">
      <c r="A748" s="436" t="s">
        <v>1499</v>
      </c>
      <c r="B748" s="429" t="s">
        <v>411</v>
      </c>
      <c r="C748" s="429"/>
      <c r="D748" s="352" t="s">
        <v>2819</v>
      </c>
      <c r="E748" s="439">
        <v>527006</v>
      </c>
      <c r="F748" s="436" t="s">
        <v>417</v>
      </c>
      <c r="G748" s="292" t="s">
        <v>353</v>
      </c>
      <c r="H748" s="292" t="s">
        <v>778</v>
      </c>
      <c r="I748" s="292">
        <v>11364</v>
      </c>
      <c r="J748" s="436"/>
      <c r="K748" s="436"/>
      <c r="L748" s="436"/>
      <c r="M748" s="440">
        <v>41551</v>
      </c>
      <c r="N748" s="280">
        <v>20125938.561490949</v>
      </c>
      <c r="O748" s="441">
        <v>0</v>
      </c>
      <c r="P748" s="441"/>
      <c r="Q748" s="441"/>
      <c r="R748" s="295">
        <f t="shared" si="32"/>
        <v>20125938.561490949</v>
      </c>
      <c r="S748" s="295"/>
      <c r="T748" s="295"/>
      <c r="U748" s="436"/>
      <c r="V748" s="436"/>
      <c r="W748" s="436"/>
      <c r="X748" s="436"/>
      <c r="Y748" s="436"/>
      <c r="Z748" s="254"/>
      <c r="AA748" s="280"/>
      <c r="AB748" s="255"/>
      <c r="AC748" s="255"/>
      <c r="AD748" s="436"/>
      <c r="AE748" s="436"/>
      <c r="AF748" s="436"/>
      <c r="AG748" s="436"/>
      <c r="AH748" s="436"/>
      <c r="AI748" s="436"/>
      <c r="AJ748" s="436"/>
      <c r="AK748" s="436"/>
      <c r="AL748" s="436"/>
      <c r="AM748" s="436"/>
      <c r="AN748" s="436"/>
      <c r="AO748" s="436"/>
      <c r="AP748" s="436"/>
      <c r="AQ748" s="436"/>
      <c r="AR748" s="436"/>
      <c r="AS748" s="436"/>
      <c r="AT748" s="436"/>
      <c r="AU748" s="436"/>
      <c r="AV748" s="436"/>
      <c r="AW748" s="436"/>
      <c r="AX748" s="436"/>
      <c r="AY748" s="436"/>
      <c r="AZ748" s="436"/>
      <c r="BA748" s="436"/>
      <c r="BB748" s="436"/>
      <c r="BC748" s="436"/>
      <c r="BD748" s="436"/>
      <c r="BE748" s="436"/>
      <c r="BF748" s="436"/>
      <c r="BG748" s="436"/>
      <c r="BH748" s="436"/>
      <c r="BI748" s="436"/>
      <c r="BJ748" s="436"/>
      <c r="BK748" s="436"/>
      <c r="BL748" s="436"/>
      <c r="BM748" s="436"/>
      <c r="BN748" s="436"/>
      <c r="BO748" s="436"/>
      <c r="BP748" s="436"/>
      <c r="BQ748" s="436"/>
      <c r="BR748" s="436"/>
      <c r="BS748" s="436"/>
      <c r="BT748" s="436"/>
      <c r="BU748" s="436"/>
      <c r="BV748" s="436"/>
      <c r="BW748" s="436"/>
      <c r="BX748" s="436"/>
      <c r="BY748" s="436"/>
      <c r="BZ748" s="436"/>
      <c r="CA748" s="436"/>
      <c r="CB748" s="436"/>
      <c r="CC748" s="436"/>
      <c r="CD748" s="436"/>
      <c r="CE748" s="436"/>
      <c r="CF748" s="436"/>
      <c r="CG748" s="436"/>
      <c r="CH748" s="436"/>
      <c r="CI748" s="436"/>
      <c r="CJ748" s="436"/>
      <c r="CK748" s="436"/>
      <c r="CL748" s="436"/>
      <c r="CM748" s="436"/>
      <c r="CN748" s="436"/>
      <c r="CO748" s="436"/>
      <c r="CP748" s="436"/>
      <c r="CQ748" s="436"/>
      <c r="CR748" s="436"/>
      <c r="CS748" s="436"/>
      <c r="CT748" s="436"/>
      <c r="CU748" s="436"/>
      <c r="CV748" s="436"/>
      <c r="CW748" s="436"/>
      <c r="CX748" s="436"/>
      <c r="CY748" s="436"/>
      <c r="CZ748" s="436"/>
      <c r="DA748" s="436"/>
      <c r="DB748" s="436"/>
      <c r="DC748" s="436"/>
      <c r="DD748" s="436"/>
      <c r="DE748" s="436"/>
      <c r="DF748" s="436"/>
      <c r="DG748" s="436"/>
      <c r="DH748" s="436"/>
      <c r="DI748" s="436"/>
      <c r="DJ748" s="436"/>
      <c r="DK748" s="436"/>
      <c r="DL748" s="436"/>
      <c r="DM748" s="436"/>
      <c r="DN748" s="436"/>
      <c r="DO748" s="436"/>
      <c r="DP748" s="436"/>
      <c r="DQ748" s="436"/>
      <c r="DR748" s="436"/>
      <c r="DS748" s="436"/>
      <c r="DT748" s="436"/>
      <c r="DU748" s="436"/>
      <c r="DV748" s="436"/>
      <c r="DW748" s="436"/>
      <c r="DX748" s="436"/>
      <c r="DY748" s="436"/>
      <c r="DZ748" s="436"/>
      <c r="EA748" s="436"/>
      <c r="EB748" s="436"/>
      <c r="EC748" s="436"/>
      <c r="ED748" s="436"/>
      <c r="EE748" s="436"/>
      <c r="EF748" s="436"/>
      <c r="EG748" s="436"/>
      <c r="EH748" s="436"/>
      <c r="EI748" s="436"/>
      <c r="EJ748" s="436"/>
      <c r="EK748" s="436"/>
      <c r="EL748" s="436"/>
      <c r="EM748" s="436"/>
      <c r="EN748" s="436"/>
      <c r="EO748" s="436"/>
      <c r="EP748" s="436"/>
      <c r="EQ748" s="436"/>
      <c r="ER748" s="436"/>
      <c r="ES748" s="436"/>
      <c r="ET748" s="436"/>
      <c r="EU748" s="436"/>
      <c r="EV748" s="436"/>
      <c r="EW748" s="436"/>
      <c r="EX748" s="436"/>
      <c r="EY748" s="436"/>
      <c r="EZ748" s="436"/>
      <c r="FA748" s="436"/>
      <c r="FB748" s="436"/>
      <c r="FC748" s="436"/>
      <c r="FD748" s="436"/>
      <c r="FE748" s="436"/>
      <c r="FF748" s="436"/>
      <c r="FG748" s="436"/>
      <c r="FH748" s="436"/>
      <c r="FI748" s="436"/>
      <c r="FJ748" s="436"/>
      <c r="FK748" s="436"/>
      <c r="FL748" s="436"/>
      <c r="FM748" s="436"/>
      <c r="FN748" s="436"/>
      <c r="FO748" s="436"/>
      <c r="FP748" s="436"/>
      <c r="FQ748" s="436"/>
      <c r="FR748" s="436"/>
      <c r="FS748" s="436"/>
      <c r="FT748" s="436"/>
      <c r="FU748" s="436"/>
      <c r="FV748" s="436"/>
      <c r="FW748" s="436"/>
      <c r="FX748" s="436"/>
      <c r="FY748" s="436"/>
      <c r="FZ748" s="436"/>
      <c r="GA748" s="436"/>
      <c r="GB748" s="436"/>
      <c r="GC748" s="436"/>
      <c r="GD748" s="436"/>
      <c r="GE748" s="436"/>
      <c r="GF748" s="436"/>
      <c r="GG748" s="436"/>
      <c r="GH748" s="436"/>
      <c r="GI748" s="436"/>
      <c r="GJ748" s="436"/>
      <c r="GK748" s="436"/>
      <c r="GL748" s="436"/>
      <c r="GM748" s="436"/>
      <c r="GN748" s="436"/>
      <c r="GO748" s="436"/>
      <c r="GP748" s="436"/>
      <c r="GQ748" s="436"/>
      <c r="GR748" s="436"/>
      <c r="GS748" s="436"/>
      <c r="GT748" s="436"/>
      <c r="GU748" s="436"/>
      <c r="GV748" s="436"/>
      <c r="GW748" s="436"/>
      <c r="GX748" s="436"/>
      <c r="GY748" s="436"/>
      <c r="GZ748" s="436"/>
      <c r="HA748" s="436"/>
      <c r="HB748" s="436"/>
      <c r="HC748" s="436"/>
      <c r="HD748" s="436"/>
      <c r="HE748" s="436"/>
      <c r="HF748" s="436"/>
      <c r="HG748" s="436"/>
      <c r="HH748" s="436"/>
      <c r="HI748" s="436"/>
      <c r="HJ748" s="436"/>
      <c r="HK748" s="436"/>
      <c r="HL748" s="436"/>
      <c r="HM748" s="436"/>
      <c r="HN748" s="436"/>
      <c r="HO748" s="436"/>
    </row>
    <row r="749" spans="1:223" s="353" customFormat="1" ht="27.6" customHeight="1" x14ac:dyDescent="0.35">
      <c r="A749" s="436" t="s">
        <v>1500</v>
      </c>
      <c r="B749" s="429" t="s">
        <v>412</v>
      </c>
      <c r="C749" s="429"/>
      <c r="D749" s="352" t="s">
        <v>2821</v>
      </c>
      <c r="E749" s="439">
        <v>527030</v>
      </c>
      <c r="F749" s="436" t="s">
        <v>416</v>
      </c>
      <c r="G749" s="292" t="s">
        <v>353</v>
      </c>
      <c r="H749" s="292" t="s">
        <v>778</v>
      </c>
      <c r="I749" s="292">
        <v>11364</v>
      </c>
      <c r="J749" s="436"/>
      <c r="K749" s="436"/>
      <c r="L749" s="436"/>
      <c r="M749" s="440">
        <v>161360</v>
      </c>
      <c r="N749" s="280">
        <v>64436828.503597066</v>
      </c>
      <c r="O749" s="441">
        <v>0</v>
      </c>
      <c r="P749" s="441"/>
      <c r="Q749" s="441"/>
      <c r="R749" s="295">
        <f t="shared" si="32"/>
        <v>64436828.503597066</v>
      </c>
      <c r="S749" s="295"/>
      <c r="T749" s="295"/>
      <c r="U749" s="436"/>
      <c r="V749" s="436"/>
      <c r="W749" s="436"/>
      <c r="X749" s="436"/>
      <c r="Y749" s="436"/>
      <c r="Z749" s="254"/>
      <c r="AA749" s="280"/>
      <c r="AB749" s="255"/>
      <c r="AC749" s="255"/>
      <c r="AD749" s="436"/>
      <c r="AE749" s="436"/>
      <c r="AF749" s="436"/>
      <c r="AG749" s="436"/>
      <c r="AH749" s="436"/>
      <c r="AI749" s="436"/>
      <c r="AJ749" s="436"/>
      <c r="AK749" s="436"/>
      <c r="AL749" s="436"/>
      <c r="AM749" s="436"/>
      <c r="AN749" s="436"/>
      <c r="AO749" s="436"/>
      <c r="AP749" s="436"/>
      <c r="AQ749" s="436"/>
      <c r="AR749" s="436"/>
      <c r="AS749" s="436"/>
      <c r="AT749" s="436"/>
      <c r="AU749" s="436"/>
      <c r="AV749" s="436"/>
      <c r="AW749" s="436"/>
      <c r="AX749" s="436"/>
      <c r="AY749" s="436"/>
      <c r="AZ749" s="436"/>
      <c r="BA749" s="436"/>
      <c r="BB749" s="436"/>
      <c r="BC749" s="436"/>
      <c r="BD749" s="436"/>
      <c r="BE749" s="436"/>
      <c r="BF749" s="436"/>
      <c r="BG749" s="436"/>
      <c r="BH749" s="436"/>
      <c r="BI749" s="436"/>
      <c r="BJ749" s="436"/>
      <c r="BK749" s="436"/>
      <c r="BL749" s="436"/>
      <c r="BM749" s="436"/>
      <c r="BN749" s="436"/>
      <c r="BO749" s="436"/>
      <c r="BP749" s="436"/>
      <c r="BQ749" s="436"/>
      <c r="BR749" s="436"/>
      <c r="BS749" s="436"/>
      <c r="BT749" s="436"/>
      <c r="BU749" s="436"/>
      <c r="BV749" s="436"/>
      <c r="BW749" s="436"/>
      <c r="BX749" s="436"/>
      <c r="BY749" s="436"/>
      <c r="BZ749" s="436"/>
      <c r="CA749" s="436"/>
      <c r="CB749" s="436"/>
      <c r="CC749" s="436"/>
      <c r="CD749" s="436"/>
      <c r="CE749" s="436"/>
      <c r="CF749" s="436"/>
      <c r="CG749" s="436"/>
      <c r="CH749" s="436"/>
      <c r="CI749" s="436"/>
      <c r="CJ749" s="436"/>
      <c r="CK749" s="436"/>
      <c r="CL749" s="436"/>
      <c r="CM749" s="436"/>
      <c r="CN749" s="436"/>
      <c r="CO749" s="436"/>
      <c r="CP749" s="436"/>
      <c r="CQ749" s="436"/>
      <c r="CR749" s="436"/>
      <c r="CS749" s="436"/>
      <c r="CT749" s="436"/>
      <c r="CU749" s="436"/>
      <c r="CV749" s="436"/>
      <c r="CW749" s="436"/>
      <c r="CX749" s="436"/>
      <c r="CY749" s="436"/>
      <c r="CZ749" s="436"/>
      <c r="DA749" s="436"/>
      <c r="DB749" s="436"/>
      <c r="DC749" s="436"/>
      <c r="DD749" s="436"/>
      <c r="DE749" s="436"/>
      <c r="DF749" s="436"/>
      <c r="DG749" s="436"/>
      <c r="DH749" s="436"/>
      <c r="DI749" s="436"/>
      <c r="DJ749" s="436"/>
      <c r="DK749" s="436"/>
      <c r="DL749" s="436"/>
      <c r="DM749" s="436"/>
      <c r="DN749" s="436"/>
      <c r="DO749" s="436"/>
      <c r="DP749" s="436"/>
      <c r="DQ749" s="436"/>
      <c r="DR749" s="436"/>
      <c r="DS749" s="436"/>
      <c r="DT749" s="436"/>
      <c r="DU749" s="436"/>
      <c r="DV749" s="436"/>
      <c r="DW749" s="436"/>
      <c r="DX749" s="436"/>
      <c r="DY749" s="436"/>
      <c r="DZ749" s="436"/>
      <c r="EA749" s="436"/>
      <c r="EB749" s="436"/>
      <c r="EC749" s="436"/>
      <c r="ED749" s="436"/>
      <c r="EE749" s="436"/>
      <c r="EF749" s="436"/>
      <c r="EG749" s="436"/>
      <c r="EH749" s="436"/>
      <c r="EI749" s="436"/>
      <c r="EJ749" s="436"/>
      <c r="EK749" s="436"/>
      <c r="EL749" s="436"/>
      <c r="EM749" s="436"/>
      <c r="EN749" s="436"/>
      <c r="EO749" s="436"/>
      <c r="EP749" s="436"/>
      <c r="EQ749" s="436"/>
      <c r="ER749" s="436"/>
      <c r="ES749" s="436"/>
      <c r="ET749" s="436"/>
      <c r="EU749" s="436"/>
      <c r="EV749" s="436"/>
      <c r="EW749" s="436"/>
      <c r="EX749" s="436"/>
      <c r="EY749" s="436"/>
      <c r="EZ749" s="436"/>
      <c r="FA749" s="436"/>
      <c r="FB749" s="436"/>
      <c r="FC749" s="436"/>
      <c r="FD749" s="436"/>
      <c r="FE749" s="436"/>
      <c r="FF749" s="436"/>
      <c r="FG749" s="436"/>
      <c r="FH749" s="436"/>
      <c r="FI749" s="436"/>
      <c r="FJ749" s="436"/>
      <c r="FK749" s="436"/>
      <c r="FL749" s="436"/>
      <c r="FM749" s="436"/>
      <c r="FN749" s="436"/>
      <c r="FO749" s="436"/>
      <c r="FP749" s="436"/>
      <c r="FQ749" s="436"/>
      <c r="FR749" s="436"/>
      <c r="FS749" s="436"/>
      <c r="FT749" s="436"/>
      <c r="FU749" s="436"/>
      <c r="FV749" s="436"/>
      <c r="FW749" s="436"/>
      <c r="FX749" s="436"/>
      <c r="FY749" s="436"/>
      <c r="FZ749" s="436"/>
      <c r="GA749" s="436"/>
      <c r="GB749" s="436"/>
      <c r="GC749" s="436"/>
      <c r="GD749" s="436"/>
      <c r="GE749" s="436"/>
      <c r="GF749" s="436"/>
      <c r="GG749" s="436"/>
      <c r="GH749" s="436"/>
      <c r="GI749" s="436"/>
      <c r="GJ749" s="436"/>
      <c r="GK749" s="436"/>
      <c r="GL749" s="436"/>
      <c r="GM749" s="436"/>
      <c r="GN749" s="436"/>
      <c r="GO749" s="436"/>
      <c r="GP749" s="436"/>
      <c r="GQ749" s="436"/>
      <c r="GR749" s="436"/>
      <c r="GS749" s="436"/>
      <c r="GT749" s="436"/>
      <c r="GU749" s="436"/>
      <c r="GV749" s="436"/>
      <c r="GW749" s="436"/>
      <c r="GX749" s="436"/>
      <c r="GY749" s="436"/>
      <c r="GZ749" s="436"/>
      <c r="HA749" s="436"/>
      <c r="HB749" s="436"/>
      <c r="HC749" s="436"/>
      <c r="HD749" s="436"/>
      <c r="HE749" s="436"/>
      <c r="HF749" s="436"/>
      <c r="HG749" s="436"/>
      <c r="HH749" s="436"/>
      <c r="HI749" s="436"/>
      <c r="HJ749" s="436"/>
      <c r="HK749" s="436"/>
      <c r="HL749" s="436"/>
      <c r="HM749" s="436"/>
      <c r="HN749" s="436"/>
      <c r="HO749" s="436"/>
    </row>
    <row r="750" spans="1:223" s="431" customFormat="1" ht="72" customHeight="1" x14ac:dyDescent="0.35">
      <c r="A750" s="436" t="s">
        <v>1501</v>
      </c>
      <c r="B750" s="498" t="s">
        <v>413</v>
      </c>
      <c r="C750" s="498"/>
      <c r="D750" s="498" t="s">
        <v>2986</v>
      </c>
      <c r="E750" s="442" t="s">
        <v>414</v>
      </c>
      <c r="F750" s="561" t="s">
        <v>2991</v>
      </c>
      <c r="G750" s="365" t="s">
        <v>353</v>
      </c>
      <c r="H750" s="365" t="s">
        <v>778</v>
      </c>
      <c r="I750" s="365">
        <v>11364</v>
      </c>
      <c r="J750" s="436"/>
      <c r="K750" s="436"/>
      <c r="L750" s="436"/>
      <c r="M750" s="440">
        <v>54709</v>
      </c>
      <c r="N750" s="443">
        <v>4091746.7934720009</v>
      </c>
      <c r="O750" s="441">
        <v>0</v>
      </c>
      <c r="P750" s="441"/>
      <c r="Q750" s="441"/>
      <c r="R750" s="295">
        <f t="shared" si="32"/>
        <v>4091746.7934720009</v>
      </c>
      <c r="S750" s="295"/>
      <c r="T750" s="295"/>
      <c r="U750" s="436"/>
      <c r="V750" s="436"/>
      <c r="W750" s="436"/>
      <c r="X750" s="436"/>
      <c r="Y750" s="436"/>
      <c r="Z750" s="362"/>
      <c r="AA750" s="443"/>
      <c r="AB750" s="309"/>
      <c r="AC750" s="309"/>
      <c r="AD750" s="436"/>
      <c r="AE750" s="436"/>
      <c r="AF750" s="436"/>
      <c r="AG750" s="436"/>
      <c r="AH750" s="436"/>
      <c r="AI750" s="436"/>
      <c r="AJ750" s="436"/>
      <c r="AK750" s="436"/>
      <c r="AL750" s="436"/>
      <c r="AM750" s="436"/>
      <c r="AN750" s="436"/>
      <c r="AO750" s="436"/>
      <c r="AP750" s="436"/>
      <c r="AQ750" s="436"/>
      <c r="AR750" s="436"/>
      <c r="AS750" s="436"/>
      <c r="AT750" s="436"/>
      <c r="AU750" s="436"/>
      <c r="AV750" s="436"/>
      <c r="AW750" s="436"/>
      <c r="AX750" s="436"/>
      <c r="AY750" s="436"/>
      <c r="AZ750" s="436"/>
      <c r="BA750" s="436"/>
      <c r="BB750" s="436"/>
      <c r="BC750" s="436"/>
      <c r="BD750" s="436"/>
      <c r="BE750" s="436"/>
      <c r="BF750" s="436"/>
      <c r="BG750" s="436"/>
      <c r="BH750" s="436"/>
      <c r="BI750" s="436"/>
      <c r="BJ750" s="436"/>
      <c r="BK750" s="436"/>
      <c r="BL750" s="436"/>
      <c r="BM750" s="436"/>
      <c r="BN750" s="436"/>
      <c r="BO750" s="436"/>
      <c r="BP750" s="436"/>
      <c r="BQ750" s="436"/>
      <c r="BR750" s="436"/>
      <c r="BS750" s="436"/>
      <c r="BT750" s="436"/>
      <c r="BU750" s="436"/>
      <c r="BV750" s="436"/>
      <c r="BW750" s="436"/>
      <c r="BX750" s="436"/>
      <c r="BY750" s="436"/>
      <c r="BZ750" s="436"/>
      <c r="CA750" s="436"/>
      <c r="CB750" s="436"/>
      <c r="CC750" s="436"/>
      <c r="CD750" s="436"/>
      <c r="CE750" s="436"/>
      <c r="CF750" s="436"/>
      <c r="CG750" s="436"/>
      <c r="CH750" s="436"/>
      <c r="CI750" s="436"/>
      <c r="CJ750" s="436"/>
      <c r="CK750" s="436"/>
      <c r="CL750" s="436"/>
      <c r="CM750" s="436"/>
      <c r="CN750" s="436"/>
      <c r="CO750" s="436"/>
      <c r="CP750" s="436"/>
      <c r="CQ750" s="436"/>
      <c r="CR750" s="436"/>
      <c r="CS750" s="436"/>
      <c r="CT750" s="436"/>
      <c r="CU750" s="436"/>
      <c r="CV750" s="436"/>
      <c r="CW750" s="436"/>
      <c r="CX750" s="436"/>
      <c r="CY750" s="436"/>
      <c r="CZ750" s="436"/>
      <c r="DA750" s="436"/>
      <c r="DB750" s="436"/>
      <c r="DC750" s="436"/>
      <c r="DD750" s="436"/>
      <c r="DE750" s="436"/>
      <c r="DF750" s="436"/>
      <c r="DG750" s="436"/>
      <c r="DH750" s="436"/>
      <c r="DI750" s="436"/>
      <c r="DJ750" s="436"/>
      <c r="DK750" s="436"/>
      <c r="DL750" s="436"/>
      <c r="DM750" s="436"/>
      <c r="DN750" s="436"/>
      <c r="DO750" s="436"/>
      <c r="DP750" s="436"/>
      <c r="DQ750" s="436"/>
      <c r="DR750" s="436"/>
      <c r="DS750" s="436"/>
      <c r="DT750" s="436"/>
      <c r="DU750" s="436"/>
      <c r="DV750" s="436"/>
      <c r="DW750" s="436"/>
      <c r="DX750" s="436"/>
      <c r="DY750" s="436"/>
      <c r="DZ750" s="436"/>
      <c r="EA750" s="436"/>
      <c r="EB750" s="436"/>
      <c r="EC750" s="436"/>
      <c r="ED750" s="436"/>
      <c r="EE750" s="436"/>
      <c r="EF750" s="436"/>
      <c r="EG750" s="436"/>
      <c r="EH750" s="436"/>
      <c r="EI750" s="436"/>
      <c r="EJ750" s="436"/>
      <c r="EK750" s="436"/>
      <c r="EL750" s="436"/>
      <c r="EM750" s="436"/>
      <c r="EN750" s="436"/>
      <c r="EO750" s="436"/>
      <c r="EP750" s="436"/>
      <c r="EQ750" s="436"/>
      <c r="ER750" s="436"/>
      <c r="ES750" s="436"/>
      <c r="ET750" s="436"/>
      <c r="EU750" s="436"/>
      <c r="EV750" s="436"/>
      <c r="EW750" s="436"/>
      <c r="EX750" s="436"/>
      <c r="EY750" s="436"/>
      <c r="EZ750" s="436"/>
      <c r="FA750" s="436"/>
      <c r="FB750" s="436"/>
      <c r="FC750" s="436"/>
      <c r="FD750" s="436"/>
      <c r="FE750" s="436"/>
      <c r="FF750" s="436"/>
      <c r="FG750" s="436"/>
      <c r="FH750" s="436"/>
      <c r="FI750" s="436"/>
      <c r="FJ750" s="436"/>
      <c r="FK750" s="436"/>
      <c r="FL750" s="436"/>
      <c r="FM750" s="436"/>
      <c r="FN750" s="436"/>
      <c r="FO750" s="436"/>
      <c r="FP750" s="436"/>
      <c r="FQ750" s="436"/>
      <c r="FR750" s="436"/>
      <c r="FS750" s="436"/>
      <c r="FT750" s="436"/>
      <c r="FU750" s="436"/>
      <c r="FV750" s="436"/>
      <c r="FW750" s="436"/>
      <c r="FX750" s="436"/>
      <c r="FY750" s="436"/>
      <c r="FZ750" s="436"/>
      <c r="GA750" s="436"/>
      <c r="GB750" s="436"/>
      <c r="GC750" s="436"/>
      <c r="GD750" s="436"/>
      <c r="GE750" s="436"/>
      <c r="GF750" s="436"/>
      <c r="GG750" s="436"/>
      <c r="GH750" s="436"/>
      <c r="GI750" s="436"/>
      <c r="GJ750" s="436"/>
      <c r="GK750" s="436"/>
      <c r="GL750" s="436"/>
      <c r="GM750" s="436"/>
      <c r="GN750" s="436"/>
      <c r="GO750" s="436"/>
      <c r="GP750" s="436"/>
      <c r="GQ750" s="436"/>
      <c r="GR750" s="436"/>
      <c r="GS750" s="436"/>
      <c r="GT750" s="436"/>
      <c r="GU750" s="436"/>
      <c r="GV750" s="436"/>
      <c r="GW750" s="436"/>
      <c r="GX750" s="436"/>
      <c r="GY750" s="436"/>
      <c r="GZ750" s="436"/>
      <c r="HA750" s="436"/>
      <c r="HB750" s="436"/>
      <c r="HC750" s="436"/>
      <c r="HD750" s="436"/>
      <c r="HE750" s="436"/>
      <c r="HF750" s="436"/>
      <c r="HG750" s="436"/>
      <c r="HH750" s="436"/>
      <c r="HI750" s="436"/>
      <c r="HJ750" s="436"/>
      <c r="HK750" s="436"/>
      <c r="HL750" s="436"/>
      <c r="HM750" s="436"/>
      <c r="HN750" s="436"/>
      <c r="HO750" s="436"/>
    </row>
    <row r="751" spans="1:223" s="431" customFormat="1" ht="46.5" x14ac:dyDescent="0.35">
      <c r="A751" s="436"/>
      <c r="B751" s="498" t="s">
        <v>3289</v>
      </c>
      <c r="C751" s="498"/>
      <c r="D751" s="498"/>
      <c r="E751" s="442" t="s">
        <v>3286</v>
      </c>
      <c r="F751" s="561" t="s">
        <v>3290</v>
      </c>
      <c r="G751" s="365" t="s">
        <v>3291</v>
      </c>
      <c r="H751" s="365" t="s">
        <v>778</v>
      </c>
      <c r="I751" s="365">
        <v>11364</v>
      </c>
      <c r="J751" s="436" t="s">
        <v>3288</v>
      </c>
      <c r="K751" s="436" t="s">
        <v>3287</v>
      </c>
      <c r="L751" s="436" t="s">
        <v>2048</v>
      </c>
      <c r="M751" s="440">
        <v>11330</v>
      </c>
      <c r="N751" s="443">
        <v>11300000</v>
      </c>
      <c r="O751" s="441"/>
      <c r="P751" s="441"/>
      <c r="Q751" s="441"/>
      <c r="R751" s="295">
        <v>11300000</v>
      </c>
      <c r="S751" s="295"/>
      <c r="T751" s="295"/>
      <c r="U751" s="436">
        <v>25</v>
      </c>
      <c r="V751" s="436">
        <v>3</v>
      </c>
      <c r="W751" s="436">
        <v>1957</v>
      </c>
      <c r="X751" s="436">
        <v>0</v>
      </c>
      <c r="Y751" s="436">
        <v>0</v>
      </c>
      <c r="Z751" s="362"/>
      <c r="AA751" s="443"/>
      <c r="AB751" s="309"/>
      <c r="AC751" s="309"/>
      <c r="AD751" s="436"/>
      <c r="AE751" s="436"/>
      <c r="AF751" s="436"/>
      <c r="AG751" s="436"/>
      <c r="AH751" s="436"/>
      <c r="AI751" s="436"/>
      <c r="AJ751" s="436"/>
      <c r="AK751" s="436"/>
      <c r="AL751" s="436"/>
      <c r="AM751" s="436"/>
      <c r="AN751" s="436"/>
      <c r="AO751" s="436"/>
      <c r="AP751" s="436"/>
      <c r="AQ751" s="436"/>
      <c r="AR751" s="436"/>
      <c r="AS751" s="436"/>
      <c r="AT751" s="436"/>
      <c r="AU751" s="436"/>
      <c r="AV751" s="436"/>
      <c r="AW751" s="436"/>
      <c r="AX751" s="436"/>
      <c r="AY751" s="436"/>
      <c r="AZ751" s="436"/>
      <c r="BA751" s="436"/>
      <c r="BB751" s="436"/>
      <c r="BC751" s="436"/>
      <c r="BD751" s="436"/>
      <c r="BE751" s="436"/>
      <c r="BF751" s="436"/>
      <c r="BG751" s="436"/>
      <c r="BH751" s="436"/>
      <c r="BI751" s="436"/>
      <c r="BJ751" s="436"/>
      <c r="BK751" s="436"/>
      <c r="BL751" s="436"/>
      <c r="BM751" s="436"/>
      <c r="BN751" s="436"/>
      <c r="BO751" s="436"/>
      <c r="BP751" s="436"/>
      <c r="BQ751" s="436"/>
      <c r="BR751" s="436"/>
      <c r="BS751" s="436"/>
      <c r="BT751" s="436"/>
      <c r="BU751" s="436"/>
      <c r="BV751" s="436"/>
      <c r="BW751" s="436"/>
      <c r="BX751" s="436"/>
      <c r="BY751" s="436"/>
      <c r="BZ751" s="436"/>
      <c r="CA751" s="436"/>
      <c r="CB751" s="436"/>
      <c r="CC751" s="436"/>
      <c r="CD751" s="436"/>
      <c r="CE751" s="436"/>
      <c r="CF751" s="436"/>
      <c r="CG751" s="436"/>
      <c r="CH751" s="436"/>
      <c r="CI751" s="436"/>
      <c r="CJ751" s="436"/>
      <c r="CK751" s="436"/>
      <c r="CL751" s="436"/>
      <c r="CM751" s="436"/>
      <c r="CN751" s="436"/>
      <c r="CO751" s="436"/>
      <c r="CP751" s="436"/>
      <c r="CQ751" s="436"/>
      <c r="CR751" s="436"/>
      <c r="CS751" s="436"/>
      <c r="CT751" s="436"/>
      <c r="CU751" s="436"/>
      <c r="CV751" s="436"/>
      <c r="CW751" s="436"/>
      <c r="CX751" s="436"/>
      <c r="CY751" s="436"/>
      <c r="CZ751" s="436"/>
      <c r="DA751" s="436"/>
      <c r="DB751" s="436"/>
      <c r="DC751" s="436"/>
      <c r="DD751" s="436"/>
      <c r="DE751" s="436"/>
      <c r="DF751" s="436"/>
      <c r="DG751" s="436"/>
      <c r="DH751" s="436"/>
      <c r="DI751" s="436"/>
      <c r="DJ751" s="436"/>
      <c r="DK751" s="436"/>
      <c r="DL751" s="436"/>
      <c r="DM751" s="436"/>
      <c r="DN751" s="436"/>
      <c r="DO751" s="436"/>
      <c r="DP751" s="436"/>
      <c r="DQ751" s="436"/>
      <c r="DR751" s="436"/>
      <c r="DS751" s="436"/>
      <c r="DT751" s="436"/>
      <c r="DU751" s="436"/>
      <c r="DV751" s="436"/>
      <c r="DW751" s="436"/>
      <c r="DX751" s="436"/>
      <c r="DY751" s="436"/>
      <c r="DZ751" s="436"/>
      <c r="EA751" s="436"/>
      <c r="EB751" s="436"/>
      <c r="EC751" s="436"/>
      <c r="ED751" s="436"/>
      <c r="EE751" s="436"/>
      <c r="EF751" s="436"/>
      <c r="EG751" s="436"/>
      <c r="EH751" s="436"/>
      <c r="EI751" s="436"/>
      <c r="EJ751" s="436"/>
      <c r="EK751" s="436"/>
      <c r="EL751" s="436"/>
      <c r="EM751" s="436"/>
      <c r="EN751" s="436"/>
      <c r="EO751" s="436"/>
      <c r="EP751" s="436"/>
      <c r="EQ751" s="436"/>
      <c r="ER751" s="436"/>
      <c r="ES751" s="436"/>
      <c r="ET751" s="436"/>
      <c r="EU751" s="436"/>
      <c r="EV751" s="436"/>
      <c r="EW751" s="436"/>
      <c r="EX751" s="436"/>
      <c r="EY751" s="436"/>
      <c r="EZ751" s="436"/>
      <c r="FA751" s="436"/>
      <c r="FB751" s="436"/>
      <c r="FC751" s="436"/>
      <c r="FD751" s="436"/>
      <c r="FE751" s="436"/>
      <c r="FF751" s="436"/>
      <c r="FG751" s="436"/>
      <c r="FH751" s="436"/>
      <c r="FI751" s="436"/>
      <c r="FJ751" s="436"/>
      <c r="FK751" s="436"/>
      <c r="FL751" s="436"/>
      <c r="FM751" s="436"/>
      <c r="FN751" s="436"/>
      <c r="FO751" s="436"/>
      <c r="FP751" s="436"/>
      <c r="FQ751" s="436"/>
      <c r="FR751" s="436"/>
      <c r="FS751" s="436"/>
      <c r="FT751" s="436"/>
      <c r="FU751" s="436"/>
      <c r="FV751" s="436"/>
      <c r="FW751" s="436"/>
      <c r="FX751" s="436"/>
      <c r="FY751" s="436"/>
      <c r="FZ751" s="436"/>
      <c r="GA751" s="436"/>
      <c r="GB751" s="436"/>
      <c r="GC751" s="436"/>
      <c r="GD751" s="436"/>
      <c r="GE751" s="436"/>
      <c r="GF751" s="436"/>
      <c r="GG751" s="436"/>
      <c r="GH751" s="436"/>
      <c r="GI751" s="436"/>
      <c r="GJ751" s="436"/>
      <c r="GK751" s="436"/>
      <c r="GL751" s="436"/>
      <c r="GM751" s="436"/>
      <c r="GN751" s="436"/>
      <c r="GO751" s="436"/>
      <c r="GP751" s="436"/>
      <c r="GQ751" s="436"/>
      <c r="GR751" s="436"/>
      <c r="GS751" s="436"/>
      <c r="GT751" s="436"/>
      <c r="GU751" s="436"/>
      <c r="GV751" s="436"/>
      <c r="GW751" s="436"/>
      <c r="GX751" s="436"/>
      <c r="GY751" s="436"/>
      <c r="GZ751" s="436"/>
      <c r="HA751" s="436"/>
      <c r="HB751" s="436"/>
      <c r="HC751" s="436"/>
      <c r="HD751" s="436"/>
      <c r="HE751" s="436"/>
      <c r="HF751" s="436"/>
      <c r="HG751" s="436"/>
      <c r="HH751" s="436"/>
      <c r="HI751" s="436"/>
      <c r="HJ751" s="436"/>
      <c r="HK751" s="436"/>
      <c r="HL751" s="436"/>
      <c r="HM751" s="436"/>
      <c r="HN751" s="436"/>
      <c r="HO751" s="436"/>
    </row>
    <row r="752" spans="1:223" ht="27.6" customHeight="1" x14ac:dyDescent="0.35">
      <c r="A752" s="444"/>
      <c r="B752" s="241"/>
      <c r="C752" s="241"/>
      <c r="D752" s="241"/>
      <c r="E752" s="306"/>
      <c r="F752" s="307"/>
      <c r="G752" s="308"/>
      <c r="H752" s="308"/>
      <c r="I752" s="308"/>
      <c r="J752" s="241"/>
      <c r="K752" s="241"/>
      <c r="L752" s="300" t="s">
        <v>1544</v>
      </c>
      <c r="M752" s="337">
        <f>SUM(M740:M751)</f>
        <v>889217</v>
      </c>
      <c r="N752" s="301">
        <f>SUM(N740:N751)</f>
        <v>391053928.76965815</v>
      </c>
      <c r="O752" s="301">
        <f>SUM(O740:O750)</f>
        <v>32426809.376000002</v>
      </c>
      <c r="P752" s="764">
        <v>25294027</v>
      </c>
      <c r="Q752" s="301"/>
      <c r="R752" s="301">
        <f>SUM(N752:P752)</f>
        <v>448774765.14565814</v>
      </c>
      <c r="S752" s="301" t="s">
        <v>2054</v>
      </c>
      <c r="U752" s="253"/>
      <c r="V752" s="253"/>
      <c r="W752" s="253"/>
      <c r="X752" s="282"/>
    </row>
    <row r="753" spans="1:27" ht="27.6" customHeight="1" x14ac:dyDescent="0.35">
      <c r="A753" s="445"/>
      <c r="B753" s="241"/>
      <c r="C753" s="241"/>
      <c r="D753" s="241"/>
      <c r="E753" s="306"/>
      <c r="F753" s="307"/>
      <c r="G753" s="308"/>
      <c r="H753" s="308"/>
      <c r="I753" s="308"/>
      <c r="J753" s="241"/>
      <c r="K753" s="241"/>
      <c r="L753" s="418" t="s">
        <v>1177</v>
      </c>
      <c r="M753" s="343">
        <f>M752+M738+M733+M726+M707+M695</f>
        <v>6679248</v>
      </c>
      <c r="N753" s="343">
        <f>N752+N738+N733+N726+N707+N695</f>
        <v>3262227988.6599765</v>
      </c>
      <c r="O753" s="343">
        <f>O752+O738+O733+O726+O707+O695</f>
        <v>188694478.40983999</v>
      </c>
      <c r="P753" s="343">
        <f>P752+P738+P733+P726+P707+P695</f>
        <v>32820590</v>
      </c>
      <c r="Q753" s="343">
        <f>Q752+Q738+Q733+Q726+Q707+Q695</f>
        <v>0</v>
      </c>
      <c r="R753" s="314">
        <f>SUM(N753:Q753)</f>
        <v>3483743057.0698166</v>
      </c>
      <c r="S753" s="303"/>
      <c r="T753" s="310"/>
      <c r="U753" s="253"/>
      <c r="V753" s="253"/>
      <c r="W753" s="253"/>
      <c r="X753" s="282"/>
    </row>
    <row r="754" spans="1:27" ht="27.6" customHeight="1" x14ac:dyDescent="0.35">
      <c r="A754" s="445"/>
      <c r="B754" s="346" t="s">
        <v>1801</v>
      </c>
      <c r="C754" s="346"/>
      <c r="D754" s="346"/>
      <c r="E754" s="284"/>
      <c r="F754" s="285"/>
      <c r="G754" s="279"/>
      <c r="H754" s="279"/>
      <c r="I754" s="279"/>
      <c r="J754" s="241"/>
      <c r="K754" s="241"/>
      <c r="L754" s="241"/>
      <c r="M754" s="255"/>
      <c r="N754" s="468"/>
      <c r="O754" s="468"/>
      <c r="P754" s="280"/>
      <c r="Q754" s="280"/>
      <c r="R754" s="295"/>
      <c r="S754" s="295"/>
      <c r="T754" s="295"/>
      <c r="U754" s="253"/>
      <c r="V754" s="253"/>
      <c r="W754" s="253"/>
      <c r="X754" s="282"/>
    </row>
    <row r="755" spans="1:27" ht="27.6" customHeight="1" x14ac:dyDescent="0.35">
      <c r="A755" s="427"/>
      <c r="B755" s="286" t="s">
        <v>941</v>
      </c>
      <c r="C755" s="286"/>
      <c r="D755" s="286"/>
      <c r="E755" s="287"/>
      <c r="F755" s="288"/>
      <c r="G755" s="279"/>
      <c r="H755" s="279"/>
      <c r="I755" s="279"/>
      <c r="J755" s="241"/>
      <c r="K755" s="241"/>
      <c r="L755" s="241"/>
      <c r="M755" s="255"/>
      <c r="N755" s="280"/>
      <c r="O755" s="280"/>
      <c r="P755" s="280"/>
      <c r="Q755" s="280"/>
      <c r="R755" s="295"/>
      <c r="S755" s="295"/>
      <c r="T755" s="295"/>
      <c r="U755" s="253"/>
      <c r="V755" s="253"/>
      <c r="W755" s="253"/>
      <c r="X755" s="282"/>
    </row>
    <row r="756" spans="1:27" ht="27.6" customHeight="1" x14ac:dyDescent="0.35">
      <c r="A756" s="446"/>
      <c r="B756" s="289" t="s">
        <v>1457</v>
      </c>
      <c r="C756" s="289" t="s">
        <v>2725</v>
      </c>
      <c r="D756" s="289" t="s">
        <v>2976</v>
      </c>
      <c r="E756" s="299" t="s">
        <v>2734</v>
      </c>
      <c r="F756" s="291" t="s">
        <v>2438</v>
      </c>
      <c r="G756" s="292" t="s">
        <v>337</v>
      </c>
      <c r="H756" s="292" t="s">
        <v>778</v>
      </c>
      <c r="I756" s="292">
        <v>10021</v>
      </c>
      <c r="J756" s="293" t="s">
        <v>942</v>
      </c>
      <c r="K756" s="241"/>
      <c r="L756" s="293" t="s">
        <v>2439</v>
      </c>
      <c r="M756" s="294">
        <v>162778</v>
      </c>
      <c r="N756" s="280">
        <v>27540603.417600002</v>
      </c>
      <c r="O756" s="280">
        <v>8640299.2000000011</v>
      </c>
      <c r="P756" s="280">
        <v>0</v>
      </c>
      <c r="Q756" s="280"/>
      <c r="R756" s="295">
        <f>SUM(N756:Q756)</f>
        <v>36180902.617600001</v>
      </c>
      <c r="S756" s="295"/>
      <c r="T756" s="295"/>
      <c r="U756" s="253">
        <v>25</v>
      </c>
      <c r="V756" s="253">
        <v>9</v>
      </c>
      <c r="W756" s="253">
        <v>1929</v>
      </c>
      <c r="X756" s="297">
        <v>1</v>
      </c>
      <c r="Y756" s="348">
        <v>1</v>
      </c>
      <c r="AA756" s="280"/>
    </row>
    <row r="757" spans="1:27" ht="27.6" customHeight="1" x14ac:dyDescent="0.35">
      <c r="A757" s="420"/>
      <c r="B757" s="298"/>
      <c r="C757" s="298"/>
      <c r="D757" s="298"/>
      <c r="E757" s="447"/>
      <c r="F757" s="448"/>
      <c r="G757" s="279"/>
      <c r="H757" s="279"/>
      <c r="I757" s="279"/>
      <c r="J757" s="241"/>
      <c r="K757" s="241"/>
      <c r="L757" s="300" t="s">
        <v>1544</v>
      </c>
      <c r="M757" s="337">
        <f>SUM(M756:M756)</f>
        <v>162778</v>
      </c>
      <c r="N757" s="301">
        <f>SUM(N756)</f>
        <v>27540603.417600002</v>
      </c>
      <c r="O757" s="301">
        <f>SUM(O756:O756)</f>
        <v>8640299.2000000011</v>
      </c>
      <c r="P757" s="301">
        <f>SUM(P756:P756)</f>
        <v>0</v>
      </c>
      <c r="Q757" s="301"/>
      <c r="R757" s="301">
        <f>SUM(N757:Q757)</f>
        <v>36180902.617600001</v>
      </c>
      <c r="S757" s="301"/>
      <c r="T757" s="398"/>
      <c r="U757" s="253"/>
      <c r="V757" s="253"/>
      <c r="W757" s="253"/>
      <c r="X757" s="282"/>
    </row>
    <row r="758" spans="1:27" ht="27.6" customHeight="1" x14ac:dyDescent="0.35">
      <c r="A758" s="420"/>
      <c r="B758" s="286" t="s">
        <v>1709</v>
      </c>
      <c r="C758" s="286"/>
      <c r="D758" s="286"/>
      <c r="E758" s="287"/>
      <c r="F758" s="288"/>
      <c r="G758" s="279"/>
      <c r="H758" s="279"/>
      <c r="I758" s="279"/>
      <c r="J758" s="241"/>
      <c r="K758" s="241"/>
      <c r="L758" s="241"/>
      <c r="M758" s="255"/>
      <c r="N758" s="280"/>
      <c r="O758" s="280"/>
      <c r="P758" s="280"/>
      <c r="Q758" s="280"/>
      <c r="R758" s="295"/>
      <c r="S758" s="295"/>
      <c r="T758" s="295"/>
      <c r="U758" s="253"/>
      <c r="V758" s="253"/>
      <c r="W758" s="253"/>
      <c r="X758" s="282"/>
    </row>
    <row r="759" spans="1:27" ht="27.6" customHeight="1" x14ac:dyDescent="0.35">
      <c r="A759" s="420"/>
      <c r="B759" s="289" t="s">
        <v>1710</v>
      </c>
      <c r="C759" s="289" t="s">
        <v>2725</v>
      </c>
      <c r="D759" s="289"/>
      <c r="E759" s="299" t="s">
        <v>1711</v>
      </c>
      <c r="F759" s="291" t="s">
        <v>2285</v>
      </c>
      <c r="G759" s="292" t="s">
        <v>337</v>
      </c>
      <c r="H759" s="292" t="s">
        <v>778</v>
      </c>
      <c r="I759" s="292">
        <v>10010</v>
      </c>
      <c r="J759" s="293" t="s">
        <v>1830</v>
      </c>
      <c r="K759" s="241"/>
      <c r="L759" s="241"/>
      <c r="M759" s="255"/>
      <c r="N759" s="296"/>
      <c r="O759" s="296"/>
      <c r="P759" s="296"/>
      <c r="Q759" s="296"/>
      <c r="R759" s="295"/>
      <c r="S759" s="295"/>
      <c r="T759" s="295"/>
      <c r="U759" s="253"/>
      <c r="V759" s="253"/>
      <c r="W759" s="253"/>
      <c r="X759" s="282"/>
    </row>
    <row r="760" spans="1:27" ht="27.6" customHeight="1" x14ac:dyDescent="0.35">
      <c r="A760" s="420"/>
      <c r="B760" s="289" t="s">
        <v>1512</v>
      </c>
      <c r="C760" s="289" t="s">
        <v>2725</v>
      </c>
      <c r="D760" s="289" t="s">
        <v>2823</v>
      </c>
      <c r="E760" s="299" t="s">
        <v>1517</v>
      </c>
      <c r="F760" s="291" t="s">
        <v>1514</v>
      </c>
      <c r="G760" s="292" t="s">
        <v>337</v>
      </c>
      <c r="H760" s="292" t="s">
        <v>778</v>
      </c>
      <c r="I760" s="292">
        <v>10010</v>
      </c>
      <c r="J760" s="293" t="s">
        <v>1513</v>
      </c>
      <c r="K760" s="293" t="s">
        <v>981</v>
      </c>
      <c r="L760" s="293" t="s">
        <v>1847</v>
      </c>
      <c r="M760" s="294">
        <v>330000</v>
      </c>
      <c r="N760" s="280">
        <v>172610993.16210333</v>
      </c>
      <c r="O760" s="280">
        <v>6772126.4000000004</v>
      </c>
      <c r="P760" s="296"/>
      <c r="Q760" s="296"/>
      <c r="R760" s="295">
        <f t="shared" ref="R760:R765" si="33">SUM(N760:Q760)</f>
        <v>179383119.56210333</v>
      </c>
      <c r="S760" s="295"/>
      <c r="T760" s="295"/>
      <c r="U760" s="253">
        <v>25</v>
      </c>
      <c r="V760" s="253">
        <v>4</v>
      </c>
      <c r="W760" s="253">
        <v>1996</v>
      </c>
      <c r="X760" s="282"/>
      <c r="AA760" s="280"/>
    </row>
    <row r="761" spans="1:27" ht="27.6" customHeight="1" x14ac:dyDescent="0.35">
      <c r="A761" s="420"/>
      <c r="B761" s="289" t="s">
        <v>1516</v>
      </c>
      <c r="C761" s="289" t="s">
        <v>2725</v>
      </c>
      <c r="D761" s="352" t="s">
        <v>2826</v>
      </c>
      <c r="E761" s="299" t="s">
        <v>1518</v>
      </c>
      <c r="F761" s="291" t="s">
        <v>1519</v>
      </c>
      <c r="G761" s="292" t="s">
        <v>337</v>
      </c>
      <c r="H761" s="292" t="s">
        <v>778</v>
      </c>
      <c r="I761" s="292">
        <v>10010</v>
      </c>
      <c r="J761" s="293" t="s">
        <v>1515</v>
      </c>
      <c r="K761" s="293" t="s">
        <v>981</v>
      </c>
      <c r="L761" s="293" t="s">
        <v>53</v>
      </c>
      <c r="M761" s="294">
        <v>785000</v>
      </c>
      <c r="N761" s="280">
        <v>392235993.31132817</v>
      </c>
      <c r="O761" s="280">
        <v>17012048.560000002</v>
      </c>
      <c r="P761" s="296"/>
      <c r="Q761" s="296"/>
      <c r="R761" s="295">
        <f t="shared" si="33"/>
        <v>409248041.87132818</v>
      </c>
      <c r="S761" s="295"/>
      <c r="T761" s="295"/>
      <c r="U761" s="253">
        <v>25</v>
      </c>
      <c r="V761" s="253">
        <v>4</v>
      </c>
      <c r="W761" s="253">
        <v>2001</v>
      </c>
      <c r="X761" s="282"/>
      <c r="AA761" s="280"/>
    </row>
    <row r="762" spans="1:27" ht="48" customHeight="1" x14ac:dyDescent="0.35">
      <c r="A762" s="420"/>
      <c r="B762" s="289" t="s">
        <v>2506</v>
      </c>
      <c r="C762" s="289"/>
      <c r="D762" s="352" t="s">
        <v>2977</v>
      </c>
      <c r="E762" s="299" t="s">
        <v>2503</v>
      </c>
      <c r="F762" s="291" t="s">
        <v>2446</v>
      </c>
      <c r="G762" s="292" t="s">
        <v>354</v>
      </c>
      <c r="H762" s="292" t="s">
        <v>778</v>
      </c>
      <c r="I762" s="292">
        <v>10010</v>
      </c>
      <c r="J762" s="293" t="s">
        <v>2445</v>
      </c>
      <c r="K762" s="293" t="s">
        <v>981</v>
      </c>
      <c r="L762" s="293" t="s">
        <v>2447</v>
      </c>
      <c r="M762" s="294">
        <v>273610</v>
      </c>
      <c r="N762" s="280">
        <v>393437191.68000001</v>
      </c>
      <c r="O762" s="280">
        <v>21016944</v>
      </c>
      <c r="P762" s="296"/>
      <c r="Q762" s="296"/>
      <c r="R762" s="295">
        <f t="shared" si="33"/>
        <v>414454135.68000001</v>
      </c>
      <c r="S762" s="295"/>
      <c r="T762" s="295"/>
      <c r="U762" s="253">
        <v>25</v>
      </c>
      <c r="V762" s="253">
        <v>4</v>
      </c>
      <c r="W762" s="253">
        <v>1929</v>
      </c>
      <c r="X762" s="449" t="s">
        <v>2545</v>
      </c>
      <c r="Y762" s="348">
        <v>1</v>
      </c>
      <c r="AA762" s="280"/>
    </row>
    <row r="763" spans="1:27" ht="27.6" customHeight="1" x14ac:dyDescent="0.35">
      <c r="A763" s="420"/>
      <c r="B763" s="289" t="s">
        <v>2507</v>
      </c>
      <c r="C763" s="289"/>
      <c r="D763" s="352" t="s">
        <v>2824</v>
      </c>
      <c r="E763" s="299" t="s">
        <v>2504</v>
      </c>
      <c r="F763" s="291" t="s">
        <v>2449</v>
      </c>
      <c r="G763" s="292" t="s">
        <v>354</v>
      </c>
      <c r="H763" s="292" t="s">
        <v>778</v>
      </c>
      <c r="I763" s="292">
        <v>10010</v>
      </c>
      <c r="J763" s="293" t="s">
        <v>2448</v>
      </c>
      <c r="K763" s="293" t="s">
        <v>981</v>
      </c>
      <c r="L763" s="293" t="s">
        <v>2450</v>
      </c>
      <c r="M763" s="294">
        <v>85000</v>
      </c>
      <c r="N763" s="280">
        <v>111473870.97600001</v>
      </c>
      <c r="O763" s="280">
        <v>11676080</v>
      </c>
      <c r="P763" s="296"/>
      <c r="Q763" s="296"/>
      <c r="R763" s="295">
        <f t="shared" si="33"/>
        <v>123149950.97600001</v>
      </c>
      <c r="S763" s="295"/>
      <c r="T763" s="295"/>
      <c r="U763" s="253">
        <v>25</v>
      </c>
      <c r="V763" s="253">
        <v>4</v>
      </c>
      <c r="W763" s="253">
        <v>1939</v>
      </c>
      <c r="X763" s="282" t="s">
        <v>2481</v>
      </c>
      <c r="Y763" s="348">
        <v>1</v>
      </c>
      <c r="AA763" s="280"/>
    </row>
    <row r="764" spans="1:27" ht="27.6" customHeight="1" x14ac:dyDescent="0.35">
      <c r="A764" s="420"/>
      <c r="B764" s="289" t="s">
        <v>2508</v>
      </c>
      <c r="C764" s="289"/>
      <c r="D764" s="352" t="s">
        <v>2825</v>
      </c>
      <c r="E764" s="299" t="s">
        <v>2505</v>
      </c>
      <c r="F764" s="291" t="s">
        <v>2452</v>
      </c>
      <c r="G764" s="292" t="s">
        <v>354</v>
      </c>
      <c r="H764" s="292" t="s">
        <v>778</v>
      </c>
      <c r="I764" s="292">
        <v>10010</v>
      </c>
      <c r="J764" s="293" t="s">
        <v>2451</v>
      </c>
      <c r="K764" s="293" t="s">
        <v>981</v>
      </c>
      <c r="L764" s="293" t="s">
        <v>2453</v>
      </c>
      <c r="M764" s="294">
        <v>31774</v>
      </c>
      <c r="N764" s="280">
        <v>41966633.779200003</v>
      </c>
      <c r="O764" s="280">
        <v>4670432</v>
      </c>
      <c r="P764" s="296"/>
      <c r="Q764" s="296"/>
      <c r="R764" s="295">
        <f t="shared" si="33"/>
        <v>46637065.779200003</v>
      </c>
      <c r="S764" s="295"/>
      <c r="T764" s="295"/>
      <c r="U764" s="253">
        <v>25</v>
      </c>
      <c r="V764" s="253">
        <v>4</v>
      </c>
      <c r="W764" s="253">
        <v>1913</v>
      </c>
      <c r="X764" s="282" t="s">
        <v>2480</v>
      </c>
      <c r="Y764" s="348">
        <v>1</v>
      </c>
      <c r="AA764" s="280"/>
    </row>
    <row r="765" spans="1:27" ht="27.6" customHeight="1" x14ac:dyDescent="0.35">
      <c r="A765" s="427"/>
      <c r="B765" s="241"/>
      <c r="C765" s="241"/>
      <c r="D765" s="241"/>
      <c r="E765" s="306"/>
      <c r="F765" s="307"/>
      <c r="G765" s="308"/>
      <c r="H765" s="308"/>
      <c r="I765" s="308"/>
      <c r="J765" s="241"/>
      <c r="K765" s="241"/>
      <c r="L765" s="300" t="s">
        <v>1544</v>
      </c>
      <c r="M765" s="301">
        <f>SUM(M760:M764)</f>
        <v>1505384</v>
      </c>
      <c r="N765" s="301">
        <f>SUM(N760:N764)</f>
        <v>1111724682.9086316</v>
      </c>
      <c r="O765" s="301">
        <f>SUM(O760:O764)</f>
        <v>61147630.960000001</v>
      </c>
      <c r="P765" s="764">
        <v>1572800</v>
      </c>
      <c r="Q765" s="301"/>
      <c r="R765" s="301">
        <f t="shared" si="33"/>
        <v>1174445113.8686316</v>
      </c>
      <c r="S765" s="301"/>
      <c r="T765" s="310"/>
      <c r="U765" s="253"/>
      <c r="V765" s="253"/>
      <c r="W765" s="253"/>
      <c r="X765" s="282"/>
    </row>
    <row r="766" spans="1:27" ht="27.6" customHeight="1" x14ac:dyDescent="0.35">
      <c r="A766" s="426"/>
      <c r="B766" s="286" t="s">
        <v>306</v>
      </c>
      <c r="C766" s="286"/>
      <c r="D766" s="286"/>
      <c r="E766" s="287"/>
      <c r="F766" s="288"/>
      <c r="G766" s="279"/>
      <c r="H766" s="279"/>
      <c r="I766" s="279"/>
      <c r="J766" s="241"/>
      <c r="K766" s="241"/>
      <c r="L766" s="241"/>
      <c r="M766" s="255"/>
      <c r="N766" s="280"/>
      <c r="O766" s="280"/>
      <c r="P766" s="280"/>
      <c r="Q766" s="280"/>
      <c r="R766" s="295"/>
      <c r="S766" s="295"/>
      <c r="T766" s="295"/>
      <c r="U766" s="253"/>
      <c r="V766" s="253"/>
      <c r="W766" s="253"/>
      <c r="X766" s="282"/>
    </row>
    <row r="767" spans="1:27" ht="27.6" customHeight="1" x14ac:dyDescent="0.35">
      <c r="A767" s="426"/>
      <c r="B767" s="289" t="s">
        <v>307</v>
      </c>
      <c r="C767" s="289" t="s">
        <v>2725</v>
      </c>
      <c r="D767" s="289"/>
      <c r="E767" s="299" t="s">
        <v>308</v>
      </c>
      <c r="F767" s="291" t="s">
        <v>1526</v>
      </c>
      <c r="G767" s="292" t="s">
        <v>1990</v>
      </c>
      <c r="H767" s="292" t="s">
        <v>778</v>
      </c>
      <c r="I767" s="292">
        <v>11210</v>
      </c>
      <c r="J767" s="293" t="s">
        <v>1525</v>
      </c>
      <c r="K767" s="241"/>
      <c r="L767" s="241"/>
      <c r="M767" s="255"/>
      <c r="N767" s="296"/>
      <c r="O767" s="296"/>
      <c r="P767" s="296"/>
      <c r="Q767" s="296"/>
      <c r="R767" s="295"/>
      <c r="S767" s="295"/>
      <c r="T767" s="295"/>
      <c r="U767" s="253"/>
      <c r="V767" s="253"/>
      <c r="W767" s="253"/>
      <c r="X767" s="282"/>
    </row>
    <row r="768" spans="1:27" ht="27.6" customHeight="1" x14ac:dyDescent="0.35">
      <c r="A768" s="420"/>
      <c r="B768" s="289" t="s">
        <v>1947</v>
      </c>
      <c r="C768" s="289" t="s">
        <v>2725</v>
      </c>
      <c r="D768" s="289" t="s">
        <v>2827</v>
      </c>
      <c r="E768" s="299" t="s">
        <v>1948</v>
      </c>
      <c r="F768" s="291" t="s">
        <v>99</v>
      </c>
      <c r="G768" s="292" t="s">
        <v>1990</v>
      </c>
      <c r="H768" s="292" t="s">
        <v>778</v>
      </c>
      <c r="I768" s="292">
        <v>11210</v>
      </c>
      <c r="J768" s="293" t="s">
        <v>2057</v>
      </c>
      <c r="K768" s="293" t="s">
        <v>981</v>
      </c>
      <c r="L768" s="293" t="s">
        <v>1542</v>
      </c>
      <c r="M768" s="294">
        <v>301600</v>
      </c>
      <c r="N768" s="280">
        <v>103532650.76586336</v>
      </c>
      <c r="O768" s="280">
        <v>7589452.0000000009</v>
      </c>
      <c r="P768" s="296"/>
      <c r="Q768" s="296"/>
      <c r="R768" s="295">
        <f t="shared" ref="R768:R786" si="34">SUM(N768:Q768)</f>
        <v>111122102.76586336</v>
      </c>
      <c r="S768" s="295"/>
      <c r="T768" s="295"/>
      <c r="U768" s="253">
        <v>25</v>
      </c>
      <c r="V768" s="253">
        <v>4</v>
      </c>
      <c r="W768" s="253">
        <v>1937</v>
      </c>
      <c r="X768" s="282"/>
      <c r="AA768" s="280"/>
    </row>
    <row r="769" spans="1:29" ht="27.6" customHeight="1" x14ac:dyDescent="0.35">
      <c r="A769" s="420"/>
      <c r="B769" s="289" t="s">
        <v>2058</v>
      </c>
      <c r="C769" s="289" t="s">
        <v>2725</v>
      </c>
      <c r="D769" s="352" t="s">
        <v>2828</v>
      </c>
      <c r="E769" s="299" t="s">
        <v>2059</v>
      </c>
      <c r="F769" s="291" t="s">
        <v>98</v>
      </c>
      <c r="G769" s="292" t="s">
        <v>1990</v>
      </c>
      <c r="H769" s="292" t="s">
        <v>778</v>
      </c>
      <c r="I769" s="292">
        <v>11210</v>
      </c>
      <c r="J769" s="293" t="s">
        <v>2060</v>
      </c>
      <c r="K769" s="293" t="s">
        <v>1872</v>
      </c>
      <c r="L769" s="293" t="s">
        <v>1542</v>
      </c>
      <c r="M769" s="294">
        <v>302300</v>
      </c>
      <c r="N769" s="280">
        <v>108624420.47565989</v>
      </c>
      <c r="O769" s="280">
        <v>41774679.024000004</v>
      </c>
      <c r="P769" s="296"/>
      <c r="Q769" s="296"/>
      <c r="R769" s="295">
        <f t="shared" si="34"/>
        <v>150399099.4996599</v>
      </c>
      <c r="S769" s="295"/>
      <c r="T769" s="295"/>
      <c r="U769" s="253">
        <v>25</v>
      </c>
      <c r="V769" s="253">
        <v>4</v>
      </c>
      <c r="W769" s="253">
        <v>1937</v>
      </c>
      <c r="X769" s="282"/>
      <c r="AA769" s="280"/>
    </row>
    <row r="770" spans="1:29" ht="27.6" customHeight="1" x14ac:dyDescent="0.35">
      <c r="A770" s="420"/>
      <c r="B770" s="289" t="s">
        <v>2061</v>
      </c>
      <c r="C770" s="289" t="s">
        <v>2725</v>
      </c>
      <c r="D770" s="352" t="s">
        <v>2830</v>
      </c>
      <c r="E770" s="299" t="s">
        <v>2062</v>
      </c>
      <c r="F770" s="291" t="s">
        <v>1520</v>
      </c>
      <c r="G770" s="292" t="s">
        <v>1990</v>
      </c>
      <c r="H770" s="292" t="s">
        <v>778</v>
      </c>
      <c r="I770" s="292">
        <v>11210</v>
      </c>
      <c r="J770" s="293" t="s">
        <v>2063</v>
      </c>
      <c r="K770" s="293" t="s">
        <v>1872</v>
      </c>
      <c r="L770" s="293" t="s">
        <v>1542</v>
      </c>
      <c r="M770" s="294">
        <v>264680</v>
      </c>
      <c r="N770" s="280">
        <v>101835394.19593117</v>
      </c>
      <c r="O770" s="280">
        <v>41774679.024000004</v>
      </c>
      <c r="P770" s="296"/>
      <c r="Q770" s="296"/>
      <c r="R770" s="295">
        <f t="shared" si="34"/>
        <v>143610073.21993119</v>
      </c>
      <c r="S770" s="295"/>
      <c r="T770" s="295"/>
      <c r="U770" s="253">
        <v>25</v>
      </c>
      <c r="V770" s="253">
        <v>4</v>
      </c>
      <c r="W770" s="253">
        <v>1971</v>
      </c>
      <c r="X770" s="282"/>
      <c r="AA770" s="280"/>
    </row>
    <row r="771" spans="1:29" ht="27.6" customHeight="1" x14ac:dyDescent="0.35">
      <c r="A771" s="420"/>
      <c r="B771" s="289" t="s">
        <v>100</v>
      </c>
      <c r="C771" s="289" t="s">
        <v>2725</v>
      </c>
      <c r="D771" s="352" t="s">
        <v>2831</v>
      </c>
      <c r="E771" s="299" t="s">
        <v>2064</v>
      </c>
      <c r="F771" s="291" t="s">
        <v>102</v>
      </c>
      <c r="G771" s="292" t="s">
        <v>1990</v>
      </c>
      <c r="H771" s="292" t="s">
        <v>778</v>
      </c>
      <c r="I771" s="292">
        <v>11210</v>
      </c>
      <c r="J771" s="293" t="s">
        <v>101</v>
      </c>
      <c r="K771" s="293" t="s">
        <v>981</v>
      </c>
      <c r="L771" s="293" t="s">
        <v>1542</v>
      </c>
      <c r="M771" s="294">
        <v>187190</v>
      </c>
      <c r="N771" s="280">
        <v>101835394.19593117</v>
      </c>
      <c r="O771" s="280">
        <v>5546138</v>
      </c>
      <c r="P771" s="296"/>
      <c r="Q771" s="296"/>
      <c r="R771" s="295">
        <f t="shared" si="34"/>
        <v>107381532.19593117</v>
      </c>
      <c r="S771" s="295"/>
      <c r="T771" s="295"/>
      <c r="U771" s="253">
        <v>25</v>
      </c>
      <c r="V771" s="253">
        <v>4</v>
      </c>
      <c r="W771" s="253">
        <v>1937</v>
      </c>
      <c r="X771" s="282"/>
      <c r="AA771" s="280"/>
    </row>
    <row r="772" spans="1:29" ht="27.6" customHeight="1" x14ac:dyDescent="0.35">
      <c r="A772" s="420"/>
      <c r="B772" s="289" t="s">
        <v>2065</v>
      </c>
      <c r="C772" s="289" t="s">
        <v>2725</v>
      </c>
      <c r="D772" s="352" t="s">
        <v>2833</v>
      </c>
      <c r="E772" s="299" t="s">
        <v>2066</v>
      </c>
      <c r="F772" s="291" t="s">
        <v>1044</v>
      </c>
      <c r="G772" s="292" t="s">
        <v>1990</v>
      </c>
      <c r="H772" s="292" t="s">
        <v>778</v>
      </c>
      <c r="I772" s="292">
        <v>11210</v>
      </c>
      <c r="J772" s="293" t="s">
        <v>2067</v>
      </c>
      <c r="K772" s="293" t="s">
        <v>981</v>
      </c>
      <c r="L772" s="293" t="s">
        <v>1542</v>
      </c>
      <c r="M772" s="294">
        <v>150418</v>
      </c>
      <c r="N772" s="280">
        <v>54312210.237829946</v>
      </c>
      <c r="O772" s="280">
        <v>1658003.36</v>
      </c>
      <c r="P772" s="296"/>
      <c r="Q772" s="296"/>
      <c r="R772" s="295">
        <f t="shared" si="34"/>
        <v>55970213.597829945</v>
      </c>
      <c r="S772" s="295"/>
      <c r="T772" s="295"/>
      <c r="U772" s="253">
        <v>25</v>
      </c>
      <c r="V772" s="253">
        <v>4</v>
      </c>
      <c r="W772" s="253">
        <v>1971</v>
      </c>
      <c r="X772" s="282"/>
      <c r="AA772" s="280"/>
    </row>
    <row r="773" spans="1:29" ht="27.6" customHeight="1" x14ac:dyDescent="0.35">
      <c r="A773" s="420"/>
      <c r="B773" s="289" t="s">
        <v>2068</v>
      </c>
      <c r="C773" s="289" t="s">
        <v>2725</v>
      </c>
      <c r="D773" s="352" t="s">
        <v>2829</v>
      </c>
      <c r="E773" s="299" t="s">
        <v>761</v>
      </c>
      <c r="F773" s="291" t="s">
        <v>1045</v>
      </c>
      <c r="G773" s="292" t="s">
        <v>1990</v>
      </c>
      <c r="H773" s="292" t="s">
        <v>778</v>
      </c>
      <c r="I773" s="292">
        <v>11210</v>
      </c>
      <c r="J773" s="293" t="s">
        <v>762</v>
      </c>
      <c r="K773" s="293" t="s">
        <v>1872</v>
      </c>
      <c r="L773" s="293" t="s">
        <v>1542</v>
      </c>
      <c r="M773" s="294">
        <v>143000</v>
      </c>
      <c r="N773" s="280">
        <v>33945131.398643717</v>
      </c>
      <c r="O773" s="280">
        <v>3409415.3600000008</v>
      </c>
      <c r="P773" s="296"/>
      <c r="Q773" s="296"/>
      <c r="R773" s="295">
        <f t="shared" si="34"/>
        <v>37354546.758643717</v>
      </c>
      <c r="S773" s="295"/>
      <c r="T773" s="295"/>
      <c r="U773" s="253">
        <v>25</v>
      </c>
      <c r="V773" s="253">
        <v>4</v>
      </c>
      <c r="W773" s="253">
        <v>1963</v>
      </c>
      <c r="X773" s="282"/>
      <c r="AA773" s="280"/>
    </row>
    <row r="774" spans="1:29" ht="27.6" customHeight="1" x14ac:dyDescent="0.35">
      <c r="A774" s="420"/>
      <c r="B774" s="289" t="s">
        <v>1047</v>
      </c>
      <c r="C774" s="289" t="s">
        <v>2725</v>
      </c>
      <c r="D774" s="352" t="s">
        <v>2835</v>
      </c>
      <c r="E774" s="299" t="s">
        <v>2735</v>
      </c>
      <c r="F774" s="291" t="s">
        <v>1046</v>
      </c>
      <c r="G774" s="292" t="s">
        <v>1990</v>
      </c>
      <c r="H774" s="292" t="s">
        <v>778</v>
      </c>
      <c r="I774" s="292">
        <v>11210</v>
      </c>
      <c r="J774" s="293" t="s">
        <v>1048</v>
      </c>
      <c r="K774" s="293" t="s">
        <v>1872</v>
      </c>
      <c r="L774" s="350" t="s">
        <v>763</v>
      </c>
      <c r="M774" s="366">
        <v>155860</v>
      </c>
      <c r="N774" s="280">
        <v>28853361.688847162</v>
      </c>
      <c r="O774" s="280">
        <v>5522785.8399999999</v>
      </c>
      <c r="P774" s="296"/>
      <c r="Q774" s="296"/>
      <c r="R774" s="295">
        <f t="shared" si="34"/>
        <v>34376147.528847158</v>
      </c>
      <c r="S774" s="295"/>
      <c r="T774" s="295"/>
      <c r="U774" s="253">
        <v>25</v>
      </c>
      <c r="V774" s="253">
        <v>4</v>
      </c>
      <c r="W774" s="253">
        <v>1953</v>
      </c>
      <c r="X774" s="282"/>
      <c r="AA774" s="280"/>
    </row>
    <row r="775" spans="1:29" ht="27.6" customHeight="1" x14ac:dyDescent="0.35">
      <c r="A775" s="420"/>
      <c r="B775" s="289" t="s">
        <v>2035</v>
      </c>
      <c r="C775" s="289" t="s">
        <v>2725</v>
      </c>
      <c r="D775" s="352" t="s">
        <v>2839</v>
      </c>
      <c r="E775" s="299">
        <v>602010</v>
      </c>
      <c r="F775" s="291" t="s">
        <v>2034</v>
      </c>
      <c r="G775" s="292" t="s">
        <v>1990</v>
      </c>
      <c r="H775" s="292" t="s">
        <v>778</v>
      </c>
      <c r="I775" s="292">
        <v>11210</v>
      </c>
      <c r="J775" s="293" t="s">
        <v>2036</v>
      </c>
      <c r="K775" s="293" t="s">
        <v>1541</v>
      </c>
      <c r="L775" s="293" t="s">
        <v>1365</v>
      </c>
      <c r="M775" s="294">
        <v>3960</v>
      </c>
      <c r="N775" s="280">
        <v>3903690.1108440277</v>
      </c>
      <c r="O775" s="280">
        <v>233521.60000000003</v>
      </c>
      <c r="R775" s="295">
        <f t="shared" si="34"/>
        <v>4137211.7108440278</v>
      </c>
      <c r="S775" s="295"/>
      <c r="T775" s="295"/>
      <c r="U775" s="253">
        <v>8</v>
      </c>
      <c r="V775" s="253">
        <v>1</v>
      </c>
      <c r="W775" s="253">
        <v>1933</v>
      </c>
      <c r="X775" s="282"/>
      <c r="AA775" s="280"/>
    </row>
    <row r="776" spans="1:29" ht="27.6" customHeight="1" x14ac:dyDescent="0.35">
      <c r="A776" s="420"/>
      <c r="B776" s="289" t="s">
        <v>764</v>
      </c>
      <c r="C776" s="289" t="s">
        <v>2725</v>
      </c>
      <c r="D776" s="352" t="s">
        <v>2840</v>
      </c>
      <c r="E776" s="299" t="s">
        <v>765</v>
      </c>
      <c r="F776" s="291" t="s">
        <v>1049</v>
      </c>
      <c r="G776" s="292" t="s">
        <v>1990</v>
      </c>
      <c r="H776" s="292" t="s">
        <v>778</v>
      </c>
      <c r="I776" s="292">
        <v>11210</v>
      </c>
      <c r="J776" s="293" t="s">
        <v>766</v>
      </c>
      <c r="K776" s="293" t="s">
        <v>981</v>
      </c>
      <c r="L776" s="293" t="s">
        <v>1847</v>
      </c>
      <c r="M776" s="294">
        <v>254636</v>
      </c>
      <c r="N776" s="280">
        <v>88257341.636473671</v>
      </c>
      <c r="O776" s="280">
        <v>7309226.080000001</v>
      </c>
      <c r="P776" s="296"/>
      <c r="Q776" s="296"/>
      <c r="R776" s="295">
        <f t="shared" si="34"/>
        <v>95566567.716473669</v>
      </c>
      <c r="S776" s="295"/>
      <c r="T776" s="295"/>
      <c r="U776" s="253">
        <v>25</v>
      </c>
      <c r="V776" s="253">
        <v>4</v>
      </c>
      <c r="W776" s="253">
        <v>1971</v>
      </c>
      <c r="X776" s="282"/>
      <c r="AA776" s="280"/>
    </row>
    <row r="777" spans="1:29" ht="27.6" customHeight="1" x14ac:dyDescent="0.35">
      <c r="A777" s="420"/>
      <c r="B777" s="289" t="s">
        <v>1056</v>
      </c>
      <c r="C777" s="289" t="s">
        <v>2725</v>
      </c>
      <c r="D777" s="352" t="s">
        <v>2834</v>
      </c>
      <c r="E777" s="450" t="s">
        <v>2736</v>
      </c>
      <c r="F777" s="291" t="s">
        <v>1050</v>
      </c>
      <c r="G777" s="292" t="s">
        <v>1990</v>
      </c>
      <c r="H777" s="292" t="s">
        <v>778</v>
      </c>
      <c r="I777" s="292">
        <v>11210</v>
      </c>
      <c r="J777" s="350" t="s">
        <v>1349</v>
      </c>
      <c r="K777" s="241" t="s">
        <v>250</v>
      </c>
      <c r="L777" s="241" t="s">
        <v>1882</v>
      </c>
      <c r="M777" s="255">
        <v>7500</v>
      </c>
      <c r="N777" s="280">
        <v>2206433.5409118417</v>
      </c>
      <c r="O777" s="280">
        <v>583804</v>
      </c>
      <c r="P777" s="280"/>
      <c r="Q777" s="280"/>
      <c r="R777" s="295">
        <f t="shared" si="34"/>
        <v>2790237.5409118417</v>
      </c>
      <c r="S777" s="295"/>
      <c r="T777" s="295"/>
      <c r="U777" s="253">
        <v>1</v>
      </c>
      <c r="V777" s="253">
        <v>1</v>
      </c>
      <c r="W777" s="253">
        <v>1960</v>
      </c>
      <c r="X777" s="282"/>
      <c r="AA777" s="280"/>
    </row>
    <row r="778" spans="1:29" s="431" customFormat="1" ht="27.6" customHeight="1" x14ac:dyDescent="0.35">
      <c r="A778" s="564"/>
      <c r="B778" s="498" t="s">
        <v>2096</v>
      </c>
      <c r="C778" s="498"/>
      <c r="D778" s="498" t="s">
        <v>2987</v>
      </c>
      <c r="E778" s="571" t="s">
        <v>2082</v>
      </c>
      <c r="F778" s="488" t="s">
        <v>102</v>
      </c>
      <c r="G778" s="365" t="s">
        <v>1990</v>
      </c>
      <c r="H778" s="365" t="s">
        <v>778</v>
      </c>
      <c r="I778" s="365">
        <v>11210</v>
      </c>
      <c r="J778" s="452"/>
      <c r="M778" s="569">
        <v>261305</v>
      </c>
      <c r="N778" s="281">
        <v>101475320.4781056</v>
      </c>
      <c r="O778" s="566">
        <v>0</v>
      </c>
      <c r="P778" s="566"/>
      <c r="Q778" s="566"/>
      <c r="R778" s="295">
        <f t="shared" si="34"/>
        <v>101475320.4781056</v>
      </c>
      <c r="S778" s="295"/>
      <c r="T778" s="295"/>
      <c r="X778" s="432"/>
      <c r="Z778" s="362"/>
      <c r="AA778" s="281"/>
      <c r="AB778" s="309"/>
      <c r="AC778" s="309"/>
    </row>
    <row r="779" spans="1:29" s="431" customFormat="1" ht="27.6" customHeight="1" x14ac:dyDescent="0.35">
      <c r="A779" s="564"/>
      <c r="B779" s="498" t="s">
        <v>2097</v>
      </c>
      <c r="C779" s="498"/>
      <c r="D779" s="352" t="s">
        <v>2978</v>
      </c>
      <c r="E779" s="571">
        <v>602015</v>
      </c>
      <c r="F779" s="488" t="s">
        <v>2084</v>
      </c>
      <c r="G779" s="365" t="s">
        <v>1990</v>
      </c>
      <c r="H779" s="365" t="s">
        <v>778</v>
      </c>
      <c r="I779" s="365">
        <v>11210</v>
      </c>
      <c r="J779" s="452"/>
      <c r="M779" s="569">
        <v>32580</v>
      </c>
      <c r="N779" s="281">
        <v>5919393.6945561608</v>
      </c>
      <c r="O779" s="566">
        <v>0</v>
      </c>
      <c r="P779" s="566"/>
      <c r="Q779" s="566"/>
      <c r="R779" s="295">
        <f t="shared" si="34"/>
        <v>5919393.6945561608</v>
      </c>
      <c r="S779" s="295"/>
      <c r="T779" s="295"/>
      <c r="X779" s="432"/>
      <c r="Z779" s="362"/>
      <c r="AA779" s="281"/>
      <c r="AB779" s="309"/>
      <c r="AC779" s="309"/>
    </row>
    <row r="780" spans="1:29" s="431" customFormat="1" ht="27.6" customHeight="1" x14ac:dyDescent="0.35">
      <c r="A780" s="564"/>
      <c r="B780" s="498" t="s">
        <v>2098</v>
      </c>
      <c r="C780" s="498"/>
      <c r="D780" s="369" t="s">
        <v>2832</v>
      </c>
      <c r="E780" s="571">
        <v>602004</v>
      </c>
      <c r="F780" s="488" t="s">
        <v>1044</v>
      </c>
      <c r="G780" s="365" t="s">
        <v>1990</v>
      </c>
      <c r="H780" s="365" t="s">
        <v>778</v>
      </c>
      <c r="I780" s="365">
        <v>11210</v>
      </c>
      <c r="J780" s="452"/>
      <c r="M780" s="569">
        <v>279660</v>
      </c>
      <c r="N780" s="281">
        <v>103673952.42179792</v>
      </c>
      <c r="O780" s="566">
        <v>0</v>
      </c>
      <c r="P780" s="566"/>
      <c r="Q780" s="566"/>
      <c r="R780" s="295">
        <f t="shared" si="34"/>
        <v>103673952.42179792</v>
      </c>
      <c r="S780" s="295"/>
      <c r="T780" s="295"/>
      <c r="X780" s="432"/>
      <c r="Z780" s="362"/>
      <c r="AA780" s="281"/>
      <c r="AB780" s="309"/>
      <c r="AC780" s="309"/>
    </row>
    <row r="781" spans="1:29" s="353" customFormat="1" ht="27.6" customHeight="1" x14ac:dyDescent="0.35">
      <c r="A781" s="428"/>
      <c r="B781" s="429" t="s">
        <v>2099</v>
      </c>
      <c r="C781" s="429"/>
      <c r="D781" s="352" t="s">
        <v>2836</v>
      </c>
      <c r="E781" s="451">
        <v>602008</v>
      </c>
      <c r="F781" s="434" t="s">
        <v>2085</v>
      </c>
      <c r="G781" s="292" t="s">
        <v>1990</v>
      </c>
      <c r="H781" s="292" t="s">
        <v>778</v>
      </c>
      <c r="I781" s="292">
        <v>11210</v>
      </c>
      <c r="J781" s="452"/>
      <c r="M781" s="355">
        <v>23080</v>
      </c>
      <c r="N781" s="280">
        <v>13530042.730414081</v>
      </c>
      <c r="O781" s="356">
        <v>0</v>
      </c>
      <c r="P781" s="356"/>
      <c r="Q781" s="356"/>
      <c r="R781" s="295">
        <f t="shared" si="34"/>
        <v>13530042.730414081</v>
      </c>
      <c r="S781" s="295"/>
      <c r="T781" s="295"/>
      <c r="U781" s="431"/>
      <c r="V781" s="431"/>
      <c r="W781" s="431"/>
      <c r="X781" s="432"/>
      <c r="Y781" s="431"/>
      <c r="Z781" s="254"/>
      <c r="AA781" s="280"/>
      <c r="AB781" s="255"/>
      <c r="AC781" s="255"/>
    </row>
    <row r="782" spans="1:29" s="353" customFormat="1" ht="27.6" customHeight="1" x14ac:dyDescent="0.35">
      <c r="A782" s="428"/>
      <c r="B782" s="429" t="s">
        <v>2100</v>
      </c>
      <c r="C782" s="429"/>
      <c r="D782" s="352" t="s">
        <v>2838</v>
      </c>
      <c r="E782" s="451" t="s">
        <v>2083</v>
      </c>
      <c r="F782" s="434" t="s">
        <v>2085</v>
      </c>
      <c r="G782" s="292" t="s">
        <v>1990</v>
      </c>
      <c r="H782" s="292" t="s">
        <v>778</v>
      </c>
      <c r="I782" s="292">
        <v>11210</v>
      </c>
      <c r="J782" s="452"/>
      <c r="M782" s="355">
        <v>9117</v>
      </c>
      <c r="N782" s="356">
        <v>4228138.3532544002</v>
      </c>
      <c r="O782" s="356">
        <v>0</v>
      </c>
      <c r="P782" s="356"/>
      <c r="Q782" s="356"/>
      <c r="R782" s="295">
        <f t="shared" si="34"/>
        <v>4228138.3532544002</v>
      </c>
      <c r="S782" s="295"/>
      <c r="T782" s="295"/>
      <c r="U782" s="431"/>
      <c r="V782" s="431"/>
      <c r="W782" s="431"/>
      <c r="X782" s="432"/>
      <c r="Y782" s="431"/>
      <c r="Z782" s="254"/>
      <c r="AA782" s="356"/>
      <c r="AB782" s="255"/>
      <c r="AC782" s="255"/>
    </row>
    <row r="783" spans="1:29" s="353" customFormat="1" ht="27.6" customHeight="1" x14ac:dyDescent="0.35">
      <c r="A783" s="428"/>
      <c r="B783" s="429" t="s">
        <v>2396</v>
      </c>
      <c r="C783" s="429"/>
      <c r="D783" s="352" t="s">
        <v>2836</v>
      </c>
      <c r="E783" s="451">
        <v>602024</v>
      </c>
      <c r="F783" s="434" t="s">
        <v>2395</v>
      </c>
      <c r="G783" s="292" t="s">
        <v>1990</v>
      </c>
      <c r="H783" s="292" t="s">
        <v>778</v>
      </c>
      <c r="I783" s="292">
        <v>11211</v>
      </c>
      <c r="J783" s="452"/>
      <c r="M783" s="355">
        <v>1025</v>
      </c>
      <c r="N783" s="356">
        <v>1714074.6984192003</v>
      </c>
      <c r="O783" s="356">
        <v>0</v>
      </c>
      <c r="P783" s="356"/>
      <c r="Q783" s="356"/>
      <c r="R783" s="295">
        <f t="shared" si="34"/>
        <v>1714074.6984192003</v>
      </c>
      <c r="S783" s="295"/>
      <c r="T783" s="295"/>
      <c r="U783" s="431">
        <v>25</v>
      </c>
      <c r="V783" s="431">
        <v>9</v>
      </c>
      <c r="W783" s="431">
        <v>1964</v>
      </c>
      <c r="X783" s="432">
        <v>0</v>
      </c>
      <c r="Y783" s="431">
        <v>0</v>
      </c>
      <c r="Z783" s="254"/>
      <c r="AA783" s="356"/>
      <c r="AB783" s="255"/>
      <c r="AC783" s="255"/>
    </row>
    <row r="784" spans="1:29" s="353" customFormat="1" ht="27.6" customHeight="1" x14ac:dyDescent="0.35">
      <c r="A784" s="428"/>
      <c r="B784" s="429" t="s">
        <v>2487</v>
      </c>
      <c r="C784" s="429"/>
      <c r="D784" s="352" t="s">
        <v>2841</v>
      </c>
      <c r="E784" s="451">
        <v>602014</v>
      </c>
      <c r="F784" s="434" t="s">
        <v>2412</v>
      </c>
      <c r="G784" s="292" t="s">
        <v>1990</v>
      </c>
      <c r="H784" s="292" t="s">
        <v>778</v>
      </c>
      <c r="I784" s="292">
        <v>11210</v>
      </c>
      <c r="J784" s="452" t="s">
        <v>2413</v>
      </c>
      <c r="K784" s="293" t="s">
        <v>981</v>
      </c>
      <c r="L784" s="453" t="s">
        <v>1880</v>
      </c>
      <c r="M784" s="355">
        <v>145875</v>
      </c>
      <c r="N784" s="356">
        <v>136603834.88479903</v>
      </c>
      <c r="O784" s="356">
        <v>0</v>
      </c>
      <c r="P784" s="356"/>
      <c r="Q784" s="356"/>
      <c r="R784" s="295">
        <f t="shared" si="34"/>
        <v>136603834.88479903</v>
      </c>
      <c r="S784" s="295"/>
      <c r="T784" s="295"/>
      <c r="U784" s="431">
        <v>25</v>
      </c>
      <c r="V784" s="431">
        <v>4</v>
      </c>
      <c r="W784" s="431">
        <v>2009</v>
      </c>
      <c r="X784" s="454">
        <v>1</v>
      </c>
      <c r="Y784" s="455">
        <v>1</v>
      </c>
      <c r="Z784" s="254"/>
      <c r="AA784" s="356"/>
      <c r="AB784" s="255"/>
      <c r="AC784" s="255"/>
    </row>
    <row r="785" spans="1:29" s="353" customFormat="1" ht="27.6" customHeight="1" x14ac:dyDescent="0.35">
      <c r="A785" s="428"/>
      <c r="B785" s="429" t="s">
        <v>2488</v>
      </c>
      <c r="C785" s="429"/>
      <c r="D785" s="352" t="s">
        <v>2837</v>
      </c>
      <c r="E785" s="451">
        <v>602009</v>
      </c>
      <c r="F785" s="434" t="s">
        <v>2454</v>
      </c>
      <c r="G785" s="292" t="s">
        <v>1990</v>
      </c>
      <c r="H785" s="292" t="s">
        <v>778</v>
      </c>
      <c r="I785" s="292">
        <v>11210</v>
      </c>
      <c r="J785" s="452" t="s">
        <v>2115</v>
      </c>
      <c r="K785" s="293" t="s">
        <v>981</v>
      </c>
      <c r="L785" s="453" t="s">
        <v>2365</v>
      </c>
      <c r="M785" s="355">
        <v>81738</v>
      </c>
      <c r="N785" s="356">
        <v>85769307.786240011</v>
      </c>
      <c r="O785" s="356">
        <v>4670432</v>
      </c>
      <c r="P785" s="356"/>
      <c r="Q785" s="356"/>
      <c r="R785" s="295">
        <f t="shared" si="34"/>
        <v>90439739.786240011</v>
      </c>
      <c r="S785" s="295"/>
      <c r="T785" s="295"/>
      <c r="U785" s="431"/>
      <c r="V785" s="431"/>
      <c r="W785" s="431">
        <v>1965</v>
      </c>
      <c r="X785" s="432"/>
      <c r="Y785" s="431"/>
      <c r="Z785" s="254"/>
      <c r="AA785" s="356"/>
      <c r="AB785" s="255"/>
      <c r="AC785" s="255"/>
    </row>
    <row r="786" spans="1:29" s="353" customFormat="1" ht="27.6" customHeight="1" x14ac:dyDescent="0.35">
      <c r="A786" s="428"/>
      <c r="B786" s="558" t="s">
        <v>2748</v>
      </c>
      <c r="C786" s="429"/>
      <c r="D786" s="352" t="s">
        <v>2842</v>
      </c>
      <c r="E786" s="451" t="s">
        <v>2747</v>
      </c>
      <c r="F786" s="434" t="s">
        <v>2740</v>
      </c>
      <c r="G786" s="292" t="s">
        <v>1990</v>
      </c>
      <c r="H786" s="292" t="s">
        <v>778</v>
      </c>
      <c r="I786" s="292">
        <v>11210</v>
      </c>
      <c r="J786" s="559" t="s">
        <v>2741</v>
      </c>
      <c r="K786" s="392" t="s">
        <v>2742</v>
      </c>
      <c r="L786" s="308" t="s">
        <v>1882</v>
      </c>
      <c r="M786" s="355">
        <v>62000</v>
      </c>
      <c r="N786" s="356">
        <v>88400000</v>
      </c>
      <c r="O786" s="356">
        <v>10400000</v>
      </c>
      <c r="P786" s="356">
        <v>15000000</v>
      </c>
      <c r="Q786" s="356"/>
      <c r="R786" s="295">
        <f t="shared" si="34"/>
        <v>113800000</v>
      </c>
      <c r="S786" s="295"/>
      <c r="T786" s="295"/>
      <c r="U786" s="431">
        <v>25</v>
      </c>
      <c r="V786" s="431">
        <v>4</v>
      </c>
      <c r="W786" s="431">
        <v>2018</v>
      </c>
      <c r="X786" s="454">
        <v>1</v>
      </c>
      <c r="Y786" s="455">
        <v>1</v>
      </c>
      <c r="Z786" s="254"/>
      <c r="AA786" s="356"/>
      <c r="AB786" s="255"/>
      <c r="AC786" s="255"/>
    </row>
    <row r="787" spans="1:29" s="353" customFormat="1" ht="27.6" customHeight="1" x14ac:dyDescent="0.35">
      <c r="A787" s="428"/>
      <c r="B787" s="429"/>
      <c r="C787" s="429"/>
      <c r="D787" s="429"/>
      <c r="E787" s="451"/>
      <c r="F787" s="434"/>
      <c r="G787" s="292"/>
      <c r="H787" s="292"/>
      <c r="I787" s="292"/>
      <c r="J787" s="452"/>
      <c r="K787" s="293"/>
      <c r="L787" s="453"/>
      <c r="M787" s="355"/>
      <c r="N787" s="356"/>
      <c r="O787" s="356"/>
      <c r="P787" s="356"/>
      <c r="Q787" s="356"/>
      <c r="R787" s="295"/>
      <c r="S787" s="295"/>
      <c r="T787" s="295"/>
      <c r="U787" s="431"/>
      <c r="V787" s="431"/>
      <c r="W787" s="431"/>
      <c r="X787" s="432"/>
      <c r="Y787" s="431"/>
      <c r="Z787" s="254"/>
      <c r="AA787" s="356"/>
      <c r="AB787" s="255"/>
      <c r="AC787" s="255"/>
    </row>
    <row r="788" spans="1:29" ht="27.6" customHeight="1" x14ac:dyDescent="0.35">
      <c r="A788" s="427"/>
      <c r="B788" s="241"/>
      <c r="C788" s="241"/>
      <c r="D788" s="241"/>
      <c r="E788" s="306"/>
      <c r="F788" s="307"/>
      <c r="G788" s="308"/>
      <c r="H788" s="308"/>
      <c r="I788" s="308"/>
      <c r="J788" s="241"/>
      <c r="K788" s="241"/>
      <c r="L788" s="300" t="s">
        <v>1544</v>
      </c>
      <c r="M788" s="301">
        <f>SUM(M768:M786)</f>
        <v>2667524</v>
      </c>
      <c r="N788" s="301">
        <f>SUM(N768:N786)</f>
        <v>1168620093.2945223</v>
      </c>
      <c r="O788" s="301">
        <f>SUM(O768:O786)</f>
        <v>130472136.288</v>
      </c>
      <c r="P788" s="764">
        <f>8434080+P786</f>
        <v>23434080</v>
      </c>
      <c r="Q788" s="301"/>
      <c r="R788" s="301">
        <f>SUM(N788:Q788)</f>
        <v>1322526309.5825224</v>
      </c>
      <c r="S788" s="301"/>
      <c r="T788" s="295"/>
      <c r="U788" s="253"/>
      <c r="V788" s="253"/>
      <c r="W788" s="253"/>
      <c r="X788" s="282"/>
    </row>
    <row r="789" spans="1:29" ht="27.6" customHeight="1" x14ac:dyDescent="0.35">
      <c r="A789" s="426"/>
      <c r="B789" s="286" t="s">
        <v>767</v>
      </c>
      <c r="C789" s="286"/>
      <c r="D789" s="286"/>
      <c r="E789" s="287"/>
      <c r="F789" s="288"/>
      <c r="G789" s="279"/>
      <c r="H789" s="279"/>
      <c r="I789" s="279"/>
      <c r="J789" s="241"/>
      <c r="K789" s="241"/>
      <c r="L789" s="241"/>
      <c r="M789" s="255"/>
      <c r="N789" s="280"/>
      <c r="O789" s="280"/>
      <c r="P789" s="280"/>
      <c r="Q789" s="280"/>
      <c r="R789" s="295"/>
      <c r="S789" s="295"/>
      <c r="T789" s="295"/>
      <c r="U789" s="253"/>
      <c r="V789" s="253"/>
      <c r="W789" s="253"/>
      <c r="X789" s="282"/>
    </row>
    <row r="790" spans="1:29" ht="27.6" customHeight="1" x14ac:dyDescent="0.35">
      <c r="A790" s="426"/>
      <c r="B790" s="289" t="s">
        <v>768</v>
      </c>
      <c r="C790" s="289" t="s">
        <v>2725</v>
      </c>
      <c r="D790" s="289"/>
      <c r="E790" s="299" t="s">
        <v>769</v>
      </c>
      <c r="F790" s="291" t="s">
        <v>2279</v>
      </c>
      <c r="G790" s="292" t="s">
        <v>354</v>
      </c>
      <c r="H790" s="292" t="s">
        <v>778</v>
      </c>
      <c r="I790" s="292">
        <v>11210</v>
      </c>
      <c r="J790" s="293" t="s">
        <v>770</v>
      </c>
      <c r="K790" s="241"/>
      <c r="L790" s="241"/>
      <c r="M790" s="255"/>
      <c r="N790" s="280"/>
      <c r="O790" s="280"/>
      <c r="P790" s="280"/>
      <c r="Q790" s="280"/>
      <c r="R790" s="295"/>
      <c r="S790" s="295"/>
      <c r="T790" s="295"/>
      <c r="U790" s="253"/>
      <c r="V790" s="253"/>
      <c r="W790" s="253"/>
      <c r="X790" s="282"/>
    </row>
    <row r="791" spans="1:29" ht="27.6" customHeight="1" x14ac:dyDescent="0.35">
      <c r="A791" s="420"/>
      <c r="B791" s="289" t="s">
        <v>771</v>
      </c>
      <c r="C791" s="289" t="s">
        <v>2725</v>
      </c>
      <c r="D791" s="289" t="s">
        <v>2843</v>
      </c>
      <c r="E791" s="299" t="s">
        <v>772</v>
      </c>
      <c r="F791" s="291" t="s">
        <v>1052</v>
      </c>
      <c r="G791" s="292" t="s">
        <v>354</v>
      </c>
      <c r="H791" s="292" t="s">
        <v>778</v>
      </c>
      <c r="I791" s="292">
        <v>10031</v>
      </c>
      <c r="J791" s="293" t="s">
        <v>773</v>
      </c>
      <c r="K791" s="293" t="s">
        <v>981</v>
      </c>
      <c r="L791" s="293" t="s">
        <v>1076</v>
      </c>
      <c r="M791" s="294">
        <v>296393</v>
      </c>
      <c r="N791" s="280">
        <v>168028400.42328644</v>
      </c>
      <c r="O791" s="280">
        <v>6538604.7999999998</v>
      </c>
      <c r="P791" s="296"/>
      <c r="Q791" s="296"/>
      <c r="R791" s="295">
        <f t="shared" ref="R791:R809" si="35">SUM(N791:Q791)</f>
        <v>174567005.22328645</v>
      </c>
      <c r="S791" s="295"/>
      <c r="T791" s="295"/>
      <c r="U791" s="253">
        <v>25</v>
      </c>
      <c r="V791" s="253">
        <v>4</v>
      </c>
      <c r="W791" s="253">
        <v>1907</v>
      </c>
      <c r="X791" s="282"/>
      <c r="AA791" s="280"/>
    </row>
    <row r="792" spans="1:29" ht="27.6" customHeight="1" x14ac:dyDescent="0.35">
      <c r="A792" s="420"/>
      <c r="B792" s="289" t="s">
        <v>2226</v>
      </c>
      <c r="C792" s="289" t="s">
        <v>2725</v>
      </c>
      <c r="D792" s="352" t="s">
        <v>2844</v>
      </c>
      <c r="E792" s="299" t="s">
        <v>774</v>
      </c>
      <c r="F792" s="291" t="s">
        <v>1051</v>
      </c>
      <c r="G792" s="292" t="s">
        <v>354</v>
      </c>
      <c r="H792" s="292" t="s">
        <v>778</v>
      </c>
      <c r="I792" s="292">
        <v>10031</v>
      </c>
      <c r="J792" s="293" t="s">
        <v>2227</v>
      </c>
      <c r="K792" s="293" t="s">
        <v>981</v>
      </c>
      <c r="L792" s="293" t="s">
        <v>1542</v>
      </c>
      <c r="M792" s="294">
        <v>102504</v>
      </c>
      <c r="N792" s="280">
        <v>64495749.657423072</v>
      </c>
      <c r="O792" s="280">
        <v>2165912.8400000003</v>
      </c>
      <c r="P792" s="296"/>
      <c r="Q792" s="296"/>
      <c r="R792" s="295">
        <f t="shared" si="35"/>
        <v>66661662.497423075</v>
      </c>
      <c r="S792" s="295"/>
      <c r="T792" s="295"/>
      <c r="U792" s="253">
        <v>25</v>
      </c>
      <c r="V792" s="253">
        <v>4</v>
      </c>
      <c r="W792" s="253">
        <v>1907</v>
      </c>
      <c r="X792" s="282"/>
      <c r="AA792" s="280"/>
    </row>
    <row r="793" spans="1:29" ht="27.6" customHeight="1" x14ac:dyDescent="0.35">
      <c r="A793" s="420"/>
      <c r="B793" s="289" t="s">
        <v>1055</v>
      </c>
      <c r="C793" s="289" t="s">
        <v>2725</v>
      </c>
      <c r="D793" s="352" t="s">
        <v>2846</v>
      </c>
      <c r="E793" s="299" t="s">
        <v>1053</v>
      </c>
      <c r="F793" s="291" t="s">
        <v>1054</v>
      </c>
      <c r="G793" s="292" t="s">
        <v>354</v>
      </c>
      <c r="H793" s="292" t="s">
        <v>778</v>
      </c>
      <c r="I793" s="292">
        <v>10031</v>
      </c>
      <c r="J793" s="293" t="s">
        <v>1753</v>
      </c>
      <c r="K793" s="293" t="s">
        <v>981</v>
      </c>
      <c r="L793" s="293" t="s">
        <v>794</v>
      </c>
      <c r="M793" s="294">
        <v>90816</v>
      </c>
      <c r="N793" s="280">
        <v>64495749.657423072</v>
      </c>
      <c r="O793" s="280">
        <v>2718191.4240000001</v>
      </c>
      <c r="P793" s="296"/>
      <c r="Q793" s="296"/>
      <c r="R793" s="295">
        <f t="shared" si="35"/>
        <v>67213941.081423074</v>
      </c>
      <c r="S793" s="295"/>
      <c r="T793" s="295"/>
      <c r="U793" s="253">
        <v>25</v>
      </c>
      <c r="V793" s="253">
        <v>4</v>
      </c>
      <c r="W793" s="253">
        <v>1907</v>
      </c>
      <c r="X793" s="282"/>
      <c r="AA793" s="280"/>
    </row>
    <row r="794" spans="1:29" ht="27.6" customHeight="1" x14ac:dyDescent="0.35">
      <c r="A794" s="420"/>
      <c r="B794" s="289" t="s">
        <v>1754</v>
      </c>
      <c r="C794" s="289" t="s">
        <v>2725</v>
      </c>
      <c r="D794" s="352" t="s">
        <v>2847</v>
      </c>
      <c r="E794" s="299" t="s">
        <v>1755</v>
      </c>
      <c r="F794" s="291" t="s">
        <v>1057</v>
      </c>
      <c r="G794" s="292" t="s">
        <v>354</v>
      </c>
      <c r="H794" s="292" t="s">
        <v>778</v>
      </c>
      <c r="I794" s="292">
        <v>10031</v>
      </c>
      <c r="J794" s="293" t="s">
        <v>1756</v>
      </c>
      <c r="K794" s="293" t="s">
        <v>981</v>
      </c>
      <c r="L794" s="293" t="s">
        <v>1365</v>
      </c>
      <c r="M794" s="294">
        <v>52277</v>
      </c>
      <c r="N794" s="280">
        <v>33096503.113677625</v>
      </c>
      <c r="O794" s="280">
        <v>899058.16000000015</v>
      </c>
      <c r="P794" s="296"/>
      <c r="Q794" s="296"/>
      <c r="R794" s="295">
        <f t="shared" si="35"/>
        <v>33995561.273677625</v>
      </c>
      <c r="S794" s="295"/>
      <c r="T794" s="295"/>
      <c r="U794" s="253">
        <v>25</v>
      </c>
      <c r="V794" s="253">
        <v>4</v>
      </c>
      <c r="W794" s="253">
        <v>1907</v>
      </c>
      <c r="X794" s="282"/>
      <c r="AA794" s="280"/>
    </row>
    <row r="795" spans="1:29" ht="27.6" customHeight="1" x14ac:dyDescent="0.35">
      <c r="A795" s="420"/>
      <c r="B795" s="289" t="s">
        <v>943</v>
      </c>
      <c r="C795" s="289" t="s">
        <v>2725</v>
      </c>
      <c r="D795" s="352" t="s">
        <v>2849</v>
      </c>
      <c r="E795" s="299" t="s">
        <v>944</v>
      </c>
      <c r="F795" s="291" t="s">
        <v>1058</v>
      </c>
      <c r="G795" s="292" t="s">
        <v>354</v>
      </c>
      <c r="H795" s="292" t="s">
        <v>778</v>
      </c>
      <c r="I795" s="292">
        <v>10031</v>
      </c>
      <c r="J795" s="293" t="s">
        <v>945</v>
      </c>
      <c r="K795" s="293" t="s">
        <v>232</v>
      </c>
      <c r="L795" s="293" t="s">
        <v>1365</v>
      </c>
      <c r="M795" s="294">
        <v>58684</v>
      </c>
      <c r="N795" s="280">
        <v>18669822.269254047</v>
      </c>
      <c r="O795" s="280">
        <v>770621.28</v>
      </c>
      <c r="P795" s="296"/>
      <c r="Q795" s="296"/>
      <c r="R795" s="295">
        <f t="shared" si="35"/>
        <v>19440443.549254049</v>
      </c>
      <c r="S795" s="295"/>
      <c r="T795" s="295"/>
      <c r="U795" s="253">
        <v>25</v>
      </c>
      <c r="V795" s="253">
        <v>4</v>
      </c>
      <c r="W795" s="253">
        <v>1907</v>
      </c>
      <c r="X795" s="282"/>
      <c r="AA795" s="280"/>
    </row>
    <row r="796" spans="1:29" ht="27.6" customHeight="1" x14ac:dyDescent="0.35">
      <c r="A796" s="420"/>
      <c r="B796" s="289" t="s">
        <v>1068</v>
      </c>
      <c r="C796" s="289" t="s">
        <v>2725</v>
      </c>
      <c r="D796" s="352" t="s">
        <v>2851</v>
      </c>
      <c r="E796" s="450" t="s">
        <v>2737</v>
      </c>
      <c r="F796" s="291" t="s">
        <v>1879</v>
      </c>
      <c r="G796" s="292"/>
      <c r="H796" s="292"/>
      <c r="I796" s="292"/>
      <c r="J796" s="241" t="s">
        <v>1069</v>
      </c>
      <c r="K796" s="241" t="s">
        <v>981</v>
      </c>
      <c r="L796" s="241" t="s">
        <v>1880</v>
      </c>
      <c r="M796" s="294">
        <v>6100</v>
      </c>
      <c r="N796" s="280">
        <v>2206433.5409118417</v>
      </c>
      <c r="O796" s="280">
        <v>116760.80000000002</v>
      </c>
      <c r="P796" s="280"/>
      <c r="Q796" s="280"/>
      <c r="R796" s="295">
        <f t="shared" si="35"/>
        <v>2323194.3409118415</v>
      </c>
      <c r="S796" s="295"/>
      <c r="T796" s="295"/>
      <c r="U796" s="253"/>
      <c r="V796" s="253"/>
      <c r="W796" s="253">
        <v>1907</v>
      </c>
      <c r="X796" s="282"/>
      <c r="AA796" s="280"/>
    </row>
    <row r="797" spans="1:29" ht="27.6" customHeight="1" x14ac:dyDescent="0.35">
      <c r="A797" s="422"/>
      <c r="B797" s="289" t="s">
        <v>2253</v>
      </c>
      <c r="C797" s="289"/>
      <c r="D797" s="352" t="s">
        <v>2859</v>
      </c>
      <c r="E797" s="306">
        <v>603054</v>
      </c>
      <c r="F797" s="456" t="s">
        <v>2252</v>
      </c>
      <c r="G797" s="292" t="s">
        <v>354</v>
      </c>
      <c r="H797" s="292" t="s">
        <v>778</v>
      </c>
      <c r="I797" s="292">
        <v>10031</v>
      </c>
      <c r="J797" s="241" t="s">
        <v>2117</v>
      </c>
      <c r="K797" s="241" t="s">
        <v>2116</v>
      </c>
      <c r="L797" s="241" t="s">
        <v>523</v>
      </c>
      <c r="M797" s="255">
        <v>180000</v>
      </c>
      <c r="N797" s="457">
        <v>75971522.52263917</v>
      </c>
      <c r="O797" s="280">
        <v>1517890.4000000001</v>
      </c>
      <c r="P797" s="280"/>
      <c r="Q797" s="280"/>
      <c r="R797" s="295">
        <f t="shared" si="35"/>
        <v>77489412.922639176</v>
      </c>
      <c r="S797" s="295"/>
      <c r="T797" s="295"/>
      <c r="U797" s="253">
        <v>4</v>
      </c>
      <c r="V797" s="253">
        <v>6</v>
      </c>
      <c r="W797" s="253">
        <v>2006</v>
      </c>
      <c r="X797" s="282"/>
      <c r="AA797" s="457"/>
    </row>
    <row r="798" spans="1:29" ht="27.6" customHeight="1" x14ac:dyDescent="0.35">
      <c r="A798" s="420"/>
      <c r="B798" s="289" t="s">
        <v>1063</v>
      </c>
      <c r="C798" s="289" t="s">
        <v>2725</v>
      </c>
      <c r="D798" s="289" t="s">
        <v>2845</v>
      </c>
      <c r="E798" s="299" t="s">
        <v>2738</v>
      </c>
      <c r="F798" s="291" t="s">
        <v>1059</v>
      </c>
      <c r="G798" s="292" t="s">
        <v>354</v>
      </c>
      <c r="H798" s="292" t="s">
        <v>778</v>
      </c>
      <c r="I798" s="292">
        <v>10031</v>
      </c>
      <c r="J798" s="293" t="s">
        <v>946</v>
      </c>
      <c r="K798" s="293" t="s">
        <v>981</v>
      </c>
      <c r="L798" s="293" t="s">
        <v>977</v>
      </c>
      <c r="M798" s="294">
        <v>284150</v>
      </c>
      <c r="N798" s="280">
        <v>140023667.01940534</v>
      </c>
      <c r="O798" s="280">
        <v>33767223.360000007</v>
      </c>
      <c r="P798" s="296"/>
      <c r="Q798" s="296"/>
      <c r="R798" s="295">
        <f t="shared" si="35"/>
        <v>173790890.37940535</v>
      </c>
      <c r="S798" s="295"/>
      <c r="T798" s="295"/>
      <c r="U798" s="253">
        <v>25</v>
      </c>
      <c r="V798" s="253">
        <v>4</v>
      </c>
      <c r="W798" s="253">
        <v>1962</v>
      </c>
      <c r="X798" s="282"/>
      <c r="AA798" s="280"/>
    </row>
    <row r="799" spans="1:29" ht="27.6" customHeight="1" x14ac:dyDescent="0.35">
      <c r="A799" s="458"/>
      <c r="B799" s="289" t="s">
        <v>1065</v>
      </c>
      <c r="C799" s="289" t="s">
        <v>2725</v>
      </c>
      <c r="D799" s="352" t="s">
        <v>2850</v>
      </c>
      <c r="E799" s="299" t="s">
        <v>276</v>
      </c>
      <c r="F799" s="291" t="s">
        <v>1060</v>
      </c>
      <c r="G799" s="292" t="s">
        <v>354</v>
      </c>
      <c r="H799" s="292" t="s">
        <v>778</v>
      </c>
      <c r="I799" s="292">
        <v>10031</v>
      </c>
      <c r="J799" s="293" t="s">
        <v>1064</v>
      </c>
      <c r="K799" s="293" t="s">
        <v>1872</v>
      </c>
      <c r="L799" s="293" t="s">
        <v>277</v>
      </c>
      <c r="M799" s="294">
        <v>572805</v>
      </c>
      <c r="N799" s="280">
        <v>218946097.52125198</v>
      </c>
      <c r="O799" s="280">
        <v>97028224.799999997</v>
      </c>
      <c r="P799" s="296"/>
      <c r="Q799" s="296"/>
      <c r="R799" s="295">
        <f t="shared" si="35"/>
        <v>315974322.32125199</v>
      </c>
      <c r="S799" s="295"/>
      <c r="T799" s="295"/>
      <c r="U799" s="253">
        <v>25</v>
      </c>
      <c r="V799" s="253">
        <v>4</v>
      </c>
      <c r="W799" s="253">
        <v>1972</v>
      </c>
      <c r="X799" s="282"/>
      <c r="AA799" s="280"/>
    </row>
    <row r="800" spans="1:29" ht="27.6" customHeight="1" x14ac:dyDescent="0.35">
      <c r="A800" s="420"/>
      <c r="B800" s="289" t="s">
        <v>1067</v>
      </c>
      <c r="C800" s="289" t="s">
        <v>2725</v>
      </c>
      <c r="D800" s="352" t="s">
        <v>2848</v>
      </c>
      <c r="E800" s="299" t="s">
        <v>1398</v>
      </c>
      <c r="F800" s="291" t="s">
        <v>1061</v>
      </c>
      <c r="G800" s="292" t="s">
        <v>354</v>
      </c>
      <c r="H800" s="292" t="s">
        <v>778</v>
      </c>
      <c r="I800" s="292">
        <v>10031</v>
      </c>
      <c r="J800" s="293" t="s">
        <v>1066</v>
      </c>
      <c r="K800" s="293" t="s">
        <v>1872</v>
      </c>
      <c r="L800" s="293" t="s">
        <v>2218</v>
      </c>
      <c r="M800" s="294">
        <v>809788</v>
      </c>
      <c r="N800" s="280">
        <v>307712616.12870532</v>
      </c>
      <c r="O800" s="280">
        <v>18366473.84</v>
      </c>
      <c r="P800" s="296"/>
      <c r="Q800" s="296"/>
      <c r="R800" s="295">
        <f t="shared" si="35"/>
        <v>326079089.9687053</v>
      </c>
      <c r="S800" s="295"/>
      <c r="T800" s="295"/>
      <c r="U800" s="253">
        <v>25</v>
      </c>
      <c r="V800" s="253">
        <v>4</v>
      </c>
      <c r="W800" s="253">
        <v>1982</v>
      </c>
      <c r="X800" s="282"/>
      <c r="AA800" s="280"/>
    </row>
    <row r="801" spans="1:29" ht="27.6" customHeight="1" x14ac:dyDescent="0.35">
      <c r="A801" s="458"/>
      <c r="B801" s="289" t="s">
        <v>1399</v>
      </c>
      <c r="C801" s="289" t="s">
        <v>2725</v>
      </c>
      <c r="D801" s="352" t="s">
        <v>2858</v>
      </c>
      <c r="E801" s="299" t="s">
        <v>1400</v>
      </c>
      <c r="F801" s="291" t="s">
        <v>1062</v>
      </c>
      <c r="G801" s="292" t="s">
        <v>354</v>
      </c>
      <c r="H801" s="292" t="s">
        <v>778</v>
      </c>
      <c r="I801" s="292">
        <v>10031</v>
      </c>
      <c r="J801" s="293" t="s">
        <v>947</v>
      </c>
      <c r="K801" s="293" t="s">
        <v>232</v>
      </c>
      <c r="L801" s="293" t="s">
        <v>1408</v>
      </c>
      <c r="M801" s="294">
        <v>53286</v>
      </c>
      <c r="N801" s="280">
        <v>24779945.921009913</v>
      </c>
      <c r="O801" s="280">
        <v>1284368.8</v>
      </c>
      <c r="P801" s="296"/>
      <c r="Q801" s="296"/>
      <c r="R801" s="295">
        <f t="shared" si="35"/>
        <v>26064314.721009914</v>
      </c>
      <c r="S801" s="295"/>
      <c r="T801" s="295"/>
      <c r="U801" s="253">
        <v>25</v>
      </c>
      <c r="V801" s="253">
        <v>4</v>
      </c>
      <c r="W801" s="253">
        <v>1978</v>
      </c>
      <c r="X801" s="282"/>
      <c r="AA801" s="280"/>
    </row>
    <row r="802" spans="1:29" s="353" customFormat="1" ht="27.6" customHeight="1" x14ac:dyDescent="0.35">
      <c r="A802" s="459"/>
      <c r="B802" s="429" t="s">
        <v>2094</v>
      </c>
      <c r="C802" s="429" t="s">
        <v>2054</v>
      </c>
      <c r="D802" s="558" t="s">
        <v>2854</v>
      </c>
      <c r="E802" s="433">
        <v>603026</v>
      </c>
      <c r="F802" s="434" t="s">
        <v>2086</v>
      </c>
      <c r="G802" s="292" t="s">
        <v>354</v>
      </c>
      <c r="H802" s="292" t="s">
        <v>778</v>
      </c>
      <c r="I802" s="292">
        <v>10031</v>
      </c>
      <c r="J802" s="354"/>
      <c r="K802" s="354"/>
      <c r="L802" s="354"/>
      <c r="M802" s="430">
        <v>28000</v>
      </c>
      <c r="N802" s="280">
        <v>153904236.05846021</v>
      </c>
      <c r="O802" s="356">
        <v>0</v>
      </c>
      <c r="P802" s="407"/>
      <c r="Q802" s="407"/>
      <c r="R802" s="295">
        <f t="shared" si="35"/>
        <v>153904236.05846021</v>
      </c>
      <c r="S802" s="295"/>
      <c r="T802" s="295"/>
      <c r="U802" s="431"/>
      <c r="V802" s="431"/>
      <c r="W802" s="431"/>
      <c r="X802" s="432"/>
      <c r="Y802" s="431"/>
      <c r="Z802" s="254"/>
      <c r="AA802" s="280"/>
      <c r="AB802" s="255"/>
      <c r="AC802" s="255"/>
    </row>
    <row r="803" spans="1:29" s="353" customFormat="1" ht="27.6" customHeight="1" x14ac:dyDescent="0.35">
      <c r="A803" s="459"/>
      <c r="B803" s="429" t="s">
        <v>2095</v>
      </c>
      <c r="C803" s="429"/>
      <c r="D803" s="558" t="s">
        <v>2855</v>
      </c>
      <c r="E803" s="433">
        <v>603039</v>
      </c>
      <c r="F803" s="434" t="s">
        <v>2087</v>
      </c>
      <c r="G803" s="292" t="s">
        <v>354</v>
      </c>
      <c r="H803" s="292" t="s">
        <v>778</v>
      </c>
      <c r="I803" s="292">
        <v>10031</v>
      </c>
      <c r="J803" s="354"/>
      <c r="K803" s="354"/>
      <c r="L803" s="354"/>
      <c r="M803" s="430">
        <v>4480</v>
      </c>
      <c r="N803" s="280">
        <v>1691255.3413017602</v>
      </c>
      <c r="O803" s="356">
        <v>0</v>
      </c>
      <c r="P803" s="407"/>
      <c r="Q803" s="407"/>
      <c r="R803" s="295">
        <f t="shared" si="35"/>
        <v>1691255.3413017602</v>
      </c>
      <c r="S803" s="295"/>
      <c r="T803" s="295"/>
      <c r="U803" s="431"/>
      <c r="V803" s="431"/>
      <c r="W803" s="431"/>
      <c r="X803" s="432"/>
      <c r="Y803" s="431"/>
      <c r="Z803" s="254"/>
      <c r="AA803" s="280"/>
      <c r="AB803" s="255"/>
      <c r="AC803" s="255"/>
    </row>
    <row r="804" spans="1:29" s="353" customFormat="1" ht="27.6" customHeight="1" x14ac:dyDescent="0.35">
      <c r="A804" s="459"/>
      <c r="B804" s="429" t="s">
        <v>2399</v>
      </c>
      <c r="C804" s="429"/>
      <c r="D804" s="558" t="s">
        <v>2856</v>
      </c>
      <c r="E804" s="433">
        <v>603040</v>
      </c>
      <c r="F804" s="434" t="s">
        <v>2088</v>
      </c>
      <c r="G804" s="292" t="s">
        <v>354</v>
      </c>
      <c r="H804" s="292" t="s">
        <v>778</v>
      </c>
      <c r="I804" s="292">
        <v>10031</v>
      </c>
      <c r="J804" s="354"/>
      <c r="K804" s="354"/>
      <c r="L804" s="354"/>
      <c r="M804" s="430">
        <v>137164</v>
      </c>
      <c r="N804" s="280">
        <v>49046404.897751048</v>
      </c>
      <c r="O804" s="356">
        <v>0</v>
      </c>
      <c r="P804" s="407"/>
      <c r="Q804" s="407"/>
      <c r="R804" s="295">
        <f t="shared" si="35"/>
        <v>49046404.897751048</v>
      </c>
      <c r="S804" s="295"/>
      <c r="T804" s="295"/>
      <c r="U804" s="431"/>
      <c r="V804" s="431"/>
      <c r="W804" s="431"/>
      <c r="X804" s="432"/>
      <c r="Y804" s="431"/>
      <c r="Z804" s="254"/>
      <c r="AA804" s="280"/>
      <c r="AB804" s="255"/>
      <c r="AC804" s="255"/>
    </row>
    <row r="805" spans="1:29" s="353" customFormat="1" ht="27.6" customHeight="1" x14ac:dyDescent="0.35">
      <c r="A805" s="459"/>
      <c r="B805" s="429" t="s">
        <v>2267</v>
      </c>
      <c r="C805" s="429"/>
      <c r="D805" s="558" t="s">
        <v>2857</v>
      </c>
      <c r="E805" s="433">
        <v>603042</v>
      </c>
      <c r="F805" s="434" t="s">
        <v>2089</v>
      </c>
      <c r="G805" s="292" t="s">
        <v>354</v>
      </c>
      <c r="H805" s="292" t="s">
        <v>778</v>
      </c>
      <c r="I805" s="292">
        <v>10031</v>
      </c>
      <c r="J805" s="354" t="s">
        <v>2268</v>
      </c>
      <c r="K805" s="354"/>
      <c r="L805" s="354"/>
      <c r="M805" s="430">
        <v>55724</v>
      </c>
      <c r="N805" s="356">
        <v>20802440.698011659</v>
      </c>
      <c r="O805" s="356">
        <v>0</v>
      </c>
      <c r="P805" s="407"/>
      <c r="Q805" s="407"/>
      <c r="R805" s="295">
        <f t="shared" si="35"/>
        <v>20802440.698011659</v>
      </c>
      <c r="S805" s="295"/>
      <c r="T805" s="295"/>
      <c r="U805" s="431"/>
      <c r="V805" s="431"/>
      <c r="W805" s="431"/>
      <c r="X805" s="432"/>
      <c r="Y805" s="431"/>
      <c r="Z805" s="254"/>
      <c r="AA805" s="356"/>
      <c r="AB805" s="255"/>
      <c r="AC805" s="255"/>
    </row>
    <row r="806" spans="1:29" s="353" customFormat="1" ht="27.6" customHeight="1" x14ac:dyDescent="0.35">
      <c r="A806" s="459"/>
      <c r="B806" s="429" t="s">
        <v>2489</v>
      </c>
      <c r="C806" s="429"/>
      <c r="D806" s="558" t="s">
        <v>2860</v>
      </c>
      <c r="E806" s="433">
        <v>603055</v>
      </c>
      <c r="F806" s="434" t="s">
        <v>2258</v>
      </c>
      <c r="G806" s="292" t="s">
        <v>354</v>
      </c>
      <c r="H806" s="292" t="s">
        <v>778</v>
      </c>
      <c r="I806" s="292">
        <v>10032</v>
      </c>
      <c r="J806" s="354" t="s">
        <v>2259</v>
      </c>
      <c r="K806" s="354" t="s">
        <v>2260</v>
      </c>
      <c r="L806" s="354"/>
      <c r="M806" s="430">
        <v>5000</v>
      </c>
      <c r="N806" s="356">
        <v>9956583.8641152028</v>
      </c>
      <c r="O806" s="356">
        <v>1050847.2000000002</v>
      </c>
      <c r="P806" s="407"/>
      <c r="Q806" s="407"/>
      <c r="R806" s="295">
        <f t="shared" si="35"/>
        <v>11007431.064115204</v>
      </c>
      <c r="S806" s="295"/>
      <c r="T806" s="295"/>
      <c r="U806" s="431"/>
      <c r="V806" s="431"/>
      <c r="W806" s="431"/>
      <c r="X806" s="432"/>
      <c r="Y806" s="431"/>
      <c r="Z806" s="254"/>
      <c r="AA806" s="356"/>
      <c r="AB806" s="255"/>
      <c r="AC806" s="255"/>
    </row>
    <row r="807" spans="1:29" s="353" customFormat="1" ht="27.6" customHeight="1" x14ac:dyDescent="0.35">
      <c r="A807" s="459"/>
      <c r="B807" s="429" t="s">
        <v>2490</v>
      </c>
      <c r="C807" s="429"/>
      <c r="D807" s="429" t="s">
        <v>2853</v>
      </c>
      <c r="E807" s="433">
        <v>603025</v>
      </c>
      <c r="F807" s="434" t="s">
        <v>2456</v>
      </c>
      <c r="G807" s="292" t="s">
        <v>354</v>
      </c>
      <c r="H807" s="292" t="s">
        <v>778</v>
      </c>
      <c r="I807" s="292">
        <v>10031</v>
      </c>
      <c r="J807" s="354" t="s">
        <v>2455</v>
      </c>
      <c r="K807" s="354" t="s">
        <v>2260</v>
      </c>
      <c r="L807" s="354" t="s">
        <v>2048</v>
      </c>
      <c r="M807" s="430">
        <v>39000</v>
      </c>
      <c r="N807" s="356">
        <v>52458292.224000007</v>
      </c>
      <c r="O807" s="356">
        <v>11676080</v>
      </c>
      <c r="P807" s="407"/>
      <c r="Q807" s="407"/>
      <c r="R807" s="295">
        <f t="shared" si="35"/>
        <v>64134372.224000007</v>
      </c>
      <c r="S807" s="295"/>
      <c r="T807" s="295"/>
      <c r="U807" s="431">
        <v>8</v>
      </c>
      <c r="V807" s="431">
        <v>1</v>
      </c>
      <c r="W807" s="431">
        <v>1931</v>
      </c>
      <c r="X807" s="432">
        <v>0</v>
      </c>
      <c r="Y807" s="455">
        <v>1</v>
      </c>
      <c r="Z807" s="254"/>
      <c r="AA807" s="356"/>
      <c r="AB807" s="255"/>
      <c r="AC807" s="255"/>
    </row>
    <row r="808" spans="1:29" s="353" customFormat="1" ht="27.6" customHeight="1" x14ac:dyDescent="0.35">
      <c r="A808" s="459"/>
      <c r="B808" s="429" t="s">
        <v>2491</v>
      </c>
      <c r="C808" s="429"/>
      <c r="D808" s="429" t="s">
        <v>2852</v>
      </c>
      <c r="E808" s="433">
        <v>603012</v>
      </c>
      <c r="F808" s="434" t="s">
        <v>2457</v>
      </c>
      <c r="G808" s="292" t="s">
        <v>354</v>
      </c>
      <c r="H808" s="292" t="s">
        <v>778</v>
      </c>
      <c r="I808" s="292">
        <v>10031</v>
      </c>
      <c r="J808" s="354" t="s">
        <v>2458</v>
      </c>
      <c r="K808" s="354" t="s">
        <v>981</v>
      </c>
      <c r="L808" s="354" t="s">
        <v>2459</v>
      </c>
      <c r="M808" s="430">
        <v>8055</v>
      </c>
      <c r="N808" s="356">
        <v>11803115.750399999</v>
      </c>
      <c r="O808" s="356">
        <v>1751412.0000000002</v>
      </c>
      <c r="P808" s="407"/>
      <c r="Q808" s="407"/>
      <c r="R808" s="295">
        <f t="shared" si="35"/>
        <v>13554527.750399999</v>
      </c>
      <c r="S808" s="295"/>
      <c r="T808" s="295"/>
      <c r="U808" s="431">
        <v>25</v>
      </c>
      <c r="V808" s="431">
        <v>2</v>
      </c>
      <c r="W808" s="431">
        <v>1897</v>
      </c>
      <c r="X808" s="432">
        <v>0</v>
      </c>
      <c r="Y808" s="431">
        <v>0</v>
      </c>
      <c r="Z808" s="254"/>
      <c r="AA808" s="356"/>
      <c r="AB808" s="255"/>
      <c r="AC808" s="255"/>
    </row>
    <row r="809" spans="1:29" s="353" customFormat="1" ht="54" customHeight="1" x14ac:dyDescent="0.35">
      <c r="A809" s="459"/>
      <c r="B809" s="429" t="s">
        <v>2542</v>
      </c>
      <c r="C809" s="429"/>
      <c r="D809" s="558" t="s">
        <v>2979</v>
      </c>
      <c r="E809" s="433">
        <v>603049</v>
      </c>
      <c r="F809" s="434" t="s">
        <v>2540</v>
      </c>
      <c r="G809" s="292" t="s">
        <v>354</v>
      </c>
      <c r="H809" s="292" t="s">
        <v>778</v>
      </c>
      <c r="I809" s="292">
        <v>10032</v>
      </c>
      <c r="J809" s="354" t="s">
        <v>2541</v>
      </c>
      <c r="K809" s="293" t="s">
        <v>1680</v>
      </c>
      <c r="L809" s="434" t="s">
        <v>2543</v>
      </c>
      <c r="M809" s="430">
        <v>400000</v>
      </c>
      <c r="N809" s="356">
        <v>674893173.81075215</v>
      </c>
      <c r="O809" s="356">
        <v>107120000</v>
      </c>
      <c r="P809" s="407"/>
      <c r="Q809" s="407"/>
      <c r="R809" s="295">
        <f t="shared" si="35"/>
        <v>782013173.81075215</v>
      </c>
      <c r="S809" s="295"/>
      <c r="T809" s="295"/>
      <c r="U809" s="431">
        <v>25</v>
      </c>
      <c r="V809" s="431">
        <v>4</v>
      </c>
      <c r="W809" s="431">
        <v>2014</v>
      </c>
      <c r="X809" s="454">
        <v>1</v>
      </c>
      <c r="Y809" s="455">
        <v>1</v>
      </c>
      <c r="Z809" s="254"/>
      <c r="AA809" s="356"/>
      <c r="AB809" s="255"/>
      <c r="AC809" s="255"/>
    </row>
    <row r="810" spans="1:29" ht="27.6" customHeight="1" x14ac:dyDescent="0.35">
      <c r="A810" s="445"/>
      <c r="B810" s="460"/>
      <c r="C810" s="460"/>
      <c r="D810" s="460"/>
      <c r="E810" s="306"/>
      <c r="F810" s="307"/>
      <c r="G810" s="308"/>
      <c r="H810" s="308"/>
      <c r="I810" s="308"/>
      <c r="J810" s="241"/>
      <c r="K810" s="241"/>
      <c r="L810" s="300" t="s">
        <v>1544</v>
      </c>
      <c r="M810" s="301">
        <f>SUM(M790:M809)</f>
        <v>3184226</v>
      </c>
      <c r="N810" s="301">
        <f>SUM(N791:N809)</f>
        <v>2092982010.41978</v>
      </c>
      <c r="O810" s="301">
        <f>SUM(O791:O809)</f>
        <v>286771669.704</v>
      </c>
      <c r="P810" s="764">
        <v>4751835</v>
      </c>
      <c r="Q810" s="301"/>
      <c r="R810" s="301">
        <f>SUM(N810:P810)</f>
        <v>2384505515.1237803</v>
      </c>
      <c r="S810" s="301"/>
      <c r="T810" s="303"/>
      <c r="U810" s="253"/>
      <c r="V810" s="253"/>
      <c r="W810" s="253"/>
      <c r="X810" s="282"/>
    </row>
    <row r="811" spans="1:29" ht="27.6" customHeight="1" x14ac:dyDescent="0.35">
      <c r="A811" s="445"/>
      <c r="B811" s="241"/>
      <c r="C811" s="241"/>
      <c r="D811" s="241"/>
      <c r="E811" s="306"/>
      <c r="F811" s="307"/>
      <c r="G811" s="308"/>
      <c r="H811" s="308"/>
      <c r="I811" s="308"/>
      <c r="J811" s="241"/>
      <c r="K811" s="241"/>
      <c r="L811" s="302"/>
      <c r="M811" s="303"/>
      <c r="N811" s="303"/>
      <c r="O811" s="303"/>
      <c r="P811" s="303"/>
      <c r="Q811" s="303"/>
      <c r="R811" s="303"/>
      <c r="S811" s="303"/>
      <c r="T811" s="303"/>
      <c r="U811" s="253"/>
      <c r="V811" s="253"/>
      <c r="W811" s="253"/>
      <c r="X811" s="282"/>
    </row>
    <row r="812" spans="1:29" s="253" customFormat="1" ht="27.6" customHeight="1" x14ac:dyDescent="0.35">
      <c r="A812" s="461"/>
      <c r="B812" s="462" t="s">
        <v>2472</v>
      </c>
      <c r="C812" s="462"/>
      <c r="D812" s="462"/>
      <c r="E812" s="463"/>
      <c r="F812" s="464"/>
      <c r="G812" s="368"/>
      <c r="H812" s="368"/>
      <c r="I812" s="368"/>
      <c r="L812" s="302"/>
      <c r="M812" s="303"/>
      <c r="N812" s="303"/>
      <c r="O812" s="303"/>
      <c r="P812" s="303"/>
      <c r="Q812" s="303"/>
      <c r="R812" s="303"/>
      <c r="S812" s="303"/>
      <c r="T812" s="303"/>
      <c r="X812" s="282"/>
      <c r="Z812" s="362"/>
      <c r="AA812" s="362"/>
      <c r="AB812" s="309"/>
      <c r="AC812" s="309"/>
    </row>
    <row r="813" spans="1:29" s="357" customFormat="1" ht="27.6" customHeight="1" x14ac:dyDescent="0.35">
      <c r="A813" s="465"/>
      <c r="B813" s="466" t="s">
        <v>2473</v>
      </c>
      <c r="C813" s="466"/>
      <c r="D813" s="466" t="s">
        <v>2862</v>
      </c>
      <c r="E813" s="467">
        <v>611000</v>
      </c>
      <c r="F813" s="389" t="s">
        <v>2638</v>
      </c>
      <c r="G813" s="390" t="s">
        <v>354</v>
      </c>
      <c r="H813" s="390" t="s">
        <v>778</v>
      </c>
      <c r="I813" s="390">
        <v>10023</v>
      </c>
      <c r="L813" s="321"/>
      <c r="M813" s="322">
        <v>24096</v>
      </c>
      <c r="N813" s="468">
        <v>39343719.168000005</v>
      </c>
      <c r="O813" s="468">
        <v>3502824.0000000005</v>
      </c>
      <c r="P813" s="322"/>
      <c r="Q813" s="322"/>
      <c r="R813" s="295">
        <f>SUM(N813:Q813)</f>
        <v>42846543.168000005</v>
      </c>
      <c r="S813" s="322"/>
      <c r="T813" s="322"/>
      <c r="W813" s="357">
        <v>1910</v>
      </c>
      <c r="X813" s="469"/>
      <c r="Z813" s="254"/>
      <c r="AA813" s="468"/>
      <c r="AB813" s="255"/>
      <c r="AC813" s="255"/>
    </row>
    <row r="814" spans="1:29" s="357" customFormat="1" ht="27.6" customHeight="1" x14ac:dyDescent="0.35">
      <c r="A814" s="465"/>
      <c r="B814" s="470"/>
      <c r="C814" s="470"/>
      <c r="D814" s="470"/>
      <c r="E814" s="467"/>
      <c r="F814" s="389"/>
      <c r="G814" s="390"/>
      <c r="H814" s="390"/>
      <c r="I814" s="390"/>
      <c r="L814" s="300" t="s">
        <v>1544</v>
      </c>
      <c r="M814" s="301">
        <f>SUM(M813)</f>
        <v>24096</v>
      </c>
      <c r="N814" s="301">
        <f>SUM(N813)</f>
        <v>39343719.168000005</v>
      </c>
      <c r="O814" s="301">
        <f>SUM(O813)</f>
        <v>3502824.0000000005</v>
      </c>
      <c r="P814" s="301"/>
      <c r="Q814" s="301"/>
      <c r="R814" s="301">
        <f>SUM(N814:P814)</f>
        <v>42846543.168000005</v>
      </c>
      <c r="S814" s="301"/>
      <c r="T814" s="322"/>
      <c r="X814" s="469"/>
      <c r="Z814" s="254"/>
      <c r="AA814" s="471"/>
      <c r="AB814" s="472"/>
      <c r="AC814" s="472"/>
    </row>
    <row r="815" spans="1:29" ht="27.6" customHeight="1" x14ac:dyDescent="0.35">
      <c r="A815" s="426"/>
      <c r="B815" s="286" t="s">
        <v>948</v>
      </c>
      <c r="C815" s="286"/>
      <c r="D815" s="286"/>
      <c r="E815" s="287"/>
      <c r="F815" s="288"/>
      <c r="G815" s="279"/>
      <c r="H815" s="279"/>
      <c r="I815" s="279"/>
      <c r="J815" s="241"/>
      <c r="K815" s="241"/>
      <c r="L815" s="241"/>
      <c r="M815" s="255"/>
      <c r="N815" s="280"/>
      <c r="O815" s="280"/>
      <c r="P815" s="280"/>
      <c r="Q815" s="280"/>
      <c r="R815" s="295"/>
      <c r="S815" s="295"/>
      <c r="T815" s="295"/>
      <c r="U815" s="253"/>
      <c r="V815" s="253"/>
      <c r="W815" s="253"/>
      <c r="X815" s="282"/>
    </row>
    <row r="816" spans="1:29" ht="27.6" customHeight="1" x14ac:dyDescent="0.35">
      <c r="A816" s="426"/>
      <c r="B816" s="289" t="s">
        <v>2290</v>
      </c>
      <c r="C816" s="289" t="s">
        <v>2582</v>
      </c>
      <c r="D816" s="352" t="s">
        <v>2865</v>
      </c>
      <c r="E816" s="299" t="s">
        <v>949</v>
      </c>
      <c r="F816" s="291" t="s">
        <v>950</v>
      </c>
      <c r="G816" s="292" t="s">
        <v>130</v>
      </c>
      <c r="H816" s="292" t="s">
        <v>778</v>
      </c>
      <c r="I816" s="292">
        <v>11225</v>
      </c>
      <c r="J816" s="293" t="s">
        <v>223</v>
      </c>
      <c r="K816" s="293" t="s">
        <v>1872</v>
      </c>
      <c r="L816" s="293" t="s">
        <v>794</v>
      </c>
      <c r="M816" s="294">
        <v>149103</v>
      </c>
      <c r="N816" s="280">
        <v>81977492.327724591</v>
      </c>
      <c r="O816" s="280">
        <v>6964781.7200000016</v>
      </c>
      <c r="P816" s="296"/>
      <c r="Q816" s="296"/>
      <c r="R816" s="295">
        <f>SUM(N816:Q816)</f>
        <v>88942274.04772459</v>
      </c>
      <c r="S816" s="295"/>
      <c r="T816" s="295"/>
      <c r="U816" s="253">
        <v>25</v>
      </c>
      <c r="V816" s="253">
        <v>4</v>
      </c>
      <c r="W816" s="253">
        <v>1906</v>
      </c>
      <c r="X816" s="282"/>
      <c r="AA816" s="280"/>
    </row>
    <row r="817" spans="1:29" ht="27.6" customHeight="1" x14ac:dyDescent="0.35">
      <c r="A817" s="420"/>
      <c r="B817" s="289" t="s">
        <v>2269</v>
      </c>
      <c r="C817" s="289" t="s">
        <v>2725</v>
      </c>
      <c r="D817" s="289" t="s">
        <v>2863</v>
      </c>
      <c r="E817" s="299" t="s">
        <v>2739</v>
      </c>
      <c r="F817" s="291" t="s">
        <v>1298</v>
      </c>
      <c r="G817" s="292" t="s">
        <v>130</v>
      </c>
      <c r="H817" s="292" t="s">
        <v>778</v>
      </c>
      <c r="I817" s="292">
        <v>11225</v>
      </c>
      <c r="J817" s="293" t="s">
        <v>224</v>
      </c>
      <c r="K817" s="293" t="s">
        <v>981</v>
      </c>
      <c r="L817" s="293" t="s">
        <v>1479</v>
      </c>
      <c r="M817" s="294">
        <v>130000</v>
      </c>
      <c r="N817" s="280">
        <v>66193006.227355249</v>
      </c>
      <c r="O817" s="280">
        <v>3175893.7600000002</v>
      </c>
      <c r="P817" s="296"/>
      <c r="Q817" s="296"/>
      <c r="R817" s="295">
        <f>SUM(N817:Q817)</f>
        <v>69368899.987355247</v>
      </c>
      <c r="S817" s="295"/>
      <c r="T817" s="295"/>
      <c r="U817" s="253">
        <v>25</v>
      </c>
      <c r="V817" s="253">
        <v>4</v>
      </c>
      <c r="W817" s="253">
        <v>1987</v>
      </c>
      <c r="X817" s="282"/>
      <c r="AA817" s="280"/>
    </row>
    <row r="818" spans="1:29" ht="27.6" customHeight="1" x14ac:dyDescent="0.35">
      <c r="A818" s="422" t="s">
        <v>2400</v>
      </c>
      <c r="B818" s="289" t="s">
        <v>2401</v>
      </c>
      <c r="C818" s="289" t="s">
        <v>2582</v>
      </c>
      <c r="D818" s="352" t="s">
        <v>2864</v>
      </c>
      <c r="E818" s="299">
        <v>604002</v>
      </c>
      <c r="F818" s="291" t="s">
        <v>1041</v>
      </c>
      <c r="G818" s="292" t="s">
        <v>130</v>
      </c>
      <c r="H818" s="292" t="s">
        <v>778</v>
      </c>
      <c r="I818" s="292">
        <v>11225</v>
      </c>
      <c r="J818" s="293" t="s">
        <v>2402</v>
      </c>
      <c r="K818" s="293" t="s">
        <v>232</v>
      </c>
      <c r="L818" s="241"/>
      <c r="M818" s="294">
        <v>25480</v>
      </c>
      <c r="N818" s="280">
        <v>35894586.454272009</v>
      </c>
      <c r="O818" s="280">
        <v>0</v>
      </c>
      <c r="P818" s="296"/>
      <c r="Q818" s="296"/>
      <c r="R818" s="295">
        <f>SUM(N818:Q818)</f>
        <v>35894586.454272009</v>
      </c>
      <c r="S818" s="295"/>
      <c r="T818" s="295"/>
      <c r="U818" s="253">
        <v>1</v>
      </c>
      <c r="V818" s="253">
        <v>1</v>
      </c>
      <c r="W818" s="253"/>
      <c r="X818" s="282"/>
      <c r="AA818" s="280"/>
    </row>
    <row r="819" spans="1:29" ht="27.6" customHeight="1" x14ac:dyDescent="0.35">
      <c r="A819" s="445"/>
      <c r="B819" s="289" t="s">
        <v>2090</v>
      </c>
      <c r="C819" s="289"/>
      <c r="D819" s="352" t="s">
        <v>2866</v>
      </c>
      <c r="E819" s="299">
        <v>604012</v>
      </c>
      <c r="F819" s="291" t="s">
        <v>2091</v>
      </c>
      <c r="G819" s="292" t="s">
        <v>130</v>
      </c>
      <c r="H819" s="292" t="s">
        <v>778</v>
      </c>
      <c r="I819" s="292">
        <v>11225</v>
      </c>
      <c r="J819" s="293"/>
      <c r="K819" s="293"/>
      <c r="L819" s="241"/>
      <c r="M819" s="255">
        <v>1300</v>
      </c>
      <c r="N819" s="280">
        <v>270600.85460828163</v>
      </c>
      <c r="O819" s="280">
        <v>0</v>
      </c>
      <c r="P819" s="296"/>
      <c r="Q819" s="296"/>
      <c r="R819" s="295">
        <f>SUM(N819:Q819)</f>
        <v>270600.85460828163</v>
      </c>
      <c r="S819" s="296"/>
      <c r="T819" s="296"/>
      <c r="U819" s="253"/>
      <c r="V819" s="253"/>
      <c r="W819" s="253"/>
      <c r="X819" s="282"/>
      <c r="AA819" s="280"/>
    </row>
    <row r="820" spans="1:29" s="253" customFormat="1" ht="27.6" customHeight="1" x14ac:dyDescent="0.35">
      <c r="A820" s="461"/>
      <c r="B820" s="363" t="s">
        <v>2388</v>
      </c>
      <c r="C820" s="363"/>
      <c r="D820" s="369" t="s">
        <v>2866</v>
      </c>
      <c r="E820" s="577">
        <v>604013</v>
      </c>
      <c r="F820" s="578" t="s">
        <v>1298</v>
      </c>
      <c r="G820" s="767" t="s">
        <v>1990</v>
      </c>
      <c r="H820" s="579" t="s">
        <v>778</v>
      </c>
      <c r="I820" s="579">
        <v>11225</v>
      </c>
      <c r="J820" s="452" t="s">
        <v>2387</v>
      </c>
      <c r="K820" s="350" t="s">
        <v>1872</v>
      </c>
      <c r="M820" s="309"/>
      <c r="N820" s="281">
        <v>324328375.21264142</v>
      </c>
      <c r="O820" s="281">
        <v>0</v>
      </c>
      <c r="P820" s="295"/>
      <c r="Q820" s="295"/>
      <c r="R820" s="295">
        <f>SUM(N820:Q820)</f>
        <v>324328375.21264142</v>
      </c>
      <c r="S820" s="295"/>
      <c r="T820" s="295"/>
      <c r="X820" s="282"/>
      <c r="Z820" s="362"/>
      <c r="AA820" s="281"/>
      <c r="AB820" s="309"/>
      <c r="AC820" s="309"/>
    </row>
    <row r="821" spans="1:29" ht="27.6" customHeight="1" x14ac:dyDescent="0.35">
      <c r="A821" s="473"/>
      <c r="B821" s="474"/>
      <c r="C821" s="474"/>
      <c r="D821" s="474"/>
      <c r="E821" s="306"/>
      <c r="F821" s="475"/>
      <c r="G821" s="308"/>
      <c r="H821" s="308"/>
      <c r="I821" s="308"/>
      <c r="J821" s="241"/>
      <c r="K821" s="241"/>
      <c r="L821" s="300" t="s">
        <v>1544</v>
      </c>
      <c r="M821" s="301">
        <f>SUM(M816:M819)</f>
        <v>305883</v>
      </c>
      <c r="N821" s="476">
        <f>SUM(N816:N820)</f>
        <v>508664061.07660151</v>
      </c>
      <c r="O821" s="476">
        <f>SUM(O816:O820)</f>
        <v>10140675.480000002</v>
      </c>
      <c r="P821" s="765">
        <v>91212</v>
      </c>
      <c r="Q821" s="476"/>
      <c r="R821" s="301">
        <f>SUM(N821:P821)</f>
        <v>518895948.55660152</v>
      </c>
      <c r="S821" s="301"/>
      <c r="T821" s="296"/>
      <c r="U821" s="253"/>
      <c r="V821" s="253"/>
      <c r="W821" s="253"/>
      <c r="X821" s="282"/>
    </row>
    <row r="822" spans="1:29" ht="27.6" customHeight="1" x14ac:dyDescent="0.35">
      <c r="A822" s="473"/>
      <c r="B822" s="286" t="s">
        <v>2070</v>
      </c>
      <c r="C822" s="286"/>
      <c r="D822" s="286"/>
      <c r="E822" s="287"/>
      <c r="F822" s="288"/>
      <c r="G822" s="279"/>
      <c r="H822" s="279"/>
      <c r="I822" s="279"/>
      <c r="J822" s="241"/>
      <c r="K822" s="241"/>
      <c r="L822" s="241"/>
      <c r="M822" s="255"/>
      <c r="N822" s="280"/>
      <c r="O822" s="280"/>
      <c r="P822" s="280"/>
      <c r="Q822" s="280"/>
      <c r="R822" s="295" t="s">
        <v>2054</v>
      </c>
      <c r="S822" s="295" t="s">
        <v>2054</v>
      </c>
      <c r="T822" s="295"/>
      <c r="U822" s="253"/>
      <c r="V822" s="253"/>
      <c r="W822" s="253"/>
      <c r="X822" s="282"/>
    </row>
    <row r="823" spans="1:29" ht="27.6" customHeight="1" x14ac:dyDescent="0.35">
      <c r="A823" s="473"/>
      <c r="B823" s="289" t="s">
        <v>456</v>
      </c>
      <c r="C823" s="289" t="s">
        <v>2725</v>
      </c>
      <c r="D823" s="289"/>
      <c r="E823" s="299" t="s">
        <v>457</v>
      </c>
      <c r="F823" s="291" t="s">
        <v>459</v>
      </c>
      <c r="G823" s="292" t="s">
        <v>337</v>
      </c>
      <c r="H823" s="292" t="s">
        <v>778</v>
      </c>
      <c r="I823" s="292">
        <v>10021</v>
      </c>
      <c r="J823" s="293" t="s">
        <v>458</v>
      </c>
      <c r="K823" s="241"/>
      <c r="L823" s="241"/>
      <c r="M823" s="255"/>
      <c r="N823" s="296"/>
      <c r="O823" s="296"/>
      <c r="P823" s="296"/>
      <c r="Q823" s="296"/>
      <c r="R823" s="295"/>
      <c r="S823" s="295"/>
      <c r="T823" s="295"/>
      <c r="U823" s="253"/>
      <c r="V823" s="253"/>
      <c r="W823" s="253"/>
      <c r="X823" s="282"/>
    </row>
    <row r="824" spans="1:29" ht="27.6" customHeight="1" x14ac:dyDescent="0.35">
      <c r="A824" s="420"/>
      <c r="B824" s="289" t="s">
        <v>730</v>
      </c>
      <c r="C824" s="289" t="s">
        <v>2725</v>
      </c>
      <c r="D824" s="289" t="s">
        <v>2867</v>
      </c>
      <c r="E824" s="299">
        <v>605001</v>
      </c>
      <c r="F824" s="291" t="s">
        <v>459</v>
      </c>
      <c r="G824" s="292" t="s">
        <v>337</v>
      </c>
      <c r="H824" s="292" t="s">
        <v>778</v>
      </c>
      <c r="I824" s="292">
        <v>10021</v>
      </c>
      <c r="J824" s="293" t="s">
        <v>729</v>
      </c>
      <c r="K824" s="293" t="s">
        <v>1872</v>
      </c>
      <c r="L824" s="293" t="s">
        <v>1683</v>
      </c>
      <c r="M824" s="294">
        <v>400600</v>
      </c>
      <c r="N824" s="280">
        <v>366607419.1053521</v>
      </c>
      <c r="O824" s="280">
        <v>50440665.600000001</v>
      </c>
      <c r="P824" s="296"/>
      <c r="Q824" s="296"/>
      <c r="R824" s="295">
        <f t="shared" ref="R824:R833" si="36">SUM(N824:Q824)</f>
        <v>417048084.70535213</v>
      </c>
      <c r="S824" s="295"/>
      <c r="T824" s="295"/>
      <c r="U824" s="253">
        <v>25</v>
      </c>
      <c r="V824" s="253">
        <v>4</v>
      </c>
      <c r="W824" s="253">
        <v>1937</v>
      </c>
      <c r="X824" s="282"/>
      <c r="AA824" s="280"/>
    </row>
    <row r="825" spans="1:29" ht="27.6" customHeight="1" x14ac:dyDescent="0.35">
      <c r="A825" s="420"/>
      <c r="B825" s="289" t="s">
        <v>460</v>
      </c>
      <c r="C825" s="289" t="s">
        <v>2725</v>
      </c>
      <c r="D825" s="352" t="s">
        <v>2868</v>
      </c>
      <c r="E825" s="299" t="s">
        <v>461</v>
      </c>
      <c r="F825" s="291" t="s">
        <v>1042</v>
      </c>
      <c r="G825" s="292" t="s">
        <v>337</v>
      </c>
      <c r="H825" s="292" t="s">
        <v>778</v>
      </c>
      <c r="I825" s="292">
        <v>10021</v>
      </c>
      <c r="J825" s="293" t="s">
        <v>462</v>
      </c>
      <c r="K825" s="293" t="s">
        <v>981</v>
      </c>
      <c r="L825" s="293" t="s">
        <v>463</v>
      </c>
      <c r="M825" s="294">
        <v>400235</v>
      </c>
      <c r="N825" s="280">
        <v>204179965.36284199</v>
      </c>
      <c r="O825" s="280">
        <v>7589452.0000000009</v>
      </c>
      <c r="P825" s="296"/>
      <c r="Q825" s="296"/>
      <c r="R825" s="295">
        <f t="shared" si="36"/>
        <v>211769417.36284199</v>
      </c>
      <c r="S825" s="295"/>
      <c r="T825" s="295"/>
      <c r="U825" s="253">
        <v>25</v>
      </c>
      <c r="V825" s="253">
        <v>4</v>
      </c>
      <c r="W825" s="253">
        <v>1983</v>
      </c>
      <c r="X825" s="282"/>
      <c r="AA825" s="280"/>
    </row>
    <row r="826" spans="1:29" ht="27.6" customHeight="1" x14ac:dyDescent="0.35">
      <c r="A826" s="420"/>
      <c r="B826" s="289" t="s">
        <v>464</v>
      </c>
      <c r="C826" s="289" t="s">
        <v>2725</v>
      </c>
      <c r="D826" s="352" t="s">
        <v>2869</v>
      </c>
      <c r="E826" s="299" t="s">
        <v>465</v>
      </c>
      <c r="F826" s="291" t="s">
        <v>1043</v>
      </c>
      <c r="G826" s="292" t="s">
        <v>337</v>
      </c>
      <c r="H826" s="292" t="s">
        <v>778</v>
      </c>
      <c r="I826" s="292">
        <v>10021</v>
      </c>
      <c r="J826" s="293" t="s">
        <v>466</v>
      </c>
      <c r="K826" s="293" t="s">
        <v>981</v>
      </c>
      <c r="L826" s="293" t="s">
        <v>467</v>
      </c>
      <c r="M826" s="294">
        <v>327545</v>
      </c>
      <c r="N826" s="280">
        <v>170065108.30720505</v>
      </c>
      <c r="O826" s="280">
        <v>7122408.8000000017</v>
      </c>
      <c r="P826" s="296"/>
      <c r="Q826" s="296"/>
      <c r="R826" s="295">
        <f t="shared" si="36"/>
        <v>177187517.10720506</v>
      </c>
      <c r="S826" s="295"/>
      <c r="T826" s="295"/>
      <c r="U826" s="253">
        <v>25</v>
      </c>
      <c r="V826" s="253">
        <v>4</v>
      </c>
      <c r="W826" s="253">
        <v>1983</v>
      </c>
      <c r="X826" s="282"/>
      <c r="AA826" s="280"/>
    </row>
    <row r="827" spans="1:29" ht="27.6" customHeight="1" x14ac:dyDescent="0.35">
      <c r="A827" s="420"/>
      <c r="B827" s="289" t="s">
        <v>731</v>
      </c>
      <c r="C827" s="289" t="s">
        <v>2725</v>
      </c>
      <c r="D827" s="352" t="s">
        <v>2870</v>
      </c>
      <c r="E827" s="450">
        <v>605008</v>
      </c>
      <c r="F827" s="291" t="s">
        <v>1985</v>
      </c>
      <c r="G827" s="292" t="s">
        <v>337</v>
      </c>
      <c r="H827" s="292" t="s">
        <v>778</v>
      </c>
      <c r="I827" s="292">
        <v>10022</v>
      </c>
      <c r="J827" s="241"/>
      <c r="K827" s="241" t="s">
        <v>981</v>
      </c>
      <c r="L827" s="241"/>
      <c r="M827" s="294">
        <v>46700</v>
      </c>
      <c r="N827" s="280">
        <v>47353458.30110798</v>
      </c>
      <c r="O827" s="280">
        <v>1728059.8400000003</v>
      </c>
      <c r="P827" s="280"/>
      <c r="Q827" s="280"/>
      <c r="R827" s="295">
        <f t="shared" si="36"/>
        <v>49081518.141107984</v>
      </c>
      <c r="S827" s="295"/>
      <c r="T827" s="295"/>
      <c r="U827" s="253"/>
      <c r="V827" s="253"/>
      <c r="W827" s="253">
        <v>1900</v>
      </c>
      <c r="X827" s="282"/>
      <c r="AA827" s="280"/>
    </row>
    <row r="828" spans="1:29" ht="27.6" customHeight="1" x14ac:dyDescent="0.35">
      <c r="A828" s="422"/>
      <c r="B828" s="289" t="s">
        <v>2270</v>
      </c>
      <c r="C828" s="289" t="s">
        <v>2725</v>
      </c>
      <c r="D828" s="352" t="s">
        <v>2873</v>
      </c>
      <c r="E828" s="306">
        <v>605050</v>
      </c>
      <c r="F828" s="477" t="s">
        <v>37</v>
      </c>
      <c r="G828" s="478" t="s">
        <v>354</v>
      </c>
      <c r="H828" s="479" t="s">
        <v>778</v>
      </c>
      <c r="I828" s="308">
        <v>10021</v>
      </c>
      <c r="J828" s="241" t="s">
        <v>2228</v>
      </c>
      <c r="K828" s="241"/>
      <c r="L828" s="241" t="s">
        <v>361</v>
      </c>
      <c r="M828" s="255">
        <v>170447</v>
      </c>
      <c r="N828" s="280">
        <v>99459234.998026088</v>
      </c>
      <c r="O828" s="280">
        <v>0</v>
      </c>
      <c r="P828" s="280"/>
      <c r="Q828" s="280"/>
      <c r="R828" s="295">
        <f t="shared" si="36"/>
        <v>99459234.998026088</v>
      </c>
      <c r="S828" s="295"/>
      <c r="T828" s="295"/>
      <c r="U828" s="253"/>
      <c r="V828" s="253"/>
      <c r="W828" s="253">
        <v>1968</v>
      </c>
      <c r="X828" s="282"/>
      <c r="AA828" s="280"/>
    </row>
    <row r="829" spans="1:29" ht="48.75" customHeight="1" x14ac:dyDescent="0.35">
      <c r="A829" s="422"/>
      <c r="B829" s="411" t="s">
        <v>2357</v>
      </c>
      <c r="C829" s="411"/>
      <c r="D829" s="352" t="s">
        <v>2874</v>
      </c>
      <c r="E829" s="306">
        <v>605051</v>
      </c>
      <c r="F829" s="477" t="s">
        <v>2354</v>
      </c>
      <c r="G829" s="478" t="s">
        <v>354</v>
      </c>
      <c r="H829" s="479" t="s">
        <v>778</v>
      </c>
      <c r="I829" s="308">
        <v>10035</v>
      </c>
      <c r="J829" s="307" t="s">
        <v>2355</v>
      </c>
      <c r="K829" s="241" t="s">
        <v>981</v>
      </c>
      <c r="L829" s="241" t="s">
        <v>2356</v>
      </c>
      <c r="M829" s="255">
        <v>147000</v>
      </c>
      <c r="N829" s="280">
        <v>131145730.56000002</v>
      </c>
      <c r="O829" s="280">
        <v>9340864</v>
      </c>
      <c r="P829" s="280"/>
      <c r="Q829" s="280"/>
      <c r="R829" s="295">
        <f t="shared" si="36"/>
        <v>140486594.56</v>
      </c>
      <c r="S829" s="295"/>
      <c r="T829" s="295"/>
      <c r="U829" s="253">
        <v>25</v>
      </c>
      <c r="V829" s="253">
        <v>4</v>
      </c>
      <c r="W829" s="253"/>
      <c r="X829" s="297">
        <v>1</v>
      </c>
      <c r="Y829" s="297">
        <v>1</v>
      </c>
      <c r="AA829" s="280"/>
    </row>
    <row r="830" spans="1:29" ht="48.75" customHeight="1" x14ac:dyDescent="0.35">
      <c r="A830" s="422"/>
      <c r="B830" s="289" t="s">
        <v>2492</v>
      </c>
      <c r="C830" s="289"/>
      <c r="D830" s="352" t="s">
        <v>2872</v>
      </c>
      <c r="E830" s="306">
        <v>605014</v>
      </c>
      <c r="F830" s="477" t="s">
        <v>459</v>
      </c>
      <c r="G830" s="292" t="s">
        <v>337</v>
      </c>
      <c r="H830" s="292" t="s">
        <v>778</v>
      </c>
      <c r="I830" s="292">
        <v>10021</v>
      </c>
      <c r="J830" s="307" t="s">
        <v>2397</v>
      </c>
      <c r="K830" s="241"/>
      <c r="L830" s="241"/>
      <c r="M830" s="255"/>
      <c r="N830" s="280">
        <v>24405682.759720713</v>
      </c>
      <c r="O830" s="280">
        <v>0</v>
      </c>
      <c r="P830" s="280"/>
      <c r="Q830" s="280"/>
      <c r="R830" s="295">
        <f t="shared" si="36"/>
        <v>24405682.759720713</v>
      </c>
      <c r="S830" s="295"/>
      <c r="T830" s="295"/>
      <c r="U830" s="253"/>
      <c r="V830" s="253"/>
      <c r="W830" s="253"/>
      <c r="X830" s="282"/>
      <c r="AA830" s="280"/>
    </row>
    <row r="831" spans="1:29" s="253" customFormat="1" ht="48.75" customHeight="1" x14ac:dyDescent="0.35">
      <c r="A831" s="473"/>
      <c r="B831" s="370" t="s">
        <v>2584</v>
      </c>
      <c r="C831" s="370"/>
      <c r="D831" s="352" t="s">
        <v>2980</v>
      </c>
      <c r="E831" s="367">
        <v>6050</v>
      </c>
      <c r="F831" s="572" t="s">
        <v>2585</v>
      </c>
      <c r="G831" s="573" t="s">
        <v>354</v>
      </c>
      <c r="H831" s="574" t="s">
        <v>778</v>
      </c>
      <c r="I831" s="368">
        <v>10065</v>
      </c>
      <c r="J831" s="304" t="s">
        <v>2586</v>
      </c>
      <c r="K831" s="253" t="s">
        <v>981</v>
      </c>
      <c r="L831" s="253" t="s">
        <v>2587</v>
      </c>
      <c r="M831" s="309">
        <v>26158</v>
      </c>
      <c r="N831" s="281">
        <v>20052864</v>
      </c>
      <c r="O831" s="281">
        <v>107120</v>
      </c>
      <c r="P831" s="281"/>
      <c r="Q831" s="281"/>
      <c r="R831" s="295">
        <f t="shared" si="36"/>
        <v>20159984</v>
      </c>
      <c r="S831" s="295"/>
      <c r="T831" s="295"/>
      <c r="U831" s="253">
        <v>25</v>
      </c>
      <c r="V831" s="253">
        <v>4</v>
      </c>
      <c r="W831" s="253">
        <v>1959</v>
      </c>
      <c r="X831" s="282"/>
      <c r="Y831" s="297">
        <v>1</v>
      </c>
      <c r="Z831" s="362"/>
      <c r="AA831" s="281"/>
      <c r="AB831" s="309"/>
      <c r="AC831" s="309"/>
    </row>
    <row r="832" spans="1:29" ht="27.6" customHeight="1" x14ac:dyDescent="0.35">
      <c r="A832" s="422"/>
      <c r="B832" s="289" t="s">
        <v>2588</v>
      </c>
      <c r="C832" s="289"/>
      <c r="D832" s="352" t="s">
        <v>2871</v>
      </c>
      <c r="E832" s="306">
        <v>60505012</v>
      </c>
      <c r="F832" s="477" t="s">
        <v>2589</v>
      </c>
      <c r="G832" s="478" t="s">
        <v>354</v>
      </c>
      <c r="H832" s="479" t="s">
        <v>778</v>
      </c>
      <c r="I832" s="308">
        <v>10065</v>
      </c>
      <c r="J832" s="307" t="s">
        <v>2590</v>
      </c>
      <c r="K832" s="241" t="s">
        <v>981</v>
      </c>
      <c r="L832" s="241" t="s">
        <v>2591</v>
      </c>
      <c r="M832" s="255">
        <v>5700</v>
      </c>
      <c r="N832" s="280">
        <v>8912384</v>
      </c>
      <c r="O832" s="280">
        <v>107120</v>
      </c>
      <c r="P832" s="480"/>
      <c r="Q832" s="480"/>
      <c r="R832" s="295">
        <f t="shared" si="36"/>
        <v>9019504</v>
      </c>
      <c r="S832" s="281"/>
      <c r="T832" s="281"/>
      <c r="U832" s="253">
        <v>25</v>
      </c>
      <c r="V832" s="481" t="s">
        <v>2592</v>
      </c>
      <c r="W832" s="253">
        <v>1871</v>
      </c>
      <c r="X832" s="348">
        <v>0.25</v>
      </c>
      <c r="Y832" s="297">
        <v>1</v>
      </c>
      <c r="AA832" s="280"/>
    </row>
    <row r="833" spans="1:27" ht="27.6" customHeight="1" x14ac:dyDescent="0.35">
      <c r="A833" s="445"/>
      <c r="E833" s="482"/>
      <c r="F833" s="477"/>
      <c r="G833" s="308"/>
      <c r="H833" s="308"/>
      <c r="I833" s="308"/>
      <c r="J833" s="241"/>
      <c r="K833" s="241"/>
      <c r="L833" s="300" t="s">
        <v>1544</v>
      </c>
      <c r="M833" s="301">
        <f>SUM(M824:M832)</f>
        <v>1524385</v>
      </c>
      <c r="N833" s="301">
        <f>SUM(N824:N832)</f>
        <v>1072181847.3942541</v>
      </c>
      <c r="O833" s="301">
        <f>SUM(O824:O832)</f>
        <v>76435690.24000001</v>
      </c>
      <c r="P833" s="301">
        <v>912162</v>
      </c>
      <c r="Q833" s="301"/>
      <c r="R833" s="301">
        <f t="shared" si="36"/>
        <v>1149529699.634254</v>
      </c>
      <c r="S833" s="301"/>
      <c r="T833" s="281"/>
      <c r="U833" s="253"/>
      <c r="V833" s="253"/>
      <c r="W833" s="253"/>
      <c r="X833" s="282"/>
    </row>
    <row r="834" spans="1:27" ht="27.6" customHeight="1" x14ac:dyDescent="0.35">
      <c r="A834" s="426"/>
      <c r="B834" s="286" t="s">
        <v>1157</v>
      </c>
      <c r="C834" s="286"/>
      <c r="D834" s="286"/>
      <c r="E834" s="287"/>
      <c r="F834" s="288"/>
      <c r="G834" s="279"/>
      <c r="H834" s="279"/>
      <c r="I834" s="279"/>
      <c r="J834" s="241"/>
      <c r="K834" s="241"/>
      <c r="L834" s="241"/>
      <c r="M834" s="255"/>
      <c r="N834" s="280"/>
      <c r="O834" s="280"/>
      <c r="P834" s="280"/>
      <c r="Q834" s="280"/>
      <c r="R834" s="295"/>
      <c r="S834" s="295"/>
      <c r="T834" s="295"/>
      <c r="U834" s="253"/>
      <c r="V834" s="253"/>
      <c r="W834" s="253"/>
      <c r="X834" s="282"/>
    </row>
    <row r="835" spans="1:27" ht="27.6" customHeight="1" x14ac:dyDescent="0.35">
      <c r="A835" s="437"/>
      <c r="B835" s="289" t="s">
        <v>732</v>
      </c>
      <c r="C835" s="289" t="s">
        <v>2725</v>
      </c>
      <c r="D835" s="352" t="s">
        <v>2981</v>
      </c>
      <c r="E835" s="299" t="s">
        <v>1158</v>
      </c>
      <c r="F835" s="291" t="s">
        <v>1159</v>
      </c>
      <c r="G835" s="292" t="s">
        <v>354</v>
      </c>
      <c r="H835" s="292" t="s">
        <v>778</v>
      </c>
      <c r="I835" s="292">
        <v>10019</v>
      </c>
      <c r="J835" s="293" t="s">
        <v>733</v>
      </c>
      <c r="K835" s="293" t="s">
        <v>981</v>
      </c>
      <c r="L835" s="293" t="s">
        <v>1365</v>
      </c>
      <c r="M835" s="294">
        <v>268699</v>
      </c>
      <c r="N835" s="280">
        <v>108624420.47565989</v>
      </c>
      <c r="O835" s="280">
        <v>15295664.800000003</v>
      </c>
      <c r="P835" s="296"/>
      <c r="Q835" s="296"/>
      <c r="R835" s="295">
        <f>SUM(N835:Q835)</f>
        <v>123920085.27565989</v>
      </c>
      <c r="S835" s="295"/>
      <c r="T835" s="295"/>
      <c r="U835" s="253">
        <v>25</v>
      </c>
      <c r="V835" s="253">
        <v>4</v>
      </c>
      <c r="W835" s="253">
        <v>1958</v>
      </c>
      <c r="X835" s="282"/>
      <c r="AA835" s="280"/>
    </row>
    <row r="836" spans="1:27" ht="27.6" customHeight="1" x14ac:dyDescent="0.35">
      <c r="A836" s="437"/>
      <c r="B836" s="289" t="s">
        <v>2494</v>
      </c>
      <c r="C836" s="289"/>
      <c r="D836" s="289" t="s">
        <v>2876</v>
      </c>
      <c r="E836" s="299">
        <v>606002</v>
      </c>
      <c r="F836" s="291" t="s">
        <v>2418</v>
      </c>
      <c r="G836" s="292" t="s">
        <v>354</v>
      </c>
      <c r="H836" s="292" t="s">
        <v>778</v>
      </c>
      <c r="I836" s="292">
        <v>10019</v>
      </c>
      <c r="J836" s="293" t="s">
        <v>2419</v>
      </c>
      <c r="K836" s="293" t="s">
        <v>2420</v>
      </c>
      <c r="L836" s="293" t="s">
        <v>1881</v>
      </c>
      <c r="M836" s="294">
        <v>620000</v>
      </c>
      <c r="N836" s="280">
        <v>528950301.94976193</v>
      </c>
      <c r="O836" s="280">
        <v>0</v>
      </c>
      <c r="P836" s="296"/>
      <c r="Q836" s="296"/>
      <c r="R836" s="295">
        <f>SUM(N836:Q836)</f>
        <v>528950301.94976193</v>
      </c>
      <c r="S836" s="295"/>
      <c r="T836" s="295"/>
      <c r="U836" s="253">
        <v>25</v>
      </c>
      <c r="V836" s="253">
        <v>4</v>
      </c>
      <c r="W836" s="253"/>
      <c r="X836" s="297">
        <v>1</v>
      </c>
      <c r="Y836" s="297">
        <v>1</v>
      </c>
      <c r="AA836" s="280"/>
    </row>
    <row r="837" spans="1:27" ht="54" customHeight="1" x14ac:dyDescent="0.35">
      <c r="A837" s="437"/>
      <c r="B837" s="289" t="s">
        <v>2493</v>
      </c>
      <c r="C837" s="289"/>
      <c r="D837" s="289" t="s">
        <v>2875</v>
      </c>
      <c r="E837" s="299">
        <v>606001</v>
      </c>
      <c r="F837" s="291" t="s">
        <v>2464</v>
      </c>
      <c r="G837" s="292" t="s">
        <v>354</v>
      </c>
      <c r="H837" s="292" t="s">
        <v>778</v>
      </c>
      <c r="I837" s="292">
        <v>10019</v>
      </c>
      <c r="J837" s="293" t="s">
        <v>2465</v>
      </c>
      <c r="K837" s="293" t="s">
        <v>981</v>
      </c>
      <c r="L837" s="293" t="s">
        <v>2365</v>
      </c>
      <c r="M837" s="294">
        <v>383000</v>
      </c>
      <c r="N837" s="280">
        <v>402617392.81920004</v>
      </c>
      <c r="O837" s="280">
        <v>44369104</v>
      </c>
      <c r="P837" s="296"/>
      <c r="Q837" s="296"/>
      <c r="R837" s="295">
        <f>SUM(N837:Q837)</f>
        <v>446986496.81920004</v>
      </c>
      <c r="S837" s="295"/>
      <c r="T837" s="295"/>
      <c r="U837" s="253">
        <v>25</v>
      </c>
      <c r="V837" s="253">
        <v>4</v>
      </c>
      <c r="W837" s="282" t="s">
        <v>2466</v>
      </c>
      <c r="X837" s="297">
        <v>1</v>
      </c>
      <c r="Y837" s="304" t="s">
        <v>2479</v>
      </c>
      <c r="AA837" s="280"/>
    </row>
    <row r="838" spans="1:27" ht="27.6" customHeight="1" x14ac:dyDescent="0.35">
      <c r="A838" s="427"/>
      <c r="B838" s="241"/>
      <c r="C838" s="241"/>
      <c r="D838" s="241"/>
      <c r="E838" s="306"/>
      <c r="F838" s="307"/>
      <c r="G838" s="308"/>
      <c r="H838" s="308"/>
      <c r="I838" s="308"/>
      <c r="J838" s="241"/>
      <c r="K838" s="241"/>
      <c r="L838" s="300" t="s">
        <v>1544</v>
      </c>
      <c r="M838" s="301">
        <f>SUM(M835:M837)</f>
        <v>1271699</v>
      </c>
      <c r="N838" s="301">
        <f>SUM(N835:N837)</f>
        <v>1040192115.2446219</v>
      </c>
      <c r="O838" s="301">
        <f>SUM(O835:O837)</f>
        <v>59664768.800000004</v>
      </c>
      <c r="P838" s="301">
        <v>1433100</v>
      </c>
      <c r="Q838" s="301"/>
      <c r="R838" s="301">
        <f>SUM(N838:Q838)</f>
        <v>1101289984.0446219</v>
      </c>
      <c r="S838" s="301"/>
      <c r="T838" s="310"/>
      <c r="U838" s="253"/>
      <c r="V838" s="253"/>
      <c r="W838" s="253"/>
      <c r="X838" s="282"/>
    </row>
    <row r="839" spans="1:27" ht="27.6" customHeight="1" x14ac:dyDescent="0.35">
      <c r="A839" s="426"/>
      <c r="B839" s="286" t="s">
        <v>676</v>
      </c>
      <c r="C839" s="286"/>
      <c r="D839" s="286"/>
      <c r="E839" s="287"/>
      <c r="F839" s="288"/>
      <c r="G839" s="279"/>
      <c r="H839" s="279"/>
      <c r="I839" s="279"/>
      <c r="J839" s="241"/>
      <c r="K839" s="241"/>
      <c r="L839" s="241"/>
      <c r="M839" s="255"/>
      <c r="N839" s="280"/>
      <c r="O839" s="280"/>
      <c r="P839" s="280"/>
      <c r="Q839" s="280"/>
      <c r="R839" s="310"/>
      <c r="S839" s="310"/>
      <c r="T839" s="310"/>
      <c r="U839" s="253"/>
      <c r="V839" s="253"/>
      <c r="W839" s="253"/>
      <c r="X839" s="282"/>
    </row>
    <row r="840" spans="1:27" ht="27.6" customHeight="1" x14ac:dyDescent="0.35">
      <c r="A840" s="437"/>
      <c r="B840" s="289" t="s">
        <v>904</v>
      </c>
      <c r="C840" s="289" t="s">
        <v>2725</v>
      </c>
      <c r="D840" s="289"/>
      <c r="E840" s="299" t="s">
        <v>905</v>
      </c>
      <c r="F840" s="291" t="s">
        <v>907</v>
      </c>
      <c r="G840" s="292" t="s">
        <v>2212</v>
      </c>
      <c r="H840" s="292" t="s">
        <v>778</v>
      </c>
      <c r="I840" s="292">
        <v>10468</v>
      </c>
      <c r="J840" s="293" t="s">
        <v>906</v>
      </c>
      <c r="K840" s="241"/>
      <c r="L840" s="241"/>
      <c r="M840" s="255"/>
      <c r="N840" s="280"/>
      <c r="O840" s="280"/>
      <c r="P840" s="280"/>
      <c r="Q840" s="280"/>
      <c r="R840" s="295"/>
      <c r="S840" s="295"/>
      <c r="T840" s="295"/>
      <c r="U840" s="253"/>
      <c r="V840" s="253"/>
      <c r="W840" s="253"/>
      <c r="X840" s="282"/>
    </row>
    <row r="841" spans="1:27" ht="27.6" customHeight="1" x14ac:dyDescent="0.35">
      <c r="A841" s="420"/>
      <c r="B841" s="289" t="s">
        <v>908</v>
      </c>
      <c r="C841" s="289" t="s">
        <v>2725</v>
      </c>
      <c r="D841" s="558" t="s">
        <v>2880</v>
      </c>
      <c r="E841" s="299" t="s">
        <v>909</v>
      </c>
      <c r="F841" s="291" t="s">
        <v>736</v>
      </c>
      <c r="G841" s="292" t="s">
        <v>2212</v>
      </c>
      <c r="H841" s="292" t="s">
        <v>778</v>
      </c>
      <c r="I841" s="292">
        <v>10468</v>
      </c>
      <c r="J841" s="293" t="s">
        <v>910</v>
      </c>
      <c r="K841" s="293" t="s">
        <v>981</v>
      </c>
      <c r="L841" s="293" t="s">
        <v>1847</v>
      </c>
      <c r="M841" s="294">
        <v>98428</v>
      </c>
      <c r="N841" s="280">
        <v>60252608.232592605</v>
      </c>
      <c r="O841" s="280">
        <v>3777211.8800000008</v>
      </c>
      <c r="P841" s="296"/>
      <c r="Q841" s="296"/>
      <c r="R841" s="295">
        <f t="shared" ref="R841:R859" si="37">SUM(N841:Q841)</f>
        <v>64029820.112592608</v>
      </c>
      <c r="S841" s="295"/>
      <c r="T841" s="295"/>
      <c r="U841" s="253">
        <v>25</v>
      </c>
      <c r="V841" s="253">
        <v>4</v>
      </c>
      <c r="W841" s="253">
        <v>1934</v>
      </c>
      <c r="X841" s="282"/>
      <c r="AA841" s="280"/>
    </row>
    <row r="842" spans="1:27" ht="27.6" customHeight="1" x14ac:dyDescent="0.35">
      <c r="A842" s="422"/>
      <c r="B842" s="289" t="s">
        <v>2403</v>
      </c>
      <c r="C842" s="289" t="s">
        <v>2725</v>
      </c>
      <c r="D842" s="558" t="s">
        <v>2882</v>
      </c>
      <c r="E842" s="299" t="s">
        <v>911</v>
      </c>
      <c r="F842" s="291" t="s">
        <v>684</v>
      </c>
      <c r="G842" s="292" t="s">
        <v>2212</v>
      </c>
      <c r="H842" s="292" t="s">
        <v>778</v>
      </c>
      <c r="I842" s="292">
        <v>10468</v>
      </c>
      <c r="J842" s="293" t="s">
        <v>737</v>
      </c>
      <c r="K842" s="293" t="s">
        <v>232</v>
      </c>
      <c r="L842" s="293" t="s">
        <v>1408</v>
      </c>
      <c r="M842" s="294">
        <v>91808</v>
      </c>
      <c r="N842" s="280">
        <v>89275695.578432992</v>
      </c>
      <c r="O842" s="280">
        <v>2265159.52</v>
      </c>
      <c r="P842" s="296"/>
      <c r="Q842" s="296"/>
      <c r="R842" s="295">
        <f t="shared" si="37"/>
        <v>91540855.098432988</v>
      </c>
      <c r="S842" s="295"/>
      <c r="T842" s="295"/>
      <c r="U842" s="253">
        <v>25</v>
      </c>
      <c r="V842" s="253">
        <v>4</v>
      </c>
      <c r="W842" s="253">
        <v>1995</v>
      </c>
      <c r="X842" s="282"/>
      <c r="AA842" s="280"/>
    </row>
    <row r="843" spans="1:27" ht="27.6" customHeight="1" x14ac:dyDescent="0.35">
      <c r="A843" s="420"/>
      <c r="B843" s="289" t="s">
        <v>912</v>
      </c>
      <c r="C843" s="289" t="s">
        <v>2725</v>
      </c>
      <c r="D843" s="558" t="s">
        <v>2883</v>
      </c>
      <c r="E843" s="299" t="s">
        <v>913</v>
      </c>
      <c r="F843" s="291" t="s">
        <v>683</v>
      </c>
      <c r="G843" s="292" t="s">
        <v>2212</v>
      </c>
      <c r="H843" s="292" t="s">
        <v>778</v>
      </c>
      <c r="I843" s="292">
        <v>10468</v>
      </c>
      <c r="J843" s="293" t="s">
        <v>951</v>
      </c>
      <c r="K843" s="293" t="s">
        <v>1541</v>
      </c>
      <c r="L843" s="293" t="s">
        <v>1365</v>
      </c>
      <c r="M843" s="294">
        <v>96072</v>
      </c>
      <c r="N843" s="280">
        <v>33945131.398643717</v>
      </c>
      <c r="O843" s="280">
        <v>1751412.0000000002</v>
      </c>
      <c r="P843" s="296"/>
      <c r="Q843" s="296"/>
      <c r="R843" s="295">
        <f t="shared" si="37"/>
        <v>35696543.398643717</v>
      </c>
      <c r="S843" s="295"/>
      <c r="T843" s="295"/>
      <c r="U843" s="253">
        <v>25</v>
      </c>
      <c r="V843" s="253">
        <v>4</v>
      </c>
      <c r="W843" s="253">
        <v>1960</v>
      </c>
      <c r="X843" s="282"/>
      <c r="AA843" s="280"/>
    </row>
    <row r="844" spans="1:27" ht="27.6" customHeight="1" x14ac:dyDescent="0.35">
      <c r="A844" s="420"/>
      <c r="B844" s="289" t="s">
        <v>1395</v>
      </c>
      <c r="C844" s="289" t="s">
        <v>2725</v>
      </c>
      <c r="D844" s="558" t="s">
        <v>2884</v>
      </c>
      <c r="E844" s="299" t="s">
        <v>1396</v>
      </c>
      <c r="F844" s="291" t="s">
        <v>747</v>
      </c>
      <c r="G844" s="292" t="s">
        <v>2212</v>
      </c>
      <c r="H844" s="292" t="s">
        <v>778</v>
      </c>
      <c r="I844" s="292">
        <v>10468</v>
      </c>
      <c r="J844" s="293" t="s">
        <v>1397</v>
      </c>
      <c r="K844" s="293" t="s">
        <v>981</v>
      </c>
      <c r="L844" s="293" t="s">
        <v>1408</v>
      </c>
      <c r="M844" s="294">
        <v>47092</v>
      </c>
      <c r="N844" s="280">
        <v>18330370.955267612</v>
      </c>
      <c r="O844" s="280">
        <v>1477024.12</v>
      </c>
      <c r="P844" s="296"/>
      <c r="Q844" s="296"/>
      <c r="R844" s="295">
        <f t="shared" si="37"/>
        <v>19807395.075267613</v>
      </c>
      <c r="S844" s="295"/>
      <c r="T844" s="295"/>
      <c r="U844" s="253">
        <v>25</v>
      </c>
      <c r="V844" s="253">
        <v>4</v>
      </c>
      <c r="W844" s="253">
        <v>1960</v>
      </c>
      <c r="X844" s="282"/>
      <c r="AA844" s="280"/>
    </row>
    <row r="845" spans="1:27" ht="27.6" customHeight="1" x14ac:dyDescent="0.35">
      <c r="A845" s="420"/>
      <c r="B845" s="289" t="s">
        <v>1148</v>
      </c>
      <c r="C845" s="289" t="s">
        <v>2725</v>
      </c>
      <c r="D845" s="558" t="s">
        <v>2885</v>
      </c>
      <c r="E845" s="299" t="s">
        <v>1343</v>
      </c>
      <c r="F845" s="291" t="s">
        <v>746</v>
      </c>
      <c r="G845" s="292" t="s">
        <v>2212</v>
      </c>
      <c r="H845" s="292" t="s">
        <v>778</v>
      </c>
      <c r="I845" s="292">
        <v>10468</v>
      </c>
      <c r="J845" s="293" t="s">
        <v>738</v>
      </c>
      <c r="K845" s="293" t="s">
        <v>981</v>
      </c>
      <c r="L845" s="293" t="s">
        <v>794</v>
      </c>
      <c r="M845" s="294">
        <v>232709</v>
      </c>
      <c r="N845" s="280">
        <v>66702183.19833491</v>
      </c>
      <c r="O845" s="280">
        <v>5674574.8799999999</v>
      </c>
      <c r="P845" s="296"/>
      <c r="Q845" s="296"/>
      <c r="R845" s="295">
        <f t="shared" si="37"/>
        <v>72376758.078334913</v>
      </c>
      <c r="S845" s="295"/>
      <c r="T845" s="295"/>
      <c r="U845" s="253">
        <v>25</v>
      </c>
      <c r="V845" s="253">
        <v>4</v>
      </c>
      <c r="W845" s="253">
        <v>1970</v>
      </c>
      <c r="X845" s="282"/>
      <c r="AA845" s="280"/>
    </row>
    <row r="846" spans="1:27" ht="27.6" customHeight="1" x14ac:dyDescent="0.35">
      <c r="A846" s="298"/>
      <c r="B846" s="289" t="s">
        <v>2271</v>
      </c>
      <c r="C846" s="289" t="s">
        <v>2725</v>
      </c>
      <c r="D846" s="558" t="s">
        <v>2888</v>
      </c>
      <c r="E846" s="299" t="s">
        <v>251</v>
      </c>
      <c r="F846" s="291" t="s">
        <v>745</v>
      </c>
      <c r="G846" s="292" t="s">
        <v>2212</v>
      </c>
      <c r="H846" s="292" t="s">
        <v>778</v>
      </c>
      <c r="I846" s="292">
        <v>10468</v>
      </c>
      <c r="J846" s="293" t="s">
        <v>739</v>
      </c>
      <c r="K846" s="293" t="s">
        <v>981</v>
      </c>
      <c r="L846" s="293" t="s">
        <v>1365</v>
      </c>
      <c r="M846" s="294">
        <v>140872</v>
      </c>
      <c r="N846" s="280">
        <v>39546078.079419926</v>
      </c>
      <c r="O846" s="280">
        <v>3351034.96</v>
      </c>
      <c r="P846" s="296"/>
      <c r="Q846" s="296"/>
      <c r="R846" s="295">
        <f t="shared" si="37"/>
        <v>42897113.039419927</v>
      </c>
      <c r="S846" s="295"/>
      <c r="T846" s="295"/>
      <c r="U846" s="253">
        <v>25</v>
      </c>
      <c r="V846" s="253">
        <v>4</v>
      </c>
      <c r="W846" s="253">
        <v>1980</v>
      </c>
      <c r="X846" s="282"/>
      <c r="AA846" s="280"/>
    </row>
    <row r="847" spans="1:27" ht="27.6" customHeight="1" x14ac:dyDescent="0.35">
      <c r="A847" s="420"/>
      <c r="B847" s="289" t="s">
        <v>741</v>
      </c>
      <c r="C847" s="289" t="s">
        <v>2725</v>
      </c>
      <c r="D847" s="558" t="s">
        <v>2887</v>
      </c>
      <c r="E847" s="299" t="s">
        <v>362</v>
      </c>
      <c r="F847" s="291" t="s">
        <v>744</v>
      </c>
      <c r="G847" s="292" t="s">
        <v>2212</v>
      </c>
      <c r="H847" s="292" t="s">
        <v>778</v>
      </c>
      <c r="I847" s="292">
        <v>10468</v>
      </c>
      <c r="J847" s="293" t="s">
        <v>740</v>
      </c>
      <c r="K847" s="293" t="s">
        <v>232</v>
      </c>
      <c r="L847" s="293" t="s">
        <v>1365</v>
      </c>
      <c r="M847" s="294">
        <v>51250</v>
      </c>
      <c r="N847" s="280">
        <v>41413060.306345336</v>
      </c>
      <c r="O847" s="280">
        <v>1733897.8800000004</v>
      </c>
      <c r="P847" s="296"/>
      <c r="Q847" s="296"/>
      <c r="R847" s="295">
        <f t="shared" si="37"/>
        <v>43146958.186345339</v>
      </c>
      <c r="S847" s="295"/>
      <c r="T847" s="295"/>
      <c r="U847" s="253">
        <v>25</v>
      </c>
      <c r="V847" s="253">
        <v>4</v>
      </c>
      <c r="W847" s="253">
        <v>1980</v>
      </c>
      <c r="X847" s="282"/>
      <c r="AA847" s="280"/>
    </row>
    <row r="848" spans="1:27" ht="27.6" customHeight="1" x14ac:dyDescent="0.35">
      <c r="A848" s="420"/>
      <c r="B848" s="289" t="s">
        <v>734</v>
      </c>
      <c r="C848" s="289" t="s">
        <v>2725</v>
      </c>
      <c r="D848" s="558" t="s">
        <v>2879</v>
      </c>
      <c r="E848" s="299">
        <v>607011</v>
      </c>
      <c r="F848" s="291" t="s">
        <v>735</v>
      </c>
      <c r="G848" s="292" t="s">
        <v>2212</v>
      </c>
      <c r="H848" s="292" t="s">
        <v>778</v>
      </c>
      <c r="I848" s="292">
        <v>10468</v>
      </c>
      <c r="J848" s="293" t="s">
        <v>784</v>
      </c>
      <c r="K848" s="293" t="s">
        <v>232</v>
      </c>
      <c r="L848" s="293" t="s">
        <v>794</v>
      </c>
      <c r="M848" s="294">
        <v>199629</v>
      </c>
      <c r="N848" s="280">
        <v>39036901.10844028</v>
      </c>
      <c r="O848" s="280">
        <v>3175893.7600000002</v>
      </c>
      <c r="P848" s="296"/>
      <c r="Q848" s="296"/>
      <c r="R848" s="295">
        <f t="shared" si="37"/>
        <v>42212794.868440278</v>
      </c>
      <c r="S848" s="295"/>
      <c r="T848" s="295"/>
      <c r="U848" s="253">
        <v>25</v>
      </c>
      <c r="V848" s="253">
        <v>4</v>
      </c>
      <c r="W848" s="253">
        <v>1980</v>
      </c>
      <c r="X848" s="282"/>
      <c r="AA848" s="280"/>
    </row>
    <row r="849" spans="1:223" ht="27.6" customHeight="1" x14ac:dyDescent="0.35">
      <c r="A849" s="420"/>
      <c r="B849" s="289" t="s">
        <v>743</v>
      </c>
      <c r="C849" s="289" t="s">
        <v>2725</v>
      </c>
      <c r="D849" s="558" t="s">
        <v>2881</v>
      </c>
      <c r="E849" s="299">
        <v>607023</v>
      </c>
      <c r="F849" s="291" t="s">
        <v>1219</v>
      </c>
      <c r="G849" s="292" t="s">
        <v>2212</v>
      </c>
      <c r="H849" s="292" t="s">
        <v>778</v>
      </c>
      <c r="I849" s="292">
        <v>10468</v>
      </c>
      <c r="J849" s="293" t="s">
        <v>742</v>
      </c>
      <c r="K849" s="293" t="s">
        <v>232</v>
      </c>
      <c r="L849" s="293" t="s">
        <v>1365</v>
      </c>
      <c r="M849" s="294">
        <v>3800</v>
      </c>
      <c r="N849" s="280">
        <v>3394513.1398643716</v>
      </c>
      <c r="O849" s="280">
        <v>0</v>
      </c>
      <c r="P849" s="296"/>
      <c r="Q849" s="296"/>
      <c r="R849" s="295">
        <f t="shared" si="37"/>
        <v>3394513.1398643716</v>
      </c>
      <c r="S849" s="295"/>
      <c r="T849" s="295"/>
      <c r="U849" s="253">
        <v>1</v>
      </c>
      <c r="V849" s="253">
        <v>4</v>
      </c>
      <c r="W849" s="253">
        <v>1935</v>
      </c>
      <c r="X849" s="282"/>
      <c r="AA849" s="280"/>
    </row>
    <row r="850" spans="1:223" s="353" customFormat="1" ht="27.6" customHeight="1" x14ac:dyDescent="0.35">
      <c r="A850" s="436" t="s">
        <v>1484</v>
      </c>
      <c r="B850" s="429" t="s">
        <v>2092</v>
      </c>
      <c r="C850" s="429"/>
      <c r="D850" s="429" t="s">
        <v>2877</v>
      </c>
      <c r="E850" s="483">
        <v>607001</v>
      </c>
      <c r="F850" s="436" t="s">
        <v>2102</v>
      </c>
      <c r="G850" s="292" t="s">
        <v>2212</v>
      </c>
      <c r="H850" s="292" t="s">
        <v>778</v>
      </c>
      <c r="I850" s="292">
        <v>10468</v>
      </c>
      <c r="J850" s="436"/>
      <c r="K850" s="436"/>
      <c r="L850" s="436"/>
      <c r="M850" s="440">
        <v>123924</v>
      </c>
      <c r="N850" s="280">
        <v>52428915.580354564</v>
      </c>
      <c r="O850" s="441">
        <v>0</v>
      </c>
      <c r="P850" s="441"/>
      <c r="Q850" s="441"/>
      <c r="R850" s="295">
        <f t="shared" si="37"/>
        <v>52428915.580354564</v>
      </c>
      <c r="S850" s="295"/>
      <c r="T850" s="295"/>
      <c r="U850" s="436"/>
      <c r="V850" s="436"/>
      <c r="W850" s="436"/>
      <c r="X850" s="436"/>
      <c r="Y850" s="436"/>
      <c r="Z850" s="254"/>
      <c r="AA850" s="280"/>
      <c r="AB850" s="255"/>
      <c r="AC850" s="255"/>
      <c r="AD850" s="436"/>
      <c r="AE850" s="436"/>
      <c r="AF850" s="436"/>
      <c r="AG850" s="436"/>
      <c r="AH850" s="436"/>
      <c r="AI850" s="436"/>
      <c r="AJ850" s="436"/>
      <c r="AK850" s="436"/>
      <c r="AL850" s="436"/>
      <c r="AM850" s="436"/>
      <c r="AN850" s="436"/>
      <c r="AO850" s="436"/>
      <c r="AP850" s="436"/>
      <c r="AQ850" s="436"/>
      <c r="AR850" s="436"/>
      <c r="AS850" s="436"/>
      <c r="AT850" s="436"/>
      <c r="AU850" s="436"/>
      <c r="AV850" s="436"/>
      <c r="AW850" s="436"/>
      <c r="AX850" s="436"/>
      <c r="AY850" s="436"/>
      <c r="AZ850" s="436"/>
      <c r="BA850" s="436"/>
      <c r="BB850" s="436"/>
      <c r="BC850" s="436"/>
      <c r="BD850" s="436"/>
      <c r="BE850" s="436"/>
      <c r="BF850" s="436"/>
      <c r="BG850" s="436"/>
      <c r="BH850" s="436"/>
      <c r="BI850" s="436"/>
      <c r="BJ850" s="436"/>
      <c r="BK850" s="436"/>
      <c r="BL850" s="436"/>
      <c r="BM850" s="436"/>
      <c r="BN850" s="436"/>
      <c r="BO850" s="436"/>
      <c r="BP850" s="436"/>
      <c r="BQ850" s="436"/>
      <c r="BR850" s="436"/>
      <c r="BS850" s="436"/>
      <c r="BT850" s="436"/>
      <c r="BU850" s="436"/>
      <c r="BV850" s="436"/>
      <c r="BW850" s="436"/>
      <c r="BX850" s="436"/>
      <c r="BY850" s="436"/>
      <c r="BZ850" s="436"/>
      <c r="CA850" s="436"/>
      <c r="CB850" s="436"/>
      <c r="CC850" s="436"/>
      <c r="CD850" s="436"/>
      <c r="CE850" s="436"/>
      <c r="CF850" s="436"/>
      <c r="CG850" s="436"/>
      <c r="CH850" s="436"/>
      <c r="CI850" s="436"/>
      <c r="CJ850" s="436"/>
      <c r="CK850" s="436"/>
      <c r="CL850" s="436"/>
      <c r="CM850" s="436"/>
      <c r="CN850" s="436"/>
      <c r="CO850" s="436"/>
      <c r="CP850" s="436"/>
      <c r="CQ850" s="436"/>
      <c r="CR850" s="436"/>
      <c r="CS850" s="436"/>
      <c r="CT850" s="436"/>
      <c r="CU850" s="436"/>
      <c r="CV850" s="436"/>
      <c r="CW850" s="436"/>
      <c r="CX850" s="436"/>
      <c r="CY850" s="436"/>
      <c r="CZ850" s="436"/>
      <c r="DA850" s="436"/>
      <c r="DB850" s="436"/>
      <c r="DC850" s="436"/>
      <c r="DD850" s="436"/>
      <c r="DE850" s="436"/>
      <c r="DF850" s="436"/>
      <c r="DG850" s="436"/>
      <c r="DH850" s="436"/>
      <c r="DI850" s="436"/>
      <c r="DJ850" s="436"/>
      <c r="DK850" s="436"/>
      <c r="DL850" s="436"/>
      <c r="DM850" s="436"/>
      <c r="DN850" s="436"/>
      <c r="DO850" s="436"/>
      <c r="DP850" s="436"/>
      <c r="DQ850" s="436"/>
      <c r="DR850" s="436"/>
      <c r="DS850" s="436"/>
      <c r="DT850" s="436"/>
      <c r="DU850" s="436"/>
      <c r="DV850" s="436"/>
      <c r="DW850" s="436"/>
      <c r="DX850" s="436"/>
      <c r="DY850" s="436"/>
      <c r="DZ850" s="436"/>
      <c r="EA850" s="436"/>
      <c r="EB850" s="436"/>
      <c r="EC850" s="436"/>
      <c r="ED850" s="436"/>
      <c r="EE850" s="436"/>
      <c r="EF850" s="436"/>
      <c r="EG850" s="436"/>
      <c r="EH850" s="436"/>
      <c r="EI850" s="436"/>
      <c r="EJ850" s="436"/>
      <c r="EK850" s="436"/>
      <c r="EL850" s="436"/>
      <c r="EM850" s="436"/>
      <c r="EN850" s="436"/>
      <c r="EO850" s="436"/>
      <c r="EP850" s="436"/>
      <c r="EQ850" s="436"/>
      <c r="ER850" s="436"/>
      <c r="ES850" s="436"/>
      <c r="ET850" s="436"/>
      <c r="EU850" s="436"/>
      <c r="EV850" s="436"/>
      <c r="EW850" s="436"/>
      <c r="EX850" s="436"/>
      <c r="EY850" s="436"/>
      <c r="EZ850" s="436"/>
      <c r="FA850" s="436"/>
      <c r="FB850" s="436"/>
      <c r="FC850" s="436"/>
      <c r="FD850" s="436"/>
      <c r="FE850" s="436"/>
      <c r="FF850" s="436"/>
      <c r="FG850" s="436"/>
      <c r="FH850" s="436"/>
      <c r="FI850" s="436"/>
      <c r="FJ850" s="436"/>
      <c r="FK850" s="436"/>
      <c r="FL850" s="436"/>
      <c r="FM850" s="436"/>
      <c r="FN850" s="436"/>
      <c r="FO850" s="436"/>
      <c r="FP850" s="436"/>
      <c r="FQ850" s="436"/>
      <c r="FR850" s="436"/>
      <c r="FS850" s="436"/>
      <c r="FT850" s="436"/>
      <c r="FU850" s="436"/>
      <c r="FV850" s="436"/>
      <c r="FW850" s="436"/>
      <c r="FX850" s="436"/>
      <c r="FY850" s="436"/>
      <c r="FZ850" s="436"/>
      <c r="GA850" s="436"/>
      <c r="GB850" s="436"/>
      <c r="GC850" s="436"/>
      <c r="GD850" s="436"/>
      <c r="GE850" s="436"/>
      <c r="GF850" s="436"/>
      <c r="GG850" s="436"/>
      <c r="GH850" s="436"/>
      <c r="GI850" s="436"/>
      <c r="GJ850" s="436"/>
      <c r="GK850" s="436"/>
      <c r="GL850" s="436"/>
      <c r="GM850" s="436"/>
      <c r="GN850" s="436"/>
      <c r="GO850" s="436"/>
      <c r="GP850" s="436"/>
      <c r="GQ850" s="436"/>
      <c r="GR850" s="436"/>
      <c r="GS850" s="436"/>
      <c r="GT850" s="436"/>
      <c r="GU850" s="436"/>
      <c r="GV850" s="436"/>
      <c r="GW850" s="436"/>
      <c r="GX850" s="436"/>
      <c r="GY850" s="436"/>
      <c r="GZ850" s="436"/>
      <c r="HA850" s="436"/>
      <c r="HB850" s="436"/>
      <c r="HC850" s="436"/>
      <c r="HD850" s="436"/>
      <c r="HE850" s="436"/>
      <c r="HF850" s="436"/>
      <c r="HG850" s="436"/>
      <c r="HH850" s="436"/>
      <c r="HI850" s="436"/>
      <c r="HJ850" s="436"/>
      <c r="HK850" s="436"/>
      <c r="HL850" s="436"/>
      <c r="HM850" s="436"/>
      <c r="HN850" s="436"/>
      <c r="HO850" s="436"/>
    </row>
    <row r="851" spans="1:223" s="353" customFormat="1" ht="27.6" customHeight="1" x14ac:dyDescent="0.35">
      <c r="A851" s="436" t="s">
        <v>1485</v>
      </c>
      <c r="B851" s="429" t="s">
        <v>2093</v>
      </c>
      <c r="C851" s="429"/>
      <c r="D851" s="558" t="s">
        <v>2878</v>
      </c>
      <c r="E851" s="561">
        <v>607002</v>
      </c>
      <c r="F851" s="436" t="s">
        <v>2103</v>
      </c>
      <c r="G851" s="292" t="s">
        <v>2212</v>
      </c>
      <c r="H851" s="292" t="s">
        <v>778</v>
      </c>
      <c r="I851" s="292">
        <v>10468</v>
      </c>
      <c r="J851" s="436"/>
      <c r="K851" s="436"/>
      <c r="L851" s="436"/>
      <c r="M851" s="440">
        <v>128968</v>
      </c>
      <c r="N851" s="280">
        <v>54458421.989916682</v>
      </c>
      <c r="O851" s="441">
        <v>0</v>
      </c>
      <c r="P851" s="441"/>
      <c r="Q851" s="441"/>
      <c r="R851" s="295">
        <f t="shared" si="37"/>
        <v>54458421.989916682</v>
      </c>
      <c r="S851" s="295"/>
      <c r="T851" s="295"/>
      <c r="U851" s="436"/>
      <c r="V851" s="436"/>
      <c r="W851" s="436"/>
      <c r="X851" s="436"/>
      <c r="Y851" s="436"/>
      <c r="Z851" s="254"/>
      <c r="AA851" s="280"/>
      <c r="AB851" s="255"/>
      <c r="AC851" s="255"/>
      <c r="AD851" s="436"/>
      <c r="AE851" s="436"/>
      <c r="AF851" s="436"/>
      <c r="AG851" s="436"/>
      <c r="AH851" s="436"/>
      <c r="AI851" s="436"/>
      <c r="AJ851" s="436"/>
      <c r="AK851" s="436"/>
      <c r="AL851" s="436"/>
      <c r="AM851" s="436"/>
      <c r="AN851" s="436"/>
      <c r="AO851" s="436"/>
      <c r="AP851" s="436"/>
      <c r="AQ851" s="436"/>
      <c r="AR851" s="436"/>
      <c r="AS851" s="436"/>
      <c r="AT851" s="436"/>
      <c r="AU851" s="436"/>
      <c r="AV851" s="436"/>
      <c r="AW851" s="436"/>
      <c r="AX851" s="436"/>
      <c r="AY851" s="436"/>
      <c r="AZ851" s="436"/>
      <c r="BA851" s="436"/>
      <c r="BB851" s="436"/>
      <c r="BC851" s="436"/>
      <c r="BD851" s="436"/>
      <c r="BE851" s="436"/>
      <c r="BF851" s="436"/>
      <c r="BG851" s="436"/>
      <c r="BH851" s="436"/>
      <c r="BI851" s="436"/>
      <c r="BJ851" s="436"/>
      <c r="BK851" s="436"/>
      <c r="BL851" s="436"/>
      <c r="BM851" s="436"/>
      <c r="BN851" s="436"/>
      <c r="BO851" s="436"/>
      <c r="BP851" s="436"/>
      <c r="BQ851" s="436"/>
      <c r="BR851" s="436"/>
      <c r="BS851" s="436"/>
      <c r="BT851" s="436"/>
      <c r="BU851" s="436"/>
      <c r="BV851" s="436"/>
      <c r="BW851" s="436"/>
      <c r="BX851" s="436"/>
      <c r="BY851" s="436"/>
      <c r="BZ851" s="436"/>
      <c r="CA851" s="436"/>
      <c r="CB851" s="436"/>
      <c r="CC851" s="436"/>
      <c r="CD851" s="436"/>
      <c r="CE851" s="436"/>
      <c r="CF851" s="436"/>
      <c r="CG851" s="436"/>
      <c r="CH851" s="436"/>
      <c r="CI851" s="436"/>
      <c r="CJ851" s="436"/>
      <c r="CK851" s="436"/>
      <c r="CL851" s="436"/>
      <c r="CM851" s="436"/>
      <c r="CN851" s="436"/>
      <c r="CO851" s="436"/>
      <c r="CP851" s="436"/>
      <c r="CQ851" s="436"/>
      <c r="CR851" s="436"/>
      <c r="CS851" s="436"/>
      <c r="CT851" s="436"/>
      <c r="CU851" s="436"/>
      <c r="CV851" s="436"/>
      <c r="CW851" s="436"/>
      <c r="CX851" s="436"/>
      <c r="CY851" s="436"/>
      <c r="CZ851" s="436"/>
      <c r="DA851" s="436"/>
      <c r="DB851" s="436"/>
      <c r="DC851" s="436"/>
      <c r="DD851" s="436"/>
      <c r="DE851" s="436"/>
      <c r="DF851" s="436"/>
      <c r="DG851" s="436"/>
      <c r="DH851" s="436"/>
      <c r="DI851" s="436"/>
      <c r="DJ851" s="436"/>
      <c r="DK851" s="436"/>
      <c r="DL851" s="436"/>
      <c r="DM851" s="436"/>
      <c r="DN851" s="436"/>
      <c r="DO851" s="436"/>
      <c r="DP851" s="436"/>
      <c r="DQ851" s="436"/>
      <c r="DR851" s="436"/>
      <c r="DS851" s="436"/>
      <c r="DT851" s="436"/>
      <c r="DU851" s="436"/>
      <c r="DV851" s="436"/>
      <c r="DW851" s="436"/>
      <c r="DX851" s="436"/>
      <c r="DY851" s="436"/>
      <c r="DZ851" s="436"/>
      <c r="EA851" s="436"/>
      <c r="EB851" s="436"/>
      <c r="EC851" s="436"/>
      <c r="ED851" s="436"/>
      <c r="EE851" s="436"/>
      <c r="EF851" s="436"/>
      <c r="EG851" s="436"/>
      <c r="EH851" s="436"/>
      <c r="EI851" s="436"/>
      <c r="EJ851" s="436"/>
      <c r="EK851" s="436"/>
      <c r="EL851" s="436"/>
      <c r="EM851" s="436"/>
      <c r="EN851" s="436"/>
      <c r="EO851" s="436"/>
      <c r="EP851" s="436"/>
      <c r="EQ851" s="436"/>
      <c r="ER851" s="436"/>
      <c r="ES851" s="436"/>
      <c r="ET851" s="436"/>
      <c r="EU851" s="436"/>
      <c r="EV851" s="436"/>
      <c r="EW851" s="436"/>
      <c r="EX851" s="436"/>
      <c r="EY851" s="436"/>
      <c r="EZ851" s="436"/>
      <c r="FA851" s="436"/>
      <c r="FB851" s="436"/>
      <c r="FC851" s="436"/>
      <c r="FD851" s="436"/>
      <c r="FE851" s="436"/>
      <c r="FF851" s="436"/>
      <c r="FG851" s="436"/>
      <c r="FH851" s="436"/>
      <c r="FI851" s="436"/>
      <c r="FJ851" s="436"/>
      <c r="FK851" s="436"/>
      <c r="FL851" s="436"/>
      <c r="FM851" s="436"/>
      <c r="FN851" s="436"/>
      <c r="FO851" s="436"/>
      <c r="FP851" s="436"/>
      <c r="FQ851" s="436"/>
      <c r="FR851" s="436"/>
      <c r="FS851" s="436"/>
      <c r="FT851" s="436"/>
      <c r="FU851" s="436"/>
      <c r="FV851" s="436"/>
      <c r="FW851" s="436"/>
      <c r="FX851" s="436"/>
      <c r="FY851" s="436"/>
      <c r="FZ851" s="436"/>
      <c r="GA851" s="436"/>
      <c r="GB851" s="436"/>
      <c r="GC851" s="436"/>
      <c r="GD851" s="436"/>
      <c r="GE851" s="436"/>
      <c r="GF851" s="436"/>
      <c r="GG851" s="436"/>
      <c r="GH851" s="436"/>
      <c r="GI851" s="436"/>
      <c r="GJ851" s="436"/>
      <c r="GK851" s="436"/>
      <c r="GL851" s="436"/>
      <c r="GM851" s="436"/>
      <c r="GN851" s="436"/>
      <c r="GO851" s="436"/>
      <c r="GP851" s="436"/>
      <c r="GQ851" s="436"/>
      <c r="GR851" s="436"/>
      <c r="GS851" s="436"/>
      <c r="GT851" s="436"/>
      <c r="GU851" s="436"/>
      <c r="GV851" s="436"/>
      <c r="GW851" s="436"/>
      <c r="GX851" s="436"/>
      <c r="GY851" s="436"/>
      <c r="GZ851" s="436"/>
      <c r="HA851" s="436"/>
      <c r="HB851" s="436"/>
      <c r="HC851" s="436"/>
      <c r="HD851" s="436"/>
      <c r="HE851" s="436"/>
      <c r="HF851" s="436"/>
      <c r="HG851" s="436"/>
      <c r="HH851" s="436"/>
      <c r="HI851" s="436"/>
      <c r="HJ851" s="436"/>
      <c r="HK851" s="436"/>
      <c r="HL851" s="436"/>
      <c r="HM851" s="436"/>
      <c r="HN851" s="436"/>
      <c r="HO851" s="436"/>
    </row>
    <row r="852" spans="1:223" s="353" customFormat="1" ht="27.6" customHeight="1" x14ac:dyDescent="0.35">
      <c r="A852" s="436" t="s">
        <v>1486</v>
      </c>
      <c r="B852" s="429" t="s">
        <v>2101</v>
      </c>
      <c r="C852" s="429"/>
      <c r="D852" s="558" t="s">
        <v>2886</v>
      </c>
      <c r="E852" s="483">
        <v>607008</v>
      </c>
      <c r="F852" s="436" t="s">
        <v>907</v>
      </c>
      <c r="G852" s="292" t="s">
        <v>2212</v>
      </c>
      <c r="H852" s="292" t="s">
        <v>778</v>
      </c>
      <c r="I852" s="292">
        <v>10468</v>
      </c>
      <c r="J852" s="436"/>
      <c r="K852" s="436"/>
      <c r="L852" s="436"/>
      <c r="M852" s="440">
        <v>146186</v>
      </c>
      <c r="N852" s="280">
        <v>88960030.952472597</v>
      </c>
      <c r="O852" s="441">
        <v>0</v>
      </c>
      <c r="P852" s="441"/>
      <c r="Q852" s="441"/>
      <c r="R852" s="295">
        <f t="shared" si="37"/>
        <v>88960030.952472597</v>
      </c>
      <c r="S852" s="295"/>
      <c r="T852" s="295"/>
      <c r="U852" s="436"/>
      <c r="V852" s="436"/>
      <c r="W852" s="436"/>
      <c r="X852" s="436"/>
      <c r="Y852" s="436"/>
      <c r="Z852" s="254"/>
      <c r="AA852" s="280"/>
      <c r="AB852" s="255"/>
      <c r="AC852" s="255"/>
      <c r="AD852" s="436"/>
      <c r="AE852" s="436"/>
      <c r="AF852" s="436"/>
      <c r="AG852" s="436"/>
      <c r="AH852" s="436"/>
      <c r="AI852" s="436"/>
      <c r="AJ852" s="436"/>
      <c r="AK852" s="436"/>
      <c r="AL852" s="436"/>
      <c r="AM852" s="436"/>
      <c r="AN852" s="436"/>
      <c r="AO852" s="436"/>
      <c r="AP852" s="436"/>
      <c r="AQ852" s="436"/>
      <c r="AR852" s="436"/>
      <c r="AS852" s="436"/>
      <c r="AT852" s="436"/>
      <c r="AU852" s="436"/>
      <c r="AV852" s="436"/>
      <c r="AW852" s="436"/>
      <c r="AX852" s="436"/>
      <c r="AY852" s="436"/>
      <c r="AZ852" s="436"/>
      <c r="BA852" s="436"/>
      <c r="BB852" s="436"/>
      <c r="BC852" s="436"/>
      <c r="BD852" s="436"/>
      <c r="BE852" s="436"/>
      <c r="BF852" s="436"/>
      <c r="BG852" s="436"/>
      <c r="BH852" s="436"/>
      <c r="BI852" s="436"/>
      <c r="BJ852" s="436"/>
      <c r="BK852" s="436"/>
      <c r="BL852" s="436"/>
      <c r="BM852" s="436"/>
      <c r="BN852" s="436"/>
      <c r="BO852" s="436"/>
      <c r="BP852" s="436"/>
      <c r="BQ852" s="436"/>
      <c r="BR852" s="436"/>
      <c r="BS852" s="436"/>
      <c r="BT852" s="436"/>
      <c r="BU852" s="436"/>
      <c r="BV852" s="436"/>
      <c r="BW852" s="436"/>
      <c r="BX852" s="436"/>
      <c r="BY852" s="436"/>
      <c r="BZ852" s="436"/>
      <c r="CA852" s="436"/>
      <c r="CB852" s="436"/>
      <c r="CC852" s="436"/>
      <c r="CD852" s="436"/>
      <c r="CE852" s="436"/>
      <c r="CF852" s="436"/>
      <c r="CG852" s="436"/>
      <c r="CH852" s="436"/>
      <c r="CI852" s="436"/>
      <c r="CJ852" s="436"/>
      <c r="CK852" s="436"/>
      <c r="CL852" s="436"/>
      <c r="CM852" s="436"/>
      <c r="CN852" s="436"/>
      <c r="CO852" s="436"/>
      <c r="CP852" s="436"/>
      <c r="CQ852" s="436"/>
      <c r="CR852" s="436"/>
      <c r="CS852" s="436"/>
      <c r="CT852" s="436"/>
      <c r="CU852" s="436"/>
      <c r="CV852" s="436"/>
      <c r="CW852" s="436"/>
      <c r="CX852" s="436"/>
      <c r="CY852" s="436"/>
      <c r="CZ852" s="436"/>
      <c r="DA852" s="436"/>
      <c r="DB852" s="436"/>
      <c r="DC852" s="436"/>
      <c r="DD852" s="436"/>
      <c r="DE852" s="436"/>
      <c r="DF852" s="436"/>
      <c r="DG852" s="436"/>
      <c r="DH852" s="436"/>
      <c r="DI852" s="436"/>
      <c r="DJ852" s="436"/>
      <c r="DK852" s="436"/>
      <c r="DL852" s="436"/>
      <c r="DM852" s="436"/>
      <c r="DN852" s="436"/>
      <c r="DO852" s="436"/>
      <c r="DP852" s="436"/>
      <c r="DQ852" s="436"/>
      <c r="DR852" s="436"/>
      <c r="DS852" s="436"/>
      <c r="DT852" s="436"/>
      <c r="DU852" s="436"/>
      <c r="DV852" s="436"/>
      <c r="DW852" s="436"/>
      <c r="DX852" s="436"/>
      <c r="DY852" s="436"/>
      <c r="DZ852" s="436"/>
      <c r="EA852" s="436"/>
      <c r="EB852" s="436"/>
      <c r="EC852" s="436"/>
      <c r="ED852" s="436"/>
      <c r="EE852" s="436"/>
      <c r="EF852" s="436"/>
      <c r="EG852" s="436"/>
      <c r="EH852" s="436"/>
      <c r="EI852" s="436"/>
      <c r="EJ852" s="436"/>
      <c r="EK852" s="436"/>
      <c r="EL852" s="436"/>
      <c r="EM852" s="436"/>
      <c r="EN852" s="436"/>
      <c r="EO852" s="436"/>
      <c r="EP852" s="436"/>
      <c r="EQ852" s="436"/>
      <c r="ER852" s="436"/>
      <c r="ES852" s="436"/>
      <c r="ET852" s="436"/>
      <c r="EU852" s="436"/>
      <c r="EV852" s="436"/>
      <c r="EW852" s="436"/>
      <c r="EX852" s="436"/>
      <c r="EY852" s="436"/>
      <c r="EZ852" s="436"/>
      <c r="FA852" s="436"/>
      <c r="FB852" s="436"/>
      <c r="FC852" s="436"/>
      <c r="FD852" s="436"/>
      <c r="FE852" s="436"/>
      <c r="FF852" s="436"/>
      <c r="FG852" s="436"/>
      <c r="FH852" s="436"/>
      <c r="FI852" s="436"/>
      <c r="FJ852" s="436"/>
      <c r="FK852" s="436"/>
      <c r="FL852" s="436"/>
      <c r="FM852" s="436"/>
      <c r="FN852" s="436"/>
      <c r="FO852" s="436"/>
      <c r="FP852" s="436"/>
      <c r="FQ852" s="436"/>
      <c r="FR852" s="436"/>
      <c r="FS852" s="436"/>
      <c r="FT852" s="436"/>
      <c r="FU852" s="436"/>
      <c r="FV852" s="436"/>
      <c r="FW852" s="436"/>
      <c r="FX852" s="436"/>
      <c r="FY852" s="436"/>
      <c r="FZ852" s="436"/>
      <c r="GA852" s="436"/>
      <c r="GB852" s="436"/>
      <c r="GC852" s="436"/>
      <c r="GD852" s="436"/>
      <c r="GE852" s="436"/>
      <c r="GF852" s="436"/>
      <c r="GG852" s="436"/>
      <c r="GH852" s="436"/>
      <c r="GI852" s="436"/>
      <c r="GJ852" s="436"/>
      <c r="GK852" s="436"/>
      <c r="GL852" s="436"/>
      <c r="GM852" s="436"/>
      <c r="GN852" s="436"/>
      <c r="GO852" s="436"/>
      <c r="GP852" s="436"/>
      <c r="GQ852" s="436"/>
      <c r="GR852" s="436"/>
      <c r="GS852" s="436"/>
      <c r="GT852" s="436"/>
      <c r="GU852" s="436"/>
      <c r="GV852" s="436"/>
      <c r="GW852" s="436"/>
      <c r="GX852" s="436"/>
      <c r="GY852" s="436"/>
      <c r="GZ852" s="436"/>
      <c r="HA852" s="436"/>
      <c r="HB852" s="436"/>
      <c r="HC852" s="436"/>
      <c r="HD852" s="436"/>
      <c r="HE852" s="436"/>
      <c r="HF852" s="436"/>
      <c r="HG852" s="436"/>
      <c r="HH852" s="436"/>
      <c r="HI852" s="436"/>
      <c r="HJ852" s="436"/>
      <c r="HK852" s="436"/>
      <c r="HL852" s="436"/>
      <c r="HM852" s="436"/>
      <c r="HN852" s="436"/>
      <c r="HO852" s="436"/>
    </row>
    <row r="853" spans="1:223" s="353" customFormat="1" ht="27.6" customHeight="1" x14ac:dyDescent="0.35">
      <c r="A853" s="436" t="s">
        <v>1487</v>
      </c>
      <c r="B853" s="429" t="s">
        <v>2272</v>
      </c>
      <c r="C853" s="429"/>
      <c r="D853" s="558" t="s">
        <v>2889</v>
      </c>
      <c r="E853" s="483">
        <v>607012</v>
      </c>
      <c r="F853" s="436" t="s">
        <v>2104</v>
      </c>
      <c r="G853" s="292" t="s">
        <v>2212</v>
      </c>
      <c r="H853" s="292" t="s">
        <v>778</v>
      </c>
      <c r="I853" s="292">
        <v>10468</v>
      </c>
      <c r="J853" s="436"/>
      <c r="K853" s="436"/>
      <c r="L853" s="436"/>
      <c r="M853" s="440">
        <v>24277</v>
      </c>
      <c r="N853" s="280">
        <v>5412017.092165634</v>
      </c>
      <c r="O853" s="441">
        <v>0</v>
      </c>
      <c r="P853" s="441"/>
      <c r="Q853" s="441"/>
      <c r="R853" s="295">
        <f t="shared" si="37"/>
        <v>5412017.092165634</v>
      </c>
      <c r="S853" s="295"/>
      <c r="T853" s="295"/>
      <c r="U853" s="436"/>
      <c r="V853" s="436"/>
      <c r="W853" s="436"/>
      <c r="X853" s="436"/>
      <c r="Y853" s="436"/>
      <c r="Z853" s="254"/>
      <c r="AA853" s="280"/>
      <c r="AB853" s="255"/>
      <c r="AC853" s="255"/>
      <c r="AD853" s="436"/>
      <c r="AE853" s="436"/>
      <c r="AF853" s="436"/>
      <c r="AG853" s="436"/>
      <c r="AH853" s="436"/>
      <c r="AI853" s="436"/>
      <c r="AJ853" s="436"/>
      <c r="AK853" s="436"/>
      <c r="AL853" s="436"/>
      <c r="AM853" s="436"/>
      <c r="AN853" s="436"/>
      <c r="AO853" s="436"/>
      <c r="AP853" s="436"/>
      <c r="AQ853" s="436"/>
      <c r="AR853" s="436"/>
      <c r="AS853" s="436"/>
      <c r="AT853" s="436"/>
      <c r="AU853" s="436"/>
      <c r="AV853" s="436"/>
      <c r="AW853" s="436"/>
      <c r="AX853" s="436"/>
      <c r="AY853" s="436"/>
      <c r="AZ853" s="436"/>
      <c r="BA853" s="436"/>
      <c r="BB853" s="436"/>
      <c r="BC853" s="436"/>
      <c r="BD853" s="436"/>
      <c r="BE853" s="436"/>
      <c r="BF853" s="436"/>
      <c r="BG853" s="436"/>
      <c r="BH853" s="436"/>
      <c r="BI853" s="436"/>
      <c r="BJ853" s="436"/>
      <c r="BK853" s="436"/>
      <c r="BL853" s="436"/>
      <c r="BM853" s="436"/>
      <c r="BN853" s="436"/>
      <c r="BO853" s="436"/>
      <c r="BP853" s="436"/>
      <c r="BQ853" s="436"/>
      <c r="BR853" s="436"/>
      <c r="BS853" s="436"/>
      <c r="BT853" s="436"/>
      <c r="BU853" s="436"/>
      <c r="BV853" s="436"/>
      <c r="BW853" s="436"/>
      <c r="BX853" s="436"/>
      <c r="BY853" s="436"/>
      <c r="BZ853" s="436"/>
      <c r="CA853" s="436"/>
      <c r="CB853" s="436"/>
      <c r="CC853" s="436"/>
      <c r="CD853" s="436"/>
      <c r="CE853" s="436"/>
      <c r="CF853" s="436"/>
      <c r="CG853" s="436"/>
      <c r="CH853" s="436"/>
      <c r="CI853" s="436"/>
      <c r="CJ853" s="436"/>
      <c r="CK853" s="436"/>
      <c r="CL853" s="436"/>
      <c r="CM853" s="436"/>
      <c r="CN853" s="436"/>
      <c r="CO853" s="436"/>
      <c r="CP853" s="436"/>
      <c r="CQ853" s="436"/>
      <c r="CR853" s="436"/>
      <c r="CS853" s="436"/>
      <c r="CT853" s="436"/>
      <c r="CU853" s="436"/>
      <c r="CV853" s="436"/>
      <c r="CW853" s="436"/>
      <c r="CX853" s="436"/>
      <c r="CY853" s="436"/>
      <c r="CZ853" s="436"/>
      <c r="DA853" s="436"/>
      <c r="DB853" s="436"/>
      <c r="DC853" s="436"/>
      <c r="DD853" s="436"/>
      <c r="DE853" s="436"/>
      <c r="DF853" s="436"/>
      <c r="DG853" s="436"/>
      <c r="DH853" s="436"/>
      <c r="DI853" s="436"/>
      <c r="DJ853" s="436"/>
      <c r="DK853" s="436"/>
      <c r="DL853" s="436"/>
      <c r="DM853" s="436"/>
      <c r="DN853" s="436"/>
      <c r="DO853" s="436"/>
      <c r="DP853" s="436"/>
      <c r="DQ853" s="436"/>
      <c r="DR853" s="436"/>
      <c r="DS853" s="436"/>
      <c r="DT853" s="436"/>
      <c r="DU853" s="436"/>
      <c r="DV853" s="436"/>
      <c r="DW853" s="436"/>
      <c r="DX853" s="436"/>
      <c r="DY853" s="436"/>
      <c r="DZ853" s="436"/>
      <c r="EA853" s="436"/>
      <c r="EB853" s="436"/>
      <c r="EC853" s="436"/>
      <c r="ED853" s="436"/>
      <c r="EE853" s="436"/>
      <c r="EF853" s="436"/>
      <c r="EG853" s="436"/>
      <c r="EH853" s="436"/>
      <c r="EI853" s="436"/>
      <c r="EJ853" s="436"/>
      <c r="EK853" s="436"/>
      <c r="EL853" s="436"/>
      <c r="EM853" s="436"/>
      <c r="EN853" s="436"/>
      <c r="EO853" s="436"/>
      <c r="EP853" s="436"/>
      <c r="EQ853" s="436"/>
      <c r="ER853" s="436"/>
      <c r="ES853" s="436"/>
      <c r="ET853" s="436"/>
      <c r="EU853" s="436"/>
      <c r="EV853" s="436"/>
      <c r="EW853" s="436"/>
      <c r="EX853" s="436"/>
      <c r="EY853" s="436"/>
      <c r="EZ853" s="436"/>
      <c r="FA853" s="436"/>
      <c r="FB853" s="436"/>
      <c r="FC853" s="436"/>
      <c r="FD853" s="436"/>
      <c r="FE853" s="436"/>
      <c r="FF853" s="436"/>
      <c r="FG853" s="436"/>
      <c r="FH853" s="436"/>
      <c r="FI853" s="436"/>
      <c r="FJ853" s="436"/>
      <c r="FK853" s="436"/>
      <c r="FL853" s="436"/>
      <c r="FM853" s="436"/>
      <c r="FN853" s="436"/>
      <c r="FO853" s="436"/>
      <c r="FP853" s="436"/>
      <c r="FQ853" s="436"/>
      <c r="FR853" s="436"/>
      <c r="FS853" s="436"/>
      <c r="FT853" s="436"/>
      <c r="FU853" s="436"/>
      <c r="FV853" s="436"/>
      <c r="FW853" s="436"/>
      <c r="FX853" s="436"/>
      <c r="FY853" s="436"/>
      <c r="FZ853" s="436"/>
      <c r="GA853" s="436"/>
      <c r="GB853" s="436"/>
      <c r="GC853" s="436"/>
      <c r="GD853" s="436"/>
      <c r="GE853" s="436"/>
      <c r="GF853" s="436"/>
      <c r="GG853" s="436"/>
      <c r="GH853" s="436"/>
      <c r="GI853" s="436"/>
      <c r="GJ853" s="436"/>
      <c r="GK853" s="436"/>
      <c r="GL853" s="436"/>
      <c r="GM853" s="436"/>
      <c r="GN853" s="436"/>
      <c r="GO853" s="436"/>
      <c r="GP853" s="436"/>
      <c r="GQ853" s="436"/>
      <c r="GR853" s="436"/>
      <c r="GS853" s="436"/>
      <c r="GT853" s="436"/>
      <c r="GU853" s="436"/>
      <c r="GV853" s="436"/>
      <c r="GW853" s="436"/>
      <c r="GX853" s="436"/>
      <c r="GY853" s="436"/>
      <c r="GZ853" s="436"/>
      <c r="HA853" s="436"/>
      <c r="HB853" s="436"/>
      <c r="HC853" s="436"/>
      <c r="HD853" s="436"/>
      <c r="HE853" s="436"/>
      <c r="HF853" s="436"/>
      <c r="HG853" s="436"/>
      <c r="HH853" s="436"/>
      <c r="HI853" s="436"/>
      <c r="HJ853" s="436"/>
      <c r="HK853" s="436"/>
      <c r="HL853" s="436"/>
      <c r="HM853" s="436"/>
      <c r="HN853" s="436"/>
      <c r="HO853" s="436"/>
    </row>
    <row r="854" spans="1:223" s="353" customFormat="1" ht="27.6" customHeight="1" x14ac:dyDescent="0.35">
      <c r="A854" s="436" t="s">
        <v>1488</v>
      </c>
      <c r="B854" s="429" t="s">
        <v>1149</v>
      </c>
      <c r="C854" s="429"/>
      <c r="D854" s="558" t="s">
        <v>2890</v>
      </c>
      <c r="E854" s="483">
        <v>607014</v>
      </c>
      <c r="F854" s="436" t="s">
        <v>2229</v>
      </c>
      <c r="G854" s="453" t="s">
        <v>2212</v>
      </c>
      <c r="H854" s="453" t="s">
        <v>778</v>
      </c>
      <c r="I854" s="453">
        <v>10468</v>
      </c>
      <c r="J854" s="436" t="s">
        <v>2230</v>
      </c>
      <c r="K854" s="436"/>
      <c r="L854" s="436"/>
      <c r="M854" s="436"/>
      <c r="N854" s="356">
        <v>0</v>
      </c>
      <c r="O854" s="441">
        <v>0</v>
      </c>
      <c r="P854" s="441"/>
      <c r="Q854" s="441"/>
      <c r="R854" s="295">
        <f t="shared" si="37"/>
        <v>0</v>
      </c>
      <c r="S854" s="408"/>
      <c r="T854" s="408"/>
      <c r="U854" s="436"/>
      <c r="V854" s="436"/>
      <c r="W854" s="436"/>
      <c r="X854" s="436"/>
      <c r="Y854" s="436"/>
      <c r="Z854" s="254"/>
      <c r="AA854" s="356"/>
      <c r="AB854" s="255"/>
      <c r="AC854" s="255"/>
      <c r="AD854" s="436"/>
      <c r="AE854" s="436"/>
      <c r="AF854" s="436"/>
      <c r="AG854" s="436"/>
      <c r="AH854" s="436"/>
      <c r="AI854" s="436"/>
      <c r="AJ854" s="436"/>
      <c r="AK854" s="436"/>
      <c r="AL854" s="436"/>
      <c r="AM854" s="436"/>
      <c r="AN854" s="436"/>
      <c r="AO854" s="436"/>
      <c r="AP854" s="436"/>
      <c r="AQ854" s="436"/>
      <c r="AR854" s="436"/>
      <c r="AS854" s="436"/>
      <c r="AT854" s="436"/>
      <c r="AU854" s="436"/>
      <c r="AV854" s="436"/>
      <c r="AW854" s="436"/>
      <c r="AX854" s="436"/>
      <c r="AY854" s="436"/>
      <c r="AZ854" s="436"/>
      <c r="BA854" s="436"/>
      <c r="BB854" s="436"/>
      <c r="BC854" s="436"/>
      <c r="BD854" s="436"/>
      <c r="BE854" s="436"/>
      <c r="BF854" s="436"/>
      <c r="BG854" s="436"/>
      <c r="BH854" s="436"/>
      <c r="BI854" s="436"/>
      <c r="BJ854" s="436"/>
      <c r="BK854" s="436"/>
      <c r="BL854" s="436"/>
      <c r="BM854" s="436"/>
      <c r="BN854" s="436"/>
      <c r="BO854" s="436"/>
      <c r="BP854" s="436"/>
      <c r="BQ854" s="436"/>
      <c r="BR854" s="436"/>
      <c r="BS854" s="436"/>
      <c r="BT854" s="436"/>
      <c r="BU854" s="436"/>
      <c r="BV854" s="436"/>
      <c r="BW854" s="436"/>
      <c r="BX854" s="436"/>
      <c r="BY854" s="436"/>
      <c r="BZ854" s="436"/>
      <c r="CA854" s="436"/>
      <c r="CB854" s="436"/>
      <c r="CC854" s="436"/>
      <c r="CD854" s="436"/>
      <c r="CE854" s="436"/>
      <c r="CF854" s="436"/>
      <c r="CG854" s="436"/>
      <c r="CH854" s="436"/>
      <c r="CI854" s="436"/>
      <c r="CJ854" s="436"/>
      <c r="CK854" s="436"/>
      <c r="CL854" s="436"/>
      <c r="CM854" s="436"/>
      <c r="CN854" s="436"/>
      <c r="CO854" s="436"/>
      <c r="CP854" s="436"/>
      <c r="CQ854" s="436"/>
      <c r="CR854" s="436"/>
      <c r="CS854" s="436"/>
      <c r="CT854" s="436"/>
      <c r="CU854" s="436"/>
      <c r="CV854" s="436"/>
      <c r="CW854" s="436"/>
      <c r="CX854" s="436"/>
      <c r="CY854" s="436"/>
      <c r="CZ854" s="436"/>
      <c r="DA854" s="436"/>
      <c r="DB854" s="436"/>
      <c r="DC854" s="436"/>
      <c r="DD854" s="436"/>
      <c r="DE854" s="436"/>
      <c r="DF854" s="436"/>
      <c r="DG854" s="436"/>
      <c r="DH854" s="436"/>
      <c r="DI854" s="436"/>
      <c r="DJ854" s="436"/>
      <c r="DK854" s="436"/>
      <c r="DL854" s="436"/>
      <c r="DM854" s="436"/>
      <c r="DN854" s="436"/>
      <c r="DO854" s="436"/>
      <c r="DP854" s="436"/>
      <c r="DQ854" s="436"/>
      <c r="DR854" s="436"/>
      <c r="DS854" s="436"/>
      <c r="DT854" s="436"/>
      <c r="DU854" s="436"/>
      <c r="DV854" s="436"/>
      <c r="DW854" s="436"/>
      <c r="DX854" s="436"/>
      <c r="DY854" s="436"/>
      <c r="DZ854" s="436"/>
      <c r="EA854" s="436"/>
      <c r="EB854" s="436"/>
      <c r="EC854" s="436"/>
      <c r="ED854" s="436"/>
      <c r="EE854" s="436"/>
      <c r="EF854" s="436"/>
      <c r="EG854" s="436"/>
      <c r="EH854" s="436"/>
      <c r="EI854" s="436"/>
      <c r="EJ854" s="436"/>
      <c r="EK854" s="436"/>
      <c r="EL854" s="436"/>
      <c r="EM854" s="436"/>
      <c r="EN854" s="436"/>
      <c r="EO854" s="436"/>
      <c r="EP854" s="436"/>
      <c r="EQ854" s="436"/>
      <c r="ER854" s="436"/>
      <c r="ES854" s="436"/>
      <c r="ET854" s="436"/>
      <c r="EU854" s="436"/>
      <c r="EV854" s="436"/>
      <c r="EW854" s="436"/>
      <c r="EX854" s="436"/>
      <c r="EY854" s="436"/>
      <c r="EZ854" s="436"/>
      <c r="FA854" s="436"/>
      <c r="FB854" s="436"/>
      <c r="FC854" s="436"/>
      <c r="FD854" s="436"/>
      <c r="FE854" s="436"/>
      <c r="FF854" s="436"/>
      <c r="FG854" s="436"/>
      <c r="FH854" s="436"/>
      <c r="FI854" s="436"/>
      <c r="FJ854" s="436"/>
      <c r="FK854" s="436"/>
      <c r="FL854" s="436"/>
      <c r="FM854" s="436"/>
      <c r="FN854" s="436"/>
      <c r="FO854" s="436"/>
      <c r="FP854" s="436"/>
      <c r="FQ854" s="436"/>
      <c r="FR854" s="436"/>
      <c r="FS854" s="436"/>
      <c r="FT854" s="436"/>
      <c r="FU854" s="436"/>
      <c r="FV854" s="436"/>
      <c r="FW854" s="436"/>
      <c r="FX854" s="436"/>
      <c r="FY854" s="436"/>
      <c r="FZ854" s="436"/>
      <c r="GA854" s="436"/>
      <c r="GB854" s="436"/>
      <c r="GC854" s="436"/>
      <c r="GD854" s="436"/>
      <c r="GE854" s="436"/>
      <c r="GF854" s="436"/>
      <c r="GG854" s="436"/>
      <c r="GH854" s="436"/>
      <c r="GI854" s="436"/>
      <c r="GJ854" s="436"/>
      <c r="GK854" s="436"/>
      <c r="GL854" s="436"/>
      <c r="GM854" s="436"/>
      <c r="GN854" s="436"/>
      <c r="GO854" s="436"/>
      <c r="GP854" s="436"/>
      <c r="GQ854" s="436"/>
      <c r="GR854" s="436"/>
      <c r="GS854" s="436"/>
      <c r="GT854" s="436"/>
      <c r="GU854" s="436"/>
      <c r="GV854" s="436"/>
      <c r="GW854" s="436"/>
      <c r="GX854" s="436"/>
      <c r="GY854" s="436"/>
      <c r="GZ854" s="436"/>
      <c r="HA854" s="436"/>
      <c r="HB854" s="436"/>
      <c r="HC854" s="436"/>
      <c r="HD854" s="436"/>
      <c r="HE854" s="436"/>
      <c r="HF854" s="436"/>
      <c r="HG854" s="436"/>
      <c r="HH854" s="436"/>
      <c r="HI854" s="436"/>
      <c r="HJ854" s="436"/>
      <c r="HK854" s="436"/>
      <c r="HL854" s="436"/>
      <c r="HM854" s="436"/>
      <c r="HN854" s="436"/>
      <c r="HO854" s="436"/>
    </row>
    <row r="855" spans="1:223" s="480" customFormat="1" ht="27.6" customHeight="1" x14ac:dyDescent="0.35">
      <c r="A855" s="484"/>
      <c r="B855" s="485" t="s">
        <v>2495</v>
      </c>
      <c r="C855" s="485"/>
      <c r="D855" s="558" t="s">
        <v>2895</v>
      </c>
      <c r="E855" s="483">
        <v>607020</v>
      </c>
      <c r="F855" s="483" t="s">
        <v>2410</v>
      </c>
      <c r="G855" s="292" t="s">
        <v>2212</v>
      </c>
      <c r="H855" s="292" t="s">
        <v>778</v>
      </c>
      <c r="I855" s="292">
        <v>10468</v>
      </c>
      <c r="J855" s="483" t="s">
        <v>1424</v>
      </c>
      <c r="K855" s="293" t="s">
        <v>981</v>
      </c>
      <c r="L855" s="483" t="s">
        <v>2411</v>
      </c>
      <c r="M855" s="443">
        <v>69000</v>
      </c>
      <c r="N855" s="356">
        <v>93279707.714200571</v>
      </c>
      <c r="O855" s="441">
        <v>0</v>
      </c>
      <c r="P855" s="441"/>
      <c r="Q855" s="441"/>
      <c r="R855" s="295">
        <f t="shared" si="37"/>
        <v>93279707.714200571</v>
      </c>
      <c r="S855" s="295"/>
      <c r="T855" s="295"/>
      <c r="U855" s="441">
        <v>25</v>
      </c>
      <c r="V855" s="441">
        <v>4</v>
      </c>
      <c r="W855" s="441">
        <v>2009</v>
      </c>
      <c r="X855" s="486">
        <v>1</v>
      </c>
      <c r="Y855" s="486">
        <v>1</v>
      </c>
      <c r="Z855" s="254"/>
      <c r="AA855" s="356"/>
      <c r="AB855" s="255"/>
      <c r="AC855" s="255"/>
      <c r="AD855" s="441"/>
      <c r="AE855" s="441"/>
      <c r="AF855" s="441"/>
      <c r="AG855" s="441"/>
      <c r="AH855" s="441"/>
      <c r="AI855" s="441"/>
      <c r="AJ855" s="441"/>
      <c r="AK855" s="441"/>
      <c r="AL855" s="441"/>
      <c r="AM855" s="441"/>
      <c r="AN855" s="441"/>
      <c r="AO855" s="441"/>
      <c r="AP855" s="441"/>
      <c r="AQ855" s="441"/>
      <c r="AR855" s="441"/>
      <c r="AS855" s="441"/>
      <c r="AT855" s="441"/>
      <c r="AU855" s="441"/>
      <c r="AV855" s="441"/>
      <c r="AW855" s="441"/>
      <c r="AX855" s="441"/>
      <c r="AY855" s="441"/>
      <c r="AZ855" s="441"/>
      <c r="BA855" s="441"/>
      <c r="BB855" s="441"/>
      <c r="BC855" s="441"/>
      <c r="BD855" s="441"/>
      <c r="BE855" s="441"/>
      <c r="BF855" s="441"/>
      <c r="BG855" s="441"/>
      <c r="BH855" s="441"/>
      <c r="BI855" s="441"/>
      <c r="BJ855" s="441"/>
      <c r="BK855" s="441"/>
      <c r="BL855" s="441"/>
      <c r="BM855" s="441"/>
      <c r="BN855" s="441"/>
      <c r="BO855" s="441"/>
      <c r="BP855" s="441"/>
      <c r="BQ855" s="441"/>
      <c r="BR855" s="441"/>
      <c r="BS855" s="441"/>
      <c r="BT855" s="441"/>
      <c r="BU855" s="441"/>
      <c r="BV855" s="441"/>
      <c r="BW855" s="441"/>
      <c r="BX855" s="441"/>
      <c r="BY855" s="441"/>
      <c r="BZ855" s="441"/>
      <c r="CA855" s="441"/>
      <c r="CB855" s="441"/>
      <c r="CC855" s="441"/>
      <c r="CD855" s="441"/>
      <c r="CE855" s="441"/>
      <c r="CF855" s="441"/>
      <c r="CG855" s="441"/>
      <c r="CH855" s="441"/>
      <c r="CI855" s="441"/>
      <c r="CJ855" s="441"/>
      <c r="CK855" s="441"/>
      <c r="CL855" s="441"/>
      <c r="CM855" s="441"/>
      <c r="CN855" s="441"/>
      <c r="CO855" s="441"/>
      <c r="CP855" s="441"/>
      <c r="CQ855" s="441"/>
      <c r="CR855" s="441"/>
      <c r="CS855" s="441"/>
      <c r="CT855" s="441"/>
      <c r="CU855" s="441"/>
      <c r="CV855" s="441"/>
      <c r="CW855" s="441"/>
      <c r="CX855" s="441"/>
      <c r="CY855" s="441"/>
      <c r="CZ855" s="441"/>
      <c r="DA855" s="441"/>
      <c r="DB855" s="441"/>
      <c r="DC855" s="441"/>
      <c r="DD855" s="441"/>
      <c r="DE855" s="441"/>
      <c r="DF855" s="441"/>
      <c r="DG855" s="441"/>
      <c r="DH855" s="441"/>
      <c r="DI855" s="441"/>
      <c r="DJ855" s="441"/>
      <c r="DK855" s="441"/>
      <c r="DL855" s="441"/>
      <c r="DM855" s="441"/>
      <c r="DN855" s="441"/>
      <c r="DO855" s="441"/>
      <c r="DP855" s="441"/>
      <c r="DQ855" s="441"/>
      <c r="DR855" s="441"/>
      <c r="DS855" s="441"/>
      <c r="DT855" s="441"/>
      <c r="DU855" s="441"/>
      <c r="DV855" s="441"/>
      <c r="DW855" s="441"/>
      <c r="DX855" s="441"/>
      <c r="DY855" s="441"/>
      <c r="DZ855" s="441"/>
      <c r="EA855" s="441"/>
      <c r="EB855" s="441"/>
      <c r="EC855" s="441"/>
      <c r="ED855" s="441"/>
      <c r="EE855" s="441"/>
      <c r="EF855" s="441"/>
      <c r="EG855" s="441"/>
      <c r="EH855" s="441"/>
      <c r="EI855" s="441"/>
      <c r="EJ855" s="441"/>
      <c r="EK855" s="441"/>
      <c r="EL855" s="441"/>
      <c r="EM855" s="441"/>
      <c r="EN855" s="441"/>
      <c r="EO855" s="441"/>
      <c r="EP855" s="441"/>
      <c r="EQ855" s="441"/>
      <c r="ER855" s="441"/>
      <c r="ES855" s="441"/>
      <c r="ET855" s="441"/>
      <c r="EU855" s="441"/>
      <c r="EV855" s="441"/>
      <c r="EW855" s="441"/>
      <c r="EX855" s="441"/>
      <c r="EY855" s="441"/>
      <c r="EZ855" s="441"/>
      <c r="FA855" s="441"/>
      <c r="FB855" s="441"/>
      <c r="FC855" s="441"/>
      <c r="FD855" s="441"/>
      <c r="FE855" s="441"/>
      <c r="FF855" s="441"/>
      <c r="FG855" s="441"/>
      <c r="FH855" s="441"/>
      <c r="FI855" s="441"/>
      <c r="FJ855" s="441"/>
      <c r="FK855" s="441"/>
      <c r="FL855" s="441"/>
      <c r="FM855" s="441"/>
      <c r="FN855" s="441"/>
      <c r="FO855" s="441"/>
      <c r="FP855" s="441"/>
      <c r="FQ855" s="441"/>
      <c r="FR855" s="441"/>
      <c r="FS855" s="441"/>
      <c r="FT855" s="441"/>
      <c r="FU855" s="441"/>
      <c r="FV855" s="441"/>
      <c r="FW855" s="441"/>
      <c r="FX855" s="441"/>
      <c r="FY855" s="441"/>
      <c r="FZ855" s="441"/>
      <c r="GA855" s="441"/>
      <c r="GB855" s="441"/>
      <c r="GC855" s="441"/>
      <c r="GD855" s="441"/>
      <c r="GE855" s="441"/>
      <c r="GF855" s="441"/>
      <c r="GG855" s="441"/>
      <c r="GH855" s="441"/>
      <c r="GI855" s="441"/>
      <c r="GJ855" s="441"/>
      <c r="GK855" s="441"/>
      <c r="GL855" s="441"/>
      <c r="GM855" s="441"/>
      <c r="GN855" s="441"/>
      <c r="GO855" s="441"/>
      <c r="GP855" s="441"/>
      <c r="GQ855" s="441"/>
      <c r="GR855" s="441"/>
      <c r="GS855" s="441"/>
      <c r="GT855" s="441"/>
      <c r="GU855" s="441"/>
      <c r="GV855" s="441"/>
      <c r="GW855" s="441"/>
      <c r="GX855" s="441"/>
      <c r="GY855" s="441"/>
      <c r="GZ855" s="441"/>
      <c r="HA855" s="441"/>
      <c r="HB855" s="441"/>
      <c r="HC855" s="441"/>
      <c r="HD855" s="441"/>
      <c r="HE855" s="441"/>
      <c r="HF855" s="441"/>
      <c r="HG855" s="441"/>
      <c r="HH855" s="441"/>
      <c r="HI855" s="441"/>
      <c r="HJ855" s="441"/>
      <c r="HK855" s="441"/>
      <c r="HL855" s="441"/>
      <c r="HM855" s="441"/>
      <c r="HN855" s="441"/>
      <c r="HO855" s="441"/>
    </row>
    <row r="856" spans="1:223" s="480" customFormat="1" ht="27.6" customHeight="1" x14ac:dyDescent="0.35">
      <c r="A856" s="484"/>
      <c r="B856" s="485" t="s">
        <v>2440</v>
      </c>
      <c r="C856" s="485"/>
      <c r="D856" s="558" t="s">
        <v>2894</v>
      </c>
      <c r="E856" s="483">
        <v>607016</v>
      </c>
      <c r="F856" s="483" t="s">
        <v>2441</v>
      </c>
      <c r="G856" s="292" t="s">
        <v>2212</v>
      </c>
      <c r="H856" s="292" t="s">
        <v>778</v>
      </c>
      <c r="I856" s="292">
        <v>10468</v>
      </c>
      <c r="J856" s="483" t="s">
        <v>502</v>
      </c>
      <c r="K856" s="293" t="s">
        <v>2420</v>
      </c>
      <c r="L856" s="483" t="s">
        <v>2442</v>
      </c>
      <c r="M856" s="443">
        <v>11990</v>
      </c>
      <c r="N856" s="356">
        <v>9180201.139200002</v>
      </c>
      <c r="O856" s="441">
        <v>350282.4</v>
      </c>
      <c r="P856" s="441"/>
      <c r="Q856" s="441"/>
      <c r="R856" s="295">
        <f t="shared" si="37"/>
        <v>9530483.5392000023</v>
      </c>
      <c r="S856" s="295"/>
      <c r="T856" s="295"/>
      <c r="U856" s="441">
        <v>25</v>
      </c>
      <c r="V856" s="441">
        <v>4</v>
      </c>
      <c r="W856" s="441">
        <v>2013</v>
      </c>
      <c r="X856" s="486">
        <v>1</v>
      </c>
      <c r="Y856" s="486">
        <v>1</v>
      </c>
      <c r="Z856" s="254"/>
      <c r="AA856" s="356"/>
      <c r="AB856" s="255"/>
      <c r="AC856" s="255"/>
      <c r="AD856" s="441"/>
      <c r="AE856" s="441"/>
      <c r="AF856" s="441"/>
      <c r="AG856" s="441"/>
      <c r="AH856" s="441"/>
      <c r="AI856" s="441"/>
      <c r="AJ856" s="441"/>
      <c r="AK856" s="441"/>
      <c r="AL856" s="441"/>
      <c r="AM856" s="441"/>
      <c r="AN856" s="441"/>
      <c r="AO856" s="441"/>
      <c r="AP856" s="441"/>
      <c r="AQ856" s="441"/>
      <c r="AR856" s="441"/>
      <c r="AS856" s="441"/>
      <c r="AT856" s="441"/>
      <c r="AU856" s="441"/>
      <c r="AV856" s="441"/>
      <c r="AW856" s="441"/>
      <c r="AX856" s="441"/>
      <c r="AY856" s="441"/>
      <c r="AZ856" s="441"/>
      <c r="BA856" s="441"/>
      <c r="BB856" s="441"/>
      <c r="BC856" s="441"/>
      <c r="BD856" s="441"/>
      <c r="BE856" s="441"/>
      <c r="BF856" s="441"/>
      <c r="BG856" s="441"/>
      <c r="BH856" s="441"/>
      <c r="BI856" s="441"/>
      <c r="BJ856" s="441"/>
      <c r="BK856" s="441"/>
      <c r="BL856" s="441"/>
      <c r="BM856" s="441"/>
      <c r="BN856" s="441"/>
      <c r="BO856" s="441"/>
      <c r="BP856" s="441"/>
      <c r="BQ856" s="441"/>
      <c r="BR856" s="441"/>
      <c r="BS856" s="441"/>
      <c r="BT856" s="441"/>
      <c r="BU856" s="441"/>
      <c r="BV856" s="441"/>
      <c r="BW856" s="441"/>
      <c r="BX856" s="441"/>
      <c r="BY856" s="441"/>
      <c r="BZ856" s="441"/>
      <c r="CA856" s="441"/>
      <c r="CB856" s="441"/>
      <c r="CC856" s="441"/>
      <c r="CD856" s="441"/>
      <c r="CE856" s="441"/>
      <c r="CF856" s="441"/>
      <c r="CG856" s="441"/>
      <c r="CH856" s="441"/>
      <c r="CI856" s="441"/>
      <c r="CJ856" s="441"/>
      <c r="CK856" s="441"/>
      <c r="CL856" s="441"/>
      <c r="CM856" s="441"/>
      <c r="CN856" s="441"/>
      <c r="CO856" s="441"/>
      <c r="CP856" s="441"/>
      <c r="CQ856" s="441"/>
      <c r="CR856" s="441"/>
      <c r="CS856" s="441"/>
      <c r="CT856" s="441"/>
      <c r="CU856" s="441"/>
      <c r="CV856" s="441"/>
      <c r="CW856" s="441"/>
      <c r="CX856" s="441"/>
      <c r="CY856" s="441"/>
      <c r="CZ856" s="441"/>
      <c r="DA856" s="441"/>
      <c r="DB856" s="441"/>
      <c r="DC856" s="441"/>
      <c r="DD856" s="441"/>
      <c r="DE856" s="441"/>
      <c r="DF856" s="441"/>
      <c r="DG856" s="441"/>
      <c r="DH856" s="441"/>
      <c r="DI856" s="441"/>
      <c r="DJ856" s="441"/>
      <c r="DK856" s="441"/>
      <c r="DL856" s="441"/>
      <c r="DM856" s="441"/>
      <c r="DN856" s="441"/>
      <c r="DO856" s="441"/>
      <c r="DP856" s="441"/>
      <c r="DQ856" s="441"/>
      <c r="DR856" s="441"/>
      <c r="DS856" s="441"/>
      <c r="DT856" s="441"/>
      <c r="DU856" s="441"/>
      <c r="DV856" s="441"/>
      <c r="DW856" s="441"/>
      <c r="DX856" s="441"/>
      <c r="DY856" s="441"/>
      <c r="DZ856" s="441"/>
      <c r="EA856" s="441"/>
      <c r="EB856" s="441"/>
      <c r="EC856" s="441"/>
      <c r="ED856" s="441"/>
      <c r="EE856" s="441"/>
      <c r="EF856" s="441"/>
      <c r="EG856" s="441"/>
      <c r="EH856" s="441"/>
      <c r="EI856" s="441"/>
      <c r="EJ856" s="441"/>
      <c r="EK856" s="441"/>
      <c r="EL856" s="441"/>
      <c r="EM856" s="441"/>
      <c r="EN856" s="441"/>
      <c r="EO856" s="441"/>
      <c r="EP856" s="441"/>
      <c r="EQ856" s="441"/>
      <c r="ER856" s="441"/>
      <c r="ES856" s="441"/>
      <c r="ET856" s="441"/>
      <c r="EU856" s="441"/>
      <c r="EV856" s="441"/>
      <c r="EW856" s="441"/>
      <c r="EX856" s="441"/>
      <c r="EY856" s="441"/>
      <c r="EZ856" s="441"/>
      <c r="FA856" s="441"/>
      <c r="FB856" s="441"/>
      <c r="FC856" s="441"/>
      <c r="FD856" s="441"/>
      <c r="FE856" s="441"/>
      <c r="FF856" s="441"/>
      <c r="FG856" s="441"/>
      <c r="FH856" s="441"/>
      <c r="FI856" s="441"/>
      <c r="FJ856" s="441"/>
      <c r="FK856" s="441"/>
      <c r="FL856" s="441"/>
      <c r="FM856" s="441"/>
      <c r="FN856" s="441"/>
      <c r="FO856" s="441"/>
      <c r="FP856" s="441"/>
      <c r="FQ856" s="441"/>
      <c r="FR856" s="441"/>
      <c r="FS856" s="441"/>
      <c r="FT856" s="441"/>
      <c r="FU856" s="441"/>
      <c r="FV856" s="441"/>
      <c r="FW856" s="441"/>
      <c r="FX856" s="441"/>
      <c r="FY856" s="441"/>
      <c r="FZ856" s="441"/>
      <c r="GA856" s="441"/>
      <c r="GB856" s="441"/>
      <c r="GC856" s="441"/>
      <c r="GD856" s="441"/>
      <c r="GE856" s="441"/>
      <c r="GF856" s="441"/>
      <c r="GG856" s="441"/>
      <c r="GH856" s="441"/>
      <c r="GI856" s="441"/>
      <c r="GJ856" s="441"/>
      <c r="GK856" s="441"/>
      <c r="GL856" s="441"/>
      <c r="GM856" s="441"/>
      <c r="GN856" s="441"/>
      <c r="GO856" s="441"/>
      <c r="GP856" s="441"/>
      <c r="GQ856" s="441"/>
      <c r="GR856" s="441"/>
      <c r="GS856" s="441"/>
      <c r="GT856" s="441"/>
      <c r="GU856" s="441"/>
      <c r="GV856" s="441"/>
      <c r="GW856" s="441"/>
      <c r="GX856" s="441"/>
      <c r="GY856" s="441"/>
      <c r="GZ856" s="441"/>
      <c r="HA856" s="441"/>
      <c r="HB856" s="441"/>
      <c r="HC856" s="441"/>
      <c r="HD856" s="441"/>
      <c r="HE856" s="441"/>
      <c r="HF856" s="441"/>
      <c r="HG856" s="441"/>
      <c r="HH856" s="441"/>
      <c r="HI856" s="441"/>
      <c r="HJ856" s="441"/>
      <c r="HK856" s="441"/>
      <c r="HL856" s="441"/>
      <c r="HM856" s="441"/>
      <c r="HN856" s="441"/>
      <c r="HO856" s="441"/>
    </row>
    <row r="857" spans="1:223" s="480" customFormat="1" ht="27.6" customHeight="1" x14ac:dyDescent="0.35">
      <c r="A857" s="484"/>
      <c r="B857" s="485" t="s">
        <v>2496</v>
      </c>
      <c r="C857" s="485"/>
      <c r="D857" s="558" t="s">
        <v>2892</v>
      </c>
      <c r="E857" s="561" t="s">
        <v>2891</v>
      </c>
      <c r="F857" s="483" t="s">
        <v>2470</v>
      </c>
      <c r="G857" s="292" t="s">
        <v>2212</v>
      </c>
      <c r="H857" s="292" t="s">
        <v>778</v>
      </c>
      <c r="I857" s="292">
        <v>10468</v>
      </c>
      <c r="J857" s="483" t="s">
        <v>2467</v>
      </c>
      <c r="K857" s="293"/>
      <c r="L857" s="483" t="s">
        <v>2468</v>
      </c>
      <c r="M857" s="443">
        <v>8293</v>
      </c>
      <c r="N857" s="356">
        <v>8655618.2169600017</v>
      </c>
      <c r="O857" s="443">
        <v>583804</v>
      </c>
      <c r="P857" s="441"/>
      <c r="Q857" s="441"/>
      <c r="R857" s="295">
        <f t="shared" si="37"/>
        <v>9239422.2169600017</v>
      </c>
      <c r="S857" s="295"/>
      <c r="T857" s="295"/>
      <c r="U857" s="441">
        <v>5</v>
      </c>
      <c r="V857" s="441">
        <v>2</v>
      </c>
      <c r="W857" s="441">
        <v>1972</v>
      </c>
      <c r="X857" s="441">
        <v>0</v>
      </c>
      <c r="Y857" s="441"/>
      <c r="Z857" s="254"/>
      <c r="AA857" s="356"/>
      <c r="AB857" s="255"/>
      <c r="AC857" s="255"/>
      <c r="AD857" s="441"/>
      <c r="AE857" s="441"/>
      <c r="AF857" s="441"/>
      <c r="AG857" s="441"/>
      <c r="AH857" s="441"/>
      <c r="AI857" s="441"/>
      <c r="AJ857" s="441"/>
      <c r="AK857" s="441"/>
      <c r="AL857" s="441"/>
      <c r="AM857" s="441"/>
      <c r="AN857" s="441"/>
      <c r="AO857" s="441"/>
      <c r="AP857" s="441"/>
      <c r="AQ857" s="441"/>
      <c r="AR857" s="441"/>
      <c r="AS857" s="441"/>
      <c r="AT857" s="441"/>
      <c r="AU857" s="441"/>
      <c r="AV857" s="441"/>
      <c r="AW857" s="441"/>
      <c r="AX857" s="441"/>
      <c r="AY857" s="441"/>
      <c r="AZ857" s="441"/>
      <c r="BA857" s="441"/>
      <c r="BB857" s="441"/>
      <c r="BC857" s="441"/>
      <c r="BD857" s="441"/>
      <c r="BE857" s="441"/>
      <c r="BF857" s="441"/>
      <c r="BG857" s="441"/>
      <c r="BH857" s="441"/>
      <c r="BI857" s="441"/>
      <c r="BJ857" s="441"/>
      <c r="BK857" s="441"/>
      <c r="BL857" s="441"/>
      <c r="BM857" s="441"/>
      <c r="BN857" s="441"/>
      <c r="BO857" s="441"/>
      <c r="BP857" s="441"/>
      <c r="BQ857" s="441"/>
      <c r="BR857" s="441"/>
      <c r="BS857" s="441"/>
      <c r="BT857" s="441"/>
      <c r="BU857" s="441"/>
      <c r="BV857" s="441"/>
      <c r="BW857" s="441"/>
      <c r="BX857" s="441"/>
      <c r="BY857" s="441"/>
      <c r="BZ857" s="441"/>
      <c r="CA857" s="441"/>
      <c r="CB857" s="441"/>
      <c r="CC857" s="441"/>
      <c r="CD857" s="441"/>
      <c r="CE857" s="441"/>
      <c r="CF857" s="441"/>
      <c r="CG857" s="441"/>
      <c r="CH857" s="441"/>
      <c r="CI857" s="441"/>
      <c r="CJ857" s="441"/>
      <c r="CK857" s="441"/>
      <c r="CL857" s="441"/>
      <c r="CM857" s="441"/>
      <c r="CN857" s="441"/>
      <c r="CO857" s="441"/>
      <c r="CP857" s="441"/>
      <c r="CQ857" s="441"/>
      <c r="CR857" s="441"/>
      <c r="CS857" s="441"/>
      <c r="CT857" s="441"/>
      <c r="CU857" s="441"/>
      <c r="CV857" s="441"/>
      <c r="CW857" s="441"/>
      <c r="CX857" s="441"/>
      <c r="CY857" s="441"/>
      <c r="CZ857" s="441"/>
      <c r="DA857" s="441"/>
      <c r="DB857" s="441"/>
      <c r="DC857" s="441"/>
      <c r="DD857" s="441"/>
      <c r="DE857" s="441"/>
      <c r="DF857" s="441"/>
      <c r="DG857" s="441"/>
      <c r="DH857" s="441"/>
      <c r="DI857" s="441"/>
      <c r="DJ857" s="441"/>
      <c r="DK857" s="441"/>
      <c r="DL857" s="441"/>
      <c r="DM857" s="441"/>
      <c r="DN857" s="441"/>
      <c r="DO857" s="441"/>
      <c r="DP857" s="441"/>
      <c r="DQ857" s="441"/>
      <c r="DR857" s="441"/>
      <c r="DS857" s="441"/>
      <c r="DT857" s="441"/>
      <c r="DU857" s="441"/>
      <c r="DV857" s="441"/>
      <c r="DW857" s="441"/>
      <c r="DX857" s="441"/>
      <c r="DY857" s="441"/>
      <c r="DZ857" s="441"/>
      <c r="EA857" s="441"/>
      <c r="EB857" s="441"/>
      <c r="EC857" s="441"/>
      <c r="ED857" s="441"/>
      <c r="EE857" s="441"/>
      <c r="EF857" s="441"/>
      <c r="EG857" s="441"/>
      <c r="EH857" s="441"/>
      <c r="EI857" s="441"/>
      <c r="EJ857" s="441"/>
      <c r="EK857" s="441"/>
      <c r="EL857" s="441"/>
      <c r="EM857" s="441"/>
      <c r="EN857" s="441"/>
      <c r="EO857" s="441"/>
      <c r="EP857" s="441"/>
      <c r="EQ857" s="441"/>
      <c r="ER857" s="441"/>
      <c r="ES857" s="441"/>
      <c r="ET857" s="441"/>
      <c r="EU857" s="441"/>
      <c r="EV857" s="441"/>
      <c r="EW857" s="441"/>
      <c r="EX857" s="441"/>
      <c r="EY857" s="441"/>
      <c r="EZ857" s="441"/>
      <c r="FA857" s="441"/>
      <c r="FB857" s="441"/>
      <c r="FC857" s="441"/>
      <c r="FD857" s="441"/>
      <c r="FE857" s="441"/>
      <c r="FF857" s="441"/>
      <c r="FG857" s="441"/>
      <c r="FH857" s="441"/>
      <c r="FI857" s="441"/>
      <c r="FJ857" s="441"/>
      <c r="FK857" s="441"/>
      <c r="FL857" s="441"/>
      <c r="FM857" s="441"/>
      <c r="FN857" s="441"/>
      <c r="FO857" s="441"/>
      <c r="FP857" s="441"/>
      <c r="FQ857" s="441"/>
      <c r="FR857" s="441"/>
      <c r="FS857" s="441"/>
      <c r="FT857" s="441"/>
      <c r="FU857" s="441"/>
      <c r="FV857" s="441"/>
      <c r="FW857" s="441"/>
      <c r="FX857" s="441"/>
      <c r="FY857" s="441"/>
      <c r="FZ857" s="441"/>
      <c r="GA857" s="441"/>
      <c r="GB857" s="441"/>
      <c r="GC857" s="441"/>
      <c r="GD857" s="441"/>
      <c r="GE857" s="441"/>
      <c r="GF857" s="441"/>
      <c r="GG857" s="441"/>
      <c r="GH857" s="441"/>
      <c r="GI857" s="441"/>
      <c r="GJ857" s="441"/>
      <c r="GK857" s="441"/>
      <c r="GL857" s="441"/>
      <c r="GM857" s="441"/>
      <c r="GN857" s="441"/>
      <c r="GO857" s="441"/>
      <c r="GP857" s="441"/>
      <c r="GQ857" s="441"/>
      <c r="GR857" s="441"/>
      <c r="GS857" s="441"/>
      <c r="GT857" s="441"/>
      <c r="GU857" s="441"/>
      <c r="GV857" s="441"/>
      <c r="GW857" s="441"/>
      <c r="GX857" s="441"/>
      <c r="GY857" s="441"/>
      <c r="GZ857" s="441"/>
      <c r="HA857" s="441"/>
      <c r="HB857" s="441"/>
      <c r="HC857" s="441"/>
      <c r="HD857" s="441"/>
      <c r="HE857" s="441"/>
      <c r="HF857" s="441"/>
      <c r="HG857" s="441"/>
      <c r="HH857" s="441"/>
      <c r="HI857" s="441"/>
      <c r="HJ857" s="441"/>
      <c r="HK857" s="441"/>
      <c r="HL857" s="441"/>
      <c r="HM857" s="441"/>
      <c r="HN857" s="441"/>
      <c r="HO857" s="441"/>
    </row>
    <row r="858" spans="1:223" s="480" customFormat="1" ht="27.6" customHeight="1" x14ac:dyDescent="0.35">
      <c r="A858" s="484"/>
      <c r="B858" s="485" t="s">
        <v>2498</v>
      </c>
      <c r="C858" s="485"/>
      <c r="D858" s="558" t="s">
        <v>2893</v>
      </c>
      <c r="E858" s="561" t="s">
        <v>2497</v>
      </c>
      <c r="F858" s="483" t="s">
        <v>2469</v>
      </c>
      <c r="G858" s="292" t="s">
        <v>2212</v>
      </c>
      <c r="H858" s="292" t="s">
        <v>778</v>
      </c>
      <c r="I858" s="292">
        <v>10468</v>
      </c>
      <c r="J858" s="483" t="s">
        <v>2471</v>
      </c>
      <c r="K858" s="293" t="s">
        <v>981</v>
      </c>
      <c r="L858" s="483" t="s">
        <v>2048</v>
      </c>
      <c r="M858" s="443">
        <v>26274</v>
      </c>
      <c r="N858" s="356">
        <v>27540603.417600002</v>
      </c>
      <c r="O858" s="443">
        <v>583804</v>
      </c>
      <c r="P858" s="441"/>
      <c r="Q858" s="441"/>
      <c r="R858" s="295">
        <f t="shared" si="37"/>
        <v>28124407.417600002</v>
      </c>
      <c r="S858" s="295"/>
      <c r="T858" s="295"/>
      <c r="U858" s="441">
        <v>25</v>
      </c>
      <c r="V858" s="441">
        <v>1</v>
      </c>
      <c r="W858" s="441">
        <v>1973</v>
      </c>
      <c r="X858" s="441">
        <v>0</v>
      </c>
      <c r="Y858" s="486">
        <v>1</v>
      </c>
      <c r="Z858" s="254"/>
      <c r="AA858" s="356"/>
      <c r="AB858" s="255"/>
      <c r="AC858" s="255"/>
      <c r="AD858" s="441"/>
      <c r="AE858" s="441"/>
      <c r="AF858" s="441"/>
      <c r="AG858" s="441"/>
      <c r="AH858" s="441"/>
      <c r="AI858" s="441"/>
      <c r="AJ858" s="441"/>
      <c r="AK858" s="441"/>
      <c r="AL858" s="441"/>
      <c r="AM858" s="441"/>
      <c r="AN858" s="441"/>
      <c r="AO858" s="441"/>
      <c r="AP858" s="441"/>
      <c r="AQ858" s="441"/>
      <c r="AR858" s="441"/>
      <c r="AS858" s="441"/>
      <c r="AT858" s="441"/>
      <c r="AU858" s="441"/>
      <c r="AV858" s="441"/>
      <c r="AW858" s="441"/>
      <c r="AX858" s="441"/>
      <c r="AY858" s="441"/>
      <c r="AZ858" s="441"/>
      <c r="BA858" s="441"/>
      <c r="BB858" s="441"/>
      <c r="BC858" s="441"/>
      <c r="BD858" s="441"/>
      <c r="BE858" s="441"/>
      <c r="BF858" s="441"/>
      <c r="BG858" s="441"/>
      <c r="BH858" s="441"/>
      <c r="BI858" s="441"/>
      <c r="BJ858" s="441"/>
      <c r="BK858" s="441"/>
      <c r="BL858" s="441"/>
      <c r="BM858" s="441"/>
      <c r="BN858" s="441"/>
      <c r="BO858" s="441"/>
      <c r="BP858" s="441"/>
      <c r="BQ858" s="441"/>
      <c r="BR858" s="441"/>
      <c r="BS858" s="441"/>
      <c r="BT858" s="441"/>
      <c r="BU858" s="441"/>
      <c r="BV858" s="441"/>
      <c r="BW858" s="441"/>
      <c r="BX858" s="441"/>
      <c r="BY858" s="441"/>
      <c r="BZ858" s="441"/>
      <c r="CA858" s="441"/>
      <c r="CB858" s="441"/>
      <c r="CC858" s="441"/>
      <c r="CD858" s="441"/>
      <c r="CE858" s="441"/>
      <c r="CF858" s="441"/>
      <c r="CG858" s="441"/>
      <c r="CH858" s="441"/>
      <c r="CI858" s="441"/>
      <c r="CJ858" s="441"/>
      <c r="CK858" s="441"/>
      <c r="CL858" s="441"/>
      <c r="CM858" s="441"/>
      <c r="CN858" s="441"/>
      <c r="CO858" s="441"/>
      <c r="CP858" s="441"/>
      <c r="CQ858" s="441"/>
      <c r="CR858" s="441"/>
      <c r="CS858" s="441"/>
      <c r="CT858" s="441"/>
      <c r="CU858" s="441"/>
      <c r="CV858" s="441"/>
      <c r="CW858" s="441"/>
      <c r="CX858" s="441"/>
      <c r="CY858" s="441"/>
      <c r="CZ858" s="441"/>
      <c r="DA858" s="441"/>
      <c r="DB858" s="441"/>
      <c r="DC858" s="441"/>
      <c r="DD858" s="441"/>
      <c r="DE858" s="441"/>
      <c r="DF858" s="441"/>
      <c r="DG858" s="441"/>
      <c r="DH858" s="441"/>
      <c r="DI858" s="441"/>
      <c r="DJ858" s="441"/>
      <c r="DK858" s="441"/>
      <c r="DL858" s="441"/>
      <c r="DM858" s="441"/>
      <c r="DN858" s="441"/>
      <c r="DO858" s="441"/>
      <c r="DP858" s="441"/>
      <c r="DQ858" s="441"/>
      <c r="DR858" s="441"/>
      <c r="DS858" s="441"/>
      <c r="DT858" s="441"/>
      <c r="DU858" s="441"/>
      <c r="DV858" s="441"/>
      <c r="DW858" s="441"/>
      <c r="DX858" s="441"/>
      <c r="DY858" s="441"/>
      <c r="DZ858" s="441"/>
      <c r="EA858" s="441"/>
      <c r="EB858" s="441"/>
      <c r="EC858" s="441"/>
      <c r="ED858" s="441"/>
      <c r="EE858" s="441"/>
      <c r="EF858" s="441"/>
      <c r="EG858" s="441"/>
      <c r="EH858" s="441"/>
      <c r="EI858" s="441"/>
      <c r="EJ858" s="441"/>
      <c r="EK858" s="441"/>
      <c r="EL858" s="441"/>
      <c r="EM858" s="441"/>
      <c r="EN858" s="441"/>
      <c r="EO858" s="441"/>
      <c r="EP858" s="441"/>
      <c r="EQ858" s="441"/>
      <c r="ER858" s="441"/>
      <c r="ES858" s="441"/>
      <c r="ET858" s="441"/>
      <c r="EU858" s="441"/>
      <c r="EV858" s="441"/>
      <c r="EW858" s="441"/>
      <c r="EX858" s="441"/>
      <c r="EY858" s="441"/>
      <c r="EZ858" s="441"/>
      <c r="FA858" s="441"/>
      <c r="FB858" s="441"/>
      <c r="FC858" s="441"/>
      <c r="FD858" s="441"/>
      <c r="FE858" s="441"/>
      <c r="FF858" s="441"/>
      <c r="FG858" s="441"/>
      <c r="FH858" s="441"/>
      <c r="FI858" s="441"/>
      <c r="FJ858" s="441"/>
      <c r="FK858" s="441"/>
      <c r="FL858" s="441"/>
      <c r="FM858" s="441"/>
      <c r="FN858" s="441"/>
      <c r="FO858" s="441"/>
      <c r="FP858" s="441"/>
      <c r="FQ858" s="441"/>
      <c r="FR858" s="441"/>
      <c r="FS858" s="441"/>
      <c r="FT858" s="441"/>
      <c r="FU858" s="441"/>
      <c r="FV858" s="441"/>
      <c r="FW858" s="441"/>
      <c r="FX858" s="441"/>
      <c r="FY858" s="441"/>
      <c r="FZ858" s="441"/>
      <c r="GA858" s="441"/>
      <c r="GB858" s="441"/>
      <c r="GC858" s="441"/>
      <c r="GD858" s="441"/>
      <c r="GE858" s="441"/>
      <c r="GF858" s="441"/>
      <c r="GG858" s="441"/>
      <c r="GH858" s="441"/>
      <c r="GI858" s="441"/>
      <c r="GJ858" s="441"/>
      <c r="GK858" s="441"/>
      <c r="GL858" s="441"/>
      <c r="GM858" s="441"/>
      <c r="GN858" s="441"/>
      <c r="GO858" s="441"/>
      <c r="GP858" s="441"/>
      <c r="GQ858" s="441"/>
      <c r="GR858" s="441"/>
      <c r="GS858" s="441"/>
      <c r="GT858" s="441"/>
      <c r="GU858" s="441"/>
      <c r="GV858" s="441"/>
      <c r="GW858" s="441"/>
      <c r="GX858" s="441"/>
      <c r="GY858" s="441"/>
      <c r="GZ858" s="441"/>
      <c r="HA858" s="441"/>
      <c r="HB858" s="441"/>
      <c r="HC858" s="441"/>
      <c r="HD858" s="441"/>
      <c r="HE858" s="441"/>
      <c r="HF858" s="441"/>
      <c r="HG858" s="441"/>
      <c r="HH858" s="441"/>
      <c r="HI858" s="441"/>
      <c r="HJ858" s="441"/>
      <c r="HK858" s="441"/>
      <c r="HL858" s="441"/>
      <c r="HM858" s="441"/>
      <c r="HN858" s="441"/>
      <c r="HO858" s="441"/>
    </row>
    <row r="859" spans="1:223" ht="27.6" customHeight="1" x14ac:dyDescent="0.35">
      <c r="A859" s="427"/>
      <c r="B859" s="241"/>
      <c r="C859" s="241"/>
      <c r="D859" s="241"/>
      <c r="E859" s="306"/>
      <c r="F859" s="307"/>
      <c r="G859" s="308"/>
      <c r="H859" s="308"/>
      <c r="I859" s="308"/>
      <c r="J859" s="241"/>
      <c r="K859" s="241"/>
      <c r="L859" s="300" t="s">
        <v>1544</v>
      </c>
      <c r="M859" s="301">
        <f>SUM(M841:M858)</f>
        <v>1500572</v>
      </c>
      <c r="N859" s="301">
        <f>SUM(N841:N858)</f>
        <v>731812058.10021174</v>
      </c>
      <c r="O859" s="301">
        <f>SUM(O841:O858)</f>
        <v>24724099.399999999</v>
      </c>
      <c r="P859" s="301">
        <v>664991</v>
      </c>
      <c r="Q859" s="301"/>
      <c r="R859" s="301">
        <f t="shared" si="37"/>
        <v>757201148.50021172</v>
      </c>
      <c r="S859" s="301"/>
      <c r="T859" s="303"/>
      <c r="U859" s="253"/>
      <c r="V859" s="253"/>
      <c r="W859" s="253"/>
      <c r="X859" s="282"/>
    </row>
    <row r="860" spans="1:223" ht="27.6" customHeight="1" x14ac:dyDescent="0.35">
      <c r="A860" s="487" t="s">
        <v>363</v>
      </c>
      <c r="B860" s="286" t="s">
        <v>363</v>
      </c>
      <c r="C860" s="286"/>
      <c r="D860" s="286"/>
      <c r="E860" s="287"/>
      <c r="F860" s="288"/>
      <c r="G860" s="279"/>
      <c r="H860" s="279"/>
      <c r="I860" s="279"/>
      <c r="J860" s="241"/>
      <c r="K860" s="241"/>
      <c r="L860" s="241"/>
      <c r="M860" s="255"/>
      <c r="N860" s="280"/>
      <c r="O860" s="280"/>
      <c r="P860" s="280"/>
      <c r="Q860" s="280"/>
      <c r="R860" s="295"/>
      <c r="S860" s="295"/>
      <c r="T860" s="295"/>
      <c r="U860" s="253"/>
      <c r="V860" s="253"/>
      <c r="W860" s="253"/>
      <c r="X860" s="282"/>
    </row>
    <row r="861" spans="1:223" ht="27.6" customHeight="1" x14ac:dyDescent="0.35">
      <c r="A861" s="487" t="s">
        <v>1195</v>
      </c>
      <c r="B861" s="289" t="s">
        <v>1195</v>
      </c>
      <c r="C861" s="289" t="s">
        <v>2725</v>
      </c>
      <c r="D861" s="289"/>
      <c r="E861" s="299" t="s">
        <v>1196</v>
      </c>
      <c r="F861" s="291" t="s">
        <v>2278</v>
      </c>
      <c r="G861" s="292" t="s">
        <v>355</v>
      </c>
      <c r="H861" s="292" t="s">
        <v>778</v>
      </c>
      <c r="I861" s="292" t="s">
        <v>356</v>
      </c>
      <c r="J861" s="293" t="s">
        <v>1197</v>
      </c>
      <c r="K861" s="241"/>
      <c r="L861" s="241"/>
      <c r="M861" s="255"/>
      <c r="N861" s="280"/>
      <c r="O861" s="280"/>
      <c r="P861" s="280"/>
      <c r="Q861" s="280"/>
      <c r="R861" s="295"/>
      <c r="S861" s="295"/>
      <c r="T861" s="295"/>
      <c r="U861" s="253"/>
      <c r="V861" s="253"/>
      <c r="W861" s="253"/>
      <c r="X861" s="282"/>
    </row>
    <row r="862" spans="1:223" ht="27.6" customHeight="1" x14ac:dyDescent="0.35">
      <c r="A862" s="420"/>
      <c r="B862" s="289" t="s">
        <v>1198</v>
      </c>
      <c r="C862" s="289" t="s">
        <v>2725</v>
      </c>
      <c r="D862" s="289" t="s">
        <v>2896</v>
      </c>
      <c r="E862" s="299" t="s">
        <v>1199</v>
      </c>
      <c r="F862" s="291" t="s">
        <v>1220</v>
      </c>
      <c r="G862" s="292" t="s">
        <v>355</v>
      </c>
      <c r="H862" s="292" t="s">
        <v>778</v>
      </c>
      <c r="I862" s="292" t="s">
        <v>356</v>
      </c>
      <c r="J862" s="293" t="s">
        <v>1200</v>
      </c>
      <c r="K862" s="293" t="s">
        <v>1872</v>
      </c>
      <c r="L862" s="293" t="s">
        <v>1365</v>
      </c>
      <c r="M862" s="294">
        <v>132758</v>
      </c>
      <c r="N862" s="280">
        <v>52614953.667897768</v>
      </c>
      <c r="O862" s="280">
        <v>21145380.879999999</v>
      </c>
      <c r="P862" s="296"/>
      <c r="Q862" s="296"/>
      <c r="R862" s="295">
        <f t="shared" ref="R862:R902" si="38">SUM(N862:Q862)</f>
        <v>73760334.547897771</v>
      </c>
      <c r="S862" s="295"/>
      <c r="T862" s="295"/>
      <c r="U862" s="253">
        <v>25</v>
      </c>
      <c r="V862" s="253">
        <v>4</v>
      </c>
      <c r="W862" s="253">
        <v>1950</v>
      </c>
      <c r="X862" s="282"/>
      <c r="AA862" s="280"/>
    </row>
    <row r="863" spans="1:223" ht="27.6" customHeight="1" x14ac:dyDescent="0.35">
      <c r="A863" s="420"/>
      <c r="B863" s="289" t="s">
        <v>5</v>
      </c>
      <c r="C863" s="289" t="s">
        <v>2725</v>
      </c>
      <c r="D863" s="352" t="s">
        <v>2902</v>
      </c>
      <c r="E863" s="299">
        <v>608002</v>
      </c>
      <c r="F863" s="291" t="s">
        <v>1562</v>
      </c>
      <c r="G863" s="292" t="s">
        <v>355</v>
      </c>
      <c r="H863" s="292" t="s">
        <v>778</v>
      </c>
      <c r="I863" s="292" t="s">
        <v>356</v>
      </c>
      <c r="J863" s="293" t="s">
        <v>1426</v>
      </c>
      <c r="K863" s="293" t="s">
        <v>662</v>
      </c>
      <c r="L863" s="293" t="s">
        <v>794</v>
      </c>
      <c r="M863" s="294">
        <v>9750</v>
      </c>
      <c r="N863" s="280">
        <v>20367078.839186233</v>
      </c>
      <c r="O863" s="280">
        <v>58380.400000000009</v>
      </c>
      <c r="P863" s="296"/>
      <c r="Q863" s="296"/>
      <c r="R863" s="295">
        <f t="shared" si="38"/>
        <v>20425459.239186231</v>
      </c>
      <c r="S863" s="295"/>
      <c r="T863" s="295"/>
      <c r="U863" s="253">
        <v>23</v>
      </c>
      <c r="V863" s="253">
        <v>4</v>
      </c>
      <c r="W863" s="253">
        <v>1951</v>
      </c>
      <c r="X863" s="282"/>
      <c r="AA863" s="280"/>
    </row>
    <row r="864" spans="1:223" ht="27.6" customHeight="1" x14ac:dyDescent="0.35">
      <c r="A864" s="420"/>
      <c r="B864" s="289" t="s">
        <v>2460</v>
      </c>
      <c r="C864" s="289" t="s">
        <v>2725</v>
      </c>
      <c r="D864" s="352" t="s">
        <v>2898</v>
      </c>
      <c r="E864" s="299" t="s">
        <v>2076</v>
      </c>
      <c r="F864" s="291" t="s">
        <v>1562</v>
      </c>
      <c r="G864" s="292"/>
      <c r="H864" s="292"/>
      <c r="I864" s="292"/>
      <c r="J864" s="241" t="s">
        <v>2077</v>
      </c>
      <c r="K864" s="241"/>
      <c r="L864" s="241"/>
      <c r="M864" s="255">
        <v>1500</v>
      </c>
      <c r="N864" s="280">
        <v>492204.405280334</v>
      </c>
      <c r="O864" s="280">
        <v>0</v>
      </c>
      <c r="P864" s="280"/>
      <c r="Q864" s="280"/>
      <c r="R864" s="295">
        <f t="shared" si="38"/>
        <v>492204.405280334</v>
      </c>
      <c r="S864" s="295"/>
      <c r="T864" s="295"/>
      <c r="U864" s="253"/>
      <c r="V864" s="253"/>
      <c r="W864" s="253">
        <v>1954</v>
      </c>
      <c r="X864" s="282"/>
      <c r="AA864" s="280"/>
    </row>
    <row r="865" spans="1:27" ht="27.6" customHeight="1" x14ac:dyDescent="0.35">
      <c r="A865" s="420"/>
      <c r="B865" s="289" t="s">
        <v>686</v>
      </c>
      <c r="C865" s="289" t="s">
        <v>2725</v>
      </c>
      <c r="D865" s="352" t="s">
        <v>2899</v>
      </c>
      <c r="E865" s="299" t="s">
        <v>1202</v>
      </c>
      <c r="F865" s="291" t="s">
        <v>1221</v>
      </c>
      <c r="G865" s="292" t="s">
        <v>355</v>
      </c>
      <c r="H865" s="292" t="s">
        <v>778</v>
      </c>
      <c r="I865" s="292" t="s">
        <v>356</v>
      </c>
      <c r="J865" s="293" t="s">
        <v>685</v>
      </c>
      <c r="K865" s="293" t="s">
        <v>981</v>
      </c>
      <c r="L865" s="293" t="s">
        <v>794</v>
      </c>
      <c r="M865" s="294">
        <v>139182</v>
      </c>
      <c r="N865" s="280">
        <v>61440687.831545129</v>
      </c>
      <c r="O865" s="280">
        <v>2043314.0000000002</v>
      </c>
      <c r="P865" s="296"/>
      <c r="Q865" s="296"/>
      <c r="R865" s="295">
        <f t="shared" si="38"/>
        <v>63484001.831545129</v>
      </c>
      <c r="S865" s="295"/>
      <c r="T865" s="295"/>
      <c r="U865" s="253">
        <v>25</v>
      </c>
      <c r="V865" s="253">
        <v>4</v>
      </c>
      <c r="W865" s="253">
        <v>1954</v>
      </c>
      <c r="X865" s="282"/>
      <c r="AA865" s="280"/>
    </row>
    <row r="866" spans="1:27" ht="27.6" customHeight="1" x14ac:dyDescent="0.35">
      <c r="A866" s="420"/>
      <c r="B866" s="289" t="s">
        <v>1203</v>
      </c>
      <c r="C866" s="289" t="s">
        <v>2725</v>
      </c>
      <c r="D866" s="352" t="s">
        <v>2900</v>
      </c>
      <c r="E866" s="299" t="s">
        <v>1204</v>
      </c>
      <c r="F866" s="291" t="s">
        <v>1222</v>
      </c>
      <c r="G866" s="292" t="s">
        <v>355</v>
      </c>
      <c r="H866" s="292" t="s">
        <v>778</v>
      </c>
      <c r="I866" s="292" t="s">
        <v>356</v>
      </c>
      <c r="J866" s="293" t="s">
        <v>1205</v>
      </c>
      <c r="K866" s="293" t="s">
        <v>232</v>
      </c>
      <c r="L866" s="293" t="s">
        <v>1365</v>
      </c>
      <c r="M866" s="294">
        <v>164364</v>
      </c>
      <c r="N866" s="280">
        <v>52954404.981884211</v>
      </c>
      <c r="O866" s="280">
        <v>2393596.4</v>
      </c>
      <c r="P866" s="296"/>
      <c r="Q866" s="296"/>
      <c r="R866" s="295">
        <f t="shared" si="38"/>
        <v>55348001.38188421</v>
      </c>
      <c r="S866" s="295"/>
      <c r="T866" s="295"/>
      <c r="U866" s="253">
        <v>25</v>
      </c>
      <c r="V866" s="253">
        <v>4</v>
      </c>
      <c r="W866" s="253">
        <v>1957</v>
      </c>
      <c r="X866" s="282"/>
      <c r="AA866" s="280"/>
    </row>
    <row r="867" spans="1:27" ht="27.6" customHeight="1" x14ac:dyDescent="0.35">
      <c r="A867" s="420"/>
      <c r="B867" s="289" t="s">
        <v>688</v>
      </c>
      <c r="C867" s="289"/>
      <c r="D867" s="352" t="s">
        <v>2901</v>
      </c>
      <c r="E867" s="299" t="s">
        <v>1206</v>
      </c>
      <c r="F867" s="291" t="s">
        <v>1223</v>
      </c>
      <c r="G867" s="292" t="s">
        <v>355</v>
      </c>
      <c r="H867" s="292" t="s">
        <v>778</v>
      </c>
      <c r="I867" s="292" t="s">
        <v>356</v>
      </c>
      <c r="J867" s="293" t="s">
        <v>687</v>
      </c>
      <c r="K867" s="293" t="s">
        <v>232</v>
      </c>
      <c r="L867" s="293" t="s">
        <v>1247</v>
      </c>
      <c r="M867" s="294">
        <v>1242</v>
      </c>
      <c r="N867" s="280">
        <v>220643.35409118418</v>
      </c>
      <c r="O867" s="280">
        <v>11676.08</v>
      </c>
      <c r="P867" s="296"/>
      <c r="Q867" s="296"/>
      <c r="R867" s="295">
        <f t="shared" si="38"/>
        <v>232319.43409118417</v>
      </c>
      <c r="S867" s="295"/>
      <c r="T867" s="295"/>
      <c r="U867" s="253">
        <v>25</v>
      </c>
      <c r="V867" s="253">
        <v>4</v>
      </c>
      <c r="W867" s="253">
        <v>1966</v>
      </c>
      <c r="X867" s="282"/>
      <c r="AA867" s="280"/>
    </row>
    <row r="868" spans="1:27" ht="27.6" customHeight="1" x14ac:dyDescent="0.35">
      <c r="A868" s="420"/>
      <c r="B868" s="289" t="s">
        <v>2461</v>
      </c>
      <c r="C868" s="289" t="s">
        <v>2725</v>
      </c>
      <c r="D868" s="352" t="s">
        <v>2903</v>
      </c>
      <c r="E868" s="299" t="s">
        <v>1207</v>
      </c>
      <c r="F868" s="291" t="s">
        <v>1224</v>
      </c>
      <c r="G868" s="292" t="s">
        <v>355</v>
      </c>
      <c r="H868" s="292" t="s">
        <v>778</v>
      </c>
      <c r="I868" s="292" t="s">
        <v>356</v>
      </c>
      <c r="J868" s="293" t="s">
        <v>2231</v>
      </c>
      <c r="K868" s="293" t="s">
        <v>232</v>
      </c>
      <c r="L868" s="293" t="s">
        <v>1882</v>
      </c>
      <c r="M868" s="294">
        <v>38000</v>
      </c>
      <c r="N868" s="280">
        <v>74679289.07701619</v>
      </c>
      <c r="O868" s="280">
        <v>817325.6</v>
      </c>
      <c r="P868" s="296"/>
      <c r="Q868" s="296"/>
      <c r="R868" s="295">
        <f t="shared" si="38"/>
        <v>75496614.677016184</v>
      </c>
      <c r="S868" s="295"/>
      <c r="T868" s="295"/>
      <c r="U868" s="253">
        <v>25</v>
      </c>
      <c r="V868" s="253">
        <v>4</v>
      </c>
      <c r="W868" s="253">
        <v>1960</v>
      </c>
      <c r="X868" s="282"/>
      <c r="AA868" s="280"/>
    </row>
    <row r="869" spans="1:27" ht="27.6" customHeight="1" x14ac:dyDescent="0.35">
      <c r="A869" s="420"/>
      <c r="B869" s="289" t="s">
        <v>690</v>
      </c>
      <c r="C869" s="289" t="s">
        <v>2725</v>
      </c>
      <c r="D869" s="352" t="s">
        <v>2904</v>
      </c>
      <c r="E869" s="299" t="s">
        <v>1208</v>
      </c>
      <c r="F869" s="291" t="s">
        <v>1225</v>
      </c>
      <c r="G869" s="292" t="s">
        <v>355</v>
      </c>
      <c r="H869" s="292" t="s">
        <v>778</v>
      </c>
      <c r="I869" s="292" t="s">
        <v>356</v>
      </c>
      <c r="J869" s="293" t="s">
        <v>689</v>
      </c>
      <c r="K869" s="293" t="s">
        <v>1209</v>
      </c>
      <c r="L869" s="293" t="s">
        <v>1573</v>
      </c>
      <c r="M869" s="294">
        <v>33440</v>
      </c>
      <c r="N869" s="280">
        <v>25602996.549467124</v>
      </c>
      <c r="O869" s="280">
        <v>770621.28</v>
      </c>
      <c r="P869" s="296"/>
      <c r="Q869" s="296"/>
      <c r="R869" s="295">
        <f t="shared" si="38"/>
        <v>26373617.829467125</v>
      </c>
      <c r="S869" s="295"/>
      <c r="T869" s="295"/>
      <c r="U869" s="253">
        <v>25</v>
      </c>
      <c r="V869" s="253">
        <v>4</v>
      </c>
      <c r="W869" s="253">
        <v>1960</v>
      </c>
      <c r="X869" s="282"/>
      <c r="AA869" s="280"/>
    </row>
    <row r="870" spans="1:27" ht="27.6" customHeight="1" x14ac:dyDescent="0.35">
      <c r="A870" s="420"/>
      <c r="B870" s="289" t="s">
        <v>1210</v>
      </c>
      <c r="C870" s="289" t="s">
        <v>2725</v>
      </c>
      <c r="D870" s="352" t="s">
        <v>2897</v>
      </c>
      <c r="E870" s="299" t="s">
        <v>1211</v>
      </c>
      <c r="F870" s="291" t="s">
        <v>1226</v>
      </c>
      <c r="G870" s="292" t="s">
        <v>355</v>
      </c>
      <c r="H870" s="292" t="s">
        <v>778</v>
      </c>
      <c r="I870" s="292" t="s">
        <v>356</v>
      </c>
      <c r="J870" s="293" t="s">
        <v>1212</v>
      </c>
      <c r="K870" s="293" t="s">
        <v>981</v>
      </c>
      <c r="L870" s="293" t="s">
        <v>1880</v>
      </c>
      <c r="M870" s="294">
        <v>45600</v>
      </c>
      <c r="N870" s="280">
        <v>25098240.931852151</v>
      </c>
      <c r="O870" s="280">
        <v>601318.12</v>
      </c>
      <c r="P870" s="296"/>
      <c r="Q870" s="296"/>
      <c r="R870" s="295">
        <f t="shared" si="38"/>
        <v>25699559.051852152</v>
      </c>
      <c r="S870" s="295"/>
      <c r="T870" s="295"/>
      <c r="U870" s="253">
        <v>25</v>
      </c>
      <c r="V870" s="253">
        <v>4</v>
      </c>
      <c r="W870" s="253">
        <v>1960</v>
      </c>
      <c r="X870" s="282"/>
      <c r="AA870" s="280"/>
    </row>
    <row r="871" spans="1:27" ht="27.6" customHeight="1" x14ac:dyDescent="0.35">
      <c r="A871" s="420"/>
      <c r="B871" s="289" t="s">
        <v>1436</v>
      </c>
      <c r="C871" s="289" t="s">
        <v>2725</v>
      </c>
      <c r="D871" s="352" t="s">
        <v>2905</v>
      </c>
      <c r="E871" s="299" t="s">
        <v>1437</v>
      </c>
      <c r="F871" s="291" t="s">
        <v>1227</v>
      </c>
      <c r="G871" s="292" t="s">
        <v>355</v>
      </c>
      <c r="H871" s="292" t="s">
        <v>778</v>
      </c>
      <c r="I871" s="292" t="s">
        <v>356</v>
      </c>
      <c r="J871" s="293" t="s">
        <v>1438</v>
      </c>
      <c r="K871" s="293" t="s">
        <v>1680</v>
      </c>
      <c r="L871" s="293" t="s">
        <v>1247</v>
      </c>
      <c r="M871" s="294">
        <v>9380</v>
      </c>
      <c r="N871" s="280">
        <v>2590963.989395678</v>
      </c>
      <c r="O871" s="280">
        <v>502071.44000000006</v>
      </c>
      <c r="P871" s="296"/>
      <c r="Q871" s="296"/>
      <c r="R871" s="295">
        <f t="shared" si="38"/>
        <v>3093035.429395678</v>
      </c>
      <c r="S871" s="295"/>
      <c r="T871" s="295"/>
      <c r="U871" s="253">
        <v>25</v>
      </c>
      <c r="V871" s="253">
        <v>4</v>
      </c>
      <c r="W871" s="253">
        <v>1960</v>
      </c>
      <c r="X871" s="282"/>
      <c r="AA871" s="280"/>
    </row>
    <row r="872" spans="1:27" ht="27.6" customHeight="1" x14ac:dyDescent="0.35">
      <c r="A872" s="420"/>
      <c r="B872" s="289" t="s">
        <v>1439</v>
      </c>
      <c r="C872" s="289" t="s">
        <v>2725</v>
      </c>
      <c r="D872" s="352" t="s">
        <v>2906</v>
      </c>
      <c r="E872" s="299" t="s">
        <v>1440</v>
      </c>
      <c r="F872" s="291" t="s">
        <v>1228</v>
      </c>
      <c r="G872" s="292" t="s">
        <v>355</v>
      </c>
      <c r="H872" s="292" t="s">
        <v>778</v>
      </c>
      <c r="I872" s="292" t="s">
        <v>356</v>
      </c>
      <c r="J872" s="293" t="s">
        <v>1441</v>
      </c>
      <c r="K872" s="293" t="s">
        <v>1872</v>
      </c>
      <c r="L872" s="293" t="s">
        <v>1880</v>
      </c>
      <c r="M872" s="294">
        <v>30400</v>
      </c>
      <c r="N872" s="280">
        <v>5014824.5831986824</v>
      </c>
      <c r="O872" s="280">
        <v>788135.4</v>
      </c>
      <c r="P872" s="296"/>
      <c r="Q872" s="296"/>
      <c r="R872" s="295">
        <f t="shared" si="38"/>
        <v>5802959.9831986828</v>
      </c>
      <c r="S872" s="295"/>
      <c r="T872" s="295"/>
      <c r="U872" s="253">
        <v>25</v>
      </c>
      <c r="V872" s="253">
        <v>4</v>
      </c>
      <c r="W872" s="253">
        <v>1960</v>
      </c>
      <c r="X872" s="282"/>
      <c r="AA872" s="280"/>
    </row>
    <row r="873" spans="1:27" ht="27.6" customHeight="1" x14ac:dyDescent="0.35">
      <c r="A873" s="420"/>
      <c r="B873" s="289" t="s">
        <v>1442</v>
      </c>
      <c r="C873" s="289" t="s">
        <v>2725</v>
      </c>
      <c r="D873" s="352" t="s">
        <v>2907</v>
      </c>
      <c r="E873" s="299" t="s">
        <v>1443</v>
      </c>
      <c r="F873" s="291" t="s">
        <v>695</v>
      </c>
      <c r="G873" s="292" t="s">
        <v>355</v>
      </c>
      <c r="H873" s="292" t="s">
        <v>778</v>
      </c>
      <c r="I873" s="292" t="s">
        <v>356</v>
      </c>
      <c r="J873" s="293" t="s">
        <v>1444</v>
      </c>
      <c r="K873" s="293" t="s">
        <v>981</v>
      </c>
      <c r="L873" s="293" t="s">
        <v>1247</v>
      </c>
      <c r="M873" s="294">
        <v>42400</v>
      </c>
      <c r="N873" s="280">
        <v>16972565.699321859</v>
      </c>
      <c r="O873" s="280">
        <v>700564.8</v>
      </c>
      <c r="P873" s="296"/>
      <c r="Q873" s="296"/>
      <c r="R873" s="295">
        <f t="shared" si="38"/>
        <v>17673130.499321859</v>
      </c>
      <c r="S873" s="295"/>
      <c r="T873" s="295"/>
      <c r="U873" s="253">
        <v>25</v>
      </c>
      <c r="V873" s="253">
        <v>4</v>
      </c>
      <c r="W873" s="253">
        <v>1960</v>
      </c>
      <c r="X873" s="282"/>
      <c r="AA873" s="280"/>
    </row>
    <row r="874" spans="1:27" ht="27.6" customHeight="1" x14ac:dyDescent="0.35">
      <c r="A874" s="420"/>
      <c r="B874" s="289" t="s">
        <v>692</v>
      </c>
      <c r="C874" s="289" t="s">
        <v>2725</v>
      </c>
      <c r="D874" s="352" t="s">
        <v>2908</v>
      </c>
      <c r="E874" s="299" t="s">
        <v>776</v>
      </c>
      <c r="F874" s="291" t="s">
        <v>1229</v>
      </c>
      <c r="G874" s="292" t="s">
        <v>355</v>
      </c>
      <c r="H874" s="292" t="s">
        <v>778</v>
      </c>
      <c r="I874" s="292" t="s">
        <v>356</v>
      </c>
      <c r="J874" s="293" t="s">
        <v>691</v>
      </c>
      <c r="K874" s="293" t="s">
        <v>981</v>
      </c>
      <c r="L874" s="293" t="s">
        <v>1408</v>
      </c>
      <c r="M874" s="294">
        <v>38567</v>
      </c>
      <c r="N874" s="280">
        <v>15275309.129389673</v>
      </c>
      <c r="O874" s="280">
        <v>899058.16000000015</v>
      </c>
      <c r="P874" s="296"/>
      <c r="Q874" s="296"/>
      <c r="R874" s="295">
        <f t="shared" si="38"/>
        <v>16174367.289389674</v>
      </c>
      <c r="S874" s="295"/>
      <c r="T874" s="295"/>
      <c r="U874" s="253">
        <v>25</v>
      </c>
      <c r="V874" s="253">
        <v>4</v>
      </c>
      <c r="W874" s="253">
        <v>1971</v>
      </c>
      <c r="X874" s="282"/>
      <c r="AA874" s="280"/>
    </row>
    <row r="875" spans="1:27" ht="27.6" customHeight="1" x14ac:dyDescent="0.35">
      <c r="A875" s="420"/>
      <c r="B875" s="289" t="s">
        <v>1419</v>
      </c>
      <c r="C875" s="289" t="s">
        <v>2725</v>
      </c>
      <c r="D875" s="352" t="s">
        <v>2909</v>
      </c>
      <c r="E875" s="299" t="s">
        <v>1420</v>
      </c>
      <c r="F875" s="291" t="s">
        <v>1230</v>
      </c>
      <c r="G875" s="292" t="s">
        <v>355</v>
      </c>
      <c r="H875" s="292" t="s">
        <v>778</v>
      </c>
      <c r="I875" s="292" t="s">
        <v>356</v>
      </c>
      <c r="J875" s="293" t="s">
        <v>1421</v>
      </c>
      <c r="K875" s="293" t="s">
        <v>981</v>
      </c>
      <c r="L875" s="293" t="s">
        <v>1365</v>
      </c>
      <c r="M875" s="294">
        <v>188388</v>
      </c>
      <c r="N875" s="280">
        <v>71284775.937151819</v>
      </c>
      <c r="O875" s="280">
        <v>4203388.8000000007</v>
      </c>
      <c r="P875" s="296"/>
      <c r="Q875" s="296"/>
      <c r="R875" s="295">
        <f t="shared" si="38"/>
        <v>75488164.737151816</v>
      </c>
      <c r="S875" s="295"/>
      <c r="T875" s="295"/>
      <c r="U875" s="253">
        <v>25</v>
      </c>
      <c r="V875" s="253">
        <v>4</v>
      </c>
      <c r="W875" s="253">
        <v>1962</v>
      </c>
      <c r="X875" s="282"/>
      <c r="AA875" s="280"/>
    </row>
    <row r="876" spans="1:27" ht="27.6" customHeight="1" x14ac:dyDescent="0.35">
      <c r="A876" s="420"/>
      <c r="B876" s="289" t="s">
        <v>1422</v>
      </c>
      <c r="C876" s="289" t="s">
        <v>2725</v>
      </c>
      <c r="D876" s="352" t="s">
        <v>2910</v>
      </c>
      <c r="E876" s="299" t="s">
        <v>1423</v>
      </c>
      <c r="F876" s="291" t="s">
        <v>1560</v>
      </c>
      <c r="G876" s="292" t="s">
        <v>355</v>
      </c>
      <c r="H876" s="292" t="s">
        <v>778</v>
      </c>
      <c r="I876" s="292" t="s">
        <v>356</v>
      </c>
      <c r="J876" s="293" t="s">
        <v>1424</v>
      </c>
      <c r="K876" s="293" t="s">
        <v>981</v>
      </c>
      <c r="L876" s="293" t="s">
        <v>1365</v>
      </c>
      <c r="M876" s="294">
        <v>242854</v>
      </c>
      <c r="N876" s="280">
        <v>96743624.486134604</v>
      </c>
      <c r="O876" s="280">
        <v>25687376</v>
      </c>
      <c r="P876" s="296"/>
      <c r="Q876" s="296"/>
      <c r="R876" s="295">
        <f t="shared" si="38"/>
        <v>122431000.4861346</v>
      </c>
      <c r="S876" s="295"/>
      <c r="T876" s="295"/>
      <c r="U876" s="253">
        <v>25</v>
      </c>
      <c r="V876" s="253">
        <v>4</v>
      </c>
      <c r="W876" s="253">
        <v>1985</v>
      </c>
      <c r="X876" s="282"/>
      <c r="AA876" s="280"/>
    </row>
    <row r="877" spans="1:27" ht="27.6" customHeight="1" x14ac:dyDescent="0.35">
      <c r="A877" s="420"/>
      <c r="B877" s="289" t="s">
        <v>2232</v>
      </c>
      <c r="C877" s="289" t="s">
        <v>2725</v>
      </c>
      <c r="D877" s="352" t="s">
        <v>2911</v>
      </c>
      <c r="E877" s="299" t="s">
        <v>1454</v>
      </c>
      <c r="F877" s="291" t="s">
        <v>1561</v>
      </c>
      <c r="G877" s="292" t="s">
        <v>355</v>
      </c>
      <c r="H877" s="292" t="s">
        <v>778</v>
      </c>
      <c r="I877" s="292" t="s">
        <v>356</v>
      </c>
      <c r="J877" s="293" t="s">
        <v>2236</v>
      </c>
      <c r="K877" s="293" t="s">
        <v>981</v>
      </c>
      <c r="L877" s="293" t="s">
        <v>1365</v>
      </c>
      <c r="M877" s="294">
        <v>4297</v>
      </c>
      <c r="N877" s="280">
        <v>5329385.6295870645</v>
      </c>
      <c r="O877" s="280">
        <v>239359.64000000004</v>
      </c>
      <c r="P877" s="296"/>
      <c r="Q877" s="296"/>
      <c r="R877" s="295">
        <f t="shared" si="38"/>
        <v>5568745.2695870642</v>
      </c>
      <c r="S877" s="295"/>
      <c r="T877" s="295"/>
      <c r="U877" s="253">
        <v>25</v>
      </c>
      <c r="V877" s="253">
        <v>4</v>
      </c>
      <c r="W877" s="253">
        <v>1907</v>
      </c>
      <c r="X877" s="282"/>
      <c r="AA877" s="280"/>
    </row>
    <row r="878" spans="1:27" ht="27.6" customHeight="1" x14ac:dyDescent="0.35">
      <c r="A878" s="420"/>
      <c r="B878" s="289" t="s">
        <v>2233</v>
      </c>
      <c r="C878" s="289" t="s">
        <v>2725</v>
      </c>
      <c r="D878" s="352" t="s">
        <v>2912</v>
      </c>
      <c r="E878" s="299" t="s">
        <v>1427</v>
      </c>
      <c r="F878" s="291" t="s">
        <v>1563</v>
      </c>
      <c r="G878" s="292" t="s">
        <v>355</v>
      </c>
      <c r="H878" s="292" t="s">
        <v>778</v>
      </c>
      <c r="I878" s="292" t="s">
        <v>356</v>
      </c>
      <c r="J878" s="293" t="s">
        <v>1428</v>
      </c>
      <c r="K878" s="293" t="s">
        <v>981</v>
      </c>
      <c r="L878" s="293" t="s">
        <v>1365</v>
      </c>
      <c r="M878" s="294">
        <v>27993</v>
      </c>
      <c r="N878" s="280">
        <v>8486282.8496609293</v>
      </c>
      <c r="O878" s="280">
        <v>531261.64000000013</v>
      </c>
      <c r="P878" s="296"/>
      <c r="Q878" s="296"/>
      <c r="R878" s="295">
        <f t="shared" si="38"/>
        <v>9017544.4896609299</v>
      </c>
      <c r="S878" s="295"/>
      <c r="T878" s="295"/>
      <c r="U878" s="253">
        <v>25</v>
      </c>
      <c r="V878" s="253">
        <v>4</v>
      </c>
      <c r="W878" s="253">
        <v>1907</v>
      </c>
      <c r="X878" s="282"/>
      <c r="AA878" s="280"/>
    </row>
    <row r="879" spans="1:27" ht="27.6" customHeight="1" x14ac:dyDescent="0.35">
      <c r="A879" s="420"/>
      <c r="B879" s="289" t="s">
        <v>2273</v>
      </c>
      <c r="C879" s="289" t="s">
        <v>2725</v>
      </c>
      <c r="D879" s="352" t="s">
        <v>2913</v>
      </c>
      <c r="E879" s="299" t="s">
        <v>1429</v>
      </c>
      <c r="F879" s="291" t="s">
        <v>1564</v>
      </c>
      <c r="G879" s="292" t="s">
        <v>355</v>
      </c>
      <c r="H879" s="292" t="s">
        <v>778</v>
      </c>
      <c r="I879" s="292" t="s">
        <v>356</v>
      </c>
      <c r="J879" s="293" t="s">
        <v>2274</v>
      </c>
      <c r="K879" s="293" t="s">
        <v>1680</v>
      </c>
      <c r="L879" s="293" t="s">
        <v>1365</v>
      </c>
      <c r="M879" s="294">
        <v>29740</v>
      </c>
      <c r="N879" s="280">
        <v>7637654.5646948367</v>
      </c>
      <c r="O879" s="280">
        <v>5569490.1600000001</v>
      </c>
      <c r="P879" s="296"/>
      <c r="Q879" s="296"/>
      <c r="R879" s="295">
        <f t="shared" si="38"/>
        <v>13207144.724694837</v>
      </c>
      <c r="S879" s="295"/>
      <c r="T879" s="295"/>
      <c r="U879" s="253">
        <v>25</v>
      </c>
      <c r="V879" s="253">
        <v>4</v>
      </c>
      <c r="W879" s="253">
        <v>1925</v>
      </c>
      <c r="X879" s="282"/>
      <c r="AA879" s="280"/>
    </row>
    <row r="880" spans="1:27" ht="27.6" customHeight="1" x14ac:dyDescent="0.35">
      <c r="A880" s="420"/>
      <c r="B880" s="289" t="s">
        <v>2234</v>
      </c>
      <c r="C880" s="289" t="s">
        <v>2725</v>
      </c>
      <c r="D880" s="352" t="s">
        <v>2914</v>
      </c>
      <c r="E880" s="299" t="s">
        <v>255</v>
      </c>
      <c r="F880" s="291" t="s">
        <v>1565</v>
      </c>
      <c r="G880" s="292" t="s">
        <v>355</v>
      </c>
      <c r="H880" s="292" t="s">
        <v>778</v>
      </c>
      <c r="I880" s="292" t="s">
        <v>356</v>
      </c>
      <c r="J880" s="293" t="s">
        <v>2243</v>
      </c>
      <c r="K880" s="293" t="s">
        <v>1872</v>
      </c>
      <c r="L880" s="293" t="s">
        <v>1479</v>
      </c>
      <c r="M880" s="294">
        <v>9864</v>
      </c>
      <c r="N880" s="280">
        <v>3055061.8258779352</v>
      </c>
      <c r="O880" s="280">
        <v>175141.2</v>
      </c>
      <c r="P880" s="296"/>
      <c r="Q880" s="296"/>
      <c r="R880" s="295">
        <f t="shared" si="38"/>
        <v>3230203.0258779353</v>
      </c>
      <c r="S880" s="295"/>
      <c r="T880" s="295"/>
      <c r="U880" s="253">
        <v>25</v>
      </c>
      <c r="V880" s="253">
        <v>4</v>
      </c>
      <c r="W880" s="253">
        <v>1907</v>
      </c>
      <c r="X880" s="282"/>
      <c r="AA880" s="280"/>
    </row>
    <row r="881" spans="1:223" ht="27.6" customHeight="1" x14ac:dyDescent="0.35">
      <c r="A881" s="420"/>
      <c r="B881" s="289" t="s">
        <v>2235</v>
      </c>
      <c r="C881" s="289" t="s">
        <v>2725</v>
      </c>
      <c r="D881" s="352" t="s">
        <v>2915</v>
      </c>
      <c r="E881" s="299" t="s">
        <v>256</v>
      </c>
      <c r="F881" s="291" t="s">
        <v>1566</v>
      </c>
      <c r="G881" s="292" t="s">
        <v>355</v>
      </c>
      <c r="H881" s="292" t="s">
        <v>778</v>
      </c>
      <c r="I881" s="292" t="s">
        <v>356</v>
      </c>
      <c r="J881" s="293" t="s">
        <v>2237</v>
      </c>
      <c r="K881" s="293" t="s">
        <v>1541</v>
      </c>
      <c r="L881" s="293" t="s">
        <v>1365</v>
      </c>
      <c r="M881" s="294">
        <v>44979</v>
      </c>
      <c r="N881" s="280">
        <v>13578052.559457486</v>
      </c>
      <c r="O881" s="280">
        <v>2276835.6</v>
      </c>
      <c r="P881" s="296"/>
      <c r="Q881" s="296"/>
      <c r="R881" s="295">
        <f t="shared" si="38"/>
        <v>15854888.159457486</v>
      </c>
      <c r="S881" s="295"/>
      <c r="T881" s="295"/>
      <c r="U881" s="253">
        <v>25</v>
      </c>
      <c r="V881" s="253">
        <v>4</v>
      </c>
      <c r="W881" s="253">
        <v>1907</v>
      </c>
      <c r="X881" s="282"/>
      <c r="AA881" s="280"/>
    </row>
    <row r="882" spans="1:223" ht="27.6" customHeight="1" x14ac:dyDescent="0.35">
      <c r="A882" s="420"/>
      <c r="B882" s="289" t="s">
        <v>2238</v>
      </c>
      <c r="C882" s="289" t="s">
        <v>2725</v>
      </c>
      <c r="D882" s="352" t="s">
        <v>2916</v>
      </c>
      <c r="E882" s="299" t="s">
        <v>257</v>
      </c>
      <c r="F882" s="291" t="s">
        <v>1269</v>
      </c>
      <c r="G882" s="292" t="s">
        <v>355</v>
      </c>
      <c r="H882" s="292" t="s">
        <v>778</v>
      </c>
      <c r="I882" s="292" t="s">
        <v>356</v>
      </c>
      <c r="J882" s="293" t="s">
        <v>2244</v>
      </c>
      <c r="K882" s="293" t="s">
        <v>232</v>
      </c>
      <c r="L882" s="293" t="s">
        <v>1479</v>
      </c>
      <c r="M882" s="294">
        <v>25990</v>
      </c>
      <c r="N882" s="280">
        <v>11880795.989525301</v>
      </c>
      <c r="O882" s="280">
        <v>817325.6</v>
      </c>
      <c r="P882" s="296"/>
      <c r="Q882" s="296"/>
      <c r="R882" s="295">
        <f t="shared" si="38"/>
        <v>12698121.589525301</v>
      </c>
      <c r="S882" s="295"/>
      <c r="T882" s="295"/>
      <c r="U882" s="253">
        <v>25</v>
      </c>
      <c r="V882" s="253">
        <v>4</v>
      </c>
      <c r="W882" s="253">
        <v>1937</v>
      </c>
      <c r="X882" s="282"/>
      <c r="AA882" s="280"/>
    </row>
    <row r="883" spans="1:223" ht="27.6" customHeight="1" x14ac:dyDescent="0.35">
      <c r="A883" s="420"/>
      <c r="B883" s="289" t="s">
        <v>2276</v>
      </c>
      <c r="C883" s="289" t="s">
        <v>2725</v>
      </c>
      <c r="D883" s="352" t="s">
        <v>2917</v>
      </c>
      <c r="E883" s="299" t="s">
        <v>258</v>
      </c>
      <c r="F883" s="291" t="s">
        <v>1270</v>
      </c>
      <c r="G883" s="292" t="s">
        <v>355</v>
      </c>
      <c r="H883" s="292" t="s">
        <v>778</v>
      </c>
      <c r="I883" s="292" t="s">
        <v>356</v>
      </c>
      <c r="J883" s="293" t="s">
        <v>2275</v>
      </c>
      <c r="K883" s="293" t="s">
        <v>232</v>
      </c>
      <c r="L883" s="293" t="s">
        <v>2462</v>
      </c>
      <c r="M883" s="294">
        <v>156411</v>
      </c>
      <c r="N883" s="280">
        <v>103532650.76586336</v>
      </c>
      <c r="O883" s="280">
        <v>4086628.0000000005</v>
      </c>
      <c r="P883" s="296"/>
      <c r="Q883" s="296"/>
      <c r="R883" s="295">
        <f t="shared" si="38"/>
        <v>107619278.76586336</v>
      </c>
      <c r="S883" s="295"/>
      <c r="T883" s="295"/>
      <c r="U883" s="253">
        <v>25</v>
      </c>
      <c r="V883" s="253">
        <v>4</v>
      </c>
      <c r="W883" s="253">
        <v>1988</v>
      </c>
      <c r="X883" s="282"/>
      <c r="AA883" s="280"/>
    </row>
    <row r="884" spans="1:223" ht="27.6" customHeight="1" x14ac:dyDescent="0.35">
      <c r="A884" s="420"/>
      <c r="B884" s="289" t="s">
        <v>2105</v>
      </c>
      <c r="C884" s="289" t="s">
        <v>2725</v>
      </c>
      <c r="D884" s="352" t="s">
        <v>2918</v>
      </c>
      <c r="E884" s="299" t="s">
        <v>259</v>
      </c>
      <c r="F884" s="291" t="s">
        <v>1271</v>
      </c>
      <c r="G884" s="292" t="s">
        <v>355</v>
      </c>
      <c r="H884" s="292" t="s">
        <v>778</v>
      </c>
      <c r="I884" s="292" t="s">
        <v>356</v>
      </c>
      <c r="J884" s="293" t="s">
        <v>910</v>
      </c>
      <c r="K884" s="293" t="s">
        <v>232</v>
      </c>
      <c r="L884" s="293" t="s">
        <v>1880</v>
      </c>
      <c r="M884" s="294">
        <v>56538</v>
      </c>
      <c r="N884" s="280">
        <v>73151758.164077222</v>
      </c>
      <c r="O884" s="280">
        <v>4010733.4800000004</v>
      </c>
      <c r="P884" s="296"/>
      <c r="Q884" s="296"/>
      <c r="R884" s="295">
        <f t="shared" si="38"/>
        <v>77162491.644077227</v>
      </c>
      <c r="S884" s="295"/>
      <c r="T884" s="295"/>
      <c r="U884" s="253">
        <v>25</v>
      </c>
      <c r="V884" s="253">
        <v>4</v>
      </c>
      <c r="W884" s="253">
        <v>1988</v>
      </c>
      <c r="X884" s="282"/>
      <c r="AA884" s="280"/>
    </row>
    <row r="885" spans="1:223" ht="27.6" customHeight="1" x14ac:dyDescent="0.35">
      <c r="A885" s="420"/>
      <c r="B885" s="289" t="s">
        <v>2239</v>
      </c>
      <c r="C885" s="289" t="s">
        <v>2725</v>
      </c>
      <c r="D885" s="352" t="s">
        <v>2919</v>
      </c>
      <c r="E885" s="299" t="s">
        <v>260</v>
      </c>
      <c r="F885" s="291" t="s">
        <v>1272</v>
      </c>
      <c r="G885" s="292" t="s">
        <v>355</v>
      </c>
      <c r="H885" s="292" t="s">
        <v>778</v>
      </c>
      <c r="I885" s="292" t="s">
        <v>356</v>
      </c>
      <c r="J885" s="293" t="s">
        <v>2245</v>
      </c>
      <c r="K885" s="293" t="s">
        <v>1541</v>
      </c>
      <c r="L885" s="293" t="s">
        <v>1408</v>
      </c>
      <c r="M885" s="294">
        <v>2400</v>
      </c>
      <c r="N885" s="280">
        <v>916518.54776338034</v>
      </c>
      <c r="O885" s="280">
        <v>58380.400000000009</v>
      </c>
      <c r="P885" s="296"/>
      <c r="Q885" s="296"/>
      <c r="R885" s="295">
        <f t="shared" si="38"/>
        <v>974898.94776338036</v>
      </c>
      <c r="S885" s="295"/>
      <c r="T885" s="295"/>
      <c r="U885" s="253">
        <v>25</v>
      </c>
      <c r="V885" s="253">
        <v>4</v>
      </c>
      <c r="W885" s="253">
        <v>1907</v>
      </c>
      <c r="X885" s="282"/>
      <c r="AA885" s="280"/>
    </row>
    <row r="886" spans="1:223" ht="27.6" customHeight="1" x14ac:dyDescent="0.35">
      <c r="A886" s="420"/>
      <c r="B886" s="289" t="s">
        <v>2106</v>
      </c>
      <c r="C886" s="289" t="s">
        <v>2725</v>
      </c>
      <c r="D886" s="352" t="s">
        <v>2920</v>
      </c>
      <c r="E886" s="299" t="s">
        <v>261</v>
      </c>
      <c r="F886" s="291" t="s">
        <v>1273</v>
      </c>
      <c r="G886" s="292" t="s">
        <v>355</v>
      </c>
      <c r="H886" s="292" t="s">
        <v>778</v>
      </c>
      <c r="I886" s="292" t="s">
        <v>356</v>
      </c>
      <c r="J886" s="293" t="s">
        <v>2109</v>
      </c>
      <c r="K886" s="293" t="s">
        <v>232</v>
      </c>
      <c r="L886" s="293" t="s">
        <v>1247</v>
      </c>
      <c r="M886" s="294">
        <v>1968</v>
      </c>
      <c r="N886" s="280">
        <v>712847.75937151816</v>
      </c>
      <c r="O886" s="280">
        <v>64218.44000000001</v>
      </c>
      <c r="P886" s="296"/>
      <c r="Q886" s="296"/>
      <c r="R886" s="295">
        <f t="shared" si="38"/>
        <v>777066.19937151822</v>
      </c>
      <c r="S886" s="295"/>
      <c r="T886" s="295"/>
      <c r="U886" s="253">
        <v>25</v>
      </c>
      <c r="V886" s="253">
        <v>1</v>
      </c>
      <c r="W886" s="253">
        <v>1946</v>
      </c>
      <c r="X886" s="282"/>
      <c r="AA886" s="280"/>
    </row>
    <row r="887" spans="1:223" ht="27.6" customHeight="1" x14ac:dyDescent="0.35">
      <c r="A887" s="420"/>
      <c r="B887" s="289" t="s">
        <v>2107</v>
      </c>
      <c r="C887" s="289" t="s">
        <v>2725</v>
      </c>
      <c r="D887" s="352" t="s">
        <v>2921</v>
      </c>
      <c r="E887" s="299" t="s">
        <v>262</v>
      </c>
      <c r="F887" s="291" t="s">
        <v>1274</v>
      </c>
      <c r="G887" s="292" t="s">
        <v>355</v>
      </c>
      <c r="H887" s="292" t="s">
        <v>778</v>
      </c>
      <c r="I887" s="292" t="s">
        <v>356</v>
      </c>
      <c r="J887" s="293" t="s">
        <v>2110</v>
      </c>
      <c r="K887" s="293" t="s">
        <v>232</v>
      </c>
      <c r="L887" s="293" t="s">
        <v>1247</v>
      </c>
      <c r="M887" s="294">
        <v>2175</v>
      </c>
      <c r="N887" s="280">
        <v>288533.61688847159</v>
      </c>
      <c r="O887" s="280">
        <v>11676.08</v>
      </c>
      <c r="P887" s="296"/>
      <c r="Q887" s="296"/>
      <c r="R887" s="295">
        <f t="shared" si="38"/>
        <v>300209.6968884716</v>
      </c>
      <c r="S887" s="295"/>
      <c r="T887" s="295"/>
      <c r="U887" s="253">
        <v>25</v>
      </c>
      <c r="V887" s="253">
        <v>1</v>
      </c>
      <c r="W887" s="253">
        <v>1946</v>
      </c>
      <c r="X887" s="282"/>
      <c r="AA887" s="280"/>
    </row>
    <row r="888" spans="1:223" ht="27.6" customHeight="1" x14ac:dyDescent="0.35">
      <c r="A888" s="420"/>
      <c r="B888" s="289" t="s">
        <v>7</v>
      </c>
      <c r="C888" s="289" t="s">
        <v>2725</v>
      </c>
      <c r="D888" s="352" t="s">
        <v>2922</v>
      </c>
      <c r="E888" s="299" t="s">
        <v>6</v>
      </c>
      <c r="F888" s="291" t="s">
        <v>1275</v>
      </c>
      <c r="G888" s="292" t="s">
        <v>355</v>
      </c>
      <c r="H888" s="292" t="s">
        <v>778</v>
      </c>
      <c r="I888" s="292" t="s">
        <v>356</v>
      </c>
      <c r="J888" s="293" t="s">
        <v>2111</v>
      </c>
      <c r="K888" s="293" t="s">
        <v>232</v>
      </c>
      <c r="L888" s="293" t="s">
        <v>1247</v>
      </c>
      <c r="M888" s="294">
        <v>2175</v>
      </c>
      <c r="N888" s="280">
        <v>108531.07136431361</v>
      </c>
      <c r="O888" s="280">
        <v>0</v>
      </c>
      <c r="P888" s="296"/>
      <c r="Q888" s="296"/>
      <c r="R888" s="295">
        <f t="shared" si="38"/>
        <v>108531.07136431361</v>
      </c>
      <c r="S888" s="295"/>
      <c r="T888" s="295"/>
      <c r="U888" s="253">
        <v>23</v>
      </c>
      <c r="V888" s="253">
        <v>1</v>
      </c>
      <c r="W888" s="253">
        <v>1975</v>
      </c>
      <c r="X888" s="282"/>
      <c r="AA888" s="280"/>
    </row>
    <row r="889" spans="1:223" ht="27.6" customHeight="1" x14ac:dyDescent="0.35">
      <c r="A889" s="420"/>
      <c r="B889" s="289" t="s">
        <v>2108</v>
      </c>
      <c r="C889" s="289" t="s">
        <v>2725</v>
      </c>
      <c r="D889" s="352" t="s">
        <v>2923</v>
      </c>
      <c r="E889" s="299" t="s">
        <v>263</v>
      </c>
      <c r="F889" s="291" t="s">
        <v>1276</v>
      </c>
      <c r="G889" s="292" t="s">
        <v>355</v>
      </c>
      <c r="H889" s="292" t="s">
        <v>778</v>
      </c>
      <c r="I889" s="292" t="s">
        <v>356</v>
      </c>
      <c r="J889" s="293" t="s">
        <v>2112</v>
      </c>
      <c r="K889" s="293" t="s">
        <v>232</v>
      </c>
      <c r="L889" s="293" t="s">
        <v>1247</v>
      </c>
      <c r="M889" s="294">
        <v>6004</v>
      </c>
      <c r="N889" s="280">
        <v>311811.49074509152</v>
      </c>
      <c r="O889" s="280">
        <v>595480.08000000007</v>
      </c>
      <c r="P889" s="296"/>
      <c r="Q889" s="296"/>
      <c r="R889" s="295">
        <f t="shared" si="38"/>
        <v>907291.57074509165</v>
      </c>
      <c r="S889" s="295"/>
      <c r="T889" s="295"/>
      <c r="U889" s="253">
        <v>23</v>
      </c>
      <c r="V889" s="253">
        <v>1</v>
      </c>
      <c r="W889" s="253">
        <v>1975</v>
      </c>
      <c r="X889" s="282"/>
      <c r="AA889" s="280"/>
    </row>
    <row r="890" spans="1:223" ht="27.6" customHeight="1" x14ac:dyDescent="0.35">
      <c r="A890" s="420"/>
      <c r="B890" s="289" t="s">
        <v>1320</v>
      </c>
      <c r="C890" s="289" t="s">
        <v>2725</v>
      </c>
      <c r="D890" s="352" t="s">
        <v>2925</v>
      </c>
      <c r="E890" s="299" t="s">
        <v>1321</v>
      </c>
      <c r="F890" s="291" t="s">
        <v>1201</v>
      </c>
      <c r="G890" s="292" t="s">
        <v>355</v>
      </c>
      <c r="H890" s="292" t="s">
        <v>778</v>
      </c>
      <c r="I890" s="292" t="s">
        <v>356</v>
      </c>
      <c r="J890" s="293" t="s">
        <v>1322</v>
      </c>
      <c r="K890" s="293" t="s">
        <v>981</v>
      </c>
      <c r="L890" s="293" t="s">
        <v>53</v>
      </c>
      <c r="M890" s="294">
        <v>196500</v>
      </c>
      <c r="N890" s="280">
        <v>91651854.776338026</v>
      </c>
      <c r="O890" s="280">
        <v>3677965.2000000007</v>
      </c>
      <c r="P890" s="296"/>
      <c r="Q890" s="296"/>
      <c r="R890" s="295">
        <f t="shared" si="38"/>
        <v>95329819.976338029</v>
      </c>
      <c r="S890" s="295"/>
      <c r="T890" s="295"/>
      <c r="U890" s="253">
        <v>25</v>
      </c>
      <c r="V890" s="253">
        <v>4</v>
      </c>
      <c r="W890" s="253">
        <v>1954</v>
      </c>
      <c r="X890" s="282"/>
      <c r="AA890" s="280"/>
    </row>
    <row r="891" spans="1:223" ht="27.6" customHeight="1" x14ac:dyDescent="0.35">
      <c r="A891" s="420"/>
      <c r="B891" s="289" t="s">
        <v>2113</v>
      </c>
      <c r="C891" s="289" t="s">
        <v>2725</v>
      </c>
      <c r="D891" s="352" t="s">
        <v>2926</v>
      </c>
      <c r="E891" s="299" t="s">
        <v>1323</v>
      </c>
      <c r="F891" s="291" t="s">
        <v>1277</v>
      </c>
      <c r="G891" s="292" t="s">
        <v>355</v>
      </c>
      <c r="H891" s="292" t="s">
        <v>778</v>
      </c>
      <c r="I891" s="292" t="s">
        <v>356</v>
      </c>
      <c r="J891" s="293" t="s">
        <v>2114</v>
      </c>
      <c r="K891" s="293" t="s">
        <v>981</v>
      </c>
      <c r="L891" s="293" t="s">
        <v>1479</v>
      </c>
      <c r="M891" s="294">
        <v>55393</v>
      </c>
      <c r="N891" s="280">
        <v>25458848.548982792</v>
      </c>
      <c r="O891" s="280">
        <v>8079847.3600000013</v>
      </c>
      <c r="P891" s="296"/>
      <c r="Q891" s="296"/>
      <c r="R891" s="295">
        <f t="shared" si="38"/>
        <v>33538695.908982791</v>
      </c>
      <c r="S891" s="295"/>
      <c r="T891" s="295"/>
      <c r="U891" s="253">
        <v>25</v>
      </c>
      <c r="V891" s="253">
        <v>4</v>
      </c>
      <c r="W891" s="253">
        <v>1970</v>
      </c>
      <c r="X891" s="282"/>
      <c r="AA891" s="280"/>
    </row>
    <row r="892" spans="1:223" ht="27.6" customHeight="1" x14ac:dyDescent="0.35">
      <c r="A892" s="420"/>
      <c r="B892" s="289" t="s">
        <v>694</v>
      </c>
      <c r="C892" s="289" t="s">
        <v>2725</v>
      </c>
      <c r="D892" s="352" t="s">
        <v>2927</v>
      </c>
      <c r="E892" s="299" t="s">
        <v>1324</v>
      </c>
      <c r="F892" s="291" t="s">
        <v>1278</v>
      </c>
      <c r="G892" s="292" t="s">
        <v>355</v>
      </c>
      <c r="H892" s="292" t="s">
        <v>778</v>
      </c>
      <c r="I892" s="292" t="s">
        <v>356</v>
      </c>
      <c r="J892" s="293" t="s">
        <v>2115</v>
      </c>
      <c r="K892" s="293" t="s">
        <v>232</v>
      </c>
      <c r="L892" s="293" t="s">
        <v>1542</v>
      </c>
      <c r="M892" s="294">
        <v>159180</v>
      </c>
      <c r="N892" s="280">
        <v>121014393.43616484</v>
      </c>
      <c r="O892" s="280">
        <v>2276835.6</v>
      </c>
      <c r="P892" s="296"/>
      <c r="Q892" s="296"/>
      <c r="R892" s="295">
        <f t="shared" si="38"/>
        <v>123291229.03616484</v>
      </c>
      <c r="S892" s="295"/>
      <c r="T892" s="295"/>
      <c r="U892" s="253">
        <v>25</v>
      </c>
      <c r="V892" s="253">
        <v>4</v>
      </c>
      <c r="W892" s="253">
        <v>1972</v>
      </c>
      <c r="X892" s="282"/>
      <c r="AA892" s="280"/>
    </row>
    <row r="893" spans="1:223" s="431" customFormat="1" ht="27.6" customHeight="1" x14ac:dyDescent="0.35">
      <c r="A893" s="431" t="s">
        <v>1489</v>
      </c>
      <c r="B893" s="580" t="s">
        <v>2499</v>
      </c>
      <c r="C893" s="580"/>
      <c r="D893" s="580" t="s">
        <v>2933</v>
      </c>
      <c r="E893" s="581" t="s">
        <v>2500</v>
      </c>
      <c r="F893" s="488" t="s">
        <v>1803</v>
      </c>
      <c r="G893" s="365" t="s">
        <v>355</v>
      </c>
      <c r="H893" s="365" t="s">
        <v>778</v>
      </c>
      <c r="I893" s="365" t="s">
        <v>356</v>
      </c>
      <c r="M893" s="489">
        <v>1224</v>
      </c>
      <c r="N893" s="281">
        <v>136391.55978240003</v>
      </c>
      <c r="O893" s="432">
        <v>0</v>
      </c>
      <c r="P893" s="432"/>
      <c r="Q893" s="432"/>
      <c r="R893" s="295">
        <f t="shared" si="38"/>
        <v>136391.55978240003</v>
      </c>
      <c r="S893" s="295"/>
      <c r="T893" s="295"/>
      <c r="Z893" s="362"/>
      <c r="AA893" s="281"/>
      <c r="AB893" s="309"/>
      <c r="AC893" s="309"/>
    </row>
    <row r="894" spans="1:223" s="353" customFormat="1" ht="27.6" customHeight="1" x14ac:dyDescent="0.35">
      <c r="A894" s="436" t="s">
        <v>1490</v>
      </c>
      <c r="B894" s="429" t="s">
        <v>377</v>
      </c>
      <c r="C894" s="429"/>
      <c r="D894" s="352" t="s">
        <v>2928</v>
      </c>
      <c r="E894" s="442" t="s">
        <v>385</v>
      </c>
      <c r="F894" s="488" t="s">
        <v>1803</v>
      </c>
      <c r="G894" s="292" t="s">
        <v>355</v>
      </c>
      <c r="H894" s="292" t="s">
        <v>778</v>
      </c>
      <c r="I894" s="292" t="s">
        <v>356</v>
      </c>
      <c r="J894" s="436"/>
      <c r="K894" s="436"/>
      <c r="L894" s="436"/>
      <c r="M894" s="489">
        <v>7945</v>
      </c>
      <c r="N894" s="280">
        <v>2029506.4095621123</v>
      </c>
      <c r="O894" s="441">
        <v>0</v>
      </c>
      <c r="P894" s="441"/>
      <c r="Q894" s="441"/>
      <c r="R894" s="295">
        <f t="shared" si="38"/>
        <v>2029506.4095621123</v>
      </c>
      <c r="S894" s="295"/>
      <c r="T894" s="295"/>
      <c r="U894" s="436"/>
      <c r="V894" s="436"/>
      <c r="W894" s="436"/>
      <c r="X894" s="436"/>
      <c r="Y894" s="436"/>
      <c r="Z894" s="254"/>
      <c r="AA894" s="280"/>
      <c r="AB894" s="255"/>
      <c r="AC894" s="255"/>
      <c r="AD894" s="436"/>
      <c r="AE894" s="436"/>
      <c r="AF894" s="436"/>
      <c r="AG894" s="436"/>
      <c r="AH894" s="436"/>
      <c r="AI894" s="436"/>
      <c r="AJ894" s="436"/>
      <c r="AK894" s="436"/>
      <c r="AL894" s="436"/>
      <c r="AM894" s="436"/>
      <c r="AN894" s="436"/>
      <c r="AO894" s="436"/>
      <c r="AP894" s="436"/>
      <c r="AQ894" s="436"/>
      <c r="AR894" s="436"/>
      <c r="AS894" s="436"/>
      <c r="AT894" s="436"/>
      <c r="AU894" s="436"/>
      <c r="AV894" s="436"/>
      <c r="AW894" s="436"/>
      <c r="AX894" s="436"/>
      <c r="AY894" s="436"/>
      <c r="AZ894" s="436"/>
      <c r="BA894" s="436"/>
      <c r="BB894" s="436"/>
      <c r="BC894" s="436"/>
      <c r="BD894" s="436"/>
      <c r="BE894" s="436"/>
      <c r="BF894" s="436"/>
      <c r="BG894" s="436"/>
      <c r="BH894" s="436"/>
      <c r="BI894" s="436"/>
      <c r="BJ894" s="436"/>
      <c r="BK894" s="436"/>
      <c r="BL894" s="436"/>
      <c r="BM894" s="436"/>
      <c r="BN894" s="436"/>
      <c r="BO894" s="436"/>
      <c r="BP894" s="436"/>
      <c r="BQ894" s="436"/>
      <c r="BR894" s="436"/>
      <c r="BS894" s="436"/>
      <c r="BT894" s="436"/>
      <c r="BU894" s="436"/>
      <c r="BV894" s="436"/>
      <c r="BW894" s="436"/>
      <c r="BX894" s="436"/>
      <c r="BY894" s="436"/>
      <c r="BZ894" s="436"/>
      <c r="CA894" s="436"/>
      <c r="CB894" s="436"/>
      <c r="CC894" s="436"/>
      <c r="CD894" s="436"/>
      <c r="CE894" s="436"/>
      <c r="CF894" s="436"/>
      <c r="CG894" s="436"/>
      <c r="CH894" s="436"/>
      <c r="CI894" s="436"/>
      <c r="CJ894" s="436"/>
      <c r="CK894" s="436"/>
      <c r="CL894" s="436"/>
      <c r="CM894" s="436"/>
      <c r="CN894" s="436"/>
      <c r="CO894" s="436"/>
      <c r="CP894" s="436"/>
      <c r="CQ894" s="436"/>
      <c r="CR894" s="436"/>
      <c r="CS894" s="436"/>
      <c r="CT894" s="436"/>
      <c r="CU894" s="436"/>
      <c r="CV894" s="436"/>
      <c r="CW894" s="436"/>
      <c r="CX894" s="436"/>
      <c r="CY894" s="436"/>
      <c r="CZ894" s="436"/>
      <c r="DA894" s="436"/>
      <c r="DB894" s="436"/>
      <c r="DC894" s="436"/>
      <c r="DD894" s="436"/>
      <c r="DE894" s="436"/>
      <c r="DF894" s="436"/>
      <c r="DG894" s="436"/>
      <c r="DH894" s="436"/>
      <c r="DI894" s="436"/>
      <c r="DJ894" s="436"/>
      <c r="DK894" s="436"/>
      <c r="DL894" s="436"/>
      <c r="DM894" s="436"/>
      <c r="DN894" s="436"/>
      <c r="DO894" s="436"/>
      <c r="DP894" s="436"/>
      <c r="DQ894" s="436"/>
      <c r="DR894" s="436"/>
      <c r="DS894" s="436"/>
      <c r="DT894" s="436"/>
      <c r="DU894" s="436"/>
      <c r="DV894" s="436"/>
      <c r="DW894" s="436"/>
      <c r="DX894" s="436"/>
      <c r="DY894" s="436"/>
      <c r="DZ894" s="436"/>
      <c r="EA894" s="436"/>
      <c r="EB894" s="436"/>
      <c r="EC894" s="436"/>
      <c r="ED894" s="436"/>
      <c r="EE894" s="436"/>
      <c r="EF894" s="436"/>
      <c r="EG894" s="436"/>
      <c r="EH894" s="436"/>
      <c r="EI894" s="436"/>
      <c r="EJ894" s="436"/>
      <c r="EK894" s="436"/>
      <c r="EL894" s="436"/>
      <c r="EM894" s="436"/>
      <c r="EN894" s="436"/>
      <c r="EO894" s="436"/>
      <c r="EP894" s="436"/>
      <c r="EQ894" s="436"/>
      <c r="ER894" s="436"/>
      <c r="ES894" s="436"/>
      <c r="ET894" s="436"/>
      <c r="EU894" s="436"/>
      <c r="EV894" s="436"/>
      <c r="EW894" s="436"/>
      <c r="EX894" s="436"/>
      <c r="EY894" s="436"/>
      <c r="EZ894" s="436"/>
      <c r="FA894" s="436"/>
      <c r="FB894" s="436"/>
      <c r="FC894" s="436"/>
      <c r="FD894" s="436"/>
      <c r="FE894" s="436"/>
      <c r="FF894" s="436"/>
      <c r="FG894" s="436"/>
      <c r="FH894" s="436"/>
      <c r="FI894" s="436"/>
      <c r="FJ894" s="436"/>
      <c r="FK894" s="436"/>
      <c r="FL894" s="436"/>
      <c r="FM894" s="436"/>
      <c r="FN894" s="436"/>
      <c r="FO894" s="436"/>
      <c r="FP894" s="436"/>
      <c r="FQ894" s="436"/>
      <c r="FR894" s="436"/>
      <c r="FS894" s="436"/>
      <c r="FT894" s="436"/>
      <c r="FU894" s="436"/>
      <c r="FV894" s="436"/>
      <c r="FW894" s="436"/>
      <c r="FX894" s="436"/>
      <c r="FY894" s="436"/>
      <c r="FZ894" s="436"/>
      <c r="GA894" s="436"/>
      <c r="GB894" s="436"/>
      <c r="GC894" s="436"/>
      <c r="GD894" s="436"/>
      <c r="GE894" s="436"/>
      <c r="GF894" s="436"/>
      <c r="GG894" s="436"/>
      <c r="GH894" s="436"/>
      <c r="GI894" s="436"/>
      <c r="GJ894" s="436"/>
      <c r="GK894" s="436"/>
      <c r="GL894" s="436"/>
      <c r="GM894" s="436"/>
      <c r="GN894" s="436"/>
      <c r="GO894" s="436"/>
      <c r="GP894" s="436"/>
      <c r="GQ894" s="436"/>
      <c r="GR894" s="436"/>
      <c r="GS894" s="436"/>
      <c r="GT894" s="436"/>
      <c r="GU894" s="436"/>
      <c r="GV894" s="436"/>
      <c r="GW894" s="436"/>
      <c r="GX894" s="436"/>
      <c r="GY894" s="436"/>
      <c r="GZ894" s="436"/>
      <c r="HA894" s="436"/>
      <c r="HB894" s="436"/>
      <c r="HC894" s="436"/>
      <c r="HD894" s="436"/>
      <c r="HE894" s="436"/>
      <c r="HF894" s="436"/>
      <c r="HG894" s="436"/>
      <c r="HH894" s="436"/>
      <c r="HI894" s="436"/>
      <c r="HJ894" s="436"/>
      <c r="HK894" s="436"/>
      <c r="HL894" s="436"/>
      <c r="HM894" s="436"/>
      <c r="HN894" s="436"/>
      <c r="HO894" s="436"/>
    </row>
    <row r="895" spans="1:223" s="353" customFormat="1" ht="27.6" customHeight="1" x14ac:dyDescent="0.35">
      <c r="A895" s="436" t="s">
        <v>1491</v>
      </c>
      <c r="B895" s="429" t="s">
        <v>378</v>
      </c>
      <c r="C895" s="429"/>
      <c r="D895" s="352" t="s">
        <v>2929</v>
      </c>
      <c r="E895" s="442" t="s">
        <v>386</v>
      </c>
      <c r="F895" s="488" t="s">
        <v>1803</v>
      </c>
      <c r="G895" s="292" t="s">
        <v>355</v>
      </c>
      <c r="H895" s="292" t="s">
        <v>778</v>
      </c>
      <c r="I895" s="292" t="s">
        <v>356</v>
      </c>
      <c r="J895" s="436"/>
      <c r="K895" s="436"/>
      <c r="L895" s="436"/>
      <c r="M895" s="440">
        <v>7827</v>
      </c>
      <c r="N895" s="280">
        <v>2029506.4095621123</v>
      </c>
      <c r="O895" s="441">
        <v>0</v>
      </c>
      <c r="P895" s="441"/>
      <c r="Q895" s="441"/>
      <c r="R895" s="295">
        <f t="shared" si="38"/>
        <v>2029506.4095621123</v>
      </c>
      <c r="S895" s="295"/>
      <c r="T895" s="295"/>
      <c r="U895" s="436"/>
      <c r="V895" s="436"/>
      <c r="W895" s="436"/>
      <c r="X895" s="436"/>
      <c r="Y895" s="436"/>
      <c r="Z895" s="254"/>
      <c r="AA895" s="280"/>
      <c r="AB895" s="255"/>
      <c r="AC895" s="255"/>
      <c r="AD895" s="436"/>
      <c r="AE895" s="436"/>
      <c r="AF895" s="436"/>
      <c r="AG895" s="436"/>
      <c r="AH895" s="436"/>
      <c r="AI895" s="436"/>
      <c r="AJ895" s="436"/>
      <c r="AK895" s="436"/>
      <c r="AL895" s="436"/>
      <c r="AM895" s="436"/>
      <c r="AN895" s="436"/>
      <c r="AO895" s="436"/>
      <c r="AP895" s="436"/>
      <c r="AQ895" s="436"/>
      <c r="AR895" s="436"/>
      <c r="AS895" s="436"/>
      <c r="AT895" s="436"/>
      <c r="AU895" s="436"/>
      <c r="AV895" s="436"/>
      <c r="AW895" s="436"/>
      <c r="AX895" s="436"/>
      <c r="AY895" s="436"/>
      <c r="AZ895" s="436"/>
      <c r="BA895" s="436"/>
      <c r="BB895" s="436"/>
      <c r="BC895" s="436"/>
      <c r="BD895" s="436"/>
      <c r="BE895" s="436"/>
      <c r="BF895" s="436"/>
      <c r="BG895" s="436"/>
      <c r="BH895" s="436"/>
      <c r="BI895" s="436"/>
      <c r="BJ895" s="436"/>
      <c r="BK895" s="436"/>
      <c r="BL895" s="436"/>
      <c r="BM895" s="436"/>
      <c r="BN895" s="436"/>
      <c r="BO895" s="436"/>
      <c r="BP895" s="436"/>
      <c r="BQ895" s="436"/>
      <c r="BR895" s="436"/>
      <c r="BS895" s="436"/>
      <c r="BT895" s="436"/>
      <c r="BU895" s="436"/>
      <c r="BV895" s="436"/>
      <c r="BW895" s="436"/>
      <c r="BX895" s="436"/>
      <c r="BY895" s="436"/>
      <c r="BZ895" s="436"/>
      <c r="CA895" s="436"/>
      <c r="CB895" s="436"/>
      <c r="CC895" s="436"/>
      <c r="CD895" s="436"/>
      <c r="CE895" s="436"/>
      <c r="CF895" s="436"/>
      <c r="CG895" s="436"/>
      <c r="CH895" s="436"/>
      <c r="CI895" s="436"/>
      <c r="CJ895" s="436"/>
      <c r="CK895" s="436"/>
      <c r="CL895" s="436"/>
      <c r="CM895" s="436"/>
      <c r="CN895" s="436"/>
      <c r="CO895" s="436"/>
      <c r="CP895" s="436"/>
      <c r="CQ895" s="436"/>
      <c r="CR895" s="436"/>
      <c r="CS895" s="436"/>
      <c r="CT895" s="436"/>
      <c r="CU895" s="436"/>
      <c r="CV895" s="436"/>
      <c r="CW895" s="436"/>
      <c r="CX895" s="436"/>
      <c r="CY895" s="436"/>
      <c r="CZ895" s="436"/>
      <c r="DA895" s="436"/>
      <c r="DB895" s="436"/>
      <c r="DC895" s="436"/>
      <c r="DD895" s="436"/>
      <c r="DE895" s="436"/>
      <c r="DF895" s="436"/>
      <c r="DG895" s="436"/>
      <c r="DH895" s="436"/>
      <c r="DI895" s="436"/>
      <c r="DJ895" s="436"/>
      <c r="DK895" s="436"/>
      <c r="DL895" s="436"/>
      <c r="DM895" s="436"/>
      <c r="DN895" s="436"/>
      <c r="DO895" s="436"/>
      <c r="DP895" s="436"/>
      <c r="DQ895" s="436"/>
      <c r="DR895" s="436"/>
      <c r="DS895" s="436"/>
      <c r="DT895" s="436"/>
      <c r="DU895" s="436"/>
      <c r="DV895" s="436"/>
      <c r="DW895" s="436"/>
      <c r="DX895" s="436"/>
      <c r="DY895" s="436"/>
      <c r="DZ895" s="436"/>
      <c r="EA895" s="436"/>
      <c r="EB895" s="436"/>
      <c r="EC895" s="436"/>
      <c r="ED895" s="436"/>
      <c r="EE895" s="436"/>
      <c r="EF895" s="436"/>
      <c r="EG895" s="436"/>
      <c r="EH895" s="436"/>
      <c r="EI895" s="436"/>
      <c r="EJ895" s="436"/>
      <c r="EK895" s="436"/>
      <c r="EL895" s="436"/>
      <c r="EM895" s="436"/>
      <c r="EN895" s="436"/>
      <c r="EO895" s="436"/>
      <c r="EP895" s="436"/>
      <c r="EQ895" s="436"/>
      <c r="ER895" s="436"/>
      <c r="ES895" s="436"/>
      <c r="ET895" s="436"/>
      <c r="EU895" s="436"/>
      <c r="EV895" s="436"/>
      <c r="EW895" s="436"/>
      <c r="EX895" s="436"/>
      <c r="EY895" s="436"/>
      <c r="EZ895" s="436"/>
      <c r="FA895" s="436"/>
      <c r="FB895" s="436"/>
      <c r="FC895" s="436"/>
      <c r="FD895" s="436"/>
      <c r="FE895" s="436"/>
      <c r="FF895" s="436"/>
      <c r="FG895" s="436"/>
      <c r="FH895" s="436"/>
      <c r="FI895" s="436"/>
      <c r="FJ895" s="436"/>
      <c r="FK895" s="436"/>
      <c r="FL895" s="436"/>
      <c r="FM895" s="436"/>
      <c r="FN895" s="436"/>
      <c r="FO895" s="436"/>
      <c r="FP895" s="436"/>
      <c r="FQ895" s="436"/>
      <c r="FR895" s="436"/>
      <c r="FS895" s="436"/>
      <c r="FT895" s="436"/>
      <c r="FU895" s="436"/>
      <c r="FV895" s="436"/>
      <c r="FW895" s="436"/>
      <c r="FX895" s="436"/>
      <c r="FY895" s="436"/>
      <c r="FZ895" s="436"/>
      <c r="GA895" s="436"/>
      <c r="GB895" s="436"/>
      <c r="GC895" s="436"/>
      <c r="GD895" s="436"/>
      <c r="GE895" s="436"/>
      <c r="GF895" s="436"/>
      <c r="GG895" s="436"/>
      <c r="GH895" s="436"/>
      <c r="GI895" s="436"/>
      <c r="GJ895" s="436"/>
      <c r="GK895" s="436"/>
      <c r="GL895" s="436"/>
      <c r="GM895" s="436"/>
      <c r="GN895" s="436"/>
      <c r="GO895" s="436"/>
      <c r="GP895" s="436"/>
      <c r="GQ895" s="436"/>
      <c r="GR895" s="436"/>
      <c r="GS895" s="436"/>
      <c r="GT895" s="436"/>
      <c r="GU895" s="436"/>
      <c r="GV895" s="436"/>
      <c r="GW895" s="436"/>
      <c r="GX895" s="436"/>
      <c r="GY895" s="436"/>
      <c r="GZ895" s="436"/>
      <c r="HA895" s="436"/>
      <c r="HB895" s="436"/>
      <c r="HC895" s="436"/>
      <c r="HD895" s="436"/>
      <c r="HE895" s="436"/>
      <c r="HF895" s="436"/>
      <c r="HG895" s="436"/>
      <c r="HH895" s="436"/>
      <c r="HI895" s="436"/>
      <c r="HJ895" s="436"/>
      <c r="HK895" s="436"/>
      <c r="HL895" s="436"/>
      <c r="HM895" s="436"/>
      <c r="HN895" s="436"/>
      <c r="HO895" s="436"/>
    </row>
    <row r="896" spans="1:223" s="353" customFormat="1" ht="27.6" customHeight="1" x14ac:dyDescent="0.35">
      <c r="A896" s="436" t="s">
        <v>1492</v>
      </c>
      <c r="B896" s="429" t="s">
        <v>379</v>
      </c>
      <c r="C896" s="429"/>
      <c r="D896" s="352" t="s">
        <v>2930</v>
      </c>
      <c r="E896" s="442" t="s">
        <v>387</v>
      </c>
      <c r="F896" s="488" t="s">
        <v>1803</v>
      </c>
      <c r="G896" s="292" t="s">
        <v>355</v>
      </c>
      <c r="H896" s="292" t="s">
        <v>778</v>
      </c>
      <c r="I896" s="292" t="s">
        <v>356</v>
      </c>
      <c r="J896" s="436"/>
      <c r="K896" s="436"/>
      <c r="L896" s="436"/>
      <c r="M896" s="440">
        <v>12891</v>
      </c>
      <c r="N896" s="280">
        <v>3382510.6826035203</v>
      </c>
      <c r="O896" s="441">
        <v>0</v>
      </c>
      <c r="P896" s="441"/>
      <c r="Q896" s="441"/>
      <c r="R896" s="295">
        <f t="shared" si="38"/>
        <v>3382510.6826035203</v>
      </c>
      <c r="S896" s="295"/>
      <c r="T896" s="295"/>
      <c r="U896" s="436"/>
      <c r="V896" s="436"/>
      <c r="W896" s="436"/>
      <c r="X896" s="436"/>
      <c r="Y896" s="436"/>
      <c r="Z896" s="254"/>
      <c r="AA896" s="280"/>
      <c r="AB896" s="255"/>
      <c r="AC896" s="255"/>
      <c r="AD896" s="436"/>
      <c r="AE896" s="436"/>
      <c r="AF896" s="436"/>
      <c r="AG896" s="436"/>
      <c r="AH896" s="436"/>
      <c r="AI896" s="436"/>
      <c r="AJ896" s="436"/>
      <c r="AK896" s="436"/>
      <c r="AL896" s="436"/>
      <c r="AM896" s="436"/>
      <c r="AN896" s="436"/>
      <c r="AO896" s="436"/>
      <c r="AP896" s="436"/>
      <c r="AQ896" s="436"/>
      <c r="AR896" s="436"/>
      <c r="AS896" s="436"/>
      <c r="AT896" s="436"/>
      <c r="AU896" s="436"/>
      <c r="AV896" s="436"/>
      <c r="AW896" s="436"/>
      <c r="AX896" s="436"/>
      <c r="AY896" s="436"/>
      <c r="AZ896" s="436"/>
      <c r="BA896" s="436"/>
      <c r="BB896" s="436"/>
      <c r="BC896" s="436"/>
      <c r="BD896" s="436"/>
      <c r="BE896" s="436"/>
      <c r="BF896" s="436"/>
      <c r="BG896" s="436"/>
      <c r="BH896" s="436"/>
      <c r="BI896" s="436"/>
      <c r="BJ896" s="436"/>
      <c r="BK896" s="436"/>
      <c r="BL896" s="436"/>
      <c r="BM896" s="436"/>
      <c r="BN896" s="436"/>
      <c r="BO896" s="436"/>
      <c r="BP896" s="436"/>
      <c r="BQ896" s="436"/>
      <c r="BR896" s="436"/>
      <c r="BS896" s="436"/>
      <c r="BT896" s="436"/>
      <c r="BU896" s="436"/>
      <c r="BV896" s="436"/>
      <c r="BW896" s="436"/>
      <c r="BX896" s="436"/>
      <c r="BY896" s="436"/>
      <c r="BZ896" s="436"/>
      <c r="CA896" s="436"/>
      <c r="CB896" s="436"/>
      <c r="CC896" s="436"/>
      <c r="CD896" s="436"/>
      <c r="CE896" s="436"/>
      <c r="CF896" s="436"/>
      <c r="CG896" s="436"/>
      <c r="CH896" s="436"/>
      <c r="CI896" s="436"/>
      <c r="CJ896" s="436"/>
      <c r="CK896" s="436"/>
      <c r="CL896" s="436"/>
      <c r="CM896" s="436"/>
      <c r="CN896" s="436"/>
      <c r="CO896" s="436"/>
      <c r="CP896" s="436"/>
      <c r="CQ896" s="436"/>
      <c r="CR896" s="436"/>
      <c r="CS896" s="436"/>
      <c r="CT896" s="436"/>
      <c r="CU896" s="436"/>
      <c r="CV896" s="436"/>
      <c r="CW896" s="436"/>
      <c r="CX896" s="436"/>
      <c r="CY896" s="436"/>
      <c r="CZ896" s="436"/>
      <c r="DA896" s="436"/>
      <c r="DB896" s="436"/>
      <c r="DC896" s="436"/>
      <c r="DD896" s="436"/>
      <c r="DE896" s="436"/>
      <c r="DF896" s="436"/>
      <c r="DG896" s="436"/>
      <c r="DH896" s="436"/>
      <c r="DI896" s="436"/>
      <c r="DJ896" s="436"/>
      <c r="DK896" s="436"/>
      <c r="DL896" s="436"/>
      <c r="DM896" s="436"/>
      <c r="DN896" s="436"/>
      <c r="DO896" s="436"/>
      <c r="DP896" s="436"/>
      <c r="DQ896" s="436"/>
      <c r="DR896" s="436"/>
      <c r="DS896" s="436"/>
      <c r="DT896" s="436"/>
      <c r="DU896" s="436"/>
      <c r="DV896" s="436"/>
      <c r="DW896" s="436"/>
      <c r="DX896" s="436"/>
      <c r="DY896" s="436"/>
      <c r="DZ896" s="436"/>
      <c r="EA896" s="436"/>
      <c r="EB896" s="436"/>
      <c r="EC896" s="436"/>
      <c r="ED896" s="436"/>
      <c r="EE896" s="436"/>
      <c r="EF896" s="436"/>
      <c r="EG896" s="436"/>
      <c r="EH896" s="436"/>
      <c r="EI896" s="436"/>
      <c r="EJ896" s="436"/>
      <c r="EK896" s="436"/>
      <c r="EL896" s="436"/>
      <c r="EM896" s="436"/>
      <c r="EN896" s="436"/>
      <c r="EO896" s="436"/>
      <c r="EP896" s="436"/>
      <c r="EQ896" s="436"/>
      <c r="ER896" s="436"/>
      <c r="ES896" s="436"/>
      <c r="ET896" s="436"/>
      <c r="EU896" s="436"/>
      <c r="EV896" s="436"/>
      <c r="EW896" s="436"/>
      <c r="EX896" s="436"/>
      <c r="EY896" s="436"/>
      <c r="EZ896" s="436"/>
      <c r="FA896" s="436"/>
      <c r="FB896" s="436"/>
      <c r="FC896" s="436"/>
      <c r="FD896" s="436"/>
      <c r="FE896" s="436"/>
      <c r="FF896" s="436"/>
      <c r="FG896" s="436"/>
      <c r="FH896" s="436"/>
      <c r="FI896" s="436"/>
      <c r="FJ896" s="436"/>
      <c r="FK896" s="436"/>
      <c r="FL896" s="436"/>
      <c r="FM896" s="436"/>
      <c r="FN896" s="436"/>
      <c r="FO896" s="436"/>
      <c r="FP896" s="436"/>
      <c r="FQ896" s="436"/>
      <c r="FR896" s="436"/>
      <c r="FS896" s="436"/>
      <c r="FT896" s="436"/>
      <c r="FU896" s="436"/>
      <c r="FV896" s="436"/>
      <c r="FW896" s="436"/>
      <c r="FX896" s="436"/>
      <c r="FY896" s="436"/>
      <c r="FZ896" s="436"/>
      <c r="GA896" s="436"/>
      <c r="GB896" s="436"/>
      <c r="GC896" s="436"/>
      <c r="GD896" s="436"/>
      <c r="GE896" s="436"/>
      <c r="GF896" s="436"/>
      <c r="GG896" s="436"/>
      <c r="GH896" s="436"/>
      <c r="GI896" s="436"/>
      <c r="GJ896" s="436"/>
      <c r="GK896" s="436"/>
      <c r="GL896" s="436"/>
      <c r="GM896" s="436"/>
      <c r="GN896" s="436"/>
      <c r="GO896" s="436"/>
      <c r="GP896" s="436"/>
      <c r="GQ896" s="436"/>
      <c r="GR896" s="436"/>
      <c r="GS896" s="436"/>
      <c r="GT896" s="436"/>
      <c r="GU896" s="436"/>
      <c r="GV896" s="436"/>
      <c r="GW896" s="436"/>
      <c r="GX896" s="436"/>
      <c r="GY896" s="436"/>
      <c r="GZ896" s="436"/>
      <c r="HA896" s="436"/>
      <c r="HB896" s="436"/>
      <c r="HC896" s="436"/>
      <c r="HD896" s="436"/>
      <c r="HE896" s="436"/>
      <c r="HF896" s="436"/>
      <c r="HG896" s="436"/>
      <c r="HH896" s="436"/>
      <c r="HI896" s="436"/>
      <c r="HJ896" s="436"/>
      <c r="HK896" s="436"/>
      <c r="HL896" s="436"/>
      <c r="HM896" s="436"/>
      <c r="HN896" s="436"/>
      <c r="HO896" s="436"/>
    </row>
    <row r="897" spans="1:223" s="353" customFormat="1" ht="27.6" customHeight="1" x14ac:dyDescent="0.35">
      <c r="A897" s="436" t="s">
        <v>1493</v>
      </c>
      <c r="B897" s="429" t="s">
        <v>380</v>
      </c>
      <c r="C897" s="429"/>
      <c r="D897" s="352" t="s">
        <v>2932</v>
      </c>
      <c r="E897" s="562" t="s">
        <v>2931</v>
      </c>
      <c r="F897" s="488" t="s">
        <v>1803</v>
      </c>
      <c r="G897" s="292" t="s">
        <v>355</v>
      </c>
      <c r="H897" s="292" t="s">
        <v>778</v>
      </c>
      <c r="I897" s="292" t="s">
        <v>356</v>
      </c>
      <c r="J897" s="436"/>
      <c r="K897" s="436"/>
      <c r="L897" s="436"/>
      <c r="M897" s="440">
        <v>160</v>
      </c>
      <c r="N897" s="280">
        <v>59193.936945561618</v>
      </c>
      <c r="O897" s="441">
        <v>0</v>
      </c>
      <c r="P897" s="441"/>
      <c r="Q897" s="441"/>
      <c r="R897" s="295">
        <f t="shared" si="38"/>
        <v>59193.936945561618</v>
      </c>
      <c r="S897" s="295"/>
      <c r="T897" s="295"/>
      <c r="U897" s="436"/>
      <c r="V897" s="436"/>
      <c r="W897" s="436"/>
      <c r="X897" s="436"/>
      <c r="Y897" s="436"/>
      <c r="Z897" s="254"/>
      <c r="AA897" s="280"/>
      <c r="AB897" s="255"/>
      <c r="AC897" s="255"/>
      <c r="AD897" s="436"/>
      <c r="AE897" s="436"/>
      <c r="AF897" s="436"/>
      <c r="AG897" s="436"/>
      <c r="AH897" s="436"/>
      <c r="AI897" s="436"/>
      <c r="AJ897" s="436"/>
      <c r="AK897" s="436"/>
      <c r="AL897" s="436"/>
      <c r="AM897" s="436"/>
      <c r="AN897" s="436"/>
      <c r="AO897" s="436"/>
      <c r="AP897" s="436"/>
      <c r="AQ897" s="436"/>
      <c r="AR897" s="436"/>
      <c r="AS897" s="436"/>
      <c r="AT897" s="436"/>
      <c r="AU897" s="436"/>
      <c r="AV897" s="436"/>
      <c r="AW897" s="436"/>
      <c r="AX897" s="436"/>
      <c r="AY897" s="436"/>
      <c r="AZ897" s="436"/>
      <c r="BA897" s="436"/>
      <c r="BB897" s="436"/>
      <c r="BC897" s="436"/>
      <c r="BD897" s="436"/>
      <c r="BE897" s="436"/>
      <c r="BF897" s="436"/>
      <c r="BG897" s="436"/>
      <c r="BH897" s="436"/>
      <c r="BI897" s="436"/>
      <c r="BJ897" s="436"/>
      <c r="BK897" s="436"/>
      <c r="BL897" s="436"/>
      <c r="BM897" s="436"/>
      <c r="BN897" s="436"/>
      <c r="BO897" s="436"/>
      <c r="BP897" s="436"/>
      <c r="BQ897" s="436"/>
      <c r="BR897" s="436"/>
      <c r="BS897" s="436"/>
      <c r="BT897" s="436"/>
      <c r="BU897" s="436"/>
      <c r="BV897" s="436"/>
      <c r="BW897" s="436"/>
      <c r="BX897" s="436"/>
      <c r="BY897" s="436"/>
      <c r="BZ897" s="436"/>
      <c r="CA897" s="436"/>
      <c r="CB897" s="436"/>
      <c r="CC897" s="436"/>
      <c r="CD897" s="436"/>
      <c r="CE897" s="436"/>
      <c r="CF897" s="436"/>
      <c r="CG897" s="436"/>
      <c r="CH897" s="436"/>
      <c r="CI897" s="436"/>
      <c r="CJ897" s="436"/>
      <c r="CK897" s="436"/>
      <c r="CL897" s="436"/>
      <c r="CM897" s="436"/>
      <c r="CN897" s="436"/>
      <c r="CO897" s="436"/>
      <c r="CP897" s="436"/>
      <c r="CQ897" s="436"/>
      <c r="CR897" s="436"/>
      <c r="CS897" s="436"/>
      <c r="CT897" s="436"/>
      <c r="CU897" s="436"/>
      <c r="CV897" s="436"/>
      <c r="CW897" s="436"/>
      <c r="CX897" s="436"/>
      <c r="CY897" s="436"/>
      <c r="CZ897" s="436"/>
      <c r="DA897" s="436"/>
      <c r="DB897" s="436"/>
      <c r="DC897" s="436"/>
      <c r="DD897" s="436"/>
      <c r="DE897" s="436"/>
      <c r="DF897" s="436"/>
      <c r="DG897" s="436"/>
      <c r="DH897" s="436"/>
      <c r="DI897" s="436"/>
      <c r="DJ897" s="436"/>
      <c r="DK897" s="436"/>
      <c r="DL897" s="436"/>
      <c r="DM897" s="436"/>
      <c r="DN897" s="436"/>
      <c r="DO897" s="436"/>
      <c r="DP897" s="436"/>
      <c r="DQ897" s="436"/>
      <c r="DR897" s="436"/>
      <c r="DS897" s="436"/>
      <c r="DT897" s="436"/>
      <c r="DU897" s="436"/>
      <c r="DV897" s="436"/>
      <c r="DW897" s="436"/>
      <c r="DX897" s="436"/>
      <c r="DY897" s="436"/>
      <c r="DZ897" s="436"/>
      <c r="EA897" s="436"/>
      <c r="EB897" s="436"/>
      <c r="EC897" s="436"/>
      <c r="ED897" s="436"/>
      <c r="EE897" s="436"/>
      <c r="EF897" s="436"/>
      <c r="EG897" s="436"/>
      <c r="EH897" s="436"/>
      <c r="EI897" s="436"/>
      <c r="EJ897" s="436"/>
      <c r="EK897" s="436"/>
      <c r="EL897" s="436"/>
      <c r="EM897" s="436"/>
      <c r="EN897" s="436"/>
      <c r="EO897" s="436"/>
      <c r="EP897" s="436"/>
      <c r="EQ897" s="436"/>
      <c r="ER897" s="436"/>
      <c r="ES897" s="436"/>
      <c r="ET897" s="436"/>
      <c r="EU897" s="436"/>
      <c r="EV897" s="436"/>
      <c r="EW897" s="436"/>
      <c r="EX897" s="436"/>
      <c r="EY897" s="436"/>
      <c r="EZ897" s="436"/>
      <c r="FA897" s="436"/>
      <c r="FB897" s="436"/>
      <c r="FC897" s="436"/>
      <c r="FD897" s="436"/>
      <c r="FE897" s="436"/>
      <c r="FF897" s="436"/>
      <c r="FG897" s="436"/>
      <c r="FH897" s="436"/>
      <c r="FI897" s="436"/>
      <c r="FJ897" s="436"/>
      <c r="FK897" s="436"/>
      <c r="FL897" s="436"/>
      <c r="FM897" s="436"/>
      <c r="FN897" s="436"/>
      <c r="FO897" s="436"/>
      <c r="FP897" s="436"/>
      <c r="FQ897" s="436"/>
      <c r="FR897" s="436"/>
      <c r="FS897" s="436"/>
      <c r="FT897" s="436"/>
      <c r="FU897" s="436"/>
      <c r="FV897" s="436"/>
      <c r="FW897" s="436"/>
      <c r="FX897" s="436"/>
      <c r="FY897" s="436"/>
      <c r="FZ897" s="436"/>
      <c r="GA897" s="436"/>
      <c r="GB897" s="436"/>
      <c r="GC897" s="436"/>
      <c r="GD897" s="436"/>
      <c r="GE897" s="436"/>
      <c r="GF897" s="436"/>
      <c r="GG897" s="436"/>
      <c r="GH897" s="436"/>
      <c r="GI897" s="436"/>
      <c r="GJ897" s="436"/>
      <c r="GK897" s="436"/>
      <c r="GL897" s="436"/>
      <c r="GM897" s="436"/>
      <c r="GN897" s="436"/>
      <c r="GO897" s="436"/>
      <c r="GP897" s="436"/>
      <c r="GQ897" s="436"/>
      <c r="GR897" s="436"/>
      <c r="GS897" s="436"/>
      <c r="GT897" s="436"/>
      <c r="GU897" s="436"/>
      <c r="GV897" s="436"/>
      <c r="GW897" s="436"/>
      <c r="GX897" s="436"/>
      <c r="GY897" s="436"/>
      <c r="GZ897" s="436"/>
      <c r="HA897" s="436"/>
      <c r="HB897" s="436"/>
      <c r="HC897" s="436"/>
      <c r="HD897" s="436"/>
      <c r="HE897" s="436"/>
      <c r="HF897" s="436"/>
      <c r="HG897" s="436"/>
      <c r="HH897" s="436"/>
      <c r="HI897" s="436"/>
      <c r="HJ897" s="436"/>
      <c r="HK897" s="436"/>
      <c r="HL897" s="436"/>
      <c r="HM897" s="436"/>
      <c r="HN897" s="436"/>
      <c r="HO897" s="436"/>
    </row>
    <row r="898" spans="1:223" s="353" customFormat="1" ht="27.6" customHeight="1" x14ac:dyDescent="0.35">
      <c r="A898" s="436" t="s">
        <v>1494</v>
      </c>
      <c r="B898" s="429" t="s">
        <v>381</v>
      </c>
      <c r="C898" s="429"/>
      <c r="D898" s="352" t="s">
        <v>2924</v>
      </c>
      <c r="E898" s="442" t="s">
        <v>384</v>
      </c>
      <c r="F898" s="436" t="s">
        <v>1804</v>
      </c>
      <c r="G898" s="292" t="s">
        <v>355</v>
      </c>
      <c r="H898" s="292" t="s">
        <v>778</v>
      </c>
      <c r="I898" s="292" t="s">
        <v>356</v>
      </c>
      <c r="J898" s="436"/>
      <c r="K898" s="436"/>
      <c r="L898" s="436"/>
      <c r="M898" s="440">
        <v>20800</v>
      </c>
      <c r="N898" s="280">
        <v>3889887.284994049</v>
      </c>
      <c r="O898" s="441">
        <v>0</v>
      </c>
      <c r="P898" s="441"/>
      <c r="Q898" s="441"/>
      <c r="R898" s="295">
        <f t="shared" si="38"/>
        <v>3889887.284994049</v>
      </c>
      <c r="S898" s="295"/>
      <c r="T898" s="295"/>
      <c r="U898" s="436"/>
      <c r="V898" s="436"/>
      <c r="W898" s="436"/>
      <c r="X898" s="436"/>
      <c r="Y898" s="436"/>
      <c r="Z898" s="254"/>
      <c r="AA898" s="280"/>
      <c r="AB898" s="255"/>
      <c r="AC898" s="255"/>
      <c r="AD898" s="436"/>
      <c r="AE898" s="436"/>
      <c r="AF898" s="436"/>
      <c r="AG898" s="436"/>
      <c r="AH898" s="436"/>
      <c r="AI898" s="436"/>
      <c r="AJ898" s="436"/>
      <c r="AK898" s="436"/>
      <c r="AL898" s="436"/>
      <c r="AM898" s="436"/>
      <c r="AN898" s="436"/>
      <c r="AO898" s="436"/>
      <c r="AP898" s="436"/>
      <c r="AQ898" s="436"/>
      <c r="AR898" s="436"/>
      <c r="AS898" s="436"/>
      <c r="AT898" s="436"/>
      <c r="AU898" s="436"/>
      <c r="AV898" s="436"/>
      <c r="AW898" s="436"/>
      <c r="AX898" s="436"/>
      <c r="AY898" s="436"/>
      <c r="AZ898" s="436"/>
      <c r="BA898" s="436"/>
      <c r="BB898" s="436"/>
      <c r="BC898" s="436"/>
      <c r="BD898" s="436"/>
      <c r="BE898" s="436"/>
      <c r="BF898" s="436"/>
      <c r="BG898" s="436"/>
      <c r="BH898" s="436"/>
      <c r="BI898" s="436"/>
      <c r="BJ898" s="436"/>
      <c r="BK898" s="436"/>
      <c r="BL898" s="436"/>
      <c r="BM898" s="436"/>
      <c r="BN898" s="436"/>
      <c r="BO898" s="436"/>
      <c r="BP898" s="436"/>
      <c r="BQ898" s="436"/>
      <c r="BR898" s="436"/>
      <c r="BS898" s="436"/>
      <c r="BT898" s="436"/>
      <c r="BU898" s="436"/>
      <c r="BV898" s="436"/>
      <c r="BW898" s="436"/>
      <c r="BX898" s="436"/>
      <c r="BY898" s="436"/>
      <c r="BZ898" s="436"/>
      <c r="CA898" s="436"/>
      <c r="CB898" s="436"/>
      <c r="CC898" s="436"/>
      <c r="CD898" s="436"/>
      <c r="CE898" s="436"/>
      <c r="CF898" s="436"/>
      <c r="CG898" s="436"/>
      <c r="CH898" s="436"/>
      <c r="CI898" s="436"/>
      <c r="CJ898" s="436"/>
      <c r="CK898" s="436"/>
      <c r="CL898" s="436"/>
      <c r="CM898" s="436"/>
      <c r="CN898" s="436"/>
      <c r="CO898" s="436"/>
      <c r="CP898" s="436"/>
      <c r="CQ898" s="436"/>
      <c r="CR898" s="436"/>
      <c r="CS898" s="436"/>
      <c r="CT898" s="436"/>
      <c r="CU898" s="436"/>
      <c r="CV898" s="436"/>
      <c r="CW898" s="436"/>
      <c r="CX898" s="436"/>
      <c r="CY898" s="436"/>
      <c r="CZ898" s="436"/>
      <c r="DA898" s="436"/>
      <c r="DB898" s="436"/>
      <c r="DC898" s="436"/>
      <c r="DD898" s="436"/>
      <c r="DE898" s="436"/>
      <c r="DF898" s="436"/>
      <c r="DG898" s="436"/>
      <c r="DH898" s="436"/>
      <c r="DI898" s="436"/>
      <c r="DJ898" s="436"/>
      <c r="DK898" s="436"/>
      <c r="DL898" s="436"/>
      <c r="DM898" s="436"/>
      <c r="DN898" s="436"/>
      <c r="DO898" s="436"/>
      <c r="DP898" s="436"/>
      <c r="DQ898" s="436"/>
      <c r="DR898" s="436"/>
      <c r="DS898" s="436"/>
      <c r="DT898" s="436"/>
      <c r="DU898" s="436"/>
      <c r="DV898" s="436"/>
      <c r="DW898" s="436"/>
      <c r="DX898" s="436"/>
      <c r="DY898" s="436"/>
      <c r="DZ898" s="436"/>
      <c r="EA898" s="436"/>
      <c r="EB898" s="436"/>
      <c r="EC898" s="436"/>
      <c r="ED898" s="436"/>
      <c r="EE898" s="436"/>
      <c r="EF898" s="436"/>
      <c r="EG898" s="436"/>
      <c r="EH898" s="436"/>
      <c r="EI898" s="436"/>
      <c r="EJ898" s="436"/>
      <c r="EK898" s="436"/>
      <c r="EL898" s="436"/>
      <c r="EM898" s="436"/>
      <c r="EN898" s="436"/>
      <c r="EO898" s="436"/>
      <c r="EP898" s="436"/>
      <c r="EQ898" s="436"/>
      <c r="ER898" s="436"/>
      <c r="ES898" s="436"/>
      <c r="ET898" s="436"/>
      <c r="EU898" s="436"/>
      <c r="EV898" s="436"/>
      <c r="EW898" s="436"/>
      <c r="EX898" s="436"/>
      <c r="EY898" s="436"/>
      <c r="EZ898" s="436"/>
      <c r="FA898" s="436"/>
      <c r="FB898" s="436"/>
      <c r="FC898" s="436"/>
      <c r="FD898" s="436"/>
      <c r="FE898" s="436"/>
      <c r="FF898" s="436"/>
      <c r="FG898" s="436"/>
      <c r="FH898" s="436"/>
      <c r="FI898" s="436"/>
      <c r="FJ898" s="436"/>
      <c r="FK898" s="436"/>
      <c r="FL898" s="436"/>
      <c r="FM898" s="436"/>
      <c r="FN898" s="436"/>
      <c r="FO898" s="436"/>
      <c r="FP898" s="436"/>
      <c r="FQ898" s="436"/>
      <c r="FR898" s="436"/>
      <c r="FS898" s="436"/>
      <c r="FT898" s="436"/>
      <c r="FU898" s="436"/>
      <c r="FV898" s="436"/>
      <c r="FW898" s="436"/>
      <c r="FX898" s="436"/>
      <c r="FY898" s="436"/>
      <c r="FZ898" s="436"/>
      <c r="GA898" s="436"/>
      <c r="GB898" s="436"/>
      <c r="GC898" s="436"/>
      <c r="GD898" s="436"/>
      <c r="GE898" s="436"/>
      <c r="GF898" s="436"/>
      <c r="GG898" s="436"/>
      <c r="GH898" s="436"/>
      <c r="GI898" s="436"/>
      <c r="GJ898" s="436"/>
      <c r="GK898" s="436"/>
      <c r="GL898" s="436"/>
      <c r="GM898" s="436"/>
      <c r="GN898" s="436"/>
      <c r="GO898" s="436"/>
      <c r="GP898" s="436"/>
      <c r="GQ898" s="436"/>
      <c r="GR898" s="436"/>
      <c r="GS898" s="436"/>
      <c r="GT898" s="436"/>
      <c r="GU898" s="436"/>
      <c r="GV898" s="436"/>
      <c r="GW898" s="436"/>
      <c r="GX898" s="436"/>
      <c r="GY898" s="436"/>
      <c r="GZ898" s="436"/>
      <c r="HA898" s="436"/>
      <c r="HB898" s="436"/>
      <c r="HC898" s="436"/>
      <c r="HD898" s="436"/>
      <c r="HE898" s="436"/>
      <c r="HF898" s="436"/>
      <c r="HG898" s="436"/>
      <c r="HH898" s="436"/>
      <c r="HI898" s="436"/>
      <c r="HJ898" s="436"/>
      <c r="HK898" s="436"/>
      <c r="HL898" s="436"/>
      <c r="HM898" s="436"/>
      <c r="HN898" s="436"/>
      <c r="HO898" s="436"/>
    </row>
    <row r="899" spans="1:223" s="353" customFormat="1" ht="27.6" customHeight="1" x14ac:dyDescent="0.35">
      <c r="A899" s="436" t="s">
        <v>1495</v>
      </c>
      <c r="B899" s="429" t="s">
        <v>2240</v>
      </c>
      <c r="C899" s="429"/>
      <c r="D899" s="352" t="s">
        <v>2933</v>
      </c>
      <c r="E899" s="442" t="s">
        <v>383</v>
      </c>
      <c r="F899" s="488" t="s">
        <v>1803</v>
      </c>
      <c r="G899" s="292" t="s">
        <v>355</v>
      </c>
      <c r="H899" s="292" t="s">
        <v>778</v>
      </c>
      <c r="I899" s="292" t="s">
        <v>356</v>
      </c>
      <c r="J899" s="436"/>
      <c r="K899" s="436"/>
      <c r="L899" s="436"/>
      <c r="M899" s="440">
        <v>1130</v>
      </c>
      <c r="N899" s="280">
        <v>388988.72849940491</v>
      </c>
      <c r="O899" s="441">
        <v>0</v>
      </c>
      <c r="P899" s="441"/>
      <c r="Q899" s="441"/>
      <c r="R899" s="295">
        <f t="shared" si="38"/>
        <v>388988.72849940491</v>
      </c>
      <c r="S899" s="295"/>
      <c r="T899" s="295"/>
      <c r="U899" s="436"/>
      <c r="V899" s="436"/>
      <c r="W899" s="436"/>
      <c r="X899" s="436"/>
      <c r="Y899" s="436"/>
      <c r="Z899" s="254"/>
      <c r="AA899" s="280"/>
      <c r="AB899" s="255"/>
      <c r="AC899" s="255"/>
      <c r="AD899" s="436"/>
      <c r="AE899" s="436"/>
      <c r="AF899" s="436"/>
      <c r="AG899" s="436"/>
      <c r="AH899" s="436"/>
      <c r="AI899" s="436"/>
      <c r="AJ899" s="436"/>
      <c r="AK899" s="436"/>
      <c r="AL899" s="436"/>
      <c r="AM899" s="436"/>
      <c r="AN899" s="436"/>
      <c r="AO899" s="436"/>
      <c r="AP899" s="436"/>
      <c r="AQ899" s="436"/>
      <c r="AR899" s="436"/>
      <c r="AS899" s="436"/>
      <c r="AT899" s="436"/>
      <c r="AU899" s="436"/>
      <c r="AV899" s="436"/>
      <c r="AW899" s="436"/>
      <c r="AX899" s="436"/>
      <c r="AY899" s="436"/>
      <c r="AZ899" s="436"/>
      <c r="BA899" s="436"/>
      <c r="BB899" s="436"/>
      <c r="BC899" s="436"/>
      <c r="BD899" s="436"/>
      <c r="BE899" s="436"/>
      <c r="BF899" s="436"/>
      <c r="BG899" s="436"/>
      <c r="BH899" s="436"/>
      <c r="BI899" s="436"/>
      <c r="BJ899" s="436"/>
      <c r="BK899" s="436"/>
      <c r="BL899" s="436"/>
      <c r="BM899" s="436"/>
      <c r="BN899" s="436"/>
      <c r="BO899" s="436"/>
      <c r="BP899" s="436"/>
      <c r="BQ899" s="436"/>
      <c r="BR899" s="436"/>
      <c r="BS899" s="436"/>
      <c r="BT899" s="436"/>
      <c r="BU899" s="436"/>
      <c r="BV899" s="436"/>
      <c r="BW899" s="436"/>
      <c r="BX899" s="436"/>
      <c r="BY899" s="436"/>
      <c r="BZ899" s="436"/>
      <c r="CA899" s="436"/>
      <c r="CB899" s="436"/>
      <c r="CC899" s="436"/>
      <c r="CD899" s="436"/>
      <c r="CE899" s="436"/>
      <c r="CF899" s="436"/>
      <c r="CG899" s="436"/>
      <c r="CH899" s="436"/>
      <c r="CI899" s="436"/>
      <c r="CJ899" s="436"/>
      <c r="CK899" s="436"/>
      <c r="CL899" s="436"/>
      <c r="CM899" s="436"/>
      <c r="CN899" s="436"/>
      <c r="CO899" s="436"/>
      <c r="CP899" s="436"/>
      <c r="CQ899" s="436"/>
      <c r="CR899" s="436"/>
      <c r="CS899" s="436"/>
      <c r="CT899" s="436"/>
      <c r="CU899" s="436"/>
      <c r="CV899" s="436"/>
      <c r="CW899" s="436"/>
      <c r="CX899" s="436"/>
      <c r="CY899" s="436"/>
      <c r="CZ899" s="436"/>
      <c r="DA899" s="436"/>
      <c r="DB899" s="436"/>
      <c r="DC899" s="436"/>
      <c r="DD899" s="436"/>
      <c r="DE899" s="436"/>
      <c r="DF899" s="436"/>
      <c r="DG899" s="436"/>
      <c r="DH899" s="436"/>
      <c r="DI899" s="436"/>
      <c r="DJ899" s="436"/>
      <c r="DK899" s="436"/>
      <c r="DL899" s="436"/>
      <c r="DM899" s="436"/>
      <c r="DN899" s="436"/>
      <c r="DO899" s="436"/>
      <c r="DP899" s="436"/>
      <c r="DQ899" s="436"/>
      <c r="DR899" s="436"/>
      <c r="DS899" s="436"/>
      <c r="DT899" s="436"/>
      <c r="DU899" s="436"/>
      <c r="DV899" s="436"/>
      <c r="DW899" s="436"/>
      <c r="DX899" s="436"/>
      <c r="DY899" s="436"/>
      <c r="DZ899" s="436"/>
      <c r="EA899" s="436"/>
      <c r="EB899" s="436"/>
      <c r="EC899" s="436"/>
      <c r="ED899" s="436"/>
      <c r="EE899" s="436"/>
      <c r="EF899" s="436"/>
      <c r="EG899" s="436"/>
      <c r="EH899" s="436"/>
      <c r="EI899" s="436"/>
      <c r="EJ899" s="436"/>
      <c r="EK899" s="436"/>
      <c r="EL899" s="436"/>
      <c r="EM899" s="436"/>
      <c r="EN899" s="436"/>
      <c r="EO899" s="436"/>
      <c r="EP899" s="436"/>
      <c r="EQ899" s="436"/>
      <c r="ER899" s="436"/>
      <c r="ES899" s="436"/>
      <c r="ET899" s="436"/>
      <c r="EU899" s="436"/>
      <c r="EV899" s="436"/>
      <c r="EW899" s="436"/>
      <c r="EX899" s="436"/>
      <c r="EY899" s="436"/>
      <c r="EZ899" s="436"/>
      <c r="FA899" s="436"/>
      <c r="FB899" s="436"/>
      <c r="FC899" s="436"/>
      <c r="FD899" s="436"/>
      <c r="FE899" s="436"/>
      <c r="FF899" s="436"/>
      <c r="FG899" s="436"/>
      <c r="FH899" s="436"/>
      <c r="FI899" s="436"/>
      <c r="FJ899" s="436"/>
      <c r="FK899" s="436"/>
      <c r="FL899" s="436"/>
      <c r="FM899" s="436"/>
      <c r="FN899" s="436"/>
      <c r="FO899" s="436"/>
      <c r="FP899" s="436"/>
      <c r="FQ899" s="436"/>
      <c r="FR899" s="436"/>
      <c r="FS899" s="436"/>
      <c r="FT899" s="436"/>
      <c r="FU899" s="436"/>
      <c r="FV899" s="436"/>
      <c r="FW899" s="436"/>
      <c r="FX899" s="436"/>
      <c r="FY899" s="436"/>
      <c r="FZ899" s="436"/>
      <c r="GA899" s="436"/>
      <c r="GB899" s="436"/>
      <c r="GC899" s="436"/>
      <c r="GD899" s="436"/>
      <c r="GE899" s="436"/>
      <c r="GF899" s="436"/>
      <c r="GG899" s="436"/>
      <c r="GH899" s="436"/>
      <c r="GI899" s="436"/>
      <c r="GJ899" s="436"/>
      <c r="GK899" s="436"/>
      <c r="GL899" s="436"/>
      <c r="GM899" s="436"/>
      <c r="GN899" s="436"/>
      <c r="GO899" s="436"/>
      <c r="GP899" s="436"/>
      <c r="GQ899" s="436"/>
      <c r="GR899" s="436"/>
      <c r="GS899" s="436"/>
      <c r="GT899" s="436"/>
      <c r="GU899" s="436"/>
      <c r="GV899" s="436"/>
      <c r="GW899" s="436"/>
      <c r="GX899" s="436"/>
      <c r="GY899" s="436"/>
      <c r="GZ899" s="436"/>
      <c r="HA899" s="436"/>
      <c r="HB899" s="436"/>
      <c r="HC899" s="436"/>
      <c r="HD899" s="436"/>
      <c r="HE899" s="436"/>
      <c r="HF899" s="436"/>
      <c r="HG899" s="436"/>
      <c r="HH899" s="436"/>
      <c r="HI899" s="436"/>
      <c r="HJ899" s="436"/>
      <c r="HK899" s="436"/>
      <c r="HL899" s="436"/>
      <c r="HM899" s="436"/>
      <c r="HN899" s="436"/>
      <c r="HO899" s="436"/>
    </row>
    <row r="900" spans="1:223" s="353" customFormat="1" ht="27.6" customHeight="1" x14ac:dyDescent="0.35">
      <c r="A900" s="436" t="s">
        <v>1496</v>
      </c>
      <c r="B900" s="429" t="s">
        <v>382</v>
      </c>
      <c r="C900" s="429"/>
      <c r="D900" s="352" t="s">
        <v>2934</v>
      </c>
      <c r="E900" s="442" t="s">
        <v>1802</v>
      </c>
      <c r="F900" s="488" t="s">
        <v>1803</v>
      </c>
      <c r="G900" s="292" t="s">
        <v>355</v>
      </c>
      <c r="H900" s="292" t="s">
        <v>778</v>
      </c>
      <c r="I900" s="292" t="s">
        <v>356</v>
      </c>
      <c r="J900" s="436"/>
      <c r="K900" s="436"/>
      <c r="L900" s="436"/>
      <c r="M900" s="440">
        <v>37975</v>
      </c>
      <c r="N900" s="356">
        <v>2367757.4778224644</v>
      </c>
      <c r="O900" s="441">
        <v>0</v>
      </c>
      <c r="P900" s="441"/>
      <c r="Q900" s="441"/>
      <c r="R900" s="295">
        <f t="shared" si="38"/>
        <v>2367757.4778224644</v>
      </c>
      <c r="S900" s="295"/>
      <c r="T900" s="295"/>
      <c r="U900" s="436"/>
      <c r="V900" s="436"/>
      <c r="W900" s="436"/>
      <c r="X900" s="436"/>
      <c r="Y900" s="436"/>
      <c r="Z900" s="254"/>
      <c r="AA900" s="356"/>
      <c r="AB900" s="255"/>
      <c r="AC900" s="255"/>
      <c r="AD900" s="436"/>
      <c r="AE900" s="436"/>
      <c r="AF900" s="436"/>
      <c r="AG900" s="436"/>
      <c r="AH900" s="436"/>
      <c r="AI900" s="436"/>
      <c r="AJ900" s="436"/>
      <c r="AK900" s="436"/>
      <c r="AL900" s="436"/>
      <c r="AM900" s="436"/>
      <c r="AN900" s="436"/>
      <c r="AO900" s="436"/>
      <c r="AP900" s="436"/>
      <c r="AQ900" s="436"/>
      <c r="AR900" s="436"/>
      <c r="AS900" s="436"/>
      <c r="AT900" s="436"/>
      <c r="AU900" s="436"/>
      <c r="AV900" s="436"/>
      <c r="AW900" s="436"/>
      <c r="AX900" s="436"/>
      <c r="AY900" s="436"/>
      <c r="AZ900" s="436"/>
      <c r="BA900" s="436"/>
      <c r="BB900" s="436"/>
      <c r="BC900" s="436"/>
      <c r="BD900" s="436"/>
      <c r="BE900" s="436"/>
      <c r="BF900" s="436"/>
      <c r="BG900" s="436"/>
      <c r="BH900" s="436"/>
      <c r="BI900" s="436"/>
      <c r="BJ900" s="436"/>
      <c r="BK900" s="436"/>
      <c r="BL900" s="436"/>
      <c r="BM900" s="436"/>
      <c r="BN900" s="436"/>
      <c r="BO900" s="436"/>
      <c r="BP900" s="436"/>
      <c r="BQ900" s="436"/>
      <c r="BR900" s="436"/>
      <c r="BS900" s="436"/>
      <c r="BT900" s="436"/>
      <c r="BU900" s="436"/>
      <c r="BV900" s="436"/>
      <c r="BW900" s="436"/>
      <c r="BX900" s="436"/>
      <c r="BY900" s="436"/>
      <c r="BZ900" s="436"/>
      <c r="CA900" s="436"/>
      <c r="CB900" s="436"/>
      <c r="CC900" s="436"/>
      <c r="CD900" s="436"/>
      <c r="CE900" s="436"/>
      <c r="CF900" s="436"/>
      <c r="CG900" s="436"/>
      <c r="CH900" s="436"/>
      <c r="CI900" s="436"/>
      <c r="CJ900" s="436"/>
      <c r="CK900" s="436"/>
      <c r="CL900" s="436"/>
      <c r="CM900" s="436"/>
      <c r="CN900" s="436"/>
      <c r="CO900" s="436"/>
      <c r="CP900" s="436"/>
      <c r="CQ900" s="436"/>
      <c r="CR900" s="436"/>
      <c r="CS900" s="436"/>
      <c r="CT900" s="436"/>
      <c r="CU900" s="436"/>
      <c r="CV900" s="436"/>
      <c r="CW900" s="436"/>
      <c r="CX900" s="436"/>
      <c r="CY900" s="436"/>
      <c r="CZ900" s="436"/>
      <c r="DA900" s="436"/>
      <c r="DB900" s="436"/>
      <c r="DC900" s="436"/>
      <c r="DD900" s="436"/>
      <c r="DE900" s="436"/>
      <c r="DF900" s="436"/>
      <c r="DG900" s="436"/>
      <c r="DH900" s="436"/>
      <c r="DI900" s="436"/>
      <c r="DJ900" s="436"/>
      <c r="DK900" s="436"/>
      <c r="DL900" s="436"/>
      <c r="DM900" s="436"/>
      <c r="DN900" s="436"/>
      <c r="DO900" s="436"/>
      <c r="DP900" s="436"/>
      <c r="DQ900" s="436"/>
      <c r="DR900" s="436"/>
      <c r="DS900" s="436"/>
      <c r="DT900" s="436"/>
      <c r="DU900" s="436"/>
      <c r="DV900" s="436"/>
      <c r="DW900" s="436"/>
      <c r="DX900" s="436"/>
      <c r="DY900" s="436"/>
      <c r="DZ900" s="436"/>
      <c r="EA900" s="436"/>
      <c r="EB900" s="436"/>
      <c r="EC900" s="436"/>
      <c r="ED900" s="436"/>
      <c r="EE900" s="436"/>
      <c r="EF900" s="436"/>
      <c r="EG900" s="436"/>
      <c r="EH900" s="436"/>
      <c r="EI900" s="436"/>
      <c r="EJ900" s="436"/>
      <c r="EK900" s="436"/>
      <c r="EL900" s="436"/>
      <c r="EM900" s="436"/>
      <c r="EN900" s="436"/>
      <c r="EO900" s="436"/>
      <c r="EP900" s="436"/>
      <c r="EQ900" s="436"/>
      <c r="ER900" s="436"/>
      <c r="ES900" s="436"/>
      <c r="ET900" s="436"/>
      <c r="EU900" s="436"/>
      <c r="EV900" s="436"/>
      <c r="EW900" s="436"/>
      <c r="EX900" s="436"/>
      <c r="EY900" s="436"/>
      <c r="EZ900" s="436"/>
      <c r="FA900" s="436"/>
      <c r="FB900" s="436"/>
      <c r="FC900" s="436"/>
      <c r="FD900" s="436"/>
      <c r="FE900" s="436"/>
      <c r="FF900" s="436"/>
      <c r="FG900" s="436"/>
      <c r="FH900" s="436"/>
      <c r="FI900" s="436"/>
      <c r="FJ900" s="436"/>
      <c r="FK900" s="436"/>
      <c r="FL900" s="436"/>
      <c r="FM900" s="436"/>
      <c r="FN900" s="436"/>
      <c r="FO900" s="436"/>
      <c r="FP900" s="436"/>
      <c r="FQ900" s="436"/>
      <c r="FR900" s="436"/>
      <c r="FS900" s="436"/>
      <c r="FT900" s="436"/>
      <c r="FU900" s="436"/>
      <c r="FV900" s="436"/>
      <c r="FW900" s="436"/>
      <c r="FX900" s="436"/>
      <c r="FY900" s="436"/>
      <c r="FZ900" s="436"/>
      <c r="GA900" s="436"/>
      <c r="GB900" s="436"/>
      <c r="GC900" s="436"/>
      <c r="GD900" s="436"/>
      <c r="GE900" s="436"/>
      <c r="GF900" s="436"/>
      <c r="GG900" s="436"/>
      <c r="GH900" s="436"/>
      <c r="GI900" s="436"/>
      <c r="GJ900" s="436"/>
      <c r="GK900" s="436"/>
      <c r="GL900" s="436"/>
      <c r="GM900" s="436"/>
      <c r="GN900" s="436"/>
      <c r="GO900" s="436"/>
      <c r="GP900" s="436"/>
      <c r="GQ900" s="436"/>
      <c r="GR900" s="436"/>
      <c r="GS900" s="436"/>
      <c r="GT900" s="436"/>
      <c r="GU900" s="436"/>
      <c r="GV900" s="436"/>
      <c r="GW900" s="436"/>
      <c r="GX900" s="436"/>
      <c r="GY900" s="436"/>
      <c r="GZ900" s="436"/>
      <c r="HA900" s="436"/>
      <c r="HB900" s="436"/>
      <c r="HC900" s="436"/>
      <c r="HD900" s="436"/>
      <c r="HE900" s="436"/>
      <c r="HF900" s="436"/>
      <c r="HG900" s="436"/>
      <c r="HH900" s="436"/>
      <c r="HI900" s="436"/>
      <c r="HJ900" s="436"/>
      <c r="HK900" s="436"/>
      <c r="HL900" s="436"/>
      <c r="HM900" s="436"/>
      <c r="HN900" s="436"/>
      <c r="HO900" s="436"/>
    </row>
    <row r="901" spans="1:223" ht="27.6" customHeight="1" x14ac:dyDescent="0.35">
      <c r="A901" s="426" t="s">
        <v>2404</v>
      </c>
      <c r="B901" s="289" t="s">
        <v>2463</v>
      </c>
      <c r="C901" s="289"/>
      <c r="D901" s="352" t="s">
        <v>2935</v>
      </c>
      <c r="E901" s="347">
        <v>642001</v>
      </c>
      <c r="F901" s="291" t="s">
        <v>1351</v>
      </c>
      <c r="G901" s="292" t="s">
        <v>355</v>
      </c>
      <c r="H901" s="292" t="s">
        <v>778</v>
      </c>
      <c r="I901" s="292">
        <v>11367</v>
      </c>
      <c r="J901" s="293" t="s">
        <v>2405</v>
      </c>
      <c r="K901" s="293" t="s">
        <v>981</v>
      </c>
      <c r="L901" s="293" t="s">
        <v>1247</v>
      </c>
      <c r="M901" s="294">
        <v>89540</v>
      </c>
      <c r="N901" s="280">
        <v>61101236.517558694</v>
      </c>
      <c r="O901" s="280">
        <v>7822973.6000000015</v>
      </c>
      <c r="P901" s="296"/>
      <c r="Q901" s="296"/>
      <c r="R901" s="295">
        <f t="shared" si="38"/>
        <v>68924210.117558688</v>
      </c>
      <c r="S901" s="295"/>
      <c r="T901" s="295"/>
      <c r="U901" s="253">
        <v>25</v>
      </c>
      <c r="V901" s="253">
        <v>4</v>
      </c>
      <c r="W901" s="253">
        <v>1982</v>
      </c>
      <c r="X901" s="282"/>
      <c r="AA901" s="280"/>
    </row>
    <row r="902" spans="1:223" s="353" customFormat="1" ht="27.6" customHeight="1" x14ac:dyDescent="0.35">
      <c r="E902" s="490"/>
      <c r="F902" s="491"/>
      <c r="G902" s="492"/>
      <c r="H902" s="492"/>
      <c r="I902" s="492"/>
      <c r="L902" s="493" t="s">
        <v>1544</v>
      </c>
      <c r="M902" s="494">
        <f>SUM(M861:M901)</f>
        <v>2078924</v>
      </c>
      <c r="N902" s="494">
        <f>SUM(N862:N901)</f>
        <v>1063852524.0665053</v>
      </c>
      <c r="O902" s="494">
        <f>SUM(O861:O901)</f>
        <v>100916359.44</v>
      </c>
      <c r="P902" s="494">
        <v>949856</v>
      </c>
      <c r="Q902" s="494"/>
      <c r="R902" s="301">
        <f t="shared" si="38"/>
        <v>1165718739.5065053</v>
      </c>
      <c r="S902" s="301"/>
      <c r="T902" s="295"/>
      <c r="U902" s="431"/>
      <c r="V902" s="431"/>
      <c r="W902" s="431"/>
      <c r="X902" s="432"/>
      <c r="Y902" s="431"/>
      <c r="Z902" s="254"/>
      <c r="AA902" s="495"/>
      <c r="AB902" s="355"/>
      <c r="AC902" s="355"/>
    </row>
    <row r="903" spans="1:223" ht="27.6" customHeight="1" x14ac:dyDescent="0.35">
      <c r="A903" s="496"/>
      <c r="B903" s="286" t="s">
        <v>1325</v>
      </c>
      <c r="C903" s="286"/>
      <c r="D903" s="286"/>
      <c r="E903" s="287"/>
      <c r="F903" s="288"/>
      <c r="G903" s="279"/>
      <c r="H903" s="279"/>
      <c r="I903" s="279"/>
      <c r="J903" s="241"/>
      <c r="K903" s="241"/>
      <c r="L903" s="241"/>
      <c r="M903" s="255"/>
      <c r="N903" s="280"/>
      <c r="O903" s="280"/>
      <c r="P903" s="280"/>
      <c r="Q903" s="280"/>
      <c r="R903" s="295"/>
      <c r="S903" s="295"/>
      <c r="T903" s="295"/>
      <c r="U903" s="253"/>
      <c r="V903" s="253"/>
      <c r="W903" s="253"/>
      <c r="X903" s="282"/>
    </row>
    <row r="904" spans="1:223" ht="27.6" customHeight="1" x14ac:dyDescent="0.35">
      <c r="A904" s="496"/>
      <c r="B904" s="289" t="s">
        <v>633</v>
      </c>
      <c r="C904" s="289" t="s">
        <v>2582</v>
      </c>
      <c r="D904" s="289"/>
      <c r="E904" s="299" t="s">
        <v>1326</v>
      </c>
      <c r="F904" s="291" t="s">
        <v>2282</v>
      </c>
      <c r="G904" s="292" t="s">
        <v>357</v>
      </c>
      <c r="H904" s="292" t="s">
        <v>778</v>
      </c>
      <c r="I904" s="292">
        <v>10314</v>
      </c>
      <c r="J904" s="293" t="s">
        <v>1327</v>
      </c>
      <c r="K904" s="241"/>
      <c r="L904" s="241"/>
      <c r="M904" s="255"/>
      <c r="N904" s="280"/>
      <c r="O904" s="280"/>
      <c r="P904" s="280"/>
      <c r="Q904" s="280"/>
      <c r="R904" s="295"/>
      <c r="S904" s="295"/>
      <c r="T904" s="295"/>
      <c r="U904" s="253"/>
      <c r="V904" s="253"/>
      <c r="W904" s="253"/>
      <c r="X904" s="282"/>
    </row>
    <row r="905" spans="1:223" ht="27.6" customHeight="1" x14ac:dyDescent="0.35">
      <c r="A905" s="445"/>
      <c r="B905" s="289" t="s">
        <v>2501</v>
      </c>
      <c r="C905" s="289" t="s">
        <v>2582</v>
      </c>
      <c r="D905" s="289" t="s">
        <v>2952</v>
      </c>
      <c r="E905" s="299">
        <v>609005</v>
      </c>
      <c r="F905" s="291" t="s">
        <v>1329</v>
      </c>
      <c r="G905" s="292" t="s">
        <v>357</v>
      </c>
      <c r="H905" s="292" t="s">
        <v>778</v>
      </c>
      <c r="I905" s="292">
        <v>10301</v>
      </c>
      <c r="J905" s="293" t="s">
        <v>1328</v>
      </c>
      <c r="K905" s="293" t="s">
        <v>1364</v>
      </c>
      <c r="L905" s="293" t="s">
        <v>1247</v>
      </c>
      <c r="M905" s="294">
        <v>7636</v>
      </c>
      <c r="N905" s="280">
        <v>1357805.2559457486</v>
      </c>
      <c r="O905" s="280">
        <v>0</v>
      </c>
      <c r="P905" s="296"/>
      <c r="Q905" s="296"/>
      <c r="R905" s="295">
        <f t="shared" ref="R905:R938" si="39">SUM(N905:Q905)</f>
        <v>1357805.2559457486</v>
      </c>
      <c r="S905" s="295"/>
      <c r="T905" s="295"/>
      <c r="U905" s="253">
        <v>1</v>
      </c>
      <c r="V905" s="253">
        <v>4</v>
      </c>
      <c r="W905" s="253">
        <v>1920</v>
      </c>
      <c r="X905" s="282"/>
      <c r="AA905" s="280"/>
    </row>
    <row r="906" spans="1:223" ht="27.6" customHeight="1" x14ac:dyDescent="0.35">
      <c r="A906" s="445"/>
      <c r="B906" s="289" t="s">
        <v>873</v>
      </c>
      <c r="C906" s="289" t="s">
        <v>2582</v>
      </c>
      <c r="D906" s="352" t="s">
        <v>2953</v>
      </c>
      <c r="E906" s="299" t="s">
        <v>874</v>
      </c>
      <c r="F906" s="291" t="s">
        <v>11</v>
      </c>
      <c r="G906" s="292" t="s">
        <v>357</v>
      </c>
      <c r="H906" s="292" t="s">
        <v>778</v>
      </c>
      <c r="I906" s="292">
        <v>10314</v>
      </c>
      <c r="J906" s="293" t="s">
        <v>1699</v>
      </c>
      <c r="K906" s="293" t="s">
        <v>1541</v>
      </c>
      <c r="L906" s="293" t="s">
        <v>1365</v>
      </c>
      <c r="M906" s="294">
        <v>77800</v>
      </c>
      <c r="N906" s="280">
        <v>30890069.572765786</v>
      </c>
      <c r="O906" s="280">
        <v>1356760.4960000003</v>
      </c>
      <c r="P906" s="296"/>
      <c r="Q906" s="296"/>
      <c r="R906" s="295">
        <f t="shared" si="39"/>
        <v>32246830.068765786</v>
      </c>
      <c r="S906" s="295"/>
      <c r="T906" s="295"/>
      <c r="U906" s="253">
        <v>25</v>
      </c>
      <c r="V906" s="253">
        <v>4</v>
      </c>
      <c r="W906" s="253">
        <v>1942</v>
      </c>
      <c r="X906" s="282"/>
      <c r="AA906" s="280"/>
    </row>
    <row r="907" spans="1:223" ht="27.6" customHeight="1" x14ac:dyDescent="0.35">
      <c r="A907" s="445"/>
      <c r="B907" s="289" t="s">
        <v>119</v>
      </c>
      <c r="C907" s="289" t="s">
        <v>2582</v>
      </c>
      <c r="D907" s="352" t="s">
        <v>2954</v>
      </c>
      <c r="E907" s="299" t="s">
        <v>1700</v>
      </c>
      <c r="F907" s="291" t="s">
        <v>12</v>
      </c>
      <c r="G907" s="292" t="s">
        <v>357</v>
      </c>
      <c r="H907" s="292" t="s">
        <v>778</v>
      </c>
      <c r="I907" s="292">
        <v>10314</v>
      </c>
      <c r="J907" s="293" t="s">
        <v>120</v>
      </c>
      <c r="K907" s="293" t="s">
        <v>232</v>
      </c>
      <c r="L907" s="293" t="s">
        <v>1408</v>
      </c>
      <c r="M907" s="294">
        <v>67600</v>
      </c>
      <c r="N907" s="280">
        <v>34963485.340603031</v>
      </c>
      <c r="O907" s="280">
        <v>2066666.1600000004</v>
      </c>
      <c r="P907" s="296"/>
      <c r="Q907" s="296"/>
      <c r="R907" s="295">
        <f t="shared" si="39"/>
        <v>37030151.500603035</v>
      </c>
      <c r="S907" s="295"/>
      <c r="T907" s="295"/>
      <c r="U907" s="253">
        <v>25</v>
      </c>
      <c r="V907" s="253">
        <v>4</v>
      </c>
      <c r="W907" s="253">
        <v>1994</v>
      </c>
      <c r="X907" s="282"/>
      <c r="AA907" s="280"/>
    </row>
    <row r="908" spans="1:223" ht="27.6" customHeight="1" x14ac:dyDescent="0.35">
      <c r="A908" s="420"/>
      <c r="B908" s="289" t="s">
        <v>1644</v>
      </c>
      <c r="C908" s="289" t="s">
        <v>2582</v>
      </c>
      <c r="D908" s="352" t="s">
        <v>2982</v>
      </c>
      <c r="E908" s="299" t="s">
        <v>1643</v>
      </c>
      <c r="F908" s="291" t="s">
        <v>1641</v>
      </c>
      <c r="G908" s="292" t="s">
        <v>357</v>
      </c>
      <c r="H908" s="292" t="s">
        <v>778</v>
      </c>
      <c r="I908" s="292">
        <v>10314</v>
      </c>
      <c r="J908" s="293" t="s">
        <v>555</v>
      </c>
      <c r="K908" s="293" t="s">
        <v>232</v>
      </c>
      <c r="L908" s="241"/>
      <c r="M908" s="294">
        <v>12028</v>
      </c>
      <c r="N908" s="280">
        <v>191221.41145140975</v>
      </c>
      <c r="O908" s="280">
        <v>140112.96000000002</v>
      </c>
      <c r="P908" s="296"/>
      <c r="Q908" s="296"/>
      <c r="R908" s="295">
        <f t="shared" si="39"/>
        <v>331334.37145140977</v>
      </c>
      <c r="S908" s="295"/>
      <c r="T908" s="295"/>
      <c r="U908" s="253">
        <v>23</v>
      </c>
      <c r="V908" s="253">
        <v>4</v>
      </c>
      <c r="W908" s="253">
        <v>1994</v>
      </c>
      <c r="X908" s="282"/>
      <c r="AA908" s="280"/>
    </row>
    <row r="909" spans="1:223" ht="27.6" customHeight="1" x14ac:dyDescent="0.35">
      <c r="A909" s="422"/>
      <c r="B909" s="289" t="s">
        <v>117</v>
      </c>
      <c r="C909" s="289" t="s">
        <v>2582</v>
      </c>
      <c r="D909" s="352" t="s">
        <v>2955</v>
      </c>
      <c r="E909" s="299" t="s">
        <v>9</v>
      </c>
      <c r="F909" s="291" t="s">
        <v>8</v>
      </c>
      <c r="G909" s="292" t="s">
        <v>357</v>
      </c>
      <c r="H909" s="292" t="s">
        <v>778</v>
      </c>
      <c r="I909" s="292">
        <v>10314</v>
      </c>
      <c r="J909" s="293" t="s">
        <v>118</v>
      </c>
      <c r="K909" s="293" t="s">
        <v>232</v>
      </c>
      <c r="L909" s="293" t="s">
        <v>1479</v>
      </c>
      <c r="M909" s="294">
        <v>118852</v>
      </c>
      <c r="N909" s="280">
        <v>63137944.401477315</v>
      </c>
      <c r="O909" s="280">
        <v>3374387.12</v>
      </c>
      <c r="P909" s="296"/>
      <c r="Q909" s="296"/>
      <c r="R909" s="295">
        <f t="shared" si="39"/>
        <v>66512331.521477312</v>
      </c>
      <c r="S909" s="295"/>
      <c r="T909" s="295"/>
      <c r="U909" s="253">
        <v>25</v>
      </c>
      <c r="V909" s="253">
        <v>4</v>
      </c>
      <c r="W909" s="253">
        <v>1994</v>
      </c>
      <c r="X909" s="282"/>
      <c r="AA909" s="280"/>
    </row>
    <row r="910" spans="1:223" ht="27.6" customHeight="1" x14ac:dyDescent="0.35">
      <c r="A910" s="445"/>
      <c r="B910" s="289" t="s">
        <v>121</v>
      </c>
      <c r="C910" s="289" t="s">
        <v>2582</v>
      </c>
      <c r="D910" s="352" t="s">
        <v>2956</v>
      </c>
      <c r="E910" s="299" t="s">
        <v>1701</v>
      </c>
      <c r="F910" s="291" t="s">
        <v>13</v>
      </c>
      <c r="G910" s="292" t="s">
        <v>357</v>
      </c>
      <c r="H910" s="292" t="s">
        <v>778</v>
      </c>
      <c r="I910" s="292">
        <v>10314</v>
      </c>
      <c r="J910" s="293" t="s">
        <v>122</v>
      </c>
      <c r="K910" s="293" t="s">
        <v>662</v>
      </c>
      <c r="L910" s="293" t="s">
        <v>1408</v>
      </c>
      <c r="M910" s="294">
        <v>76851</v>
      </c>
      <c r="N910" s="280">
        <v>37679095.852494515</v>
      </c>
      <c r="O910" s="280">
        <v>1634651.2</v>
      </c>
      <c r="P910" s="296"/>
      <c r="Q910" s="296"/>
      <c r="R910" s="295">
        <f t="shared" si="39"/>
        <v>39313747.052494518</v>
      </c>
      <c r="S910" s="295"/>
      <c r="T910" s="295"/>
      <c r="U910" s="253">
        <v>25</v>
      </c>
      <c r="V910" s="253">
        <v>4</v>
      </c>
      <c r="W910" s="253">
        <v>1942</v>
      </c>
      <c r="X910" s="282"/>
      <c r="AA910" s="280"/>
    </row>
    <row r="911" spans="1:223" ht="27.6" customHeight="1" x14ac:dyDescent="0.35">
      <c r="A911" s="420"/>
      <c r="B911" s="289" t="s">
        <v>123</v>
      </c>
      <c r="C911" s="289" t="s">
        <v>2582</v>
      </c>
      <c r="D911" s="352" t="s">
        <v>2957</v>
      </c>
      <c r="E911" s="299" t="s">
        <v>1702</v>
      </c>
      <c r="F911" s="291" t="s">
        <v>14</v>
      </c>
      <c r="G911" s="292" t="s">
        <v>357</v>
      </c>
      <c r="H911" s="292" t="s">
        <v>778</v>
      </c>
      <c r="I911" s="292">
        <v>10314</v>
      </c>
      <c r="J911" s="293" t="s">
        <v>1012</v>
      </c>
      <c r="K911" s="293" t="s">
        <v>981</v>
      </c>
      <c r="L911" s="293" t="s">
        <v>1408</v>
      </c>
      <c r="M911" s="294">
        <v>38600</v>
      </c>
      <c r="N911" s="280">
        <v>19518450.55422014</v>
      </c>
      <c r="O911" s="280">
        <v>4147343.6160000004</v>
      </c>
      <c r="P911" s="296"/>
      <c r="Q911" s="296"/>
      <c r="R911" s="295">
        <f t="shared" si="39"/>
        <v>23665794.17022014</v>
      </c>
      <c r="S911" s="295"/>
      <c r="T911" s="295"/>
      <c r="U911" s="253">
        <v>25</v>
      </c>
      <c r="V911" s="253">
        <v>4</v>
      </c>
      <c r="W911" s="253">
        <v>1942</v>
      </c>
      <c r="X911" s="282"/>
      <c r="AA911" s="280"/>
    </row>
    <row r="912" spans="1:223" ht="27.6" customHeight="1" x14ac:dyDescent="0.35">
      <c r="A912" s="420"/>
      <c r="B912" s="289" t="s">
        <v>2241</v>
      </c>
      <c r="C912" s="289" t="s">
        <v>2582</v>
      </c>
      <c r="D912" s="352" t="s">
        <v>2958</v>
      </c>
      <c r="E912" s="299" t="s">
        <v>1703</v>
      </c>
      <c r="F912" s="291" t="s">
        <v>1279</v>
      </c>
      <c r="G912" s="292" t="s">
        <v>357</v>
      </c>
      <c r="H912" s="292" t="s">
        <v>778</v>
      </c>
      <c r="I912" s="292">
        <v>10314</v>
      </c>
      <c r="J912" s="293" t="s">
        <v>2242</v>
      </c>
      <c r="K912" s="293" t="s">
        <v>232</v>
      </c>
      <c r="L912" s="293" t="s">
        <v>1408</v>
      </c>
      <c r="M912" s="294">
        <v>143464</v>
      </c>
      <c r="N912" s="280">
        <v>87069262.037521124</v>
      </c>
      <c r="O912" s="280">
        <v>5067418.72</v>
      </c>
      <c r="P912" s="296"/>
      <c r="Q912" s="296"/>
      <c r="R912" s="295">
        <f t="shared" si="39"/>
        <v>92136680.757521123</v>
      </c>
      <c r="S912" s="295"/>
      <c r="T912" s="295"/>
      <c r="U912" s="253">
        <v>25</v>
      </c>
      <c r="V912" s="253">
        <v>4</v>
      </c>
      <c r="W912" s="253">
        <v>1994</v>
      </c>
      <c r="X912" s="282"/>
      <c r="AA912" s="280"/>
    </row>
    <row r="913" spans="1:29" ht="27.6" customHeight="1" x14ac:dyDescent="0.35">
      <c r="A913" s="420"/>
      <c r="B913" s="289" t="s">
        <v>1013</v>
      </c>
      <c r="C913" s="289" t="s">
        <v>2582</v>
      </c>
      <c r="D913" s="352" t="s">
        <v>2959</v>
      </c>
      <c r="E913" s="299" t="s">
        <v>1890</v>
      </c>
      <c r="F913" s="291" t="s">
        <v>1280</v>
      </c>
      <c r="G913" s="292" t="s">
        <v>357</v>
      </c>
      <c r="H913" s="292" t="s">
        <v>778</v>
      </c>
      <c r="I913" s="292">
        <v>10314</v>
      </c>
      <c r="J913" s="293" t="s">
        <v>1015</v>
      </c>
      <c r="K913" s="293" t="s">
        <v>981</v>
      </c>
      <c r="L913" s="241"/>
      <c r="M913" s="294">
        <v>91014</v>
      </c>
      <c r="N913" s="280">
        <v>58725077.31965363</v>
      </c>
      <c r="O913" s="280">
        <v>1366101.36</v>
      </c>
      <c r="P913" s="296"/>
      <c r="Q913" s="296"/>
      <c r="R913" s="295">
        <f t="shared" si="39"/>
        <v>60091178.67965363</v>
      </c>
      <c r="S913" s="295"/>
      <c r="T913" s="295"/>
      <c r="U913" s="253">
        <v>25</v>
      </c>
      <c r="V913" s="253">
        <v>4</v>
      </c>
      <c r="W913" s="253">
        <v>1994</v>
      </c>
      <c r="X913" s="282"/>
      <c r="AA913" s="280"/>
    </row>
    <row r="914" spans="1:29" ht="27.6" customHeight="1" x14ac:dyDescent="0.35">
      <c r="A914" s="420"/>
      <c r="B914" s="289" t="s">
        <v>1014</v>
      </c>
      <c r="C914" s="289" t="s">
        <v>2582</v>
      </c>
      <c r="D914" s="352" t="s">
        <v>2960</v>
      </c>
      <c r="E914" s="299" t="s">
        <v>1891</v>
      </c>
      <c r="F914" s="291" t="s">
        <v>15</v>
      </c>
      <c r="G914" s="292" t="s">
        <v>357</v>
      </c>
      <c r="H914" s="292" t="s">
        <v>778</v>
      </c>
      <c r="I914" s="292">
        <v>10314</v>
      </c>
      <c r="J914" s="293" t="s">
        <v>1016</v>
      </c>
      <c r="K914" s="293" t="s">
        <v>981</v>
      </c>
      <c r="L914" s="293" t="s">
        <v>1408</v>
      </c>
      <c r="M914" s="294">
        <v>31416</v>
      </c>
      <c r="N914" s="280">
        <v>19348724.897226922</v>
      </c>
      <c r="O914" s="280">
        <v>502071.44000000006</v>
      </c>
      <c r="P914" s="296"/>
      <c r="Q914" s="296"/>
      <c r="R914" s="295">
        <f t="shared" si="39"/>
        <v>19850796.337226924</v>
      </c>
      <c r="S914" s="295"/>
      <c r="T914" s="295"/>
      <c r="U914" s="253">
        <v>25</v>
      </c>
      <c r="V914" s="253">
        <v>4</v>
      </c>
      <c r="W914" s="253">
        <v>1942</v>
      </c>
      <c r="X914" s="282"/>
      <c r="AA914" s="280"/>
    </row>
    <row r="915" spans="1:29" s="253" customFormat="1" ht="27.6" customHeight="1" x14ac:dyDescent="0.35">
      <c r="A915" s="582" t="s">
        <v>805</v>
      </c>
      <c r="B915" s="363" t="s">
        <v>805</v>
      </c>
      <c r="C915" s="363" t="s">
        <v>2582</v>
      </c>
      <c r="D915" s="369" t="s">
        <v>2988</v>
      </c>
      <c r="E915" s="327" t="s">
        <v>806</v>
      </c>
      <c r="F915" s="326" t="s">
        <v>808</v>
      </c>
      <c r="G915" s="365" t="s">
        <v>357</v>
      </c>
      <c r="H915" s="365" t="s">
        <v>778</v>
      </c>
      <c r="I915" s="365">
        <v>10314</v>
      </c>
      <c r="J915" s="350" t="s">
        <v>807</v>
      </c>
      <c r="K915" s="350" t="s">
        <v>232</v>
      </c>
      <c r="M915" s="309">
        <v>282390</v>
      </c>
      <c r="N915" s="281">
        <v>0</v>
      </c>
      <c r="O915" s="281">
        <v>0</v>
      </c>
      <c r="P915" s="295"/>
      <c r="Q915" s="295"/>
      <c r="R915" s="295">
        <f t="shared" si="39"/>
        <v>0</v>
      </c>
      <c r="S915" s="295"/>
      <c r="T915" s="295"/>
      <c r="X915" s="282"/>
      <c r="Z915" s="362"/>
      <c r="AA915" s="281"/>
      <c r="AB915" s="309"/>
      <c r="AC915" s="309"/>
    </row>
    <row r="916" spans="1:29" s="253" customFormat="1" ht="27.6" customHeight="1" x14ac:dyDescent="0.35">
      <c r="A916" s="582" t="s">
        <v>809</v>
      </c>
      <c r="B916" s="363" t="s">
        <v>809</v>
      </c>
      <c r="C916" s="363" t="s">
        <v>2582</v>
      </c>
      <c r="D916" s="369" t="s">
        <v>2988</v>
      </c>
      <c r="E916" s="327" t="s">
        <v>810</v>
      </c>
      <c r="F916" s="326" t="s">
        <v>808</v>
      </c>
      <c r="G916" s="365" t="s">
        <v>357</v>
      </c>
      <c r="H916" s="365" t="s">
        <v>778</v>
      </c>
      <c r="I916" s="365">
        <v>10314</v>
      </c>
      <c r="J916" s="350" t="s">
        <v>811</v>
      </c>
      <c r="K916" s="350" t="s">
        <v>232</v>
      </c>
      <c r="M916" s="309">
        <v>148625</v>
      </c>
      <c r="N916" s="281">
        <v>0</v>
      </c>
      <c r="O916" s="281">
        <v>0</v>
      </c>
      <c r="P916" s="295"/>
      <c r="Q916" s="295"/>
      <c r="R916" s="295">
        <f t="shared" si="39"/>
        <v>0</v>
      </c>
      <c r="S916" s="295"/>
      <c r="T916" s="295"/>
      <c r="X916" s="282"/>
      <c r="Z916" s="362"/>
      <c r="AA916" s="281"/>
      <c r="AB916" s="309"/>
      <c r="AC916" s="309"/>
    </row>
    <row r="917" spans="1:29" s="253" customFormat="1" ht="27.6" customHeight="1" x14ac:dyDescent="0.35">
      <c r="A917" s="582" t="s">
        <v>297</v>
      </c>
      <c r="B917" s="363" t="s">
        <v>297</v>
      </c>
      <c r="C917" s="363" t="s">
        <v>2582</v>
      </c>
      <c r="D917" s="369" t="s">
        <v>2988</v>
      </c>
      <c r="E917" s="327" t="s">
        <v>298</v>
      </c>
      <c r="F917" s="326" t="s">
        <v>808</v>
      </c>
      <c r="G917" s="365" t="s">
        <v>357</v>
      </c>
      <c r="H917" s="365" t="s">
        <v>778</v>
      </c>
      <c r="I917" s="365">
        <v>10314</v>
      </c>
      <c r="J917" s="350" t="s">
        <v>299</v>
      </c>
      <c r="K917" s="350" t="s">
        <v>232</v>
      </c>
      <c r="M917" s="309">
        <v>112375</v>
      </c>
      <c r="N917" s="281">
        <v>0</v>
      </c>
      <c r="O917" s="281">
        <v>0</v>
      </c>
      <c r="P917" s="295"/>
      <c r="Q917" s="295"/>
      <c r="R917" s="295">
        <f t="shared" si="39"/>
        <v>0</v>
      </c>
      <c r="S917" s="295"/>
      <c r="T917" s="295"/>
      <c r="X917" s="282"/>
      <c r="Z917" s="362"/>
      <c r="AA917" s="281"/>
      <c r="AB917" s="309"/>
      <c r="AC917" s="309"/>
    </row>
    <row r="918" spans="1:29" s="253" customFormat="1" ht="27.6" customHeight="1" x14ac:dyDescent="0.35">
      <c r="A918" s="582" t="s">
        <v>300</v>
      </c>
      <c r="B918" s="363" t="s">
        <v>300</v>
      </c>
      <c r="C918" s="363" t="s">
        <v>2582</v>
      </c>
      <c r="D918" s="369" t="s">
        <v>2988</v>
      </c>
      <c r="E918" s="327" t="s">
        <v>301</v>
      </c>
      <c r="F918" s="326" t="s">
        <v>808</v>
      </c>
      <c r="G918" s="365" t="s">
        <v>357</v>
      </c>
      <c r="H918" s="365" t="s">
        <v>778</v>
      </c>
      <c r="I918" s="365">
        <v>10314</v>
      </c>
      <c r="J918" s="350" t="s">
        <v>302</v>
      </c>
      <c r="K918" s="350" t="s">
        <v>232</v>
      </c>
      <c r="M918" s="309">
        <v>197800</v>
      </c>
      <c r="N918" s="281">
        <v>0</v>
      </c>
      <c r="O918" s="281">
        <v>0</v>
      </c>
      <c r="P918" s="295"/>
      <c r="Q918" s="295"/>
      <c r="R918" s="295">
        <f t="shared" si="39"/>
        <v>0</v>
      </c>
      <c r="S918" s="295"/>
      <c r="T918" s="295"/>
      <c r="X918" s="282"/>
      <c r="Z918" s="362"/>
      <c r="AA918" s="281"/>
      <c r="AB918" s="309"/>
      <c r="AC918" s="309"/>
    </row>
    <row r="919" spans="1:29" s="253" customFormat="1" ht="27.6" customHeight="1" x14ac:dyDescent="0.35">
      <c r="A919" s="582" t="s">
        <v>303</v>
      </c>
      <c r="B919" s="363" t="s">
        <v>303</v>
      </c>
      <c r="C919" s="363" t="s">
        <v>2582</v>
      </c>
      <c r="D919" s="369" t="s">
        <v>2988</v>
      </c>
      <c r="E919" s="327" t="s">
        <v>304</v>
      </c>
      <c r="F919" s="326" t="s">
        <v>808</v>
      </c>
      <c r="G919" s="365" t="s">
        <v>357</v>
      </c>
      <c r="H919" s="365" t="s">
        <v>778</v>
      </c>
      <c r="I919" s="365">
        <v>10314</v>
      </c>
      <c r="J919" s="350" t="s">
        <v>305</v>
      </c>
      <c r="K919" s="350" t="s">
        <v>232</v>
      </c>
      <c r="M919" s="309">
        <v>6900</v>
      </c>
      <c r="N919" s="281">
        <v>0</v>
      </c>
      <c r="O919" s="281">
        <v>0</v>
      </c>
      <c r="P919" s="295"/>
      <c r="Q919" s="295"/>
      <c r="R919" s="295">
        <f t="shared" si="39"/>
        <v>0</v>
      </c>
      <c r="S919" s="295"/>
      <c r="T919" s="295"/>
      <c r="X919" s="282"/>
      <c r="Z919" s="362"/>
      <c r="AA919" s="281"/>
      <c r="AB919" s="309"/>
      <c r="AC919" s="309"/>
    </row>
    <row r="920" spans="1:29" s="253" customFormat="1" ht="27.6" customHeight="1" x14ac:dyDescent="0.35">
      <c r="A920" s="582" t="s">
        <v>754</v>
      </c>
      <c r="B920" s="363" t="s">
        <v>754</v>
      </c>
      <c r="C920" s="363" t="s">
        <v>2582</v>
      </c>
      <c r="D920" s="369" t="s">
        <v>2988</v>
      </c>
      <c r="E920" s="327" t="s">
        <v>755</v>
      </c>
      <c r="F920" s="326" t="s">
        <v>808</v>
      </c>
      <c r="G920" s="365" t="s">
        <v>357</v>
      </c>
      <c r="H920" s="365" t="s">
        <v>778</v>
      </c>
      <c r="I920" s="365">
        <v>10314</v>
      </c>
      <c r="J920" s="350" t="s">
        <v>756</v>
      </c>
      <c r="K920" s="350" t="s">
        <v>232</v>
      </c>
      <c r="M920" s="309">
        <v>155500</v>
      </c>
      <c r="N920" s="281">
        <v>0</v>
      </c>
      <c r="O920" s="281">
        <v>0</v>
      </c>
      <c r="P920" s="295"/>
      <c r="Q920" s="295"/>
      <c r="R920" s="295">
        <f t="shared" si="39"/>
        <v>0</v>
      </c>
      <c r="S920" s="295"/>
      <c r="T920" s="295"/>
      <c r="X920" s="282"/>
      <c r="Z920" s="362"/>
      <c r="AA920" s="281"/>
      <c r="AB920" s="309"/>
      <c r="AC920" s="309"/>
    </row>
    <row r="921" spans="1:29" s="253" customFormat="1" ht="27.6" customHeight="1" x14ac:dyDescent="0.35">
      <c r="A921" s="582" t="s">
        <v>757</v>
      </c>
      <c r="B921" s="363" t="s">
        <v>757</v>
      </c>
      <c r="C921" s="363" t="s">
        <v>2582</v>
      </c>
      <c r="D921" s="369" t="s">
        <v>2988</v>
      </c>
      <c r="E921" s="327" t="s">
        <v>758</v>
      </c>
      <c r="F921" s="326" t="s">
        <v>760</v>
      </c>
      <c r="G921" s="365" t="s">
        <v>357</v>
      </c>
      <c r="H921" s="365" t="s">
        <v>778</v>
      </c>
      <c r="I921" s="365">
        <v>10314</v>
      </c>
      <c r="J921" s="350" t="s">
        <v>759</v>
      </c>
      <c r="K921" s="350" t="s">
        <v>232</v>
      </c>
      <c r="M921" s="309">
        <v>83000</v>
      </c>
      <c r="N921" s="281">
        <v>0</v>
      </c>
      <c r="O921" s="281">
        <v>0</v>
      </c>
      <c r="P921" s="295"/>
      <c r="Q921" s="295"/>
      <c r="R921" s="295">
        <f t="shared" si="39"/>
        <v>0</v>
      </c>
      <c r="S921" s="295"/>
      <c r="T921" s="295"/>
      <c r="X921" s="282"/>
      <c r="Z921" s="362"/>
      <c r="AA921" s="281"/>
      <c r="AB921" s="309"/>
      <c r="AC921" s="309"/>
    </row>
    <row r="922" spans="1:29" ht="27.6" customHeight="1" x14ac:dyDescent="0.35">
      <c r="A922" s="497"/>
      <c r="B922" s="289" t="s">
        <v>1017</v>
      </c>
      <c r="C922" s="289" t="s">
        <v>2582</v>
      </c>
      <c r="D922" s="352" t="s">
        <v>2961</v>
      </c>
      <c r="E922" s="299" t="s">
        <v>627</v>
      </c>
      <c r="F922" s="291" t="s">
        <v>18</v>
      </c>
      <c r="G922" s="292" t="s">
        <v>357</v>
      </c>
      <c r="H922" s="292" t="s">
        <v>778</v>
      </c>
      <c r="I922" s="292">
        <v>10314</v>
      </c>
      <c r="J922" s="293" t="s">
        <v>1018</v>
      </c>
      <c r="K922" s="293" t="s">
        <v>1541</v>
      </c>
      <c r="L922" s="293" t="s">
        <v>1365</v>
      </c>
      <c r="M922" s="294">
        <v>74000</v>
      </c>
      <c r="N922" s="280">
        <v>32417600.485704754</v>
      </c>
      <c r="O922" s="280">
        <v>1605461</v>
      </c>
      <c r="P922" s="296"/>
      <c r="Q922" s="296"/>
      <c r="R922" s="295">
        <f t="shared" si="39"/>
        <v>34023061.48570475</v>
      </c>
      <c r="S922" s="295"/>
      <c r="T922" s="295"/>
      <c r="U922" s="253">
        <v>25</v>
      </c>
      <c r="V922" s="253">
        <v>4</v>
      </c>
      <c r="W922" s="253">
        <v>1942</v>
      </c>
      <c r="X922" s="282"/>
      <c r="AA922" s="280"/>
    </row>
    <row r="923" spans="1:29" s="253" customFormat="1" ht="27.6" customHeight="1" x14ac:dyDescent="0.35">
      <c r="A923" s="437"/>
      <c r="B923" s="363" t="s">
        <v>554</v>
      </c>
      <c r="C923" s="363" t="s">
        <v>2582</v>
      </c>
      <c r="D923" s="369" t="s">
        <v>2989</v>
      </c>
      <c r="E923" s="327" t="s">
        <v>1645</v>
      </c>
      <c r="F923" s="326" t="s">
        <v>1642</v>
      </c>
      <c r="G923" s="365" t="s">
        <v>357</v>
      </c>
      <c r="H923" s="365" t="s">
        <v>778</v>
      </c>
      <c r="I923" s="365">
        <v>10314</v>
      </c>
      <c r="J923" s="350" t="s">
        <v>556</v>
      </c>
      <c r="K923" s="350" t="s">
        <v>232</v>
      </c>
      <c r="M923" s="366">
        <v>160</v>
      </c>
      <c r="N923" s="281">
        <v>36177.023788104547</v>
      </c>
      <c r="O923" s="281">
        <v>0</v>
      </c>
      <c r="P923" s="295"/>
      <c r="Q923" s="295"/>
      <c r="R923" s="295">
        <f t="shared" si="39"/>
        <v>36177.023788104547</v>
      </c>
      <c r="S923" s="295"/>
      <c r="T923" s="295"/>
      <c r="U923" s="253">
        <v>23</v>
      </c>
      <c r="V923" s="253">
        <v>4</v>
      </c>
      <c r="W923" s="253">
        <v>1994</v>
      </c>
      <c r="X923" s="282"/>
      <c r="Z923" s="362"/>
      <c r="AA923" s="281"/>
      <c r="AB923" s="309"/>
      <c r="AC923" s="309"/>
    </row>
    <row r="924" spans="1:29" ht="27.6" customHeight="1" x14ac:dyDescent="0.35">
      <c r="A924" s="420"/>
      <c r="B924" s="363" t="s">
        <v>721</v>
      </c>
      <c r="C924" s="363" t="s">
        <v>2582</v>
      </c>
      <c r="D924" s="352" t="s">
        <v>2962</v>
      </c>
      <c r="E924" s="299" t="s">
        <v>112</v>
      </c>
      <c r="F924" s="291" t="s">
        <v>113</v>
      </c>
      <c r="G924" s="292" t="s">
        <v>357</v>
      </c>
      <c r="H924" s="292" t="s">
        <v>778</v>
      </c>
      <c r="I924" s="292">
        <v>10314</v>
      </c>
      <c r="J924" s="575" t="s">
        <v>1364</v>
      </c>
      <c r="K924" s="241" t="s">
        <v>1541</v>
      </c>
      <c r="L924" s="293" t="s">
        <v>1408</v>
      </c>
      <c r="M924" s="255">
        <v>121960</v>
      </c>
      <c r="N924" s="281">
        <v>117600000</v>
      </c>
      <c r="O924" s="281">
        <v>1000000</v>
      </c>
      <c r="P924" s="281"/>
      <c r="Q924" s="281"/>
      <c r="R924" s="295">
        <f t="shared" si="39"/>
        <v>118600000</v>
      </c>
      <c r="S924" s="295"/>
      <c r="T924" s="295"/>
      <c r="U924" s="253">
        <v>25</v>
      </c>
      <c r="V924" s="253">
        <v>1</v>
      </c>
      <c r="W924" s="253">
        <v>1942</v>
      </c>
      <c r="X924" s="297">
        <v>0.28000000000000003</v>
      </c>
      <c r="Y924" s="348">
        <v>0.28000000000000003</v>
      </c>
      <c r="AA924" s="280"/>
    </row>
    <row r="925" spans="1:29" s="253" customFormat="1" ht="27.6" customHeight="1" x14ac:dyDescent="0.35">
      <c r="A925" s="437"/>
      <c r="B925" s="363" t="s">
        <v>2246</v>
      </c>
      <c r="C925" s="363" t="s">
        <v>2582</v>
      </c>
      <c r="D925" s="369" t="s">
        <v>2990</v>
      </c>
      <c r="E925" s="327" t="s">
        <v>628</v>
      </c>
      <c r="F925" s="326" t="s">
        <v>19</v>
      </c>
      <c r="G925" s="365" t="s">
        <v>357</v>
      </c>
      <c r="H925" s="365" t="s">
        <v>778</v>
      </c>
      <c r="I925" s="365">
        <v>10314</v>
      </c>
      <c r="J925" s="350" t="s">
        <v>2247</v>
      </c>
      <c r="K925" s="350" t="s">
        <v>981</v>
      </c>
      <c r="L925" s="350" t="s">
        <v>1408</v>
      </c>
      <c r="M925" s="366">
        <v>38600</v>
      </c>
      <c r="N925" s="281">
        <v>19348724.897226922</v>
      </c>
      <c r="O925" s="281">
        <v>618832.24</v>
      </c>
      <c r="P925" s="295"/>
      <c r="Q925" s="295"/>
      <c r="R925" s="295">
        <f t="shared" si="39"/>
        <v>19967557.137226921</v>
      </c>
      <c r="S925" s="295"/>
      <c r="T925" s="295"/>
      <c r="U925" s="253">
        <v>25</v>
      </c>
      <c r="V925" s="253">
        <v>4</v>
      </c>
      <c r="W925" s="253">
        <v>1942</v>
      </c>
      <c r="X925" s="282"/>
      <c r="Z925" s="362"/>
      <c r="AA925" s="281"/>
      <c r="AB925" s="309"/>
      <c r="AC925" s="309"/>
    </row>
    <row r="926" spans="1:29" ht="27.6" customHeight="1" x14ac:dyDescent="0.35">
      <c r="A926" s="420"/>
      <c r="B926" s="289" t="s">
        <v>1019</v>
      </c>
      <c r="C926" s="289" t="s">
        <v>2582</v>
      </c>
      <c r="D926" s="352" t="s">
        <v>2973</v>
      </c>
      <c r="E926" s="299" t="s">
        <v>1073</v>
      </c>
      <c r="F926" s="291" t="s">
        <v>103</v>
      </c>
      <c r="G926" s="292" t="s">
        <v>357</v>
      </c>
      <c r="H926" s="292" t="s">
        <v>778</v>
      </c>
      <c r="I926" s="292">
        <v>10314</v>
      </c>
      <c r="J926" s="293" t="s">
        <v>1020</v>
      </c>
      <c r="K926" s="293" t="s">
        <v>981</v>
      </c>
      <c r="L926" s="293" t="s">
        <v>1408</v>
      </c>
      <c r="M926" s="294">
        <v>31092</v>
      </c>
      <c r="N926" s="280">
        <v>19518450.55422014</v>
      </c>
      <c r="O926" s="280">
        <v>560451.84000000008</v>
      </c>
      <c r="P926" s="296"/>
      <c r="Q926" s="296"/>
      <c r="R926" s="295">
        <f t="shared" si="39"/>
        <v>20078902.39422014</v>
      </c>
      <c r="S926" s="295"/>
      <c r="T926" s="295"/>
      <c r="U926" s="253">
        <v>25</v>
      </c>
      <c r="V926" s="253">
        <v>4</v>
      </c>
      <c r="W926" s="253">
        <v>1942</v>
      </c>
      <c r="X926" s="282"/>
      <c r="AA926" s="280"/>
    </row>
    <row r="927" spans="1:29" ht="27.6" customHeight="1" x14ac:dyDescent="0.35">
      <c r="A927" s="420"/>
      <c r="B927" s="289" t="s">
        <v>1022</v>
      </c>
      <c r="C927" s="289" t="s">
        <v>2582</v>
      </c>
      <c r="D927" s="352" t="s">
        <v>2964</v>
      </c>
      <c r="E927" s="299" t="s">
        <v>1074</v>
      </c>
      <c r="F927" s="291" t="s">
        <v>104</v>
      </c>
      <c r="G927" s="292" t="s">
        <v>357</v>
      </c>
      <c r="H927" s="292" t="s">
        <v>778</v>
      </c>
      <c r="I927" s="292">
        <v>10314</v>
      </c>
      <c r="J927" s="293" t="s">
        <v>1021</v>
      </c>
      <c r="K927" s="293" t="s">
        <v>1541</v>
      </c>
      <c r="L927" s="293" t="s">
        <v>1408</v>
      </c>
      <c r="M927" s="294">
        <v>19026</v>
      </c>
      <c r="N927" s="280">
        <v>7977105.8786812751</v>
      </c>
      <c r="O927" s="280">
        <v>291902</v>
      </c>
      <c r="P927" s="296"/>
      <c r="Q927" s="296"/>
      <c r="R927" s="295">
        <f t="shared" si="39"/>
        <v>8269007.8786812751</v>
      </c>
      <c r="S927" s="295"/>
      <c r="T927" s="295"/>
      <c r="U927" s="253">
        <v>25</v>
      </c>
      <c r="V927" s="253">
        <v>4</v>
      </c>
      <c r="W927" s="253">
        <v>1942</v>
      </c>
      <c r="X927" s="282"/>
      <c r="AA927" s="280"/>
    </row>
    <row r="928" spans="1:29" ht="27.6" customHeight="1" x14ac:dyDescent="0.35">
      <c r="A928" s="420"/>
      <c r="B928" s="289" t="s">
        <v>1023</v>
      </c>
      <c r="C928" s="289" t="s">
        <v>2582</v>
      </c>
      <c r="D928" s="352" t="s">
        <v>2965</v>
      </c>
      <c r="E928" s="299" t="s">
        <v>839</v>
      </c>
      <c r="F928" s="291" t="s">
        <v>105</v>
      </c>
      <c r="G928" s="292" t="s">
        <v>357</v>
      </c>
      <c r="H928" s="292" t="s">
        <v>778</v>
      </c>
      <c r="I928" s="292">
        <v>10314</v>
      </c>
      <c r="J928" s="293" t="s">
        <v>1025</v>
      </c>
      <c r="K928" s="293" t="s">
        <v>981</v>
      </c>
      <c r="L928" s="293" t="s">
        <v>1408</v>
      </c>
      <c r="M928" s="294">
        <v>34817</v>
      </c>
      <c r="N928" s="280">
        <v>21215707.124152321</v>
      </c>
      <c r="O928" s="280">
        <v>583804</v>
      </c>
      <c r="P928" s="296"/>
      <c r="Q928" s="296"/>
      <c r="R928" s="295">
        <f t="shared" si="39"/>
        <v>21799511.124152321</v>
      </c>
      <c r="S928" s="295"/>
      <c r="T928" s="295"/>
      <c r="U928" s="253">
        <v>25</v>
      </c>
      <c r="V928" s="253">
        <v>4</v>
      </c>
      <c r="W928" s="253">
        <v>1942</v>
      </c>
      <c r="X928" s="282"/>
      <c r="AA928" s="280"/>
    </row>
    <row r="929" spans="1:29" ht="27.6" customHeight="1" x14ac:dyDescent="0.35">
      <c r="A929" s="420"/>
      <c r="B929" s="289" t="s">
        <v>1024</v>
      </c>
      <c r="C929" s="289" t="s">
        <v>2582</v>
      </c>
      <c r="D929" s="352" t="s">
        <v>2966</v>
      </c>
      <c r="E929" s="299" t="s">
        <v>840</v>
      </c>
      <c r="F929" s="291" t="s">
        <v>106</v>
      </c>
      <c r="G929" s="292" t="s">
        <v>357</v>
      </c>
      <c r="H929" s="292" t="s">
        <v>778</v>
      </c>
      <c r="I929" s="292">
        <v>10314</v>
      </c>
      <c r="J929" s="293" t="s">
        <v>1026</v>
      </c>
      <c r="K929" s="293" t="s">
        <v>981</v>
      </c>
      <c r="L929" s="293" t="s">
        <v>1408</v>
      </c>
      <c r="M929" s="294">
        <v>39000</v>
      </c>
      <c r="N929" s="280">
        <v>21215707.124152321</v>
      </c>
      <c r="O929" s="280">
        <v>560451.84000000008</v>
      </c>
      <c r="P929" s="296"/>
      <c r="Q929" s="296"/>
      <c r="R929" s="295">
        <f t="shared" si="39"/>
        <v>21776158.964152321</v>
      </c>
      <c r="S929" s="295"/>
      <c r="T929" s="295"/>
      <c r="U929" s="253">
        <v>25</v>
      </c>
      <c r="V929" s="253">
        <v>4</v>
      </c>
      <c r="W929" s="253">
        <v>1942</v>
      </c>
      <c r="X929" s="282"/>
      <c r="AA929" s="280"/>
    </row>
    <row r="930" spans="1:29" ht="27.6" customHeight="1" x14ac:dyDescent="0.35">
      <c r="A930" s="420"/>
      <c r="B930" s="289" t="s">
        <v>1150</v>
      </c>
      <c r="C930" s="289" t="s">
        <v>2582</v>
      </c>
      <c r="D930" s="352" t="s">
        <v>2967</v>
      </c>
      <c r="E930" s="299" t="s">
        <v>841</v>
      </c>
      <c r="F930" s="291" t="s">
        <v>107</v>
      </c>
      <c r="G930" s="292" t="s">
        <v>357</v>
      </c>
      <c r="H930" s="292" t="s">
        <v>778</v>
      </c>
      <c r="I930" s="292">
        <v>10301</v>
      </c>
      <c r="J930" s="293" t="s">
        <v>2248</v>
      </c>
      <c r="K930" s="293" t="s">
        <v>981</v>
      </c>
      <c r="L930" s="293" t="s">
        <v>1408</v>
      </c>
      <c r="M930" s="294">
        <v>17136</v>
      </c>
      <c r="N930" s="280">
        <v>19518450.55422014</v>
      </c>
      <c r="O930" s="280">
        <v>3421091.4400000004</v>
      </c>
      <c r="P930" s="296"/>
      <c r="Q930" s="296"/>
      <c r="R930" s="295">
        <f t="shared" si="39"/>
        <v>22939541.994220141</v>
      </c>
      <c r="S930" s="295"/>
      <c r="T930" s="295"/>
      <c r="U930" s="253">
        <v>25</v>
      </c>
      <c r="V930" s="253">
        <v>4</v>
      </c>
      <c r="W930" s="253">
        <v>1942</v>
      </c>
      <c r="X930" s="282"/>
      <c r="AA930" s="280"/>
    </row>
    <row r="931" spans="1:29" ht="27.6" customHeight="1" x14ac:dyDescent="0.35">
      <c r="A931" s="420"/>
      <c r="B931" s="289" t="s">
        <v>1028</v>
      </c>
      <c r="C931" s="289" t="s">
        <v>2582</v>
      </c>
      <c r="D931" s="352" t="s">
        <v>2968</v>
      </c>
      <c r="E931" s="299" t="s">
        <v>842</v>
      </c>
      <c r="F931" s="291" t="s">
        <v>108</v>
      </c>
      <c r="G931" s="292" t="s">
        <v>357</v>
      </c>
      <c r="H931" s="292" t="s">
        <v>778</v>
      </c>
      <c r="I931" s="292">
        <v>10314</v>
      </c>
      <c r="J931" s="293" t="s">
        <v>1027</v>
      </c>
      <c r="K931" s="293" t="s">
        <v>981</v>
      </c>
      <c r="L931" s="293" t="s">
        <v>1408</v>
      </c>
      <c r="M931" s="294">
        <v>34900</v>
      </c>
      <c r="N931" s="280">
        <v>19518450.55422014</v>
      </c>
      <c r="O931" s="280">
        <v>843012.97600000002</v>
      </c>
      <c r="P931" s="296"/>
      <c r="Q931" s="296"/>
      <c r="R931" s="295">
        <f t="shared" si="39"/>
        <v>20361463.53022014</v>
      </c>
      <c r="S931" s="295"/>
      <c r="T931" s="295"/>
      <c r="U931" s="253">
        <v>25</v>
      </c>
      <c r="V931" s="253">
        <v>4</v>
      </c>
      <c r="W931" s="253">
        <v>1942</v>
      </c>
      <c r="X931" s="282"/>
      <c r="AA931" s="280"/>
    </row>
    <row r="932" spans="1:29" s="253" customFormat="1" ht="27.6" customHeight="1" x14ac:dyDescent="0.35">
      <c r="A932" s="437"/>
      <c r="B932" s="363" t="s">
        <v>1151</v>
      </c>
      <c r="C932" s="363" t="s">
        <v>2582</v>
      </c>
      <c r="D932" s="363" t="s">
        <v>2967</v>
      </c>
      <c r="E932" s="327" t="s">
        <v>1575</v>
      </c>
      <c r="F932" s="326" t="s">
        <v>109</v>
      </c>
      <c r="G932" s="365" t="s">
        <v>357</v>
      </c>
      <c r="H932" s="365" t="s">
        <v>778</v>
      </c>
      <c r="I932" s="365">
        <v>10314</v>
      </c>
      <c r="J932" s="350" t="s">
        <v>1152</v>
      </c>
      <c r="K932" s="350" t="s">
        <v>1872</v>
      </c>
      <c r="L932" s="350" t="s">
        <v>1408</v>
      </c>
      <c r="M932" s="366">
        <v>34519</v>
      </c>
      <c r="N932" s="281">
        <v>19518450.55422014</v>
      </c>
      <c r="O932" s="281">
        <v>2662146.2400000002</v>
      </c>
      <c r="P932" s="295"/>
      <c r="Q932" s="295"/>
      <c r="R932" s="295">
        <f t="shared" si="39"/>
        <v>22180596.794220142</v>
      </c>
      <c r="S932" s="295"/>
      <c r="T932" s="295"/>
      <c r="U932" s="253">
        <v>25</v>
      </c>
      <c r="V932" s="253">
        <v>4</v>
      </c>
      <c r="W932" s="253">
        <v>1942</v>
      </c>
      <c r="X932" s="282"/>
      <c r="Z932" s="362"/>
      <c r="AA932" s="281"/>
      <c r="AB932" s="309"/>
      <c r="AC932" s="309"/>
    </row>
    <row r="933" spans="1:29" ht="27.6" customHeight="1" x14ac:dyDescent="0.35">
      <c r="A933" s="420"/>
      <c r="B933" s="289" t="s">
        <v>2249</v>
      </c>
      <c r="C933" s="289" t="s">
        <v>2582</v>
      </c>
      <c r="D933" s="352" t="s">
        <v>2971</v>
      </c>
      <c r="E933" s="299" t="s">
        <v>1576</v>
      </c>
      <c r="F933" s="291" t="s">
        <v>110</v>
      </c>
      <c r="G933" s="292" t="s">
        <v>357</v>
      </c>
      <c r="H933" s="292" t="s">
        <v>778</v>
      </c>
      <c r="I933" s="292">
        <v>10314</v>
      </c>
      <c r="J933" s="293" t="s">
        <v>2250</v>
      </c>
      <c r="K933" s="293" t="s">
        <v>981</v>
      </c>
      <c r="L933" s="293" t="s">
        <v>1408</v>
      </c>
      <c r="M933" s="294">
        <v>25142</v>
      </c>
      <c r="N933" s="280">
        <v>19518450.55422014</v>
      </c>
      <c r="O933" s="280">
        <v>653860.48</v>
      </c>
      <c r="P933" s="296"/>
      <c r="Q933" s="296"/>
      <c r="R933" s="295">
        <f t="shared" si="39"/>
        <v>20172311.03422014</v>
      </c>
      <c r="S933" s="295"/>
      <c r="T933" s="295"/>
      <c r="U933" s="253">
        <v>25</v>
      </c>
      <c r="V933" s="253">
        <v>4</v>
      </c>
      <c r="W933" s="253">
        <v>1942</v>
      </c>
      <c r="X933" s="282"/>
      <c r="AA933" s="280"/>
    </row>
    <row r="934" spans="1:29" ht="27.6" customHeight="1" x14ac:dyDescent="0.35">
      <c r="A934" s="420"/>
      <c r="B934" s="289" t="s">
        <v>1577</v>
      </c>
      <c r="C934" s="289" t="s">
        <v>2582</v>
      </c>
      <c r="D934" s="352" t="s">
        <v>2969</v>
      </c>
      <c r="E934" s="299" t="s">
        <v>1578</v>
      </c>
      <c r="F934" s="291" t="s">
        <v>111</v>
      </c>
      <c r="G934" s="292" t="s">
        <v>357</v>
      </c>
      <c r="H934" s="292" t="s">
        <v>778</v>
      </c>
      <c r="I934" s="292">
        <v>10314</v>
      </c>
      <c r="J934" s="293" t="s">
        <v>720</v>
      </c>
      <c r="K934" s="293" t="s">
        <v>232</v>
      </c>
      <c r="L934" s="293" t="s">
        <v>1247</v>
      </c>
      <c r="M934" s="294">
        <v>576</v>
      </c>
      <c r="N934" s="280">
        <v>390369.01108440274</v>
      </c>
      <c r="O934" s="280">
        <v>175141.2</v>
      </c>
      <c r="P934" s="296"/>
      <c r="Q934" s="296"/>
      <c r="R934" s="295">
        <f t="shared" si="39"/>
        <v>565510.21108440275</v>
      </c>
      <c r="S934" s="295"/>
      <c r="T934" s="295"/>
      <c r="U934" s="253">
        <v>25</v>
      </c>
      <c r="V934" s="253">
        <v>4</v>
      </c>
      <c r="W934" s="253">
        <v>1994</v>
      </c>
      <c r="X934" s="282"/>
      <c r="AA934" s="280"/>
    </row>
    <row r="935" spans="1:29" ht="27.6" customHeight="1" x14ac:dyDescent="0.35">
      <c r="A935" s="420" t="s">
        <v>1892</v>
      </c>
      <c r="B935" s="289" t="s">
        <v>2251</v>
      </c>
      <c r="C935" s="289" t="s">
        <v>2582</v>
      </c>
      <c r="D935" s="352" t="s">
        <v>2970</v>
      </c>
      <c r="E935" s="299" t="s">
        <v>17</v>
      </c>
      <c r="F935" s="291" t="s">
        <v>16</v>
      </c>
      <c r="G935" s="292" t="s">
        <v>357</v>
      </c>
      <c r="H935" s="292" t="s">
        <v>778</v>
      </c>
      <c r="I935" s="292">
        <v>10314</v>
      </c>
      <c r="J935" s="293" t="s">
        <v>515</v>
      </c>
      <c r="K935" s="293" t="s">
        <v>1680</v>
      </c>
      <c r="L935" s="241"/>
      <c r="M935" s="294">
        <v>112648</v>
      </c>
      <c r="N935" s="280">
        <v>49899343.156006269</v>
      </c>
      <c r="O935" s="280">
        <v>22511482.240000002</v>
      </c>
      <c r="P935" s="296"/>
      <c r="Q935" s="296"/>
      <c r="R935" s="295">
        <f t="shared" si="39"/>
        <v>72410825.396006271</v>
      </c>
      <c r="S935" s="295"/>
      <c r="T935" s="295"/>
      <c r="U935" s="253">
        <v>25</v>
      </c>
      <c r="V935" s="253">
        <v>4</v>
      </c>
      <c r="W935" s="253">
        <v>1994</v>
      </c>
      <c r="X935" s="282"/>
      <c r="AA935" s="280"/>
    </row>
    <row r="936" spans="1:29" ht="27.6" customHeight="1" x14ac:dyDescent="0.35">
      <c r="A936" s="420"/>
      <c r="B936" s="289" t="s">
        <v>115</v>
      </c>
      <c r="C936" s="289" t="s">
        <v>2582</v>
      </c>
      <c r="D936" s="352" t="s">
        <v>2972</v>
      </c>
      <c r="E936" s="299" t="s">
        <v>114</v>
      </c>
      <c r="F936" s="291" t="s">
        <v>116</v>
      </c>
      <c r="G936" s="292" t="s">
        <v>357</v>
      </c>
      <c r="H936" s="292" t="s">
        <v>778</v>
      </c>
      <c r="I936" s="292">
        <v>10314</v>
      </c>
      <c r="J936" s="241" t="s">
        <v>634</v>
      </c>
      <c r="K936" s="241"/>
      <c r="L936" s="241"/>
      <c r="M936" s="255">
        <v>1047</v>
      </c>
      <c r="N936" s="280">
        <v>517663.25382931682</v>
      </c>
      <c r="O936" s="280">
        <v>0</v>
      </c>
      <c r="P936" s="280"/>
      <c r="Q936" s="280"/>
      <c r="R936" s="295">
        <f t="shared" si="39"/>
        <v>517663.25382931682</v>
      </c>
      <c r="S936" s="295"/>
      <c r="T936" s="295"/>
      <c r="U936" s="253"/>
      <c r="V936" s="253"/>
      <c r="W936" s="253">
        <v>1942</v>
      </c>
      <c r="X936" s="282"/>
      <c r="AA936" s="280"/>
    </row>
    <row r="937" spans="1:29" s="353" customFormat="1" ht="27.6" customHeight="1" x14ac:dyDescent="0.35">
      <c r="A937" s="428"/>
      <c r="B937" s="498" t="s">
        <v>1805</v>
      </c>
      <c r="C937" s="289" t="s">
        <v>2054</v>
      </c>
      <c r="D937" s="352" t="s">
        <v>2963</v>
      </c>
      <c r="E937" s="433" t="s">
        <v>1806</v>
      </c>
      <c r="F937" s="291" t="s">
        <v>516</v>
      </c>
      <c r="G937" s="292" t="s">
        <v>357</v>
      </c>
      <c r="H937" s="292" t="s">
        <v>778</v>
      </c>
      <c r="I937" s="292">
        <v>10314</v>
      </c>
      <c r="M937" s="355">
        <v>85978</v>
      </c>
      <c r="N937" s="356">
        <v>58517434.809040904</v>
      </c>
      <c r="O937" s="356">
        <v>0</v>
      </c>
      <c r="P937" s="356"/>
      <c r="Q937" s="356"/>
      <c r="R937" s="295">
        <f t="shared" si="39"/>
        <v>58517434.809040904</v>
      </c>
      <c r="S937" s="295"/>
      <c r="T937" s="295"/>
      <c r="U937" s="431"/>
      <c r="V937" s="431"/>
      <c r="W937" s="431"/>
      <c r="X937" s="432"/>
      <c r="Y937" s="431"/>
      <c r="Z937" s="254"/>
      <c r="AA937" s="356"/>
      <c r="AB937" s="255"/>
      <c r="AC937" s="255"/>
    </row>
    <row r="938" spans="1:29" ht="27.6" customHeight="1" x14ac:dyDescent="0.35">
      <c r="A938" s="427"/>
      <c r="E938" s="306"/>
      <c r="F938" s="307"/>
      <c r="G938" s="308"/>
      <c r="H938" s="308"/>
      <c r="I938" s="308"/>
      <c r="J938" s="241"/>
      <c r="K938" s="241"/>
      <c r="L938" s="300" t="s">
        <v>1544</v>
      </c>
      <c r="M938" s="301">
        <f>SUM(M905:M937)</f>
        <v>2322452</v>
      </c>
      <c r="N938" s="301">
        <f>SUM(N905:N937)</f>
        <v>779609222.17812705</v>
      </c>
      <c r="O938" s="301">
        <f>SUM(O905:O937)</f>
        <v>55143150.568000004</v>
      </c>
      <c r="P938" s="301">
        <v>478331</v>
      </c>
      <c r="Q938" s="301"/>
      <c r="R938" s="301">
        <f t="shared" si="39"/>
        <v>835230703.74612701</v>
      </c>
      <c r="S938" s="301"/>
      <c r="T938" s="303"/>
      <c r="U938" s="253"/>
      <c r="V938" s="253"/>
      <c r="W938" s="253"/>
      <c r="X938" s="282"/>
    </row>
    <row r="939" spans="1:29" ht="27.6" customHeight="1" x14ac:dyDescent="0.35">
      <c r="A939" s="426"/>
      <c r="B939" s="286" t="s">
        <v>1579</v>
      </c>
      <c r="C939" s="286"/>
      <c r="D939" s="286"/>
      <c r="E939" s="287"/>
      <c r="F939" s="341" t="s">
        <v>1583</v>
      </c>
      <c r="G939" s="292" t="s">
        <v>353</v>
      </c>
      <c r="H939" s="292" t="s">
        <v>778</v>
      </c>
      <c r="I939" s="292">
        <v>11433</v>
      </c>
      <c r="J939" s="241"/>
      <c r="K939" s="241"/>
      <c r="L939" s="241"/>
      <c r="M939" s="255"/>
      <c r="N939" s="280"/>
      <c r="O939" s="280"/>
      <c r="P939" s="280"/>
      <c r="Q939" s="280"/>
      <c r="R939" s="295"/>
      <c r="S939" s="295"/>
      <c r="T939" s="295"/>
      <c r="U939" s="253"/>
      <c r="V939" s="253"/>
      <c r="W939" s="253"/>
      <c r="X939" s="282"/>
    </row>
    <row r="940" spans="1:29" ht="27.6" customHeight="1" x14ac:dyDescent="0.35">
      <c r="A940" s="420"/>
      <c r="B940" s="289" t="s">
        <v>1580</v>
      </c>
      <c r="C940" s="289" t="s">
        <v>2582</v>
      </c>
      <c r="D940" s="289" t="s">
        <v>2936</v>
      </c>
      <c r="E940" s="299" t="s">
        <v>1581</v>
      </c>
      <c r="F940" s="291" t="s">
        <v>1583</v>
      </c>
      <c r="G940" s="292" t="s">
        <v>353</v>
      </c>
      <c r="H940" s="292" t="s">
        <v>778</v>
      </c>
      <c r="I940" s="292">
        <v>11367</v>
      </c>
      <c r="J940" s="293" t="s">
        <v>1582</v>
      </c>
      <c r="K940" s="293" t="s">
        <v>981</v>
      </c>
      <c r="L940" s="293" t="s">
        <v>794</v>
      </c>
      <c r="M940" s="294">
        <v>632123</v>
      </c>
      <c r="N940" s="280">
        <v>271561051.18914974</v>
      </c>
      <c r="O940" s="280">
        <v>31577958.360000003</v>
      </c>
      <c r="P940" s="296"/>
      <c r="Q940" s="296"/>
      <c r="R940" s="295">
        <f t="shared" ref="R940:R947" si="40">SUM(N940:Q940)</f>
        <v>303139009.54914975</v>
      </c>
      <c r="S940" s="295"/>
      <c r="T940" s="295"/>
      <c r="U940" s="253">
        <v>25</v>
      </c>
      <c r="V940" s="253">
        <v>4</v>
      </c>
      <c r="W940" s="253">
        <v>1986</v>
      </c>
      <c r="X940" s="282"/>
      <c r="AA940" s="280"/>
    </row>
    <row r="941" spans="1:29" ht="27.6" customHeight="1" x14ac:dyDescent="0.35">
      <c r="A941" s="420"/>
      <c r="B941" s="289" t="s">
        <v>1584</v>
      </c>
      <c r="C941" s="289" t="s">
        <v>2582</v>
      </c>
      <c r="D941" s="352" t="s">
        <v>2938</v>
      </c>
      <c r="E941" s="299" t="s">
        <v>1585</v>
      </c>
      <c r="F941" s="291" t="s">
        <v>1587</v>
      </c>
      <c r="G941" s="292" t="s">
        <v>353</v>
      </c>
      <c r="H941" s="292" t="s">
        <v>778</v>
      </c>
      <c r="I941" s="292">
        <v>11451</v>
      </c>
      <c r="J941" s="293" t="s">
        <v>1586</v>
      </c>
      <c r="K941" s="293" t="s">
        <v>232</v>
      </c>
      <c r="L941" s="293" t="s">
        <v>794</v>
      </c>
      <c r="M941" s="294">
        <v>50500</v>
      </c>
      <c r="N941" s="280">
        <v>40564432.02137924</v>
      </c>
      <c r="O941" s="280">
        <v>1050847.2000000002</v>
      </c>
      <c r="P941" s="296"/>
      <c r="Q941" s="296"/>
      <c r="R941" s="295">
        <f t="shared" si="40"/>
        <v>41615279.221379243</v>
      </c>
      <c r="S941" s="295"/>
      <c r="T941" s="295"/>
      <c r="U941" s="253">
        <v>10</v>
      </c>
      <c r="V941" s="253">
        <v>4</v>
      </c>
      <c r="W941" s="253">
        <v>1989</v>
      </c>
      <c r="X941" s="282"/>
      <c r="AA941" s="280"/>
    </row>
    <row r="942" spans="1:29" ht="27.6" customHeight="1" x14ac:dyDescent="0.35">
      <c r="A942" s="420"/>
      <c r="B942" s="289" t="s">
        <v>722</v>
      </c>
      <c r="C942" s="289" t="s">
        <v>2725</v>
      </c>
      <c r="D942" s="352" t="s">
        <v>2940</v>
      </c>
      <c r="E942" s="299" t="s">
        <v>1588</v>
      </c>
      <c r="F942" s="291" t="s">
        <v>1281</v>
      </c>
      <c r="G942" s="292" t="s">
        <v>353</v>
      </c>
      <c r="H942" s="292" t="s">
        <v>778</v>
      </c>
      <c r="I942" s="292">
        <v>11451</v>
      </c>
      <c r="J942" s="293" t="s">
        <v>723</v>
      </c>
      <c r="K942" s="293" t="s">
        <v>981</v>
      </c>
      <c r="L942" s="293" t="s">
        <v>794</v>
      </c>
      <c r="M942" s="294">
        <v>79160</v>
      </c>
      <c r="N942" s="280">
        <v>54991112.865802817</v>
      </c>
      <c r="O942" s="280">
        <v>2533709.36</v>
      </c>
      <c r="P942" s="296"/>
      <c r="Q942" s="296"/>
      <c r="R942" s="295">
        <f t="shared" si="40"/>
        <v>57524822.225802816</v>
      </c>
      <c r="S942" s="295"/>
      <c r="T942" s="295"/>
      <c r="U942" s="253">
        <v>25</v>
      </c>
      <c r="V942" s="253">
        <v>4</v>
      </c>
      <c r="W942" s="253">
        <v>1989</v>
      </c>
      <c r="X942" s="282"/>
      <c r="AA942" s="280"/>
    </row>
    <row r="943" spans="1:29" ht="27.6" customHeight="1" x14ac:dyDescent="0.35">
      <c r="A943" s="420"/>
      <c r="B943" s="289" t="s">
        <v>1589</v>
      </c>
      <c r="C943" s="289" t="s">
        <v>2725</v>
      </c>
      <c r="D943" s="352" t="s">
        <v>2937</v>
      </c>
      <c r="E943" s="299" t="s">
        <v>1590</v>
      </c>
      <c r="F943" s="291" t="s">
        <v>1591</v>
      </c>
      <c r="G943" s="292" t="s">
        <v>353</v>
      </c>
      <c r="H943" s="292" t="s">
        <v>778</v>
      </c>
      <c r="I943" s="292">
        <v>11433</v>
      </c>
      <c r="J943" s="293" t="s">
        <v>1669</v>
      </c>
      <c r="K943" s="293" t="s">
        <v>1872</v>
      </c>
      <c r="L943" s="293" t="s">
        <v>794</v>
      </c>
      <c r="M943" s="294">
        <v>62097</v>
      </c>
      <c r="N943" s="280">
        <v>12559698.617498176</v>
      </c>
      <c r="O943" s="280">
        <v>3397739.2800000003</v>
      </c>
      <c r="P943" s="296"/>
      <c r="Q943" s="296"/>
      <c r="R943" s="295">
        <f t="shared" si="40"/>
        <v>15957437.897498176</v>
      </c>
      <c r="S943" s="295"/>
      <c r="T943" s="295"/>
      <c r="U943" s="253">
        <v>25</v>
      </c>
      <c r="V943" s="253">
        <v>4</v>
      </c>
      <c r="W943" s="253">
        <v>1973</v>
      </c>
      <c r="X943" s="282"/>
      <c r="AA943" s="280"/>
    </row>
    <row r="944" spans="1:29" ht="27.6" customHeight="1" x14ac:dyDescent="0.35">
      <c r="A944" s="420"/>
      <c r="B944" s="289" t="s">
        <v>725</v>
      </c>
      <c r="C944" s="289" t="s">
        <v>2725</v>
      </c>
      <c r="D944" s="352" t="s">
        <v>2942</v>
      </c>
      <c r="E944" s="392">
        <v>6100076</v>
      </c>
      <c r="F944" s="291" t="s">
        <v>1616</v>
      </c>
      <c r="G944" s="292" t="s">
        <v>353</v>
      </c>
      <c r="H944" s="292" t="s">
        <v>778</v>
      </c>
      <c r="I944" s="292">
        <v>11451</v>
      </c>
      <c r="J944" s="293" t="s">
        <v>724</v>
      </c>
      <c r="K944" s="293" t="s">
        <v>981</v>
      </c>
      <c r="L944" s="293" t="s">
        <v>1247</v>
      </c>
      <c r="M944" s="294">
        <v>50000</v>
      </c>
      <c r="N944" s="280">
        <v>1188079.5989525302</v>
      </c>
      <c r="O944" s="280">
        <v>116760.80000000002</v>
      </c>
      <c r="P944" s="296"/>
      <c r="Q944" s="296"/>
      <c r="R944" s="295">
        <f t="shared" si="40"/>
        <v>1304840.3989525302</v>
      </c>
      <c r="S944" s="295"/>
      <c r="T944" s="295"/>
      <c r="U944" s="253">
        <v>25</v>
      </c>
      <c r="V944" s="253">
        <v>4</v>
      </c>
      <c r="W944" s="253">
        <v>1989</v>
      </c>
      <c r="X944" s="282"/>
      <c r="AA944" s="280"/>
    </row>
    <row r="945" spans="1:29" ht="27.6" customHeight="1" x14ac:dyDescent="0.35">
      <c r="A945" s="420"/>
      <c r="B945" s="289" t="s">
        <v>2277</v>
      </c>
      <c r="C945" s="289" t="s">
        <v>2725</v>
      </c>
      <c r="D945" s="352" t="s">
        <v>2939</v>
      </c>
      <c r="E945" s="450" t="s">
        <v>10</v>
      </c>
      <c r="F945" s="291" t="s">
        <v>1883</v>
      </c>
      <c r="G945" s="292" t="s">
        <v>353</v>
      </c>
      <c r="H945" s="292" t="s">
        <v>778</v>
      </c>
      <c r="I945" s="292">
        <v>11369</v>
      </c>
      <c r="J945" s="350" t="s">
        <v>503</v>
      </c>
      <c r="K945" s="241" t="s">
        <v>250</v>
      </c>
      <c r="L945" s="241" t="s">
        <v>1882</v>
      </c>
      <c r="M945" s="294">
        <v>6176</v>
      </c>
      <c r="N945" s="280">
        <v>3394513.1398643716</v>
      </c>
      <c r="O945" s="280">
        <v>0</v>
      </c>
      <c r="P945" s="280"/>
      <c r="Q945" s="280"/>
      <c r="R945" s="295">
        <f t="shared" si="40"/>
        <v>3394513.1398643716</v>
      </c>
      <c r="S945" s="295"/>
      <c r="T945" s="295"/>
      <c r="U945" s="253"/>
      <c r="V945" s="253"/>
      <c r="W945" s="253">
        <v>1955</v>
      </c>
      <c r="X945" s="282"/>
      <c r="AA945" s="280"/>
    </row>
    <row r="946" spans="1:29" ht="27.6" customHeight="1" x14ac:dyDescent="0.35">
      <c r="A946" s="420"/>
      <c r="B946" s="289" t="s">
        <v>1135</v>
      </c>
      <c r="C946" s="289" t="s">
        <v>2725</v>
      </c>
      <c r="D946" s="352" t="s">
        <v>2943</v>
      </c>
      <c r="E946" s="450">
        <v>610010</v>
      </c>
      <c r="F946" s="291" t="s">
        <v>1136</v>
      </c>
      <c r="G946" s="292" t="s">
        <v>353</v>
      </c>
      <c r="H946" s="292" t="s">
        <v>778</v>
      </c>
      <c r="I946" s="292">
        <v>11451</v>
      </c>
      <c r="J946" s="350" t="s">
        <v>502</v>
      </c>
      <c r="K946" s="350" t="s">
        <v>232</v>
      </c>
      <c r="L946" s="350" t="s">
        <v>2048</v>
      </c>
      <c r="M946" s="294">
        <v>10608</v>
      </c>
      <c r="N946" s="280">
        <v>6410403.3097728007</v>
      </c>
      <c r="O946" s="280">
        <v>350282.4</v>
      </c>
      <c r="P946" s="280"/>
      <c r="Q946" s="280"/>
      <c r="R946" s="295">
        <f t="shared" si="40"/>
        <v>6760685.709772801</v>
      </c>
      <c r="S946" s="295"/>
      <c r="T946" s="295"/>
      <c r="U946" s="253">
        <v>25</v>
      </c>
      <c r="V946" s="253">
        <v>4</v>
      </c>
      <c r="W946" s="253">
        <v>2006</v>
      </c>
      <c r="X946" s="282"/>
      <c r="AA946" s="280"/>
    </row>
    <row r="947" spans="1:29" s="353" customFormat="1" ht="27.6" customHeight="1" x14ac:dyDescent="0.35">
      <c r="A947" s="428"/>
      <c r="B947" s="429" t="s">
        <v>1807</v>
      </c>
      <c r="C947" s="429"/>
      <c r="D947" s="352" t="s">
        <v>2941</v>
      </c>
      <c r="E947" s="451">
        <v>6100005</v>
      </c>
      <c r="F947" s="434" t="s">
        <v>500</v>
      </c>
      <c r="G947" s="292" t="s">
        <v>353</v>
      </c>
      <c r="H947" s="292" t="s">
        <v>778</v>
      </c>
      <c r="I947" s="292">
        <v>11452</v>
      </c>
      <c r="J947" s="452" t="s">
        <v>501</v>
      </c>
      <c r="K947" s="293" t="s">
        <v>1872</v>
      </c>
      <c r="L947" s="452"/>
      <c r="M947" s="430">
        <v>39004</v>
      </c>
      <c r="N947" s="356">
        <v>17589055.549538311</v>
      </c>
      <c r="O947" s="356">
        <v>0</v>
      </c>
      <c r="P947" s="356"/>
      <c r="Q947" s="356"/>
      <c r="R947" s="295">
        <f t="shared" si="40"/>
        <v>17589055.549538311</v>
      </c>
      <c r="S947" s="295"/>
      <c r="T947" s="295"/>
      <c r="U947" s="431"/>
      <c r="V947" s="431"/>
      <c r="W947" s="431"/>
      <c r="X947" s="432"/>
      <c r="Y947" s="431"/>
      <c r="Z947" s="254"/>
      <c r="AA947" s="356"/>
      <c r="AB947" s="255"/>
      <c r="AC947" s="255"/>
    </row>
    <row r="948" spans="1:29" s="353" customFormat="1" ht="27.6" customHeight="1" x14ac:dyDescent="0.35">
      <c r="A948" s="428"/>
      <c r="B948" s="499"/>
      <c r="C948" s="499"/>
      <c r="D948" s="499"/>
      <c r="E948" s="451"/>
      <c r="F948" s="434"/>
      <c r="G948" s="453"/>
      <c r="H948" s="453"/>
      <c r="I948" s="453"/>
      <c r="J948" s="452"/>
      <c r="K948" s="452"/>
      <c r="L948" s="452"/>
      <c r="M948" s="430"/>
      <c r="N948" s="356"/>
      <c r="O948" s="356"/>
      <c r="P948" s="356"/>
      <c r="Q948" s="356"/>
      <c r="R948" s="408"/>
      <c r="S948" s="408"/>
      <c r="T948" s="408"/>
      <c r="U948" s="431"/>
      <c r="V948" s="431"/>
      <c r="W948" s="431"/>
      <c r="X948" s="432"/>
      <c r="Y948" s="431"/>
      <c r="Z948" s="254"/>
      <c r="AA948" s="495"/>
      <c r="AB948" s="355"/>
      <c r="AC948" s="355"/>
    </row>
    <row r="949" spans="1:29" ht="27.6" customHeight="1" x14ac:dyDescent="0.35">
      <c r="A949" s="500"/>
      <c r="B949" s="241"/>
      <c r="C949" s="241"/>
      <c r="D949" s="241"/>
      <c r="E949" s="306"/>
      <c r="F949" s="307"/>
      <c r="G949" s="308"/>
      <c r="H949" s="308"/>
      <c r="I949" s="308"/>
      <c r="J949" s="241"/>
      <c r="K949" s="241"/>
      <c r="L949" s="300" t="s">
        <v>1544</v>
      </c>
      <c r="M949" s="301">
        <f>SUM(M940:M948)</f>
        <v>929668</v>
      </c>
      <c r="N949" s="301">
        <f>SUM(N940:N947)</f>
        <v>408258346.29195797</v>
      </c>
      <c r="O949" s="301">
        <f>SUM(O940:O948)</f>
        <v>39027297.399999999</v>
      </c>
      <c r="P949" s="301">
        <v>1861630</v>
      </c>
      <c r="Q949" s="301"/>
      <c r="R949" s="301">
        <f>SUM(N949:Q949)</f>
        <v>449147273.69195795</v>
      </c>
      <c r="S949" s="301"/>
      <c r="T949" s="303"/>
      <c r="U949" s="253"/>
      <c r="V949" s="253"/>
      <c r="W949" s="253"/>
      <c r="X949" s="282"/>
    </row>
    <row r="950" spans="1:29" ht="27.6" customHeight="1" x14ac:dyDescent="0.35">
      <c r="A950" s="426"/>
      <c r="B950" s="286" t="s">
        <v>517</v>
      </c>
      <c r="C950" s="286"/>
      <c r="D950" s="286"/>
      <c r="E950" s="287"/>
      <c r="F950" s="464" t="s">
        <v>1622</v>
      </c>
      <c r="G950" s="292" t="s">
        <v>1990</v>
      </c>
      <c r="H950" s="292" t="s">
        <v>778</v>
      </c>
      <c r="I950" s="292">
        <v>11201</v>
      </c>
      <c r="J950" s="241"/>
      <c r="K950" s="241"/>
      <c r="L950" s="241"/>
      <c r="M950" s="255"/>
      <c r="N950" s="280"/>
      <c r="O950" s="280"/>
      <c r="P950" s="280"/>
      <c r="Q950" s="280"/>
      <c r="R950" s="295"/>
      <c r="S950" s="295"/>
      <c r="T950" s="295"/>
      <c r="U950" s="253"/>
      <c r="V950" s="253"/>
      <c r="W950" s="253"/>
      <c r="X950" s="282"/>
    </row>
    <row r="951" spans="1:29" ht="27.6" customHeight="1" x14ac:dyDescent="0.35">
      <c r="A951" s="420" t="s">
        <v>2408</v>
      </c>
      <c r="B951" s="289" t="s">
        <v>2409</v>
      </c>
      <c r="C951" s="289" t="s">
        <v>2725</v>
      </c>
      <c r="D951" s="289" t="s">
        <v>2944</v>
      </c>
      <c r="E951" s="299" t="s">
        <v>1617</v>
      </c>
      <c r="F951" s="291" t="s">
        <v>1282</v>
      </c>
      <c r="G951" s="292" t="s">
        <v>1990</v>
      </c>
      <c r="H951" s="292" t="s">
        <v>778</v>
      </c>
      <c r="I951" s="292">
        <v>11201</v>
      </c>
      <c r="J951" s="293" t="s">
        <v>1618</v>
      </c>
      <c r="K951" s="293" t="s">
        <v>981</v>
      </c>
      <c r="L951" s="293" t="s">
        <v>1542</v>
      </c>
      <c r="M951" s="294">
        <v>120000</v>
      </c>
      <c r="N951" s="280">
        <v>54312210.237829946</v>
      </c>
      <c r="O951" s="280">
        <v>13374949.640000001</v>
      </c>
      <c r="P951" s="296"/>
      <c r="Q951" s="296"/>
      <c r="R951" s="295">
        <f t="shared" ref="R951:R957" si="41">SUM(N951:Q951)</f>
        <v>67687159.877829939</v>
      </c>
      <c r="S951" s="295"/>
      <c r="T951" s="295"/>
      <c r="U951" s="253">
        <v>25</v>
      </c>
      <c r="V951" s="253">
        <v>4</v>
      </c>
      <c r="W951" s="253">
        <v>1922</v>
      </c>
      <c r="X951" s="282"/>
      <c r="AA951" s="280"/>
    </row>
    <row r="952" spans="1:29" ht="27.6" customHeight="1" x14ac:dyDescent="0.35">
      <c r="A952" s="420"/>
      <c r="B952" s="289" t="s">
        <v>1619</v>
      </c>
      <c r="C952" s="289" t="s">
        <v>2725</v>
      </c>
      <c r="D952" s="352" t="s">
        <v>2945</v>
      </c>
      <c r="E952" s="299" t="s">
        <v>1620</v>
      </c>
      <c r="F952" s="291" t="s">
        <v>1282</v>
      </c>
      <c r="G952" s="292" t="s">
        <v>1990</v>
      </c>
      <c r="H952" s="292" t="s">
        <v>778</v>
      </c>
      <c r="I952" s="292">
        <v>11201</v>
      </c>
      <c r="J952" s="293" t="s">
        <v>1621</v>
      </c>
      <c r="K952" s="293" t="s">
        <v>981</v>
      </c>
      <c r="L952" s="293" t="s">
        <v>1479</v>
      </c>
      <c r="M952" s="294">
        <v>14000</v>
      </c>
      <c r="N952" s="280">
        <v>6449574.9657423059</v>
      </c>
      <c r="O952" s="280">
        <v>175141.2</v>
      </c>
      <c r="P952" s="296"/>
      <c r="Q952" s="296"/>
      <c r="R952" s="295">
        <f t="shared" si="41"/>
        <v>6624716.165742306</v>
      </c>
      <c r="S952" s="295"/>
      <c r="T952" s="295"/>
      <c r="U952" s="253">
        <v>25</v>
      </c>
      <c r="V952" s="253">
        <v>4</v>
      </c>
      <c r="W952" s="253">
        <v>1925</v>
      </c>
      <c r="X952" s="282"/>
      <c r="AA952" s="280"/>
    </row>
    <row r="953" spans="1:29" ht="27.6" customHeight="1" x14ac:dyDescent="0.35">
      <c r="A953" s="420" t="s">
        <v>2406</v>
      </c>
      <c r="B953" s="289" t="s">
        <v>2407</v>
      </c>
      <c r="C953" s="289" t="s">
        <v>2725</v>
      </c>
      <c r="D953" s="352" t="s">
        <v>2946</v>
      </c>
      <c r="E953" s="299" t="s">
        <v>1623</v>
      </c>
      <c r="F953" s="291" t="s">
        <v>1622</v>
      </c>
      <c r="G953" s="292" t="s">
        <v>1990</v>
      </c>
      <c r="H953" s="292" t="s">
        <v>778</v>
      </c>
      <c r="I953" s="292">
        <v>11201</v>
      </c>
      <c r="J953" s="293" t="s">
        <v>1624</v>
      </c>
      <c r="K953" s="293" t="s">
        <v>1872</v>
      </c>
      <c r="L953" s="293" t="s">
        <v>1076</v>
      </c>
      <c r="M953" s="294">
        <v>215600</v>
      </c>
      <c r="N953" s="280">
        <v>56518643.778741792</v>
      </c>
      <c r="O953" s="280">
        <v>11688923.688000001</v>
      </c>
      <c r="P953" s="296"/>
      <c r="Q953" s="296"/>
      <c r="R953" s="295">
        <f t="shared" si="41"/>
        <v>68207567.4667418</v>
      </c>
      <c r="S953" s="295"/>
      <c r="T953" s="295"/>
      <c r="U953" s="253">
        <v>25</v>
      </c>
      <c r="V953" s="253">
        <v>4</v>
      </c>
      <c r="W953" s="253">
        <v>1967</v>
      </c>
      <c r="X953" s="282"/>
      <c r="AA953" s="280"/>
    </row>
    <row r="954" spans="1:29" ht="27.6" customHeight="1" x14ac:dyDescent="0.35">
      <c r="A954" s="420"/>
      <c r="B954" s="289" t="s">
        <v>1625</v>
      </c>
      <c r="C954" s="289" t="s">
        <v>2725</v>
      </c>
      <c r="D954" s="352" t="s">
        <v>2948</v>
      </c>
      <c r="E954" s="299" t="s">
        <v>1626</v>
      </c>
      <c r="F954" s="291" t="s">
        <v>1971</v>
      </c>
      <c r="G954" s="292" t="s">
        <v>1990</v>
      </c>
      <c r="H954" s="292" t="s">
        <v>778</v>
      </c>
      <c r="I954" s="292">
        <v>11201</v>
      </c>
      <c r="J954" s="293" t="s">
        <v>1627</v>
      </c>
      <c r="K954" s="293" t="s">
        <v>1872</v>
      </c>
      <c r="L954" s="293" t="s">
        <v>1408</v>
      </c>
      <c r="M954" s="294">
        <v>20240</v>
      </c>
      <c r="N954" s="280">
        <v>10183539.419593116</v>
      </c>
      <c r="O954" s="280">
        <v>467043.20000000007</v>
      </c>
      <c r="P954" s="296"/>
      <c r="Q954" s="296"/>
      <c r="R954" s="295">
        <f t="shared" si="41"/>
        <v>10650582.619593116</v>
      </c>
      <c r="S954" s="295"/>
      <c r="T954" s="295"/>
      <c r="U954" s="253">
        <v>25</v>
      </c>
      <c r="V954" s="253">
        <v>4</v>
      </c>
      <c r="W954" s="253">
        <v>1963</v>
      </c>
      <c r="X954" s="282"/>
      <c r="AA954" s="280"/>
    </row>
    <row r="955" spans="1:29" ht="27.6" customHeight="1" x14ac:dyDescent="0.35">
      <c r="A955" s="420"/>
      <c r="B955" s="289" t="s">
        <v>727</v>
      </c>
      <c r="C955" s="289" t="s">
        <v>2725</v>
      </c>
      <c r="D955" s="352" t="s">
        <v>2949</v>
      </c>
      <c r="E955" s="299" t="s">
        <v>1972</v>
      </c>
      <c r="F955" s="291" t="s">
        <v>1283</v>
      </c>
      <c r="G955" s="292" t="s">
        <v>1990</v>
      </c>
      <c r="H955" s="292" t="s">
        <v>778</v>
      </c>
      <c r="I955" s="292">
        <v>11201</v>
      </c>
      <c r="J955" s="293" t="s">
        <v>726</v>
      </c>
      <c r="K955" s="293" t="s">
        <v>981</v>
      </c>
      <c r="L955" s="293" t="s">
        <v>1542</v>
      </c>
      <c r="M955" s="294">
        <v>69200</v>
      </c>
      <c r="N955" s="280">
        <v>31059795.229759</v>
      </c>
      <c r="O955" s="280">
        <v>1611299.04</v>
      </c>
      <c r="P955" s="296"/>
      <c r="Q955" s="296"/>
      <c r="R955" s="295">
        <f t="shared" si="41"/>
        <v>32671094.269758999</v>
      </c>
      <c r="S955" s="295"/>
      <c r="T955" s="295"/>
      <c r="U955" s="253">
        <v>25</v>
      </c>
      <c r="V955" s="253">
        <v>4</v>
      </c>
      <c r="W955" s="253">
        <v>1953</v>
      </c>
      <c r="X955" s="282"/>
      <c r="AA955" s="280"/>
    </row>
    <row r="956" spans="1:29" ht="27.6" customHeight="1" x14ac:dyDescent="0.35">
      <c r="A956" s="420"/>
      <c r="B956" s="289" t="s">
        <v>518</v>
      </c>
      <c r="C956" s="289" t="s">
        <v>2725</v>
      </c>
      <c r="D956" s="352" t="s">
        <v>2947</v>
      </c>
      <c r="E956" s="299" t="s">
        <v>374</v>
      </c>
      <c r="F956" s="291" t="s">
        <v>375</v>
      </c>
      <c r="G956" s="292" t="s">
        <v>1990</v>
      </c>
      <c r="H956" s="292" t="s">
        <v>778</v>
      </c>
      <c r="I956" s="292">
        <v>11201</v>
      </c>
      <c r="J956" s="293" t="s">
        <v>519</v>
      </c>
      <c r="K956" s="293" t="s">
        <v>1872</v>
      </c>
      <c r="L956" s="293" t="s">
        <v>1683</v>
      </c>
      <c r="M956" s="294">
        <v>209000</v>
      </c>
      <c r="N956" s="280">
        <v>91991306.090324491</v>
      </c>
      <c r="O956" s="280">
        <v>5563652.1200000001</v>
      </c>
      <c r="P956" s="296"/>
      <c r="Q956" s="296"/>
      <c r="R956" s="295">
        <f t="shared" si="41"/>
        <v>97554958.210324496</v>
      </c>
      <c r="S956" s="295"/>
      <c r="T956" s="295"/>
      <c r="U956" s="253">
        <v>25</v>
      </c>
      <c r="V956" s="253">
        <v>4</v>
      </c>
      <c r="W956" s="253">
        <v>1920</v>
      </c>
      <c r="X956" s="282"/>
      <c r="AA956" s="280"/>
    </row>
    <row r="957" spans="1:29" ht="27.6" customHeight="1" x14ac:dyDescent="0.35">
      <c r="A957" s="420"/>
      <c r="B957" s="289" t="s">
        <v>2745</v>
      </c>
      <c r="C957" s="289"/>
      <c r="D957" s="352" t="s">
        <v>2983</v>
      </c>
      <c r="E957" s="299" t="s">
        <v>2746</v>
      </c>
      <c r="F957" s="395" t="s">
        <v>2744</v>
      </c>
      <c r="G957" s="292" t="s">
        <v>1990</v>
      </c>
      <c r="H957" s="292" t="s">
        <v>778</v>
      </c>
      <c r="I957" s="292">
        <v>11201</v>
      </c>
      <c r="J957" s="392" t="s">
        <v>2743</v>
      </c>
      <c r="K957" s="293" t="s">
        <v>981</v>
      </c>
      <c r="L957" s="293" t="s">
        <v>1683</v>
      </c>
      <c r="M957" s="294">
        <v>358000</v>
      </c>
      <c r="N957" s="280">
        <v>390000000</v>
      </c>
      <c r="O957" s="280">
        <v>31200000</v>
      </c>
      <c r="P957" s="296">
        <v>4000000</v>
      </c>
      <c r="Q957" s="296"/>
      <c r="R957" s="295">
        <f t="shared" si="41"/>
        <v>425200000</v>
      </c>
      <c r="S957" s="295"/>
      <c r="T957" s="295"/>
      <c r="U957" s="253">
        <v>25</v>
      </c>
      <c r="V957" s="253">
        <v>3</v>
      </c>
      <c r="W957" s="253">
        <v>2018</v>
      </c>
      <c r="X957" s="297">
        <v>1</v>
      </c>
      <c r="Y957" s="297">
        <v>1</v>
      </c>
      <c r="AA957" s="280"/>
    </row>
    <row r="958" spans="1:29" ht="27.6" customHeight="1" x14ac:dyDescent="0.35">
      <c r="A958" s="420"/>
      <c r="B958" s="289"/>
      <c r="C958" s="289"/>
      <c r="D958" s="289"/>
      <c r="E958" s="299"/>
      <c r="F958" s="291"/>
      <c r="G958" s="292"/>
      <c r="H958" s="292"/>
      <c r="I958" s="292"/>
      <c r="J958" s="293"/>
      <c r="K958" s="293"/>
      <c r="L958" s="293"/>
      <c r="M958" s="294"/>
      <c r="N958" s="280"/>
      <c r="O958" s="280"/>
      <c r="P958" s="296"/>
      <c r="Q958" s="296"/>
      <c r="R958" s="295"/>
      <c r="S958" s="295"/>
      <c r="T958" s="295"/>
      <c r="U958" s="253"/>
      <c r="V958" s="253"/>
      <c r="W958" s="253"/>
      <c r="X958" s="282"/>
      <c r="AA958" s="280"/>
    </row>
    <row r="959" spans="1:29" ht="27.6" customHeight="1" x14ac:dyDescent="0.35">
      <c r="A959" s="445"/>
      <c r="B959" s="241"/>
      <c r="C959" s="241"/>
      <c r="D959" s="241"/>
      <c r="E959" s="306"/>
      <c r="F959" s="307"/>
      <c r="G959" s="308"/>
      <c r="H959" s="308"/>
      <c r="I959" s="308"/>
      <c r="J959" s="241"/>
      <c r="K959" s="241"/>
      <c r="L959" s="300" t="s">
        <v>1544</v>
      </c>
      <c r="M959" s="301">
        <f>SUM(M951:M957)</f>
        <v>1006040</v>
      </c>
      <c r="N959" s="301">
        <f>SUM(N951:N957)</f>
        <v>640515069.72199059</v>
      </c>
      <c r="O959" s="301">
        <f>SUM(O951:O957)</f>
        <v>64081008.887999997</v>
      </c>
      <c r="P959" s="301">
        <f>SUM(P951:P957)</f>
        <v>4000000</v>
      </c>
      <c r="Q959" s="301"/>
      <c r="R959" s="311">
        <f>SUM(N959:Q959)</f>
        <v>708596078.6099906</v>
      </c>
      <c r="S959" s="311"/>
      <c r="T959" s="310"/>
      <c r="U959" s="253"/>
      <c r="V959" s="253"/>
      <c r="W959" s="253"/>
      <c r="X959" s="282"/>
    </row>
    <row r="960" spans="1:29" ht="27.6" customHeight="1" x14ac:dyDescent="0.35">
      <c r="A960" s="445"/>
      <c r="B960" s="286" t="s">
        <v>520</v>
      </c>
      <c r="C960" s="286"/>
      <c r="D960" s="286"/>
      <c r="E960" s="287"/>
      <c r="F960" s="288"/>
      <c r="G960" s="279"/>
      <c r="H960" s="279"/>
      <c r="I960" s="279"/>
      <c r="J960" s="241"/>
      <c r="K960" s="241"/>
      <c r="L960" s="241"/>
      <c r="M960" s="255"/>
      <c r="N960" s="280">
        <v>0</v>
      </c>
      <c r="O960" s="280"/>
      <c r="P960" s="280"/>
      <c r="Q960" s="280"/>
      <c r="R960" s="295">
        <f>SUM(N960:Q960)</f>
        <v>0</v>
      </c>
      <c r="S960" s="295"/>
      <c r="T960" s="295"/>
      <c r="U960" s="253"/>
      <c r="V960" s="253"/>
      <c r="W960" s="253"/>
      <c r="X960" s="282"/>
    </row>
    <row r="961" spans="1:29" ht="27.6" customHeight="1" x14ac:dyDescent="0.35">
      <c r="A961" s="426"/>
      <c r="B961" s="289" t="s">
        <v>2580</v>
      </c>
      <c r="C961" s="289" t="s">
        <v>2725</v>
      </c>
      <c r="D961" s="289" t="s">
        <v>2861</v>
      </c>
      <c r="E961" s="299" t="s">
        <v>1344</v>
      </c>
      <c r="F961" s="291" t="s">
        <v>1346</v>
      </c>
      <c r="G961" s="292" t="s">
        <v>337</v>
      </c>
      <c r="H961" s="292" t="s">
        <v>778</v>
      </c>
      <c r="I961" s="292">
        <v>10016</v>
      </c>
      <c r="J961" s="293" t="s">
        <v>1345</v>
      </c>
      <c r="K961" s="293" t="s">
        <v>981</v>
      </c>
      <c r="L961" s="293" t="s">
        <v>2218</v>
      </c>
      <c r="M961" s="294">
        <v>880000</v>
      </c>
      <c r="N961" s="280">
        <v>236427840.19155353</v>
      </c>
      <c r="O961" s="280">
        <v>42734452.800000004</v>
      </c>
      <c r="P961" s="296"/>
      <c r="Q961" s="296"/>
      <c r="R961" s="295">
        <f>SUM(N961:Q961)</f>
        <v>279162292.99155354</v>
      </c>
      <c r="S961" s="295"/>
      <c r="T961" s="295"/>
      <c r="U961" s="253">
        <v>25</v>
      </c>
      <c r="V961" s="253">
        <v>4</v>
      </c>
      <c r="W961" s="253">
        <v>1935</v>
      </c>
      <c r="X961" s="282"/>
      <c r="AA961" s="280"/>
    </row>
    <row r="962" spans="1:29" s="253" customFormat="1" ht="27.6" customHeight="1" x14ac:dyDescent="0.35">
      <c r="A962" s="473"/>
      <c r="B962" s="363" t="s">
        <v>1347</v>
      </c>
      <c r="C962" s="363" t="s">
        <v>2725</v>
      </c>
      <c r="D962" s="363" t="s">
        <v>2054</v>
      </c>
      <c r="E962" s="327" t="s">
        <v>1348</v>
      </c>
      <c r="F962" s="326" t="s">
        <v>1350</v>
      </c>
      <c r="G962" s="365" t="s">
        <v>337</v>
      </c>
      <c r="H962" s="365" t="s">
        <v>778</v>
      </c>
      <c r="I962" s="365">
        <v>10024</v>
      </c>
      <c r="J962" s="350" t="s">
        <v>1349</v>
      </c>
      <c r="K962" s="350" t="s">
        <v>1364</v>
      </c>
      <c r="L962" s="350" t="s">
        <v>1247</v>
      </c>
      <c r="M962" s="366">
        <v>3800</v>
      </c>
      <c r="N962" s="281">
        <v>1018353.9419593115</v>
      </c>
      <c r="O962" s="281">
        <v>13036.34332</v>
      </c>
      <c r="P962" s="295"/>
      <c r="Q962" s="295"/>
      <c r="R962" s="295">
        <f>SUM(N962:Q962)</f>
        <v>1031390.2852793115</v>
      </c>
      <c r="S962" s="295"/>
      <c r="T962" s="295"/>
      <c r="U962" s="253">
        <v>1</v>
      </c>
      <c r="V962" s="253">
        <v>4</v>
      </c>
      <c r="W962" s="253">
        <v>1920</v>
      </c>
      <c r="X962" s="282"/>
      <c r="Z962" s="362"/>
      <c r="AA962" s="281"/>
      <c r="AB962" s="309"/>
      <c r="AC962" s="309"/>
    </row>
    <row r="963" spans="1:29" ht="27.6" customHeight="1" x14ac:dyDescent="0.35">
      <c r="A963" s="445"/>
      <c r="B963" s="241"/>
      <c r="C963" s="241"/>
      <c r="D963" s="241"/>
      <c r="E963" s="306"/>
      <c r="F963" s="307"/>
      <c r="G963" s="308"/>
      <c r="H963" s="308"/>
      <c r="I963" s="308"/>
      <c r="J963" s="241"/>
      <c r="K963" s="241"/>
      <c r="L963" s="300" t="s">
        <v>1544</v>
      </c>
      <c r="M963" s="301">
        <f>SUM(M961:M962)</f>
        <v>883800</v>
      </c>
      <c r="N963" s="301">
        <f>SUM(N961:N962)</f>
        <v>237446194.13351285</v>
      </c>
      <c r="O963" s="301">
        <f>SUM(O961:O962)</f>
        <v>42747489.143320002</v>
      </c>
      <c r="P963" s="301">
        <v>1734861</v>
      </c>
      <c r="Q963" s="301"/>
      <c r="R963" s="301">
        <f>SUM(N963:Q963)</f>
        <v>281928544.27683288</v>
      </c>
      <c r="S963" s="301"/>
      <c r="T963" s="310"/>
      <c r="U963" s="253"/>
      <c r="V963" s="253"/>
      <c r="W963" s="253"/>
      <c r="X963" s="282"/>
    </row>
    <row r="964" spans="1:29" ht="27.6" customHeight="1" x14ac:dyDescent="0.35">
      <c r="A964" s="427"/>
      <c r="B964" s="286" t="s">
        <v>521</v>
      </c>
      <c r="C964" s="286"/>
      <c r="D964" s="286"/>
      <c r="E964" s="287"/>
      <c r="F964" s="288"/>
      <c r="G964" s="279"/>
      <c r="H964" s="279"/>
      <c r="I964" s="279"/>
      <c r="J964" s="241"/>
      <c r="K964" s="241"/>
      <c r="L964" s="241"/>
      <c r="M964" s="255"/>
      <c r="N964" s="280"/>
      <c r="O964" s="280"/>
      <c r="P964" s="280"/>
      <c r="Q964" s="280"/>
      <c r="R964" s="295"/>
      <c r="S964" s="295"/>
      <c r="T964" s="295"/>
      <c r="U964" s="253"/>
      <c r="V964" s="253"/>
      <c r="W964" s="253"/>
      <c r="X964" s="282"/>
    </row>
    <row r="966" spans="1:29" s="506" customFormat="1" ht="27.6" customHeight="1" x14ac:dyDescent="0.35">
      <c r="A966" s="501"/>
      <c r="B966" s="502" t="s">
        <v>2318</v>
      </c>
      <c r="C966" s="502"/>
      <c r="D966" s="502" t="s">
        <v>2950</v>
      </c>
      <c r="E966" s="503">
        <v>642002</v>
      </c>
      <c r="F966" s="504" t="s">
        <v>2316</v>
      </c>
      <c r="G966" s="505" t="s">
        <v>2317</v>
      </c>
      <c r="H966" s="505" t="s">
        <v>778</v>
      </c>
      <c r="I966" s="505">
        <v>11101</v>
      </c>
      <c r="J966" s="506" t="s">
        <v>522</v>
      </c>
      <c r="K966" s="506" t="s">
        <v>1872</v>
      </c>
      <c r="L966" s="506" t="s">
        <v>2315</v>
      </c>
      <c r="M966" s="507">
        <v>441488</v>
      </c>
      <c r="N966" s="508">
        <v>249176888.06400004</v>
      </c>
      <c r="O966" s="508">
        <v>8670657.0080000013</v>
      </c>
      <c r="P966" s="508"/>
      <c r="Q966" s="508"/>
      <c r="R966" s="295">
        <f>SUM(N966:Q966)</f>
        <v>257847545.07200003</v>
      </c>
      <c r="S966" s="509"/>
      <c r="T966" s="509"/>
      <c r="U966" s="381">
        <v>25</v>
      </c>
      <c r="V966" s="381">
        <v>5</v>
      </c>
      <c r="W966" s="381">
        <v>2007</v>
      </c>
      <c r="X966" s="510">
        <v>1</v>
      </c>
      <c r="Y966" s="383">
        <v>1</v>
      </c>
      <c r="Z966" s="507"/>
      <c r="AA966" s="508"/>
      <c r="AB966" s="507"/>
      <c r="AC966" s="507"/>
    </row>
    <row r="967" spans="1:29" ht="27.6" customHeight="1" x14ac:dyDescent="0.35">
      <c r="F967" s="307"/>
      <c r="G967" s="308"/>
      <c r="H967" s="308"/>
      <c r="I967" s="308"/>
      <c r="J967" s="241"/>
      <c r="K967" s="241"/>
      <c r="L967" s="300" t="s">
        <v>1544</v>
      </c>
      <c r="M967" s="301">
        <f>SUM(M966:M966)</f>
        <v>441488</v>
      </c>
      <c r="N967" s="301">
        <f>SUM(N966:N966)</f>
        <v>249176888.06400004</v>
      </c>
      <c r="O967" s="301">
        <f>SUM(O966:O966)</f>
        <v>8670657.0080000013</v>
      </c>
      <c r="P967" s="301">
        <f>SUM(P966:P966)</f>
        <v>0</v>
      </c>
      <c r="Q967" s="301"/>
      <c r="R967" s="301">
        <f>SUM(N967:Q967)</f>
        <v>257847545.07200003</v>
      </c>
      <c r="S967" s="301"/>
      <c r="T967" s="310"/>
      <c r="U967" s="253"/>
      <c r="V967" s="253"/>
      <c r="W967" s="253"/>
      <c r="X967" s="282"/>
    </row>
    <row r="968" spans="1:29" ht="27.6" customHeight="1" x14ac:dyDescent="0.35">
      <c r="F968" s="307"/>
      <c r="G968" s="308"/>
      <c r="H968" s="308"/>
      <c r="I968" s="308"/>
      <c r="J968" s="241"/>
      <c r="K968" s="241"/>
      <c r="L968" s="300"/>
      <c r="M968" s="301"/>
      <c r="N968" s="301"/>
      <c r="O968" s="301"/>
      <c r="P968" s="301"/>
      <c r="Q968" s="301"/>
      <c r="R968" s="301"/>
      <c r="S968" s="301"/>
      <c r="T968" s="310"/>
      <c r="U968" s="253"/>
      <c r="V968" s="253"/>
      <c r="W968" s="253"/>
      <c r="X968" s="282"/>
    </row>
    <row r="969" spans="1:29" ht="27.6" customHeight="1" x14ac:dyDescent="0.35">
      <c r="B969" s="511" t="s">
        <v>2631</v>
      </c>
      <c r="C969" s="511"/>
      <c r="D969" s="511"/>
      <c r="E969" s="512"/>
      <c r="F969" s="464"/>
      <c r="G969" s="308"/>
      <c r="H969" s="308"/>
      <c r="I969" s="308"/>
      <c r="J969" s="241"/>
      <c r="K969" s="241"/>
      <c r="L969" s="302"/>
      <c r="M969" s="303"/>
      <c r="N969" s="303"/>
      <c r="O969" s="303"/>
      <c r="P969" s="303"/>
      <c r="Q969" s="303"/>
      <c r="R969" s="303"/>
      <c r="S969" s="303"/>
      <c r="T969" s="310"/>
      <c r="U969" s="253"/>
      <c r="V969" s="253"/>
      <c r="W969" s="253"/>
      <c r="X969" s="282"/>
    </row>
    <row r="970" spans="1:29" ht="27.6" customHeight="1" x14ac:dyDescent="0.35">
      <c r="B970" s="369" t="s">
        <v>2634</v>
      </c>
      <c r="C970" s="369"/>
      <c r="D970" s="369"/>
      <c r="F970" s="307" t="s">
        <v>2632</v>
      </c>
      <c r="G970" s="308" t="s">
        <v>354</v>
      </c>
      <c r="H970" s="308" t="s">
        <v>778</v>
      </c>
      <c r="I970" s="308">
        <v>10027</v>
      </c>
      <c r="J970" s="306" t="s">
        <v>2633</v>
      </c>
      <c r="K970" s="241"/>
      <c r="L970" s="300" t="s">
        <v>1544</v>
      </c>
      <c r="M970" s="301">
        <v>0</v>
      </c>
      <c r="N970" s="301">
        <v>0</v>
      </c>
      <c r="O970" s="301">
        <v>0</v>
      </c>
      <c r="P970" s="301">
        <v>7500</v>
      </c>
      <c r="Q970" s="301"/>
      <c r="R970" s="301">
        <f>SUM(N970:Q970)</f>
        <v>7500</v>
      </c>
      <c r="S970" s="301"/>
      <c r="T970" s="310"/>
      <c r="U970" s="253"/>
      <c r="V970" s="253"/>
      <c r="W970" s="253"/>
      <c r="X970" s="282"/>
    </row>
    <row r="971" spans="1:29" ht="27.6" customHeight="1" x14ac:dyDescent="0.35">
      <c r="B971" s="513"/>
      <c r="C971" s="513"/>
      <c r="D971" s="513"/>
      <c r="F971" s="307"/>
      <c r="G971" s="308"/>
      <c r="H971" s="308"/>
      <c r="I971" s="308"/>
      <c r="J971" s="306"/>
      <c r="K971" s="241"/>
      <c r="L971" s="300"/>
      <c r="M971" s="301"/>
      <c r="N971" s="301"/>
      <c r="O971" s="301"/>
      <c r="P971" s="301"/>
      <c r="Q971" s="301"/>
      <c r="R971" s="301"/>
      <c r="S971" s="301"/>
      <c r="T971" s="310"/>
      <c r="U971" s="253"/>
      <c r="V971" s="253"/>
      <c r="W971" s="253"/>
      <c r="X971" s="282"/>
    </row>
    <row r="972" spans="1:29" ht="27" customHeight="1" x14ac:dyDescent="0.35">
      <c r="B972" s="514" t="s">
        <v>2630</v>
      </c>
      <c r="C972" s="514"/>
      <c r="D972" s="514"/>
      <c r="E972" s="306"/>
      <c r="F972" s="307"/>
      <c r="G972" s="308"/>
      <c r="H972" s="308"/>
      <c r="I972" s="308"/>
      <c r="J972" s="241"/>
      <c r="K972" s="241"/>
      <c r="L972" s="515" t="s">
        <v>1544</v>
      </c>
      <c r="M972" s="343">
        <f>M967+M963+M959+M949+M938+M902+M859+M838+M833+M821+M814+M810+M788+M765+M757+M970</f>
        <v>19808919</v>
      </c>
      <c r="N972" s="343">
        <f>N967+N963+N959+N949+N938+N902+N859+N838+N833+N821+N814+N810+N788+N765+N757+N970</f>
        <v>11171919435.480316</v>
      </c>
      <c r="O972" s="343">
        <f>O967+O963+O959+O949+O938+O902+O859+O838+O833+O821+O814+O810+O788+O765+O757+O970</f>
        <v>972085756.51932013</v>
      </c>
      <c r="P972" s="343">
        <f>P967+P963+P959+P949+P938+P902+P859+P838+P833+P821+P814+P810+P788+P765+P757+P970</f>
        <v>41892358</v>
      </c>
      <c r="Q972" s="343">
        <f>Q967+Q963+Q959+Q949+Q938+Q902+Q859+Q838+Q833+Q821+Q814+Q810+Q788+Q765+Q757+Q970</f>
        <v>0</v>
      </c>
      <c r="R972" s="314">
        <f>SUM(N972:Q972)</f>
        <v>12185897549.999636</v>
      </c>
      <c r="S972" s="343"/>
      <c r="T972" s="310"/>
      <c r="U972" s="253"/>
      <c r="V972" s="253"/>
      <c r="W972" s="253"/>
      <c r="X972" s="282"/>
    </row>
    <row r="973" spans="1:29" ht="27.6" customHeight="1" x14ac:dyDescent="0.35">
      <c r="B973" s="514"/>
      <c r="C973" s="514"/>
      <c r="D973" s="514"/>
      <c r="E973" s="306"/>
      <c r="F973" s="307"/>
      <c r="G973" s="308"/>
      <c r="H973" s="308"/>
      <c r="I973" s="308"/>
      <c r="J973" s="241"/>
      <c r="K973" s="241"/>
      <c r="L973" s="418"/>
      <c r="M973" s="343"/>
      <c r="N973" s="343"/>
      <c r="O973" s="343"/>
      <c r="P973" s="343"/>
      <c r="Q973" s="343"/>
      <c r="R973" s="343"/>
      <c r="S973" s="343"/>
      <c r="T973" s="310"/>
      <c r="U973" s="253"/>
      <c r="V973" s="253"/>
      <c r="W973" s="253"/>
      <c r="X973" s="282"/>
    </row>
    <row r="974" spans="1:29" ht="27.6" customHeight="1" x14ac:dyDescent="0.35">
      <c r="B974" s="346" t="s">
        <v>1692</v>
      </c>
      <c r="C974" s="346"/>
      <c r="D974" s="346"/>
      <c r="E974" s="284"/>
      <c r="F974" s="285"/>
      <c r="G974" s="279"/>
      <c r="H974" s="279"/>
      <c r="I974" s="279"/>
      <c r="J974" s="241"/>
      <c r="K974" s="241"/>
      <c r="L974" s="241"/>
      <c r="M974" s="255"/>
      <c r="N974" s="468"/>
      <c r="O974" s="468"/>
      <c r="P974" s="280"/>
      <c r="Q974" s="280"/>
      <c r="R974" s="295" t="s">
        <v>2054</v>
      </c>
      <c r="S974" s="295"/>
      <c r="T974" s="295"/>
      <c r="U974" s="253"/>
      <c r="V974" s="253"/>
      <c r="W974" s="253"/>
      <c r="X974" s="282"/>
    </row>
    <row r="975" spans="1:29" ht="27.6" customHeight="1" x14ac:dyDescent="0.35">
      <c r="B975" s="286" t="s">
        <v>1693</v>
      </c>
      <c r="C975" s="286"/>
      <c r="D975" s="286"/>
      <c r="E975" s="287"/>
      <c r="F975" s="288"/>
      <c r="G975" s="279"/>
      <c r="H975" s="279"/>
      <c r="I975" s="279"/>
      <c r="J975" s="241"/>
      <c r="K975" s="241"/>
      <c r="L975" s="241"/>
      <c r="M975" s="255"/>
      <c r="N975" s="280"/>
      <c r="O975" s="280"/>
      <c r="P975" s="280"/>
      <c r="Q975" s="280"/>
      <c r="R975" s="295"/>
      <c r="S975" s="295"/>
      <c r="T975" s="295"/>
      <c r="U975" s="253"/>
      <c r="V975" s="253"/>
      <c r="W975" s="253"/>
      <c r="X975" s="282"/>
    </row>
    <row r="976" spans="1:29" ht="27.6" customHeight="1" x14ac:dyDescent="0.35">
      <c r="B976" s="289" t="s">
        <v>1694</v>
      </c>
      <c r="C976" s="289" t="s">
        <v>2725</v>
      </c>
      <c r="D976" s="289"/>
      <c r="E976" s="347">
        <v>7053014</v>
      </c>
      <c r="F976" s="291" t="s">
        <v>1696</v>
      </c>
      <c r="G976" s="292" t="s">
        <v>135</v>
      </c>
      <c r="H976" s="292" t="s">
        <v>778</v>
      </c>
      <c r="I976" s="292">
        <v>12208</v>
      </c>
      <c r="J976" s="293" t="s">
        <v>1695</v>
      </c>
      <c r="K976" s="293" t="s">
        <v>1680</v>
      </c>
      <c r="L976" s="241" t="s">
        <v>1847</v>
      </c>
      <c r="M976" s="294">
        <v>250529</v>
      </c>
      <c r="N976" s="296">
        <f>48319075</f>
        <v>48319075</v>
      </c>
      <c r="O976" s="296">
        <f>19709270</f>
        <v>19709270</v>
      </c>
      <c r="P976" s="296">
        <f>0</f>
        <v>0</v>
      </c>
      <c r="Q976" s="296"/>
      <c r="R976" s="295">
        <f>SUM(N976:Q976)</f>
        <v>68028345</v>
      </c>
      <c r="S976" s="295"/>
      <c r="T976" s="295"/>
      <c r="U976" s="253">
        <v>9</v>
      </c>
      <c r="V976" s="253">
        <v>4</v>
      </c>
      <c r="W976" s="253">
        <v>1992</v>
      </c>
      <c r="X976" s="297">
        <v>1</v>
      </c>
      <c r="Y976" s="297">
        <v>1</v>
      </c>
    </row>
    <row r="977" spans="2:29" ht="27.6" customHeight="1" x14ac:dyDescent="0.35">
      <c r="B977" s="241"/>
      <c r="C977" s="241"/>
      <c r="D977" s="241"/>
      <c r="E977" s="306"/>
      <c r="F977" s="307"/>
      <c r="G977" s="308"/>
      <c r="H977" s="308"/>
      <c r="I977" s="308"/>
      <c r="J977" s="241"/>
      <c r="K977" s="241"/>
      <c r="L977" s="300" t="s">
        <v>1544</v>
      </c>
      <c r="M977" s="301">
        <f>SUM(M976:M976)</f>
        <v>250529</v>
      </c>
      <c r="N977" s="301">
        <f>SUM(N976:N976)</f>
        <v>48319075</v>
      </c>
      <c r="O977" s="301">
        <f>SUM(O976:O976)</f>
        <v>19709270</v>
      </c>
      <c r="P977" s="301">
        <f>SUM(P976:P976)</f>
        <v>0</v>
      </c>
      <c r="Q977" s="301"/>
      <c r="R977" s="311">
        <f>SUM(N977:P977)</f>
        <v>68028345</v>
      </c>
      <c r="S977" s="311"/>
      <c r="T977" s="310"/>
      <c r="U977" s="253"/>
      <c r="V977" s="253"/>
      <c r="W977" s="253"/>
      <c r="X977" s="282"/>
    </row>
    <row r="978" spans="2:29" ht="27.6" customHeight="1" x14ac:dyDescent="0.35">
      <c r="B978" s="286" t="s">
        <v>1697</v>
      </c>
      <c r="C978" s="286"/>
      <c r="D978" s="286"/>
      <c r="E978" s="287"/>
      <c r="F978" s="288"/>
      <c r="G978" s="279"/>
      <c r="H978" s="279"/>
      <c r="I978" s="279"/>
      <c r="J978" s="241"/>
      <c r="K978" s="241"/>
      <c r="L978" s="241"/>
      <c r="M978" s="255"/>
      <c r="N978" s="280"/>
      <c r="O978" s="280"/>
      <c r="P978" s="280"/>
      <c r="Q978" s="280"/>
      <c r="R978" s="295"/>
      <c r="S978" s="295"/>
      <c r="T978" s="295"/>
      <c r="U978" s="253"/>
      <c r="V978" s="253"/>
      <c r="W978" s="253"/>
      <c r="X978" s="282"/>
    </row>
    <row r="979" spans="2:29" ht="27.6" customHeight="1" x14ac:dyDescent="0.35">
      <c r="B979" s="289" t="s">
        <v>2581</v>
      </c>
      <c r="C979" s="289" t="s">
        <v>2725</v>
      </c>
      <c r="D979" s="289"/>
      <c r="E979" s="299" t="s">
        <v>169</v>
      </c>
      <c r="F979" s="291" t="s">
        <v>1698</v>
      </c>
      <c r="G979" s="292" t="s">
        <v>358</v>
      </c>
      <c r="H979" s="292" t="s">
        <v>2213</v>
      </c>
      <c r="I979" s="292">
        <v>10993</v>
      </c>
      <c r="J979" s="293" t="s">
        <v>170</v>
      </c>
      <c r="K979" s="293" t="s">
        <v>232</v>
      </c>
      <c r="L979" s="293" t="s">
        <v>1365</v>
      </c>
      <c r="M979" s="294">
        <v>330959</v>
      </c>
      <c r="N979" s="296">
        <f>61838875</f>
        <v>61838875</v>
      </c>
      <c r="O979" s="296">
        <f>0</f>
        <v>0</v>
      </c>
      <c r="P979" s="296">
        <v>0</v>
      </c>
      <c r="Q979" s="296"/>
      <c r="R979" s="295">
        <f>SUM(N979:Q979)</f>
        <v>61838875</v>
      </c>
      <c r="S979" s="295"/>
      <c r="T979" s="295"/>
      <c r="U979" s="253">
        <v>9</v>
      </c>
      <c r="V979" s="253">
        <v>4</v>
      </c>
      <c r="W979" s="253">
        <v>1994</v>
      </c>
      <c r="X979" s="297">
        <v>1</v>
      </c>
      <c r="Y979" s="297">
        <v>1</v>
      </c>
    </row>
    <row r="980" spans="2:29" ht="27.6" customHeight="1" x14ac:dyDescent="0.35">
      <c r="B980" s="241"/>
      <c r="C980" s="241"/>
      <c r="D980" s="241"/>
      <c r="E980" s="306"/>
      <c r="F980" s="307"/>
      <c r="G980" s="308"/>
      <c r="H980" s="308"/>
      <c r="I980" s="308"/>
      <c r="J980" s="241"/>
      <c r="K980" s="241"/>
      <c r="L980" s="300" t="s">
        <v>1544</v>
      </c>
      <c r="M980" s="301">
        <f>SUM(M979:M979)</f>
        <v>330959</v>
      </c>
      <c r="N980" s="301">
        <f>SUM(N979:N979)</f>
        <v>61838875</v>
      </c>
      <c r="O980" s="301">
        <f>SUM(O979:O979)</f>
        <v>0</v>
      </c>
      <c r="P980" s="301">
        <f>SUM(P979:P979)</f>
        <v>0</v>
      </c>
      <c r="Q980" s="301"/>
      <c r="R980" s="311">
        <f>SUM(N980:P980)</f>
        <v>61838875</v>
      </c>
      <c r="S980" s="311"/>
      <c r="T980" s="310"/>
      <c r="U980" s="253"/>
      <c r="V980" s="253"/>
      <c r="W980" s="253"/>
      <c r="X980" s="282"/>
    </row>
    <row r="981" spans="2:29" ht="27.6" customHeight="1" x14ac:dyDescent="0.35">
      <c r="B981" s="286" t="s">
        <v>171</v>
      </c>
      <c r="C981" s="286"/>
      <c r="D981" s="286"/>
      <c r="E981" s="287"/>
      <c r="F981" s="288"/>
      <c r="G981" s="279"/>
      <c r="H981" s="279"/>
      <c r="I981" s="279"/>
      <c r="J981" s="241"/>
      <c r="K981" s="241"/>
      <c r="L981" s="241"/>
      <c r="M981" s="255"/>
      <c r="N981" s="280"/>
      <c r="O981" s="280"/>
      <c r="P981" s="280"/>
      <c r="Q981" s="280"/>
      <c r="R981" s="295"/>
      <c r="S981" s="295"/>
      <c r="T981" s="295"/>
      <c r="U981" s="253"/>
      <c r="V981" s="253"/>
      <c r="W981" s="253"/>
      <c r="X981" s="282"/>
    </row>
    <row r="982" spans="2:29" ht="27.6" customHeight="1" x14ac:dyDescent="0.35">
      <c r="B982" s="289" t="s">
        <v>629</v>
      </c>
      <c r="C982" s="289" t="s">
        <v>2725</v>
      </c>
      <c r="D982" s="289"/>
      <c r="E982" s="299" t="s">
        <v>630</v>
      </c>
      <c r="F982" s="291" t="s">
        <v>632</v>
      </c>
      <c r="G982" s="292" t="s">
        <v>359</v>
      </c>
      <c r="H982" s="292" t="s">
        <v>778</v>
      </c>
      <c r="I982" s="292">
        <v>14520</v>
      </c>
      <c r="J982" s="293" t="s">
        <v>631</v>
      </c>
      <c r="K982" s="293" t="s">
        <v>1364</v>
      </c>
      <c r="L982" s="293" t="s">
        <v>1247</v>
      </c>
      <c r="M982" s="294">
        <v>82360</v>
      </c>
      <c r="N982" s="296">
        <v>38990558</v>
      </c>
      <c r="O982" s="296">
        <v>2000000</v>
      </c>
      <c r="P982" s="296">
        <f>0</f>
        <v>0</v>
      </c>
      <c r="Q982" s="296"/>
      <c r="R982" s="295">
        <f>SUM(N982:Q982)</f>
        <v>40990558</v>
      </c>
      <c r="S982" s="295"/>
      <c r="T982" s="295"/>
      <c r="U982" s="253">
        <v>9</v>
      </c>
      <c r="V982" s="253">
        <v>4</v>
      </c>
      <c r="W982" s="253">
        <v>1994</v>
      </c>
      <c r="X982" s="297">
        <v>1</v>
      </c>
      <c r="Y982" s="297">
        <v>1</v>
      </c>
    </row>
    <row r="983" spans="2:29" ht="27.6" customHeight="1" x14ac:dyDescent="0.35">
      <c r="B983" s="241"/>
      <c r="C983" s="241"/>
      <c r="D983" s="241"/>
      <c r="E983" s="306"/>
      <c r="F983" s="307"/>
      <c r="G983" s="308"/>
      <c r="H983" s="308"/>
      <c r="I983" s="308"/>
      <c r="J983" s="241"/>
      <c r="K983" s="241"/>
      <c r="L983" s="300" t="s">
        <v>1544</v>
      </c>
      <c r="M983" s="301">
        <f>SUM(M982:M982)</f>
        <v>82360</v>
      </c>
      <c r="N983" s="301">
        <f>SUM(N982:N982)</f>
        <v>38990558</v>
      </c>
      <c r="O983" s="301">
        <f>SUM(O982:O982)</f>
        <v>2000000</v>
      </c>
      <c r="P983" s="301">
        <f>SUM(P982:P982)</f>
        <v>0</v>
      </c>
      <c r="Q983" s="301"/>
      <c r="R983" s="311">
        <f>SUM(N983:P983)</f>
        <v>40990558</v>
      </c>
      <c r="S983" s="311"/>
      <c r="T983" s="310"/>
      <c r="U983" s="253"/>
      <c r="V983" s="253"/>
      <c r="W983" s="253"/>
      <c r="X983" s="282"/>
    </row>
    <row r="984" spans="2:29" ht="27.6" customHeight="1" x14ac:dyDescent="0.35">
      <c r="B984" s="286" t="s">
        <v>1732</v>
      </c>
      <c r="C984" s="286"/>
      <c r="D984" s="286"/>
      <c r="E984" s="287"/>
      <c r="F984" s="288"/>
      <c r="G984" s="279"/>
      <c r="H984" s="279"/>
      <c r="I984" s="279"/>
      <c r="J984" s="241"/>
      <c r="K984" s="241"/>
      <c r="L984" s="241"/>
      <c r="M984" s="255"/>
      <c r="N984" s="280"/>
      <c r="O984" s="280"/>
      <c r="P984" s="280"/>
      <c r="Q984" s="280"/>
      <c r="R984" s="295"/>
      <c r="S984" s="295"/>
      <c r="T984" s="295"/>
      <c r="U984" s="253"/>
      <c r="V984" s="253"/>
      <c r="W984" s="253"/>
      <c r="X984" s="282"/>
    </row>
    <row r="985" spans="2:29" ht="27.6" customHeight="1" x14ac:dyDescent="0.35">
      <c r="B985" s="289" t="s">
        <v>1733</v>
      </c>
      <c r="C985" s="289" t="s">
        <v>2725</v>
      </c>
      <c r="D985" s="289"/>
      <c r="E985" s="299" t="s">
        <v>1734</v>
      </c>
      <c r="F985" s="291" t="s">
        <v>220</v>
      </c>
      <c r="G985" s="292" t="s">
        <v>221</v>
      </c>
      <c r="H985" s="292" t="s">
        <v>778</v>
      </c>
      <c r="I985" s="292">
        <v>11434</v>
      </c>
      <c r="J985" s="293" t="s">
        <v>1735</v>
      </c>
      <c r="K985" s="293" t="s">
        <v>232</v>
      </c>
      <c r="L985" s="293" t="s">
        <v>1365</v>
      </c>
      <c r="M985" s="294">
        <v>141547</v>
      </c>
      <c r="N985" s="296">
        <v>50160755</v>
      </c>
      <c r="O985" s="296">
        <v>2000000</v>
      </c>
      <c r="P985" s="296">
        <f>0</f>
        <v>0</v>
      </c>
      <c r="Q985" s="296"/>
      <c r="R985" s="295">
        <f>SUM(N985:Q985)</f>
        <v>52160755</v>
      </c>
      <c r="S985" s="295"/>
      <c r="T985" s="295"/>
      <c r="U985" s="253">
        <v>9</v>
      </c>
      <c r="V985" s="253">
        <v>4</v>
      </c>
      <c r="W985" s="253">
        <v>1993</v>
      </c>
      <c r="X985" s="297">
        <v>1</v>
      </c>
      <c r="Y985" s="297">
        <v>1</v>
      </c>
    </row>
    <row r="986" spans="2:29" ht="27.6" customHeight="1" x14ac:dyDescent="0.35">
      <c r="B986" s="241"/>
      <c r="C986" s="241"/>
      <c r="D986" s="241"/>
      <c r="E986" s="306"/>
      <c r="F986" s="307"/>
      <c r="G986" s="308"/>
      <c r="H986" s="308"/>
      <c r="I986" s="308"/>
      <c r="J986" s="241"/>
      <c r="K986" s="241"/>
      <c r="L986" s="300" t="s">
        <v>1544</v>
      </c>
      <c r="M986" s="301">
        <f>SUM(M985:M985)</f>
        <v>141547</v>
      </c>
      <c r="N986" s="301">
        <f>SUM(N985:N985)</f>
        <v>50160755</v>
      </c>
      <c r="O986" s="301">
        <f>SUM(O985:O985)</f>
        <v>2000000</v>
      </c>
      <c r="P986" s="301">
        <f>SUM(P985:P985)</f>
        <v>0</v>
      </c>
      <c r="Q986" s="301"/>
      <c r="R986" s="311">
        <f>SUM(N986:P986)</f>
        <v>52160755</v>
      </c>
      <c r="S986" s="311"/>
      <c r="T986" s="310"/>
      <c r="U986" s="253"/>
      <c r="V986" s="253"/>
      <c r="W986" s="253"/>
      <c r="X986" s="282"/>
    </row>
    <row r="987" spans="2:29" ht="27.6" customHeight="1" x14ac:dyDescent="0.35">
      <c r="B987" s="286" t="s">
        <v>2319</v>
      </c>
      <c r="C987" s="286"/>
      <c r="D987" s="286"/>
      <c r="E987" s="287"/>
      <c r="F987" s="288"/>
      <c r="G987" s="279"/>
      <c r="H987" s="279"/>
      <c r="I987" s="279"/>
      <c r="J987" s="241"/>
      <c r="K987" s="241"/>
      <c r="L987" s="241"/>
      <c r="M987" s="255"/>
      <c r="N987" s="280"/>
      <c r="O987" s="280"/>
      <c r="P987" s="280"/>
      <c r="Q987" s="280"/>
      <c r="R987" s="295"/>
      <c r="S987" s="295"/>
      <c r="T987" s="295"/>
      <c r="U987" s="253"/>
      <c r="V987" s="253"/>
      <c r="W987" s="253"/>
      <c r="X987" s="282"/>
    </row>
    <row r="988" spans="2:29" ht="27.6" customHeight="1" x14ac:dyDescent="0.35">
      <c r="B988" s="289" t="s">
        <v>2307</v>
      </c>
      <c r="C988" s="289"/>
      <c r="D988" s="289"/>
      <c r="E988" s="299">
        <v>7111041</v>
      </c>
      <c r="F988" s="291" t="s">
        <v>674</v>
      </c>
      <c r="G988" s="292" t="s">
        <v>360</v>
      </c>
      <c r="H988" s="292" t="s">
        <v>778</v>
      </c>
      <c r="I988" s="292">
        <v>13830</v>
      </c>
      <c r="J988" s="293" t="s">
        <v>635</v>
      </c>
      <c r="K988" s="293" t="s">
        <v>232</v>
      </c>
      <c r="L988" s="293" t="s">
        <v>1408</v>
      </c>
      <c r="M988" s="294">
        <v>244694</v>
      </c>
      <c r="N988" s="296">
        <v>85508978</v>
      </c>
      <c r="O988" s="296">
        <v>3500000</v>
      </c>
      <c r="P988" s="296">
        <v>0</v>
      </c>
      <c r="Q988" s="296"/>
      <c r="R988" s="295">
        <f>SUM(N988:Q988)</f>
        <v>89008978</v>
      </c>
      <c r="S988" s="295"/>
      <c r="T988" s="295"/>
      <c r="U988" s="253">
        <v>9</v>
      </c>
      <c r="V988" s="253">
        <v>4</v>
      </c>
      <c r="W988" s="253">
        <v>2008</v>
      </c>
      <c r="X988" s="297">
        <v>1</v>
      </c>
      <c r="Y988" s="348">
        <v>1</v>
      </c>
    </row>
    <row r="989" spans="2:29" ht="27.6" customHeight="1" x14ac:dyDescent="0.35">
      <c r="B989" s="241"/>
      <c r="C989" s="241"/>
      <c r="D989" s="241"/>
      <c r="E989" s="306"/>
      <c r="F989" s="307"/>
      <c r="G989" s="308"/>
      <c r="H989" s="308"/>
      <c r="I989" s="308"/>
      <c r="J989" s="241"/>
      <c r="K989" s="241"/>
      <c r="L989" s="300" t="s">
        <v>1544</v>
      </c>
      <c r="M989" s="301">
        <f>SUM(M988:M988)</f>
        <v>244694</v>
      </c>
      <c r="N989" s="301">
        <f>SUM(N988:N988)</f>
        <v>85508978</v>
      </c>
      <c r="O989" s="301">
        <f>SUM(O988:O988)</f>
        <v>3500000</v>
      </c>
      <c r="P989" s="301">
        <v>0</v>
      </c>
      <c r="Q989" s="301"/>
      <c r="R989" s="311">
        <f>SUM(R988:R988)</f>
        <v>89008978</v>
      </c>
      <c r="S989" s="311"/>
      <c r="T989" s="310"/>
      <c r="U989" s="253"/>
      <c r="V989" s="253"/>
      <c r="W989" s="253"/>
      <c r="X989" s="282"/>
    </row>
    <row r="990" spans="2:29" s="253" customFormat="1" ht="27.6" customHeight="1" x14ac:dyDescent="0.35">
      <c r="B990" s="363" t="s">
        <v>1704</v>
      </c>
      <c r="C990" s="363" t="s">
        <v>2725</v>
      </c>
      <c r="D990" s="363"/>
      <c r="E990" s="327">
        <v>71112000</v>
      </c>
      <c r="F990" s="326" t="s">
        <v>219</v>
      </c>
      <c r="G990" s="365" t="s">
        <v>802</v>
      </c>
      <c r="H990" s="365" t="s">
        <v>778</v>
      </c>
      <c r="I990" s="365">
        <v>10548</v>
      </c>
      <c r="J990" s="350" t="s">
        <v>2194</v>
      </c>
      <c r="K990" s="350" t="s">
        <v>232</v>
      </c>
      <c r="L990" s="350" t="s">
        <v>1247</v>
      </c>
      <c r="M990" s="309">
        <v>200000</v>
      </c>
      <c r="N990" s="295">
        <v>65147993</v>
      </c>
      <c r="O990" s="295">
        <f>2519864</f>
        <v>2519864</v>
      </c>
      <c r="P990" s="281"/>
      <c r="Q990" s="281"/>
      <c r="R990" s="295">
        <f>SUM(N990:Q990)</f>
        <v>67667857</v>
      </c>
      <c r="S990" s="295"/>
      <c r="T990" s="295"/>
      <c r="U990" s="253">
        <v>9</v>
      </c>
      <c r="V990" s="253">
        <v>4</v>
      </c>
      <c r="W990" s="253">
        <v>2001</v>
      </c>
      <c r="X990" s="297">
        <v>1</v>
      </c>
      <c r="Y990" s="297">
        <v>1</v>
      </c>
      <c r="Z990" s="362"/>
      <c r="AA990" s="362"/>
      <c r="AB990" s="309"/>
      <c r="AC990" s="309"/>
    </row>
    <row r="991" spans="2:29" ht="27.6" customHeight="1" x14ac:dyDescent="0.35">
      <c r="B991" s="299"/>
      <c r="C991" s="299"/>
      <c r="D991" s="299"/>
      <c r="E991" s="299"/>
      <c r="F991" s="516"/>
      <c r="G991" s="292"/>
      <c r="H991" s="292"/>
      <c r="I991" s="292"/>
      <c r="J991" s="293"/>
      <c r="K991" s="241"/>
      <c r="L991" s="300" t="s">
        <v>1544</v>
      </c>
      <c r="M991" s="301">
        <f>SUM(M990:M990)</f>
        <v>200000</v>
      </c>
      <c r="N991" s="301">
        <f>SUM(N990:N990)</f>
        <v>65147993</v>
      </c>
      <c r="O991" s="301">
        <f>SUM(O990:O990)</f>
        <v>2519864</v>
      </c>
      <c r="P991" s="301">
        <f>SUM(P990:P990)</f>
        <v>0</v>
      </c>
      <c r="Q991" s="301"/>
      <c r="R991" s="311">
        <f>SUM(N991:P991)</f>
        <v>67667857</v>
      </c>
      <c r="S991" s="311"/>
      <c r="T991" s="310"/>
      <c r="U991" s="253"/>
      <c r="V991" s="253"/>
      <c r="W991" s="253"/>
      <c r="X991" s="282"/>
    </row>
    <row r="992" spans="2:29" ht="27.6" customHeight="1" x14ac:dyDescent="0.35">
      <c r="B992" s="241"/>
      <c r="C992" s="241"/>
      <c r="D992" s="241"/>
      <c r="E992" s="306"/>
      <c r="F992" s="307"/>
      <c r="G992" s="308"/>
      <c r="H992" s="308"/>
      <c r="I992" s="308"/>
      <c r="J992" s="241"/>
      <c r="K992" s="241"/>
      <c r="L992" s="418" t="s">
        <v>1177</v>
      </c>
      <c r="M992" s="343">
        <f>M991+M989+M986+M983+M980+M977</f>
        <v>1250089</v>
      </c>
      <c r="N992" s="343">
        <f>N991+N989+N986+N983+N980+N977</f>
        <v>349966234</v>
      </c>
      <c r="O992" s="343">
        <f>O991+O989+O986+O983+O980+O977</f>
        <v>29729134</v>
      </c>
      <c r="P992" s="343">
        <f>P991+P989+P986+P983+P980+P977</f>
        <v>0</v>
      </c>
      <c r="Q992" s="343"/>
      <c r="R992" s="314">
        <f>SUM(N992:Q992)</f>
        <v>379695368</v>
      </c>
      <c r="S992" s="343"/>
      <c r="T992" s="310"/>
      <c r="U992" s="253"/>
      <c r="V992" s="253"/>
      <c r="W992" s="253"/>
      <c r="X992" s="282"/>
    </row>
    <row r="993" spans="2:29" s="253" customFormat="1" ht="27.6" customHeight="1" x14ac:dyDescent="0.35">
      <c r="E993" s="367"/>
      <c r="F993" s="304"/>
      <c r="G993" s="368"/>
      <c r="H993" s="368"/>
      <c r="I993" s="368"/>
      <c r="L993" s="517"/>
      <c r="M993" s="310"/>
      <c r="N993" s="310"/>
      <c r="O993" s="310"/>
      <c r="P993" s="310"/>
      <c r="Q993" s="310"/>
      <c r="R993" s="310"/>
      <c r="S993" s="310"/>
      <c r="T993" s="310"/>
      <c r="X993" s="282"/>
      <c r="Z993" s="362"/>
      <c r="AA993" s="362"/>
      <c r="AB993" s="309"/>
      <c r="AC993" s="309"/>
    </row>
    <row r="994" spans="2:29" ht="27.6" customHeight="1" x14ac:dyDescent="0.35">
      <c r="B994" s="286" t="s">
        <v>682</v>
      </c>
      <c r="C994" s="286"/>
      <c r="D994" s="286"/>
      <c r="E994" s="287"/>
      <c r="F994" s="288"/>
      <c r="G994" s="279"/>
      <c r="H994" s="279"/>
      <c r="I994" s="279"/>
      <c r="J994" s="241"/>
      <c r="K994" s="241"/>
      <c r="L994" s="241"/>
      <c r="M994" s="255"/>
      <c r="N994" s="280"/>
      <c r="O994" s="280"/>
      <c r="P994" s="280"/>
      <c r="Q994" s="280"/>
      <c r="R994" s="295"/>
      <c r="S994" s="295"/>
      <c r="T994" s="295"/>
      <c r="U994" s="253"/>
      <c r="V994" s="253"/>
      <c r="W994" s="253"/>
      <c r="X994" s="282"/>
    </row>
    <row r="995" spans="2:29" ht="27.6" customHeight="1" x14ac:dyDescent="0.35">
      <c r="B995" s="289" t="s">
        <v>2037</v>
      </c>
      <c r="C995" s="289" t="s">
        <v>2725</v>
      </c>
      <c r="D995" s="289"/>
      <c r="E995" s="349">
        <v>9240700</v>
      </c>
      <c r="F995" s="291" t="s">
        <v>2038</v>
      </c>
      <c r="G995" s="292" t="s">
        <v>337</v>
      </c>
      <c r="H995" s="292" t="s">
        <v>778</v>
      </c>
      <c r="I995" s="292">
        <v>10013</v>
      </c>
      <c r="J995" s="293" t="s">
        <v>2038</v>
      </c>
      <c r="K995" s="293" t="s">
        <v>1541</v>
      </c>
      <c r="L995" s="293" t="s">
        <v>2218</v>
      </c>
      <c r="M995" s="294">
        <v>294810</v>
      </c>
      <c r="N995" s="296">
        <f>64754921*1.03</f>
        <v>66697568.630000003</v>
      </c>
      <c r="O995" s="296">
        <f>0</f>
        <v>0</v>
      </c>
      <c r="P995" s="296">
        <f>0</f>
        <v>0</v>
      </c>
      <c r="Q995" s="296"/>
      <c r="R995" s="295">
        <f>SUM(N995:Q995)</f>
        <v>66697568.630000003</v>
      </c>
      <c r="S995" s="295"/>
      <c r="T995" s="295"/>
      <c r="U995" s="253"/>
      <c r="V995" s="253"/>
      <c r="W995" s="253"/>
      <c r="X995" s="282"/>
    </row>
    <row r="996" spans="2:29" ht="27.6" customHeight="1" x14ac:dyDescent="0.35">
      <c r="B996" s="293"/>
      <c r="C996" s="293"/>
      <c r="D996" s="293"/>
      <c r="E996" s="299"/>
      <c r="F996" s="291"/>
      <c r="G996" s="292"/>
      <c r="H996" s="292"/>
      <c r="I996" s="292"/>
      <c r="J996" s="241"/>
      <c r="K996" s="241"/>
      <c r="L996" s="300" t="s">
        <v>1544</v>
      </c>
      <c r="M996" s="518">
        <f>SUM(M995:M995)</f>
        <v>294810</v>
      </c>
      <c r="N996" s="519">
        <f>SUM(N995:N995)</f>
        <v>66697568.630000003</v>
      </c>
      <c r="O996" s="519">
        <f>SUM(O995:O995)</f>
        <v>0</v>
      </c>
      <c r="P996" s="519">
        <f>SUM(P995:P995)</f>
        <v>0</v>
      </c>
      <c r="Q996" s="519"/>
      <c r="R996" s="311">
        <f>SUM(N996:P996)</f>
        <v>66697568.630000003</v>
      </c>
      <c r="S996" s="311"/>
      <c r="T996" s="310"/>
      <c r="U996" s="253"/>
      <c r="V996" s="253"/>
      <c r="W996" s="253"/>
      <c r="X996" s="282"/>
    </row>
    <row r="997" spans="2:29" ht="27.6" customHeight="1" x14ac:dyDescent="0.35">
      <c r="B997" s="346" t="s">
        <v>2349</v>
      </c>
      <c r="C997" s="346"/>
      <c r="D997" s="346"/>
      <c r="E997" s="284"/>
      <c r="F997" s="285"/>
      <c r="G997" s="279"/>
      <c r="H997" s="279"/>
      <c r="I997" s="279"/>
      <c r="J997" s="241"/>
      <c r="K997" s="241"/>
      <c r="L997" s="418" t="s">
        <v>1177</v>
      </c>
      <c r="M997" s="520">
        <f>SUM(M996)</f>
        <v>294810</v>
      </c>
      <c r="N997" s="343">
        <f>SUM(N996)</f>
        <v>66697568.630000003</v>
      </c>
      <c r="O997" s="343">
        <f>SUM(O996)</f>
        <v>0</v>
      </c>
      <c r="P997" s="343">
        <f>SUM(P996)</f>
        <v>0</v>
      </c>
      <c r="Q997" s="343"/>
      <c r="R997" s="314">
        <f>SUM(N997:Q997)</f>
        <v>66697568.630000003</v>
      </c>
      <c r="S997" s="343"/>
      <c r="T997" s="310"/>
      <c r="U997" s="253"/>
      <c r="V997" s="253"/>
      <c r="W997" s="253"/>
      <c r="X997" s="282"/>
    </row>
    <row r="998" spans="2:29" ht="27.6" customHeight="1" x14ac:dyDescent="0.35">
      <c r="B998" s="286" t="s">
        <v>2350</v>
      </c>
      <c r="C998" s="286"/>
      <c r="D998" s="286"/>
      <c r="E998" s="287"/>
      <c r="F998" s="288"/>
      <c r="G998" s="279"/>
      <c r="H998" s="279"/>
      <c r="I998" s="279"/>
      <c r="J998" s="241"/>
      <c r="K998" s="241"/>
      <c r="L998" s="241"/>
      <c r="M998" s="255"/>
      <c r="N998" s="280"/>
      <c r="O998" s="280"/>
      <c r="P998" s="280"/>
      <c r="Q998" s="280"/>
      <c r="R998" s="295"/>
      <c r="S998" s="295"/>
      <c r="T998" s="295"/>
      <c r="U998" s="253"/>
      <c r="V998" s="253"/>
      <c r="W998" s="253"/>
      <c r="X998" s="282"/>
    </row>
    <row r="999" spans="2:29" ht="27.6" customHeight="1" x14ac:dyDescent="0.35">
      <c r="B999" s="289" t="s">
        <v>2353</v>
      </c>
      <c r="C999" s="289"/>
      <c r="D999" s="289"/>
      <c r="E999" s="299">
        <v>1007777</v>
      </c>
      <c r="F999" s="291" t="s">
        <v>2351</v>
      </c>
      <c r="G999" s="292" t="s">
        <v>2352</v>
      </c>
      <c r="H999" s="292" t="s">
        <v>778</v>
      </c>
      <c r="I999" s="292">
        <v>10035</v>
      </c>
      <c r="J999" s="241" t="s">
        <v>538</v>
      </c>
      <c r="K999" s="241" t="s">
        <v>538</v>
      </c>
      <c r="L999" s="367" t="s">
        <v>2356</v>
      </c>
      <c r="M999" s="309">
        <v>274500</v>
      </c>
      <c r="N999" s="281">
        <v>138442867</v>
      </c>
      <c r="O999" s="310">
        <v>0</v>
      </c>
      <c r="P999" s="310">
        <v>0</v>
      </c>
      <c r="Q999" s="310"/>
      <c r="R999" s="295">
        <f>SUM(N999:Q999)</f>
        <v>138442867</v>
      </c>
      <c r="S999" s="281"/>
      <c r="T999" s="281"/>
      <c r="U999" s="253">
        <v>9</v>
      </c>
      <c r="V999" s="253">
        <v>4</v>
      </c>
      <c r="W999" s="253">
        <v>1998</v>
      </c>
      <c r="X999" s="297">
        <v>1</v>
      </c>
      <c r="Y999" s="348">
        <v>0.8</v>
      </c>
    </row>
    <row r="1000" spans="2:29" ht="27.6" customHeight="1" x14ac:dyDescent="0.35">
      <c r="B1000" s="293"/>
      <c r="C1000" s="293"/>
      <c r="D1000" s="293"/>
      <c r="E1000" s="299"/>
      <c r="F1000" s="291"/>
      <c r="G1000" s="292"/>
      <c r="H1000" s="292"/>
      <c r="I1000" s="292"/>
      <c r="J1000" s="241"/>
      <c r="K1000" s="241"/>
      <c r="L1000" s="418" t="s">
        <v>1177</v>
      </c>
      <c r="M1000" s="520">
        <f>SUM(M999)</f>
        <v>274500</v>
      </c>
      <c r="N1000" s="343">
        <f>SUM(N999)</f>
        <v>138442867</v>
      </c>
      <c r="O1000" s="343">
        <f>SUM(O999)</f>
        <v>0</v>
      </c>
      <c r="P1000" s="343">
        <f>SUM(P999)</f>
        <v>0</v>
      </c>
      <c r="Q1000" s="343"/>
      <c r="R1000" s="314">
        <f>SUM(N1000:Q1000)</f>
        <v>138442867</v>
      </c>
      <c r="S1000" s="343"/>
      <c r="T1000" s="281"/>
      <c r="U1000" s="400"/>
      <c r="V1000" s="400"/>
      <c r="W1000" s="400"/>
      <c r="X1000" s="517"/>
    </row>
    <row r="1001" spans="2:29" s="253" customFormat="1" ht="27.6" customHeight="1" x14ac:dyDescent="0.35">
      <c r="B1001" s="346" t="s">
        <v>2509</v>
      </c>
      <c r="C1001" s="346"/>
      <c r="D1001" s="346"/>
      <c r="E1001" s="327"/>
      <c r="F1001" s="326"/>
      <c r="G1001" s="365"/>
      <c r="H1001" s="365"/>
      <c r="I1001" s="365"/>
      <c r="J1001" s="365"/>
      <c r="L1001" s="517"/>
      <c r="M1001" s="521"/>
      <c r="N1001" s="522"/>
      <c r="P1001" s="523" t="s">
        <v>2054</v>
      </c>
      <c r="Q1001" s="523"/>
      <c r="R1001" s="310"/>
      <c r="S1001" s="310"/>
      <c r="T1001" s="310"/>
      <c r="U1001" s="400"/>
      <c r="W1001" s="400"/>
      <c r="X1001" s="282"/>
      <c r="Z1001" s="362"/>
      <c r="AA1001" s="362"/>
      <c r="AB1001" s="309"/>
      <c r="AC1001" s="309"/>
    </row>
    <row r="1002" spans="2:29" s="253" customFormat="1" ht="27.6" customHeight="1" x14ac:dyDescent="0.35">
      <c r="B1002" s="286" t="s">
        <v>2510</v>
      </c>
      <c r="C1002" s="286"/>
      <c r="D1002" s="286"/>
      <c r="E1002" s="327"/>
      <c r="F1002" s="326"/>
      <c r="G1002" s="365"/>
      <c r="H1002" s="365"/>
      <c r="I1002" s="365"/>
      <c r="J1002" s="365"/>
      <c r="L1002" s="517"/>
      <c r="M1002" s="521"/>
      <c r="N1002" s="522"/>
      <c r="P1002" s="523"/>
      <c r="Q1002" s="523"/>
      <c r="R1002" s="310"/>
      <c r="S1002" s="310"/>
      <c r="T1002" s="310"/>
      <c r="U1002" s="400"/>
      <c r="W1002" s="400"/>
      <c r="X1002" s="282"/>
      <c r="Z1002" s="362"/>
      <c r="AA1002" s="362"/>
      <c r="AB1002" s="309"/>
      <c r="AC1002" s="309"/>
    </row>
    <row r="1003" spans="2:29" s="253" customFormat="1" ht="42.75" customHeight="1" x14ac:dyDescent="0.35">
      <c r="B1003" s="524" t="s">
        <v>2579</v>
      </c>
      <c r="C1003" s="524"/>
      <c r="D1003" s="524"/>
      <c r="E1003" s="327">
        <v>100888</v>
      </c>
      <c r="F1003" s="326" t="s">
        <v>2514</v>
      </c>
      <c r="G1003" s="365" t="s">
        <v>2511</v>
      </c>
      <c r="H1003" s="365" t="s">
        <v>778</v>
      </c>
      <c r="I1003" s="365">
        <v>11213</v>
      </c>
      <c r="J1003" s="365" t="s">
        <v>538</v>
      </c>
      <c r="K1003" s="365" t="s">
        <v>538</v>
      </c>
      <c r="L1003" s="282" t="s">
        <v>2512</v>
      </c>
      <c r="M1003" s="309">
        <v>460852</v>
      </c>
      <c r="N1003" s="281">
        <v>300636572</v>
      </c>
      <c r="O1003" s="281">
        <v>43867070</v>
      </c>
      <c r="Q1003" s="281">
        <v>140510520</v>
      </c>
      <c r="R1003" s="295">
        <f>SUM(N1003:Q1003)</f>
        <v>485014162</v>
      </c>
      <c r="S1003" s="310"/>
      <c r="T1003" s="310"/>
      <c r="U1003" s="400">
        <v>9</v>
      </c>
      <c r="V1003" s="253">
        <v>6</v>
      </c>
      <c r="W1003" s="525" t="s">
        <v>2522</v>
      </c>
      <c r="X1003" s="297">
        <v>0.8</v>
      </c>
      <c r="Z1003" s="362"/>
      <c r="AA1003" s="362"/>
      <c r="AB1003" s="309"/>
      <c r="AC1003" s="309"/>
    </row>
    <row r="1004" spans="2:29" s="253" customFormat="1" ht="27.6" customHeight="1" x14ac:dyDescent="0.35">
      <c r="B1004" s="524" t="s">
        <v>2578</v>
      </c>
      <c r="C1004" s="524"/>
      <c r="D1004" s="524"/>
      <c r="E1004" s="327">
        <v>100889</v>
      </c>
      <c r="F1004" s="326" t="s">
        <v>2513</v>
      </c>
      <c r="G1004" s="365" t="s">
        <v>2511</v>
      </c>
      <c r="H1004" s="365" t="s">
        <v>778</v>
      </c>
      <c r="I1004" s="365">
        <v>11213</v>
      </c>
      <c r="J1004" s="365" t="s">
        <v>2515</v>
      </c>
      <c r="K1004" s="365" t="s">
        <v>2515</v>
      </c>
      <c r="L1004" s="282" t="s">
        <v>2516</v>
      </c>
      <c r="M1004" s="719"/>
      <c r="N1004" s="720"/>
      <c r="O1004" s="720"/>
      <c r="P1004" s="281"/>
      <c r="Q1004" s="281"/>
      <c r="R1004" s="310"/>
      <c r="S1004" s="310"/>
      <c r="T1004" s="310"/>
      <c r="U1004" s="400"/>
      <c r="W1004" s="400"/>
      <c r="X1004" s="282"/>
      <c r="Z1004" s="362"/>
      <c r="AA1004" s="362"/>
      <c r="AB1004" s="309"/>
      <c r="AC1004" s="309"/>
    </row>
    <row r="1005" spans="2:29" s="253" customFormat="1" ht="27.6" customHeight="1" x14ac:dyDescent="0.35">
      <c r="B1005" s="524" t="s">
        <v>2577</v>
      </c>
      <c r="C1005" s="524"/>
      <c r="D1005" s="524"/>
      <c r="E1005" s="327">
        <v>100890</v>
      </c>
      <c r="F1005" s="326" t="s">
        <v>2517</v>
      </c>
      <c r="G1005" s="365" t="s">
        <v>2511</v>
      </c>
      <c r="H1005" s="365" t="s">
        <v>778</v>
      </c>
      <c r="I1005" s="365">
        <v>11213</v>
      </c>
      <c r="J1005" s="365" t="s">
        <v>2518</v>
      </c>
      <c r="K1005" s="365" t="s">
        <v>2518</v>
      </c>
      <c r="L1005" s="282" t="s">
        <v>2519</v>
      </c>
      <c r="M1005" s="309">
        <v>36457</v>
      </c>
      <c r="N1005" s="281">
        <v>7167529</v>
      </c>
      <c r="O1005" s="281">
        <v>591292</v>
      </c>
      <c r="P1005" s="281"/>
      <c r="Q1005" s="281">
        <v>4607103</v>
      </c>
      <c r="R1005" s="295">
        <f t="shared" ref="R1005:R1008" si="42">SUM(N1005:Q1005)</f>
        <v>12365924</v>
      </c>
      <c r="S1005" s="310"/>
      <c r="T1005" s="310"/>
      <c r="U1005" s="400">
        <v>9</v>
      </c>
      <c r="V1005" s="253">
        <v>6</v>
      </c>
      <c r="W1005" s="400">
        <v>2001</v>
      </c>
      <c r="X1005" s="282"/>
      <c r="Z1005" s="362"/>
      <c r="AA1005" s="362"/>
      <c r="AB1005" s="309"/>
      <c r="AC1005" s="309"/>
    </row>
    <row r="1006" spans="2:29" s="253" customFormat="1" ht="27.6" customHeight="1" x14ac:dyDescent="0.35">
      <c r="B1006" s="524" t="s">
        <v>2576</v>
      </c>
      <c r="C1006" s="524"/>
      <c r="D1006" s="524"/>
      <c r="E1006" s="327">
        <v>100891</v>
      </c>
      <c r="F1006" s="374" t="s">
        <v>2636</v>
      </c>
      <c r="G1006" s="365" t="s">
        <v>2511</v>
      </c>
      <c r="H1006" s="365" t="s">
        <v>778</v>
      </c>
      <c r="I1006" s="365">
        <v>11213</v>
      </c>
      <c r="J1006" s="365" t="s">
        <v>2520</v>
      </c>
      <c r="K1006" s="365" t="s">
        <v>2520</v>
      </c>
      <c r="L1006" s="282" t="s">
        <v>2468</v>
      </c>
      <c r="M1006" s="309">
        <v>3020</v>
      </c>
      <c r="N1006" s="281">
        <v>994500</v>
      </c>
      <c r="O1006" s="281">
        <v>165000</v>
      </c>
      <c r="P1006" s="281"/>
      <c r="Q1006" s="281">
        <v>868428</v>
      </c>
      <c r="R1006" s="295">
        <f t="shared" si="42"/>
        <v>2027928</v>
      </c>
      <c r="S1006" s="310"/>
      <c r="T1006" s="310"/>
      <c r="U1006" s="400">
        <v>9</v>
      </c>
      <c r="V1006" s="253">
        <v>6</v>
      </c>
      <c r="W1006" s="400">
        <v>2001</v>
      </c>
      <c r="X1006" s="282"/>
      <c r="Z1006" s="362"/>
      <c r="AA1006" s="362"/>
      <c r="AB1006" s="309"/>
      <c r="AC1006" s="309"/>
    </row>
    <row r="1007" spans="2:29" s="253" customFormat="1" ht="27.6" customHeight="1" x14ac:dyDescent="0.35">
      <c r="B1007" s="524" t="s">
        <v>2575</v>
      </c>
      <c r="C1007" s="524"/>
      <c r="D1007" s="524"/>
      <c r="E1007" s="327">
        <v>100892</v>
      </c>
      <c r="F1007" s="326" t="s">
        <v>2521</v>
      </c>
      <c r="G1007" s="365" t="s">
        <v>2511</v>
      </c>
      <c r="H1007" s="365" t="s">
        <v>778</v>
      </c>
      <c r="I1007" s="365">
        <v>11213</v>
      </c>
      <c r="J1007" s="365" t="s">
        <v>1541</v>
      </c>
      <c r="K1007" s="365" t="s">
        <v>2635</v>
      </c>
      <c r="L1007" s="282" t="s">
        <v>2468</v>
      </c>
      <c r="M1007" s="309">
        <v>3020</v>
      </c>
      <c r="N1007" s="281">
        <v>992817</v>
      </c>
      <c r="O1007" s="281">
        <v>162225</v>
      </c>
      <c r="P1007" s="281"/>
      <c r="Q1007" s="281">
        <v>1104000</v>
      </c>
      <c r="R1007" s="295">
        <f t="shared" si="42"/>
        <v>2259042</v>
      </c>
      <c r="S1007" s="310"/>
      <c r="T1007" s="310"/>
      <c r="U1007" s="400">
        <v>9</v>
      </c>
      <c r="V1007" s="253">
        <v>6</v>
      </c>
      <c r="W1007" s="400">
        <v>2001</v>
      </c>
      <c r="X1007" s="282"/>
      <c r="Z1007" s="362"/>
      <c r="AA1007" s="362"/>
      <c r="AB1007" s="309"/>
      <c r="AC1007" s="309"/>
    </row>
    <row r="1008" spans="2:29" s="253" customFormat="1" ht="27.6" customHeight="1" x14ac:dyDescent="0.35">
      <c r="B1008" s="524" t="s">
        <v>2639</v>
      </c>
      <c r="C1008" s="524"/>
      <c r="D1008" s="524"/>
      <c r="E1008" s="327">
        <v>100893</v>
      </c>
      <c r="F1008" s="326" t="s">
        <v>2640</v>
      </c>
      <c r="G1008" s="365" t="s">
        <v>2511</v>
      </c>
      <c r="H1008" s="365" t="s">
        <v>778</v>
      </c>
      <c r="I1008" s="365">
        <v>11214</v>
      </c>
      <c r="J1008" s="365" t="s">
        <v>2641</v>
      </c>
      <c r="K1008" s="365" t="s">
        <v>2642</v>
      </c>
      <c r="L1008" s="282" t="s">
        <v>1450</v>
      </c>
      <c r="M1008" s="309">
        <v>5963</v>
      </c>
      <c r="N1008" s="281">
        <v>12088301</v>
      </c>
      <c r="O1008" s="281">
        <v>51300</v>
      </c>
      <c r="R1008" s="295">
        <f t="shared" si="42"/>
        <v>12139601</v>
      </c>
      <c r="S1008" s="521"/>
      <c r="U1008" s="400">
        <v>9</v>
      </c>
      <c r="V1008" s="253">
        <v>6</v>
      </c>
      <c r="W1008" s="400">
        <v>2005</v>
      </c>
      <c r="Z1008" s="362"/>
      <c r="AA1008" s="362"/>
      <c r="AB1008" s="309"/>
      <c r="AC1008" s="309"/>
    </row>
    <row r="1009" spans="2:29" s="253" customFormat="1" ht="27.6" customHeight="1" x14ac:dyDescent="0.35">
      <c r="B1009" s="526"/>
      <c r="C1009" s="526"/>
      <c r="D1009" s="526"/>
      <c r="E1009" s="327"/>
      <c r="F1009" s="326"/>
      <c r="G1009" s="365"/>
      <c r="H1009" s="365"/>
      <c r="I1009" s="365"/>
      <c r="J1009" s="365"/>
      <c r="K1009" s="365"/>
      <c r="L1009" s="517"/>
      <c r="M1009" s="521">
        <f>SUM(M1003:M1008)</f>
        <v>509312</v>
      </c>
      <c r="N1009" s="527">
        <f>SUM(N1003:N1008)</f>
        <v>321879719</v>
      </c>
      <c r="O1009" s="527">
        <f>SUM(O1003:O1008)</f>
        <v>44836887</v>
      </c>
      <c r="P1009" s="527">
        <f>P1005+P1006+P1007</f>
        <v>0</v>
      </c>
      <c r="Q1009" s="527">
        <f>SUM(Q1003:Q1008)</f>
        <v>147090051</v>
      </c>
      <c r="R1009" s="314">
        <f>SUM(N1009:Q1009)</f>
        <v>513806657</v>
      </c>
      <c r="S1009" s="343"/>
      <c r="T1009" s="521"/>
      <c r="U1009" s="400"/>
      <c r="W1009" s="400"/>
      <c r="X1009" s="282"/>
      <c r="Z1009" s="362"/>
      <c r="AA1009" s="362"/>
      <c r="AB1009" s="309"/>
      <c r="AC1009" s="309"/>
    </row>
    <row r="1010" spans="2:29" ht="39.75" customHeight="1" thickBot="1" x14ac:dyDescent="0.4">
      <c r="B1010" s="293"/>
      <c r="C1010" s="293"/>
      <c r="D1010" s="293"/>
      <c r="E1010" s="299"/>
      <c r="F1010" s="528"/>
      <c r="G1010" s="292"/>
      <c r="H1010" s="292"/>
      <c r="I1010" s="292"/>
      <c r="K1010" s="241"/>
      <c r="L1010" s="529" t="s">
        <v>2039</v>
      </c>
      <c r="M1010" s="530">
        <f>M1009+M1000+M997+M992+M972+M753+M653+M100+M24</f>
        <v>52995202</v>
      </c>
      <c r="N1010" s="531">
        <f>+N1009+N1000+N997+N992+N972+N753+N653+N100+N24</f>
        <v>20545315830.354816</v>
      </c>
      <c r="O1010" s="773">
        <f>SUM(O1009+O1000+O997+O992+O972+O753+O653+O100+O24)</f>
        <v>1412611541.05356</v>
      </c>
      <c r="P1010" s="531">
        <f>+P1009+P1000+P997+P992+P972+P753+P653+P100+P24</f>
        <v>74712948</v>
      </c>
      <c r="Q1010" s="531">
        <f>+Q1009+Q1000+Q997+Q992+Q972+Q753+Q653+Q100+Q24</f>
        <v>147090051</v>
      </c>
      <c r="R1010" s="532">
        <f>SUM(N1010:Q1010)</f>
        <v>22179730370.408375</v>
      </c>
      <c r="S1010" s="532"/>
      <c r="T1010" s="310"/>
      <c r="U1010" s="310"/>
      <c r="V1010" s="533"/>
      <c r="W1010" s="253"/>
      <c r="X1010" s="282"/>
    </row>
    <row r="1011" spans="2:29" ht="27.6" customHeight="1" thickTop="1" thickBot="1" x14ac:dyDescent="0.4">
      <c r="B1011" s="534" t="s">
        <v>3301</v>
      </c>
      <c r="C1011" s="535"/>
      <c r="D1011" s="535"/>
      <c r="E1011" s="536"/>
      <c r="F1011" s="537"/>
      <c r="G1011" s="538"/>
      <c r="H1011" s="492"/>
      <c r="I1011" s="492"/>
      <c r="J1011" s="492"/>
      <c r="K1011" s="492"/>
      <c r="L1011" s="492"/>
      <c r="M1011" s="492"/>
      <c r="N1011" s="539"/>
      <c r="O1011" s="539"/>
      <c r="P1011" s="480"/>
      <c r="Q1011" s="480"/>
      <c r="R1011" s="540" t="s">
        <v>2054</v>
      </c>
      <c r="S1011" s="540"/>
      <c r="T1011" s="540"/>
      <c r="U1011" s="253"/>
      <c r="V1011" s="253"/>
      <c r="W1011" s="253"/>
      <c r="X1011" s="253"/>
    </row>
    <row r="1012" spans="2:29" ht="24.75" customHeight="1" x14ac:dyDescent="0.35">
      <c r="B1012" s="541" t="s">
        <v>2583</v>
      </c>
      <c r="C1012" s="542"/>
      <c r="D1012" s="542"/>
      <c r="E1012" s="543"/>
      <c r="F1012" s="544"/>
      <c r="G1012" s="538"/>
      <c r="H1012" s="492"/>
      <c r="I1012" s="492"/>
      <c r="J1012" s="492"/>
      <c r="K1012" s="492"/>
      <c r="L1012" s="492"/>
      <c r="M1012" s="492"/>
      <c r="N1012" s="539"/>
      <c r="O1012" s="539"/>
      <c r="P1012" s="480"/>
      <c r="Q1012" s="480"/>
      <c r="R1012" s="281"/>
      <c r="S1012" s="281"/>
      <c r="T1012" s="281"/>
      <c r="U1012" s="253"/>
      <c r="V1012" s="253"/>
      <c r="W1012" s="253"/>
      <c r="X1012" s="253"/>
    </row>
    <row r="1013" spans="2:29" ht="9.6" customHeight="1" thickBot="1" x14ac:dyDescent="0.4">
      <c r="B1013" s="545"/>
      <c r="C1013" s="546"/>
      <c r="D1013" s="546"/>
      <c r="E1013" s="546"/>
      <c r="F1013" s="547"/>
      <c r="G1013" s="538"/>
      <c r="H1013" s="492"/>
      <c r="I1013" s="492"/>
      <c r="J1013" s="492"/>
      <c r="K1013" s="492"/>
      <c r="L1013" s="492"/>
      <c r="M1013" s="492"/>
      <c r="N1013" s="539"/>
      <c r="O1013" s="539"/>
      <c r="P1013" s="480"/>
      <c r="Q1013" s="480"/>
      <c r="R1013" s="282"/>
      <c r="S1013" s="282"/>
      <c r="T1013" s="282"/>
      <c r="U1013" s="253"/>
      <c r="V1013" s="253"/>
      <c r="W1013" s="253"/>
      <c r="X1013" s="253"/>
    </row>
    <row r="1014" spans="2:29" ht="27.6" customHeight="1" thickTop="1" x14ac:dyDescent="0.35">
      <c r="B1014" s="802"/>
      <c r="C1014" s="803"/>
      <c r="D1014" s="803"/>
      <c r="E1014" s="803"/>
      <c r="F1014" s="804"/>
      <c r="G1014" s="491"/>
      <c r="H1014" s="492"/>
      <c r="I1014" s="492"/>
      <c r="J1014" s="492"/>
      <c r="K1014" s="492"/>
      <c r="L1014" s="492"/>
      <c r="M1014" s="548"/>
      <c r="R1014" s="282"/>
      <c r="S1014" s="282"/>
      <c r="T1014" s="282"/>
      <c r="U1014" s="253"/>
      <c r="V1014" s="253"/>
      <c r="W1014" s="253"/>
      <c r="X1014" s="253"/>
    </row>
    <row r="1015" spans="2:29" ht="34.5" customHeight="1" thickBot="1" x14ac:dyDescent="0.4">
      <c r="B1015" s="805"/>
      <c r="C1015" s="806"/>
      <c r="D1015" s="806"/>
      <c r="E1015" s="806"/>
      <c r="F1015" s="807"/>
      <c r="G1015" s="491"/>
      <c r="H1015" s="492"/>
      <c r="I1015" s="492"/>
      <c r="J1015" s="492"/>
      <c r="K1015" s="492"/>
      <c r="L1015" s="492"/>
      <c r="M1015" s="548"/>
      <c r="N1015" s="539"/>
      <c r="O1015" s="539"/>
      <c r="P1015" s="480"/>
      <c r="Q1015" s="480"/>
      <c r="R1015" s="282"/>
      <c r="S1015" s="282"/>
      <c r="T1015" s="282"/>
      <c r="U1015" s="253"/>
      <c r="V1015" s="253"/>
      <c r="W1015" s="253"/>
      <c r="X1015" s="253"/>
    </row>
    <row r="1016" spans="2:29" ht="65.650000000000006" customHeight="1" thickTop="1" thickBot="1" x14ac:dyDescent="1.05">
      <c r="B1016" s="823" t="s">
        <v>3300</v>
      </c>
      <c r="C1016" s="824"/>
      <c r="D1016" s="824"/>
      <c r="E1016" s="824"/>
      <c r="F1016" s="825"/>
      <c r="G1016" s="538"/>
      <c r="H1016" s="492"/>
      <c r="I1016" s="492"/>
      <c r="J1016" s="492"/>
      <c r="K1016" s="492"/>
      <c r="L1016" s="492"/>
      <c r="M1016" s="548"/>
      <c r="N1016" s="539"/>
      <c r="P1016" s="280"/>
      <c r="Q1016" s="280">
        <v>134441550</v>
      </c>
      <c r="R1016" s="281">
        <f>Q1016-R1000</f>
        <v>-4001317</v>
      </c>
      <c r="S1016" s="282"/>
      <c r="T1016" s="282"/>
      <c r="U1016" s="253"/>
      <c r="V1016" s="253"/>
      <c r="W1016" s="253"/>
      <c r="X1016" s="253"/>
    </row>
    <row r="1017" spans="2:29" ht="23.65" customHeight="1" thickTop="1" x14ac:dyDescent="0.35">
      <c r="B1017" s="808" t="s">
        <v>3298</v>
      </c>
      <c r="C1017" s="809"/>
      <c r="D1017" s="809"/>
      <c r="E1017" s="809"/>
      <c r="F1017" s="810"/>
      <c r="G1017" s="549"/>
      <c r="H1017" s="492"/>
      <c r="I1017" s="492"/>
      <c r="J1017" s="492"/>
      <c r="K1017" s="492"/>
      <c r="L1017" s="492"/>
      <c r="M1017" s="492"/>
      <c r="N1017" s="539"/>
      <c r="O1017" s="539"/>
      <c r="P1017" s="480"/>
      <c r="Q1017" s="480"/>
      <c r="R1017" s="282"/>
      <c r="S1017" s="282"/>
      <c r="T1017" s="282"/>
      <c r="U1017" s="253"/>
      <c r="V1017" s="253"/>
      <c r="W1017" s="253"/>
      <c r="X1017" s="253"/>
    </row>
    <row r="1018" spans="2:29" ht="8.65" customHeight="1" thickBot="1" x14ac:dyDescent="0.4">
      <c r="B1018" s="811"/>
      <c r="C1018" s="812"/>
      <c r="D1018" s="812"/>
      <c r="E1018" s="812"/>
      <c r="F1018" s="813"/>
      <c r="G1018" s="549"/>
      <c r="H1018" s="492"/>
      <c r="I1018" s="492"/>
      <c r="J1018" s="492"/>
      <c r="K1018" s="492"/>
      <c r="L1018" s="492"/>
      <c r="M1018" s="492"/>
      <c r="N1018" s="539"/>
      <c r="O1018" s="539"/>
      <c r="P1018" s="480"/>
      <c r="Q1018" s="480"/>
      <c r="R1018" s="282"/>
      <c r="S1018" s="282"/>
      <c r="T1018" s="282"/>
      <c r="U1018" s="253"/>
      <c r="V1018" s="253"/>
      <c r="W1018" s="253"/>
      <c r="X1018" s="253"/>
    </row>
    <row r="1019" spans="2:29" ht="25.5" customHeight="1" thickTop="1" thickBot="1" x14ac:dyDescent="0.4">
      <c r="B1019" s="814" t="s">
        <v>3299</v>
      </c>
      <c r="C1019" s="815"/>
      <c r="D1019" s="815"/>
      <c r="E1019" s="815"/>
      <c r="F1019" s="816"/>
      <c r="G1019" s="550"/>
      <c r="H1019" s="492"/>
      <c r="I1019" s="492"/>
      <c r="J1019" s="492"/>
      <c r="K1019" s="492"/>
      <c r="L1019" s="492"/>
      <c r="M1019" s="492"/>
      <c r="N1019" s="539"/>
      <c r="O1019" s="539"/>
      <c r="P1019" s="480"/>
      <c r="Q1019" s="480"/>
      <c r="R1019" s="282"/>
      <c r="S1019" s="282"/>
      <c r="T1019" s="282"/>
      <c r="U1019" s="253"/>
      <c r="V1019" s="253"/>
      <c r="W1019" s="253"/>
      <c r="X1019" s="253"/>
    </row>
    <row r="1020" spans="2:29" ht="27.6" customHeight="1" thickTop="1" x14ac:dyDescent="0.35">
      <c r="B1020" s="241"/>
      <c r="C1020" s="241"/>
      <c r="D1020" s="241"/>
      <c r="E1020" s="306"/>
      <c r="F1020" s="307"/>
      <c r="G1020" s="241"/>
      <c r="H1020" s="241"/>
      <c r="I1020" s="241"/>
      <c r="J1020" s="241"/>
      <c r="K1020" s="241"/>
      <c r="L1020" s="241"/>
      <c r="M1020" s="241"/>
      <c r="N1020" s="480"/>
      <c r="O1020" s="480"/>
      <c r="P1020" s="480"/>
      <c r="Q1020" s="480"/>
      <c r="R1020" s="282"/>
      <c r="S1020" s="282"/>
      <c r="T1020" s="282"/>
      <c r="U1020" s="253"/>
      <c r="V1020" s="253"/>
      <c r="W1020" s="253"/>
      <c r="X1020" s="253"/>
    </row>
    <row r="1021" spans="2:29" ht="27.6" customHeight="1" x14ac:dyDescent="0.35">
      <c r="B1021" s="241"/>
      <c r="C1021" s="241"/>
      <c r="D1021" s="241"/>
      <c r="E1021" s="306"/>
      <c r="F1021" s="307"/>
      <c r="G1021" s="241"/>
      <c r="H1021" s="241"/>
      <c r="I1021" s="241"/>
      <c r="J1021" s="241"/>
      <c r="K1021" s="241"/>
      <c r="L1021" s="241"/>
      <c r="M1021" s="241"/>
      <c r="N1021" s="480"/>
      <c r="O1021" s="480"/>
      <c r="P1021" s="480"/>
      <c r="Q1021" s="480"/>
      <c r="R1021" s="282"/>
      <c r="S1021" s="282"/>
      <c r="T1021" s="282"/>
      <c r="U1021" s="551"/>
      <c r="V1021" s="253"/>
      <c r="W1021" s="253"/>
      <c r="X1021" s="253"/>
    </row>
    <row r="1022" spans="2:29" ht="27.6" customHeight="1" x14ac:dyDescent="0.35">
      <c r="B1022" s="241"/>
      <c r="C1022" s="241"/>
      <c r="D1022" s="241"/>
      <c r="E1022" s="306"/>
      <c r="F1022" s="307"/>
      <c r="G1022" s="241"/>
      <c r="H1022" s="241"/>
      <c r="I1022" s="241"/>
      <c r="J1022" s="241"/>
      <c r="K1022" s="241"/>
      <c r="L1022" s="241"/>
      <c r="M1022" s="241"/>
      <c r="N1022" s="480"/>
      <c r="O1022" s="480"/>
      <c r="P1022" s="480"/>
      <c r="Q1022" s="480"/>
      <c r="R1022" s="282"/>
      <c r="S1022" s="282"/>
      <c r="T1022" s="282"/>
      <c r="U1022" s="253"/>
      <c r="V1022" s="253"/>
      <c r="W1022" s="253"/>
      <c r="X1022" s="253"/>
    </row>
    <row r="1023" spans="2:29" ht="27.6" customHeight="1" x14ac:dyDescent="0.35">
      <c r="B1023" s="241"/>
      <c r="C1023" s="241"/>
      <c r="D1023" s="241"/>
      <c r="E1023" s="306"/>
      <c r="F1023" s="307"/>
      <c r="G1023" s="241"/>
      <c r="H1023" s="241"/>
      <c r="I1023" s="241"/>
      <c r="J1023" s="241"/>
      <c r="K1023" s="241"/>
      <c r="L1023" s="241"/>
      <c r="M1023" s="241"/>
      <c r="N1023" s="480"/>
      <c r="O1023" s="480"/>
      <c r="P1023" s="480"/>
      <c r="Q1023" s="480"/>
      <c r="R1023" s="282"/>
      <c r="S1023" s="282"/>
      <c r="T1023" s="282"/>
      <c r="U1023" s="253"/>
      <c r="V1023" s="253"/>
      <c r="W1023" s="253"/>
      <c r="X1023" s="253"/>
    </row>
    <row r="1024" spans="2:29" ht="27.6" customHeight="1" x14ac:dyDescent="0.35">
      <c r="B1024" s="241"/>
      <c r="C1024" s="241"/>
      <c r="D1024" s="241"/>
      <c r="E1024" s="306"/>
      <c r="F1024" s="307"/>
      <c r="G1024" s="241"/>
      <c r="H1024" s="241"/>
      <c r="I1024" s="241"/>
      <c r="J1024" s="241"/>
      <c r="K1024" s="241"/>
      <c r="L1024" s="241"/>
      <c r="M1024" s="241"/>
      <c r="N1024" s="480"/>
      <c r="O1024" s="480"/>
      <c r="P1024" s="480"/>
      <c r="Q1024" s="480"/>
      <c r="R1024" s="282"/>
      <c r="S1024" s="282"/>
      <c r="T1024" s="282"/>
      <c r="U1024" s="253"/>
      <c r="V1024" s="253"/>
      <c r="W1024" s="253"/>
      <c r="X1024" s="253"/>
    </row>
    <row r="1025" spans="2:24" ht="27.6" customHeight="1" x14ac:dyDescent="0.35">
      <c r="B1025" s="241"/>
      <c r="C1025" s="241"/>
      <c r="D1025" s="241"/>
      <c r="E1025" s="306"/>
      <c r="F1025" s="307"/>
      <c r="G1025" s="241"/>
      <c r="H1025" s="241"/>
      <c r="I1025" s="241"/>
      <c r="J1025" s="241"/>
      <c r="K1025" s="241"/>
      <c r="L1025" s="241"/>
      <c r="M1025" s="241"/>
      <c r="N1025" s="480"/>
      <c r="O1025" s="480"/>
      <c r="P1025" s="480"/>
      <c r="Q1025" s="480"/>
      <c r="R1025" s="282"/>
      <c r="S1025" s="282"/>
      <c r="T1025" s="282"/>
      <c r="U1025" s="253"/>
      <c r="V1025" s="253"/>
      <c r="W1025" s="253"/>
      <c r="X1025" s="253"/>
    </row>
    <row r="1026" spans="2:24" ht="27.6" customHeight="1" x14ac:dyDescent="0.35">
      <c r="B1026" s="241"/>
      <c r="C1026" s="241"/>
      <c r="D1026" s="241"/>
      <c r="E1026" s="306"/>
      <c r="F1026" s="307"/>
      <c r="G1026" s="241"/>
      <c r="H1026" s="241"/>
      <c r="I1026" s="241"/>
      <c r="J1026" s="241"/>
      <c r="K1026" s="241"/>
      <c r="L1026" s="241"/>
      <c r="M1026" s="241"/>
      <c r="N1026" s="480"/>
      <c r="O1026" s="480"/>
      <c r="P1026" s="480"/>
      <c r="Q1026" s="480"/>
      <c r="R1026" s="282"/>
      <c r="S1026" s="282"/>
      <c r="T1026" s="282"/>
      <c r="U1026" s="253"/>
      <c r="V1026" s="253"/>
      <c r="W1026" s="253"/>
      <c r="X1026" s="253"/>
    </row>
    <row r="1027" spans="2:24" ht="27.6" customHeight="1" x14ac:dyDescent="0.35">
      <c r="B1027" s="241"/>
      <c r="C1027" s="241"/>
      <c r="D1027" s="241"/>
      <c r="E1027" s="306"/>
      <c r="F1027" s="307"/>
      <c r="G1027" s="241"/>
      <c r="H1027" s="241"/>
      <c r="I1027" s="241"/>
      <c r="J1027" s="241"/>
      <c r="K1027" s="241"/>
      <c r="L1027" s="241"/>
      <c r="M1027" s="241"/>
      <c r="N1027" s="480"/>
      <c r="O1027" s="480"/>
      <c r="P1027" s="480"/>
      <c r="Q1027" s="480"/>
      <c r="R1027" s="282"/>
      <c r="S1027" s="282"/>
      <c r="T1027" s="282"/>
      <c r="U1027" s="253"/>
      <c r="V1027" s="253"/>
      <c r="W1027" s="253"/>
      <c r="X1027" s="253"/>
    </row>
    <row r="1028" spans="2:24" ht="27.6" customHeight="1" x14ac:dyDescent="0.35">
      <c r="B1028" s="241"/>
      <c r="C1028" s="241"/>
      <c r="D1028" s="241"/>
      <c r="E1028" s="306"/>
      <c r="F1028" s="307"/>
      <c r="G1028" s="241"/>
      <c r="H1028" s="241"/>
      <c r="I1028" s="241"/>
      <c r="J1028" s="241"/>
      <c r="K1028" s="241"/>
      <c r="L1028" s="241"/>
      <c r="M1028" s="241"/>
      <c r="N1028" s="480"/>
      <c r="O1028" s="480"/>
      <c r="P1028" s="480"/>
      <c r="Q1028" s="480"/>
      <c r="R1028" s="282"/>
      <c r="S1028" s="282"/>
      <c r="T1028" s="282"/>
      <c r="U1028" s="253"/>
      <c r="V1028" s="253"/>
      <c r="W1028" s="253"/>
      <c r="X1028" s="253"/>
    </row>
    <row r="1031" spans="2:24" ht="27.6" customHeight="1" x14ac:dyDescent="0.35">
      <c r="B1031" s="241"/>
      <c r="C1031" s="241"/>
      <c r="D1031" s="241"/>
      <c r="E1031" s="306"/>
      <c r="F1031" s="307"/>
      <c r="G1031" s="241"/>
      <c r="H1031" s="241"/>
      <c r="I1031" s="241"/>
      <c r="J1031" s="241"/>
      <c r="K1031" s="241"/>
      <c r="L1031" s="241"/>
      <c r="M1031" s="241"/>
      <c r="N1031" s="480"/>
      <c r="O1031" s="480"/>
      <c r="P1031" s="480"/>
      <c r="Q1031" s="480"/>
      <c r="R1031" s="282"/>
      <c r="S1031" s="282"/>
      <c r="T1031" s="282"/>
      <c r="U1031" s="253"/>
      <c r="V1031" s="253"/>
      <c r="W1031" s="253"/>
      <c r="X1031" s="253"/>
    </row>
    <row r="1032" spans="2:24" ht="27.6" customHeight="1" x14ac:dyDescent="0.35">
      <c r="B1032" s="241"/>
      <c r="C1032" s="241"/>
      <c r="D1032" s="241"/>
      <c r="E1032" s="306"/>
      <c r="F1032" s="307"/>
      <c r="G1032" s="241"/>
      <c r="H1032" s="241"/>
      <c r="I1032" s="241"/>
      <c r="J1032" s="241"/>
      <c r="K1032" s="241"/>
      <c r="L1032" s="241"/>
      <c r="M1032" s="241"/>
      <c r="N1032" s="480"/>
      <c r="O1032" s="480"/>
      <c r="P1032" s="480"/>
      <c r="Q1032" s="480"/>
      <c r="R1032" s="282"/>
      <c r="S1032" s="282"/>
      <c r="T1032" s="282"/>
      <c r="U1032" s="253"/>
      <c r="V1032" s="253"/>
      <c r="W1032" s="253"/>
      <c r="X1032" s="253"/>
    </row>
    <row r="1033" spans="2:24" ht="27.6" customHeight="1" x14ac:dyDescent="0.35">
      <c r="B1033" s="241"/>
      <c r="C1033" s="241"/>
      <c r="D1033" s="241"/>
      <c r="E1033" s="306"/>
      <c r="F1033" s="307"/>
      <c r="G1033" s="241"/>
      <c r="H1033" s="241"/>
      <c r="I1033" s="241"/>
      <c r="J1033" s="241"/>
      <c r="K1033" s="241"/>
      <c r="L1033" s="241"/>
      <c r="M1033" s="241"/>
      <c r="N1033" s="480"/>
      <c r="O1033" s="480"/>
      <c r="P1033" s="480"/>
      <c r="Q1033" s="480"/>
      <c r="R1033" s="282"/>
      <c r="S1033" s="282"/>
      <c r="T1033" s="282"/>
      <c r="U1033" s="253"/>
      <c r="V1033" s="253"/>
      <c r="W1033" s="253"/>
      <c r="X1033" s="253"/>
    </row>
    <row r="1035" spans="2:24" ht="27.6" customHeight="1" x14ac:dyDescent="0.35">
      <c r="B1035" s="241"/>
      <c r="C1035" s="241"/>
      <c r="D1035" s="241"/>
      <c r="E1035" s="306"/>
      <c r="F1035" s="307"/>
      <c r="G1035" s="241"/>
      <c r="H1035" s="241"/>
      <c r="I1035" s="241"/>
      <c r="J1035" s="241"/>
      <c r="K1035" s="241"/>
      <c r="L1035" s="241"/>
      <c r="M1035" s="241"/>
      <c r="N1035" s="480"/>
      <c r="O1035" s="480"/>
      <c r="P1035" s="480"/>
      <c r="Q1035" s="480"/>
      <c r="R1035" s="282"/>
      <c r="S1035" s="282"/>
      <c r="T1035" s="282"/>
      <c r="U1035" s="253"/>
      <c r="V1035" s="253"/>
      <c r="W1035" s="253"/>
      <c r="X1035" s="253"/>
    </row>
    <row r="1036" spans="2:24" ht="27.6" customHeight="1" x14ac:dyDescent="0.35">
      <c r="B1036" s="241"/>
      <c r="C1036" s="241"/>
      <c r="D1036" s="241"/>
      <c r="E1036" s="306"/>
      <c r="F1036" s="307"/>
      <c r="G1036" s="241"/>
      <c r="H1036" s="241"/>
      <c r="I1036" s="241"/>
      <c r="J1036" s="241"/>
      <c r="K1036" s="241"/>
      <c r="L1036" s="241"/>
      <c r="M1036" s="241"/>
      <c r="N1036" s="480"/>
      <c r="O1036" s="480"/>
      <c r="P1036" s="480"/>
      <c r="Q1036" s="480"/>
      <c r="R1036" s="282"/>
      <c r="S1036" s="282"/>
      <c r="T1036" s="282"/>
      <c r="U1036" s="253"/>
      <c r="V1036" s="253"/>
      <c r="W1036" s="253"/>
      <c r="X1036" s="253"/>
    </row>
    <row r="1095" spans="10:20" ht="27.6" customHeight="1" x14ac:dyDescent="0.35">
      <c r="J1095" s="296"/>
      <c r="R1095" s="295"/>
      <c r="S1095" s="295"/>
      <c r="T1095" s="295"/>
    </row>
    <row r="1096" spans="10:20" ht="27.6" customHeight="1" x14ac:dyDescent="0.35">
      <c r="J1096" s="296"/>
      <c r="R1096" s="295"/>
      <c r="S1096" s="295"/>
      <c r="T1096" s="295"/>
    </row>
    <row r="1097" spans="10:20" ht="27.6" customHeight="1" x14ac:dyDescent="0.35">
      <c r="J1097" s="296"/>
      <c r="R1097" s="295"/>
      <c r="S1097" s="295"/>
      <c r="T1097" s="295"/>
    </row>
    <row r="1098" spans="10:20" ht="27.6" customHeight="1" x14ac:dyDescent="0.35">
      <c r="J1098" s="296"/>
      <c r="R1098" s="295"/>
      <c r="S1098" s="295"/>
      <c r="T1098" s="295"/>
    </row>
    <row r="1099" spans="10:20" ht="27.6" customHeight="1" x14ac:dyDescent="0.35">
      <c r="J1099" s="296"/>
      <c r="R1099" s="295"/>
      <c r="S1099" s="295"/>
      <c r="T1099" s="295"/>
    </row>
    <row r="1100" spans="10:20" ht="27.6" customHeight="1" x14ac:dyDescent="0.35">
      <c r="J1100" s="296"/>
      <c r="R1100" s="295"/>
      <c r="S1100" s="295"/>
      <c r="T1100" s="295"/>
    </row>
    <row r="1101" spans="10:20" ht="27.6" customHeight="1" x14ac:dyDescent="0.35">
      <c r="J1101" s="296"/>
      <c r="R1101" s="295"/>
      <c r="S1101" s="295"/>
      <c r="T1101" s="295"/>
    </row>
    <row r="1102" spans="10:20" ht="27.6" customHeight="1" x14ac:dyDescent="0.35">
      <c r="J1102" s="552"/>
      <c r="R1102" s="295"/>
      <c r="S1102" s="295"/>
      <c r="T1102" s="295"/>
    </row>
    <row r="1103" spans="10:20" ht="27.6" customHeight="1" x14ac:dyDescent="0.35">
      <c r="J1103" s="296"/>
      <c r="R1103" s="295"/>
      <c r="S1103" s="295"/>
      <c r="T1103" s="295"/>
    </row>
    <row r="1104" spans="10:20" ht="27.6" customHeight="1" x14ac:dyDescent="0.35">
      <c r="J1104" s="296"/>
      <c r="R1104" s="295"/>
      <c r="S1104" s="295"/>
      <c r="T1104" s="295"/>
    </row>
    <row r="1105" spans="10:20" ht="27.6" customHeight="1" x14ac:dyDescent="0.35">
      <c r="J1105" s="296"/>
      <c r="R1105" s="295"/>
      <c r="S1105" s="295"/>
      <c r="T1105" s="295"/>
    </row>
    <row r="1106" spans="10:20" ht="27.6" customHeight="1" x14ac:dyDescent="0.35">
      <c r="J1106" s="296"/>
      <c r="R1106" s="295"/>
      <c r="S1106" s="295"/>
      <c r="T1106" s="295"/>
    </row>
    <row r="1107" spans="10:20" ht="27.6" customHeight="1" x14ac:dyDescent="0.35">
      <c r="J1107" s="296"/>
      <c r="R1107" s="295"/>
      <c r="S1107" s="295"/>
      <c r="T1107" s="295"/>
    </row>
    <row r="1108" spans="10:20" ht="27.6" customHeight="1" x14ac:dyDescent="0.35">
      <c r="J1108" s="296"/>
      <c r="R1108" s="295"/>
      <c r="S1108" s="295"/>
      <c r="T1108" s="295"/>
    </row>
    <row r="1109" spans="10:20" ht="27.6" customHeight="1" x14ac:dyDescent="0.35">
      <c r="J1109" s="296"/>
      <c r="R1109" s="295"/>
      <c r="S1109" s="295"/>
      <c r="T1109" s="295"/>
    </row>
    <row r="1110" spans="10:20" ht="27.6" customHeight="1" x14ac:dyDescent="0.35">
      <c r="J1110" s="296"/>
      <c r="R1110" s="295"/>
      <c r="S1110" s="295"/>
      <c r="T1110" s="295"/>
    </row>
    <row r="1111" spans="10:20" ht="27.6" customHeight="1" x14ac:dyDescent="0.35">
      <c r="J1111" s="296"/>
      <c r="R1111" s="295"/>
      <c r="S1111" s="295"/>
      <c r="T1111" s="295"/>
    </row>
    <row r="1112" spans="10:20" ht="27.6" customHeight="1" x14ac:dyDescent="0.35">
      <c r="J1112" s="296"/>
      <c r="R1112" s="295"/>
      <c r="S1112" s="295"/>
      <c r="T1112" s="295"/>
    </row>
    <row r="1113" spans="10:20" ht="27.6" customHeight="1" x14ac:dyDescent="0.35">
      <c r="J1113" s="296"/>
      <c r="R1113" s="295"/>
      <c r="S1113" s="295"/>
      <c r="T1113" s="295"/>
    </row>
    <row r="1114" spans="10:20" ht="27.6" customHeight="1" x14ac:dyDescent="0.35">
      <c r="J1114" s="296"/>
      <c r="R1114" s="295"/>
      <c r="S1114" s="295"/>
      <c r="T1114" s="295"/>
    </row>
    <row r="1115" spans="10:20" ht="27.6" customHeight="1" x14ac:dyDescent="0.35">
      <c r="J1115" s="296"/>
      <c r="R1115" s="295"/>
      <c r="S1115" s="295"/>
      <c r="T1115" s="295"/>
    </row>
    <row r="1116" spans="10:20" ht="27.6" customHeight="1" x14ac:dyDescent="0.35">
      <c r="J1116" s="296"/>
      <c r="R1116" s="295"/>
      <c r="S1116" s="295"/>
      <c r="T1116" s="295"/>
    </row>
    <row r="1117" spans="10:20" ht="27.6" customHeight="1" x14ac:dyDescent="0.35">
      <c r="J1117" s="296"/>
      <c r="R1117" s="295"/>
      <c r="S1117" s="295"/>
      <c r="T1117" s="295"/>
    </row>
    <row r="1118" spans="10:20" ht="27.6" customHeight="1" x14ac:dyDescent="0.35">
      <c r="J1118" s="296"/>
      <c r="R1118" s="295"/>
      <c r="S1118" s="295"/>
      <c r="T1118" s="295"/>
    </row>
    <row r="1119" spans="10:20" ht="27.6" customHeight="1" x14ac:dyDescent="0.35">
      <c r="J1119" s="296"/>
      <c r="R1119" s="295"/>
      <c r="S1119" s="295"/>
      <c r="T1119" s="295"/>
    </row>
    <row r="1120" spans="10:20" ht="27.6" customHeight="1" x14ac:dyDescent="0.35">
      <c r="J1120" s="296"/>
      <c r="R1120" s="295"/>
      <c r="S1120" s="295"/>
      <c r="T1120" s="295"/>
    </row>
    <row r="1121" spans="10:20" ht="27.6" customHeight="1" x14ac:dyDescent="0.35">
      <c r="J1121" s="296"/>
      <c r="R1121" s="295"/>
      <c r="S1121" s="295"/>
      <c r="T1121" s="295"/>
    </row>
    <row r="1122" spans="10:20" ht="27.6" customHeight="1" x14ac:dyDescent="0.35">
      <c r="J1122" s="296"/>
      <c r="R1122" s="295"/>
      <c r="S1122" s="295"/>
      <c r="T1122" s="295"/>
    </row>
    <row r="1123" spans="10:20" ht="27.6" customHeight="1" x14ac:dyDescent="0.35">
      <c r="J1123" s="296"/>
      <c r="R1123" s="295"/>
      <c r="S1123" s="295"/>
      <c r="T1123" s="295"/>
    </row>
    <row r="1124" spans="10:20" ht="27.6" customHeight="1" x14ac:dyDescent="0.35">
      <c r="J1124" s="296"/>
      <c r="R1124" s="295"/>
      <c r="S1124" s="295"/>
      <c r="T1124" s="295"/>
    </row>
    <row r="1125" spans="10:20" ht="27.6" customHeight="1" x14ac:dyDescent="0.35">
      <c r="J1125" s="296"/>
      <c r="R1125" s="295"/>
      <c r="S1125" s="295"/>
      <c r="T1125" s="295"/>
    </row>
    <row r="1126" spans="10:20" ht="27.6" customHeight="1" x14ac:dyDescent="0.35">
      <c r="J1126" s="296"/>
      <c r="R1126" s="295"/>
      <c r="S1126" s="295"/>
      <c r="T1126" s="295"/>
    </row>
    <row r="1127" spans="10:20" ht="27.6" customHeight="1" x14ac:dyDescent="0.35">
      <c r="J1127" s="296"/>
      <c r="R1127" s="295"/>
      <c r="S1127" s="295"/>
      <c r="T1127" s="295"/>
    </row>
    <row r="1128" spans="10:20" ht="27.6" customHeight="1" x14ac:dyDescent="0.35">
      <c r="J1128" s="296"/>
      <c r="R1128" s="295"/>
      <c r="S1128" s="295"/>
      <c r="T1128" s="295"/>
    </row>
    <row r="1129" spans="10:20" ht="27.6" customHeight="1" x14ac:dyDescent="0.35">
      <c r="J1129" s="552"/>
      <c r="R1129" s="295"/>
      <c r="S1129" s="295"/>
      <c r="T1129" s="295"/>
    </row>
    <row r="1130" spans="10:20" ht="27.6" customHeight="1" x14ac:dyDescent="0.35">
      <c r="J1130" s="255"/>
      <c r="R1130" s="295"/>
      <c r="S1130" s="295"/>
      <c r="T1130" s="295"/>
    </row>
    <row r="1131" spans="10:20" ht="27.6" customHeight="1" x14ac:dyDescent="0.35">
      <c r="J1131" s="255"/>
      <c r="R1131" s="295"/>
      <c r="S1131" s="295"/>
      <c r="T1131" s="295"/>
    </row>
    <row r="1132" spans="10:20" ht="27.6" customHeight="1" x14ac:dyDescent="0.35">
      <c r="J1132" s="255"/>
      <c r="R1132" s="295"/>
      <c r="S1132" s="295"/>
      <c r="T1132" s="295"/>
    </row>
    <row r="1133" spans="10:20" ht="27.6" customHeight="1" x14ac:dyDescent="0.35">
      <c r="J1133" s="295"/>
      <c r="R1133" s="295"/>
      <c r="S1133" s="295"/>
      <c r="T1133" s="295"/>
    </row>
    <row r="1134" spans="10:20" ht="27.6" customHeight="1" x14ac:dyDescent="0.35">
      <c r="J1134" s="295"/>
      <c r="R1134" s="295"/>
      <c r="S1134" s="295"/>
      <c r="T1134" s="295"/>
    </row>
    <row r="1135" spans="10:20" ht="27.6" customHeight="1" x14ac:dyDescent="0.35">
      <c r="J1135" s="295"/>
      <c r="R1135" s="295"/>
      <c r="S1135" s="295"/>
      <c r="T1135" s="295"/>
    </row>
    <row r="1136" spans="10:20" ht="27.6" customHeight="1" x14ac:dyDescent="0.35">
      <c r="J1136" s="295"/>
      <c r="R1136" s="295"/>
      <c r="S1136" s="295"/>
      <c r="T1136" s="295"/>
    </row>
    <row r="1137" spans="10:20" ht="27.6" customHeight="1" x14ac:dyDescent="0.35">
      <c r="J1137" s="295"/>
      <c r="R1137" s="295"/>
      <c r="S1137" s="295"/>
      <c r="T1137" s="295"/>
    </row>
    <row r="1138" spans="10:20" ht="27.6" customHeight="1" x14ac:dyDescent="0.35">
      <c r="J1138" s="295"/>
      <c r="R1138" s="295"/>
      <c r="S1138" s="295"/>
      <c r="T1138" s="295"/>
    </row>
    <row r="1139" spans="10:20" ht="27.6" customHeight="1" x14ac:dyDescent="0.35">
      <c r="J1139" s="295"/>
      <c r="R1139" s="295"/>
      <c r="S1139" s="295"/>
      <c r="T1139" s="295"/>
    </row>
    <row r="1140" spans="10:20" ht="27.6" customHeight="1" x14ac:dyDescent="0.35">
      <c r="J1140" s="295"/>
      <c r="R1140" s="295"/>
      <c r="S1140" s="295"/>
      <c r="T1140" s="295"/>
    </row>
    <row r="1141" spans="10:20" ht="27.6" customHeight="1" x14ac:dyDescent="0.35">
      <c r="J1141" s="295"/>
      <c r="R1141" s="295"/>
      <c r="S1141" s="295"/>
      <c r="T1141" s="295"/>
    </row>
    <row r="1142" spans="10:20" ht="27.6" customHeight="1" x14ac:dyDescent="0.35">
      <c r="J1142" s="295"/>
      <c r="R1142" s="295"/>
      <c r="S1142" s="295"/>
      <c r="T1142" s="295"/>
    </row>
    <row r="1143" spans="10:20" ht="27.6" customHeight="1" x14ac:dyDescent="0.35">
      <c r="J1143" s="295"/>
      <c r="R1143" s="295"/>
      <c r="S1143" s="295"/>
      <c r="T1143" s="295"/>
    </row>
    <row r="1144" spans="10:20" ht="27.6" customHeight="1" x14ac:dyDescent="0.35">
      <c r="J1144" s="295"/>
      <c r="R1144" s="295"/>
      <c r="S1144" s="295"/>
      <c r="T1144" s="295"/>
    </row>
    <row r="1145" spans="10:20" ht="27.6" customHeight="1" x14ac:dyDescent="0.35">
      <c r="J1145" s="552"/>
      <c r="R1145" s="295"/>
      <c r="S1145" s="295"/>
      <c r="T1145" s="295"/>
    </row>
    <row r="1146" spans="10:20" ht="27.6" customHeight="1" x14ac:dyDescent="0.35">
      <c r="J1146" s="295"/>
      <c r="R1146" s="295"/>
      <c r="S1146" s="295"/>
      <c r="T1146" s="295"/>
    </row>
    <row r="1147" spans="10:20" ht="27.6" customHeight="1" x14ac:dyDescent="0.35">
      <c r="J1147" s="295"/>
      <c r="R1147" s="295"/>
      <c r="S1147" s="295"/>
      <c r="T1147" s="295"/>
    </row>
    <row r="1148" spans="10:20" ht="27.6" customHeight="1" x14ac:dyDescent="0.35">
      <c r="J1148" s="295"/>
      <c r="R1148" s="295"/>
      <c r="S1148" s="295"/>
      <c r="T1148" s="295"/>
    </row>
    <row r="1149" spans="10:20" ht="27.6" customHeight="1" x14ac:dyDescent="0.35">
      <c r="J1149" s="295"/>
      <c r="R1149" s="295"/>
      <c r="S1149" s="295"/>
      <c r="T1149" s="295"/>
    </row>
    <row r="1150" spans="10:20" ht="27.6" customHeight="1" x14ac:dyDescent="0.35">
      <c r="J1150" s="552"/>
      <c r="R1150" s="295"/>
      <c r="S1150" s="295"/>
      <c r="T1150" s="295"/>
    </row>
    <row r="1151" spans="10:20" ht="27.6" customHeight="1" x14ac:dyDescent="0.35">
      <c r="J1151" s="553"/>
      <c r="R1151" s="295"/>
      <c r="S1151" s="295"/>
      <c r="T1151" s="295"/>
    </row>
    <row r="1152" spans="10:20" ht="27.6" customHeight="1" x14ac:dyDescent="0.35">
      <c r="J1152" s="295"/>
      <c r="R1152" s="295"/>
      <c r="S1152" s="295"/>
      <c r="T1152" s="295"/>
    </row>
    <row r="1153" spans="10:20" ht="27.6" customHeight="1" x14ac:dyDescent="0.35">
      <c r="J1153" s="295"/>
      <c r="R1153" s="295"/>
      <c r="S1153" s="295"/>
      <c r="T1153" s="295"/>
    </row>
    <row r="1154" spans="10:20" ht="27.6" customHeight="1" x14ac:dyDescent="0.35">
      <c r="J1154" s="295"/>
      <c r="R1154" s="295"/>
      <c r="S1154" s="295"/>
      <c r="T1154" s="295"/>
    </row>
    <row r="1155" spans="10:20" ht="27.6" customHeight="1" x14ac:dyDescent="0.35">
      <c r="J1155" s="295"/>
      <c r="R1155" s="295"/>
      <c r="S1155" s="295"/>
      <c r="T1155" s="295"/>
    </row>
    <row r="1156" spans="10:20" ht="27.6" customHeight="1" x14ac:dyDescent="0.35">
      <c r="J1156" s="295"/>
      <c r="R1156" s="295"/>
      <c r="S1156" s="295"/>
      <c r="T1156" s="295"/>
    </row>
    <row r="1157" spans="10:20" ht="27.6" customHeight="1" x14ac:dyDescent="0.35">
      <c r="J1157" s="296"/>
      <c r="R1157" s="295"/>
      <c r="S1157" s="295"/>
      <c r="T1157" s="295"/>
    </row>
    <row r="1158" spans="10:20" ht="27.6" customHeight="1" x14ac:dyDescent="0.35">
      <c r="J1158" s="296"/>
      <c r="R1158" s="295"/>
      <c r="S1158" s="295"/>
      <c r="T1158" s="295"/>
    </row>
    <row r="1159" spans="10:20" ht="27.6" customHeight="1" x14ac:dyDescent="0.35">
      <c r="J1159" s="296"/>
      <c r="R1159" s="295"/>
      <c r="S1159" s="295"/>
      <c r="T1159" s="295"/>
    </row>
    <row r="1160" spans="10:20" ht="27.6" customHeight="1" x14ac:dyDescent="0.35">
      <c r="J1160" s="296"/>
      <c r="R1160" s="295"/>
      <c r="S1160" s="295"/>
      <c r="T1160" s="295"/>
    </row>
    <row r="1161" spans="10:20" ht="27.6" customHeight="1" x14ac:dyDescent="0.35">
      <c r="J1161" s="296"/>
      <c r="R1161" s="295"/>
      <c r="S1161" s="295"/>
      <c r="T1161" s="295"/>
    </row>
    <row r="1162" spans="10:20" ht="27.6" customHeight="1" x14ac:dyDescent="0.35">
      <c r="J1162" s="296"/>
      <c r="R1162" s="295"/>
      <c r="S1162" s="295"/>
      <c r="T1162" s="295"/>
    </row>
    <row r="1163" spans="10:20" ht="27.6" customHeight="1" x14ac:dyDescent="0.35">
      <c r="J1163" s="296"/>
      <c r="R1163" s="295"/>
      <c r="S1163" s="295"/>
      <c r="T1163" s="295"/>
    </row>
    <row r="1164" spans="10:20" ht="27.6" customHeight="1" x14ac:dyDescent="0.35">
      <c r="J1164" s="296"/>
      <c r="R1164" s="295"/>
      <c r="S1164" s="295"/>
      <c r="T1164" s="295"/>
    </row>
    <row r="1165" spans="10:20" ht="27.6" customHeight="1" x14ac:dyDescent="0.35">
      <c r="J1165" s="296"/>
      <c r="R1165" s="295"/>
      <c r="S1165" s="295"/>
      <c r="T1165" s="295"/>
    </row>
    <row r="1166" spans="10:20" ht="27.6" customHeight="1" x14ac:dyDescent="0.35">
      <c r="J1166" s="296"/>
      <c r="R1166" s="295"/>
      <c r="S1166" s="295"/>
      <c r="T1166" s="295"/>
    </row>
    <row r="1167" spans="10:20" ht="27.6" customHeight="1" x14ac:dyDescent="0.35">
      <c r="J1167" s="296"/>
      <c r="R1167" s="295"/>
      <c r="S1167" s="295"/>
      <c r="T1167" s="295"/>
    </row>
    <row r="1168" spans="10:20" ht="27.6" customHeight="1" x14ac:dyDescent="0.35">
      <c r="J1168" s="296"/>
      <c r="R1168" s="295"/>
      <c r="S1168" s="295"/>
      <c r="T1168" s="295"/>
    </row>
    <row r="1169" spans="10:20" ht="27.6" customHeight="1" x14ac:dyDescent="0.35">
      <c r="J1169" s="296"/>
      <c r="R1169" s="295"/>
      <c r="S1169" s="295"/>
      <c r="T1169" s="295"/>
    </row>
    <row r="1170" spans="10:20" ht="27.6" customHeight="1" x14ac:dyDescent="0.35">
      <c r="J1170" s="296"/>
      <c r="R1170" s="295"/>
      <c r="S1170" s="295"/>
      <c r="T1170" s="295"/>
    </row>
    <row r="1171" spans="10:20" ht="27.6" customHeight="1" x14ac:dyDescent="0.35">
      <c r="J1171" s="295"/>
      <c r="R1171" s="295"/>
      <c r="S1171" s="295"/>
      <c r="T1171" s="295"/>
    </row>
    <row r="1172" spans="10:20" ht="27.6" customHeight="1" x14ac:dyDescent="0.35">
      <c r="J1172" s="295"/>
      <c r="R1172" s="295"/>
      <c r="S1172" s="295"/>
      <c r="T1172" s="295"/>
    </row>
    <row r="1173" spans="10:20" ht="27.6" customHeight="1" x14ac:dyDescent="0.35">
      <c r="J1173" s="295"/>
      <c r="R1173" s="295"/>
      <c r="S1173" s="295"/>
      <c r="T1173" s="295"/>
    </row>
    <row r="1174" spans="10:20" ht="27.6" customHeight="1" x14ac:dyDescent="0.35">
      <c r="J1174" s="295"/>
      <c r="R1174" s="295"/>
      <c r="S1174" s="295"/>
      <c r="T1174" s="295"/>
    </row>
    <row r="1175" spans="10:20" ht="27.6" customHeight="1" x14ac:dyDescent="0.35">
      <c r="J1175" s="295"/>
      <c r="R1175" s="295"/>
      <c r="S1175" s="295"/>
      <c r="T1175" s="295"/>
    </row>
    <row r="1176" spans="10:20" ht="27.6" customHeight="1" x14ac:dyDescent="0.35">
      <c r="J1176" s="295"/>
      <c r="R1176" s="295"/>
      <c r="S1176" s="295"/>
      <c r="T1176" s="295"/>
    </row>
    <row r="1177" spans="10:20" ht="27.6" customHeight="1" x14ac:dyDescent="0.35">
      <c r="J1177" s="295"/>
      <c r="R1177" s="295"/>
      <c r="S1177" s="295"/>
      <c r="T1177" s="295"/>
    </row>
    <row r="1178" spans="10:20" ht="27.6" customHeight="1" x14ac:dyDescent="0.35">
      <c r="J1178" s="295"/>
      <c r="R1178" s="295"/>
      <c r="S1178" s="295"/>
      <c r="T1178" s="295"/>
    </row>
    <row r="1179" spans="10:20" ht="27.6" customHeight="1" x14ac:dyDescent="0.35">
      <c r="J1179" s="295"/>
      <c r="R1179" s="295"/>
      <c r="S1179" s="295"/>
      <c r="T1179" s="295"/>
    </row>
    <row r="1180" spans="10:20" ht="27.6" customHeight="1" x14ac:dyDescent="0.35">
      <c r="J1180" s="255"/>
      <c r="R1180" s="295"/>
      <c r="S1180" s="295"/>
      <c r="T1180" s="295"/>
    </row>
    <row r="1181" spans="10:20" ht="27.6" customHeight="1" x14ac:dyDescent="0.35">
      <c r="J1181" s="554"/>
      <c r="R1181" s="295"/>
      <c r="S1181" s="295"/>
      <c r="T1181" s="295"/>
    </row>
    <row r="1182" spans="10:20" ht="27.6" customHeight="1" x14ac:dyDescent="0.35">
      <c r="J1182" s="255"/>
      <c r="R1182" s="295"/>
      <c r="S1182" s="295"/>
      <c r="T1182" s="295"/>
    </row>
    <row r="1183" spans="10:20" ht="27.6" customHeight="1" x14ac:dyDescent="0.35">
      <c r="J1183" s="296"/>
      <c r="R1183" s="295"/>
      <c r="S1183" s="295"/>
      <c r="T1183" s="295"/>
    </row>
    <row r="1184" spans="10:20" ht="27.6" customHeight="1" x14ac:dyDescent="0.35">
      <c r="J1184" s="296"/>
      <c r="R1184" s="295"/>
      <c r="S1184" s="295"/>
      <c r="T1184" s="295"/>
    </row>
    <row r="1185" spans="10:20" ht="27.6" customHeight="1" x14ac:dyDescent="0.35">
      <c r="J1185" s="296"/>
      <c r="R1185" s="295"/>
      <c r="S1185" s="295"/>
      <c r="T1185" s="295"/>
    </row>
    <row r="1186" spans="10:20" ht="27.6" customHeight="1" x14ac:dyDescent="0.35">
      <c r="J1186" s="296"/>
      <c r="R1186" s="295"/>
      <c r="S1186" s="295"/>
      <c r="T1186" s="295"/>
    </row>
    <row r="1187" spans="10:20" ht="27.6" customHeight="1" x14ac:dyDescent="0.35">
      <c r="J1187" s="554"/>
      <c r="R1187" s="295"/>
      <c r="S1187" s="295"/>
      <c r="T1187" s="295"/>
    </row>
    <row r="1188" spans="10:20" ht="27.6" customHeight="1" x14ac:dyDescent="0.35">
      <c r="J1188" s="296"/>
      <c r="R1188" s="295"/>
      <c r="S1188" s="295"/>
      <c r="T1188" s="295"/>
    </row>
    <row r="1189" spans="10:20" ht="27.6" customHeight="1" x14ac:dyDescent="0.35">
      <c r="J1189" s="296"/>
      <c r="R1189" s="295"/>
      <c r="S1189" s="295"/>
      <c r="T1189" s="295"/>
    </row>
    <row r="1190" spans="10:20" ht="27.6" customHeight="1" x14ac:dyDescent="0.35">
      <c r="J1190" s="296"/>
      <c r="R1190" s="295"/>
      <c r="S1190" s="295"/>
      <c r="T1190" s="295"/>
    </row>
    <row r="1191" spans="10:20" ht="27.6" customHeight="1" x14ac:dyDescent="0.35">
      <c r="J1191" s="296"/>
      <c r="R1191" s="295"/>
      <c r="S1191" s="295"/>
      <c r="T1191" s="295"/>
    </row>
    <row r="1192" spans="10:20" ht="27.6" customHeight="1" x14ac:dyDescent="0.35">
      <c r="J1192" s="296"/>
      <c r="R1192" s="295"/>
      <c r="S1192" s="295"/>
      <c r="T1192" s="295"/>
    </row>
    <row r="1193" spans="10:20" ht="27.6" customHeight="1" x14ac:dyDescent="0.35">
      <c r="J1193" s="296"/>
      <c r="R1193" s="295"/>
      <c r="S1193" s="295"/>
      <c r="T1193" s="295"/>
    </row>
    <row r="1194" spans="10:20" ht="27.6" customHeight="1" x14ac:dyDescent="0.35">
      <c r="J1194" s="296"/>
      <c r="R1194" s="295"/>
      <c r="S1194" s="295"/>
      <c r="T1194" s="295"/>
    </row>
    <row r="1195" spans="10:20" ht="27.6" customHeight="1" x14ac:dyDescent="0.35">
      <c r="J1195" s="296"/>
      <c r="R1195" s="295"/>
      <c r="S1195" s="295"/>
      <c r="T1195" s="295"/>
    </row>
    <row r="1196" spans="10:20" ht="27.6" customHeight="1" x14ac:dyDescent="0.35">
      <c r="J1196" s="296"/>
      <c r="R1196" s="295"/>
      <c r="S1196" s="295"/>
      <c r="T1196" s="295"/>
    </row>
    <row r="1197" spans="10:20" ht="27.6" customHeight="1" x14ac:dyDescent="0.35">
      <c r="J1197" s="295"/>
      <c r="R1197" s="295"/>
      <c r="S1197" s="295"/>
      <c r="T1197" s="295"/>
    </row>
    <row r="1198" spans="10:20" ht="27.6" customHeight="1" x14ac:dyDescent="0.35">
      <c r="J1198" s="295"/>
      <c r="R1198" s="295"/>
      <c r="S1198" s="295"/>
      <c r="T1198" s="295"/>
    </row>
    <row r="1199" spans="10:20" ht="27.6" customHeight="1" x14ac:dyDescent="0.35">
      <c r="J1199" s="295"/>
      <c r="R1199" s="295"/>
      <c r="S1199" s="295"/>
      <c r="T1199" s="295"/>
    </row>
    <row r="1200" spans="10:20" ht="27.6" customHeight="1" x14ac:dyDescent="0.35">
      <c r="J1200" s="295"/>
      <c r="R1200" s="295"/>
      <c r="S1200" s="295"/>
      <c r="T1200" s="295"/>
    </row>
    <row r="1201" spans="10:20" ht="27.6" customHeight="1" x14ac:dyDescent="0.35">
      <c r="J1201" s="295"/>
      <c r="R1201" s="295"/>
      <c r="S1201" s="295"/>
      <c r="T1201" s="295"/>
    </row>
    <row r="1202" spans="10:20" ht="27.6" customHeight="1" x14ac:dyDescent="0.35">
      <c r="J1202" s="295"/>
      <c r="R1202" s="295"/>
      <c r="S1202" s="295"/>
      <c r="T1202" s="295"/>
    </row>
    <row r="1203" spans="10:20" ht="27.6" customHeight="1" x14ac:dyDescent="0.35">
      <c r="J1203" s="295"/>
      <c r="R1203" s="295"/>
      <c r="S1203" s="295"/>
      <c r="T1203" s="295"/>
    </row>
    <row r="1204" spans="10:20" ht="27.6" customHeight="1" x14ac:dyDescent="0.35">
      <c r="J1204" s="295"/>
      <c r="R1204" s="295"/>
      <c r="S1204" s="295"/>
      <c r="T1204" s="295"/>
    </row>
    <row r="1205" spans="10:20" ht="27.6" customHeight="1" x14ac:dyDescent="0.35">
      <c r="J1205" s="295"/>
      <c r="R1205" s="295"/>
      <c r="S1205" s="295"/>
      <c r="T1205" s="295"/>
    </row>
    <row r="1206" spans="10:20" ht="27.6" customHeight="1" x14ac:dyDescent="0.35">
      <c r="J1206" s="295"/>
      <c r="R1206" s="295"/>
      <c r="S1206" s="295"/>
      <c r="T1206" s="295"/>
    </row>
    <row r="1207" spans="10:20" ht="27.6" customHeight="1" x14ac:dyDescent="0.35">
      <c r="J1207" s="295"/>
      <c r="R1207" s="295"/>
      <c r="S1207" s="295"/>
      <c r="T1207" s="295"/>
    </row>
    <row r="1208" spans="10:20" ht="27.6" customHeight="1" x14ac:dyDescent="0.35">
      <c r="J1208" s="295"/>
      <c r="R1208" s="295"/>
      <c r="S1208" s="295"/>
      <c r="T1208" s="295"/>
    </row>
    <row r="1209" spans="10:20" ht="27.6" customHeight="1" x14ac:dyDescent="0.35">
      <c r="J1209" s="295"/>
      <c r="R1209" s="295"/>
      <c r="S1209" s="295"/>
      <c r="T1209" s="295"/>
    </row>
    <row r="1210" spans="10:20" ht="27.6" customHeight="1" x14ac:dyDescent="0.35">
      <c r="J1210" s="309"/>
      <c r="R1210" s="295"/>
      <c r="S1210" s="295"/>
      <c r="T1210" s="295"/>
    </row>
    <row r="1211" spans="10:20" ht="27.6" customHeight="1" x14ac:dyDescent="0.35">
      <c r="J1211" s="295"/>
      <c r="R1211" s="295"/>
      <c r="S1211" s="295"/>
      <c r="T1211" s="295"/>
    </row>
    <row r="1212" spans="10:20" ht="27.6" customHeight="1" x14ac:dyDescent="0.35">
      <c r="J1212" s="295"/>
      <c r="R1212" s="295"/>
      <c r="S1212" s="295"/>
      <c r="T1212" s="295"/>
    </row>
    <row r="1213" spans="10:20" ht="27.6" customHeight="1" x14ac:dyDescent="0.35">
      <c r="J1213" s="295"/>
      <c r="R1213" s="295"/>
      <c r="S1213" s="295"/>
      <c r="T1213" s="295"/>
    </row>
    <row r="1214" spans="10:20" ht="27.6" customHeight="1" x14ac:dyDescent="0.35">
      <c r="J1214" s="295"/>
      <c r="R1214" s="295"/>
      <c r="S1214" s="295"/>
      <c r="T1214" s="295"/>
    </row>
    <row r="1215" spans="10:20" ht="27.6" customHeight="1" x14ac:dyDescent="0.35">
      <c r="J1215" s="295"/>
      <c r="R1215" s="295"/>
      <c r="S1215" s="295"/>
      <c r="T1215" s="295"/>
    </row>
    <row r="1216" spans="10:20" ht="27.6" customHeight="1" x14ac:dyDescent="0.35">
      <c r="J1216" s="295"/>
      <c r="R1216" s="295"/>
      <c r="S1216" s="295"/>
      <c r="T1216" s="295"/>
    </row>
    <row r="1217" spans="10:20" ht="27.6" customHeight="1" x14ac:dyDescent="0.35">
      <c r="J1217" s="295"/>
      <c r="R1217" s="295"/>
      <c r="S1217" s="295"/>
      <c r="T1217" s="295"/>
    </row>
    <row r="1218" spans="10:20" ht="27.6" customHeight="1" x14ac:dyDescent="0.35">
      <c r="J1218" s="295"/>
      <c r="R1218" s="295"/>
      <c r="S1218" s="295"/>
      <c r="T1218" s="295"/>
    </row>
    <row r="1219" spans="10:20" ht="27.6" customHeight="1" x14ac:dyDescent="0.35">
      <c r="J1219" s="295"/>
      <c r="R1219" s="295"/>
      <c r="S1219" s="295"/>
      <c r="T1219" s="295"/>
    </row>
    <row r="1220" spans="10:20" ht="27.6" customHeight="1" x14ac:dyDescent="0.35">
      <c r="J1220" s="295"/>
      <c r="R1220" s="295"/>
      <c r="S1220" s="295"/>
      <c r="T1220" s="295"/>
    </row>
    <row r="1221" spans="10:20" ht="27.6" customHeight="1" x14ac:dyDescent="0.35">
      <c r="J1221" s="295"/>
      <c r="R1221" s="295"/>
      <c r="S1221" s="295"/>
      <c r="T1221" s="295"/>
    </row>
    <row r="1222" spans="10:20" ht="27.6" customHeight="1" x14ac:dyDescent="0.35">
      <c r="J1222" s="295"/>
      <c r="R1222" s="295"/>
      <c r="S1222" s="295"/>
      <c r="T1222" s="295"/>
    </row>
    <row r="1223" spans="10:20" ht="27.6" customHeight="1" x14ac:dyDescent="0.35">
      <c r="J1223" s="295"/>
      <c r="R1223" s="295"/>
      <c r="S1223" s="295"/>
      <c r="T1223" s="295"/>
    </row>
    <row r="1224" spans="10:20" ht="27.6" customHeight="1" x14ac:dyDescent="0.35">
      <c r="J1224" s="295"/>
      <c r="R1224" s="295"/>
      <c r="S1224" s="295"/>
      <c r="T1224" s="295"/>
    </row>
    <row r="1225" spans="10:20" ht="27.6" customHeight="1" x14ac:dyDescent="0.35">
      <c r="J1225" s="295"/>
      <c r="R1225" s="295"/>
      <c r="S1225" s="295"/>
      <c r="T1225" s="295"/>
    </row>
    <row r="1226" spans="10:20" ht="27.6" customHeight="1" x14ac:dyDescent="0.35">
      <c r="J1226" s="296"/>
      <c r="R1226" s="295"/>
      <c r="S1226" s="295"/>
      <c r="T1226" s="295"/>
    </row>
    <row r="1227" spans="10:20" ht="27.6" customHeight="1" x14ac:dyDescent="0.35">
      <c r="J1227" s="296"/>
      <c r="R1227" s="295"/>
      <c r="S1227" s="295"/>
      <c r="T1227" s="295"/>
    </row>
    <row r="1228" spans="10:20" ht="27.6" customHeight="1" x14ac:dyDescent="0.35">
      <c r="J1228" s="296"/>
      <c r="R1228" s="295"/>
      <c r="S1228" s="295"/>
      <c r="T1228" s="295"/>
    </row>
    <row r="1229" spans="10:20" ht="27.6" customHeight="1" x14ac:dyDescent="0.35">
      <c r="J1229" s="296"/>
      <c r="R1229" s="295"/>
      <c r="S1229" s="295"/>
      <c r="T1229" s="295"/>
    </row>
    <row r="1230" spans="10:20" ht="27.6" customHeight="1" x14ac:dyDescent="0.35">
      <c r="J1230" s="296"/>
      <c r="R1230" s="295"/>
      <c r="S1230" s="295"/>
      <c r="T1230" s="295"/>
    </row>
    <row r="1231" spans="10:20" ht="27.6" customHeight="1" x14ac:dyDescent="0.35">
      <c r="J1231" s="255"/>
      <c r="R1231" s="295"/>
      <c r="S1231" s="295"/>
      <c r="T1231" s="295"/>
    </row>
    <row r="1232" spans="10:20" ht="27.6" customHeight="1" x14ac:dyDescent="0.35">
      <c r="J1232" s="296"/>
      <c r="R1232" s="295"/>
      <c r="S1232" s="295"/>
      <c r="T1232" s="295"/>
    </row>
    <row r="1233" spans="10:20" ht="27.6" customHeight="1" x14ac:dyDescent="0.35">
      <c r="J1233" s="296"/>
      <c r="R1233" s="295"/>
      <c r="S1233" s="295"/>
      <c r="T1233" s="295"/>
    </row>
    <row r="1234" spans="10:20" ht="27.6" customHeight="1" x14ac:dyDescent="0.35">
      <c r="J1234" s="296"/>
      <c r="R1234" s="295"/>
      <c r="S1234" s="295"/>
      <c r="T1234" s="295"/>
    </row>
    <row r="1235" spans="10:20" ht="27.6" customHeight="1" x14ac:dyDescent="0.35">
      <c r="J1235" s="296"/>
      <c r="R1235" s="295"/>
      <c r="S1235" s="295"/>
      <c r="T1235" s="295"/>
    </row>
    <row r="1236" spans="10:20" ht="27.6" customHeight="1" x14ac:dyDescent="0.35">
      <c r="J1236" s="296"/>
      <c r="R1236" s="295"/>
      <c r="S1236" s="295"/>
      <c r="T1236" s="295"/>
    </row>
    <row r="1237" spans="10:20" ht="27.6" customHeight="1" x14ac:dyDescent="0.35">
      <c r="J1237" s="296"/>
      <c r="R1237" s="295"/>
      <c r="S1237" s="295"/>
      <c r="T1237" s="295"/>
    </row>
    <row r="1238" spans="10:20" ht="27.6" customHeight="1" x14ac:dyDescent="0.35">
      <c r="J1238" s="296"/>
      <c r="R1238" s="295"/>
      <c r="S1238" s="295"/>
      <c r="T1238" s="295"/>
    </row>
    <row r="1239" spans="10:20" ht="27.6" customHeight="1" x14ac:dyDescent="0.35">
      <c r="J1239" s="296"/>
      <c r="R1239" s="295"/>
      <c r="S1239" s="295"/>
      <c r="T1239" s="295"/>
    </row>
    <row r="1240" spans="10:20" ht="27.6" customHeight="1" x14ac:dyDescent="0.35">
      <c r="J1240" s="296"/>
      <c r="R1240" s="295"/>
      <c r="S1240" s="295"/>
      <c r="T1240" s="295"/>
    </row>
    <row r="1241" spans="10:20" ht="27.6" customHeight="1" x14ac:dyDescent="0.35">
      <c r="J1241" s="296"/>
      <c r="R1241" s="295"/>
      <c r="S1241" s="295"/>
      <c r="T1241" s="295"/>
    </row>
    <row r="1242" spans="10:20" ht="27.6" customHeight="1" x14ac:dyDescent="0.35">
      <c r="J1242" s="555"/>
      <c r="R1242" s="295"/>
      <c r="S1242" s="295"/>
      <c r="T1242" s="295"/>
    </row>
    <row r="1243" spans="10:20" ht="27.6" customHeight="1" x14ac:dyDescent="0.35">
      <c r="J1243" s="295"/>
      <c r="R1243" s="295"/>
      <c r="S1243" s="295"/>
      <c r="T1243" s="295"/>
    </row>
    <row r="1244" spans="10:20" ht="27.6" customHeight="1" x14ac:dyDescent="0.35">
      <c r="J1244" s="295"/>
      <c r="R1244" s="295"/>
      <c r="S1244" s="295"/>
      <c r="T1244" s="295"/>
    </row>
    <row r="1245" spans="10:20" ht="27.6" customHeight="1" x14ac:dyDescent="0.35">
      <c r="J1245" s="295"/>
      <c r="R1245" s="295"/>
      <c r="S1245" s="295"/>
      <c r="T1245" s="295"/>
    </row>
    <row r="1246" spans="10:20" ht="27.6" customHeight="1" x14ac:dyDescent="0.35">
      <c r="J1246" s="295"/>
      <c r="R1246" s="295"/>
      <c r="S1246" s="295"/>
      <c r="T1246" s="295"/>
    </row>
    <row r="1247" spans="10:20" ht="27.6" customHeight="1" x14ac:dyDescent="0.35">
      <c r="J1247" s="295"/>
      <c r="R1247" s="295"/>
      <c r="S1247" s="295"/>
      <c r="T1247" s="295"/>
    </row>
    <row r="1248" spans="10:20" ht="27.6" customHeight="1" x14ac:dyDescent="0.35">
      <c r="J1248" s="295"/>
      <c r="R1248" s="295"/>
      <c r="S1248" s="295"/>
      <c r="T1248" s="295"/>
    </row>
    <row r="1249" spans="10:20" ht="27.6" customHeight="1" x14ac:dyDescent="0.35">
      <c r="J1249" s="295"/>
      <c r="R1249" s="295"/>
      <c r="S1249" s="295"/>
      <c r="T1249" s="295"/>
    </row>
    <row r="1250" spans="10:20" ht="27.6" customHeight="1" x14ac:dyDescent="0.35">
      <c r="J1250" s="295"/>
      <c r="R1250" s="295"/>
      <c r="S1250" s="295"/>
      <c r="T1250" s="295"/>
    </row>
    <row r="1251" spans="10:20" ht="27.6" customHeight="1" x14ac:dyDescent="0.35">
      <c r="J1251" s="295"/>
      <c r="R1251" s="295"/>
      <c r="S1251" s="295"/>
      <c r="T1251" s="295"/>
    </row>
    <row r="1252" spans="10:20" ht="27.6" customHeight="1" x14ac:dyDescent="0.35">
      <c r="J1252" s="295"/>
      <c r="R1252" s="295"/>
      <c r="S1252" s="295"/>
      <c r="T1252" s="295"/>
    </row>
    <row r="1253" spans="10:20" ht="27.6" customHeight="1" x14ac:dyDescent="0.35">
      <c r="J1253" s="295"/>
      <c r="R1253" s="295"/>
      <c r="S1253" s="295"/>
      <c r="T1253" s="295"/>
    </row>
    <row r="1254" spans="10:20" ht="27.6" customHeight="1" x14ac:dyDescent="0.35">
      <c r="J1254" s="295"/>
      <c r="R1254" s="295"/>
      <c r="S1254" s="295"/>
      <c r="T1254" s="295"/>
    </row>
    <row r="1255" spans="10:20" ht="27.6" customHeight="1" x14ac:dyDescent="0.35">
      <c r="J1255" s="295"/>
      <c r="R1255" s="295"/>
      <c r="S1255" s="295"/>
      <c r="T1255" s="295"/>
    </row>
    <row r="1256" spans="10:20" ht="27.6" customHeight="1" x14ac:dyDescent="0.35">
      <c r="J1256" s="295"/>
      <c r="R1256" s="295"/>
      <c r="S1256" s="295"/>
      <c r="T1256" s="295"/>
    </row>
    <row r="1257" spans="10:20" ht="27.6" customHeight="1" x14ac:dyDescent="0.35">
      <c r="J1257" s="295"/>
      <c r="R1257" s="295"/>
      <c r="S1257" s="295"/>
      <c r="T1257" s="295"/>
    </row>
    <row r="1258" spans="10:20" ht="27.6" customHeight="1" x14ac:dyDescent="0.35">
      <c r="J1258" s="295"/>
      <c r="R1258" s="295"/>
      <c r="S1258" s="295"/>
      <c r="T1258" s="295"/>
    </row>
    <row r="1259" spans="10:20" ht="27.6" customHeight="1" x14ac:dyDescent="0.35">
      <c r="J1259" s="295"/>
      <c r="R1259" s="295"/>
      <c r="S1259" s="295"/>
      <c r="T1259" s="295"/>
    </row>
    <row r="1260" spans="10:20" ht="27.6" customHeight="1" x14ac:dyDescent="0.35">
      <c r="J1260" s="295"/>
      <c r="R1260" s="295"/>
      <c r="S1260" s="295"/>
      <c r="T1260" s="295"/>
    </row>
    <row r="1261" spans="10:20" ht="27.6" customHeight="1" x14ac:dyDescent="0.35">
      <c r="J1261" s="554"/>
      <c r="R1261" s="295"/>
      <c r="S1261" s="295"/>
      <c r="T1261" s="295"/>
    </row>
    <row r="1262" spans="10:20" ht="27.6" customHeight="1" x14ac:dyDescent="0.35">
      <c r="J1262" s="295"/>
      <c r="R1262" s="295"/>
      <c r="S1262" s="295"/>
      <c r="T1262" s="295"/>
    </row>
    <row r="1263" spans="10:20" ht="27.6" customHeight="1" x14ac:dyDescent="0.35">
      <c r="J1263" s="295"/>
      <c r="R1263" s="295"/>
      <c r="S1263" s="295"/>
      <c r="T1263" s="295"/>
    </row>
    <row r="1264" spans="10:20" ht="27.6" customHeight="1" x14ac:dyDescent="0.35">
      <c r="J1264" s="295"/>
      <c r="R1264" s="295"/>
      <c r="S1264" s="295"/>
      <c r="T1264" s="295"/>
    </row>
    <row r="1265" spans="10:20" ht="27.6" customHeight="1" x14ac:dyDescent="0.35">
      <c r="J1265" s="295"/>
      <c r="R1265" s="295"/>
      <c r="S1265" s="295"/>
      <c r="T1265" s="295"/>
    </row>
    <row r="1266" spans="10:20" ht="27.6" customHeight="1" x14ac:dyDescent="0.35">
      <c r="J1266" s="295"/>
      <c r="R1266" s="295"/>
      <c r="S1266" s="295"/>
      <c r="T1266" s="295"/>
    </row>
    <row r="1267" spans="10:20" ht="27.6" customHeight="1" x14ac:dyDescent="0.35">
      <c r="J1267" s="295"/>
      <c r="R1267" s="295"/>
      <c r="S1267" s="295"/>
      <c r="T1267" s="295"/>
    </row>
    <row r="1268" spans="10:20" ht="27.6" customHeight="1" x14ac:dyDescent="0.35">
      <c r="J1268" s="295"/>
      <c r="R1268" s="295"/>
      <c r="S1268" s="295"/>
      <c r="T1268" s="295"/>
    </row>
    <row r="1269" spans="10:20" ht="27.6" customHeight="1" x14ac:dyDescent="0.35">
      <c r="J1269" s="295"/>
      <c r="R1269" s="295"/>
      <c r="S1269" s="295"/>
      <c r="T1269" s="295"/>
    </row>
    <row r="1270" spans="10:20" ht="27.6" customHeight="1" x14ac:dyDescent="0.35">
      <c r="J1270" s="295"/>
      <c r="R1270" s="295"/>
      <c r="S1270" s="295"/>
      <c r="T1270" s="295"/>
    </row>
    <row r="1271" spans="10:20" ht="27.6" customHeight="1" x14ac:dyDescent="0.35">
      <c r="J1271" s="295"/>
      <c r="R1271" s="295"/>
      <c r="S1271" s="295"/>
      <c r="T1271" s="295"/>
    </row>
    <row r="1272" spans="10:20" ht="27.6" customHeight="1" x14ac:dyDescent="0.35">
      <c r="J1272" s="295"/>
      <c r="R1272" s="295"/>
      <c r="S1272" s="295"/>
      <c r="T1272" s="295"/>
    </row>
    <row r="1273" spans="10:20" ht="27.6" customHeight="1" x14ac:dyDescent="0.35">
      <c r="J1273" s="295"/>
      <c r="R1273" s="295"/>
      <c r="S1273" s="295"/>
      <c r="T1273" s="295"/>
    </row>
    <row r="1274" spans="10:20" ht="27.6" customHeight="1" x14ac:dyDescent="0.35">
      <c r="J1274" s="295"/>
      <c r="R1274" s="295"/>
      <c r="S1274" s="295"/>
      <c r="T1274" s="295"/>
    </row>
    <row r="1275" spans="10:20" ht="27.6" customHeight="1" x14ac:dyDescent="0.35">
      <c r="J1275" s="295"/>
      <c r="R1275" s="295"/>
      <c r="S1275" s="295"/>
      <c r="T1275" s="295"/>
    </row>
    <row r="1276" spans="10:20" ht="27.6" customHeight="1" x14ac:dyDescent="0.35">
      <c r="J1276" s="295"/>
      <c r="R1276" s="295"/>
      <c r="S1276" s="295"/>
      <c r="T1276" s="295"/>
    </row>
    <row r="1277" spans="10:20" ht="27.6" customHeight="1" x14ac:dyDescent="0.35">
      <c r="J1277" s="295"/>
      <c r="R1277" s="295"/>
      <c r="S1277" s="295"/>
      <c r="T1277" s="295"/>
    </row>
    <row r="1278" spans="10:20" ht="27.6" customHeight="1" x14ac:dyDescent="0.35">
      <c r="J1278" s="295"/>
      <c r="R1278" s="295"/>
      <c r="S1278" s="295"/>
      <c r="T1278" s="295"/>
    </row>
    <row r="1279" spans="10:20" ht="27.6" customHeight="1" x14ac:dyDescent="0.35">
      <c r="J1279" s="295"/>
      <c r="R1279" s="295"/>
      <c r="S1279" s="295"/>
      <c r="T1279" s="295"/>
    </row>
    <row r="1280" spans="10:20" ht="27.6" customHeight="1" x14ac:dyDescent="0.35">
      <c r="J1280" s="295"/>
      <c r="R1280" s="295"/>
      <c r="S1280" s="295"/>
      <c r="T1280" s="295"/>
    </row>
    <row r="1281" spans="10:20" ht="27.6" customHeight="1" x14ac:dyDescent="0.35">
      <c r="J1281" s="295"/>
      <c r="R1281" s="295"/>
      <c r="S1281" s="295"/>
      <c r="T1281" s="295"/>
    </row>
    <row r="1282" spans="10:20" ht="27.6" customHeight="1" x14ac:dyDescent="0.35">
      <c r="J1282" s="295"/>
      <c r="R1282" s="295"/>
      <c r="S1282" s="295"/>
      <c r="T1282" s="295"/>
    </row>
    <row r="1283" spans="10:20" ht="27.6" customHeight="1" x14ac:dyDescent="0.35">
      <c r="J1283" s="295"/>
      <c r="R1283" s="295"/>
      <c r="S1283" s="295"/>
      <c r="T1283" s="295"/>
    </row>
    <row r="1284" spans="10:20" ht="27.6" customHeight="1" x14ac:dyDescent="0.35">
      <c r="J1284" s="554"/>
      <c r="R1284" s="295"/>
      <c r="S1284" s="295"/>
      <c r="T1284" s="295"/>
    </row>
    <row r="1285" spans="10:20" ht="27.6" customHeight="1" x14ac:dyDescent="0.35">
      <c r="J1285" s="295"/>
      <c r="R1285" s="295"/>
      <c r="S1285" s="295"/>
      <c r="T1285" s="295"/>
    </row>
    <row r="1286" spans="10:20" ht="27.6" customHeight="1" x14ac:dyDescent="0.35">
      <c r="J1286" s="295"/>
      <c r="R1286" s="295"/>
      <c r="S1286" s="295"/>
      <c r="T1286" s="295"/>
    </row>
    <row r="1287" spans="10:20" ht="27.6" customHeight="1" x14ac:dyDescent="0.35">
      <c r="J1287" s="295"/>
      <c r="R1287" s="295"/>
      <c r="S1287" s="295"/>
      <c r="T1287" s="295"/>
    </row>
    <row r="1288" spans="10:20" ht="27.6" customHeight="1" x14ac:dyDescent="0.35">
      <c r="J1288" s="295"/>
      <c r="R1288" s="295"/>
      <c r="S1288" s="295"/>
      <c r="T1288" s="295"/>
    </row>
    <row r="1289" spans="10:20" ht="27.6" customHeight="1" x14ac:dyDescent="0.35">
      <c r="J1289" s="295"/>
      <c r="R1289" s="295"/>
      <c r="S1289" s="295"/>
      <c r="T1289" s="295"/>
    </row>
    <row r="1290" spans="10:20" ht="27.6" customHeight="1" x14ac:dyDescent="0.35">
      <c r="J1290" s="554"/>
      <c r="R1290" s="295"/>
      <c r="S1290" s="295"/>
      <c r="T1290" s="295"/>
    </row>
    <row r="1291" spans="10:20" ht="27.6" customHeight="1" x14ac:dyDescent="0.35">
      <c r="J1291" s="295"/>
      <c r="R1291" s="295"/>
      <c r="S1291" s="295"/>
      <c r="T1291" s="295"/>
    </row>
    <row r="1292" spans="10:20" ht="27.6" customHeight="1" x14ac:dyDescent="0.35">
      <c r="J1292" s="295"/>
      <c r="R1292" s="295"/>
      <c r="S1292" s="295"/>
      <c r="T1292" s="295"/>
    </row>
    <row r="1293" spans="10:20" ht="27.6" customHeight="1" x14ac:dyDescent="0.35">
      <c r="J1293" s="295"/>
      <c r="R1293" s="295"/>
      <c r="S1293" s="295"/>
      <c r="T1293" s="295"/>
    </row>
    <row r="1294" spans="10:20" ht="27.6" customHeight="1" x14ac:dyDescent="0.35">
      <c r="J1294" s="295"/>
      <c r="R1294" s="295"/>
      <c r="S1294" s="295"/>
      <c r="T1294" s="295"/>
    </row>
    <row r="1295" spans="10:20" ht="27.6" customHeight="1" x14ac:dyDescent="0.35">
      <c r="J1295" s="296"/>
      <c r="R1295" s="295"/>
      <c r="S1295" s="295"/>
      <c r="T1295" s="295"/>
    </row>
    <row r="1296" spans="10:20" ht="27.6" customHeight="1" x14ac:dyDescent="0.35">
      <c r="J1296" s="296"/>
      <c r="R1296" s="295"/>
      <c r="S1296" s="295"/>
      <c r="T1296" s="295"/>
    </row>
    <row r="1297" spans="10:20" ht="27.6" customHeight="1" x14ac:dyDescent="0.35">
      <c r="J1297" s="296"/>
      <c r="R1297" s="295"/>
      <c r="S1297" s="295"/>
      <c r="T1297" s="295"/>
    </row>
    <row r="1298" spans="10:20" ht="27.6" customHeight="1" x14ac:dyDescent="0.35">
      <c r="J1298" s="296"/>
      <c r="R1298" s="295"/>
      <c r="S1298" s="295"/>
      <c r="T1298" s="295"/>
    </row>
    <row r="1299" spans="10:20" ht="27.6" customHeight="1" x14ac:dyDescent="0.35">
      <c r="J1299" s="296"/>
      <c r="R1299" s="295"/>
      <c r="S1299" s="295"/>
      <c r="T1299" s="295"/>
    </row>
    <row r="1300" spans="10:20" ht="27.6" customHeight="1" x14ac:dyDescent="0.35">
      <c r="J1300" s="296"/>
      <c r="R1300" s="295"/>
      <c r="S1300" s="295"/>
      <c r="T1300" s="295"/>
    </row>
    <row r="1301" spans="10:20" ht="27.6" customHeight="1" x14ac:dyDescent="0.35">
      <c r="J1301" s="296"/>
      <c r="R1301" s="295"/>
      <c r="S1301" s="295"/>
      <c r="T1301" s="295"/>
    </row>
    <row r="1302" spans="10:20" ht="27.6" customHeight="1" x14ac:dyDescent="0.35">
      <c r="J1302" s="296"/>
      <c r="R1302" s="295"/>
      <c r="S1302" s="295"/>
      <c r="T1302" s="295"/>
    </row>
    <row r="1303" spans="10:20" ht="27.6" customHeight="1" x14ac:dyDescent="0.35">
      <c r="J1303" s="296"/>
      <c r="R1303" s="295"/>
      <c r="S1303" s="295"/>
      <c r="T1303" s="295"/>
    </row>
    <row r="1304" spans="10:20" ht="27.6" customHeight="1" x14ac:dyDescent="0.35">
      <c r="J1304" s="296"/>
      <c r="R1304" s="295"/>
      <c r="S1304" s="295"/>
      <c r="T1304" s="295"/>
    </row>
    <row r="1305" spans="10:20" ht="27.6" customHeight="1" x14ac:dyDescent="0.35">
      <c r="J1305" s="296"/>
      <c r="R1305" s="295"/>
      <c r="S1305" s="295"/>
      <c r="T1305" s="295"/>
    </row>
    <row r="1306" spans="10:20" ht="27.6" customHeight="1" x14ac:dyDescent="0.35">
      <c r="J1306" s="296"/>
      <c r="R1306" s="295"/>
      <c r="S1306" s="295"/>
      <c r="T1306" s="295"/>
    </row>
    <row r="1307" spans="10:20" ht="27.6" customHeight="1" x14ac:dyDescent="0.35">
      <c r="J1307" s="296"/>
      <c r="R1307" s="295"/>
      <c r="S1307" s="295"/>
      <c r="T1307" s="295"/>
    </row>
    <row r="1308" spans="10:20" ht="27.6" customHeight="1" x14ac:dyDescent="0.35">
      <c r="J1308" s="296"/>
      <c r="R1308" s="295"/>
      <c r="S1308" s="295"/>
      <c r="T1308" s="295"/>
    </row>
    <row r="1309" spans="10:20" ht="27.6" customHeight="1" x14ac:dyDescent="0.35">
      <c r="J1309" s="296"/>
      <c r="R1309" s="295"/>
      <c r="S1309" s="295"/>
      <c r="T1309" s="295"/>
    </row>
    <row r="1310" spans="10:20" ht="27.6" customHeight="1" x14ac:dyDescent="0.35">
      <c r="J1310" s="296"/>
      <c r="R1310" s="295"/>
      <c r="S1310" s="295"/>
      <c r="T1310" s="295"/>
    </row>
    <row r="1311" spans="10:20" ht="27.6" customHeight="1" x14ac:dyDescent="0.35">
      <c r="J1311" s="296"/>
      <c r="R1311" s="295"/>
      <c r="S1311" s="295"/>
      <c r="T1311" s="295"/>
    </row>
    <row r="1312" spans="10:20" ht="27.6" customHeight="1" x14ac:dyDescent="0.35">
      <c r="J1312" s="296"/>
      <c r="R1312" s="295"/>
      <c r="S1312" s="295"/>
      <c r="T1312" s="295"/>
    </row>
    <row r="1313" spans="10:20" ht="27.6" customHeight="1" x14ac:dyDescent="0.35">
      <c r="J1313" s="296"/>
      <c r="R1313" s="295"/>
      <c r="S1313" s="295"/>
      <c r="T1313" s="295"/>
    </row>
    <row r="1314" spans="10:20" ht="27.6" customHeight="1" x14ac:dyDescent="0.35">
      <c r="J1314" s="296"/>
      <c r="R1314" s="295"/>
      <c r="S1314" s="295"/>
      <c r="T1314" s="295"/>
    </row>
    <row r="1315" spans="10:20" ht="27.6" customHeight="1" x14ac:dyDescent="0.35">
      <c r="J1315" s="296"/>
      <c r="R1315" s="295"/>
      <c r="S1315" s="295"/>
      <c r="T1315" s="295"/>
    </row>
    <row r="1316" spans="10:20" ht="27.6" customHeight="1" x14ac:dyDescent="0.35">
      <c r="J1316" s="296"/>
      <c r="R1316" s="295"/>
      <c r="S1316" s="295"/>
      <c r="T1316" s="295"/>
    </row>
    <row r="1317" spans="10:20" ht="27.6" customHeight="1" x14ac:dyDescent="0.35">
      <c r="J1317" s="296"/>
      <c r="R1317" s="295"/>
      <c r="S1317" s="295"/>
      <c r="T1317" s="295"/>
    </row>
    <row r="1318" spans="10:20" ht="27.6" customHeight="1" x14ac:dyDescent="0.35">
      <c r="J1318" s="296"/>
      <c r="R1318" s="295"/>
      <c r="S1318" s="295"/>
      <c r="T1318" s="295"/>
    </row>
    <row r="1319" spans="10:20" ht="27.6" customHeight="1" x14ac:dyDescent="0.35">
      <c r="J1319" s="296"/>
      <c r="R1319" s="295"/>
      <c r="S1319" s="295"/>
      <c r="T1319" s="295"/>
    </row>
    <row r="1320" spans="10:20" ht="27.6" customHeight="1" x14ac:dyDescent="0.35">
      <c r="J1320" s="296"/>
      <c r="R1320" s="295"/>
      <c r="S1320" s="295"/>
      <c r="T1320" s="295"/>
    </row>
    <row r="1321" spans="10:20" ht="27.6" customHeight="1" x14ac:dyDescent="0.35">
      <c r="J1321" s="296"/>
      <c r="R1321" s="295"/>
      <c r="S1321" s="295"/>
      <c r="T1321" s="295"/>
    </row>
    <row r="1322" spans="10:20" ht="27.6" customHeight="1" x14ac:dyDescent="0.35">
      <c r="J1322" s="296"/>
      <c r="R1322" s="295"/>
      <c r="S1322" s="295"/>
      <c r="T1322" s="295"/>
    </row>
    <row r="1323" spans="10:20" ht="27.6" customHeight="1" x14ac:dyDescent="0.35">
      <c r="J1323" s="295"/>
      <c r="R1323" s="295"/>
      <c r="S1323" s="295"/>
      <c r="T1323" s="295"/>
    </row>
    <row r="1324" spans="10:20" ht="27.6" customHeight="1" x14ac:dyDescent="0.35">
      <c r="J1324" s="295"/>
      <c r="R1324" s="295"/>
      <c r="S1324" s="295"/>
      <c r="T1324" s="295"/>
    </row>
    <row r="1325" spans="10:20" ht="27.6" customHeight="1" x14ac:dyDescent="0.35">
      <c r="J1325" s="295"/>
      <c r="R1325" s="295"/>
      <c r="S1325" s="295"/>
      <c r="T1325" s="295"/>
    </row>
    <row r="1326" spans="10:20" ht="27.6" customHeight="1" x14ac:dyDescent="0.35">
      <c r="J1326" s="295"/>
      <c r="R1326" s="295"/>
      <c r="S1326" s="295"/>
      <c r="T1326" s="295"/>
    </row>
    <row r="1327" spans="10:20" ht="27.6" customHeight="1" x14ac:dyDescent="0.35">
      <c r="J1327" s="398"/>
      <c r="R1327" s="295"/>
      <c r="S1327" s="295"/>
      <c r="T1327" s="295"/>
    </row>
    <row r="1328" spans="10:20" ht="27.6" customHeight="1" x14ac:dyDescent="0.35">
      <c r="J1328" s="398"/>
      <c r="R1328" s="295"/>
      <c r="S1328" s="295"/>
      <c r="T1328" s="295"/>
    </row>
    <row r="1329" spans="10:20" ht="27.6" customHeight="1" x14ac:dyDescent="0.35">
      <c r="J1329" s="398"/>
      <c r="R1329" s="295"/>
      <c r="S1329" s="295"/>
      <c r="T1329" s="295"/>
    </row>
    <row r="1330" spans="10:20" ht="27.6" customHeight="1" x14ac:dyDescent="0.35">
      <c r="J1330" s="398"/>
      <c r="R1330" s="295"/>
      <c r="S1330" s="295"/>
      <c r="T1330" s="295"/>
    </row>
    <row r="1331" spans="10:20" ht="27.6" customHeight="1" x14ac:dyDescent="0.35">
      <c r="J1331" s="398"/>
      <c r="R1331" s="295"/>
      <c r="S1331" s="295"/>
      <c r="T1331" s="295"/>
    </row>
    <row r="1332" spans="10:20" ht="27.6" customHeight="1" x14ac:dyDescent="0.35">
      <c r="J1332" s="398"/>
      <c r="R1332" s="295"/>
      <c r="S1332" s="295"/>
      <c r="T1332" s="295"/>
    </row>
    <row r="1333" spans="10:20" ht="27.6" customHeight="1" x14ac:dyDescent="0.35">
      <c r="J1333" s="398"/>
      <c r="R1333" s="295"/>
      <c r="S1333" s="295"/>
      <c r="T1333" s="295"/>
    </row>
    <row r="1334" spans="10:20" ht="27.6" customHeight="1" x14ac:dyDescent="0.35">
      <c r="J1334" s="398"/>
      <c r="R1334" s="295"/>
      <c r="S1334" s="295"/>
      <c r="T1334" s="295"/>
    </row>
    <row r="1335" spans="10:20" ht="27.6" customHeight="1" x14ac:dyDescent="0.35">
      <c r="J1335" s="398"/>
      <c r="R1335" s="295"/>
      <c r="S1335" s="295"/>
      <c r="T1335" s="295"/>
    </row>
    <row r="1336" spans="10:20" ht="27.6" customHeight="1" x14ac:dyDescent="0.35">
      <c r="J1336" s="398"/>
      <c r="R1336" s="295"/>
      <c r="S1336" s="295"/>
      <c r="T1336" s="295"/>
    </row>
    <row r="1337" spans="10:20" ht="27.6" customHeight="1" x14ac:dyDescent="0.35">
      <c r="J1337" s="309"/>
      <c r="R1337" s="295"/>
      <c r="S1337" s="295"/>
      <c r="T1337" s="295"/>
    </row>
    <row r="1338" spans="10:20" ht="27.6" customHeight="1" x14ac:dyDescent="0.35">
      <c r="J1338" s="295"/>
      <c r="R1338" s="295"/>
      <c r="S1338" s="295"/>
      <c r="T1338" s="295"/>
    </row>
    <row r="1339" spans="10:20" ht="27.6" customHeight="1" x14ac:dyDescent="0.35">
      <c r="J1339" s="295"/>
      <c r="R1339" s="295"/>
      <c r="S1339" s="295"/>
      <c r="T1339" s="295"/>
    </row>
    <row r="1340" spans="10:20" ht="27.6" customHeight="1" x14ac:dyDescent="0.35">
      <c r="J1340" s="295"/>
      <c r="R1340" s="295"/>
      <c r="S1340" s="295"/>
      <c r="T1340" s="295"/>
    </row>
    <row r="1341" spans="10:20" ht="27.6" customHeight="1" x14ac:dyDescent="0.35">
      <c r="J1341" s="295"/>
      <c r="R1341" s="295"/>
      <c r="S1341" s="295"/>
      <c r="T1341" s="295"/>
    </row>
    <row r="1342" spans="10:20" ht="27.6" customHeight="1" x14ac:dyDescent="0.35">
      <c r="J1342" s="295"/>
      <c r="R1342" s="295"/>
      <c r="S1342" s="295"/>
      <c r="T1342" s="295"/>
    </row>
    <row r="1343" spans="10:20" ht="27.6" customHeight="1" x14ac:dyDescent="0.35">
      <c r="J1343" s="295"/>
      <c r="R1343" s="295"/>
      <c r="S1343" s="295"/>
      <c r="T1343" s="295"/>
    </row>
    <row r="1344" spans="10:20" ht="27.6" customHeight="1" x14ac:dyDescent="0.35">
      <c r="J1344" s="295"/>
      <c r="R1344" s="295"/>
      <c r="S1344" s="295"/>
      <c r="T1344" s="295"/>
    </row>
    <row r="1345" spans="10:20" ht="27.6" customHeight="1" x14ac:dyDescent="0.35">
      <c r="J1345" s="295"/>
      <c r="R1345" s="295"/>
      <c r="S1345" s="295"/>
      <c r="T1345" s="295"/>
    </row>
    <row r="1346" spans="10:20" ht="27.6" customHeight="1" x14ac:dyDescent="0.35">
      <c r="J1346" s="295"/>
      <c r="R1346" s="295"/>
      <c r="S1346" s="295"/>
      <c r="T1346" s="295"/>
    </row>
    <row r="1347" spans="10:20" ht="27.6" customHeight="1" x14ac:dyDescent="0.35">
      <c r="J1347" s="295"/>
      <c r="R1347" s="295"/>
      <c r="S1347" s="295"/>
      <c r="T1347" s="295"/>
    </row>
    <row r="1348" spans="10:20" ht="27.6" customHeight="1" x14ac:dyDescent="0.35">
      <c r="J1348" s="295"/>
      <c r="R1348" s="295"/>
      <c r="S1348" s="295"/>
      <c r="T1348" s="295"/>
    </row>
    <row r="1349" spans="10:20" ht="27.6" customHeight="1" x14ac:dyDescent="0.35">
      <c r="J1349" s="295"/>
      <c r="R1349" s="295"/>
      <c r="S1349" s="295"/>
      <c r="T1349" s="295"/>
    </row>
    <row r="1350" spans="10:20" ht="27.6" customHeight="1" x14ac:dyDescent="0.35">
      <c r="J1350" s="295"/>
      <c r="R1350" s="295"/>
      <c r="S1350" s="295"/>
      <c r="T1350" s="295"/>
    </row>
    <row r="1351" spans="10:20" ht="27.6" customHeight="1" x14ac:dyDescent="0.35">
      <c r="J1351" s="295"/>
      <c r="R1351" s="295"/>
      <c r="S1351" s="295"/>
      <c r="T1351" s="295"/>
    </row>
    <row r="1352" spans="10:20" ht="27.6" customHeight="1" x14ac:dyDescent="0.35">
      <c r="J1352" s="556"/>
      <c r="R1352" s="295"/>
      <c r="S1352" s="295"/>
      <c r="T1352" s="295"/>
    </row>
    <row r="1353" spans="10:20" ht="27.6" customHeight="1" x14ac:dyDescent="0.35">
      <c r="J1353" s="295"/>
      <c r="R1353" s="295"/>
      <c r="S1353" s="295"/>
      <c r="T1353" s="295"/>
    </row>
    <row r="1354" spans="10:20" ht="27.6" customHeight="1" x14ac:dyDescent="0.35">
      <c r="J1354" s="295"/>
      <c r="R1354" s="295"/>
      <c r="S1354" s="295"/>
      <c r="T1354" s="295"/>
    </row>
    <row r="1355" spans="10:20" ht="27.6" customHeight="1" x14ac:dyDescent="0.35">
      <c r="J1355" s="295"/>
      <c r="R1355" s="295"/>
      <c r="S1355" s="295"/>
      <c r="T1355" s="295"/>
    </row>
    <row r="1356" spans="10:20" ht="27.6" customHeight="1" x14ac:dyDescent="0.35">
      <c r="J1356" s="295"/>
      <c r="R1356" s="295"/>
      <c r="S1356" s="295"/>
      <c r="T1356" s="295"/>
    </row>
    <row r="1357" spans="10:20" ht="27.6" customHeight="1" x14ac:dyDescent="0.35">
      <c r="J1357" s="295"/>
      <c r="R1357" s="295"/>
      <c r="S1357" s="295"/>
      <c r="T1357" s="295"/>
    </row>
    <row r="1358" spans="10:20" ht="27.6" customHeight="1" x14ac:dyDescent="0.35">
      <c r="J1358" s="295"/>
      <c r="R1358" s="295"/>
      <c r="S1358" s="295"/>
      <c r="T1358" s="295"/>
    </row>
    <row r="1359" spans="10:20" ht="27.6" customHeight="1" x14ac:dyDescent="0.35">
      <c r="J1359" s="295"/>
      <c r="R1359" s="295"/>
      <c r="S1359" s="295"/>
      <c r="T1359" s="295"/>
    </row>
    <row r="1360" spans="10:20" ht="27.6" customHeight="1" x14ac:dyDescent="0.35">
      <c r="J1360" s="295"/>
      <c r="R1360" s="295"/>
      <c r="S1360" s="295"/>
      <c r="T1360" s="295"/>
    </row>
    <row r="1361" spans="10:20" ht="27.6" customHeight="1" x14ac:dyDescent="0.35">
      <c r="J1361" s="295"/>
      <c r="R1361" s="295"/>
      <c r="S1361" s="295"/>
      <c r="T1361" s="295"/>
    </row>
    <row r="1362" spans="10:20" ht="27.6" customHeight="1" x14ac:dyDescent="0.35">
      <c r="J1362" s="295"/>
      <c r="R1362" s="295"/>
      <c r="S1362" s="295"/>
      <c r="T1362" s="295"/>
    </row>
    <row r="1363" spans="10:20" ht="27.6" customHeight="1" x14ac:dyDescent="0.35">
      <c r="J1363" s="295"/>
      <c r="R1363" s="295"/>
      <c r="S1363" s="295"/>
      <c r="T1363" s="295"/>
    </row>
    <row r="1364" spans="10:20" ht="27.6" customHeight="1" x14ac:dyDescent="0.35">
      <c r="J1364" s="295"/>
      <c r="R1364" s="295"/>
      <c r="S1364" s="295"/>
      <c r="T1364" s="295"/>
    </row>
    <row r="1365" spans="10:20" ht="27.6" customHeight="1" x14ac:dyDescent="0.35">
      <c r="J1365" s="295"/>
      <c r="R1365" s="295"/>
      <c r="S1365" s="295"/>
      <c r="T1365" s="295"/>
    </row>
    <row r="1366" spans="10:20" ht="27.6" customHeight="1" x14ac:dyDescent="0.35">
      <c r="J1366" s="295"/>
      <c r="R1366" s="295"/>
      <c r="S1366" s="295"/>
      <c r="T1366" s="295"/>
    </row>
    <row r="1367" spans="10:20" ht="27.6" customHeight="1" x14ac:dyDescent="0.35">
      <c r="J1367" s="295"/>
      <c r="R1367" s="295"/>
      <c r="S1367" s="295"/>
      <c r="T1367" s="295"/>
    </row>
    <row r="1368" spans="10:20" ht="27.6" customHeight="1" x14ac:dyDescent="0.35">
      <c r="J1368" s="295"/>
      <c r="R1368" s="295"/>
      <c r="S1368" s="295"/>
      <c r="T1368" s="295"/>
    </row>
    <row r="1369" spans="10:20" ht="27.6" customHeight="1" x14ac:dyDescent="0.35">
      <c r="J1369" s="295"/>
      <c r="R1369" s="295"/>
      <c r="S1369" s="295"/>
      <c r="T1369" s="295"/>
    </row>
    <row r="1370" spans="10:20" ht="27.6" customHeight="1" x14ac:dyDescent="0.35">
      <c r="J1370" s="295"/>
      <c r="R1370" s="295"/>
      <c r="S1370" s="295"/>
      <c r="T1370" s="295"/>
    </row>
    <row r="1371" spans="10:20" ht="27.6" customHeight="1" x14ac:dyDescent="0.35">
      <c r="J1371" s="295"/>
      <c r="R1371" s="295"/>
      <c r="S1371" s="295"/>
      <c r="T1371" s="295"/>
    </row>
    <row r="1372" spans="10:20" ht="27.6" customHeight="1" x14ac:dyDescent="0.35">
      <c r="J1372" s="295"/>
      <c r="R1372" s="295"/>
      <c r="S1372" s="295"/>
      <c r="T1372" s="295"/>
    </row>
    <row r="1373" spans="10:20" ht="27.6" customHeight="1" x14ac:dyDescent="0.35">
      <c r="J1373" s="295"/>
      <c r="R1373" s="295"/>
      <c r="S1373" s="295"/>
      <c r="T1373" s="295"/>
    </row>
    <row r="1374" spans="10:20" ht="27.6" customHeight="1" x14ac:dyDescent="0.35">
      <c r="J1374" s="295"/>
      <c r="R1374" s="295"/>
      <c r="S1374" s="295"/>
      <c r="T1374" s="295"/>
    </row>
    <row r="1375" spans="10:20" ht="27.6" customHeight="1" x14ac:dyDescent="0.35">
      <c r="J1375" s="295"/>
      <c r="R1375" s="295"/>
      <c r="S1375" s="295"/>
      <c r="T1375" s="295"/>
    </row>
    <row r="1376" spans="10:20" ht="27.6" customHeight="1" x14ac:dyDescent="0.35">
      <c r="J1376" s="295"/>
      <c r="R1376" s="295"/>
      <c r="S1376" s="295"/>
      <c r="T1376" s="295"/>
    </row>
    <row r="1377" spans="10:20" ht="27.6" customHeight="1" x14ac:dyDescent="0.35">
      <c r="J1377" s="295"/>
      <c r="R1377" s="295"/>
      <c r="S1377" s="295"/>
      <c r="T1377" s="295"/>
    </row>
    <row r="1378" spans="10:20" ht="27.6" customHeight="1" x14ac:dyDescent="0.35">
      <c r="J1378" s="295"/>
      <c r="R1378" s="295"/>
      <c r="S1378" s="295"/>
      <c r="T1378" s="295"/>
    </row>
    <row r="1379" spans="10:20" ht="27.6" customHeight="1" x14ac:dyDescent="0.35">
      <c r="J1379" s="295"/>
      <c r="R1379" s="295"/>
      <c r="S1379" s="295"/>
      <c r="T1379" s="295"/>
    </row>
    <row r="1380" spans="10:20" ht="27.6" customHeight="1" x14ac:dyDescent="0.35">
      <c r="J1380" s="552"/>
      <c r="R1380" s="295"/>
      <c r="S1380" s="295"/>
      <c r="T1380" s="295"/>
    </row>
    <row r="1381" spans="10:20" ht="27.6" customHeight="1" x14ac:dyDescent="0.35">
      <c r="J1381" s="295"/>
      <c r="R1381" s="295"/>
      <c r="S1381" s="295"/>
      <c r="T1381" s="295"/>
    </row>
    <row r="1382" spans="10:20" ht="27.6" customHeight="1" x14ac:dyDescent="0.35">
      <c r="J1382" s="552"/>
      <c r="R1382" s="295"/>
      <c r="S1382" s="295"/>
      <c r="T1382" s="295"/>
    </row>
    <row r="1383" spans="10:20" ht="27.6" customHeight="1" x14ac:dyDescent="0.35">
      <c r="J1383" s="295"/>
      <c r="R1383" s="295"/>
      <c r="S1383" s="295"/>
      <c r="T1383" s="295"/>
    </row>
    <row r="1384" spans="10:20" ht="27.6" customHeight="1" x14ac:dyDescent="0.35">
      <c r="J1384" s="295"/>
      <c r="R1384" s="295"/>
      <c r="S1384" s="295"/>
      <c r="T1384" s="295"/>
    </row>
    <row r="1385" spans="10:20" ht="27.6" customHeight="1" x14ac:dyDescent="0.35">
      <c r="J1385" s="295"/>
      <c r="R1385" s="295"/>
      <c r="S1385" s="295"/>
      <c r="T1385" s="295"/>
    </row>
    <row r="1386" spans="10:20" ht="27.6" customHeight="1" x14ac:dyDescent="0.35">
      <c r="J1386" s="295"/>
      <c r="R1386" s="295"/>
      <c r="S1386" s="295"/>
      <c r="T1386" s="295"/>
    </row>
    <row r="1387" spans="10:20" ht="27.6" customHeight="1" x14ac:dyDescent="0.35">
      <c r="J1387" s="295"/>
      <c r="R1387" s="295"/>
      <c r="S1387" s="295"/>
      <c r="T1387" s="295"/>
    </row>
    <row r="1388" spans="10:20" ht="27.6" customHeight="1" x14ac:dyDescent="0.35">
      <c r="J1388" s="295"/>
      <c r="R1388" s="295"/>
      <c r="S1388" s="295"/>
      <c r="T1388" s="295"/>
    </row>
    <row r="1389" spans="10:20" ht="27.6" customHeight="1" x14ac:dyDescent="0.35">
      <c r="J1389" s="295"/>
      <c r="R1389" s="295"/>
      <c r="S1389" s="295"/>
      <c r="T1389" s="295"/>
    </row>
    <row r="1390" spans="10:20" ht="27.6" customHeight="1" x14ac:dyDescent="0.35">
      <c r="J1390" s="295"/>
      <c r="R1390" s="295"/>
      <c r="S1390" s="295"/>
      <c r="T1390" s="295"/>
    </row>
    <row r="1391" spans="10:20" ht="27.6" customHeight="1" x14ac:dyDescent="0.35">
      <c r="J1391" s="295"/>
      <c r="R1391" s="295"/>
      <c r="S1391" s="295"/>
      <c r="T1391" s="295"/>
    </row>
    <row r="1392" spans="10:20" ht="27.6" customHeight="1" x14ac:dyDescent="0.35">
      <c r="J1392" s="295"/>
      <c r="R1392" s="295"/>
      <c r="S1392" s="295"/>
      <c r="T1392" s="295"/>
    </row>
    <row r="1393" spans="10:20" ht="27.6" customHeight="1" x14ac:dyDescent="0.35">
      <c r="J1393" s="295"/>
      <c r="R1393" s="295"/>
      <c r="S1393" s="295"/>
      <c r="T1393" s="295"/>
    </row>
    <row r="1394" spans="10:20" ht="27.6" customHeight="1" x14ac:dyDescent="0.35">
      <c r="J1394" s="295"/>
      <c r="R1394" s="295"/>
      <c r="S1394" s="295"/>
      <c r="T1394" s="295"/>
    </row>
    <row r="1395" spans="10:20" ht="27.6" customHeight="1" x14ac:dyDescent="0.35">
      <c r="J1395" s="554"/>
      <c r="R1395" s="295"/>
      <c r="S1395" s="295"/>
      <c r="T1395" s="295"/>
    </row>
    <row r="1396" spans="10:20" ht="27.6" customHeight="1" x14ac:dyDescent="0.35">
      <c r="J1396" s="554"/>
      <c r="R1396" s="295"/>
      <c r="S1396" s="295"/>
      <c r="T1396" s="295"/>
    </row>
    <row r="1397" spans="10:20" ht="27.6" customHeight="1" x14ac:dyDescent="0.35">
      <c r="J1397" s="554"/>
      <c r="R1397" s="295"/>
      <c r="S1397" s="295"/>
      <c r="T1397" s="295"/>
    </row>
    <row r="1398" spans="10:20" ht="27.6" customHeight="1" x14ac:dyDescent="0.35">
      <c r="J1398" s="554"/>
      <c r="R1398" s="295"/>
      <c r="S1398" s="295"/>
      <c r="T1398" s="295"/>
    </row>
    <row r="1399" spans="10:20" ht="27.6" customHeight="1" x14ac:dyDescent="0.35">
      <c r="J1399" s="379"/>
      <c r="R1399" s="295"/>
      <c r="S1399" s="295"/>
      <c r="T1399" s="295"/>
    </row>
    <row r="1400" spans="10:20" ht="27.6" customHeight="1" x14ac:dyDescent="0.35">
      <c r="J1400" s="552"/>
      <c r="R1400" s="295"/>
      <c r="S1400" s="295"/>
      <c r="T1400" s="295"/>
    </row>
    <row r="1401" spans="10:20" ht="27.6" customHeight="1" x14ac:dyDescent="0.35">
      <c r="J1401" s="552"/>
      <c r="R1401" s="295"/>
      <c r="S1401" s="295"/>
      <c r="T1401" s="295"/>
    </row>
    <row r="1402" spans="10:20" ht="27.6" customHeight="1" x14ac:dyDescent="0.35">
      <c r="J1402" s="552"/>
      <c r="R1402" s="295"/>
      <c r="S1402" s="295"/>
      <c r="T1402" s="295"/>
    </row>
    <row r="1403" spans="10:20" ht="27.6" customHeight="1" x14ac:dyDescent="0.35">
      <c r="J1403" s="296"/>
      <c r="R1403" s="295"/>
      <c r="S1403" s="295"/>
      <c r="T1403" s="295"/>
    </row>
    <row r="1404" spans="10:20" ht="27.6" customHeight="1" x14ac:dyDescent="0.35">
      <c r="J1404" s="296"/>
      <c r="R1404" s="295"/>
      <c r="S1404" s="295"/>
      <c r="T1404" s="295"/>
    </row>
    <row r="1405" spans="10:20" ht="27.6" customHeight="1" x14ac:dyDescent="0.35">
      <c r="J1405" s="296"/>
      <c r="R1405" s="295"/>
      <c r="S1405" s="295"/>
      <c r="T1405" s="295"/>
    </row>
    <row r="1406" spans="10:20" ht="27.6" customHeight="1" x14ac:dyDescent="0.35">
      <c r="J1406" s="296"/>
      <c r="R1406" s="295"/>
      <c r="S1406" s="295"/>
      <c r="T1406" s="295"/>
    </row>
    <row r="1407" spans="10:20" ht="27.6" customHeight="1" x14ac:dyDescent="0.35">
      <c r="J1407" s="296"/>
      <c r="R1407" s="295"/>
      <c r="S1407" s="295"/>
      <c r="T1407" s="295"/>
    </row>
    <row r="1408" spans="10:20" ht="27.6" customHeight="1" x14ac:dyDescent="0.35">
      <c r="J1408" s="296"/>
      <c r="R1408" s="295"/>
      <c r="S1408" s="295"/>
      <c r="T1408" s="295"/>
    </row>
    <row r="1409" spans="10:20" ht="27.6" customHeight="1" x14ac:dyDescent="0.35">
      <c r="J1409" s="296"/>
      <c r="R1409" s="295"/>
      <c r="S1409" s="295"/>
      <c r="T1409" s="295"/>
    </row>
    <row r="1410" spans="10:20" ht="27.6" customHeight="1" x14ac:dyDescent="0.35">
      <c r="J1410" s="296"/>
      <c r="R1410" s="295"/>
      <c r="S1410" s="295"/>
      <c r="T1410" s="295"/>
    </row>
    <row r="1411" spans="10:20" ht="27.6" customHeight="1" x14ac:dyDescent="0.35">
      <c r="J1411" s="296"/>
      <c r="R1411" s="295"/>
      <c r="S1411" s="295"/>
      <c r="T1411" s="295"/>
    </row>
    <row r="1412" spans="10:20" ht="27.6" customHeight="1" x14ac:dyDescent="0.35">
      <c r="J1412" s="296"/>
      <c r="R1412" s="295"/>
      <c r="S1412" s="295"/>
      <c r="T1412" s="295"/>
    </row>
    <row r="1413" spans="10:20" ht="27.6" customHeight="1" x14ac:dyDescent="0.35">
      <c r="J1413" s="296"/>
      <c r="R1413" s="295"/>
      <c r="S1413" s="295"/>
      <c r="T1413" s="295"/>
    </row>
    <row r="1414" spans="10:20" ht="27.6" customHeight="1" x14ac:dyDescent="0.35">
      <c r="J1414" s="255"/>
      <c r="R1414" s="295"/>
      <c r="S1414" s="295"/>
      <c r="T1414" s="295"/>
    </row>
    <row r="1415" spans="10:20" ht="27.6" customHeight="1" x14ac:dyDescent="0.35">
      <c r="J1415" s="255"/>
      <c r="R1415" s="295"/>
      <c r="S1415" s="295"/>
      <c r="T1415" s="295"/>
    </row>
    <row r="1416" spans="10:20" ht="27.6" customHeight="1" x14ac:dyDescent="0.35">
      <c r="J1416" s="255"/>
      <c r="R1416" s="295"/>
      <c r="S1416" s="295"/>
      <c r="T1416" s="295"/>
    </row>
    <row r="1417" spans="10:20" ht="27.6" customHeight="1" x14ac:dyDescent="0.35">
      <c r="J1417" s="255"/>
      <c r="R1417" s="295"/>
      <c r="S1417" s="295"/>
      <c r="T1417" s="295"/>
    </row>
    <row r="1418" spans="10:20" ht="27.6" customHeight="1" x14ac:dyDescent="0.35">
      <c r="J1418" s="255"/>
      <c r="R1418" s="295"/>
      <c r="S1418" s="295"/>
      <c r="T1418" s="295"/>
    </row>
    <row r="1419" spans="10:20" ht="27.6" customHeight="1" x14ac:dyDescent="0.35">
      <c r="J1419" s="295"/>
      <c r="R1419" s="295"/>
      <c r="S1419" s="295"/>
      <c r="T1419" s="295"/>
    </row>
    <row r="1420" spans="10:20" ht="27.6" customHeight="1" x14ac:dyDescent="0.35">
      <c r="J1420" s="295"/>
      <c r="R1420" s="295"/>
      <c r="S1420" s="295"/>
      <c r="T1420" s="295"/>
    </row>
    <row r="1421" spans="10:20" ht="27.6" customHeight="1" x14ac:dyDescent="0.35">
      <c r="J1421" s="295"/>
      <c r="R1421" s="295"/>
      <c r="S1421" s="295"/>
      <c r="T1421" s="295"/>
    </row>
    <row r="1422" spans="10:20" ht="27.6" customHeight="1" x14ac:dyDescent="0.35">
      <c r="J1422" s="295"/>
      <c r="R1422" s="295"/>
      <c r="S1422" s="295"/>
      <c r="T1422" s="295"/>
    </row>
    <row r="1423" spans="10:20" ht="27.6" customHeight="1" x14ac:dyDescent="0.35">
      <c r="J1423" s="295"/>
      <c r="R1423" s="295"/>
      <c r="S1423" s="295"/>
      <c r="T1423" s="295"/>
    </row>
    <row r="1424" spans="10:20" ht="27.6" customHeight="1" x14ac:dyDescent="0.35">
      <c r="J1424" s="296"/>
      <c r="R1424" s="295"/>
      <c r="S1424" s="295"/>
      <c r="T1424" s="295"/>
    </row>
    <row r="1425" spans="10:20" ht="27.6" customHeight="1" x14ac:dyDescent="0.35">
      <c r="J1425" s="296"/>
      <c r="R1425" s="295"/>
      <c r="S1425" s="295"/>
      <c r="T1425" s="295"/>
    </row>
    <row r="1426" spans="10:20" ht="27.6" customHeight="1" x14ac:dyDescent="0.35">
      <c r="J1426" s="296"/>
      <c r="R1426" s="295"/>
      <c r="S1426" s="295"/>
      <c r="T1426" s="295"/>
    </row>
    <row r="1427" spans="10:20" ht="27.6" customHeight="1" x14ac:dyDescent="0.35">
      <c r="J1427" s="296"/>
      <c r="R1427" s="295"/>
      <c r="S1427" s="295"/>
      <c r="T1427" s="295"/>
    </row>
    <row r="1428" spans="10:20" ht="27.6" customHeight="1" x14ac:dyDescent="0.35">
      <c r="J1428" s="557"/>
      <c r="R1428" s="295"/>
      <c r="S1428" s="295"/>
      <c r="T1428" s="295"/>
    </row>
    <row r="1429" spans="10:20" ht="27.6" customHeight="1" x14ac:dyDescent="0.35">
      <c r="R1429" s="295"/>
      <c r="S1429" s="295"/>
      <c r="T1429" s="295"/>
    </row>
    <row r="1430" spans="10:20" ht="27.6" customHeight="1" x14ac:dyDescent="0.35">
      <c r="R1430" s="295"/>
      <c r="S1430" s="295"/>
      <c r="T1430" s="295"/>
    </row>
    <row r="1431" spans="10:20" ht="27.6" customHeight="1" x14ac:dyDescent="0.35">
      <c r="R1431" s="295"/>
      <c r="S1431" s="295"/>
      <c r="T1431" s="295"/>
    </row>
    <row r="1432" spans="10:20" ht="27.6" customHeight="1" x14ac:dyDescent="0.35">
      <c r="R1432" s="295"/>
      <c r="S1432" s="295"/>
      <c r="T1432" s="295"/>
    </row>
    <row r="1433" spans="10:20" ht="27.6" customHeight="1" x14ac:dyDescent="0.35">
      <c r="R1433" s="295"/>
      <c r="S1433" s="295"/>
      <c r="T1433" s="295"/>
    </row>
    <row r="1434" spans="10:20" ht="27.6" customHeight="1" x14ac:dyDescent="0.35">
      <c r="R1434" s="295"/>
      <c r="S1434" s="295"/>
      <c r="T1434" s="295"/>
    </row>
    <row r="1435" spans="10:20" ht="27.6" customHeight="1" x14ac:dyDescent="0.35">
      <c r="R1435" s="295"/>
      <c r="S1435" s="295"/>
      <c r="T1435" s="295"/>
    </row>
    <row r="1436" spans="10:20" ht="27.6" customHeight="1" x14ac:dyDescent="0.35">
      <c r="R1436" s="295"/>
      <c r="S1436" s="295"/>
      <c r="T1436" s="295"/>
    </row>
    <row r="1437" spans="10:20" ht="27.6" customHeight="1" x14ac:dyDescent="0.35">
      <c r="R1437" s="295"/>
      <c r="S1437" s="295"/>
      <c r="T1437" s="295"/>
    </row>
    <row r="1438" spans="10:20" ht="27.6" customHeight="1" x14ac:dyDescent="0.35">
      <c r="R1438" s="295"/>
      <c r="S1438" s="295"/>
      <c r="T1438" s="295"/>
    </row>
    <row r="1439" spans="10:20" ht="27.6" customHeight="1" x14ac:dyDescent="0.35">
      <c r="R1439" s="295"/>
      <c r="S1439" s="295"/>
      <c r="T1439" s="295"/>
    </row>
    <row r="1440" spans="10:20" ht="27.6" customHeight="1" x14ac:dyDescent="0.35">
      <c r="R1440" s="295"/>
      <c r="S1440" s="295"/>
      <c r="T1440" s="295"/>
    </row>
    <row r="1441" spans="18:20" ht="27.6" customHeight="1" x14ac:dyDescent="0.35">
      <c r="R1441" s="295"/>
      <c r="S1441" s="295"/>
      <c r="T1441" s="295"/>
    </row>
    <row r="1442" spans="18:20" ht="27.6" customHeight="1" x14ac:dyDescent="0.35">
      <c r="R1442" s="295"/>
      <c r="S1442" s="295"/>
      <c r="T1442" s="295"/>
    </row>
    <row r="1443" spans="18:20" ht="27.6" customHeight="1" x14ac:dyDescent="0.35">
      <c r="R1443" s="295"/>
      <c r="S1443" s="295"/>
      <c r="T1443" s="295"/>
    </row>
    <row r="1444" spans="18:20" ht="27.6" customHeight="1" x14ac:dyDescent="0.35">
      <c r="R1444" s="295"/>
      <c r="S1444" s="295"/>
      <c r="T1444" s="295"/>
    </row>
    <row r="1445" spans="18:20" ht="27.6" customHeight="1" x14ac:dyDescent="0.35">
      <c r="R1445" s="295"/>
      <c r="S1445" s="295"/>
      <c r="T1445" s="295"/>
    </row>
    <row r="1446" spans="18:20" ht="27.6" customHeight="1" x14ac:dyDescent="0.35">
      <c r="R1446" s="295"/>
      <c r="S1446" s="295"/>
      <c r="T1446" s="295"/>
    </row>
    <row r="1447" spans="18:20" ht="27.6" customHeight="1" x14ac:dyDescent="0.35">
      <c r="R1447" s="295"/>
      <c r="S1447" s="295"/>
      <c r="T1447" s="295"/>
    </row>
    <row r="1448" spans="18:20" ht="27.6" customHeight="1" x14ac:dyDescent="0.35">
      <c r="R1448" s="295"/>
      <c r="S1448" s="295"/>
      <c r="T1448" s="295"/>
    </row>
    <row r="1449" spans="18:20" ht="27.6" customHeight="1" x14ac:dyDescent="0.35">
      <c r="R1449" s="295"/>
      <c r="S1449" s="295"/>
      <c r="T1449" s="295"/>
    </row>
    <row r="1450" spans="18:20" ht="27.6" customHeight="1" x14ac:dyDescent="0.35">
      <c r="R1450" s="295"/>
      <c r="S1450" s="295"/>
      <c r="T1450" s="295"/>
    </row>
    <row r="1451" spans="18:20" ht="27.6" customHeight="1" x14ac:dyDescent="0.35">
      <c r="R1451" s="295"/>
      <c r="S1451" s="295"/>
      <c r="T1451" s="295"/>
    </row>
    <row r="1452" spans="18:20" ht="27.6" customHeight="1" x14ac:dyDescent="0.35">
      <c r="R1452" s="295"/>
      <c r="S1452" s="295"/>
      <c r="T1452" s="295"/>
    </row>
    <row r="1453" spans="18:20" ht="27.6" customHeight="1" x14ac:dyDescent="0.35">
      <c r="R1453" s="295"/>
      <c r="S1453" s="295"/>
      <c r="T1453" s="295"/>
    </row>
    <row r="1454" spans="18:20" ht="27.6" customHeight="1" x14ac:dyDescent="0.35">
      <c r="R1454" s="295"/>
      <c r="S1454" s="295"/>
      <c r="T1454" s="295"/>
    </row>
    <row r="1455" spans="18:20" ht="27.6" customHeight="1" x14ac:dyDescent="0.35">
      <c r="R1455" s="295"/>
      <c r="S1455" s="295"/>
      <c r="T1455" s="295"/>
    </row>
    <row r="1456" spans="18:20" ht="27.6" customHeight="1" x14ac:dyDescent="0.35">
      <c r="R1456" s="295"/>
      <c r="S1456" s="295"/>
      <c r="T1456" s="295"/>
    </row>
    <row r="1457" spans="18:20" ht="27.6" customHeight="1" x14ac:dyDescent="0.35">
      <c r="R1457" s="295"/>
      <c r="S1457" s="295"/>
      <c r="T1457" s="295"/>
    </row>
    <row r="1458" spans="18:20" ht="27.6" customHeight="1" x14ac:dyDescent="0.35">
      <c r="R1458" s="295"/>
      <c r="S1458" s="295"/>
      <c r="T1458" s="295"/>
    </row>
    <row r="1459" spans="18:20" ht="27.6" customHeight="1" x14ac:dyDescent="0.35">
      <c r="R1459" s="295"/>
      <c r="S1459" s="295"/>
      <c r="T1459" s="295"/>
    </row>
    <row r="1460" spans="18:20" ht="27.6" customHeight="1" x14ac:dyDescent="0.35">
      <c r="R1460" s="295"/>
      <c r="S1460" s="295"/>
      <c r="T1460" s="295"/>
    </row>
    <row r="1461" spans="18:20" ht="27.6" customHeight="1" x14ac:dyDescent="0.35">
      <c r="R1461" s="295"/>
      <c r="S1461" s="295"/>
      <c r="T1461" s="295"/>
    </row>
    <row r="1462" spans="18:20" ht="27.6" customHeight="1" x14ac:dyDescent="0.35">
      <c r="R1462" s="295"/>
      <c r="S1462" s="295"/>
      <c r="T1462" s="295"/>
    </row>
    <row r="1463" spans="18:20" ht="27.6" customHeight="1" x14ac:dyDescent="0.35">
      <c r="R1463" s="295"/>
      <c r="S1463" s="295"/>
      <c r="T1463" s="295"/>
    </row>
    <row r="1464" spans="18:20" ht="27.6" customHeight="1" x14ac:dyDescent="0.35">
      <c r="R1464" s="295"/>
      <c r="S1464" s="295"/>
      <c r="T1464" s="295"/>
    </row>
    <row r="1465" spans="18:20" ht="27.6" customHeight="1" x14ac:dyDescent="0.35">
      <c r="R1465" s="295"/>
      <c r="S1465" s="295"/>
      <c r="T1465" s="295"/>
    </row>
    <row r="1466" spans="18:20" ht="27.6" customHeight="1" x14ac:dyDescent="0.35">
      <c r="R1466" s="295"/>
      <c r="S1466" s="295"/>
      <c r="T1466" s="295"/>
    </row>
    <row r="1467" spans="18:20" ht="27.6" customHeight="1" x14ac:dyDescent="0.35">
      <c r="R1467" s="295"/>
      <c r="S1467" s="295"/>
      <c r="T1467" s="295"/>
    </row>
    <row r="1468" spans="18:20" ht="27.6" customHeight="1" x14ac:dyDescent="0.35">
      <c r="R1468" s="295"/>
      <c r="S1468" s="295"/>
      <c r="T1468" s="295"/>
    </row>
    <row r="1469" spans="18:20" ht="27.6" customHeight="1" x14ac:dyDescent="0.35">
      <c r="R1469" s="295"/>
      <c r="S1469" s="295"/>
      <c r="T1469" s="295"/>
    </row>
    <row r="1470" spans="18:20" ht="27.6" customHeight="1" x14ac:dyDescent="0.35">
      <c r="R1470" s="295"/>
      <c r="S1470" s="295"/>
      <c r="T1470" s="295"/>
    </row>
    <row r="1471" spans="18:20" ht="27.6" customHeight="1" x14ac:dyDescent="0.35">
      <c r="R1471" s="295"/>
      <c r="S1471" s="295"/>
      <c r="T1471" s="295"/>
    </row>
    <row r="1472" spans="18:20" ht="27.6" customHeight="1" x14ac:dyDescent="0.35">
      <c r="R1472" s="295"/>
      <c r="S1472" s="295"/>
      <c r="T1472" s="295"/>
    </row>
    <row r="1473" spans="18:20" ht="27.6" customHeight="1" x14ac:dyDescent="0.35">
      <c r="R1473" s="295"/>
      <c r="S1473" s="295"/>
      <c r="T1473" s="295"/>
    </row>
    <row r="1474" spans="18:20" ht="27.6" customHeight="1" x14ac:dyDescent="0.35">
      <c r="R1474" s="295"/>
      <c r="S1474" s="295"/>
      <c r="T1474" s="295"/>
    </row>
    <row r="1475" spans="18:20" ht="27.6" customHeight="1" x14ac:dyDescent="0.35">
      <c r="R1475" s="295"/>
      <c r="S1475" s="295"/>
      <c r="T1475" s="295"/>
    </row>
    <row r="1476" spans="18:20" ht="27.6" customHeight="1" x14ac:dyDescent="0.35">
      <c r="R1476" s="295"/>
      <c r="S1476" s="295"/>
      <c r="T1476" s="295"/>
    </row>
    <row r="1477" spans="18:20" ht="27.6" customHeight="1" x14ac:dyDescent="0.35">
      <c r="R1477" s="295"/>
      <c r="S1477" s="295"/>
      <c r="T1477" s="295"/>
    </row>
    <row r="1478" spans="18:20" ht="27.6" customHeight="1" x14ac:dyDescent="0.35">
      <c r="R1478" s="295"/>
      <c r="S1478" s="295"/>
      <c r="T1478" s="295"/>
    </row>
    <row r="1479" spans="18:20" ht="27.6" customHeight="1" x14ac:dyDescent="0.35">
      <c r="R1479" s="295"/>
      <c r="S1479" s="295"/>
      <c r="T1479" s="295"/>
    </row>
    <row r="1480" spans="18:20" ht="27.6" customHeight="1" x14ac:dyDescent="0.35">
      <c r="R1480" s="295"/>
      <c r="S1480" s="295"/>
      <c r="T1480" s="295"/>
    </row>
    <row r="1481" spans="18:20" ht="27.6" customHeight="1" x14ac:dyDescent="0.35">
      <c r="R1481" s="295"/>
      <c r="S1481" s="295"/>
      <c r="T1481" s="295"/>
    </row>
    <row r="1482" spans="18:20" ht="27.6" customHeight="1" x14ac:dyDescent="0.35">
      <c r="R1482" s="295"/>
      <c r="S1482" s="295"/>
      <c r="T1482" s="295"/>
    </row>
    <row r="1483" spans="18:20" ht="27.6" customHeight="1" x14ac:dyDescent="0.35">
      <c r="R1483" s="295"/>
      <c r="S1483" s="295"/>
      <c r="T1483" s="295"/>
    </row>
    <row r="1484" spans="18:20" ht="27.6" customHeight="1" x14ac:dyDescent="0.35">
      <c r="R1484" s="295"/>
      <c r="S1484" s="295"/>
      <c r="T1484" s="295"/>
    </row>
    <row r="1485" spans="18:20" ht="27.6" customHeight="1" x14ac:dyDescent="0.35">
      <c r="R1485" s="295"/>
      <c r="S1485" s="295"/>
      <c r="T1485" s="295"/>
    </row>
    <row r="1486" spans="18:20" ht="27.6" customHeight="1" x14ac:dyDescent="0.35">
      <c r="R1486" s="295"/>
      <c r="S1486" s="295"/>
      <c r="T1486" s="295"/>
    </row>
    <row r="1487" spans="18:20" ht="27.6" customHeight="1" x14ac:dyDescent="0.35">
      <c r="R1487" s="295"/>
      <c r="S1487" s="295"/>
      <c r="T1487" s="295"/>
    </row>
    <row r="1488" spans="18:20" ht="27.6" customHeight="1" x14ac:dyDescent="0.35">
      <c r="R1488" s="295"/>
      <c r="S1488" s="295"/>
      <c r="T1488" s="295"/>
    </row>
    <row r="1489" spans="18:20" ht="27.6" customHeight="1" x14ac:dyDescent="0.35">
      <c r="R1489" s="295"/>
      <c r="S1489" s="295"/>
      <c r="T1489" s="295"/>
    </row>
    <row r="1490" spans="18:20" ht="27.6" customHeight="1" x14ac:dyDescent="0.35">
      <c r="R1490" s="295"/>
      <c r="S1490" s="295"/>
      <c r="T1490" s="295"/>
    </row>
    <row r="1491" spans="18:20" ht="27.6" customHeight="1" x14ac:dyDescent="0.35">
      <c r="R1491" s="295"/>
      <c r="S1491" s="295"/>
      <c r="T1491" s="295"/>
    </row>
    <row r="1492" spans="18:20" ht="27.6" customHeight="1" x14ac:dyDescent="0.35">
      <c r="R1492" s="295"/>
      <c r="S1492" s="295"/>
      <c r="T1492" s="295"/>
    </row>
    <row r="1493" spans="18:20" ht="27.6" customHeight="1" x14ac:dyDescent="0.35">
      <c r="R1493" s="295"/>
      <c r="S1493" s="295"/>
      <c r="T1493" s="295"/>
    </row>
    <row r="1494" spans="18:20" ht="27.6" customHeight="1" x14ac:dyDescent="0.35">
      <c r="R1494" s="295"/>
      <c r="S1494" s="295"/>
      <c r="T1494" s="295"/>
    </row>
    <row r="1495" spans="18:20" ht="27.6" customHeight="1" x14ac:dyDescent="0.35">
      <c r="R1495" s="295"/>
      <c r="S1495" s="295"/>
      <c r="T1495" s="295"/>
    </row>
    <row r="1496" spans="18:20" ht="27.6" customHeight="1" x14ac:dyDescent="0.35">
      <c r="R1496" s="295"/>
      <c r="S1496" s="295"/>
      <c r="T1496" s="295"/>
    </row>
    <row r="1497" spans="18:20" ht="27.6" customHeight="1" x14ac:dyDescent="0.35">
      <c r="R1497" s="295"/>
      <c r="S1497" s="295"/>
      <c r="T1497" s="295"/>
    </row>
    <row r="1498" spans="18:20" ht="27.6" customHeight="1" x14ac:dyDescent="0.35">
      <c r="R1498" s="295"/>
      <c r="S1498" s="295"/>
      <c r="T1498" s="295"/>
    </row>
    <row r="1499" spans="18:20" ht="27.6" customHeight="1" x14ac:dyDescent="0.35">
      <c r="R1499" s="295"/>
      <c r="S1499" s="295"/>
      <c r="T1499" s="295"/>
    </row>
    <row r="1500" spans="18:20" ht="27.6" customHeight="1" x14ac:dyDescent="0.35">
      <c r="R1500" s="295"/>
      <c r="S1500" s="295"/>
      <c r="T1500" s="295"/>
    </row>
    <row r="1501" spans="18:20" ht="27.6" customHeight="1" x14ac:dyDescent="0.35">
      <c r="R1501" s="295"/>
      <c r="S1501" s="295"/>
      <c r="T1501" s="295"/>
    </row>
    <row r="1502" spans="18:20" ht="27.6" customHeight="1" x14ac:dyDescent="0.35">
      <c r="R1502" s="295"/>
      <c r="S1502" s="295"/>
      <c r="T1502" s="295"/>
    </row>
    <row r="1503" spans="18:20" ht="27.6" customHeight="1" x14ac:dyDescent="0.35">
      <c r="R1503" s="295"/>
      <c r="S1503" s="295"/>
      <c r="T1503" s="295"/>
    </row>
    <row r="1504" spans="18:20" ht="27.6" customHeight="1" x14ac:dyDescent="0.35">
      <c r="R1504" s="295"/>
      <c r="S1504" s="295"/>
      <c r="T1504" s="295"/>
    </row>
    <row r="1505" spans="18:20" ht="27.6" customHeight="1" x14ac:dyDescent="0.35">
      <c r="R1505" s="295"/>
      <c r="S1505" s="295"/>
      <c r="T1505" s="295"/>
    </row>
    <row r="1506" spans="18:20" ht="27.6" customHeight="1" x14ac:dyDescent="0.35">
      <c r="R1506" s="295"/>
      <c r="S1506" s="295"/>
      <c r="T1506" s="295"/>
    </row>
    <row r="1507" spans="18:20" ht="27.6" customHeight="1" x14ac:dyDescent="0.35">
      <c r="R1507" s="295"/>
      <c r="S1507" s="295"/>
      <c r="T1507" s="295"/>
    </row>
    <row r="1508" spans="18:20" ht="27.6" customHeight="1" x14ac:dyDescent="0.35">
      <c r="R1508" s="295"/>
      <c r="S1508" s="295"/>
      <c r="T1508" s="295"/>
    </row>
    <row r="1509" spans="18:20" ht="27.6" customHeight="1" x14ac:dyDescent="0.35">
      <c r="R1509" s="295"/>
      <c r="S1509" s="295"/>
      <c r="T1509" s="295"/>
    </row>
    <row r="1510" spans="18:20" ht="27.6" customHeight="1" x14ac:dyDescent="0.35">
      <c r="R1510" s="295"/>
      <c r="S1510" s="295"/>
      <c r="T1510" s="295"/>
    </row>
    <row r="1511" spans="18:20" ht="27.6" customHeight="1" x14ac:dyDescent="0.35">
      <c r="R1511" s="295"/>
      <c r="S1511" s="295"/>
      <c r="T1511" s="295"/>
    </row>
    <row r="1512" spans="18:20" ht="27.6" customHeight="1" x14ac:dyDescent="0.35">
      <c r="R1512" s="295"/>
      <c r="S1512" s="295"/>
      <c r="T1512" s="295"/>
    </row>
    <row r="1513" spans="18:20" ht="27.6" customHeight="1" x14ac:dyDescent="0.35">
      <c r="R1513" s="295"/>
      <c r="S1513" s="295"/>
      <c r="T1513" s="295"/>
    </row>
    <row r="1514" spans="18:20" ht="27.6" customHeight="1" x14ac:dyDescent="0.35">
      <c r="R1514" s="295"/>
      <c r="S1514" s="295"/>
      <c r="T1514" s="295"/>
    </row>
    <row r="1515" spans="18:20" ht="27.6" customHeight="1" x14ac:dyDescent="0.35">
      <c r="R1515" s="295"/>
      <c r="S1515" s="295"/>
      <c r="T1515" s="295"/>
    </row>
    <row r="1516" spans="18:20" ht="27.6" customHeight="1" x14ac:dyDescent="0.35">
      <c r="R1516" s="295"/>
      <c r="S1516" s="295"/>
      <c r="T1516" s="295"/>
    </row>
    <row r="1517" spans="18:20" ht="27.6" customHeight="1" x14ac:dyDescent="0.35">
      <c r="R1517" s="295"/>
      <c r="S1517" s="295"/>
      <c r="T1517" s="295"/>
    </row>
    <row r="1518" spans="18:20" ht="27.6" customHeight="1" x14ac:dyDescent="0.35">
      <c r="R1518" s="295"/>
      <c r="S1518" s="295"/>
      <c r="T1518" s="295"/>
    </row>
    <row r="1519" spans="18:20" ht="27.6" customHeight="1" x14ac:dyDescent="0.35">
      <c r="R1519" s="295"/>
      <c r="S1519" s="295"/>
      <c r="T1519" s="295"/>
    </row>
    <row r="1520" spans="18:20" ht="27.6" customHeight="1" x14ac:dyDescent="0.35">
      <c r="R1520" s="295"/>
      <c r="S1520" s="295"/>
      <c r="T1520" s="295"/>
    </row>
    <row r="1521" spans="18:20" ht="27.6" customHeight="1" x14ac:dyDescent="0.35">
      <c r="R1521" s="295"/>
      <c r="S1521" s="295"/>
      <c r="T1521" s="295"/>
    </row>
    <row r="1522" spans="18:20" ht="27.6" customHeight="1" x14ac:dyDescent="0.35">
      <c r="R1522" s="295"/>
      <c r="S1522" s="295"/>
      <c r="T1522" s="295"/>
    </row>
    <row r="1523" spans="18:20" ht="27.6" customHeight="1" x14ac:dyDescent="0.35">
      <c r="R1523" s="295"/>
      <c r="S1523" s="295"/>
      <c r="T1523" s="295"/>
    </row>
    <row r="1524" spans="18:20" ht="27.6" customHeight="1" x14ac:dyDescent="0.35">
      <c r="R1524" s="295"/>
      <c r="S1524" s="295"/>
      <c r="T1524" s="295"/>
    </row>
    <row r="1525" spans="18:20" ht="27.6" customHeight="1" x14ac:dyDescent="0.35">
      <c r="R1525" s="295"/>
      <c r="S1525" s="295"/>
      <c r="T1525" s="295"/>
    </row>
    <row r="1526" spans="18:20" ht="27.6" customHeight="1" x14ac:dyDescent="0.35">
      <c r="R1526" s="295"/>
      <c r="S1526" s="295"/>
      <c r="T1526" s="295"/>
    </row>
    <row r="1527" spans="18:20" ht="27.6" customHeight="1" x14ac:dyDescent="0.35">
      <c r="R1527" s="295"/>
      <c r="S1527" s="295"/>
      <c r="T1527" s="295"/>
    </row>
    <row r="1528" spans="18:20" ht="27.6" customHeight="1" x14ac:dyDescent="0.35">
      <c r="R1528" s="295"/>
      <c r="S1528" s="295"/>
      <c r="T1528" s="295"/>
    </row>
    <row r="1529" spans="18:20" ht="27.6" customHeight="1" x14ac:dyDescent="0.35">
      <c r="R1529" s="295"/>
      <c r="S1529" s="295"/>
      <c r="T1529" s="295"/>
    </row>
    <row r="1530" spans="18:20" ht="27.6" customHeight="1" x14ac:dyDescent="0.35">
      <c r="R1530" s="295"/>
      <c r="S1530" s="295"/>
      <c r="T1530" s="295"/>
    </row>
    <row r="1531" spans="18:20" ht="27.6" customHeight="1" x14ac:dyDescent="0.35">
      <c r="R1531" s="295"/>
      <c r="S1531" s="295"/>
      <c r="T1531" s="295"/>
    </row>
    <row r="1532" spans="18:20" ht="27.6" customHeight="1" x14ac:dyDescent="0.35">
      <c r="R1532" s="295"/>
      <c r="S1532" s="295"/>
      <c r="T1532" s="295"/>
    </row>
    <row r="1533" spans="18:20" ht="27.6" customHeight="1" x14ac:dyDescent="0.35">
      <c r="R1533" s="295"/>
      <c r="S1533" s="295"/>
      <c r="T1533" s="295"/>
    </row>
    <row r="1534" spans="18:20" ht="27.6" customHeight="1" x14ac:dyDescent="0.35">
      <c r="R1534" s="295"/>
      <c r="S1534" s="295"/>
      <c r="T1534" s="295"/>
    </row>
    <row r="1535" spans="18:20" ht="27.6" customHeight="1" x14ac:dyDescent="0.35">
      <c r="R1535" s="295"/>
      <c r="S1535" s="295"/>
      <c r="T1535" s="295"/>
    </row>
    <row r="1536" spans="18:20" ht="27.6" customHeight="1" x14ac:dyDescent="0.35">
      <c r="R1536" s="295"/>
      <c r="S1536" s="295"/>
      <c r="T1536" s="295"/>
    </row>
    <row r="1537" spans="18:20" ht="27.6" customHeight="1" x14ac:dyDescent="0.35">
      <c r="R1537" s="295"/>
      <c r="S1537" s="295"/>
      <c r="T1537" s="295"/>
    </row>
    <row r="1538" spans="18:20" ht="27.6" customHeight="1" x14ac:dyDescent="0.35">
      <c r="R1538" s="295"/>
      <c r="S1538" s="295"/>
      <c r="T1538" s="295"/>
    </row>
    <row r="1539" spans="18:20" ht="27.6" customHeight="1" x14ac:dyDescent="0.35">
      <c r="R1539" s="295"/>
      <c r="S1539" s="295"/>
      <c r="T1539" s="295"/>
    </row>
    <row r="1540" spans="18:20" ht="27.6" customHeight="1" x14ac:dyDescent="0.35">
      <c r="R1540" s="295"/>
      <c r="S1540" s="295"/>
      <c r="T1540" s="295"/>
    </row>
    <row r="1541" spans="18:20" ht="27.6" customHeight="1" x14ac:dyDescent="0.35">
      <c r="R1541" s="295"/>
      <c r="S1541" s="295"/>
      <c r="T1541" s="295"/>
    </row>
    <row r="1542" spans="18:20" ht="27.6" customHeight="1" x14ac:dyDescent="0.35">
      <c r="R1542" s="295"/>
      <c r="S1542" s="295"/>
      <c r="T1542" s="295"/>
    </row>
    <row r="1543" spans="18:20" ht="27.6" customHeight="1" x14ac:dyDescent="0.35">
      <c r="R1543" s="295"/>
      <c r="S1543" s="295"/>
      <c r="T1543" s="295"/>
    </row>
    <row r="1544" spans="18:20" ht="27.6" customHeight="1" x14ac:dyDescent="0.35">
      <c r="R1544" s="295"/>
      <c r="S1544" s="295"/>
      <c r="T1544" s="295"/>
    </row>
    <row r="1545" spans="18:20" ht="27.6" customHeight="1" x14ac:dyDescent="0.35">
      <c r="R1545" s="295"/>
      <c r="S1545" s="295"/>
      <c r="T1545" s="295"/>
    </row>
    <row r="1546" spans="18:20" ht="27.6" customHeight="1" x14ac:dyDescent="0.35">
      <c r="R1546" s="295"/>
      <c r="S1546" s="295"/>
      <c r="T1546" s="295"/>
    </row>
    <row r="1547" spans="18:20" ht="27.6" customHeight="1" x14ac:dyDescent="0.35">
      <c r="R1547" s="295"/>
      <c r="S1547" s="295"/>
      <c r="T1547" s="295"/>
    </row>
    <row r="1548" spans="18:20" ht="27.6" customHeight="1" x14ac:dyDescent="0.35">
      <c r="R1548" s="295"/>
      <c r="S1548" s="295"/>
      <c r="T1548" s="295"/>
    </row>
    <row r="1549" spans="18:20" ht="27.6" customHeight="1" x14ac:dyDescent="0.35">
      <c r="R1549" s="295"/>
      <c r="S1549" s="295"/>
      <c r="T1549" s="295"/>
    </row>
    <row r="1550" spans="18:20" ht="27.6" customHeight="1" x14ac:dyDescent="0.35">
      <c r="R1550" s="295"/>
      <c r="S1550" s="295"/>
      <c r="T1550" s="295"/>
    </row>
    <row r="1551" spans="18:20" ht="27.6" customHeight="1" x14ac:dyDescent="0.35">
      <c r="R1551" s="295"/>
      <c r="S1551" s="295"/>
      <c r="T1551" s="295"/>
    </row>
    <row r="1552" spans="18:20" ht="27.6" customHeight="1" x14ac:dyDescent="0.35">
      <c r="R1552" s="295"/>
      <c r="S1552" s="295"/>
      <c r="T1552" s="295"/>
    </row>
    <row r="1553" spans="18:20" ht="27.6" customHeight="1" x14ac:dyDescent="0.35">
      <c r="R1553" s="295"/>
      <c r="S1553" s="295"/>
      <c r="T1553" s="295"/>
    </row>
    <row r="1554" spans="18:20" ht="27.6" customHeight="1" x14ac:dyDescent="0.35">
      <c r="R1554" s="295"/>
      <c r="S1554" s="295"/>
      <c r="T1554" s="295"/>
    </row>
    <row r="1555" spans="18:20" ht="27.6" customHeight="1" x14ac:dyDescent="0.35">
      <c r="R1555" s="295"/>
      <c r="S1555" s="295"/>
      <c r="T1555" s="295"/>
    </row>
    <row r="1556" spans="18:20" ht="27.6" customHeight="1" x14ac:dyDescent="0.35">
      <c r="R1556" s="295"/>
      <c r="S1556" s="295"/>
      <c r="T1556" s="295"/>
    </row>
    <row r="1557" spans="18:20" ht="27.6" customHeight="1" x14ac:dyDescent="0.35">
      <c r="R1557" s="295"/>
      <c r="S1557" s="295"/>
      <c r="T1557" s="295"/>
    </row>
    <row r="1558" spans="18:20" ht="27.6" customHeight="1" x14ac:dyDescent="0.35">
      <c r="R1558" s="295"/>
      <c r="S1558" s="295"/>
      <c r="T1558" s="295"/>
    </row>
    <row r="1559" spans="18:20" ht="27.6" customHeight="1" x14ac:dyDescent="0.35">
      <c r="R1559" s="295"/>
      <c r="S1559" s="295"/>
      <c r="T1559" s="295"/>
    </row>
    <row r="1560" spans="18:20" ht="27.6" customHeight="1" x14ac:dyDescent="0.35">
      <c r="R1560" s="295"/>
      <c r="S1560" s="295"/>
      <c r="T1560" s="295"/>
    </row>
    <row r="1561" spans="18:20" ht="27.6" customHeight="1" x14ac:dyDescent="0.35">
      <c r="R1561" s="295"/>
      <c r="S1561" s="295"/>
      <c r="T1561" s="295"/>
    </row>
    <row r="1562" spans="18:20" ht="27.6" customHeight="1" x14ac:dyDescent="0.35">
      <c r="R1562" s="295"/>
      <c r="S1562" s="295"/>
      <c r="T1562" s="295"/>
    </row>
    <row r="1563" spans="18:20" ht="27.6" customHeight="1" x14ac:dyDescent="0.35">
      <c r="R1563" s="295"/>
      <c r="S1563" s="295"/>
      <c r="T1563" s="295"/>
    </row>
    <row r="1564" spans="18:20" ht="27.6" customHeight="1" x14ac:dyDescent="0.35">
      <c r="R1564" s="295"/>
      <c r="S1564" s="295"/>
      <c r="T1564" s="295"/>
    </row>
    <row r="1565" spans="18:20" ht="27.6" customHeight="1" x14ac:dyDescent="0.35">
      <c r="R1565" s="295"/>
      <c r="S1565" s="295"/>
      <c r="T1565" s="295"/>
    </row>
    <row r="1566" spans="18:20" ht="27.6" customHeight="1" x14ac:dyDescent="0.35">
      <c r="R1566" s="295"/>
      <c r="S1566" s="295"/>
      <c r="T1566" s="295"/>
    </row>
    <row r="1567" spans="18:20" ht="27.6" customHeight="1" x14ac:dyDescent="0.35">
      <c r="R1567" s="295"/>
      <c r="S1567" s="295"/>
      <c r="T1567" s="295"/>
    </row>
    <row r="1568" spans="18:20" ht="27.6" customHeight="1" x14ac:dyDescent="0.35">
      <c r="R1568" s="295"/>
      <c r="S1568" s="295"/>
      <c r="T1568" s="295"/>
    </row>
    <row r="1569" spans="18:20" ht="27.6" customHeight="1" x14ac:dyDescent="0.35">
      <c r="R1569" s="295"/>
      <c r="S1569" s="295"/>
      <c r="T1569" s="295"/>
    </row>
    <row r="1570" spans="18:20" ht="27.6" customHeight="1" x14ac:dyDescent="0.35">
      <c r="R1570" s="295"/>
      <c r="S1570" s="295"/>
      <c r="T1570" s="295"/>
    </row>
    <row r="1571" spans="18:20" ht="27.6" customHeight="1" x14ac:dyDescent="0.35">
      <c r="R1571" s="295"/>
      <c r="S1571" s="295"/>
      <c r="T1571" s="295"/>
    </row>
    <row r="1572" spans="18:20" ht="27.6" customHeight="1" x14ac:dyDescent="0.35">
      <c r="R1572" s="295"/>
      <c r="S1572" s="295"/>
      <c r="T1572" s="295"/>
    </row>
    <row r="1573" spans="18:20" ht="27.6" customHeight="1" x14ac:dyDescent="0.35">
      <c r="R1573" s="295"/>
      <c r="S1573" s="295"/>
      <c r="T1573" s="295"/>
    </row>
    <row r="1574" spans="18:20" ht="27.6" customHeight="1" x14ac:dyDescent="0.35">
      <c r="R1574" s="295"/>
      <c r="S1574" s="295"/>
      <c r="T1574" s="295"/>
    </row>
    <row r="1575" spans="18:20" ht="27.6" customHeight="1" x14ac:dyDescent="0.35">
      <c r="R1575" s="295"/>
      <c r="S1575" s="295"/>
      <c r="T1575" s="295"/>
    </row>
    <row r="1576" spans="18:20" ht="27.6" customHeight="1" x14ac:dyDescent="0.35">
      <c r="R1576" s="295"/>
      <c r="S1576" s="295"/>
      <c r="T1576" s="295"/>
    </row>
    <row r="1577" spans="18:20" ht="27.6" customHeight="1" x14ac:dyDescent="0.35">
      <c r="R1577" s="295"/>
      <c r="S1577" s="295"/>
      <c r="T1577" s="295"/>
    </row>
    <row r="1578" spans="18:20" ht="27.6" customHeight="1" x14ac:dyDescent="0.35">
      <c r="R1578" s="295"/>
      <c r="S1578" s="295"/>
      <c r="T1578" s="295"/>
    </row>
    <row r="1579" spans="18:20" ht="27.6" customHeight="1" x14ac:dyDescent="0.35">
      <c r="R1579" s="295"/>
      <c r="S1579" s="295"/>
      <c r="T1579" s="295"/>
    </row>
    <row r="1580" spans="18:20" ht="27.6" customHeight="1" x14ac:dyDescent="0.35">
      <c r="R1580" s="295"/>
      <c r="S1580" s="295"/>
      <c r="T1580" s="295"/>
    </row>
    <row r="1581" spans="18:20" ht="27.6" customHeight="1" x14ac:dyDescent="0.35">
      <c r="R1581" s="295"/>
      <c r="S1581" s="295"/>
      <c r="T1581" s="295"/>
    </row>
    <row r="1582" spans="18:20" ht="27.6" customHeight="1" x14ac:dyDescent="0.35">
      <c r="R1582" s="295"/>
      <c r="S1582" s="295"/>
      <c r="T1582" s="295"/>
    </row>
    <row r="1583" spans="18:20" ht="27.6" customHeight="1" x14ac:dyDescent="0.35">
      <c r="R1583" s="295"/>
      <c r="S1583" s="295"/>
      <c r="T1583" s="295"/>
    </row>
    <row r="1584" spans="18:20" ht="27.6" customHeight="1" x14ac:dyDescent="0.35">
      <c r="R1584" s="295"/>
      <c r="S1584" s="295"/>
      <c r="T1584" s="295"/>
    </row>
    <row r="1585" spans="18:20" ht="27.6" customHeight="1" x14ac:dyDescent="0.35">
      <c r="R1585" s="295"/>
      <c r="S1585" s="295"/>
      <c r="T1585" s="295"/>
    </row>
    <row r="1586" spans="18:20" ht="27.6" customHeight="1" x14ac:dyDescent="0.35">
      <c r="R1586" s="295"/>
      <c r="S1586" s="295"/>
      <c r="T1586" s="295"/>
    </row>
    <row r="1587" spans="18:20" ht="27.6" customHeight="1" x14ac:dyDescent="0.35">
      <c r="R1587" s="295"/>
      <c r="S1587" s="295"/>
      <c r="T1587" s="295"/>
    </row>
    <row r="1588" spans="18:20" ht="27.6" customHeight="1" x14ac:dyDescent="0.35">
      <c r="R1588" s="295"/>
      <c r="S1588" s="295"/>
      <c r="T1588" s="295"/>
    </row>
    <row r="1589" spans="18:20" ht="27.6" customHeight="1" x14ac:dyDescent="0.35">
      <c r="R1589" s="295"/>
      <c r="S1589" s="295"/>
      <c r="T1589" s="295"/>
    </row>
    <row r="1590" spans="18:20" ht="27.6" customHeight="1" x14ac:dyDescent="0.35">
      <c r="R1590" s="295"/>
      <c r="S1590" s="295"/>
      <c r="T1590" s="295"/>
    </row>
    <row r="1591" spans="18:20" ht="27.6" customHeight="1" x14ac:dyDescent="0.35">
      <c r="R1591" s="295"/>
      <c r="S1591" s="295"/>
      <c r="T1591" s="295"/>
    </row>
    <row r="1592" spans="18:20" ht="27.6" customHeight="1" x14ac:dyDescent="0.35">
      <c r="R1592" s="295"/>
      <c r="S1592" s="295"/>
      <c r="T1592" s="295"/>
    </row>
    <row r="1593" spans="18:20" ht="27.6" customHeight="1" x14ac:dyDescent="0.35">
      <c r="R1593" s="295"/>
      <c r="S1593" s="295"/>
      <c r="T1593" s="295"/>
    </row>
    <row r="1594" spans="18:20" ht="27.6" customHeight="1" x14ac:dyDescent="0.35">
      <c r="R1594" s="295"/>
      <c r="S1594" s="295"/>
      <c r="T1594" s="295"/>
    </row>
    <row r="1595" spans="18:20" ht="27.6" customHeight="1" x14ac:dyDescent="0.35">
      <c r="R1595" s="295"/>
      <c r="S1595" s="295"/>
      <c r="T1595" s="295"/>
    </row>
    <row r="1596" spans="18:20" ht="27.6" customHeight="1" x14ac:dyDescent="0.35">
      <c r="R1596" s="295"/>
      <c r="S1596" s="295"/>
      <c r="T1596" s="295"/>
    </row>
    <row r="1597" spans="18:20" ht="27.6" customHeight="1" x14ac:dyDescent="0.35">
      <c r="R1597" s="295"/>
      <c r="S1597" s="295"/>
      <c r="T1597" s="295"/>
    </row>
    <row r="1598" spans="18:20" ht="27.6" customHeight="1" x14ac:dyDescent="0.35">
      <c r="R1598" s="295"/>
      <c r="S1598" s="295"/>
      <c r="T1598" s="295"/>
    </row>
    <row r="1599" spans="18:20" ht="27.6" customHeight="1" x14ac:dyDescent="0.35">
      <c r="R1599" s="295"/>
      <c r="S1599" s="295"/>
      <c r="T1599" s="295"/>
    </row>
    <row r="1600" spans="18:20" ht="27.6" customHeight="1" x14ac:dyDescent="0.35">
      <c r="R1600" s="295"/>
      <c r="S1600" s="295"/>
      <c r="T1600" s="295"/>
    </row>
    <row r="1601" spans="18:20" ht="27.6" customHeight="1" x14ac:dyDescent="0.35">
      <c r="R1601" s="295"/>
      <c r="S1601" s="295"/>
      <c r="T1601" s="295"/>
    </row>
    <row r="1602" spans="18:20" ht="27.6" customHeight="1" x14ac:dyDescent="0.35">
      <c r="R1602" s="295"/>
      <c r="S1602" s="295"/>
      <c r="T1602" s="295"/>
    </row>
    <row r="1603" spans="18:20" ht="27.6" customHeight="1" x14ac:dyDescent="0.35">
      <c r="R1603" s="295"/>
      <c r="S1603" s="295"/>
      <c r="T1603" s="295"/>
    </row>
    <row r="1604" spans="18:20" ht="27.6" customHeight="1" x14ac:dyDescent="0.35">
      <c r="R1604" s="295"/>
      <c r="S1604" s="295"/>
      <c r="T1604" s="295"/>
    </row>
    <row r="1605" spans="18:20" ht="27.6" customHeight="1" x14ac:dyDescent="0.35">
      <c r="R1605" s="295"/>
      <c r="S1605" s="295"/>
      <c r="T1605" s="295"/>
    </row>
    <row r="1606" spans="18:20" ht="27.6" customHeight="1" x14ac:dyDescent="0.35">
      <c r="R1606" s="295"/>
      <c r="S1606" s="295"/>
      <c r="T1606" s="295"/>
    </row>
    <row r="1607" spans="18:20" ht="27.6" customHeight="1" x14ac:dyDescent="0.35">
      <c r="R1607" s="295"/>
      <c r="S1607" s="295"/>
      <c r="T1607" s="295"/>
    </row>
    <row r="1608" spans="18:20" ht="27.6" customHeight="1" x14ac:dyDescent="0.35">
      <c r="R1608" s="295"/>
      <c r="S1608" s="295"/>
      <c r="T1608" s="295"/>
    </row>
    <row r="1609" spans="18:20" ht="27.6" customHeight="1" x14ac:dyDescent="0.35">
      <c r="R1609" s="295"/>
      <c r="S1609" s="295"/>
      <c r="T1609" s="295"/>
    </row>
    <row r="1610" spans="18:20" ht="27.6" customHeight="1" x14ac:dyDescent="0.35">
      <c r="R1610" s="295"/>
      <c r="S1610" s="295"/>
      <c r="T1610" s="295"/>
    </row>
    <row r="1611" spans="18:20" ht="27.6" customHeight="1" x14ac:dyDescent="0.35">
      <c r="R1611" s="295"/>
      <c r="S1611" s="295"/>
      <c r="T1611" s="295"/>
    </row>
    <row r="1612" spans="18:20" ht="27.6" customHeight="1" x14ac:dyDescent="0.35">
      <c r="R1612" s="295"/>
      <c r="S1612" s="295"/>
      <c r="T1612" s="295"/>
    </row>
    <row r="1613" spans="18:20" ht="27.6" customHeight="1" x14ac:dyDescent="0.35">
      <c r="R1613" s="295"/>
      <c r="S1613" s="295"/>
      <c r="T1613" s="295"/>
    </row>
    <row r="1614" spans="18:20" ht="27.6" customHeight="1" x14ac:dyDescent="0.35">
      <c r="R1614" s="295"/>
      <c r="S1614" s="295"/>
      <c r="T1614" s="295"/>
    </row>
    <row r="1615" spans="18:20" ht="27.6" customHeight="1" x14ac:dyDescent="0.35">
      <c r="R1615" s="295"/>
      <c r="S1615" s="295"/>
      <c r="T1615" s="295"/>
    </row>
    <row r="1616" spans="18:20" ht="27.6" customHeight="1" x14ac:dyDescent="0.35">
      <c r="R1616" s="295"/>
      <c r="S1616" s="295"/>
      <c r="T1616" s="295"/>
    </row>
    <row r="1617" spans="18:20" ht="27.6" customHeight="1" x14ac:dyDescent="0.35">
      <c r="R1617" s="295"/>
      <c r="S1617" s="295"/>
      <c r="T1617" s="295"/>
    </row>
    <row r="1618" spans="18:20" ht="27.6" customHeight="1" x14ac:dyDescent="0.35">
      <c r="R1618" s="295"/>
      <c r="S1618" s="295"/>
      <c r="T1618" s="295"/>
    </row>
    <row r="1619" spans="18:20" ht="27.6" customHeight="1" x14ac:dyDescent="0.35">
      <c r="R1619" s="295"/>
      <c r="S1619" s="295"/>
      <c r="T1619" s="295"/>
    </row>
    <row r="1620" spans="18:20" ht="27.6" customHeight="1" x14ac:dyDescent="0.35">
      <c r="R1620" s="295"/>
      <c r="S1620" s="295"/>
      <c r="T1620" s="295"/>
    </row>
    <row r="1621" spans="18:20" ht="27.6" customHeight="1" x14ac:dyDescent="0.35">
      <c r="R1621" s="295"/>
      <c r="S1621" s="295"/>
      <c r="T1621" s="295"/>
    </row>
    <row r="1622" spans="18:20" ht="27.6" customHeight="1" x14ac:dyDescent="0.35">
      <c r="R1622" s="295"/>
      <c r="S1622" s="295"/>
      <c r="T1622" s="295"/>
    </row>
    <row r="1623" spans="18:20" ht="27.6" customHeight="1" x14ac:dyDescent="0.35">
      <c r="R1623" s="295"/>
      <c r="S1623" s="295"/>
      <c r="T1623" s="295"/>
    </row>
    <row r="1624" spans="18:20" ht="27.6" customHeight="1" x14ac:dyDescent="0.35">
      <c r="R1624" s="295"/>
      <c r="S1624" s="295"/>
      <c r="T1624" s="295"/>
    </row>
    <row r="1625" spans="18:20" ht="27.6" customHeight="1" x14ac:dyDescent="0.35">
      <c r="R1625" s="295"/>
      <c r="S1625" s="295"/>
      <c r="T1625" s="295"/>
    </row>
    <row r="1626" spans="18:20" ht="27.6" customHeight="1" x14ac:dyDescent="0.35">
      <c r="R1626" s="295"/>
      <c r="S1626" s="295"/>
      <c r="T1626" s="295"/>
    </row>
    <row r="1627" spans="18:20" ht="27.6" customHeight="1" x14ac:dyDescent="0.35">
      <c r="R1627" s="295"/>
      <c r="S1627" s="295"/>
      <c r="T1627" s="295"/>
    </row>
    <row r="1628" spans="18:20" ht="27.6" customHeight="1" x14ac:dyDescent="0.35">
      <c r="R1628" s="295"/>
      <c r="S1628" s="295"/>
      <c r="T1628" s="295"/>
    </row>
    <row r="1629" spans="18:20" ht="27.6" customHeight="1" x14ac:dyDescent="0.35">
      <c r="R1629" s="295"/>
      <c r="S1629" s="295"/>
      <c r="T1629" s="295"/>
    </row>
    <row r="1630" spans="18:20" ht="27.6" customHeight="1" x14ac:dyDescent="0.35">
      <c r="R1630" s="295"/>
      <c r="S1630" s="295"/>
      <c r="T1630" s="295"/>
    </row>
    <row r="1631" spans="18:20" ht="27.6" customHeight="1" x14ac:dyDescent="0.35">
      <c r="R1631" s="295"/>
      <c r="S1631" s="295"/>
      <c r="T1631" s="295"/>
    </row>
    <row r="1632" spans="18:20" ht="27.6" customHeight="1" x14ac:dyDescent="0.35">
      <c r="R1632" s="295"/>
      <c r="S1632" s="295"/>
      <c r="T1632" s="295"/>
    </row>
    <row r="1633" spans="18:20" ht="27.6" customHeight="1" x14ac:dyDescent="0.35">
      <c r="R1633" s="295"/>
      <c r="S1633" s="295"/>
      <c r="T1633" s="295"/>
    </row>
    <row r="1634" spans="18:20" ht="27.6" customHeight="1" x14ac:dyDescent="0.35">
      <c r="R1634" s="295"/>
      <c r="S1634" s="295"/>
      <c r="T1634" s="295"/>
    </row>
    <row r="1635" spans="18:20" ht="27.6" customHeight="1" x14ac:dyDescent="0.35">
      <c r="R1635" s="295"/>
      <c r="S1635" s="295"/>
      <c r="T1635" s="295"/>
    </row>
    <row r="1636" spans="18:20" ht="27.6" customHeight="1" x14ac:dyDescent="0.35">
      <c r="R1636" s="295"/>
      <c r="S1636" s="295"/>
      <c r="T1636" s="295"/>
    </row>
    <row r="1637" spans="18:20" ht="27.6" customHeight="1" x14ac:dyDescent="0.35">
      <c r="R1637" s="295"/>
      <c r="S1637" s="295"/>
      <c r="T1637" s="295"/>
    </row>
    <row r="1638" spans="18:20" ht="27.6" customHeight="1" x14ac:dyDescent="0.35">
      <c r="R1638" s="295"/>
      <c r="S1638" s="295"/>
      <c r="T1638" s="295"/>
    </row>
    <row r="1639" spans="18:20" ht="27.6" customHeight="1" x14ac:dyDescent="0.35">
      <c r="R1639" s="295"/>
      <c r="S1639" s="295"/>
      <c r="T1639" s="295"/>
    </row>
    <row r="1640" spans="18:20" ht="27.6" customHeight="1" x14ac:dyDescent="0.35">
      <c r="R1640" s="295"/>
      <c r="S1640" s="295"/>
      <c r="T1640" s="295"/>
    </row>
    <row r="1641" spans="18:20" ht="27.6" customHeight="1" x14ac:dyDescent="0.35">
      <c r="R1641" s="295"/>
      <c r="S1641" s="295"/>
      <c r="T1641" s="295"/>
    </row>
    <row r="1642" spans="18:20" ht="27.6" customHeight="1" x14ac:dyDescent="0.35">
      <c r="R1642" s="295"/>
      <c r="S1642" s="295"/>
      <c r="T1642" s="295"/>
    </row>
    <row r="1643" spans="18:20" ht="27.6" customHeight="1" x14ac:dyDescent="0.35">
      <c r="R1643" s="295"/>
      <c r="S1643" s="295"/>
      <c r="T1643" s="295"/>
    </row>
    <row r="1644" spans="18:20" ht="27.6" customHeight="1" x14ac:dyDescent="0.35">
      <c r="R1644" s="295"/>
      <c r="S1644" s="295"/>
      <c r="T1644" s="295"/>
    </row>
    <row r="1645" spans="18:20" ht="27.6" customHeight="1" x14ac:dyDescent="0.35">
      <c r="R1645" s="295"/>
      <c r="S1645" s="295"/>
      <c r="T1645" s="295"/>
    </row>
    <row r="1646" spans="18:20" ht="27.6" customHeight="1" x14ac:dyDescent="0.35">
      <c r="R1646" s="295"/>
      <c r="S1646" s="295"/>
      <c r="T1646" s="295"/>
    </row>
    <row r="1647" spans="18:20" ht="27.6" customHeight="1" x14ac:dyDescent="0.35">
      <c r="R1647" s="295"/>
      <c r="S1647" s="295"/>
      <c r="T1647" s="295"/>
    </row>
    <row r="1648" spans="18:20" ht="27.6" customHeight="1" x14ac:dyDescent="0.35">
      <c r="R1648" s="295"/>
      <c r="S1648" s="295"/>
      <c r="T1648" s="295"/>
    </row>
    <row r="1649" spans="18:20" ht="27.6" customHeight="1" x14ac:dyDescent="0.35">
      <c r="R1649" s="295"/>
      <c r="S1649" s="295"/>
      <c r="T1649" s="295"/>
    </row>
    <row r="1650" spans="18:20" ht="27.6" customHeight="1" x14ac:dyDescent="0.35">
      <c r="R1650" s="295"/>
      <c r="S1650" s="295"/>
      <c r="T1650" s="295"/>
    </row>
    <row r="1651" spans="18:20" ht="27.6" customHeight="1" x14ac:dyDescent="0.35">
      <c r="R1651" s="295"/>
      <c r="S1651" s="295"/>
      <c r="T1651" s="295"/>
    </row>
    <row r="1652" spans="18:20" ht="27.6" customHeight="1" x14ac:dyDescent="0.35">
      <c r="R1652" s="295"/>
      <c r="S1652" s="295"/>
      <c r="T1652" s="295"/>
    </row>
    <row r="1653" spans="18:20" ht="27.6" customHeight="1" x14ac:dyDescent="0.35">
      <c r="R1653" s="295"/>
      <c r="S1653" s="295"/>
      <c r="T1653" s="295"/>
    </row>
    <row r="1654" spans="18:20" ht="27.6" customHeight="1" x14ac:dyDescent="0.35">
      <c r="R1654" s="295"/>
      <c r="S1654" s="295"/>
      <c r="T1654" s="295"/>
    </row>
    <row r="1655" spans="18:20" ht="27.6" customHeight="1" x14ac:dyDescent="0.35">
      <c r="R1655" s="295"/>
      <c r="S1655" s="295"/>
      <c r="T1655" s="295"/>
    </row>
    <row r="1656" spans="18:20" ht="27.6" customHeight="1" x14ac:dyDescent="0.35">
      <c r="R1656" s="295"/>
      <c r="S1656" s="295"/>
      <c r="T1656" s="295"/>
    </row>
    <row r="1657" spans="18:20" ht="27.6" customHeight="1" x14ac:dyDescent="0.35">
      <c r="R1657" s="295"/>
      <c r="S1657" s="295"/>
      <c r="T1657" s="295"/>
    </row>
    <row r="1658" spans="18:20" ht="27.6" customHeight="1" x14ac:dyDescent="0.35">
      <c r="R1658" s="295"/>
      <c r="S1658" s="295"/>
      <c r="T1658" s="295"/>
    </row>
    <row r="1659" spans="18:20" ht="27.6" customHeight="1" x14ac:dyDescent="0.35">
      <c r="R1659" s="295"/>
      <c r="S1659" s="295"/>
      <c r="T1659" s="295"/>
    </row>
    <row r="1660" spans="18:20" ht="27.6" customHeight="1" x14ac:dyDescent="0.35">
      <c r="R1660" s="295"/>
      <c r="S1660" s="295"/>
      <c r="T1660" s="295"/>
    </row>
    <row r="1661" spans="18:20" ht="27.6" customHeight="1" x14ac:dyDescent="0.35">
      <c r="R1661" s="295"/>
      <c r="S1661" s="295"/>
      <c r="T1661" s="295"/>
    </row>
    <row r="1662" spans="18:20" ht="27.6" customHeight="1" x14ac:dyDescent="0.35">
      <c r="R1662" s="295"/>
      <c r="S1662" s="295"/>
      <c r="T1662" s="295"/>
    </row>
    <row r="1663" spans="18:20" ht="27.6" customHeight="1" x14ac:dyDescent="0.35">
      <c r="R1663" s="295"/>
      <c r="S1663" s="295"/>
      <c r="T1663" s="295"/>
    </row>
    <row r="1664" spans="18:20" ht="27.6" customHeight="1" x14ac:dyDescent="0.35">
      <c r="R1664" s="295"/>
      <c r="S1664" s="295"/>
      <c r="T1664" s="295"/>
    </row>
    <row r="1665" spans="18:20" ht="27.6" customHeight="1" x14ac:dyDescent="0.35">
      <c r="R1665" s="295"/>
      <c r="S1665" s="295"/>
      <c r="T1665" s="295"/>
    </row>
    <row r="1666" spans="18:20" ht="27.6" customHeight="1" x14ac:dyDescent="0.35">
      <c r="R1666" s="295"/>
      <c r="S1666" s="295"/>
      <c r="T1666" s="295"/>
    </row>
    <row r="1667" spans="18:20" ht="27.6" customHeight="1" x14ac:dyDescent="0.35">
      <c r="R1667" s="295"/>
      <c r="S1667" s="295"/>
      <c r="T1667" s="295"/>
    </row>
    <row r="1668" spans="18:20" ht="27.6" customHeight="1" x14ac:dyDescent="0.35">
      <c r="R1668" s="295"/>
      <c r="S1668" s="295"/>
      <c r="T1668" s="295"/>
    </row>
    <row r="1669" spans="18:20" ht="27.6" customHeight="1" x14ac:dyDescent="0.35">
      <c r="R1669" s="295"/>
      <c r="S1669" s="295"/>
      <c r="T1669" s="295"/>
    </row>
    <row r="1670" spans="18:20" ht="27.6" customHeight="1" x14ac:dyDescent="0.35">
      <c r="R1670" s="295"/>
      <c r="S1670" s="295"/>
      <c r="T1670" s="295"/>
    </row>
    <row r="1671" spans="18:20" ht="27.6" customHeight="1" x14ac:dyDescent="0.35">
      <c r="R1671" s="295"/>
      <c r="S1671" s="295"/>
      <c r="T1671" s="295"/>
    </row>
    <row r="1672" spans="18:20" ht="27.6" customHeight="1" x14ac:dyDescent="0.35">
      <c r="R1672" s="295"/>
      <c r="S1672" s="295"/>
      <c r="T1672" s="295"/>
    </row>
    <row r="1673" spans="18:20" ht="27.6" customHeight="1" x14ac:dyDescent="0.35">
      <c r="R1673" s="295"/>
      <c r="S1673" s="295"/>
      <c r="T1673" s="295"/>
    </row>
    <row r="1674" spans="18:20" ht="27.6" customHeight="1" x14ac:dyDescent="0.35">
      <c r="R1674" s="295"/>
      <c r="S1674" s="295"/>
      <c r="T1674" s="295"/>
    </row>
    <row r="1675" spans="18:20" ht="27.6" customHeight="1" x14ac:dyDescent="0.35">
      <c r="R1675" s="295"/>
      <c r="S1675" s="295"/>
      <c r="T1675" s="295"/>
    </row>
    <row r="1676" spans="18:20" ht="27.6" customHeight="1" x14ac:dyDescent="0.35">
      <c r="R1676" s="295"/>
      <c r="S1676" s="295"/>
      <c r="T1676" s="295"/>
    </row>
    <row r="1677" spans="18:20" ht="27.6" customHeight="1" x14ac:dyDescent="0.35">
      <c r="R1677" s="295"/>
      <c r="S1677" s="295"/>
      <c r="T1677" s="295"/>
    </row>
    <row r="1678" spans="18:20" ht="27.6" customHeight="1" x14ac:dyDescent="0.35">
      <c r="R1678" s="295"/>
      <c r="S1678" s="295"/>
      <c r="T1678" s="295"/>
    </row>
    <row r="1679" spans="18:20" ht="27.6" customHeight="1" x14ac:dyDescent="0.35">
      <c r="R1679" s="295"/>
      <c r="S1679" s="295"/>
      <c r="T1679" s="295"/>
    </row>
    <row r="1680" spans="18:20" ht="27.6" customHeight="1" x14ac:dyDescent="0.35">
      <c r="R1680" s="295"/>
      <c r="S1680" s="295"/>
      <c r="T1680" s="295"/>
    </row>
  </sheetData>
  <mergeCells count="8">
    <mergeCell ref="U2:Y2"/>
    <mergeCell ref="B1014:F1015"/>
    <mergeCell ref="B1017:F1018"/>
    <mergeCell ref="B1019:F1019"/>
    <mergeCell ref="N2:R2"/>
    <mergeCell ref="B307:F307"/>
    <mergeCell ref="M2:M3"/>
    <mergeCell ref="B1016:F1016"/>
  </mergeCells>
  <phoneticPr fontId="0" type="noConversion"/>
  <dataValidations count="4">
    <dataValidation type="whole" allowBlank="1" showInputMessage="1" showErrorMessage="1" errorTitle="Entry Message" error="ENTER WHOLE NUMBERS_x000a__x000a_ZERO OR GREATER" sqref="M625 M111:M115 M627 M105:M109 M638 M125 M1:M2 M434:M436 M101 M103 M121:M123 M655:M711 L124:M124 M201 M640 L110:M110 M738:M745 M713:M736 M189 M187 M185 M199 M203:M205 M438:M445 M859:M892 M403:M405 M407:M409 M496:M501 M527:M529 M451:M453 M447:M449 M488:M490 M492:M494 M191:M197 M642 M531:M533 M535:M537 M1091:M65589 M539:M543 M267:M269 M259:M261 M279:M281 M275:M277 M271:M273 M127:M149 M247 M249 M251:M253 M562 M255:M257 M263:M265 M312 M644 M235:M237 M231:M233 M338:M340 M334:M336 M330:M332 M326:M328 M1009:M1010 M358:M360 M362 R14:S14 M629:M631 M619 M617 M615 M613 M609:M611 M593 M591 M589 M587 M585 M583 M581 M579 M577 M575 M573 M571 M569 M511:M525 M545 M503 M505 M459:M461 M475:M482 M558:M560 M314:M323 M507:M509 M484:M486 M207:M214 M471:M473 M467:M469 M565:M567 M752:M771 M117:M119 M603:M605 M244 M607 M621:M623 M463:M465 M427:M432 M68:M72 M411:M425 M833:M849 M391:M393 M388:M389 M219:M229 M216:M217 U366 M773:M831 M901:M964 S1009:T1009 Q646 M239:M242 M353:M356 M364:M365 M646:M651 M966:M971 S24 S100 S653 S992 S997 S1000 M395:M401 M94:M96 M74:M92 M98:M99 N24 M4:M20 M22:M33 M151:M183 M283:M309 M367:M386 M547 M633:M636 M973:M1007 M35:M66 N69:O71 M100:Q100 N317:S317 N992:Q992 N422:Q422 N1009:Q1009 N11:S11 N8:S9 N459:Q459 N95:Q96" xr:uid="{00000000-0002-0000-0000-000000000000}">
      <formula1>0</formula1>
      <formula2>1000000000000</formula2>
    </dataValidation>
    <dataValidation allowBlank="1" sqref="E893:F900 J850:J858 L850:M858 A850:A858 K850:K854 R69 A893:A900 M894:M900 E850:F858 J893:L900 U850:Y858 U893:Y900 AD893:IY900 AD850:IY858 S69:T71 B937" xr:uid="{00000000-0002-0000-0000-000001000000}"/>
    <dataValidation allowBlank="1" errorTitle="Entry Message" error="ENTER WHOLE NUMBERS_x000a__x000a_ZERO OR GREATER" sqref="L1091:L65589 L201 L191:L197 L203:L205 L199 L185 L187 L189 K124 L121:L123 L125 K110 L105:L109 L111:L115 L117:L119 M120 L127:L149 L103 L207:L214 L438:L445 L646:L653 L644 L642 L640 L638 L627 L625 L621:L623 L607 L603:L605 L562 L565:L567 L539:L543 L535:L537 L531:L533 L492:L494 L488:L490 L484:L486 L459:L461 L447:L449 L451:L453 L455:L457 L496:L501 L859:L892 L391:L393 L434:L436 L427:L432 L463:L465 L467:L469 L471:L473 L507:L509 L505 L503 L527:L529 L545 L511:L525 L558:L560 L569 L571 L573 L575 L577 L579 L581 L583 L585 L587 L589 L591 L593 L609:L611 L613 L615 L617 L619 L629:L631 L358:L360 L362 L314:L323 L1009:L1010 L326:L328 L330:L332 L334:L336 L338:L340 L231:L233 L235:L237 L312 L263:L265 L255:L257 L251:L253 L249 L247 L271:L273 L275:L277 L279:L281 L244:L245 L259:L261 L267:L269 L713:L745 L752:L771 L388:L389 L655:L711 L50:L66 L216:L217 L414:L425 L239:L242 L475:L482 L219:L229 L833:L849 L773:L831 L353:L356 L901:L964 L395:L400 L68:L92 L94:L96 L98:L101 L1:L20 L151:L183 L283:L309 L364:L386 L547 L633:L636 L966:L1007 L22:L48" xr:uid="{00000000-0002-0000-0000-000002000000}"/>
    <dataValidation type="whole" allowBlank="1" showInputMessage="1" showErrorMessage="1" errorTitle="Entry Message" error="ENTER OCCUPANCY CODE FROM _x000a__x000a_WORKSHEET.  THIS IS A WHOLE_x000a__x000a_NUMBER RANGING FROM  0 TO 39" sqref="P69:Q71" xr:uid="{00000000-0002-0000-0000-000003000000}">
      <formula1>0</formula1>
      <formula2>39</formula2>
    </dataValidation>
  </dataValidations>
  <printOptions gridLines="1"/>
  <pageMargins left="0.3" right="0.37" top="0.42" bottom="0.45" header="0.3" footer="0.3"/>
  <pageSetup paperSize="5" scale="22" fitToHeight="0" pageOrder="overThenDown" orientation="landscape" r:id="rId1"/>
  <headerFooter alignWithMargins="0">
    <oddHeader>&amp;C&amp;"Arial,Bold"&amp;12Dormitory Authority -- State of New York</oddHeader>
    <oddFooter>&amp;L&amp;P of &amp;N&amp;R&amp;F</oddFooter>
  </headerFooter>
  <ignoredErrors>
    <ignoredError sqref="E979 E982 E985 E951:E956 E961:E964 E940:E943 E904 E859:E892 E326:E327 E353:E354 E366:E367 E399:E400 E422:E423 E443:E444 E459:E460 E480:E481 E499:E500 E527:E528 E541:E542 E558:E559 E565:E566 E603:E604 E609:E610 E621:E622 E317:E318 E788:E796 E695:E701 E718:E722 E726:E731 E733:E736 E240:E241 E821:E827 E707:E716 E838:E849 E646:E692 E798:E801 E308:E314 E703 E738:E745 E765:E777 E815:E818 E629:E632 E894:E896 E833:E835 E72:E80 E752:E761 E810 E81:E88 E89:E91 E10 E13 E16 E19 E26 E30 E33 E36 E39 E42 E45 E48 E52 E55 E58 E62 E66 E70 E112 E166 E303 E898:E900 E633:E635" numberStoredAsText="1"/>
    <ignoredError sqref="O27 O40 O43 N306 N757 R989 O990 P8 N40 N27" formula="1"/>
    <ignoredError sqref="P34 M34:N34 O34" unlockedFormula="1"/>
    <ignoredError sqref="R736:R737"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D6"/>
  <sheetViews>
    <sheetView workbookViewId="0">
      <selection activeCell="E9" sqref="E9"/>
    </sheetView>
  </sheetViews>
  <sheetFormatPr defaultRowHeight="12.75" x14ac:dyDescent="0.2"/>
  <sheetData>
    <row r="2" spans="1:4" x14ac:dyDescent="0.2">
      <c r="A2" s="44" t="s">
        <v>2637</v>
      </c>
    </row>
    <row r="4" spans="1:4" x14ac:dyDescent="0.2">
      <c r="A4" s="50" t="s">
        <v>2661</v>
      </c>
    </row>
    <row r="6" spans="1:4" x14ac:dyDescent="0.2">
      <c r="A6" s="50" t="s">
        <v>2662</v>
      </c>
      <c r="D6" s="4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41"/>
  <sheetViews>
    <sheetView workbookViewId="0">
      <selection activeCell="B6" sqref="B6"/>
    </sheetView>
  </sheetViews>
  <sheetFormatPr defaultRowHeight="12.75" x14ac:dyDescent="0.2"/>
  <cols>
    <col min="1" max="1" width="11" bestFit="1" customWidth="1"/>
    <col min="2" max="2" width="39.5703125" bestFit="1" customWidth="1"/>
  </cols>
  <sheetData>
    <row r="1" spans="1:2" x14ac:dyDescent="0.2">
      <c r="A1" s="1" t="s">
        <v>267</v>
      </c>
      <c r="B1" s="2" t="s">
        <v>268</v>
      </c>
    </row>
    <row r="2" spans="1:2" x14ac:dyDescent="0.2">
      <c r="A2" s="3" t="s">
        <v>269</v>
      </c>
      <c r="B2" s="4" t="s">
        <v>270</v>
      </c>
    </row>
    <row r="3" spans="1:2" x14ac:dyDescent="0.2">
      <c r="A3" s="3" t="s">
        <v>271</v>
      </c>
      <c r="B3" s="723" t="s">
        <v>272</v>
      </c>
    </row>
    <row r="4" spans="1:2" x14ac:dyDescent="0.2">
      <c r="A4" s="3" t="s">
        <v>273</v>
      </c>
      <c r="B4" s="4" t="s">
        <v>274</v>
      </c>
    </row>
    <row r="5" spans="1:2" x14ac:dyDescent="0.2">
      <c r="A5" s="3" t="s">
        <v>275</v>
      </c>
      <c r="B5" s="4" t="s">
        <v>1821</v>
      </c>
    </row>
    <row r="6" spans="1:2" x14ac:dyDescent="0.2">
      <c r="A6" s="3" t="s">
        <v>186</v>
      </c>
      <c r="B6" s="723" t="s">
        <v>187</v>
      </c>
    </row>
    <row r="7" spans="1:2" x14ac:dyDescent="0.2">
      <c r="A7" s="3" t="s">
        <v>188</v>
      </c>
      <c r="B7" s="723" t="s">
        <v>189</v>
      </c>
    </row>
    <row r="8" spans="1:2" x14ac:dyDescent="0.2">
      <c r="A8" s="3" t="s">
        <v>190</v>
      </c>
      <c r="B8" s="4" t="s">
        <v>191</v>
      </c>
    </row>
    <row r="9" spans="1:2" x14ac:dyDescent="0.2">
      <c r="A9" s="3" t="s">
        <v>192</v>
      </c>
      <c r="B9" s="4" t="s">
        <v>193</v>
      </c>
    </row>
    <row r="10" spans="1:2" x14ac:dyDescent="0.2">
      <c r="A10" s="3" t="s">
        <v>194</v>
      </c>
      <c r="B10" s="723" t="s">
        <v>1746</v>
      </c>
    </row>
    <row r="11" spans="1:2" x14ac:dyDescent="0.2">
      <c r="A11" s="3" t="s">
        <v>1747</v>
      </c>
      <c r="B11" s="723" t="s">
        <v>309</v>
      </c>
    </row>
    <row r="12" spans="1:2" x14ac:dyDescent="0.2">
      <c r="A12" s="3" t="s">
        <v>310</v>
      </c>
      <c r="B12" s="723" t="s">
        <v>311</v>
      </c>
    </row>
    <row r="13" spans="1:2" x14ac:dyDescent="0.2">
      <c r="A13" s="3" t="s">
        <v>312</v>
      </c>
      <c r="B13" s="723" t="s">
        <v>313</v>
      </c>
    </row>
    <row r="14" spans="1:2" x14ac:dyDescent="0.2">
      <c r="A14" s="3" t="s">
        <v>314</v>
      </c>
      <c r="B14" s="4" t="s">
        <v>1103</v>
      </c>
    </row>
    <row r="15" spans="1:2" x14ac:dyDescent="0.2">
      <c r="A15" s="3" t="s">
        <v>1104</v>
      </c>
      <c r="B15" s="4" t="s">
        <v>1105</v>
      </c>
    </row>
    <row r="16" spans="1:2" x14ac:dyDescent="0.2">
      <c r="A16" s="3" t="s">
        <v>1106</v>
      </c>
      <c r="B16" s="4" t="s">
        <v>1705</v>
      </c>
    </row>
    <row r="17" spans="1:2" x14ac:dyDescent="0.2">
      <c r="A17" s="3" t="s">
        <v>1706</v>
      </c>
      <c r="B17" s="4" t="s">
        <v>1707</v>
      </c>
    </row>
    <row r="18" spans="1:2" x14ac:dyDescent="0.2">
      <c r="A18" s="3" t="s">
        <v>1708</v>
      </c>
      <c r="B18" s="4" t="s">
        <v>876</v>
      </c>
    </row>
    <row r="19" spans="1:2" x14ac:dyDescent="0.2">
      <c r="A19" s="3" t="s">
        <v>877</v>
      </c>
      <c r="B19" s="4" t="s">
        <v>878</v>
      </c>
    </row>
    <row r="20" spans="1:2" x14ac:dyDescent="0.2">
      <c r="A20" s="3" t="s">
        <v>879</v>
      </c>
      <c r="B20" s="4" t="s">
        <v>880</v>
      </c>
    </row>
    <row r="21" spans="1:2" x14ac:dyDescent="0.2">
      <c r="A21" s="3" t="s">
        <v>881</v>
      </c>
      <c r="B21" s="4" t="s">
        <v>1262</v>
      </c>
    </row>
    <row r="22" spans="1:2" x14ac:dyDescent="0.2">
      <c r="A22" s="3" t="s">
        <v>1263</v>
      </c>
      <c r="B22" s="4" t="s">
        <v>1264</v>
      </c>
    </row>
    <row r="23" spans="1:2" x14ac:dyDescent="0.2">
      <c r="A23" s="3" t="s">
        <v>1265</v>
      </c>
      <c r="B23" s="4" t="s">
        <v>1266</v>
      </c>
    </row>
    <row r="24" spans="1:2" x14ac:dyDescent="0.2">
      <c r="A24" s="3" t="s">
        <v>1267</v>
      </c>
      <c r="B24" s="4" t="s">
        <v>1268</v>
      </c>
    </row>
    <row r="25" spans="1:2" x14ac:dyDescent="0.2">
      <c r="A25" s="3" t="s">
        <v>926</v>
      </c>
      <c r="B25" s="723" t="s">
        <v>927</v>
      </c>
    </row>
    <row r="26" spans="1:2" x14ac:dyDescent="0.2">
      <c r="A26" s="3" t="s">
        <v>928</v>
      </c>
      <c r="B26" s="4" t="s">
        <v>929</v>
      </c>
    </row>
    <row r="27" spans="1:2" x14ac:dyDescent="0.2">
      <c r="A27" s="3" t="s">
        <v>930</v>
      </c>
      <c r="B27" s="723" t="s">
        <v>931</v>
      </c>
    </row>
    <row r="28" spans="1:2" x14ac:dyDescent="0.2">
      <c r="A28" s="3" t="s">
        <v>932</v>
      </c>
      <c r="B28" s="4" t="s">
        <v>933</v>
      </c>
    </row>
    <row r="29" spans="1:2" x14ac:dyDescent="0.2">
      <c r="A29" s="3" t="s">
        <v>934</v>
      </c>
      <c r="B29" s="4" t="s">
        <v>935</v>
      </c>
    </row>
    <row r="30" spans="1:2" x14ac:dyDescent="0.2">
      <c r="A30" s="3" t="s">
        <v>395</v>
      </c>
      <c r="B30" s="4" t="s">
        <v>396</v>
      </c>
    </row>
    <row r="31" spans="1:2" x14ac:dyDescent="0.2">
      <c r="A31" s="3" t="s">
        <v>397</v>
      </c>
      <c r="B31" s="4" t="s">
        <v>398</v>
      </c>
    </row>
    <row r="32" spans="1:2" x14ac:dyDescent="0.2">
      <c r="A32" s="3" t="s">
        <v>399</v>
      </c>
      <c r="B32" s="4" t="s">
        <v>400</v>
      </c>
    </row>
    <row r="33" spans="1:2" x14ac:dyDescent="0.2">
      <c r="A33" s="3" t="s">
        <v>401</v>
      </c>
      <c r="B33" s="4" t="s">
        <v>402</v>
      </c>
    </row>
    <row r="34" spans="1:2" x14ac:dyDescent="0.2">
      <c r="A34" s="3" t="s">
        <v>403</v>
      </c>
      <c r="B34" s="4" t="s">
        <v>1535</v>
      </c>
    </row>
    <row r="35" spans="1:2" x14ac:dyDescent="0.2">
      <c r="A35" s="3" t="s">
        <v>1536</v>
      </c>
      <c r="B35" s="4" t="s">
        <v>1537</v>
      </c>
    </row>
    <row r="36" spans="1:2" x14ac:dyDescent="0.2">
      <c r="A36" s="3" t="s">
        <v>1538</v>
      </c>
      <c r="B36" s="4" t="s">
        <v>1137</v>
      </c>
    </row>
    <row r="37" spans="1:2" x14ac:dyDescent="0.2">
      <c r="A37" s="3" t="s">
        <v>1138</v>
      </c>
      <c r="B37" s="4" t="s">
        <v>1139</v>
      </c>
    </row>
    <row r="38" spans="1:2" x14ac:dyDescent="0.2">
      <c r="A38" s="3" t="s">
        <v>1140</v>
      </c>
      <c r="B38" s="4" t="s">
        <v>1141</v>
      </c>
    </row>
    <row r="39" spans="1:2" x14ac:dyDescent="0.2">
      <c r="A39" s="3" t="s">
        <v>1142</v>
      </c>
      <c r="B39" s="4" t="s">
        <v>1143</v>
      </c>
    </row>
    <row r="40" spans="1:2" x14ac:dyDescent="0.2">
      <c r="A40" s="3" t="s">
        <v>1144</v>
      </c>
      <c r="B40" s="4" t="s">
        <v>1145</v>
      </c>
    </row>
    <row r="41" spans="1:2" x14ac:dyDescent="0.2">
      <c r="A41" s="3" t="s">
        <v>1146</v>
      </c>
      <c r="B41" s="723" t="s">
        <v>1147</v>
      </c>
    </row>
  </sheetData>
  <phoneticPr fontId="0" type="noConversion"/>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B76"/>
  <sheetViews>
    <sheetView workbookViewId="0">
      <selection activeCell="B7" sqref="B7"/>
    </sheetView>
  </sheetViews>
  <sheetFormatPr defaultRowHeight="12.75" x14ac:dyDescent="0.2"/>
  <cols>
    <col min="1" max="1" width="17.28515625" style="9" customWidth="1"/>
    <col min="2" max="2" width="59.7109375" customWidth="1"/>
    <col min="3" max="3" width="58.28515625" customWidth="1"/>
  </cols>
  <sheetData>
    <row r="1" spans="1:2" ht="38.25" x14ac:dyDescent="0.2">
      <c r="A1" s="7" t="s">
        <v>58</v>
      </c>
      <c r="B1" s="5" t="s">
        <v>268</v>
      </c>
    </row>
    <row r="2" spans="1:2" x14ac:dyDescent="0.2">
      <c r="A2" s="8" t="s">
        <v>269</v>
      </c>
      <c r="B2" s="6" t="s">
        <v>270</v>
      </c>
    </row>
    <row r="3" spans="1:2" x14ac:dyDescent="0.2">
      <c r="A3" s="8" t="s">
        <v>271</v>
      </c>
      <c r="B3" s="724" t="s">
        <v>59</v>
      </c>
    </row>
    <row r="4" spans="1:2" x14ac:dyDescent="0.2">
      <c r="A4" s="8" t="s">
        <v>273</v>
      </c>
      <c r="B4" s="724" t="s">
        <v>30</v>
      </c>
    </row>
    <row r="5" spans="1:2" x14ac:dyDescent="0.2">
      <c r="A5" s="8" t="s">
        <v>275</v>
      </c>
      <c r="B5" s="724" t="s">
        <v>31</v>
      </c>
    </row>
    <row r="6" spans="1:2" x14ac:dyDescent="0.2">
      <c r="A6" s="8" t="s">
        <v>186</v>
      </c>
      <c r="B6" s="724" t="s">
        <v>32</v>
      </c>
    </row>
    <row r="7" spans="1:2" x14ac:dyDescent="0.2">
      <c r="A7" s="8" t="s">
        <v>188</v>
      </c>
      <c r="B7" s="724" t="s">
        <v>33</v>
      </c>
    </row>
    <row r="8" spans="1:2" x14ac:dyDescent="0.2">
      <c r="A8" s="8" t="s">
        <v>190</v>
      </c>
      <c r="B8" s="724" t="s">
        <v>34</v>
      </c>
    </row>
    <row r="9" spans="1:2" x14ac:dyDescent="0.2">
      <c r="A9" s="8" t="s">
        <v>192</v>
      </c>
      <c r="B9" s="724" t="s">
        <v>35</v>
      </c>
    </row>
    <row r="10" spans="1:2" x14ac:dyDescent="0.2">
      <c r="A10" s="8" t="s">
        <v>194</v>
      </c>
      <c r="B10" s="6" t="s">
        <v>36</v>
      </c>
    </row>
    <row r="11" spans="1:2" x14ac:dyDescent="0.2">
      <c r="A11" s="8" t="s">
        <v>1747</v>
      </c>
      <c r="B11" s="724" t="s">
        <v>1110</v>
      </c>
    </row>
    <row r="12" spans="1:2" x14ac:dyDescent="0.2">
      <c r="A12" s="8" t="s">
        <v>310</v>
      </c>
      <c r="B12" s="724" t="s">
        <v>598</v>
      </c>
    </row>
    <row r="13" spans="1:2" x14ac:dyDescent="0.2">
      <c r="A13" s="8" t="s">
        <v>312</v>
      </c>
      <c r="B13" s="6" t="s">
        <v>599</v>
      </c>
    </row>
    <row r="14" spans="1:2" x14ac:dyDescent="0.2">
      <c r="A14" s="8" t="s">
        <v>314</v>
      </c>
      <c r="B14" s="6" t="s">
        <v>600</v>
      </c>
    </row>
    <row r="15" spans="1:2" x14ac:dyDescent="0.2">
      <c r="A15" s="8" t="s">
        <v>1104</v>
      </c>
      <c r="B15" s="6" t="s">
        <v>601</v>
      </c>
    </row>
    <row r="16" spans="1:2" x14ac:dyDescent="0.2">
      <c r="A16" s="8" t="s">
        <v>1106</v>
      </c>
      <c r="B16" s="6" t="s">
        <v>602</v>
      </c>
    </row>
    <row r="17" spans="1:2" x14ac:dyDescent="0.2">
      <c r="A17" s="8" t="s">
        <v>1706</v>
      </c>
      <c r="B17" s="6" t="s">
        <v>603</v>
      </c>
    </row>
    <row r="18" spans="1:2" x14ac:dyDescent="0.2">
      <c r="A18" s="8" t="s">
        <v>1708</v>
      </c>
      <c r="B18" s="6" t="s">
        <v>604</v>
      </c>
    </row>
    <row r="19" spans="1:2" x14ac:dyDescent="0.2">
      <c r="A19" s="8" t="s">
        <v>877</v>
      </c>
      <c r="B19" s="6" t="s">
        <v>605</v>
      </c>
    </row>
    <row r="20" spans="1:2" x14ac:dyDescent="0.2">
      <c r="A20" s="8" t="s">
        <v>879</v>
      </c>
      <c r="B20" s="6" t="s">
        <v>606</v>
      </c>
    </row>
    <row r="21" spans="1:2" x14ac:dyDescent="0.2">
      <c r="A21" s="8" t="s">
        <v>881</v>
      </c>
      <c r="B21" s="6" t="s">
        <v>607</v>
      </c>
    </row>
    <row r="22" spans="1:2" x14ac:dyDescent="0.2">
      <c r="A22" s="8" t="s">
        <v>1263</v>
      </c>
      <c r="B22" s="6" t="s">
        <v>608</v>
      </c>
    </row>
    <row r="23" spans="1:2" x14ac:dyDescent="0.2">
      <c r="A23" s="8" t="s">
        <v>1265</v>
      </c>
      <c r="B23" s="6" t="s">
        <v>609</v>
      </c>
    </row>
    <row r="24" spans="1:2" x14ac:dyDescent="0.2">
      <c r="A24" s="8" t="s">
        <v>1267</v>
      </c>
      <c r="B24" s="6" t="s">
        <v>610</v>
      </c>
    </row>
    <row r="25" spans="1:2" x14ac:dyDescent="0.2">
      <c r="A25" s="8" t="s">
        <v>926</v>
      </c>
      <c r="B25" s="6" t="s">
        <v>611</v>
      </c>
    </row>
    <row r="26" spans="1:2" x14ac:dyDescent="0.2">
      <c r="A26" s="8" t="s">
        <v>928</v>
      </c>
      <c r="B26" s="6" t="s">
        <v>612</v>
      </c>
    </row>
    <row r="27" spans="1:2" x14ac:dyDescent="0.2">
      <c r="A27" s="8" t="s">
        <v>930</v>
      </c>
      <c r="B27" s="6" t="s">
        <v>613</v>
      </c>
    </row>
    <row r="28" spans="1:2" x14ac:dyDescent="0.2">
      <c r="A28" s="8" t="s">
        <v>932</v>
      </c>
      <c r="B28" s="6" t="s">
        <v>614</v>
      </c>
    </row>
    <row r="29" spans="1:2" x14ac:dyDescent="0.2">
      <c r="A29" s="8" t="s">
        <v>934</v>
      </c>
      <c r="B29" s="6" t="s">
        <v>615</v>
      </c>
    </row>
    <row r="30" spans="1:2" x14ac:dyDescent="0.2">
      <c r="A30" s="8" t="s">
        <v>395</v>
      </c>
      <c r="B30" s="6" t="s">
        <v>616</v>
      </c>
    </row>
    <row r="31" spans="1:2" x14ac:dyDescent="0.2">
      <c r="A31" s="8" t="s">
        <v>397</v>
      </c>
      <c r="B31" s="6" t="s">
        <v>617</v>
      </c>
    </row>
    <row r="32" spans="1:2" x14ac:dyDescent="0.2">
      <c r="A32" s="8" t="s">
        <v>399</v>
      </c>
      <c r="B32" s="6" t="s">
        <v>618</v>
      </c>
    </row>
    <row r="33" spans="1:2" x14ac:dyDescent="0.2">
      <c r="A33" s="8" t="s">
        <v>401</v>
      </c>
      <c r="B33" s="6" t="s">
        <v>620</v>
      </c>
    </row>
    <row r="34" spans="1:2" x14ac:dyDescent="0.2">
      <c r="A34" s="8" t="s">
        <v>403</v>
      </c>
      <c r="B34" s="6" t="s">
        <v>622</v>
      </c>
    </row>
    <row r="35" spans="1:2" x14ac:dyDescent="0.2">
      <c r="A35" s="8" t="s">
        <v>1536</v>
      </c>
      <c r="B35" s="6" t="s">
        <v>624</v>
      </c>
    </row>
    <row r="36" spans="1:2" x14ac:dyDescent="0.2">
      <c r="A36" s="8" t="s">
        <v>1538</v>
      </c>
      <c r="B36" s="6" t="s">
        <v>2132</v>
      </c>
    </row>
    <row r="37" spans="1:2" x14ac:dyDescent="0.2">
      <c r="A37" s="8" t="s">
        <v>1138</v>
      </c>
      <c r="B37" s="6" t="s">
        <v>2134</v>
      </c>
    </row>
    <row r="38" spans="1:2" x14ac:dyDescent="0.2">
      <c r="A38" s="8" t="s">
        <v>1140</v>
      </c>
      <c r="B38" s="6" t="s">
        <v>2136</v>
      </c>
    </row>
    <row r="39" spans="1:2" x14ac:dyDescent="0.2">
      <c r="A39" s="8" t="s">
        <v>1142</v>
      </c>
      <c r="B39" s="6" t="s">
        <v>2138</v>
      </c>
    </row>
    <row r="40" spans="1:2" x14ac:dyDescent="0.2">
      <c r="A40" s="8" t="s">
        <v>1144</v>
      </c>
      <c r="B40" s="6" t="s">
        <v>1331</v>
      </c>
    </row>
    <row r="41" spans="1:2" x14ac:dyDescent="0.2">
      <c r="A41" s="8" t="s">
        <v>1146</v>
      </c>
      <c r="B41" s="6" t="s">
        <v>1333</v>
      </c>
    </row>
    <row r="42" spans="1:2" x14ac:dyDescent="0.2">
      <c r="A42" s="8" t="s">
        <v>619</v>
      </c>
      <c r="B42" s="6" t="s">
        <v>1335</v>
      </c>
    </row>
    <row r="43" spans="1:2" x14ac:dyDescent="0.2">
      <c r="A43" s="8" t="s">
        <v>621</v>
      </c>
      <c r="B43" s="6" t="s">
        <v>1337</v>
      </c>
    </row>
    <row r="44" spans="1:2" x14ac:dyDescent="0.2">
      <c r="A44" s="8" t="s">
        <v>623</v>
      </c>
      <c r="B44" s="6" t="s">
        <v>1339</v>
      </c>
    </row>
    <row r="45" spans="1:2" x14ac:dyDescent="0.2">
      <c r="A45" s="8" t="s">
        <v>625</v>
      </c>
      <c r="B45" s="6" t="s">
        <v>179</v>
      </c>
    </row>
    <row r="46" spans="1:2" x14ac:dyDescent="0.2">
      <c r="A46" s="8" t="s">
        <v>2133</v>
      </c>
      <c r="B46" s="6" t="s">
        <v>181</v>
      </c>
    </row>
    <row r="47" spans="1:2" x14ac:dyDescent="0.2">
      <c r="A47" s="8" t="s">
        <v>2135</v>
      </c>
      <c r="B47" s="6" t="s">
        <v>182</v>
      </c>
    </row>
    <row r="48" spans="1:2" x14ac:dyDescent="0.2">
      <c r="A48" s="8" t="s">
        <v>2137</v>
      </c>
      <c r="B48" s="6" t="s">
        <v>183</v>
      </c>
    </row>
    <row r="49" spans="1:2" x14ac:dyDescent="0.2">
      <c r="A49" s="8" t="s">
        <v>1330</v>
      </c>
      <c r="B49" s="6" t="s">
        <v>184</v>
      </c>
    </row>
    <row r="50" spans="1:2" x14ac:dyDescent="0.2">
      <c r="A50" s="8" t="s">
        <v>1332</v>
      </c>
      <c r="B50" s="6" t="s">
        <v>185</v>
      </c>
    </row>
    <row r="51" spans="1:2" x14ac:dyDescent="0.2">
      <c r="A51" s="8" t="s">
        <v>1111</v>
      </c>
      <c r="B51" s="6" t="s">
        <v>562</v>
      </c>
    </row>
    <row r="52" spans="1:2" x14ac:dyDescent="0.2">
      <c r="A52" s="8" t="s">
        <v>1112</v>
      </c>
      <c r="B52" s="6" t="s">
        <v>563</v>
      </c>
    </row>
    <row r="53" spans="1:2" x14ac:dyDescent="0.2">
      <c r="A53" s="8" t="s">
        <v>1113</v>
      </c>
      <c r="B53" s="6" t="s">
        <v>564</v>
      </c>
    </row>
    <row r="54" spans="1:2" x14ac:dyDescent="0.2">
      <c r="A54" s="8" t="s">
        <v>1114</v>
      </c>
      <c r="B54" s="6" t="s">
        <v>565</v>
      </c>
    </row>
    <row r="55" spans="1:2" x14ac:dyDescent="0.2">
      <c r="A55" s="8" t="s">
        <v>1334</v>
      </c>
      <c r="B55" s="6" t="s">
        <v>853</v>
      </c>
    </row>
    <row r="56" spans="1:2" x14ac:dyDescent="0.2">
      <c r="A56" s="8" t="s">
        <v>1115</v>
      </c>
      <c r="B56" s="6" t="s">
        <v>854</v>
      </c>
    </row>
    <row r="57" spans="1:2" x14ac:dyDescent="0.2">
      <c r="A57" s="8" t="s">
        <v>1116</v>
      </c>
      <c r="B57" s="6" t="s">
        <v>855</v>
      </c>
    </row>
    <row r="58" spans="1:2" x14ac:dyDescent="0.2">
      <c r="A58" s="8" t="s">
        <v>1117</v>
      </c>
      <c r="B58" s="6" t="s">
        <v>856</v>
      </c>
    </row>
    <row r="59" spans="1:2" x14ac:dyDescent="0.2">
      <c r="A59" s="8" t="s">
        <v>1118</v>
      </c>
      <c r="B59" s="6" t="s">
        <v>1386</v>
      </c>
    </row>
    <row r="60" spans="1:2" x14ac:dyDescent="0.2">
      <c r="A60" s="8" t="s">
        <v>1119</v>
      </c>
      <c r="B60" s="6" t="s">
        <v>1387</v>
      </c>
    </row>
    <row r="61" spans="1:2" x14ac:dyDescent="0.2">
      <c r="A61" s="8" t="s">
        <v>1336</v>
      </c>
      <c r="B61" s="6" t="s">
        <v>1388</v>
      </c>
    </row>
    <row r="62" spans="1:2" x14ac:dyDescent="0.2">
      <c r="A62" s="8" t="s">
        <v>1120</v>
      </c>
      <c r="B62" s="6" t="s">
        <v>1389</v>
      </c>
    </row>
    <row r="63" spans="1:2" x14ac:dyDescent="0.2">
      <c r="A63" s="8" t="s">
        <v>1121</v>
      </c>
      <c r="B63" s="6" t="s">
        <v>565</v>
      </c>
    </row>
    <row r="64" spans="1:2" x14ac:dyDescent="0.2">
      <c r="A64" s="8" t="s">
        <v>1122</v>
      </c>
      <c r="B64" s="6" t="s">
        <v>1390</v>
      </c>
    </row>
    <row r="65" spans="1:2" x14ac:dyDescent="0.2">
      <c r="A65" s="8" t="s">
        <v>1338</v>
      </c>
      <c r="B65" s="6" t="s">
        <v>1391</v>
      </c>
    </row>
    <row r="66" spans="1:2" x14ac:dyDescent="0.2">
      <c r="A66" s="8" t="s">
        <v>1123</v>
      </c>
      <c r="B66" s="6" t="s">
        <v>1392</v>
      </c>
    </row>
    <row r="67" spans="1:2" x14ac:dyDescent="0.2">
      <c r="A67" s="8" t="s">
        <v>1124</v>
      </c>
      <c r="B67" s="6" t="s">
        <v>20</v>
      </c>
    </row>
    <row r="68" spans="1:2" x14ac:dyDescent="0.2">
      <c r="A68" s="8" t="s">
        <v>1125</v>
      </c>
      <c r="B68" s="6" t="s">
        <v>21</v>
      </c>
    </row>
    <row r="69" spans="1:2" x14ac:dyDescent="0.2">
      <c r="A69" s="8" t="s">
        <v>499</v>
      </c>
      <c r="B69" s="6" t="s">
        <v>22</v>
      </c>
    </row>
    <row r="70" spans="1:2" x14ac:dyDescent="0.2">
      <c r="A70" s="8" t="s">
        <v>1126</v>
      </c>
      <c r="B70" s="6" t="s">
        <v>23</v>
      </c>
    </row>
    <row r="71" spans="1:2" x14ac:dyDescent="0.2">
      <c r="A71" s="8" t="s">
        <v>1127</v>
      </c>
      <c r="B71" s="6" t="s">
        <v>24</v>
      </c>
    </row>
    <row r="72" spans="1:2" x14ac:dyDescent="0.2">
      <c r="A72" s="8" t="s">
        <v>1128</v>
      </c>
      <c r="B72" s="6" t="s">
        <v>1266</v>
      </c>
    </row>
    <row r="73" spans="1:2" x14ac:dyDescent="0.2">
      <c r="A73" s="8" t="s">
        <v>1129</v>
      </c>
      <c r="B73" s="6" t="s">
        <v>55</v>
      </c>
    </row>
    <row r="74" spans="1:2" x14ac:dyDescent="0.2">
      <c r="A74" s="8" t="s">
        <v>180</v>
      </c>
      <c r="B74" s="6" t="s">
        <v>56</v>
      </c>
    </row>
    <row r="75" spans="1:2" x14ac:dyDescent="0.2">
      <c r="A75" s="8" t="s">
        <v>1130</v>
      </c>
      <c r="B75" s="6" t="s">
        <v>878</v>
      </c>
    </row>
    <row r="76" spans="1:2" x14ac:dyDescent="0.2">
      <c r="A76" s="8" t="s">
        <v>1131</v>
      </c>
      <c r="B76" s="6" t="s">
        <v>57</v>
      </c>
    </row>
  </sheetData>
  <phoneticPr fontId="0" type="noConversion"/>
  <pageMargins left="0.75" right="0.75" top="1" bottom="1" header="0.5" footer="0.5"/>
  <pageSetup scale="64"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V358"/>
  <sheetViews>
    <sheetView workbookViewId="0">
      <pane ySplit="1" topLeftCell="A86" activePane="bottomLeft" state="frozen"/>
      <selection pane="bottomLeft" activeCell="H106" sqref="H106"/>
    </sheetView>
  </sheetViews>
  <sheetFormatPr defaultRowHeight="14.25" x14ac:dyDescent="0.2"/>
  <cols>
    <col min="1" max="1" width="103.5703125" style="674" bestFit="1" customWidth="1"/>
    <col min="2" max="2" width="13.85546875" style="777" bestFit="1" customWidth="1"/>
    <col min="3" max="3" width="12.7109375" style="591" bestFit="1" customWidth="1"/>
    <col min="4" max="5" width="15.28515625" style="591" customWidth="1"/>
    <col min="6" max="6" width="14.140625" style="591" customWidth="1"/>
    <col min="7" max="7" width="7.5703125" style="592" customWidth="1"/>
    <col min="8" max="8" width="13.5703125" style="592" customWidth="1"/>
    <col min="9" max="9" width="18.140625" style="777" customWidth="1"/>
    <col min="10" max="10" width="25.5703125" style="777" customWidth="1"/>
    <col min="11" max="11" width="19.140625" style="777" customWidth="1"/>
    <col min="12" max="12" width="16.5703125" style="777" customWidth="1"/>
    <col min="13" max="13" width="16.42578125" style="777" customWidth="1"/>
    <col min="14" max="14" width="14" style="777" customWidth="1"/>
    <col min="15" max="15" width="18.7109375" style="777" customWidth="1"/>
    <col min="16" max="16" width="0.5703125" style="777" customWidth="1"/>
    <col min="17" max="17" width="18.7109375" style="777" customWidth="1"/>
    <col min="18" max="18" width="8.5703125" style="777" customWidth="1"/>
    <col min="19" max="19" width="10.28515625" style="777" customWidth="1"/>
    <col min="20" max="20" width="13.7109375" style="777" customWidth="1"/>
    <col min="21" max="21" width="11.7109375" style="777" customWidth="1"/>
    <col min="22" max="22" width="15.7109375" style="777" customWidth="1"/>
    <col min="23" max="23" width="10.5703125" style="777" customWidth="1"/>
    <col min="24" max="25" width="9.140625" style="777"/>
    <col min="26" max="26" width="9.28515625" style="777" customWidth="1"/>
    <col min="27" max="258" width="9.140625" style="777"/>
    <col min="259" max="259" width="32.42578125" style="777" customWidth="1"/>
    <col min="260" max="260" width="9.85546875" style="777" bestFit="1" customWidth="1"/>
    <col min="261" max="261" width="12" style="777" bestFit="1" customWidth="1"/>
    <col min="262" max="262" width="14.140625" style="777" customWidth="1"/>
    <col min="263" max="263" width="7.5703125" style="777" customWidth="1"/>
    <col min="264" max="264" width="13.5703125" style="777" customWidth="1"/>
    <col min="265" max="265" width="18.140625" style="777" customWidth="1"/>
    <col min="266" max="266" width="25.5703125" style="777" customWidth="1"/>
    <col min="267" max="267" width="19.140625" style="777" customWidth="1"/>
    <col min="268" max="268" width="16.5703125" style="777" customWidth="1"/>
    <col min="269" max="269" width="16.42578125" style="777" customWidth="1"/>
    <col min="270" max="270" width="14" style="777" customWidth="1"/>
    <col min="271" max="271" width="18.7109375" style="777" customWidth="1"/>
    <col min="272" max="272" width="0.5703125" style="777" customWidth="1"/>
    <col min="273" max="273" width="18.7109375" style="777" customWidth="1"/>
    <col min="274" max="274" width="8.5703125" style="777" customWidth="1"/>
    <col min="275" max="275" width="10.28515625" style="777" customWidth="1"/>
    <col min="276" max="276" width="13.7109375" style="777" customWidth="1"/>
    <col min="277" max="277" width="11.7109375" style="777" customWidth="1"/>
    <col min="278" max="278" width="15.7109375" style="777" customWidth="1"/>
    <col min="279" max="279" width="10.5703125" style="777" customWidth="1"/>
    <col min="280" max="281" width="9.140625" style="777"/>
    <col min="282" max="282" width="9.28515625" style="777" customWidth="1"/>
    <col min="283" max="514" width="9.140625" style="777"/>
    <col min="515" max="515" width="32.42578125" style="777" customWidth="1"/>
    <col min="516" max="516" width="9.85546875" style="777" bestFit="1" customWidth="1"/>
    <col min="517" max="517" width="12" style="777" bestFit="1" customWidth="1"/>
    <col min="518" max="518" width="14.140625" style="777" customWidth="1"/>
    <col min="519" max="519" width="7.5703125" style="777" customWidth="1"/>
    <col min="520" max="520" width="13.5703125" style="777" customWidth="1"/>
    <col min="521" max="521" width="18.140625" style="777" customWidth="1"/>
    <col min="522" max="522" width="25.5703125" style="777" customWidth="1"/>
    <col min="523" max="523" width="19.140625" style="777" customWidth="1"/>
    <col min="524" max="524" width="16.5703125" style="777" customWidth="1"/>
    <col min="525" max="525" width="16.42578125" style="777" customWidth="1"/>
    <col min="526" max="526" width="14" style="777" customWidth="1"/>
    <col min="527" max="527" width="18.7109375" style="777" customWidth="1"/>
    <col min="528" max="528" width="0.5703125" style="777" customWidth="1"/>
    <col min="529" max="529" width="18.7109375" style="777" customWidth="1"/>
    <col min="530" max="530" width="8.5703125" style="777" customWidth="1"/>
    <col min="531" max="531" width="10.28515625" style="777" customWidth="1"/>
    <col min="532" max="532" width="13.7109375" style="777" customWidth="1"/>
    <col min="533" max="533" width="11.7109375" style="777" customWidth="1"/>
    <col min="534" max="534" width="15.7109375" style="777" customWidth="1"/>
    <col min="535" max="535" width="10.5703125" style="777" customWidth="1"/>
    <col min="536" max="537" width="9.140625" style="777"/>
    <col min="538" max="538" width="9.28515625" style="777" customWidth="1"/>
    <col min="539" max="770" width="9.140625" style="777"/>
    <col min="771" max="771" width="32.42578125" style="777" customWidth="1"/>
    <col min="772" max="772" width="9.85546875" style="777" bestFit="1" customWidth="1"/>
    <col min="773" max="773" width="12" style="777" bestFit="1" customWidth="1"/>
    <col min="774" max="774" width="14.140625" style="777" customWidth="1"/>
    <col min="775" max="775" width="7.5703125" style="777" customWidth="1"/>
    <col min="776" max="776" width="13.5703125" style="777" customWidth="1"/>
    <col min="777" max="777" width="18.140625" style="777" customWidth="1"/>
    <col min="778" max="778" width="25.5703125" style="777" customWidth="1"/>
    <col min="779" max="779" width="19.140625" style="777" customWidth="1"/>
    <col min="780" max="780" width="16.5703125" style="777" customWidth="1"/>
    <col min="781" max="781" width="16.42578125" style="777" customWidth="1"/>
    <col min="782" max="782" width="14" style="777" customWidth="1"/>
    <col min="783" max="783" width="18.7109375" style="777" customWidth="1"/>
    <col min="784" max="784" width="0.5703125" style="777" customWidth="1"/>
    <col min="785" max="785" width="18.7109375" style="777" customWidth="1"/>
    <col min="786" max="786" width="8.5703125" style="777" customWidth="1"/>
    <col min="787" max="787" width="10.28515625" style="777" customWidth="1"/>
    <col min="788" max="788" width="13.7109375" style="777" customWidth="1"/>
    <col min="789" max="789" width="11.7109375" style="777" customWidth="1"/>
    <col min="790" max="790" width="15.7109375" style="777" customWidth="1"/>
    <col min="791" max="791" width="10.5703125" style="777" customWidth="1"/>
    <col min="792" max="793" width="9.140625" style="777"/>
    <col min="794" max="794" width="9.28515625" style="777" customWidth="1"/>
    <col min="795" max="1026" width="9.140625" style="777"/>
    <col min="1027" max="1027" width="32.42578125" style="777" customWidth="1"/>
    <col min="1028" max="1028" width="9.85546875" style="777" bestFit="1" customWidth="1"/>
    <col min="1029" max="1029" width="12" style="777" bestFit="1" customWidth="1"/>
    <col min="1030" max="1030" width="14.140625" style="777" customWidth="1"/>
    <col min="1031" max="1031" width="7.5703125" style="777" customWidth="1"/>
    <col min="1032" max="1032" width="13.5703125" style="777" customWidth="1"/>
    <col min="1033" max="1033" width="18.140625" style="777" customWidth="1"/>
    <col min="1034" max="1034" width="25.5703125" style="777" customWidth="1"/>
    <col min="1035" max="1035" width="19.140625" style="777" customWidth="1"/>
    <col min="1036" max="1036" width="16.5703125" style="777" customWidth="1"/>
    <col min="1037" max="1037" width="16.42578125" style="777" customWidth="1"/>
    <col min="1038" max="1038" width="14" style="777" customWidth="1"/>
    <col min="1039" max="1039" width="18.7109375" style="777" customWidth="1"/>
    <col min="1040" max="1040" width="0.5703125" style="777" customWidth="1"/>
    <col min="1041" max="1041" width="18.7109375" style="777" customWidth="1"/>
    <col min="1042" max="1042" width="8.5703125" style="777" customWidth="1"/>
    <col min="1043" max="1043" width="10.28515625" style="777" customWidth="1"/>
    <col min="1044" max="1044" width="13.7109375" style="777" customWidth="1"/>
    <col min="1045" max="1045" width="11.7109375" style="777" customWidth="1"/>
    <col min="1046" max="1046" width="15.7109375" style="777" customWidth="1"/>
    <col min="1047" max="1047" width="10.5703125" style="777" customWidth="1"/>
    <col min="1048" max="1049" width="9.140625" style="777"/>
    <col min="1050" max="1050" width="9.28515625" style="777" customWidth="1"/>
    <col min="1051" max="1282" width="9.140625" style="777"/>
    <col min="1283" max="1283" width="32.42578125" style="777" customWidth="1"/>
    <col min="1284" max="1284" width="9.85546875" style="777" bestFit="1" customWidth="1"/>
    <col min="1285" max="1285" width="12" style="777" bestFit="1" customWidth="1"/>
    <col min="1286" max="1286" width="14.140625" style="777" customWidth="1"/>
    <col min="1287" max="1287" width="7.5703125" style="777" customWidth="1"/>
    <col min="1288" max="1288" width="13.5703125" style="777" customWidth="1"/>
    <col min="1289" max="1289" width="18.140625" style="777" customWidth="1"/>
    <col min="1290" max="1290" width="25.5703125" style="777" customWidth="1"/>
    <col min="1291" max="1291" width="19.140625" style="777" customWidth="1"/>
    <col min="1292" max="1292" width="16.5703125" style="777" customWidth="1"/>
    <col min="1293" max="1293" width="16.42578125" style="777" customWidth="1"/>
    <col min="1294" max="1294" width="14" style="777" customWidth="1"/>
    <col min="1295" max="1295" width="18.7109375" style="777" customWidth="1"/>
    <col min="1296" max="1296" width="0.5703125" style="777" customWidth="1"/>
    <col min="1297" max="1297" width="18.7109375" style="777" customWidth="1"/>
    <col min="1298" max="1298" width="8.5703125" style="777" customWidth="1"/>
    <col min="1299" max="1299" width="10.28515625" style="777" customWidth="1"/>
    <col min="1300" max="1300" width="13.7109375" style="777" customWidth="1"/>
    <col min="1301" max="1301" width="11.7109375" style="777" customWidth="1"/>
    <col min="1302" max="1302" width="15.7109375" style="777" customWidth="1"/>
    <col min="1303" max="1303" width="10.5703125" style="777" customWidth="1"/>
    <col min="1304" max="1305" width="9.140625" style="777"/>
    <col min="1306" max="1306" width="9.28515625" style="777" customWidth="1"/>
    <col min="1307" max="1538" width="9.140625" style="777"/>
    <col min="1539" max="1539" width="32.42578125" style="777" customWidth="1"/>
    <col min="1540" max="1540" width="9.85546875" style="777" bestFit="1" customWidth="1"/>
    <col min="1541" max="1541" width="12" style="777" bestFit="1" customWidth="1"/>
    <col min="1542" max="1542" width="14.140625" style="777" customWidth="1"/>
    <col min="1543" max="1543" width="7.5703125" style="777" customWidth="1"/>
    <col min="1544" max="1544" width="13.5703125" style="777" customWidth="1"/>
    <col min="1545" max="1545" width="18.140625" style="777" customWidth="1"/>
    <col min="1546" max="1546" width="25.5703125" style="777" customWidth="1"/>
    <col min="1547" max="1547" width="19.140625" style="777" customWidth="1"/>
    <col min="1548" max="1548" width="16.5703125" style="777" customWidth="1"/>
    <col min="1549" max="1549" width="16.42578125" style="777" customWidth="1"/>
    <col min="1550" max="1550" width="14" style="777" customWidth="1"/>
    <col min="1551" max="1551" width="18.7109375" style="777" customWidth="1"/>
    <col min="1552" max="1552" width="0.5703125" style="777" customWidth="1"/>
    <col min="1553" max="1553" width="18.7109375" style="777" customWidth="1"/>
    <col min="1554" max="1554" width="8.5703125" style="777" customWidth="1"/>
    <col min="1555" max="1555" width="10.28515625" style="777" customWidth="1"/>
    <col min="1556" max="1556" width="13.7109375" style="777" customWidth="1"/>
    <col min="1557" max="1557" width="11.7109375" style="777" customWidth="1"/>
    <col min="1558" max="1558" width="15.7109375" style="777" customWidth="1"/>
    <col min="1559" max="1559" width="10.5703125" style="777" customWidth="1"/>
    <col min="1560" max="1561" width="9.140625" style="777"/>
    <col min="1562" max="1562" width="9.28515625" style="777" customWidth="1"/>
    <col min="1563" max="1794" width="9.140625" style="777"/>
    <col min="1795" max="1795" width="32.42578125" style="777" customWidth="1"/>
    <col min="1796" max="1796" width="9.85546875" style="777" bestFit="1" customWidth="1"/>
    <col min="1797" max="1797" width="12" style="777" bestFit="1" customWidth="1"/>
    <col min="1798" max="1798" width="14.140625" style="777" customWidth="1"/>
    <col min="1799" max="1799" width="7.5703125" style="777" customWidth="1"/>
    <col min="1800" max="1800" width="13.5703125" style="777" customWidth="1"/>
    <col min="1801" max="1801" width="18.140625" style="777" customWidth="1"/>
    <col min="1802" max="1802" width="25.5703125" style="777" customWidth="1"/>
    <col min="1803" max="1803" width="19.140625" style="777" customWidth="1"/>
    <col min="1804" max="1804" width="16.5703125" style="777" customWidth="1"/>
    <col min="1805" max="1805" width="16.42578125" style="777" customWidth="1"/>
    <col min="1806" max="1806" width="14" style="777" customWidth="1"/>
    <col min="1807" max="1807" width="18.7109375" style="777" customWidth="1"/>
    <col min="1808" max="1808" width="0.5703125" style="777" customWidth="1"/>
    <col min="1809" max="1809" width="18.7109375" style="777" customWidth="1"/>
    <col min="1810" max="1810" width="8.5703125" style="777" customWidth="1"/>
    <col min="1811" max="1811" width="10.28515625" style="777" customWidth="1"/>
    <col min="1812" max="1812" width="13.7109375" style="777" customWidth="1"/>
    <col min="1813" max="1813" width="11.7109375" style="777" customWidth="1"/>
    <col min="1814" max="1814" width="15.7109375" style="777" customWidth="1"/>
    <col min="1815" max="1815" width="10.5703125" style="777" customWidth="1"/>
    <col min="1816" max="1817" width="9.140625" style="777"/>
    <col min="1818" max="1818" width="9.28515625" style="777" customWidth="1"/>
    <col min="1819" max="2050" width="9.140625" style="777"/>
    <col min="2051" max="2051" width="32.42578125" style="777" customWidth="1"/>
    <col min="2052" max="2052" width="9.85546875" style="777" bestFit="1" customWidth="1"/>
    <col min="2053" max="2053" width="12" style="777" bestFit="1" customWidth="1"/>
    <col min="2054" max="2054" width="14.140625" style="777" customWidth="1"/>
    <col min="2055" max="2055" width="7.5703125" style="777" customWidth="1"/>
    <col min="2056" max="2056" width="13.5703125" style="777" customWidth="1"/>
    <col min="2057" max="2057" width="18.140625" style="777" customWidth="1"/>
    <col min="2058" max="2058" width="25.5703125" style="777" customWidth="1"/>
    <col min="2059" max="2059" width="19.140625" style="777" customWidth="1"/>
    <col min="2060" max="2060" width="16.5703125" style="777" customWidth="1"/>
    <col min="2061" max="2061" width="16.42578125" style="777" customWidth="1"/>
    <col min="2062" max="2062" width="14" style="777" customWidth="1"/>
    <col min="2063" max="2063" width="18.7109375" style="777" customWidth="1"/>
    <col min="2064" max="2064" width="0.5703125" style="777" customWidth="1"/>
    <col min="2065" max="2065" width="18.7109375" style="777" customWidth="1"/>
    <col min="2066" max="2066" width="8.5703125" style="777" customWidth="1"/>
    <col min="2067" max="2067" width="10.28515625" style="777" customWidth="1"/>
    <col min="2068" max="2068" width="13.7109375" style="777" customWidth="1"/>
    <col min="2069" max="2069" width="11.7109375" style="777" customWidth="1"/>
    <col min="2070" max="2070" width="15.7109375" style="777" customWidth="1"/>
    <col min="2071" max="2071" width="10.5703125" style="777" customWidth="1"/>
    <col min="2072" max="2073" width="9.140625" style="777"/>
    <col min="2074" max="2074" width="9.28515625" style="777" customWidth="1"/>
    <col min="2075" max="2306" width="9.140625" style="777"/>
    <col min="2307" max="2307" width="32.42578125" style="777" customWidth="1"/>
    <col min="2308" max="2308" width="9.85546875" style="777" bestFit="1" customWidth="1"/>
    <col min="2309" max="2309" width="12" style="777" bestFit="1" customWidth="1"/>
    <col min="2310" max="2310" width="14.140625" style="777" customWidth="1"/>
    <col min="2311" max="2311" width="7.5703125" style="777" customWidth="1"/>
    <col min="2312" max="2312" width="13.5703125" style="777" customWidth="1"/>
    <col min="2313" max="2313" width="18.140625" style="777" customWidth="1"/>
    <col min="2314" max="2314" width="25.5703125" style="777" customWidth="1"/>
    <col min="2315" max="2315" width="19.140625" style="777" customWidth="1"/>
    <col min="2316" max="2316" width="16.5703125" style="777" customWidth="1"/>
    <col min="2317" max="2317" width="16.42578125" style="777" customWidth="1"/>
    <col min="2318" max="2318" width="14" style="777" customWidth="1"/>
    <col min="2319" max="2319" width="18.7109375" style="777" customWidth="1"/>
    <col min="2320" max="2320" width="0.5703125" style="777" customWidth="1"/>
    <col min="2321" max="2321" width="18.7109375" style="777" customWidth="1"/>
    <col min="2322" max="2322" width="8.5703125" style="777" customWidth="1"/>
    <col min="2323" max="2323" width="10.28515625" style="777" customWidth="1"/>
    <col min="2324" max="2324" width="13.7109375" style="777" customWidth="1"/>
    <col min="2325" max="2325" width="11.7109375" style="777" customWidth="1"/>
    <col min="2326" max="2326" width="15.7109375" style="777" customWidth="1"/>
    <col min="2327" max="2327" width="10.5703125" style="777" customWidth="1"/>
    <col min="2328" max="2329" width="9.140625" style="777"/>
    <col min="2330" max="2330" width="9.28515625" style="777" customWidth="1"/>
    <col min="2331" max="2562" width="9.140625" style="777"/>
    <col min="2563" max="2563" width="32.42578125" style="777" customWidth="1"/>
    <col min="2564" max="2564" width="9.85546875" style="777" bestFit="1" customWidth="1"/>
    <col min="2565" max="2565" width="12" style="777" bestFit="1" customWidth="1"/>
    <col min="2566" max="2566" width="14.140625" style="777" customWidth="1"/>
    <col min="2567" max="2567" width="7.5703125" style="777" customWidth="1"/>
    <col min="2568" max="2568" width="13.5703125" style="777" customWidth="1"/>
    <col min="2569" max="2569" width="18.140625" style="777" customWidth="1"/>
    <col min="2570" max="2570" width="25.5703125" style="777" customWidth="1"/>
    <col min="2571" max="2571" width="19.140625" style="777" customWidth="1"/>
    <col min="2572" max="2572" width="16.5703125" style="777" customWidth="1"/>
    <col min="2573" max="2573" width="16.42578125" style="777" customWidth="1"/>
    <col min="2574" max="2574" width="14" style="777" customWidth="1"/>
    <col min="2575" max="2575" width="18.7109375" style="777" customWidth="1"/>
    <col min="2576" max="2576" width="0.5703125" style="777" customWidth="1"/>
    <col min="2577" max="2577" width="18.7109375" style="777" customWidth="1"/>
    <col min="2578" max="2578" width="8.5703125" style="777" customWidth="1"/>
    <col min="2579" max="2579" width="10.28515625" style="777" customWidth="1"/>
    <col min="2580" max="2580" width="13.7109375" style="777" customWidth="1"/>
    <col min="2581" max="2581" width="11.7109375" style="777" customWidth="1"/>
    <col min="2582" max="2582" width="15.7109375" style="777" customWidth="1"/>
    <col min="2583" max="2583" width="10.5703125" style="777" customWidth="1"/>
    <col min="2584" max="2585" width="9.140625" style="777"/>
    <col min="2586" max="2586" width="9.28515625" style="777" customWidth="1"/>
    <col min="2587" max="2818" width="9.140625" style="777"/>
    <col min="2819" max="2819" width="32.42578125" style="777" customWidth="1"/>
    <col min="2820" max="2820" width="9.85546875" style="777" bestFit="1" customWidth="1"/>
    <col min="2821" max="2821" width="12" style="777" bestFit="1" customWidth="1"/>
    <col min="2822" max="2822" width="14.140625" style="777" customWidth="1"/>
    <col min="2823" max="2823" width="7.5703125" style="777" customWidth="1"/>
    <col min="2824" max="2824" width="13.5703125" style="777" customWidth="1"/>
    <col min="2825" max="2825" width="18.140625" style="777" customWidth="1"/>
    <col min="2826" max="2826" width="25.5703125" style="777" customWidth="1"/>
    <col min="2827" max="2827" width="19.140625" style="777" customWidth="1"/>
    <col min="2828" max="2828" width="16.5703125" style="777" customWidth="1"/>
    <col min="2829" max="2829" width="16.42578125" style="777" customWidth="1"/>
    <col min="2830" max="2830" width="14" style="777" customWidth="1"/>
    <col min="2831" max="2831" width="18.7109375" style="777" customWidth="1"/>
    <col min="2832" max="2832" width="0.5703125" style="777" customWidth="1"/>
    <col min="2833" max="2833" width="18.7109375" style="777" customWidth="1"/>
    <col min="2834" max="2834" width="8.5703125" style="777" customWidth="1"/>
    <col min="2835" max="2835" width="10.28515625" style="777" customWidth="1"/>
    <col min="2836" max="2836" width="13.7109375" style="777" customWidth="1"/>
    <col min="2837" max="2837" width="11.7109375" style="777" customWidth="1"/>
    <col min="2838" max="2838" width="15.7109375" style="777" customWidth="1"/>
    <col min="2839" max="2839" width="10.5703125" style="777" customWidth="1"/>
    <col min="2840" max="2841" width="9.140625" style="777"/>
    <col min="2842" max="2842" width="9.28515625" style="777" customWidth="1"/>
    <col min="2843" max="3074" width="9.140625" style="777"/>
    <col min="3075" max="3075" width="32.42578125" style="777" customWidth="1"/>
    <col min="3076" max="3076" width="9.85546875" style="777" bestFit="1" customWidth="1"/>
    <col min="3077" max="3077" width="12" style="777" bestFit="1" customWidth="1"/>
    <col min="3078" max="3078" width="14.140625" style="777" customWidth="1"/>
    <col min="3079" max="3079" width="7.5703125" style="777" customWidth="1"/>
    <col min="3080" max="3080" width="13.5703125" style="777" customWidth="1"/>
    <col min="3081" max="3081" width="18.140625" style="777" customWidth="1"/>
    <col min="3082" max="3082" width="25.5703125" style="777" customWidth="1"/>
    <col min="3083" max="3083" width="19.140625" style="777" customWidth="1"/>
    <col min="3084" max="3084" width="16.5703125" style="777" customWidth="1"/>
    <col min="3085" max="3085" width="16.42578125" style="777" customWidth="1"/>
    <col min="3086" max="3086" width="14" style="777" customWidth="1"/>
    <col min="3087" max="3087" width="18.7109375" style="777" customWidth="1"/>
    <col min="3088" max="3088" width="0.5703125" style="777" customWidth="1"/>
    <col min="3089" max="3089" width="18.7109375" style="777" customWidth="1"/>
    <col min="3090" max="3090" width="8.5703125" style="777" customWidth="1"/>
    <col min="3091" max="3091" width="10.28515625" style="777" customWidth="1"/>
    <col min="3092" max="3092" width="13.7109375" style="777" customWidth="1"/>
    <col min="3093" max="3093" width="11.7109375" style="777" customWidth="1"/>
    <col min="3094" max="3094" width="15.7109375" style="777" customWidth="1"/>
    <col min="3095" max="3095" width="10.5703125" style="777" customWidth="1"/>
    <col min="3096" max="3097" width="9.140625" style="777"/>
    <col min="3098" max="3098" width="9.28515625" style="777" customWidth="1"/>
    <col min="3099" max="3330" width="9.140625" style="777"/>
    <col min="3331" max="3331" width="32.42578125" style="777" customWidth="1"/>
    <col min="3332" max="3332" width="9.85546875" style="777" bestFit="1" customWidth="1"/>
    <col min="3333" max="3333" width="12" style="777" bestFit="1" customWidth="1"/>
    <col min="3334" max="3334" width="14.140625" style="777" customWidth="1"/>
    <col min="3335" max="3335" width="7.5703125" style="777" customWidth="1"/>
    <col min="3336" max="3336" width="13.5703125" style="777" customWidth="1"/>
    <col min="3337" max="3337" width="18.140625" style="777" customWidth="1"/>
    <col min="3338" max="3338" width="25.5703125" style="777" customWidth="1"/>
    <col min="3339" max="3339" width="19.140625" style="777" customWidth="1"/>
    <col min="3340" max="3340" width="16.5703125" style="777" customWidth="1"/>
    <col min="3341" max="3341" width="16.42578125" style="777" customWidth="1"/>
    <col min="3342" max="3342" width="14" style="777" customWidth="1"/>
    <col min="3343" max="3343" width="18.7109375" style="777" customWidth="1"/>
    <col min="3344" max="3344" width="0.5703125" style="777" customWidth="1"/>
    <col min="3345" max="3345" width="18.7109375" style="777" customWidth="1"/>
    <col min="3346" max="3346" width="8.5703125" style="777" customWidth="1"/>
    <col min="3347" max="3347" width="10.28515625" style="777" customWidth="1"/>
    <col min="3348" max="3348" width="13.7109375" style="777" customWidth="1"/>
    <col min="3349" max="3349" width="11.7109375" style="777" customWidth="1"/>
    <col min="3350" max="3350" width="15.7109375" style="777" customWidth="1"/>
    <col min="3351" max="3351" width="10.5703125" style="777" customWidth="1"/>
    <col min="3352" max="3353" width="9.140625" style="777"/>
    <col min="3354" max="3354" width="9.28515625" style="777" customWidth="1"/>
    <col min="3355" max="3586" width="9.140625" style="777"/>
    <col min="3587" max="3587" width="32.42578125" style="777" customWidth="1"/>
    <col min="3588" max="3588" width="9.85546875" style="777" bestFit="1" customWidth="1"/>
    <col min="3589" max="3589" width="12" style="777" bestFit="1" customWidth="1"/>
    <col min="3590" max="3590" width="14.140625" style="777" customWidth="1"/>
    <col min="3591" max="3591" width="7.5703125" style="777" customWidth="1"/>
    <col min="3592" max="3592" width="13.5703125" style="777" customWidth="1"/>
    <col min="3593" max="3593" width="18.140625" style="777" customWidth="1"/>
    <col min="3594" max="3594" width="25.5703125" style="777" customWidth="1"/>
    <col min="3595" max="3595" width="19.140625" style="777" customWidth="1"/>
    <col min="3596" max="3596" width="16.5703125" style="777" customWidth="1"/>
    <col min="3597" max="3597" width="16.42578125" style="777" customWidth="1"/>
    <col min="3598" max="3598" width="14" style="777" customWidth="1"/>
    <col min="3599" max="3599" width="18.7109375" style="777" customWidth="1"/>
    <col min="3600" max="3600" width="0.5703125" style="777" customWidth="1"/>
    <col min="3601" max="3601" width="18.7109375" style="777" customWidth="1"/>
    <col min="3602" max="3602" width="8.5703125" style="777" customWidth="1"/>
    <col min="3603" max="3603" width="10.28515625" style="777" customWidth="1"/>
    <col min="3604" max="3604" width="13.7109375" style="777" customWidth="1"/>
    <col min="3605" max="3605" width="11.7109375" style="777" customWidth="1"/>
    <col min="3606" max="3606" width="15.7109375" style="777" customWidth="1"/>
    <col min="3607" max="3607" width="10.5703125" style="777" customWidth="1"/>
    <col min="3608" max="3609" width="9.140625" style="777"/>
    <col min="3610" max="3610" width="9.28515625" style="777" customWidth="1"/>
    <col min="3611" max="3842" width="9.140625" style="777"/>
    <col min="3843" max="3843" width="32.42578125" style="777" customWidth="1"/>
    <col min="3844" max="3844" width="9.85546875" style="777" bestFit="1" customWidth="1"/>
    <col min="3845" max="3845" width="12" style="777" bestFit="1" customWidth="1"/>
    <col min="3846" max="3846" width="14.140625" style="777" customWidth="1"/>
    <col min="3847" max="3847" width="7.5703125" style="777" customWidth="1"/>
    <col min="3848" max="3848" width="13.5703125" style="777" customWidth="1"/>
    <col min="3849" max="3849" width="18.140625" style="777" customWidth="1"/>
    <col min="3850" max="3850" width="25.5703125" style="777" customWidth="1"/>
    <col min="3851" max="3851" width="19.140625" style="777" customWidth="1"/>
    <col min="3852" max="3852" width="16.5703125" style="777" customWidth="1"/>
    <col min="3853" max="3853" width="16.42578125" style="777" customWidth="1"/>
    <col min="3854" max="3854" width="14" style="777" customWidth="1"/>
    <col min="3855" max="3855" width="18.7109375" style="777" customWidth="1"/>
    <col min="3856" max="3856" width="0.5703125" style="777" customWidth="1"/>
    <col min="3857" max="3857" width="18.7109375" style="777" customWidth="1"/>
    <col min="3858" max="3858" width="8.5703125" style="777" customWidth="1"/>
    <col min="3859" max="3859" width="10.28515625" style="777" customWidth="1"/>
    <col min="3860" max="3860" width="13.7109375" style="777" customWidth="1"/>
    <col min="3861" max="3861" width="11.7109375" style="777" customWidth="1"/>
    <col min="3862" max="3862" width="15.7109375" style="777" customWidth="1"/>
    <col min="3863" max="3863" width="10.5703125" style="777" customWidth="1"/>
    <col min="3864" max="3865" width="9.140625" style="777"/>
    <col min="3866" max="3866" width="9.28515625" style="777" customWidth="1"/>
    <col min="3867" max="4098" width="9.140625" style="777"/>
    <col min="4099" max="4099" width="32.42578125" style="777" customWidth="1"/>
    <col min="4100" max="4100" width="9.85546875" style="777" bestFit="1" customWidth="1"/>
    <col min="4101" max="4101" width="12" style="777" bestFit="1" customWidth="1"/>
    <col min="4102" max="4102" width="14.140625" style="777" customWidth="1"/>
    <col min="4103" max="4103" width="7.5703125" style="777" customWidth="1"/>
    <col min="4104" max="4104" width="13.5703125" style="777" customWidth="1"/>
    <col min="4105" max="4105" width="18.140625" style="777" customWidth="1"/>
    <col min="4106" max="4106" width="25.5703125" style="777" customWidth="1"/>
    <col min="4107" max="4107" width="19.140625" style="777" customWidth="1"/>
    <col min="4108" max="4108" width="16.5703125" style="777" customWidth="1"/>
    <col min="4109" max="4109" width="16.42578125" style="777" customWidth="1"/>
    <col min="4110" max="4110" width="14" style="777" customWidth="1"/>
    <col min="4111" max="4111" width="18.7109375" style="777" customWidth="1"/>
    <col min="4112" max="4112" width="0.5703125" style="777" customWidth="1"/>
    <col min="4113" max="4113" width="18.7109375" style="777" customWidth="1"/>
    <col min="4114" max="4114" width="8.5703125" style="777" customWidth="1"/>
    <col min="4115" max="4115" width="10.28515625" style="777" customWidth="1"/>
    <col min="4116" max="4116" width="13.7109375" style="777" customWidth="1"/>
    <col min="4117" max="4117" width="11.7109375" style="777" customWidth="1"/>
    <col min="4118" max="4118" width="15.7109375" style="777" customWidth="1"/>
    <col min="4119" max="4119" width="10.5703125" style="777" customWidth="1"/>
    <col min="4120" max="4121" width="9.140625" style="777"/>
    <col min="4122" max="4122" width="9.28515625" style="777" customWidth="1"/>
    <col min="4123" max="4354" width="9.140625" style="777"/>
    <col min="4355" max="4355" width="32.42578125" style="777" customWidth="1"/>
    <col min="4356" max="4356" width="9.85546875" style="777" bestFit="1" customWidth="1"/>
    <col min="4357" max="4357" width="12" style="777" bestFit="1" customWidth="1"/>
    <col min="4358" max="4358" width="14.140625" style="777" customWidth="1"/>
    <col min="4359" max="4359" width="7.5703125" style="777" customWidth="1"/>
    <col min="4360" max="4360" width="13.5703125" style="777" customWidth="1"/>
    <col min="4361" max="4361" width="18.140625" style="777" customWidth="1"/>
    <col min="4362" max="4362" width="25.5703125" style="777" customWidth="1"/>
    <col min="4363" max="4363" width="19.140625" style="777" customWidth="1"/>
    <col min="4364" max="4364" width="16.5703125" style="777" customWidth="1"/>
    <col min="4365" max="4365" width="16.42578125" style="777" customWidth="1"/>
    <col min="4366" max="4366" width="14" style="777" customWidth="1"/>
    <col min="4367" max="4367" width="18.7109375" style="777" customWidth="1"/>
    <col min="4368" max="4368" width="0.5703125" style="777" customWidth="1"/>
    <col min="4369" max="4369" width="18.7109375" style="777" customWidth="1"/>
    <col min="4370" max="4370" width="8.5703125" style="777" customWidth="1"/>
    <col min="4371" max="4371" width="10.28515625" style="777" customWidth="1"/>
    <col min="4372" max="4372" width="13.7109375" style="777" customWidth="1"/>
    <col min="4373" max="4373" width="11.7109375" style="777" customWidth="1"/>
    <col min="4374" max="4374" width="15.7109375" style="777" customWidth="1"/>
    <col min="4375" max="4375" width="10.5703125" style="777" customWidth="1"/>
    <col min="4376" max="4377" width="9.140625" style="777"/>
    <col min="4378" max="4378" width="9.28515625" style="777" customWidth="1"/>
    <col min="4379" max="4610" width="9.140625" style="777"/>
    <col min="4611" max="4611" width="32.42578125" style="777" customWidth="1"/>
    <col min="4612" max="4612" width="9.85546875" style="777" bestFit="1" customWidth="1"/>
    <col min="4613" max="4613" width="12" style="777" bestFit="1" customWidth="1"/>
    <col min="4614" max="4614" width="14.140625" style="777" customWidth="1"/>
    <col min="4615" max="4615" width="7.5703125" style="777" customWidth="1"/>
    <col min="4616" max="4616" width="13.5703125" style="777" customWidth="1"/>
    <col min="4617" max="4617" width="18.140625" style="777" customWidth="1"/>
    <col min="4618" max="4618" width="25.5703125" style="777" customWidth="1"/>
    <col min="4619" max="4619" width="19.140625" style="777" customWidth="1"/>
    <col min="4620" max="4620" width="16.5703125" style="777" customWidth="1"/>
    <col min="4621" max="4621" width="16.42578125" style="777" customWidth="1"/>
    <col min="4622" max="4622" width="14" style="777" customWidth="1"/>
    <col min="4623" max="4623" width="18.7109375" style="777" customWidth="1"/>
    <col min="4624" max="4624" width="0.5703125" style="777" customWidth="1"/>
    <col min="4625" max="4625" width="18.7109375" style="777" customWidth="1"/>
    <col min="4626" max="4626" width="8.5703125" style="777" customWidth="1"/>
    <col min="4627" max="4627" width="10.28515625" style="777" customWidth="1"/>
    <col min="4628" max="4628" width="13.7109375" style="777" customWidth="1"/>
    <col min="4629" max="4629" width="11.7109375" style="777" customWidth="1"/>
    <col min="4630" max="4630" width="15.7109375" style="777" customWidth="1"/>
    <col min="4631" max="4631" width="10.5703125" style="777" customWidth="1"/>
    <col min="4632" max="4633" width="9.140625" style="777"/>
    <col min="4634" max="4634" width="9.28515625" style="777" customWidth="1"/>
    <col min="4635" max="4866" width="9.140625" style="777"/>
    <col min="4867" max="4867" width="32.42578125" style="777" customWidth="1"/>
    <col min="4868" max="4868" width="9.85546875" style="777" bestFit="1" customWidth="1"/>
    <col min="4869" max="4869" width="12" style="777" bestFit="1" customWidth="1"/>
    <col min="4870" max="4870" width="14.140625" style="777" customWidth="1"/>
    <col min="4871" max="4871" width="7.5703125" style="777" customWidth="1"/>
    <col min="4872" max="4872" width="13.5703125" style="777" customWidth="1"/>
    <col min="4873" max="4873" width="18.140625" style="777" customWidth="1"/>
    <col min="4874" max="4874" width="25.5703125" style="777" customWidth="1"/>
    <col min="4875" max="4875" width="19.140625" style="777" customWidth="1"/>
    <col min="4876" max="4876" width="16.5703125" style="777" customWidth="1"/>
    <col min="4877" max="4877" width="16.42578125" style="777" customWidth="1"/>
    <col min="4878" max="4878" width="14" style="777" customWidth="1"/>
    <col min="4879" max="4879" width="18.7109375" style="777" customWidth="1"/>
    <col min="4880" max="4880" width="0.5703125" style="777" customWidth="1"/>
    <col min="4881" max="4881" width="18.7109375" style="777" customWidth="1"/>
    <col min="4882" max="4882" width="8.5703125" style="777" customWidth="1"/>
    <col min="4883" max="4883" width="10.28515625" style="777" customWidth="1"/>
    <col min="4884" max="4884" width="13.7109375" style="777" customWidth="1"/>
    <col min="4885" max="4885" width="11.7109375" style="777" customWidth="1"/>
    <col min="4886" max="4886" width="15.7109375" style="777" customWidth="1"/>
    <col min="4887" max="4887" width="10.5703125" style="777" customWidth="1"/>
    <col min="4888" max="4889" width="9.140625" style="777"/>
    <col min="4890" max="4890" width="9.28515625" style="777" customWidth="1"/>
    <col min="4891" max="5122" width="9.140625" style="777"/>
    <col min="5123" max="5123" width="32.42578125" style="777" customWidth="1"/>
    <col min="5124" max="5124" width="9.85546875" style="777" bestFit="1" customWidth="1"/>
    <col min="5125" max="5125" width="12" style="777" bestFit="1" customWidth="1"/>
    <col min="5126" max="5126" width="14.140625" style="777" customWidth="1"/>
    <col min="5127" max="5127" width="7.5703125" style="777" customWidth="1"/>
    <col min="5128" max="5128" width="13.5703125" style="777" customWidth="1"/>
    <col min="5129" max="5129" width="18.140625" style="777" customWidth="1"/>
    <col min="5130" max="5130" width="25.5703125" style="777" customWidth="1"/>
    <col min="5131" max="5131" width="19.140625" style="777" customWidth="1"/>
    <col min="5132" max="5132" width="16.5703125" style="777" customWidth="1"/>
    <col min="5133" max="5133" width="16.42578125" style="777" customWidth="1"/>
    <col min="5134" max="5134" width="14" style="777" customWidth="1"/>
    <col min="5135" max="5135" width="18.7109375" style="777" customWidth="1"/>
    <col min="5136" max="5136" width="0.5703125" style="777" customWidth="1"/>
    <col min="5137" max="5137" width="18.7109375" style="777" customWidth="1"/>
    <col min="5138" max="5138" width="8.5703125" style="777" customWidth="1"/>
    <col min="5139" max="5139" width="10.28515625" style="777" customWidth="1"/>
    <col min="5140" max="5140" width="13.7109375" style="777" customWidth="1"/>
    <col min="5141" max="5141" width="11.7109375" style="777" customWidth="1"/>
    <col min="5142" max="5142" width="15.7109375" style="777" customWidth="1"/>
    <col min="5143" max="5143" width="10.5703125" style="777" customWidth="1"/>
    <col min="5144" max="5145" width="9.140625" style="777"/>
    <col min="5146" max="5146" width="9.28515625" style="777" customWidth="1"/>
    <col min="5147" max="5378" width="9.140625" style="777"/>
    <col min="5379" max="5379" width="32.42578125" style="777" customWidth="1"/>
    <col min="5380" max="5380" width="9.85546875" style="777" bestFit="1" customWidth="1"/>
    <col min="5381" max="5381" width="12" style="777" bestFit="1" customWidth="1"/>
    <col min="5382" max="5382" width="14.140625" style="777" customWidth="1"/>
    <col min="5383" max="5383" width="7.5703125" style="777" customWidth="1"/>
    <col min="5384" max="5384" width="13.5703125" style="777" customWidth="1"/>
    <col min="5385" max="5385" width="18.140625" style="777" customWidth="1"/>
    <col min="5386" max="5386" width="25.5703125" style="777" customWidth="1"/>
    <col min="5387" max="5387" width="19.140625" style="777" customWidth="1"/>
    <col min="5388" max="5388" width="16.5703125" style="777" customWidth="1"/>
    <col min="5389" max="5389" width="16.42578125" style="777" customWidth="1"/>
    <col min="5390" max="5390" width="14" style="777" customWidth="1"/>
    <col min="5391" max="5391" width="18.7109375" style="777" customWidth="1"/>
    <col min="5392" max="5392" width="0.5703125" style="777" customWidth="1"/>
    <col min="5393" max="5393" width="18.7109375" style="777" customWidth="1"/>
    <col min="5394" max="5394" width="8.5703125" style="777" customWidth="1"/>
    <col min="5395" max="5395" width="10.28515625" style="777" customWidth="1"/>
    <col min="5396" max="5396" width="13.7109375" style="777" customWidth="1"/>
    <col min="5397" max="5397" width="11.7109375" style="777" customWidth="1"/>
    <col min="5398" max="5398" width="15.7109375" style="777" customWidth="1"/>
    <col min="5399" max="5399" width="10.5703125" style="777" customWidth="1"/>
    <col min="5400" max="5401" width="9.140625" style="777"/>
    <col min="5402" max="5402" width="9.28515625" style="777" customWidth="1"/>
    <col min="5403" max="5634" width="9.140625" style="777"/>
    <col min="5635" max="5635" width="32.42578125" style="777" customWidth="1"/>
    <col min="5636" max="5636" width="9.85546875" style="777" bestFit="1" customWidth="1"/>
    <col min="5637" max="5637" width="12" style="777" bestFit="1" customWidth="1"/>
    <col min="5638" max="5638" width="14.140625" style="777" customWidth="1"/>
    <col min="5639" max="5639" width="7.5703125" style="777" customWidth="1"/>
    <col min="5640" max="5640" width="13.5703125" style="777" customWidth="1"/>
    <col min="5641" max="5641" width="18.140625" style="777" customWidth="1"/>
    <col min="5642" max="5642" width="25.5703125" style="777" customWidth="1"/>
    <col min="5643" max="5643" width="19.140625" style="777" customWidth="1"/>
    <col min="5644" max="5644" width="16.5703125" style="777" customWidth="1"/>
    <col min="5645" max="5645" width="16.42578125" style="777" customWidth="1"/>
    <col min="5646" max="5646" width="14" style="777" customWidth="1"/>
    <col min="5647" max="5647" width="18.7109375" style="777" customWidth="1"/>
    <col min="5648" max="5648" width="0.5703125" style="777" customWidth="1"/>
    <col min="5649" max="5649" width="18.7109375" style="777" customWidth="1"/>
    <col min="5650" max="5650" width="8.5703125" style="777" customWidth="1"/>
    <col min="5651" max="5651" width="10.28515625" style="777" customWidth="1"/>
    <col min="5652" max="5652" width="13.7109375" style="777" customWidth="1"/>
    <col min="5653" max="5653" width="11.7109375" style="777" customWidth="1"/>
    <col min="5654" max="5654" width="15.7109375" style="777" customWidth="1"/>
    <col min="5655" max="5655" width="10.5703125" style="777" customWidth="1"/>
    <col min="5656" max="5657" width="9.140625" style="777"/>
    <col min="5658" max="5658" width="9.28515625" style="777" customWidth="1"/>
    <col min="5659" max="5890" width="9.140625" style="777"/>
    <col min="5891" max="5891" width="32.42578125" style="777" customWidth="1"/>
    <col min="5892" max="5892" width="9.85546875" style="777" bestFit="1" customWidth="1"/>
    <col min="5893" max="5893" width="12" style="777" bestFit="1" customWidth="1"/>
    <col min="5894" max="5894" width="14.140625" style="777" customWidth="1"/>
    <col min="5895" max="5895" width="7.5703125" style="777" customWidth="1"/>
    <col min="5896" max="5896" width="13.5703125" style="777" customWidth="1"/>
    <col min="5897" max="5897" width="18.140625" style="777" customWidth="1"/>
    <col min="5898" max="5898" width="25.5703125" style="777" customWidth="1"/>
    <col min="5899" max="5899" width="19.140625" style="777" customWidth="1"/>
    <col min="5900" max="5900" width="16.5703125" style="777" customWidth="1"/>
    <col min="5901" max="5901" width="16.42578125" style="777" customWidth="1"/>
    <col min="5902" max="5902" width="14" style="777" customWidth="1"/>
    <col min="5903" max="5903" width="18.7109375" style="777" customWidth="1"/>
    <col min="5904" max="5904" width="0.5703125" style="777" customWidth="1"/>
    <col min="5905" max="5905" width="18.7109375" style="777" customWidth="1"/>
    <col min="5906" max="5906" width="8.5703125" style="777" customWidth="1"/>
    <col min="5907" max="5907" width="10.28515625" style="777" customWidth="1"/>
    <col min="5908" max="5908" width="13.7109375" style="777" customWidth="1"/>
    <col min="5909" max="5909" width="11.7109375" style="777" customWidth="1"/>
    <col min="5910" max="5910" width="15.7109375" style="777" customWidth="1"/>
    <col min="5911" max="5911" width="10.5703125" style="777" customWidth="1"/>
    <col min="5912" max="5913" width="9.140625" style="777"/>
    <col min="5914" max="5914" width="9.28515625" style="777" customWidth="1"/>
    <col min="5915" max="6146" width="9.140625" style="777"/>
    <col min="6147" max="6147" width="32.42578125" style="777" customWidth="1"/>
    <col min="6148" max="6148" width="9.85546875" style="777" bestFit="1" customWidth="1"/>
    <col min="6149" max="6149" width="12" style="777" bestFit="1" customWidth="1"/>
    <col min="6150" max="6150" width="14.140625" style="777" customWidth="1"/>
    <col min="6151" max="6151" width="7.5703125" style="777" customWidth="1"/>
    <col min="6152" max="6152" width="13.5703125" style="777" customWidth="1"/>
    <col min="6153" max="6153" width="18.140625" style="777" customWidth="1"/>
    <col min="6154" max="6154" width="25.5703125" style="777" customWidth="1"/>
    <col min="6155" max="6155" width="19.140625" style="777" customWidth="1"/>
    <col min="6156" max="6156" width="16.5703125" style="777" customWidth="1"/>
    <col min="6157" max="6157" width="16.42578125" style="777" customWidth="1"/>
    <col min="6158" max="6158" width="14" style="777" customWidth="1"/>
    <col min="6159" max="6159" width="18.7109375" style="777" customWidth="1"/>
    <col min="6160" max="6160" width="0.5703125" style="777" customWidth="1"/>
    <col min="6161" max="6161" width="18.7109375" style="777" customWidth="1"/>
    <col min="6162" max="6162" width="8.5703125" style="777" customWidth="1"/>
    <col min="6163" max="6163" width="10.28515625" style="777" customWidth="1"/>
    <col min="6164" max="6164" width="13.7109375" style="777" customWidth="1"/>
    <col min="6165" max="6165" width="11.7109375" style="777" customWidth="1"/>
    <col min="6166" max="6166" width="15.7109375" style="777" customWidth="1"/>
    <col min="6167" max="6167" width="10.5703125" style="777" customWidth="1"/>
    <col min="6168" max="6169" width="9.140625" style="777"/>
    <col min="6170" max="6170" width="9.28515625" style="777" customWidth="1"/>
    <col min="6171" max="6402" width="9.140625" style="777"/>
    <col min="6403" max="6403" width="32.42578125" style="777" customWidth="1"/>
    <col min="6404" max="6404" width="9.85546875" style="777" bestFit="1" customWidth="1"/>
    <col min="6405" max="6405" width="12" style="777" bestFit="1" customWidth="1"/>
    <col min="6406" max="6406" width="14.140625" style="777" customWidth="1"/>
    <col min="6407" max="6407" width="7.5703125" style="777" customWidth="1"/>
    <col min="6408" max="6408" width="13.5703125" style="777" customWidth="1"/>
    <col min="6409" max="6409" width="18.140625" style="777" customWidth="1"/>
    <col min="6410" max="6410" width="25.5703125" style="777" customWidth="1"/>
    <col min="6411" max="6411" width="19.140625" style="777" customWidth="1"/>
    <col min="6412" max="6412" width="16.5703125" style="777" customWidth="1"/>
    <col min="6413" max="6413" width="16.42578125" style="777" customWidth="1"/>
    <col min="6414" max="6414" width="14" style="777" customWidth="1"/>
    <col min="6415" max="6415" width="18.7109375" style="777" customWidth="1"/>
    <col min="6416" max="6416" width="0.5703125" style="777" customWidth="1"/>
    <col min="6417" max="6417" width="18.7109375" style="777" customWidth="1"/>
    <col min="6418" max="6418" width="8.5703125" style="777" customWidth="1"/>
    <col min="6419" max="6419" width="10.28515625" style="777" customWidth="1"/>
    <col min="6420" max="6420" width="13.7109375" style="777" customWidth="1"/>
    <col min="6421" max="6421" width="11.7109375" style="777" customWidth="1"/>
    <col min="6422" max="6422" width="15.7109375" style="777" customWidth="1"/>
    <col min="6423" max="6423" width="10.5703125" style="777" customWidth="1"/>
    <col min="6424" max="6425" width="9.140625" style="777"/>
    <col min="6426" max="6426" width="9.28515625" style="777" customWidth="1"/>
    <col min="6427" max="6658" width="9.140625" style="777"/>
    <col min="6659" max="6659" width="32.42578125" style="777" customWidth="1"/>
    <col min="6660" max="6660" width="9.85546875" style="777" bestFit="1" customWidth="1"/>
    <col min="6661" max="6661" width="12" style="777" bestFit="1" customWidth="1"/>
    <col min="6662" max="6662" width="14.140625" style="777" customWidth="1"/>
    <col min="6663" max="6663" width="7.5703125" style="777" customWidth="1"/>
    <col min="6664" max="6664" width="13.5703125" style="777" customWidth="1"/>
    <col min="6665" max="6665" width="18.140625" style="777" customWidth="1"/>
    <col min="6666" max="6666" width="25.5703125" style="777" customWidth="1"/>
    <col min="6667" max="6667" width="19.140625" style="777" customWidth="1"/>
    <col min="6668" max="6668" width="16.5703125" style="777" customWidth="1"/>
    <col min="6669" max="6669" width="16.42578125" style="777" customWidth="1"/>
    <col min="6670" max="6670" width="14" style="777" customWidth="1"/>
    <col min="6671" max="6671" width="18.7109375" style="777" customWidth="1"/>
    <col min="6672" max="6672" width="0.5703125" style="777" customWidth="1"/>
    <col min="6673" max="6673" width="18.7109375" style="777" customWidth="1"/>
    <col min="6674" max="6674" width="8.5703125" style="777" customWidth="1"/>
    <col min="6675" max="6675" width="10.28515625" style="777" customWidth="1"/>
    <col min="6676" max="6676" width="13.7109375" style="777" customWidth="1"/>
    <col min="6677" max="6677" width="11.7109375" style="777" customWidth="1"/>
    <col min="6678" max="6678" width="15.7109375" style="777" customWidth="1"/>
    <col min="6679" max="6679" width="10.5703125" style="777" customWidth="1"/>
    <col min="6680" max="6681" width="9.140625" style="777"/>
    <col min="6682" max="6682" width="9.28515625" style="777" customWidth="1"/>
    <col min="6683" max="6914" width="9.140625" style="777"/>
    <col min="6915" max="6915" width="32.42578125" style="777" customWidth="1"/>
    <col min="6916" max="6916" width="9.85546875" style="777" bestFit="1" customWidth="1"/>
    <col min="6917" max="6917" width="12" style="777" bestFit="1" customWidth="1"/>
    <col min="6918" max="6918" width="14.140625" style="777" customWidth="1"/>
    <col min="6919" max="6919" width="7.5703125" style="777" customWidth="1"/>
    <col min="6920" max="6920" width="13.5703125" style="777" customWidth="1"/>
    <col min="6921" max="6921" width="18.140625" style="777" customWidth="1"/>
    <col min="6922" max="6922" width="25.5703125" style="777" customWidth="1"/>
    <col min="6923" max="6923" width="19.140625" style="777" customWidth="1"/>
    <col min="6924" max="6924" width="16.5703125" style="777" customWidth="1"/>
    <col min="6925" max="6925" width="16.42578125" style="777" customWidth="1"/>
    <col min="6926" max="6926" width="14" style="777" customWidth="1"/>
    <col min="6927" max="6927" width="18.7109375" style="777" customWidth="1"/>
    <col min="6928" max="6928" width="0.5703125" style="777" customWidth="1"/>
    <col min="6929" max="6929" width="18.7109375" style="777" customWidth="1"/>
    <col min="6930" max="6930" width="8.5703125" style="777" customWidth="1"/>
    <col min="6931" max="6931" width="10.28515625" style="777" customWidth="1"/>
    <col min="6932" max="6932" width="13.7109375" style="777" customWidth="1"/>
    <col min="6933" max="6933" width="11.7109375" style="777" customWidth="1"/>
    <col min="6934" max="6934" width="15.7109375" style="777" customWidth="1"/>
    <col min="6935" max="6935" width="10.5703125" style="777" customWidth="1"/>
    <col min="6936" max="6937" width="9.140625" style="777"/>
    <col min="6938" max="6938" width="9.28515625" style="777" customWidth="1"/>
    <col min="6939" max="7170" width="9.140625" style="777"/>
    <col min="7171" max="7171" width="32.42578125" style="777" customWidth="1"/>
    <col min="7172" max="7172" width="9.85546875" style="777" bestFit="1" customWidth="1"/>
    <col min="7173" max="7173" width="12" style="777" bestFit="1" customWidth="1"/>
    <col min="7174" max="7174" width="14.140625" style="777" customWidth="1"/>
    <col min="7175" max="7175" width="7.5703125" style="777" customWidth="1"/>
    <col min="7176" max="7176" width="13.5703125" style="777" customWidth="1"/>
    <col min="7177" max="7177" width="18.140625" style="777" customWidth="1"/>
    <col min="7178" max="7178" width="25.5703125" style="777" customWidth="1"/>
    <col min="7179" max="7179" width="19.140625" style="777" customWidth="1"/>
    <col min="7180" max="7180" width="16.5703125" style="777" customWidth="1"/>
    <col min="7181" max="7181" width="16.42578125" style="777" customWidth="1"/>
    <col min="7182" max="7182" width="14" style="777" customWidth="1"/>
    <col min="7183" max="7183" width="18.7109375" style="777" customWidth="1"/>
    <col min="7184" max="7184" width="0.5703125" style="777" customWidth="1"/>
    <col min="7185" max="7185" width="18.7109375" style="777" customWidth="1"/>
    <col min="7186" max="7186" width="8.5703125" style="777" customWidth="1"/>
    <col min="7187" max="7187" width="10.28515625" style="777" customWidth="1"/>
    <col min="7188" max="7188" width="13.7109375" style="777" customWidth="1"/>
    <col min="7189" max="7189" width="11.7109375" style="777" customWidth="1"/>
    <col min="7190" max="7190" width="15.7109375" style="777" customWidth="1"/>
    <col min="7191" max="7191" width="10.5703125" style="777" customWidth="1"/>
    <col min="7192" max="7193" width="9.140625" style="777"/>
    <col min="7194" max="7194" width="9.28515625" style="777" customWidth="1"/>
    <col min="7195" max="7426" width="9.140625" style="777"/>
    <col min="7427" max="7427" width="32.42578125" style="777" customWidth="1"/>
    <col min="7428" max="7428" width="9.85546875" style="777" bestFit="1" customWidth="1"/>
    <col min="7429" max="7429" width="12" style="777" bestFit="1" customWidth="1"/>
    <col min="7430" max="7430" width="14.140625" style="777" customWidth="1"/>
    <col min="7431" max="7431" width="7.5703125" style="777" customWidth="1"/>
    <col min="7432" max="7432" width="13.5703125" style="777" customWidth="1"/>
    <col min="7433" max="7433" width="18.140625" style="777" customWidth="1"/>
    <col min="7434" max="7434" width="25.5703125" style="777" customWidth="1"/>
    <col min="7435" max="7435" width="19.140625" style="777" customWidth="1"/>
    <col min="7436" max="7436" width="16.5703125" style="777" customWidth="1"/>
    <col min="7437" max="7437" width="16.42578125" style="777" customWidth="1"/>
    <col min="7438" max="7438" width="14" style="777" customWidth="1"/>
    <col min="7439" max="7439" width="18.7109375" style="777" customWidth="1"/>
    <col min="7440" max="7440" width="0.5703125" style="777" customWidth="1"/>
    <col min="7441" max="7441" width="18.7109375" style="777" customWidth="1"/>
    <col min="7442" max="7442" width="8.5703125" style="777" customWidth="1"/>
    <col min="7443" max="7443" width="10.28515625" style="777" customWidth="1"/>
    <col min="7444" max="7444" width="13.7109375" style="777" customWidth="1"/>
    <col min="7445" max="7445" width="11.7109375" style="777" customWidth="1"/>
    <col min="7446" max="7446" width="15.7109375" style="777" customWidth="1"/>
    <col min="7447" max="7447" width="10.5703125" style="777" customWidth="1"/>
    <col min="7448" max="7449" width="9.140625" style="777"/>
    <col min="7450" max="7450" width="9.28515625" style="777" customWidth="1"/>
    <col min="7451" max="7682" width="9.140625" style="777"/>
    <col min="7683" max="7683" width="32.42578125" style="777" customWidth="1"/>
    <col min="7684" max="7684" width="9.85546875" style="777" bestFit="1" customWidth="1"/>
    <col min="7685" max="7685" width="12" style="777" bestFit="1" customWidth="1"/>
    <col min="7686" max="7686" width="14.140625" style="777" customWidth="1"/>
    <col min="7687" max="7687" width="7.5703125" style="777" customWidth="1"/>
    <col min="7688" max="7688" width="13.5703125" style="777" customWidth="1"/>
    <col min="7689" max="7689" width="18.140625" style="777" customWidth="1"/>
    <col min="7690" max="7690" width="25.5703125" style="777" customWidth="1"/>
    <col min="7691" max="7691" width="19.140625" style="777" customWidth="1"/>
    <col min="7692" max="7692" width="16.5703125" style="777" customWidth="1"/>
    <col min="7693" max="7693" width="16.42578125" style="777" customWidth="1"/>
    <col min="7694" max="7694" width="14" style="777" customWidth="1"/>
    <col min="7695" max="7695" width="18.7109375" style="777" customWidth="1"/>
    <col min="7696" max="7696" width="0.5703125" style="777" customWidth="1"/>
    <col min="7697" max="7697" width="18.7109375" style="777" customWidth="1"/>
    <col min="7698" max="7698" width="8.5703125" style="777" customWidth="1"/>
    <col min="7699" max="7699" width="10.28515625" style="777" customWidth="1"/>
    <col min="7700" max="7700" width="13.7109375" style="777" customWidth="1"/>
    <col min="7701" max="7701" width="11.7109375" style="777" customWidth="1"/>
    <col min="7702" max="7702" width="15.7109375" style="777" customWidth="1"/>
    <col min="7703" max="7703" width="10.5703125" style="777" customWidth="1"/>
    <col min="7704" max="7705" width="9.140625" style="777"/>
    <col min="7706" max="7706" width="9.28515625" style="777" customWidth="1"/>
    <col min="7707" max="7938" width="9.140625" style="777"/>
    <col min="7939" max="7939" width="32.42578125" style="777" customWidth="1"/>
    <col min="7940" max="7940" width="9.85546875" style="777" bestFit="1" customWidth="1"/>
    <col min="7941" max="7941" width="12" style="777" bestFit="1" customWidth="1"/>
    <col min="7942" max="7942" width="14.140625" style="777" customWidth="1"/>
    <col min="7943" max="7943" width="7.5703125" style="777" customWidth="1"/>
    <col min="7944" max="7944" width="13.5703125" style="777" customWidth="1"/>
    <col min="7945" max="7945" width="18.140625" style="777" customWidth="1"/>
    <col min="7946" max="7946" width="25.5703125" style="777" customWidth="1"/>
    <col min="7947" max="7947" width="19.140625" style="777" customWidth="1"/>
    <col min="7948" max="7948" width="16.5703125" style="777" customWidth="1"/>
    <col min="7949" max="7949" width="16.42578125" style="777" customWidth="1"/>
    <col min="7950" max="7950" width="14" style="777" customWidth="1"/>
    <col min="7951" max="7951" width="18.7109375" style="777" customWidth="1"/>
    <col min="7952" max="7952" width="0.5703125" style="777" customWidth="1"/>
    <col min="7953" max="7953" width="18.7109375" style="777" customWidth="1"/>
    <col min="7954" max="7954" width="8.5703125" style="777" customWidth="1"/>
    <col min="7955" max="7955" width="10.28515625" style="777" customWidth="1"/>
    <col min="7956" max="7956" width="13.7109375" style="777" customWidth="1"/>
    <col min="7957" max="7957" width="11.7109375" style="777" customWidth="1"/>
    <col min="7958" max="7958" width="15.7109375" style="777" customWidth="1"/>
    <col min="7959" max="7959" width="10.5703125" style="777" customWidth="1"/>
    <col min="7960" max="7961" width="9.140625" style="777"/>
    <col min="7962" max="7962" width="9.28515625" style="777" customWidth="1"/>
    <col min="7963" max="8194" width="9.140625" style="777"/>
    <col min="8195" max="8195" width="32.42578125" style="777" customWidth="1"/>
    <col min="8196" max="8196" width="9.85546875" style="777" bestFit="1" customWidth="1"/>
    <col min="8197" max="8197" width="12" style="777" bestFit="1" customWidth="1"/>
    <col min="8198" max="8198" width="14.140625" style="777" customWidth="1"/>
    <col min="8199" max="8199" width="7.5703125" style="777" customWidth="1"/>
    <col min="8200" max="8200" width="13.5703125" style="777" customWidth="1"/>
    <col min="8201" max="8201" width="18.140625" style="777" customWidth="1"/>
    <col min="8202" max="8202" width="25.5703125" style="777" customWidth="1"/>
    <col min="8203" max="8203" width="19.140625" style="777" customWidth="1"/>
    <col min="8204" max="8204" width="16.5703125" style="777" customWidth="1"/>
    <col min="8205" max="8205" width="16.42578125" style="777" customWidth="1"/>
    <col min="8206" max="8206" width="14" style="777" customWidth="1"/>
    <col min="8207" max="8207" width="18.7109375" style="777" customWidth="1"/>
    <col min="8208" max="8208" width="0.5703125" style="777" customWidth="1"/>
    <col min="8209" max="8209" width="18.7109375" style="777" customWidth="1"/>
    <col min="8210" max="8210" width="8.5703125" style="777" customWidth="1"/>
    <col min="8211" max="8211" width="10.28515625" style="777" customWidth="1"/>
    <col min="8212" max="8212" width="13.7109375" style="777" customWidth="1"/>
    <col min="8213" max="8213" width="11.7109375" style="777" customWidth="1"/>
    <col min="8214" max="8214" width="15.7109375" style="777" customWidth="1"/>
    <col min="8215" max="8215" width="10.5703125" style="777" customWidth="1"/>
    <col min="8216" max="8217" width="9.140625" style="777"/>
    <col min="8218" max="8218" width="9.28515625" style="777" customWidth="1"/>
    <col min="8219" max="8450" width="9.140625" style="777"/>
    <col min="8451" max="8451" width="32.42578125" style="777" customWidth="1"/>
    <col min="8452" max="8452" width="9.85546875" style="777" bestFit="1" customWidth="1"/>
    <col min="8453" max="8453" width="12" style="777" bestFit="1" customWidth="1"/>
    <col min="8454" max="8454" width="14.140625" style="777" customWidth="1"/>
    <col min="8455" max="8455" width="7.5703125" style="777" customWidth="1"/>
    <col min="8456" max="8456" width="13.5703125" style="777" customWidth="1"/>
    <col min="8457" max="8457" width="18.140625" style="777" customWidth="1"/>
    <col min="8458" max="8458" width="25.5703125" style="777" customWidth="1"/>
    <col min="8459" max="8459" width="19.140625" style="777" customWidth="1"/>
    <col min="8460" max="8460" width="16.5703125" style="777" customWidth="1"/>
    <col min="8461" max="8461" width="16.42578125" style="777" customWidth="1"/>
    <col min="8462" max="8462" width="14" style="777" customWidth="1"/>
    <col min="8463" max="8463" width="18.7109375" style="777" customWidth="1"/>
    <col min="8464" max="8464" width="0.5703125" style="777" customWidth="1"/>
    <col min="8465" max="8465" width="18.7109375" style="777" customWidth="1"/>
    <col min="8466" max="8466" width="8.5703125" style="777" customWidth="1"/>
    <col min="8467" max="8467" width="10.28515625" style="777" customWidth="1"/>
    <col min="8468" max="8468" width="13.7109375" style="777" customWidth="1"/>
    <col min="8469" max="8469" width="11.7109375" style="777" customWidth="1"/>
    <col min="8470" max="8470" width="15.7109375" style="777" customWidth="1"/>
    <col min="8471" max="8471" width="10.5703125" style="777" customWidth="1"/>
    <col min="8472" max="8473" width="9.140625" style="777"/>
    <col min="8474" max="8474" width="9.28515625" style="777" customWidth="1"/>
    <col min="8475" max="8706" width="9.140625" style="777"/>
    <col min="8707" max="8707" width="32.42578125" style="777" customWidth="1"/>
    <col min="8708" max="8708" width="9.85546875" style="777" bestFit="1" customWidth="1"/>
    <col min="8709" max="8709" width="12" style="777" bestFit="1" customWidth="1"/>
    <col min="8710" max="8710" width="14.140625" style="777" customWidth="1"/>
    <col min="8711" max="8711" width="7.5703125" style="777" customWidth="1"/>
    <col min="8712" max="8712" width="13.5703125" style="777" customWidth="1"/>
    <col min="8713" max="8713" width="18.140625" style="777" customWidth="1"/>
    <col min="8714" max="8714" width="25.5703125" style="777" customWidth="1"/>
    <col min="8715" max="8715" width="19.140625" style="777" customWidth="1"/>
    <col min="8716" max="8716" width="16.5703125" style="777" customWidth="1"/>
    <col min="8717" max="8717" width="16.42578125" style="777" customWidth="1"/>
    <col min="8718" max="8718" width="14" style="777" customWidth="1"/>
    <col min="8719" max="8719" width="18.7109375" style="777" customWidth="1"/>
    <col min="8720" max="8720" width="0.5703125" style="777" customWidth="1"/>
    <col min="8721" max="8721" width="18.7109375" style="777" customWidth="1"/>
    <col min="8722" max="8722" width="8.5703125" style="777" customWidth="1"/>
    <col min="8723" max="8723" width="10.28515625" style="777" customWidth="1"/>
    <col min="8724" max="8724" width="13.7109375" style="777" customWidth="1"/>
    <col min="8725" max="8725" width="11.7109375" style="777" customWidth="1"/>
    <col min="8726" max="8726" width="15.7109375" style="777" customWidth="1"/>
    <col min="8727" max="8727" width="10.5703125" style="777" customWidth="1"/>
    <col min="8728" max="8729" width="9.140625" style="777"/>
    <col min="8730" max="8730" width="9.28515625" style="777" customWidth="1"/>
    <col min="8731" max="8962" width="9.140625" style="777"/>
    <col min="8963" max="8963" width="32.42578125" style="777" customWidth="1"/>
    <col min="8964" max="8964" width="9.85546875" style="777" bestFit="1" customWidth="1"/>
    <col min="8965" max="8965" width="12" style="777" bestFit="1" customWidth="1"/>
    <col min="8966" max="8966" width="14.140625" style="777" customWidth="1"/>
    <col min="8967" max="8967" width="7.5703125" style="777" customWidth="1"/>
    <col min="8968" max="8968" width="13.5703125" style="777" customWidth="1"/>
    <col min="8969" max="8969" width="18.140625" style="777" customWidth="1"/>
    <col min="8970" max="8970" width="25.5703125" style="777" customWidth="1"/>
    <col min="8971" max="8971" width="19.140625" style="777" customWidth="1"/>
    <col min="8972" max="8972" width="16.5703125" style="777" customWidth="1"/>
    <col min="8973" max="8973" width="16.42578125" style="777" customWidth="1"/>
    <col min="8974" max="8974" width="14" style="777" customWidth="1"/>
    <col min="8975" max="8975" width="18.7109375" style="777" customWidth="1"/>
    <col min="8976" max="8976" width="0.5703125" style="777" customWidth="1"/>
    <col min="8977" max="8977" width="18.7109375" style="777" customWidth="1"/>
    <col min="8978" max="8978" width="8.5703125" style="777" customWidth="1"/>
    <col min="8979" max="8979" width="10.28515625" style="777" customWidth="1"/>
    <col min="8980" max="8980" width="13.7109375" style="777" customWidth="1"/>
    <col min="8981" max="8981" width="11.7109375" style="777" customWidth="1"/>
    <col min="8982" max="8982" width="15.7109375" style="777" customWidth="1"/>
    <col min="8983" max="8983" width="10.5703125" style="777" customWidth="1"/>
    <col min="8984" max="8985" width="9.140625" style="777"/>
    <col min="8986" max="8986" width="9.28515625" style="777" customWidth="1"/>
    <col min="8987" max="9218" width="9.140625" style="777"/>
    <col min="9219" max="9219" width="32.42578125" style="777" customWidth="1"/>
    <col min="9220" max="9220" width="9.85546875" style="777" bestFit="1" customWidth="1"/>
    <col min="9221" max="9221" width="12" style="777" bestFit="1" customWidth="1"/>
    <col min="9222" max="9222" width="14.140625" style="777" customWidth="1"/>
    <col min="9223" max="9223" width="7.5703125" style="777" customWidth="1"/>
    <col min="9224" max="9224" width="13.5703125" style="777" customWidth="1"/>
    <col min="9225" max="9225" width="18.140625" style="777" customWidth="1"/>
    <col min="9226" max="9226" width="25.5703125" style="777" customWidth="1"/>
    <col min="9227" max="9227" width="19.140625" style="777" customWidth="1"/>
    <col min="9228" max="9228" width="16.5703125" style="777" customWidth="1"/>
    <col min="9229" max="9229" width="16.42578125" style="777" customWidth="1"/>
    <col min="9230" max="9230" width="14" style="777" customWidth="1"/>
    <col min="9231" max="9231" width="18.7109375" style="777" customWidth="1"/>
    <col min="9232" max="9232" width="0.5703125" style="777" customWidth="1"/>
    <col min="9233" max="9233" width="18.7109375" style="777" customWidth="1"/>
    <col min="9234" max="9234" width="8.5703125" style="777" customWidth="1"/>
    <col min="9235" max="9235" width="10.28515625" style="777" customWidth="1"/>
    <col min="9236" max="9236" width="13.7109375" style="777" customWidth="1"/>
    <col min="9237" max="9237" width="11.7109375" style="777" customWidth="1"/>
    <col min="9238" max="9238" width="15.7109375" style="777" customWidth="1"/>
    <col min="9239" max="9239" width="10.5703125" style="777" customWidth="1"/>
    <col min="9240" max="9241" width="9.140625" style="777"/>
    <col min="9242" max="9242" width="9.28515625" style="777" customWidth="1"/>
    <col min="9243" max="9474" width="9.140625" style="777"/>
    <col min="9475" max="9475" width="32.42578125" style="777" customWidth="1"/>
    <col min="9476" max="9476" width="9.85546875" style="777" bestFit="1" customWidth="1"/>
    <col min="9477" max="9477" width="12" style="777" bestFit="1" customWidth="1"/>
    <col min="9478" max="9478" width="14.140625" style="777" customWidth="1"/>
    <col min="9479" max="9479" width="7.5703125" style="777" customWidth="1"/>
    <col min="9480" max="9480" width="13.5703125" style="777" customWidth="1"/>
    <col min="9481" max="9481" width="18.140625" style="777" customWidth="1"/>
    <col min="9482" max="9482" width="25.5703125" style="777" customWidth="1"/>
    <col min="9483" max="9483" width="19.140625" style="777" customWidth="1"/>
    <col min="9484" max="9484" width="16.5703125" style="777" customWidth="1"/>
    <col min="9485" max="9485" width="16.42578125" style="777" customWidth="1"/>
    <col min="9486" max="9486" width="14" style="777" customWidth="1"/>
    <col min="9487" max="9487" width="18.7109375" style="777" customWidth="1"/>
    <col min="9488" max="9488" width="0.5703125" style="777" customWidth="1"/>
    <col min="9489" max="9489" width="18.7109375" style="777" customWidth="1"/>
    <col min="9490" max="9490" width="8.5703125" style="777" customWidth="1"/>
    <col min="9491" max="9491" width="10.28515625" style="777" customWidth="1"/>
    <col min="9492" max="9492" width="13.7109375" style="777" customWidth="1"/>
    <col min="9493" max="9493" width="11.7109375" style="777" customWidth="1"/>
    <col min="9494" max="9494" width="15.7109375" style="777" customWidth="1"/>
    <col min="9495" max="9495" width="10.5703125" style="777" customWidth="1"/>
    <col min="9496" max="9497" width="9.140625" style="777"/>
    <col min="9498" max="9498" width="9.28515625" style="777" customWidth="1"/>
    <col min="9499" max="9730" width="9.140625" style="777"/>
    <col min="9731" max="9731" width="32.42578125" style="777" customWidth="1"/>
    <col min="9732" max="9732" width="9.85546875" style="777" bestFit="1" customWidth="1"/>
    <col min="9733" max="9733" width="12" style="777" bestFit="1" customWidth="1"/>
    <col min="9734" max="9734" width="14.140625" style="777" customWidth="1"/>
    <col min="9735" max="9735" width="7.5703125" style="777" customWidth="1"/>
    <col min="9736" max="9736" width="13.5703125" style="777" customWidth="1"/>
    <col min="9737" max="9737" width="18.140625" style="777" customWidth="1"/>
    <col min="9738" max="9738" width="25.5703125" style="777" customWidth="1"/>
    <col min="9739" max="9739" width="19.140625" style="777" customWidth="1"/>
    <col min="9740" max="9740" width="16.5703125" style="777" customWidth="1"/>
    <col min="9741" max="9741" width="16.42578125" style="777" customWidth="1"/>
    <col min="9742" max="9742" width="14" style="777" customWidth="1"/>
    <col min="9743" max="9743" width="18.7109375" style="777" customWidth="1"/>
    <col min="9744" max="9744" width="0.5703125" style="777" customWidth="1"/>
    <col min="9745" max="9745" width="18.7109375" style="777" customWidth="1"/>
    <col min="9746" max="9746" width="8.5703125" style="777" customWidth="1"/>
    <col min="9747" max="9747" width="10.28515625" style="777" customWidth="1"/>
    <col min="9748" max="9748" width="13.7109375" style="777" customWidth="1"/>
    <col min="9749" max="9749" width="11.7109375" style="777" customWidth="1"/>
    <col min="9750" max="9750" width="15.7109375" style="777" customWidth="1"/>
    <col min="9751" max="9751" width="10.5703125" style="777" customWidth="1"/>
    <col min="9752" max="9753" width="9.140625" style="777"/>
    <col min="9754" max="9754" width="9.28515625" style="777" customWidth="1"/>
    <col min="9755" max="9986" width="9.140625" style="777"/>
    <col min="9987" max="9987" width="32.42578125" style="777" customWidth="1"/>
    <col min="9988" max="9988" width="9.85546875" style="777" bestFit="1" customWidth="1"/>
    <col min="9989" max="9989" width="12" style="777" bestFit="1" customWidth="1"/>
    <col min="9990" max="9990" width="14.140625" style="777" customWidth="1"/>
    <col min="9991" max="9991" width="7.5703125" style="777" customWidth="1"/>
    <col min="9992" max="9992" width="13.5703125" style="777" customWidth="1"/>
    <col min="9993" max="9993" width="18.140625" style="777" customWidth="1"/>
    <col min="9994" max="9994" width="25.5703125" style="777" customWidth="1"/>
    <col min="9995" max="9995" width="19.140625" style="777" customWidth="1"/>
    <col min="9996" max="9996" width="16.5703125" style="777" customWidth="1"/>
    <col min="9997" max="9997" width="16.42578125" style="777" customWidth="1"/>
    <col min="9998" max="9998" width="14" style="777" customWidth="1"/>
    <col min="9999" max="9999" width="18.7109375" style="777" customWidth="1"/>
    <col min="10000" max="10000" width="0.5703125" style="777" customWidth="1"/>
    <col min="10001" max="10001" width="18.7109375" style="777" customWidth="1"/>
    <col min="10002" max="10002" width="8.5703125" style="777" customWidth="1"/>
    <col min="10003" max="10003" width="10.28515625" style="777" customWidth="1"/>
    <col min="10004" max="10004" width="13.7109375" style="777" customWidth="1"/>
    <col min="10005" max="10005" width="11.7109375" style="777" customWidth="1"/>
    <col min="10006" max="10006" width="15.7109375" style="777" customWidth="1"/>
    <col min="10007" max="10007" width="10.5703125" style="777" customWidth="1"/>
    <col min="10008" max="10009" width="9.140625" style="777"/>
    <col min="10010" max="10010" width="9.28515625" style="777" customWidth="1"/>
    <col min="10011" max="10242" width="9.140625" style="777"/>
    <col min="10243" max="10243" width="32.42578125" style="777" customWidth="1"/>
    <col min="10244" max="10244" width="9.85546875" style="777" bestFit="1" customWidth="1"/>
    <col min="10245" max="10245" width="12" style="777" bestFit="1" customWidth="1"/>
    <col min="10246" max="10246" width="14.140625" style="777" customWidth="1"/>
    <col min="10247" max="10247" width="7.5703125" style="777" customWidth="1"/>
    <col min="10248" max="10248" width="13.5703125" style="777" customWidth="1"/>
    <col min="10249" max="10249" width="18.140625" style="777" customWidth="1"/>
    <col min="10250" max="10250" width="25.5703125" style="777" customWidth="1"/>
    <col min="10251" max="10251" width="19.140625" style="777" customWidth="1"/>
    <col min="10252" max="10252" width="16.5703125" style="777" customWidth="1"/>
    <col min="10253" max="10253" width="16.42578125" style="777" customWidth="1"/>
    <col min="10254" max="10254" width="14" style="777" customWidth="1"/>
    <col min="10255" max="10255" width="18.7109375" style="777" customWidth="1"/>
    <col min="10256" max="10256" width="0.5703125" style="777" customWidth="1"/>
    <col min="10257" max="10257" width="18.7109375" style="777" customWidth="1"/>
    <col min="10258" max="10258" width="8.5703125" style="777" customWidth="1"/>
    <col min="10259" max="10259" width="10.28515625" style="777" customWidth="1"/>
    <col min="10260" max="10260" width="13.7109375" style="777" customWidth="1"/>
    <col min="10261" max="10261" width="11.7109375" style="777" customWidth="1"/>
    <col min="10262" max="10262" width="15.7109375" style="777" customWidth="1"/>
    <col min="10263" max="10263" width="10.5703125" style="777" customWidth="1"/>
    <col min="10264" max="10265" width="9.140625" style="777"/>
    <col min="10266" max="10266" width="9.28515625" style="777" customWidth="1"/>
    <col min="10267" max="10498" width="9.140625" style="777"/>
    <col min="10499" max="10499" width="32.42578125" style="777" customWidth="1"/>
    <col min="10500" max="10500" width="9.85546875" style="777" bestFit="1" customWidth="1"/>
    <col min="10501" max="10501" width="12" style="777" bestFit="1" customWidth="1"/>
    <col min="10502" max="10502" width="14.140625" style="777" customWidth="1"/>
    <col min="10503" max="10503" width="7.5703125" style="777" customWidth="1"/>
    <col min="10504" max="10504" width="13.5703125" style="777" customWidth="1"/>
    <col min="10505" max="10505" width="18.140625" style="777" customWidth="1"/>
    <col min="10506" max="10506" width="25.5703125" style="777" customWidth="1"/>
    <col min="10507" max="10507" width="19.140625" style="777" customWidth="1"/>
    <col min="10508" max="10508" width="16.5703125" style="777" customWidth="1"/>
    <col min="10509" max="10509" width="16.42578125" style="777" customWidth="1"/>
    <col min="10510" max="10510" width="14" style="777" customWidth="1"/>
    <col min="10511" max="10511" width="18.7109375" style="777" customWidth="1"/>
    <col min="10512" max="10512" width="0.5703125" style="777" customWidth="1"/>
    <col min="10513" max="10513" width="18.7109375" style="777" customWidth="1"/>
    <col min="10514" max="10514" width="8.5703125" style="777" customWidth="1"/>
    <col min="10515" max="10515" width="10.28515625" style="777" customWidth="1"/>
    <col min="10516" max="10516" width="13.7109375" style="777" customWidth="1"/>
    <col min="10517" max="10517" width="11.7109375" style="777" customWidth="1"/>
    <col min="10518" max="10518" width="15.7109375" style="777" customWidth="1"/>
    <col min="10519" max="10519" width="10.5703125" style="777" customWidth="1"/>
    <col min="10520" max="10521" width="9.140625" style="777"/>
    <col min="10522" max="10522" width="9.28515625" style="777" customWidth="1"/>
    <col min="10523" max="10754" width="9.140625" style="777"/>
    <col min="10755" max="10755" width="32.42578125" style="777" customWidth="1"/>
    <col min="10756" max="10756" width="9.85546875" style="777" bestFit="1" customWidth="1"/>
    <col min="10757" max="10757" width="12" style="777" bestFit="1" customWidth="1"/>
    <col min="10758" max="10758" width="14.140625" style="777" customWidth="1"/>
    <col min="10759" max="10759" width="7.5703125" style="777" customWidth="1"/>
    <col min="10760" max="10760" width="13.5703125" style="777" customWidth="1"/>
    <col min="10761" max="10761" width="18.140625" style="777" customWidth="1"/>
    <col min="10762" max="10762" width="25.5703125" style="777" customWidth="1"/>
    <col min="10763" max="10763" width="19.140625" style="777" customWidth="1"/>
    <col min="10764" max="10764" width="16.5703125" style="777" customWidth="1"/>
    <col min="10765" max="10765" width="16.42578125" style="777" customWidth="1"/>
    <col min="10766" max="10766" width="14" style="777" customWidth="1"/>
    <col min="10767" max="10767" width="18.7109375" style="777" customWidth="1"/>
    <col min="10768" max="10768" width="0.5703125" style="777" customWidth="1"/>
    <col min="10769" max="10769" width="18.7109375" style="777" customWidth="1"/>
    <col min="10770" max="10770" width="8.5703125" style="777" customWidth="1"/>
    <col min="10771" max="10771" width="10.28515625" style="777" customWidth="1"/>
    <col min="10772" max="10772" width="13.7109375" style="777" customWidth="1"/>
    <col min="10773" max="10773" width="11.7109375" style="777" customWidth="1"/>
    <col min="10774" max="10774" width="15.7109375" style="777" customWidth="1"/>
    <col min="10775" max="10775" width="10.5703125" style="777" customWidth="1"/>
    <col min="10776" max="10777" width="9.140625" style="777"/>
    <col min="10778" max="10778" width="9.28515625" style="777" customWidth="1"/>
    <col min="10779" max="11010" width="9.140625" style="777"/>
    <col min="11011" max="11011" width="32.42578125" style="777" customWidth="1"/>
    <col min="11012" max="11012" width="9.85546875" style="777" bestFit="1" customWidth="1"/>
    <col min="11013" max="11013" width="12" style="777" bestFit="1" customWidth="1"/>
    <col min="11014" max="11014" width="14.140625" style="777" customWidth="1"/>
    <col min="11015" max="11015" width="7.5703125" style="777" customWidth="1"/>
    <col min="11016" max="11016" width="13.5703125" style="777" customWidth="1"/>
    <col min="11017" max="11017" width="18.140625" style="777" customWidth="1"/>
    <col min="11018" max="11018" width="25.5703125" style="777" customWidth="1"/>
    <col min="11019" max="11019" width="19.140625" style="777" customWidth="1"/>
    <col min="11020" max="11020" width="16.5703125" style="777" customWidth="1"/>
    <col min="11021" max="11021" width="16.42578125" style="777" customWidth="1"/>
    <col min="11022" max="11022" width="14" style="777" customWidth="1"/>
    <col min="11023" max="11023" width="18.7109375" style="777" customWidth="1"/>
    <col min="11024" max="11024" width="0.5703125" style="777" customWidth="1"/>
    <col min="11025" max="11025" width="18.7109375" style="777" customWidth="1"/>
    <col min="11026" max="11026" width="8.5703125" style="777" customWidth="1"/>
    <col min="11027" max="11027" width="10.28515625" style="777" customWidth="1"/>
    <col min="11028" max="11028" width="13.7109375" style="777" customWidth="1"/>
    <col min="11029" max="11029" width="11.7109375" style="777" customWidth="1"/>
    <col min="11030" max="11030" width="15.7109375" style="777" customWidth="1"/>
    <col min="11031" max="11031" width="10.5703125" style="777" customWidth="1"/>
    <col min="11032" max="11033" width="9.140625" style="777"/>
    <col min="11034" max="11034" width="9.28515625" style="777" customWidth="1"/>
    <col min="11035" max="11266" width="9.140625" style="777"/>
    <col min="11267" max="11267" width="32.42578125" style="777" customWidth="1"/>
    <col min="11268" max="11268" width="9.85546875" style="777" bestFit="1" customWidth="1"/>
    <col min="11269" max="11269" width="12" style="777" bestFit="1" customWidth="1"/>
    <col min="11270" max="11270" width="14.140625" style="777" customWidth="1"/>
    <col min="11271" max="11271" width="7.5703125" style="777" customWidth="1"/>
    <col min="11272" max="11272" width="13.5703125" style="777" customWidth="1"/>
    <col min="11273" max="11273" width="18.140625" style="777" customWidth="1"/>
    <col min="11274" max="11274" width="25.5703125" style="777" customWidth="1"/>
    <col min="11275" max="11275" width="19.140625" style="777" customWidth="1"/>
    <col min="11276" max="11276" width="16.5703125" style="777" customWidth="1"/>
    <col min="11277" max="11277" width="16.42578125" style="777" customWidth="1"/>
    <col min="11278" max="11278" width="14" style="777" customWidth="1"/>
    <col min="11279" max="11279" width="18.7109375" style="777" customWidth="1"/>
    <col min="11280" max="11280" width="0.5703125" style="777" customWidth="1"/>
    <col min="11281" max="11281" width="18.7109375" style="777" customWidth="1"/>
    <col min="11282" max="11282" width="8.5703125" style="777" customWidth="1"/>
    <col min="11283" max="11283" width="10.28515625" style="777" customWidth="1"/>
    <col min="11284" max="11284" width="13.7109375" style="777" customWidth="1"/>
    <col min="11285" max="11285" width="11.7109375" style="777" customWidth="1"/>
    <col min="11286" max="11286" width="15.7109375" style="777" customWidth="1"/>
    <col min="11287" max="11287" width="10.5703125" style="777" customWidth="1"/>
    <col min="11288" max="11289" width="9.140625" style="777"/>
    <col min="11290" max="11290" width="9.28515625" style="777" customWidth="1"/>
    <col min="11291" max="11522" width="9.140625" style="777"/>
    <col min="11523" max="11523" width="32.42578125" style="777" customWidth="1"/>
    <col min="11524" max="11524" width="9.85546875" style="777" bestFit="1" customWidth="1"/>
    <col min="11525" max="11525" width="12" style="777" bestFit="1" customWidth="1"/>
    <col min="11526" max="11526" width="14.140625" style="777" customWidth="1"/>
    <col min="11527" max="11527" width="7.5703125" style="777" customWidth="1"/>
    <col min="11528" max="11528" width="13.5703125" style="777" customWidth="1"/>
    <col min="11529" max="11529" width="18.140625" style="777" customWidth="1"/>
    <col min="11530" max="11530" width="25.5703125" style="777" customWidth="1"/>
    <col min="11531" max="11531" width="19.140625" style="777" customWidth="1"/>
    <col min="11532" max="11532" width="16.5703125" style="777" customWidth="1"/>
    <col min="11533" max="11533" width="16.42578125" style="777" customWidth="1"/>
    <col min="11534" max="11534" width="14" style="777" customWidth="1"/>
    <col min="11535" max="11535" width="18.7109375" style="777" customWidth="1"/>
    <col min="11536" max="11536" width="0.5703125" style="777" customWidth="1"/>
    <col min="11537" max="11537" width="18.7109375" style="777" customWidth="1"/>
    <col min="11538" max="11538" width="8.5703125" style="777" customWidth="1"/>
    <col min="11539" max="11539" width="10.28515625" style="777" customWidth="1"/>
    <col min="11540" max="11540" width="13.7109375" style="777" customWidth="1"/>
    <col min="11541" max="11541" width="11.7109375" style="777" customWidth="1"/>
    <col min="11542" max="11542" width="15.7109375" style="777" customWidth="1"/>
    <col min="11543" max="11543" width="10.5703125" style="777" customWidth="1"/>
    <col min="11544" max="11545" width="9.140625" style="777"/>
    <col min="11546" max="11546" width="9.28515625" style="777" customWidth="1"/>
    <col min="11547" max="11778" width="9.140625" style="777"/>
    <col min="11779" max="11779" width="32.42578125" style="777" customWidth="1"/>
    <col min="11780" max="11780" width="9.85546875" style="777" bestFit="1" customWidth="1"/>
    <col min="11781" max="11781" width="12" style="777" bestFit="1" customWidth="1"/>
    <col min="11782" max="11782" width="14.140625" style="777" customWidth="1"/>
    <col min="11783" max="11783" width="7.5703125" style="777" customWidth="1"/>
    <col min="11784" max="11784" width="13.5703125" style="777" customWidth="1"/>
    <col min="11785" max="11785" width="18.140625" style="777" customWidth="1"/>
    <col min="11786" max="11786" width="25.5703125" style="777" customWidth="1"/>
    <col min="11787" max="11787" width="19.140625" style="777" customWidth="1"/>
    <col min="11788" max="11788" width="16.5703125" style="777" customWidth="1"/>
    <col min="11789" max="11789" width="16.42578125" style="777" customWidth="1"/>
    <col min="11790" max="11790" width="14" style="777" customWidth="1"/>
    <col min="11791" max="11791" width="18.7109375" style="777" customWidth="1"/>
    <col min="11792" max="11792" width="0.5703125" style="777" customWidth="1"/>
    <col min="11793" max="11793" width="18.7109375" style="777" customWidth="1"/>
    <col min="11794" max="11794" width="8.5703125" style="777" customWidth="1"/>
    <col min="11795" max="11795" width="10.28515625" style="777" customWidth="1"/>
    <col min="11796" max="11796" width="13.7109375" style="777" customWidth="1"/>
    <col min="11797" max="11797" width="11.7109375" style="777" customWidth="1"/>
    <col min="11798" max="11798" width="15.7109375" style="777" customWidth="1"/>
    <col min="11799" max="11799" width="10.5703125" style="777" customWidth="1"/>
    <col min="11800" max="11801" width="9.140625" style="777"/>
    <col min="11802" max="11802" width="9.28515625" style="777" customWidth="1"/>
    <col min="11803" max="12034" width="9.140625" style="777"/>
    <col min="12035" max="12035" width="32.42578125" style="777" customWidth="1"/>
    <col min="12036" max="12036" width="9.85546875" style="777" bestFit="1" customWidth="1"/>
    <col min="12037" max="12037" width="12" style="777" bestFit="1" customWidth="1"/>
    <col min="12038" max="12038" width="14.140625" style="777" customWidth="1"/>
    <col min="12039" max="12039" width="7.5703125" style="777" customWidth="1"/>
    <col min="12040" max="12040" width="13.5703125" style="777" customWidth="1"/>
    <col min="12041" max="12041" width="18.140625" style="777" customWidth="1"/>
    <col min="12042" max="12042" width="25.5703125" style="777" customWidth="1"/>
    <col min="12043" max="12043" width="19.140625" style="777" customWidth="1"/>
    <col min="12044" max="12044" width="16.5703125" style="777" customWidth="1"/>
    <col min="12045" max="12045" width="16.42578125" style="777" customWidth="1"/>
    <col min="12046" max="12046" width="14" style="777" customWidth="1"/>
    <col min="12047" max="12047" width="18.7109375" style="777" customWidth="1"/>
    <col min="12048" max="12048" width="0.5703125" style="777" customWidth="1"/>
    <col min="12049" max="12049" width="18.7109375" style="777" customWidth="1"/>
    <col min="12050" max="12050" width="8.5703125" style="777" customWidth="1"/>
    <col min="12051" max="12051" width="10.28515625" style="777" customWidth="1"/>
    <col min="12052" max="12052" width="13.7109375" style="777" customWidth="1"/>
    <col min="12053" max="12053" width="11.7109375" style="777" customWidth="1"/>
    <col min="12054" max="12054" width="15.7109375" style="777" customWidth="1"/>
    <col min="12055" max="12055" width="10.5703125" style="777" customWidth="1"/>
    <col min="12056" max="12057" width="9.140625" style="777"/>
    <col min="12058" max="12058" width="9.28515625" style="777" customWidth="1"/>
    <col min="12059" max="12290" width="9.140625" style="777"/>
    <col min="12291" max="12291" width="32.42578125" style="777" customWidth="1"/>
    <col min="12292" max="12292" width="9.85546875" style="777" bestFit="1" customWidth="1"/>
    <col min="12293" max="12293" width="12" style="777" bestFit="1" customWidth="1"/>
    <col min="12294" max="12294" width="14.140625" style="777" customWidth="1"/>
    <col min="12295" max="12295" width="7.5703125" style="777" customWidth="1"/>
    <col min="12296" max="12296" width="13.5703125" style="777" customWidth="1"/>
    <col min="12297" max="12297" width="18.140625" style="777" customWidth="1"/>
    <col min="12298" max="12298" width="25.5703125" style="777" customWidth="1"/>
    <col min="12299" max="12299" width="19.140625" style="777" customWidth="1"/>
    <col min="12300" max="12300" width="16.5703125" style="777" customWidth="1"/>
    <col min="12301" max="12301" width="16.42578125" style="777" customWidth="1"/>
    <col min="12302" max="12302" width="14" style="777" customWidth="1"/>
    <col min="12303" max="12303" width="18.7109375" style="777" customWidth="1"/>
    <col min="12304" max="12304" width="0.5703125" style="777" customWidth="1"/>
    <col min="12305" max="12305" width="18.7109375" style="777" customWidth="1"/>
    <col min="12306" max="12306" width="8.5703125" style="777" customWidth="1"/>
    <col min="12307" max="12307" width="10.28515625" style="777" customWidth="1"/>
    <col min="12308" max="12308" width="13.7109375" style="777" customWidth="1"/>
    <col min="12309" max="12309" width="11.7109375" style="777" customWidth="1"/>
    <col min="12310" max="12310" width="15.7109375" style="777" customWidth="1"/>
    <col min="12311" max="12311" width="10.5703125" style="777" customWidth="1"/>
    <col min="12312" max="12313" width="9.140625" style="777"/>
    <col min="12314" max="12314" width="9.28515625" style="777" customWidth="1"/>
    <col min="12315" max="12546" width="9.140625" style="777"/>
    <col min="12547" max="12547" width="32.42578125" style="777" customWidth="1"/>
    <col min="12548" max="12548" width="9.85546875" style="777" bestFit="1" customWidth="1"/>
    <col min="12549" max="12549" width="12" style="777" bestFit="1" customWidth="1"/>
    <col min="12550" max="12550" width="14.140625" style="777" customWidth="1"/>
    <col min="12551" max="12551" width="7.5703125" style="777" customWidth="1"/>
    <col min="12552" max="12552" width="13.5703125" style="777" customWidth="1"/>
    <col min="12553" max="12553" width="18.140625" style="777" customWidth="1"/>
    <col min="12554" max="12554" width="25.5703125" style="777" customWidth="1"/>
    <col min="12555" max="12555" width="19.140625" style="777" customWidth="1"/>
    <col min="12556" max="12556" width="16.5703125" style="777" customWidth="1"/>
    <col min="12557" max="12557" width="16.42578125" style="777" customWidth="1"/>
    <col min="12558" max="12558" width="14" style="777" customWidth="1"/>
    <col min="12559" max="12559" width="18.7109375" style="777" customWidth="1"/>
    <col min="12560" max="12560" width="0.5703125" style="777" customWidth="1"/>
    <col min="12561" max="12561" width="18.7109375" style="777" customWidth="1"/>
    <col min="12562" max="12562" width="8.5703125" style="777" customWidth="1"/>
    <col min="12563" max="12563" width="10.28515625" style="777" customWidth="1"/>
    <col min="12564" max="12564" width="13.7109375" style="777" customWidth="1"/>
    <col min="12565" max="12565" width="11.7109375" style="777" customWidth="1"/>
    <col min="12566" max="12566" width="15.7109375" style="777" customWidth="1"/>
    <col min="12567" max="12567" width="10.5703125" style="777" customWidth="1"/>
    <col min="12568" max="12569" width="9.140625" style="777"/>
    <col min="12570" max="12570" width="9.28515625" style="777" customWidth="1"/>
    <col min="12571" max="12802" width="9.140625" style="777"/>
    <col min="12803" max="12803" width="32.42578125" style="777" customWidth="1"/>
    <col min="12804" max="12804" width="9.85546875" style="777" bestFit="1" customWidth="1"/>
    <col min="12805" max="12805" width="12" style="777" bestFit="1" customWidth="1"/>
    <col min="12806" max="12806" width="14.140625" style="777" customWidth="1"/>
    <col min="12807" max="12807" width="7.5703125" style="777" customWidth="1"/>
    <col min="12808" max="12808" width="13.5703125" style="777" customWidth="1"/>
    <col min="12809" max="12809" width="18.140625" style="777" customWidth="1"/>
    <col min="12810" max="12810" width="25.5703125" style="777" customWidth="1"/>
    <col min="12811" max="12811" width="19.140625" style="777" customWidth="1"/>
    <col min="12812" max="12812" width="16.5703125" style="777" customWidth="1"/>
    <col min="12813" max="12813" width="16.42578125" style="777" customWidth="1"/>
    <col min="12814" max="12814" width="14" style="777" customWidth="1"/>
    <col min="12815" max="12815" width="18.7109375" style="777" customWidth="1"/>
    <col min="12816" max="12816" width="0.5703125" style="777" customWidth="1"/>
    <col min="12817" max="12817" width="18.7109375" style="777" customWidth="1"/>
    <col min="12818" max="12818" width="8.5703125" style="777" customWidth="1"/>
    <col min="12819" max="12819" width="10.28515625" style="777" customWidth="1"/>
    <col min="12820" max="12820" width="13.7109375" style="777" customWidth="1"/>
    <col min="12821" max="12821" width="11.7109375" style="777" customWidth="1"/>
    <col min="12822" max="12822" width="15.7109375" style="777" customWidth="1"/>
    <col min="12823" max="12823" width="10.5703125" style="777" customWidth="1"/>
    <col min="12824" max="12825" width="9.140625" style="777"/>
    <col min="12826" max="12826" width="9.28515625" style="777" customWidth="1"/>
    <col min="12827" max="13058" width="9.140625" style="777"/>
    <col min="13059" max="13059" width="32.42578125" style="777" customWidth="1"/>
    <col min="13060" max="13060" width="9.85546875" style="777" bestFit="1" customWidth="1"/>
    <col min="13061" max="13061" width="12" style="777" bestFit="1" customWidth="1"/>
    <col min="13062" max="13062" width="14.140625" style="777" customWidth="1"/>
    <col min="13063" max="13063" width="7.5703125" style="777" customWidth="1"/>
    <col min="13064" max="13064" width="13.5703125" style="777" customWidth="1"/>
    <col min="13065" max="13065" width="18.140625" style="777" customWidth="1"/>
    <col min="13066" max="13066" width="25.5703125" style="777" customWidth="1"/>
    <col min="13067" max="13067" width="19.140625" style="777" customWidth="1"/>
    <col min="13068" max="13068" width="16.5703125" style="777" customWidth="1"/>
    <col min="13069" max="13069" width="16.42578125" style="777" customWidth="1"/>
    <col min="13070" max="13070" width="14" style="777" customWidth="1"/>
    <col min="13071" max="13071" width="18.7109375" style="777" customWidth="1"/>
    <col min="13072" max="13072" width="0.5703125" style="777" customWidth="1"/>
    <col min="13073" max="13073" width="18.7109375" style="777" customWidth="1"/>
    <col min="13074" max="13074" width="8.5703125" style="777" customWidth="1"/>
    <col min="13075" max="13075" width="10.28515625" style="777" customWidth="1"/>
    <col min="13076" max="13076" width="13.7109375" style="777" customWidth="1"/>
    <col min="13077" max="13077" width="11.7109375" style="777" customWidth="1"/>
    <col min="13078" max="13078" width="15.7109375" style="777" customWidth="1"/>
    <col min="13079" max="13079" width="10.5703125" style="777" customWidth="1"/>
    <col min="13080" max="13081" width="9.140625" style="777"/>
    <col min="13082" max="13082" width="9.28515625" style="777" customWidth="1"/>
    <col min="13083" max="13314" width="9.140625" style="777"/>
    <col min="13315" max="13315" width="32.42578125" style="777" customWidth="1"/>
    <col min="13316" max="13316" width="9.85546875" style="777" bestFit="1" customWidth="1"/>
    <col min="13317" max="13317" width="12" style="777" bestFit="1" customWidth="1"/>
    <col min="13318" max="13318" width="14.140625" style="777" customWidth="1"/>
    <col min="13319" max="13319" width="7.5703125" style="777" customWidth="1"/>
    <col min="13320" max="13320" width="13.5703125" style="777" customWidth="1"/>
    <col min="13321" max="13321" width="18.140625" style="777" customWidth="1"/>
    <col min="13322" max="13322" width="25.5703125" style="777" customWidth="1"/>
    <col min="13323" max="13323" width="19.140625" style="777" customWidth="1"/>
    <col min="13324" max="13324" width="16.5703125" style="777" customWidth="1"/>
    <col min="13325" max="13325" width="16.42578125" style="777" customWidth="1"/>
    <col min="13326" max="13326" width="14" style="777" customWidth="1"/>
    <col min="13327" max="13327" width="18.7109375" style="777" customWidth="1"/>
    <col min="13328" max="13328" width="0.5703125" style="777" customWidth="1"/>
    <col min="13329" max="13329" width="18.7109375" style="777" customWidth="1"/>
    <col min="13330" max="13330" width="8.5703125" style="777" customWidth="1"/>
    <col min="13331" max="13331" width="10.28515625" style="777" customWidth="1"/>
    <col min="13332" max="13332" width="13.7109375" style="777" customWidth="1"/>
    <col min="13333" max="13333" width="11.7109375" style="777" customWidth="1"/>
    <col min="13334" max="13334" width="15.7109375" style="777" customWidth="1"/>
    <col min="13335" max="13335" width="10.5703125" style="777" customWidth="1"/>
    <col min="13336" max="13337" width="9.140625" style="777"/>
    <col min="13338" max="13338" width="9.28515625" style="777" customWidth="1"/>
    <col min="13339" max="13570" width="9.140625" style="777"/>
    <col min="13571" max="13571" width="32.42578125" style="777" customWidth="1"/>
    <col min="13572" max="13572" width="9.85546875" style="777" bestFit="1" customWidth="1"/>
    <col min="13573" max="13573" width="12" style="777" bestFit="1" customWidth="1"/>
    <col min="13574" max="13574" width="14.140625" style="777" customWidth="1"/>
    <col min="13575" max="13575" width="7.5703125" style="777" customWidth="1"/>
    <col min="13576" max="13576" width="13.5703125" style="777" customWidth="1"/>
    <col min="13577" max="13577" width="18.140625" style="777" customWidth="1"/>
    <col min="13578" max="13578" width="25.5703125" style="777" customWidth="1"/>
    <col min="13579" max="13579" width="19.140625" style="777" customWidth="1"/>
    <col min="13580" max="13580" width="16.5703125" style="777" customWidth="1"/>
    <col min="13581" max="13581" width="16.42578125" style="777" customWidth="1"/>
    <col min="13582" max="13582" width="14" style="777" customWidth="1"/>
    <col min="13583" max="13583" width="18.7109375" style="777" customWidth="1"/>
    <col min="13584" max="13584" width="0.5703125" style="777" customWidth="1"/>
    <col min="13585" max="13585" width="18.7109375" style="777" customWidth="1"/>
    <col min="13586" max="13586" width="8.5703125" style="777" customWidth="1"/>
    <col min="13587" max="13587" width="10.28515625" style="777" customWidth="1"/>
    <col min="13588" max="13588" width="13.7109375" style="777" customWidth="1"/>
    <col min="13589" max="13589" width="11.7109375" style="777" customWidth="1"/>
    <col min="13590" max="13590" width="15.7109375" style="777" customWidth="1"/>
    <col min="13591" max="13591" width="10.5703125" style="777" customWidth="1"/>
    <col min="13592" max="13593" width="9.140625" style="777"/>
    <col min="13594" max="13594" width="9.28515625" style="777" customWidth="1"/>
    <col min="13595" max="13826" width="9.140625" style="777"/>
    <col min="13827" max="13827" width="32.42578125" style="777" customWidth="1"/>
    <col min="13828" max="13828" width="9.85546875" style="777" bestFit="1" customWidth="1"/>
    <col min="13829" max="13829" width="12" style="777" bestFit="1" customWidth="1"/>
    <col min="13830" max="13830" width="14.140625" style="777" customWidth="1"/>
    <col min="13831" max="13831" width="7.5703125" style="777" customWidth="1"/>
    <col min="13832" max="13832" width="13.5703125" style="777" customWidth="1"/>
    <col min="13833" max="13833" width="18.140625" style="777" customWidth="1"/>
    <col min="13834" max="13834" width="25.5703125" style="777" customWidth="1"/>
    <col min="13835" max="13835" width="19.140625" style="777" customWidth="1"/>
    <col min="13836" max="13836" width="16.5703125" style="777" customWidth="1"/>
    <col min="13837" max="13837" width="16.42578125" style="777" customWidth="1"/>
    <col min="13838" max="13838" width="14" style="777" customWidth="1"/>
    <col min="13839" max="13839" width="18.7109375" style="777" customWidth="1"/>
    <col min="13840" max="13840" width="0.5703125" style="777" customWidth="1"/>
    <col min="13841" max="13841" width="18.7109375" style="777" customWidth="1"/>
    <col min="13842" max="13842" width="8.5703125" style="777" customWidth="1"/>
    <col min="13843" max="13843" width="10.28515625" style="777" customWidth="1"/>
    <col min="13844" max="13844" width="13.7109375" style="777" customWidth="1"/>
    <col min="13845" max="13845" width="11.7109375" style="777" customWidth="1"/>
    <col min="13846" max="13846" width="15.7109375" style="777" customWidth="1"/>
    <col min="13847" max="13847" width="10.5703125" style="777" customWidth="1"/>
    <col min="13848" max="13849" width="9.140625" style="777"/>
    <col min="13850" max="13850" width="9.28515625" style="777" customWidth="1"/>
    <col min="13851" max="14082" width="9.140625" style="777"/>
    <col min="14083" max="14083" width="32.42578125" style="777" customWidth="1"/>
    <col min="14084" max="14084" width="9.85546875" style="777" bestFit="1" customWidth="1"/>
    <col min="14085" max="14085" width="12" style="777" bestFit="1" customWidth="1"/>
    <col min="14086" max="14086" width="14.140625" style="777" customWidth="1"/>
    <col min="14087" max="14087" width="7.5703125" style="777" customWidth="1"/>
    <col min="14088" max="14088" width="13.5703125" style="777" customWidth="1"/>
    <col min="14089" max="14089" width="18.140625" style="777" customWidth="1"/>
    <col min="14090" max="14090" width="25.5703125" style="777" customWidth="1"/>
    <col min="14091" max="14091" width="19.140625" style="777" customWidth="1"/>
    <col min="14092" max="14092" width="16.5703125" style="777" customWidth="1"/>
    <col min="14093" max="14093" width="16.42578125" style="777" customWidth="1"/>
    <col min="14094" max="14094" width="14" style="777" customWidth="1"/>
    <col min="14095" max="14095" width="18.7109375" style="777" customWidth="1"/>
    <col min="14096" max="14096" width="0.5703125" style="777" customWidth="1"/>
    <col min="14097" max="14097" width="18.7109375" style="777" customWidth="1"/>
    <col min="14098" max="14098" width="8.5703125" style="777" customWidth="1"/>
    <col min="14099" max="14099" width="10.28515625" style="777" customWidth="1"/>
    <col min="14100" max="14100" width="13.7109375" style="777" customWidth="1"/>
    <col min="14101" max="14101" width="11.7109375" style="777" customWidth="1"/>
    <col min="14102" max="14102" width="15.7109375" style="777" customWidth="1"/>
    <col min="14103" max="14103" width="10.5703125" style="777" customWidth="1"/>
    <col min="14104" max="14105" width="9.140625" style="777"/>
    <col min="14106" max="14106" width="9.28515625" style="777" customWidth="1"/>
    <col min="14107" max="14338" width="9.140625" style="777"/>
    <col min="14339" max="14339" width="32.42578125" style="777" customWidth="1"/>
    <col min="14340" max="14340" width="9.85546875" style="777" bestFit="1" customWidth="1"/>
    <col min="14341" max="14341" width="12" style="777" bestFit="1" customWidth="1"/>
    <col min="14342" max="14342" width="14.140625" style="777" customWidth="1"/>
    <col min="14343" max="14343" width="7.5703125" style="777" customWidth="1"/>
    <col min="14344" max="14344" width="13.5703125" style="777" customWidth="1"/>
    <col min="14345" max="14345" width="18.140625" style="777" customWidth="1"/>
    <col min="14346" max="14346" width="25.5703125" style="777" customWidth="1"/>
    <col min="14347" max="14347" width="19.140625" style="777" customWidth="1"/>
    <col min="14348" max="14348" width="16.5703125" style="777" customWidth="1"/>
    <col min="14349" max="14349" width="16.42578125" style="777" customWidth="1"/>
    <col min="14350" max="14350" width="14" style="777" customWidth="1"/>
    <col min="14351" max="14351" width="18.7109375" style="777" customWidth="1"/>
    <col min="14352" max="14352" width="0.5703125" style="777" customWidth="1"/>
    <col min="14353" max="14353" width="18.7109375" style="777" customWidth="1"/>
    <col min="14354" max="14354" width="8.5703125" style="777" customWidth="1"/>
    <col min="14355" max="14355" width="10.28515625" style="777" customWidth="1"/>
    <col min="14356" max="14356" width="13.7109375" style="777" customWidth="1"/>
    <col min="14357" max="14357" width="11.7109375" style="777" customWidth="1"/>
    <col min="14358" max="14358" width="15.7109375" style="777" customWidth="1"/>
    <col min="14359" max="14359" width="10.5703125" style="777" customWidth="1"/>
    <col min="14360" max="14361" width="9.140625" style="777"/>
    <col min="14362" max="14362" width="9.28515625" style="777" customWidth="1"/>
    <col min="14363" max="14594" width="9.140625" style="777"/>
    <col min="14595" max="14595" width="32.42578125" style="777" customWidth="1"/>
    <col min="14596" max="14596" width="9.85546875" style="777" bestFit="1" customWidth="1"/>
    <col min="14597" max="14597" width="12" style="777" bestFit="1" customWidth="1"/>
    <col min="14598" max="14598" width="14.140625" style="777" customWidth="1"/>
    <col min="14599" max="14599" width="7.5703125" style="777" customWidth="1"/>
    <col min="14600" max="14600" width="13.5703125" style="777" customWidth="1"/>
    <col min="14601" max="14601" width="18.140625" style="777" customWidth="1"/>
    <col min="14602" max="14602" width="25.5703125" style="777" customWidth="1"/>
    <col min="14603" max="14603" width="19.140625" style="777" customWidth="1"/>
    <col min="14604" max="14604" width="16.5703125" style="777" customWidth="1"/>
    <col min="14605" max="14605" width="16.42578125" style="777" customWidth="1"/>
    <col min="14606" max="14606" width="14" style="777" customWidth="1"/>
    <col min="14607" max="14607" width="18.7109375" style="777" customWidth="1"/>
    <col min="14608" max="14608" width="0.5703125" style="777" customWidth="1"/>
    <col min="14609" max="14609" width="18.7109375" style="777" customWidth="1"/>
    <col min="14610" max="14610" width="8.5703125" style="777" customWidth="1"/>
    <col min="14611" max="14611" width="10.28515625" style="777" customWidth="1"/>
    <col min="14612" max="14612" width="13.7109375" style="777" customWidth="1"/>
    <col min="14613" max="14613" width="11.7109375" style="777" customWidth="1"/>
    <col min="14614" max="14614" width="15.7109375" style="777" customWidth="1"/>
    <col min="14615" max="14615" width="10.5703125" style="777" customWidth="1"/>
    <col min="14616" max="14617" width="9.140625" style="777"/>
    <col min="14618" max="14618" width="9.28515625" style="777" customWidth="1"/>
    <col min="14619" max="14850" width="9.140625" style="777"/>
    <col min="14851" max="14851" width="32.42578125" style="777" customWidth="1"/>
    <col min="14852" max="14852" width="9.85546875" style="777" bestFit="1" customWidth="1"/>
    <col min="14853" max="14853" width="12" style="777" bestFit="1" customWidth="1"/>
    <col min="14854" max="14854" width="14.140625" style="777" customWidth="1"/>
    <col min="14855" max="14855" width="7.5703125" style="777" customWidth="1"/>
    <col min="14856" max="14856" width="13.5703125" style="777" customWidth="1"/>
    <col min="14857" max="14857" width="18.140625" style="777" customWidth="1"/>
    <col min="14858" max="14858" width="25.5703125" style="777" customWidth="1"/>
    <col min="14859" max="14859" width="19.140625" style="777" customWidth="1"/>
    <col min="14860" max="14860" width="16.5703125" style="777" customWidth="1"/>
    <col min="14861" max="14861" width="16.42578125" style="777" customWidth="1"/>
    <col min="14862" max="14862" width="14" style="777" customWidth="1"/>
    <col min="14863" max="14863" width="18.7109375" style="777" customWidth="1"/>
    <col min="14864" max="14864" width="0.5703125" style="777" customWidth="1"/>
    <col min="14865" max="14865" width="18.7109375" style="777" customWidth="1"/>
    <col min="14866" max="14866" width="8.5703125" style="777" customWidth="1"/>
    <col min="14867" max="14867" width="10.28515625" style="777" customWidth="1"/>
    <col min="14868" max="14868" width="13.7109375" style="777" customWidth="1"/>
    <col min="14869" max="14869" width="11.7109375" style="777" customWidth="1"/>
    <col min="14870" max="14870" width="15.7109375" style="777" customWidth="1"/>
    <col min="14871" max="14871" width="10.5703125" style="777" customWidth="1"/>
    <col min="14872" max="14873" width="9.140625" style="777"/>
    <col min="14874" max="14874" width="9.28515625" style="777" customWidth="1"/>
    <col min="14875" max="15106" width="9.140625" style="777"/>
    <col min="15107" max="15107" width="32.42578125" style="777" customWidth="1"/>
    <col min="15108" max="15108" width="9.85546875" style="777" bestFit="1" customWidth="1"/>
    <col min="15109" max="15109" width="12" style="777" bestFit="1" customWidth="1"/>
    <col min="15110" max="15110" width="14.140625" style="777" customWidth="1"/>
    <col min="15111" max="15111" width="7.5703125" style="777" customWidth="1"/>
    <col min="15112" max="15112" width="13.5703125" style="777" customWidth="1"/>
    <col min="15113" max="15113" width="18.140625" style="777" customWidth="1"/>
    <col min="15114" max="15114" width="25.5703125" style="777" customWidth="1"/>
    <col min="15115" max="15115" width="19.140625" style="777" customWidth="1"/>
    <col min="15116" max="15116" width="16.5703125" style="777" customWidth="1"/>
    <col min="15117" max="15117" width="16.42578125" style="777" customWidth="1"/>
    <col min="15118" max="15118" width="14" style="777" customWidth="1"/>
    <col min="15119" max="15119" width="18.7109375" style="777" customWidth="1"/>
    <col min="15120" max="15120" width="0.5703125" style="777" customWidth="1"/>
    <col min="15121" max="15121" width="18.7109375" style="777" customWidth="1"/>
    <col min="15122" max="15122" width="8.5703125" style="777" customWidth="1"/>
    <col min="15123" max="15123" width="10.28515625" style="777" customWidth="1"/>
    <col min="15124" max="15124" width="13.7109375" style="777" customWidth="1"/>
    <col min="15125" max="15125" width="11.7109375" style="777" customWidth="1"/>
    <col min="15126" max="15126" width="15.7109375" style="777" customWidth="1"/>
    <col min="15127" max="15127" width="10.5703125" style="777" customWidth="1"/>
    <col min="15128" max="15129" width="9.140625" style="777"/>
    <col min="15130" max="15130" width="9.28515625" style="777" customWidth="1"/>
    <col min="15131" max="15362" width="9.140625" style="777"/>
    <col min="15363" max="15363" width="32.42578125" style="777" customWidth="1"/>
    <col min="15364" max="15364" width="9.85546875" style="777" bestFit="1" customWidth="1"/>
    <col min="15365" max="15365" width="12" style="777" bestFit="1" customWidth="1"/>
    <col min="15366" max="15366" width="14.140625" style="777" customWidth="1"/>
    <col min="15367" max="15367" width="7.5703125" style="777" customWidth="1"/>
    <col min="15368" max="15368" width="13.5703125" style="777" customWidth="1"/>
    <col min="15369" max="15369" width="18.140625" style="777" customWidth="1"/>
    <col min="15370" max="15370" width="25.5703125" style="777" customWidth="1"/>
    <col min="15371" max="15371" width="19.140625" style="777" customWidth="1"/>
    <col min="15372" max="15372" width="16.5703125" style="777" customWidth="1"/>
    <col min="15373" max="15373" width="16.42578125" style="777" customWidth="1"/>
    <col min="15374" max="15374" width="14" style="777" customWidth="1"/>
    <col min="15375" max="15375" width="18.7109375" style="777" customWidth="1"/>
    <col min="15376" max="15376" width="0.5703125" style="777" customWidth="1"/>
    <col min="15377" max="15377" width="18.7109375" style="777" customWidth="1"/>
    <col min="15378" max="15378" width="8.5703125" style="777" customWidth="1"/>
    <col min="15379" max="15379" width="10.28515625" style="777" customWidth="1"/>
    <col min="15380" max="15380" width="13.7109375" style="777" customWidth="1"/>
    <col min="15381" max="15381" width="11.7109375" style="777" customWidth="1"/>
    <col min="15382" max="15382" width="15.7109375" style="777" customWidth="1"/>
    <col min="15383" max="15383" width="10.5703125" style="777" customWidth="1"/>
    <col min="15384" max="15385" width="9.140625" style="777"/>
    <col min="15386" max="15386" width="9.28515625" style="777" customWidth="1"/>
    <col min="15387" max="15618" width="9.140625" style="777"/>
    <col min="15619" max="15619" width="32.42578125" style="777" customWidth="1"/>
    <col min="15620" max="15620" width="9.85546875" style="777" bestFit="1" customWidth="1"/>
    <col min="15621" max="15621" width="12" style="777" bestFit="1" customWidth="1"/>
    <col min="15622" max="15622" width="14.140625" style="777" customWidth="1"/>
    <col min="15623" max="15623" width="7.5703125" style="777" customWidth="1"/>
    <col min="15624" max="15624" width="13.5703125" style="777" customWidth="1"/>
    <col min="15625" max="15625" width="18.140625" style="777" customWidth="1"/>
    <col min="15626" max="15626" width="25.5703125" style="777" customWidth="1"/>
    <col min="15627" max="15627" width="19.140625" style="777" customWidth="1"/>
    <col min="15628" max="15628" width="16.5703125" style="777" customWidth="1"/>
    <col min="15629" max="15629" width="16.42578125" style="777" customWidth="1"/>
    <col min="15630" max="15630" width="14" style="777" customWidth="1"/>
    <col min="15631" max="15631" width="18.7109375" style="777" customWidth="1"/>
    <col min="15632" max="15632" width="0.5703125" style="777" customWidth="1"/>
    <col min="15633" max="15633" width="18.7109375" style="777" customWidth="1"/>
    <col min="15634" max="15634" width="8.5703125" style="777" customWidth="1"/>
    <col min="15635" max="15635" width="10.28515625" style="777" customWidth="1"/>
    <col min="15636" max="15636" width="13.7109375" style="777" customWidth="1"/>
    <col min="15637" max="15637" width="11.7109375" style="777" customWidth="1"/>
    <col min="15638" max="15638" width="15.7109375" style="777" customWidth="1"/>
    <col min="15639" max="15639" width="10.5703125" style="777" customWidth="1"/>
    <col min="15640" max="15641" width="9.140625" style="777"/>
    <col min="15642" max="15642" width="9.28515625" style="777" customWidth="1"/>
    <col min="15643" max="15874" width="9.140625" style="777"/>
    <col min="15875" max="15875" width="32.42578125" style="777" customWidth="1"/>
    <col min="15876" max="15876" width="9.85546875" style="777" bestFit="1" customWidth="1"/>
    <col min="15877" max="15877" width="12" style="777" bestFit="1" customWidth="1"/>
    <col min="15878" max="15878" width="14.140625" style="777" customWidth="1"/>
    <col min="15879" max="15879" width="7.5703125" style="777" customWidth="1"/>
    <col min="15880" max="15880" width="13.5703125" style="777" customWidth="1"/>
    <col min="15881" max="15881" width="18.140625" style="777" customWidth="1"/>
    <col min="15882" max="15882" width="25.5703125" style="777" customWidth="1"/>
    <col min="15883" max="15883" width="19.140625" style="777" customWidth="1"/>
    <col min="15884" max="15884" width="16.5703125" style="777" customWidth="1"/>
    <col min="15885" max="15885" width="16.42578125" style="777" customWidth="1"/>
    <col min="15886" max="15886" width="14" style="777" customWidth="1"/>
    <col min="15887" max="15887" width="18.7109375" style="777" customWidth="1"/>
    <col min="15888" max="15888" width="0.5703125" style="777" customWidth="1"/>
    <col min="15889" max="15889" width="18.7109375" style="777" customWidth="1"/>
    <col min="15890" max="15890" width="8.5703125" style="777" customWidth="1"/>
    <col min="15891" max="15891" width="10.28515625" style="777" customWidth="1"/>
    <col min="15892" max="15892" width="13.7109375" style="777" customWidth="1"/>
    <col min="15893" max="15893" width="11.7109375" style="777" customWidth="1"/>
    <col min="15894" max="15894" width="15.7109375" style="777" customWidth="1"/>
    <col min="15895" max="15895" width="10.5703125" style="777" customWidth="1"/>
    <col min="15896" max="15897" width="9.140625" style="777"/>
    <col min="15898" max="15898" width="9.28515625" style="777" customWidth="1"/>
    <col min="15899" max="16130" width="9.140625" style="777"/>
    <col min="16131" max="16131" width="32.42578125" style="777" customWidth="1"/>
    <col min="16132" max="16132" width="9.85546875" style="777" bestFit="1" customWidth="1"/>
    <col min="16133" max="16133" width="12" style="777" bestFit="1" customWidth="1"/>
    <col min="16134" max="16134" width="14.140625" style="777" customWidth="1"/>
    <col min="16135" max="16135" width="7.5703125" style="777" customWidth="1"/>
    <col min="16136" max="16136" width="13.5703125" style="777" customWidth="1"/>
    <col min="16137" max="16137" width="18.140625" style="777" customWidth="1"/>
    <col min="16138" max="16138" width="25.5703125" style="777" customWidth="1"/>
    <col min="16139" max="16139" width="19.140625" style="777" customWidth="1"/>
    <col min="16140" max="16140" width="16.5703125" style="777" customWidth="1"/>
    <col min="16141" max="16141" width="16.42578125" style="777" customWidth="1"/>
    <col min="16142" max="16142" width="14" style="777" customWidth="1"/>
    <col min="16143" max="16143" width="18.7109375" style="777" customWidth="1"/>
    <col min="16144" max="16144" width="0.5703125" style="777" customWidth="1"/>
    <col min="16145" max="16145" width="18.7109375" style="777" customWidth="1"/>
    <col min="16146" max="16146" width="8.5703125" style="777" customWidth="1"/>
    <col min="16147" max="16147" width="10.28515625" style="777" customWidth="1"/>
    <col min="16148" max="16148" width="13.7109375" style="777" customWidth="1"/>
    <col min="16149" max="16149" width="11.7109375" style="777" customWidth="1"/>
    <col min="16150" max="16150" width="15.7109375" style="777" customWidth="1"/>
    <col min="16151" max="16151" width="10.5703125" style="777" customWidth="1"/>
    <col min="16152" max="16153" width="9.140625" style="777"/>
    <col min="16154" max="16154" width="9.28515625" style="777" customWidth="1"/>
    <col min="16155" max="16384" width="9.140625" style="777"/>
  </cols>
  <sheetData>
    <row r="1" spans="1:254" ht="40.5" customHeight="1" x14ac:dyDescent="0.2">
      <c r="A1" s="593" t="s">
        <v>3045</v>
      </c>
      <c r="B1" s="594" t="s">
        <v>2698</v>
      </c>
      <c r="C1" s="595" t="s">
        <v>2699</v>
      </c>
      <c r="D1" s="595" t="s">
        <v>1209</v>
      </c>
      <c r="E1" s="595" t="s">
        <v>2994</v>
      </c>
      <c r="F1" s="595" t="s">
        <v>2700</v>
      </c>
      <c r="G1" s="589"/>
      <c r="H1" s="590"/>
      <c r="J1" s="591"/>
      <c r="K1" s="591"/>
      <c r="L1" s="592"/>
      <c r="N1" s="591"/>
      <c r="O1" s="591"/>
      <c r="P1" s="592"/>
      <c r="R1" s="591"/>
      <c r="S1" s="591"/>
      <c r="T1" s="592"/>
      <c r="V1" s="591"/>
      <c r="W1" s="591"/>
      <c r="X1" s="592"/>
      <c r="Z1" s="591"/>
      <c r="AA1" s="591"/>
      <c r="AB1" s="592"/>
      <c r="AD1" s="591"/>
      <c r="AE1" s="591"/>
      <c r="AF1" s="592"/>
      <c r="AH1" s="591"/>
      <c r="AI1" s="591"/>
      <c r="AJ1" s="592"/>
      <c r="AL1" s="591"/>
      <c r="AM1" s="591"/>
      <c r="AN1" s="592"/>
      <c r="AP1" s="591"/>
      <c r="AQ1" s="591"/>
      <c r="AR1" s="592"/>
      <c r="AT1" s="591"/>
      <c r="AU1" s="591"/>
      <c r="AV1" s="592"/>
      <c r="AX1" s="591"/>
      <c r="AY1" s="591"/>
      <c r="AZ1" s="592"/>
      <c r="BB1" s="591"/>
      <c r="BC1" s="591"/>
      <c r="BD1" s="592"/>
      <c r="BF1" s="591"/>
      <c r="BG1" s="591"/>
      <c r="BH1" s="592"/>
      <c r="BJ1" s="591"/>
      <c r="BK1" s="591"/>
      <c r="BL1" s="592"/>
      <c r="BN1" s="591"/>
      <c r="BO1" s="591"/>
      <c r="BP1" s="592"/>
      <c r="BR1" s="591"/>
      <c r="BS1" s="591"/>
      <c r="BT1" s="592"/>
      <c r="BV1" s="591"/>
      <c r="BW1" s="591"/>
      <c r="BX1" s="592"/>
      <c r="BZ1" s="591"/>
      <c r="CA1" s="591"/>
      <c r="CB1" s="592"/>
      <c r="CD1" s="591"/>
      <c r="CE1" s="591"/>
      <c r="CF1" s="592"/>
      <c r="CH1" s="591"/>
      <c r="CI1" s="591"/>
      <c r="CJ1" s="592"/>
      <c r="CL1" s="591"/>
      <c r="CM1" s="591"/>
      <c r="CN1" s="592"/>
      <c r="CP1" s="591"/>
      <c r="CQ1" s="591"/>
      <c r="CR1" s="592"/>
      <c r="CT1" s="591"/>
      <c r="CU1" s="591"/>
      <c r="CV1" s="592"/>
      <c r="CX1" s="591"/>
      <c r="CY1" s="591"/>
      <c r="CZ1" s="592"/>
      <c r="DB1" s="591"/>
      <c r="DC1" s="591"/>
      <c r="DD1" s="592"/>
      <c r="DF1" s="591"/>
      <c r="DG1" s="591"/>
      <c r="DH1" s="592"/>
      <c r="DJ1" s="591"/>
      <c r="DK1" s="591"/>
      <c r="DL1" s="592"/>
      <c r="DN1" s="591"/>
      <c r="DO1" s="591"/>
      <c r="DP1" s="592"/>
      <c r="DR1" s="591"/>
      <c r="DS1" s="591"/>
      <c r="DT1" s="592"/>
      <c r="DV1" s="591"/>
      <c r="DW1" s="591"/>
      <c r="DX1" s="592"/>
      <c r="DZ1" s="591"/>
      <c r="EA1" s="591"/>
      <c r="EB1" s="592"/>
      <c r="ED1" s="591"/>
      <c r="EE1" s="591"/>
      <c r="EF1" s="592"/>
      <c r="EH1" s="591"/>
      <c r="EI1" s="591"/>
      <c r="EJ1" s="592"/>
      <c r="EL1" s="591"/>
      <c r="EM1" s="591"/>
      <c r="EN1" s="592"/>
      <c r="EP1" s="591"/>
      <c r="EQ1" s="591"/>
      <c r="ER1" s="592"/>
      <c r="ET1" s="591"/>
      <c r="EU1" s="591"/>
      <c r="EV1" s="592"/>
      <c r="EX1" s="591"/>
      <c r="EY1" s="591"/>
      <c r="EZ1" s="592"/>
      <c r="FB1" s="591"/>
      <c r="FC1" s="591"/>
      <c r="FD1" s="592"/>
      <c r="FF1" s="591"/>
      <c r="FG1" s="591"/>
      <c r="FH1" s="592"/>
      <c r="FJ1" s="591"/>
      <c r="FK1" s="591"/>
      <c r="FL1" s="592"/>
      <c r="FN1" s="591"/>
      <c r="FO1" s="591"/>
      <c r="FP1" s="592"/>
      <c r="FR1" s="591"/>
      <c r="FS1" s="591"/>
      <c r="FT1" s="592"/>
      <c r="FV1" s="591"/>
      <c r="FW1" s="591"/>
      <c r="FX1" s="592"/>
      <c r="FZ1" s="591"/>
      <c r="GA1" s="591"/>
      <c r="GB1" s="592"/>
      <c r="GD1" s="591"/>
      <c r="GE1" s="591"/>
      <c r="GF1" s="592"/>
      <c r="GH1" s="591"/>
      <c r="GI1" s="591"/>
      <c r="GJ1" s="592"/>
      <c r="GL1" s="591"/>
      <c r="GM1" s="591"/>
      <c r="GN1" s="592"/>
      <c r="GP1" s="591"/>
      <c r="GQ1" s="591"/>
      <c r="GR1" s="592"/>
      <c r="GT1" s="591"/>
      <c r="GU1" s="591"/>
      <c r="GV1" s="592"/>
      <c r="GX1" s="591"/>
      <c r="GY1" s="591"/>
      <c r="GZ1" s="592"/>
      <c r="HB1" s="591"/>
      <c r="HC1" s="591"/>
      <c r="HD1" s="592"/>
      <c r="HF1" s="591"/>
      <c r="HG1" s="591"/>
      <c r="HH1" s="592"/>
      <c r="HJ1" s="591"/>
      <c r="HK1" s="591"/>
      <c r="HL1" s="592"/>
      <c r="HN1" s="591"/>
      <c r="HO1" s="591"/>
      <c r="HP1" s="592"/>
      <c r="HR1" s="591"/>
      <c r="HS1" s="591"/>
      <c r="HT1" s="592"/>
      <c r="HV1" s="591"/>
      <c r="HW1" s="591"/>
      <c r="HX1" s="592"/>
      <c r="HZ1" s="591"/>
      <c r="IA1" s="591"/>
      <c r="IB1" s="592"/>
      <c r="ID1" s="591"/>
      <c r="IE1" s="591"/>
      <c r="IF1" s="592"/>
      <c r="IH1" s="591"/>
      <c r="II1" s="591"/>
      <c r="IJ1" s="592"/>
      <c r="IL1" s="591"/>
      <c r="IM1" s="591"/>
      <c r="IN1" s="592"/>
      <c r="IP1" s="591"/>
      <c r="IQ1" s="591"/>
      <c r="IR1" s="592"/>
      <c r="IT1" s="591"/>
    </row>
    <row r="2" spans="1:254" ht="18.75" customHeight="1" x14ac:dyDescent="0.2">
      <c r="A2" s="593"/>
      <c r="B2" s="594"/>
      <c r="C2" s="595"/>
      <c r="D2" s="595"/>
      <c r="E2" s="595"/>
      <c r="F2" s="595"/>
      <c r="G2" s="589"/>
      <c r="H2" s="590"/>
      <c r="J2" s="591"/>
      <c r="K2" s="591"/>
      <c r="L2" s="592"/>
      <c r="N2" s="591"/>
      <c r="O2" s="591"/>
      <c r="P2" s="592"/>
      <c r="R2" s="591"/>
      <c r="S2" s="591"/>
      <c r="T2" s="592"/>
      <c r="V2" s="591"/>
      <c r="W2" s="591"/>
      <c r="X2" s="592"/>
      <c r="Z2" s="591"/>
      <c r="AA2" s="591"/>
      <c r="AB2" s="592"/>
      <c r="AD2" s="591"/>
      <c r="AE2" s="591"/>
      <c r="AF2" s="592"/>
      <c r="AH2" s="591"/>
      <c r="AI2" s="591"/>
      <c r="AJ2" s="592"/>
      <c r="AL2" s="591"/>
      <c r="AM2" s="591"/>
      <c r="AN2" s="592"/>
      <c r="AP2" s="591"/>
      <c r="AQ2" s="591"/>
      <c r="AR2" s="592"/>
      <c r="AT2" s="591"/>
      <c r="AU2" s="591"/>
      <c r="AV2" s="592"/>
      <c r="AX2" s="591"/>
      <c r="AY2" s="591"/>
      <c r="AZ2" s="592"/>
      <c r="BB2" s="591"/>
      <c r="BC2" s="591"/>
      <c r="BD2" s="592"/>
      <c r="BF2" s="591"/>
      <c r="BG2" s="591"/>
      <c r="BH2" s="592"/>
      <c r="BJ2" s="591"/>
      <c r="BK2" s="591"/>
      <c r="BL2" s="592"/>
      <c r="BN2" s="591"/>
      <c r="BO2" s="591"/>
      <c r="BP2" s="592"/>
      <c r="BR2" s="591"/>
      <c r="BS2" s="591"/>
      <c r="BT2" s="592"/>
      <c r="BV2" s="591"/>
      <c r="BW2" s="591"/>
      <c r="BX2" s="592"/>
      <c r="BZ2" s="591"/>
      <c r="CA2" s="591"/>
      <c r="CB2" s="592"/>
      <c r="CD2" s="591"/>
      <c r="CE2" s="591"/>
      <c r="CF2" s="592"/>
      <c r="CH2" s="591"/>
      <c r="CI2" s="591"/>
      <c r="CJ2" s="592"/>
      <c r="CL2" s="591"/>
      <c r="CM2" s="591"/>
      <c r="CN2" s="592"/>
      <c r="CP2" s="591"/>
      <c r="CQ2" s="591"/>
      <c r="CR2" s="592"/>
      <c r="CT2" s="591"/>
      <c r="CU2" s="591"/>
      <c r="CV2" s="592"/>
      <c r="CX2" s="591"/>
      <c r="CY2" s="591"/>
      <c r="CZ2" s="592"/>
      <c r="DB2" s="591"/>
      <c r="DC2" s="591"/>
      <c r="DD2" s="592"/>
      <c r="DF2" s="591"/>
      <c r="DG2" s="591"/>
      <c r="DH2" s="592"/>
      <c r="DJ2" s="591"/>
      <c r="DK2" s="591"/>
      <c r="DL2" s="592"/>
      <c r="DN2" s="591"/>
      <c r="DO2" s="591"/>
      <c r="DP2" s="592"/>
      <c r="DR2" s="591"/>
      <c r="DS2" s="591"/>
      <c r="DT2" s="592"/>
      <c r="DV2" s="591"/>
      <c r="DW2" s="591"/>
      <c r="DX2" s="592"/>
      <c r="DZ2" s="591"/>
      <c r="EA2" s="591"/>
      <c r="EB2" s="592"/>
      <c r="ED2" s="591"/>
      <c r="EE2" s="591"/>
      <c r="EF2" s="592"/>
      <c r="EH2" s="591"/>
      <c r="EI2" s="591"/>
      <c r="EJ2" s="592"/>
      <c r="EL2" s="591"/>
      <c r="EM2" s="591"/>
      <c r="EN2" s="592"/>
      <c r="EP2" s="591"/>
      <c r="EQ2" s="591"/>
      <c r="ER2" s="592"/>
      <c r="ET2" s="591"/>
      <c r="EU2" s="591"/>
      <c r="EV2" s="592"/>
      <c r="EX2" s="591"/>
      <c r="EY2" s="591"/>
      <c r="EZ2" s="592"/>
      <c r="FB2" s="591"/>
      <c r="FC2" s="591"/>
      <c r="FD2" s="592"/>
      <c r="FF2" s="591"/>
      <c r="FG2" s="591"/>
      <c r="FH2" s="592"/>
      <c r="FJ2" s="591"/>
      <c r="FK2" s="591"/>
      <c r="FL2" s="592"/>
      <c r="FN2" s="591"/>
      <c r="FO2" s="591"/>
      <c r="FP2" s="592"/>
      <c r="FR2" s="591"/>
      <c r="FS2" s="591"/>
      <c r="FT2" s="592"/>
      <c r="FV2" s="591"/>
      <c r="FW2" s="591"/>
      <c r="FX2" s="592"/>
      <c r="FZ2" s="591"/>
      <c r="GA2" s="591"/>
      <c r="GB2" s="592"/>
      <c r="GD2" s="591"/>
      <c r="GE2" s="591"/>
      <c r="GF2" s="592"/>
      <c r="GH2" s="591"/>
      <c r="GI2" s="591"/>
      <c r="GJ2" s="592"/>
      <c r="GL2" s="591"/>
      <c r="GM2" s="591"/>
      <c r="GN2" s="592"/>
      <c r="GP2" s="591"/>
      <c r="GQ2" s="591"/>
      <c r="GR2" s="592"/>
      <c r="GT2" s="591"/>
      <c r="GU2" s="591"/>
      <c r="GV2" s="592"/>
      <c r="GX2" s="591"/>
      <c r="GY2" s="591"/>
      <c r="GZ2" s="592"/>
      <c r="HB2" s="591"/>
      <c r="HC2" s="591"/>
      <c r="HD2" s="592"/>
      <c r="HF2" s="591"/>
      <c r="HG2" s="591"/>
      <c r="HH2" s="592"/>
      <c r="HJ2" s="591"/>
      <c r="HK2" s="591"/>
      <c r="HL2" s="592"/>
      <c r="HN2" s="591"/>
      <c r="HO2" s="591"/>
      <c r="HP2" s="592"/>
      <c r="HR2" s="591"/>
      <c r="HS2" s="591"/>
      <c r="HT2" s="592"/>
      <c r="HV2" s="591"/>
      <c r="HW2" s="591"/>
      <c r="HX2" s="592"/>
      <c r="HZ2" s="591"/>
      <c r="IA2" s="591"/>
      <c r="IB2" s="592"/>
      <c r="ID2" s="591"/>
      <c r="IE2" s="591"/>
      <c r="IF2" s="592"/>
      <c r="IH2" s="591"/>
      <c r="II2" s="591"/>
      <c r="IJ2" s="592"/>
      <c r="IL2" s="591"/>
      <c r="IM2" s="591"/>
      <c r="IN2" s="592"/>
      <c r="IP2" s="591"/>
      <c r="IQ2" s="591"/>
      <c r="IR2" s="592"/>
      <c r="IT2" s="591"/>
    </row>
    <row r="3" spans="1:254" ht="19.5" customHeight="1" x14ac:dyDescent="0.2">
      <c r="A3" s="593"/>
      <c r="B3" s="594"/>
      <c r="C3" s="595"/>
      <c r="D3" s="595"/>
      <c r="E3" s="595"/>
      <c r="F3" s="595"/>
      <c r="G3" s="589"/>
      <c r="H3" s="590"/>
      <c r="J3" s="591"/>
      <c r="K3" s="591"/>
      <c r="L3" s="592"/>
      <c r="N3" s="591"/>
      <c r="O3" s="591"/>
      <c r="P3" s="592"/>
      <c r="R3" s="591"/>
      <c r="S3" s="591"/>
      <c r="T3" s="592"/>
      <c r="V3" s="591"/>
      <c r="W3" s="591"/>
      <c r="X3" s="592"/>
      <c r="Z3" s="591"/>
      <c r="AA3" s="591"/>
      <c r="AB3" s="592"/>
      <c r="AD3" s="591"/>
      <c r="AE3" s="591"/>
      <c r="AF3" s="592"/>
      <c r="AH3" s="591"/>
      <c r="AI3" s="591"/>
      <c r="AJ3" s="592"/>
      <c r="AL3" s="591"/>
      <c r="AM3" s="591"/>
      <c r="AN3" s="592"/>
      <c r="AP3" s="591"/>
      <c r="AQ3" s="591"/>
      <c r="AR3" s="592"/>
      <c r="AT3" s="591"/>
      <c r="AU3" s="591"/>
      <c r="AV3" s="592"/>
      <c r="AX3" s="591"/>
      <c r="AY3" s="591"/>
      <c r="AZ3" s="592"/>
      <c r="BB3" s="591"/>
      <c r="BC3" s="591"/>
      <c r="BD3" s="592"/>
      <c r="BF3" s="591"/>
      <c r="BG3" s="591"/>
      <c r="BH3" s="592"/>
      <c r="BJ3" s="591"/>
      <c r="BK3" s="591"/>
      <c r="BL3" s="592"/>
      <c r="BN3" s="591"/>
      <c r="BO3" s="591"/>
      <c r="BP3" s="592"/>
      <c r="BR3" s="591"/>
      <c r="BS3" s="591"/>
      <c r="BT3" s="592"/>
      <c r="BV3" s="591"/>
      <c r="BW3" s="591"/>
      <c r="BX3" s="592"/>
      <c r="BZ3" s="591"/>
      <c r="CA3" s="591"/>
      <c r="CB3" s="592"/>
      <c r="CD3" s="591"/>
      <c r="CE3" s="591"/>
      <c r="CF3" s="592"/>
      <c r="CH3" s="591"/>
      <c r="CI3" s="591"/>
      <c r="CJ3" s="592"/>
      <c r="CL3" s="591"/>
      <c r="CM3" s="591"/>
      <c r="CN3" s="592"/>
      <c r="CP3" s="591"/>
      <c r="CQ3" s="591"/>
      <c r="CR3" s="592"/>
      <c r="CT3" s="591"/>
      <c r="CU3" s="591"/>
      <c r="CV3" s="592"/>
      <c r="CX3" s="591"/>
      <c r="CY3" s="591"/>
      <c r="CZ3" s="592"/>
      <c r="DB3" s="591"/>
      <c r="DC3" s="591"/>
      <c r="DD3" s="592"/>
      <c r="DF3" s="591"/>
      <c r="DG3" s="591"/>
      <c r="DH3" s="592"/>
      <c r="DJ3" s="591"/>
      <c r="DK3" s="591"/>
      <c r="DL3" s="592"/>
      <c r="DN3" s="591"/>
      <c r="DO3" s="591"/>
      <c r="DP3" s="592"/>
      <c r="DR3" s="591"/>
      <c r="DS3" s="591"/>
      <c r="DT3" s="592"/>
      <c r="DV3" s="591"/>
      <c r="DW3" s="591"/>
      <c r="DX3" s="592"/>
      <c r="DZ3" s="591"/>
      <c r="EA3" s="591"/>
      <c r="EB3" s="592"/>
      <c r="ED3" s="591"/>
      <c r="EE3" s="591"/>
      <c r="EF3" s="592"/>
      <c r="EH3" s="591"/>
      <c r="EI3" s="591"/>
      <c r="EJ3" s="592"/>
      <c r="EL3" s="591"/>
      <c r="EM3" s="591"/>
      <c r="EN3" s="592"/>
      <c r="EP3" s="591"/>
      <c r="EQ3" s="591"/>
      <c r="ER3" s="592"/>
      <c r="ET3" s="591"/>
      <c r="EU3" s="591"/>
      <c r="EV3" s="592"/>
      <c r="EX3" s="591"/>
      <c r="EY3" s="591"/>
      <c r="EZ3" s="592"/>
      <c r="FB3" s="591"/>
      <c r="FC3" s="591"/>
      <c r="FD3" s="592"/>
      <c r="FF3" s="591"/>
      <c r="FG3" s="591"/>
      <c r="FH3" s="592"/>
      <c r="FJ3" s="591"/>
      <c r="FK3" s="591"/>
      <c r="FL3" s="592"/>
      <c r="FN3" s="591"/>
      <c r="FO3" s="591"/>
      <c r="FP3" s="592"/>
      <c r="FR3" s="591"/>
      <c r="FS3" s="591"/>
      <c r="FT3" s="592"/>
      <c r="FV3" s="591"/>
      <c r="FW3" s="591"/>
      <c r="FX3" s="592"/>
      <c r="FZ3" s="591"/>
      <c r="GA3" s="591"/>
      <c r="GB3" s="592"/>
      <c r="GD3" s="591"/>
      <c r="GE3" s="591"/>
      <c r="GF3" s="592"/>
      <c r="GH3" s="591"/>
      <c r="GI3" s="591"/>
      <c r="GJ3" s="592"/>
      <c r="GL3" s="591"/>
      <c r="GM3" s="591"/>
      <c r="GN3" s="592"/>
      <c r="GP3" s="591"/>
      <c r="GQ3" s="591"/>
      <c r="GR3" s="592"/>
      <c r="GT3" s="591"/>
      <c r="GU3" s="591"/>
      <c r="GV3" s="592"/>
      <c r="GX3" s="591"/>
      <c r="GY3" s="591"/>
      <c r="GZ3" s="592"/>
      <c r="HB3" s="591"/>
      <c r="HC3" s="591"/>
      <c r="HD3" s="592"/>
      <c r="HF3" s="591"/>
      <c r="HG3" s="591"/>
      <c r="HH3" s="592"/>
      <c r="HJ3" s="591"/>
      <c r="HK3" s="591"/>
      <c r="HL3" s="592"/>
      <c r="HN3" s="591"/>
      <c r="HO3" s="591"/>
      <c r="HP3" s="592"/>
      <c r="HR3" s="591"/>
      <c r="HS3" s="591"/>
      <c r="HT3" s="592"/>
      <c r="HV3" s="591"/>
      <c r="HW3" s="591"/>
      <c r="HX3" s="592"/>
      <c r="HZ3" s="591"/>
      <c r="IA3" s="591"/>
      <c r="IB3" s="592"/>
      <c r="ID3" s="591"/>
      <c r="IE3" s="591"/>
      <c r="IF3" s="592"/>
      <c r="IH3" s="591"/>
      <c r="II3" s="591"/>
      <c r="IJ3" s="592"/>
      <c r="IL3" s="591"/>
      <c r="IM3" s="591"/>
      <c r="IN3" s="592"/>
      <c r="IP3" s="591"/>
      <c r="IQ3" s="591"/>
      <c r="IR3" s="592"/>
      <c r="IT3" s="591"/>
    </row>
    <row r="4" spans="1:254" ht="15" customHeight="1" x14ac:dyDescent="0.2">
      <c r="B4" s="596"/>
      <c r="C4" s="597"/>
      <c r="D4" s="597"/>
      <c r="E4" s="597"/>
      <c r="F4" s="598"/>
      <c r="G4" s="599"/>
      <c r="H4" s="600"/>
      <c r="I4" s="601"/>
      <c r="J4" s="591"/>
      <c r="K4" s="591"/>
      <c r="L4" s="592"/>
      <c r="N4" s="591"/>
      <c r="O4" s="591"/>
      <c r="P4" s="592"/>
      <c r="R4" s="591"/>
      <c r="S4" s="591"/>
      <c r="T4" s="592"/>
      <c r="V4" s="591"/>
      <c r="W4" s="591"/>
      <c r="X4" s="592"/>
      <c r="Z4" s="591"/>
      <c r="AA4" s="591"/>
      <c r="AB4" s="592"/>
      <c r="AD4" s="591"/>
      <c r="AE4" s="591"/>
      <c r="AF4" s="592"/>
      <c r="AH4" s="591"/>
      <c r="AI4" s="591"/>
      <c r="AJ4" s="592"/>
      <c r="AL4" s="591"/>
      <c r="AM4" s="591"/>
      <c r="AN4" s="592"/>
      <c r="AP4" s="591"/>
      <c r="AQ4" s="591"/>
      <c r="AR4" s="592"/>
      <c r="AT4" s="591"/>
      <c r="AU4" s="591"/>
      <c r="AV4" s="592"/>
      <c r="AX4" s="591"/>
      <c r="AY4" s="591"/>
      <c r="AZ4" s="592"/>
      <c r="BB4" s="591"/>
      <c r="BC4" s="591"/>
      <c r="BD4" s="592"/>
      <c r="BF4" s="591"/>
      <c r="BG4" s="591"/>
      <c r="BH4" s="592"/>
      <c r="BJ4" s="591"/>
      <c r="BK4" s="591"/>
      <c r="BL4" s="592"/>
      <c r="BN4" s="591"/>
      <c r="BO4" s="591"/>
      <c r="BP4" s="592"/>
      <c r="BR4" s="591"/>
      <c r="BS4" s="591"/>
      <c r="BT4" s="592"/>
      <c r="BV4" s="591"/>
      <c r="BW4" s="591"/>
      <c r="BX4" s="592"/>
      <c r="BZ4" s="591"/>
      <c r="CA4" s="591"/>
      <c r="CB4" s="592"/>
      <c r="CD4" s="591"/>
      <c r="CE4" s="591"/>
      <c r="CF4" s="592"/>
      <c r="CH4" s="591"/>
      <c r="CI4" s="591"/>
      <c r="CJ4" s="592"/>
      <c r="CL4" s="591"/>
      <c r="CM4" s="591"/>
      <c r="CN4" s="592"/>
      <c r="CP4" s="591"/>
      <c r="CQ4" s="591"/>
      <c r="CR4" s="592"/>
      <c r="CT4" s="591"/>
      <c r="CU4" s="591"/>
      <c r="CV4" s="592"/>
      <c r="CX4" s="591"/>
      <c r="CY4" s="591"/>
      <c r="CZ4" s="592"/>
      <c r="DB4" s="591"/>
      <c r="DC4" s="591"/>
      <c r="DD4" s="592"/>
      <c r="DF4" s="591"/>
      <c r="DG4" s="591"/>
      <c r="DH4" s="592"/>
      <c r="DJ4" s="591"/>
      <c r="DK4" s="591"/>
      <c r="DL4" s="592"/>
      <c r="DN4" s="591"/>
      <c r="DO4" s="591"/>
      <c r="DP4" s="592"/>
      <c r="DR4" s="591"/>
      <c r="DS4" s="591"/>
      <c r="DT4" s="592"/>
      <c r="DV4" s="591"/>
      <c r="DW4" s="591"/>
      <c r="DX4" s="592"/>
      <c r="DZ4" s="591"/>
      <c r="EA4" s="591"/>
      <c r="EB4" s="592"/>
      <c r="ED4" s="591"/>
      <c r="EE4" s="591"/>
      <c r="EF4" s="592"/>
      <c r="EH4" s="591"/>
      <c r="EI4" s="591"/>
      <c r="EJ4" s="592"/>
      <c r="EL4" s="591"/>
      <c r="EM4" s="591"/>
      <c r="EN4" s="592"/>
      <c r="EP4" s="591"/>
      <c r="EQ4" s="591"/>
      <c r="ER4" s="592"/>
      <c r="ET4" s="591"/>
      <c r="EU4" s="591"/>
      <c r="EV4" s="592"/>
      <c r="EX4" s="591"/>
      <c r="EY4" s="591"/>
      <c r="EZ4" s="592"/>
      <c r="FB4" s="591"/>
      <c r="FC4" s="591"/>
      <c r="FD4" s="592"/>
      <c r="FF4" s="591"/>
      <c r="FG4" s="591"/>
      <c r="FH4" s="592"/>
      <c r="FJ4" s="591"/>
      <c r="FK4" s="591"/>
      <c r="FL4" s="592"/>
      <c r="FN4" s="591"/>
      <c r="FO4" s="591"/>
      <c r="FP4" s="592"/>
      <c r="FR4" s="591"/>
      <c r="FS4" s="591"/>
      <c r="FT4" s="592"/>
      <c r="FV4" s="591"/>
      <c r="FW4" s="591"/>
      <c r="FX4" s="592"/>
      <c r="FZ4" s="591"/>
      <c r="GA4" s="591"/>
      <c r="GB4" s="592"/>
      <c r="GD4" s="591"/>
      <c r="GE4" s="591"/>
      <c r="GF4" s="592"/>
      <c r="GH4" s="591"/>
      <c r="GI4" s="591"/>
      <c r="GJ4" s="592"/>
      <c r="GL4" s="591"/>
      <c r="GM4" s="591"/>
      <c r="GN4" s="592"/>
      <c r="GP4" s="591"/>
      <c r="GQ4" s="591"/>
      <c r="GR4" s="592"/>
      <c r="GT4" s="591"/>
      <c r="GU4" s="591"/>
      <c r="GV4" s="592"/>
      <c r="GX4" s="591"/>
      <c r="GY4" s="591"/>
      <c r="GZ4" s="592"/>
      <c r="HB4" s="591"/>
      <c r="HC4" s="591"/>
      <c r="HD4" s="592"/>
      <c r="HF4" s="591"/>
      <c r="HG4" s="591"/>
      <c r="HH4" s="592"/>
      <c r="HJ4" s="591"/>
      <c r="HK4" s="591"/>
      <c r="HL4" s="592"/>
      <c r="HN4" s="591"/>
      <c r="HO4" s="591"/>
      <c r="HP4" s="592"/>
      <c r="HR4" s="591"/>
      <c r="HS4" s="591"/>
      <c r="HT4" s="592"/>
      <c r="HV4" s="591"/>
      <c r="HW4" s="591"/>
      <c r="HX4" s="592"/>
      <c r="HZ4" s="591"/>
      <c r="IA4" s="591"/>
      <c r="IB4" s="592"/>
      <c r="ID4" s="591"/>
      <c r="IE4" s="591"/>
      <c r="IF4" s="592"/>
      <c r="IH4" s="591"/>
      <c r="II4" s="591"/>
      <c r="IJ4" s="592"/>
      <c r="IL4" s="591"/>
      <c r="IM4" s="591"/>
      <c r="IN4" s="592"/>
      <c r="IP4" s="591"/>
      <c r="IQ4" s="591"/>
      <c r="IR4" s="592"/>
      <c r="IT4" s="591"/>
    </row>
    <row r="5" spans="1:254" s="606" customFormat="1" ht="15" customHeight="1" x14ac:dyDescent="0.2">
      <c r="A5" s="782" t="s">
        <v>2701</v>
      </c>
      <c r="B5" s="602"/>
      <c r="C5" s="603"/>
      <c r="D5" s="603"/>
      <c r="E5" s="603"/>
      <c r="F5" s="604"/>
      <c r="G5" s="605"/>
      <c r="H5" s="601"/>
      <c r="J5" s="603"/>
      <c r="K5" s="603"/>
      <c r="L5" s="605"/>
      <c r="N5" s="603"/>
      <c r="O5" s="603"/>
      <c r="P5" s="605"/>
      <c r="R5" s="603"/>
      <c r="S5" s="603"/>
      <c r="T5" s="605"/>
      <c r="V5" s="603"/>
      <c r="W5" s="603"/>
      <c r="X5" s="605"/>
      <c r="Z5" s="603"/>
      <c r="AA5" s="603"/>
      <c r="AB5" s="605"/>
      <c r="AD5" s="603"/>
      <c r="AE5" s="603"/>
      <c r="AF5" s="605"/>
      <c r="AH5" s="603"/>
      <c r="AI5" s="603"/>
      <c r="AJ5" s="605"/>
      <c r="AL5" s="603"/>
      <c r="AM5" s="603"/>
      <c r="AN5" s="605"/>
      <c r="AP5" s="603"/>
      <c r="AQ5" s="603"/>
      <c r="AR5" s="605"/>
      <c r="AT5" s="603"/>
      <c r="AU5" s="603"/>
      <c r="AV5" s="605"/>
      <c r="AX5" s="603"/>
      <c r="AY5" s="603"/>
      <c r="AZ5" s="605"/>
      <c r="BB5" s="603"/>
      <c r="BC5" s="603"/>
      <c r="BD5" s="605"/>
      <c r="BF5" s="603"/>
      <c r="BG5" s="603"/>
      <c r="BH5" s="605"/>
      <c r="BJ5" s="603"/>
      <c r="BK5" s="603"/>
      <c r="BL5" s="605"/>
      <c r="BN5" s="603"/>
      <c r="BO5" s="603"/>
      <c r="BP5" s="605"/>
      <c r="BR5" s="603"/>
      <c r="BS5" s="603"/>
      <c r="BT5" s="605"/>
      <c r="BV5" s="603"/>
      <c r="BW5" s="603"/>
      <c r="BX5" s="605"/>
      <c r="BZ5" s="603"/>
      <c r="CA5" s="603"/>
      <c r="CB5" s="605"/>
      <c r="CD5" s="603"/>
      <c r="CE5" s="603"/>
      <c r="CF5" s="605"/>
      <c r="CH5" s="603"/>
      <c r="CI5" s="603"/>
      <c r="CJ5" s="605"/>
      <c r="CL5" s="603"/>
      <c r="CM5" s="603"/>
      <c r="CN5" s="605"/>
      <c r="CP5" s="603"/>
      <c r="CQ5" s="603"/>
      <c r="CR5" s="605"/>
      <c r="CT5" s="603"/>
      <c r="CU5" s="603"/>
      <c r="CV5" s="605"/>
      <c r="CX5" s="603"/>
      <c r="CY5" s="603"/>
      <c r="CZ5" s="605"/>
      <c r="DB5" s="603"/>
      <c r="DC5" s="603"/>
      <c r="DD5" s="605"/>
      <c r="DF5" s="603"/>
      <c r="DG5" s="603"/>
      <c r="DH5" s="605"/>
      <c r="DJ5" s="603"/>
      <c r="DK5" s="603"/>
      <c r="DL5" s="605"/>
      <c r="DN5" s="603"/>
      <c r="DO5" s="603"/>
      <c r="DP5" s="605"/>
      <c r="DR5" s="603"/>
      <c r="DS5" s="603"/>
      <c r="DT5" s="605"/>
      <c r="DV5" s="603"/>
      <c r="DW5" s="603"/>
      <c r="DX5" s="605"/>
      <c r="DZ5" s="603"/>
      <c r="EA5" s="603"/>
      <c r="EB5" s="605"/>
      <c r="ED5" s="603"/>
      <c r="EE5" s="603"/>
      <c r="EF5" s="605"/>
      <c r="EH5" s="603"/>
      <c r="EI5" s="603"/>
      <c r="EJ5" s="605"/>
      <c r="EL5" s="603"/>
      <c r="EM5" s="603"/>
      <c r="EN5" s="605"/>
      <c r="EP5" s="603"/>
      <c r="EQ5" s="603"/>
      <c r="ER5" s="605"/>
      <c r="ET5" s="603"/>
      <c r="EU5" s="603"/>
      <c r="EV5" s="605"/>
      <c r="EX5" s="603"/>
      <c r="EY5" s="603"/>
      <c r="EZ5" s="605"/>
      <c r="FB5" s="603"/>
      <c r="FC5" s="603"/>
      <c r="FD5" s="605"/>
      <c r="FF5" s="603"/>
      <c r="FG5" s="603"/>
      <c r="FH5" s="605"/>
      <c r="FJ5" s="603"/>
      <c r="FK5" s="603"/>
      <c r="FL5" s="605"/>
      <c r="FN5" s="603"/>
      <c r="FO5" s="603"/>
      <c r="FP5" s="605"/>
      <c r="FR5" s="603"/>
      <c r="FS5" s="603"/>
      <c r="FT5" s="605"/>
      <c r="FV5" s="603"/>
      <c r="FW5" s="603"/>
      <c r="FX5" s="605"/>
      <c r="FZ5" s="603"/>
      <c r="GA5" s="603"/>
      <c r="GB5" s="605"/>
      <c r="GD5" s="603"/>
      <c r="GE5" s="603"/>
      <c r="GF5" s="605"/>
      <c r="GH5" s="603"/>
      <c r="GI5" s="603"/>
      <c r="GJ5" s="605"/>
      <c r="GL5" s="603"/>
      <c r="GM5" s="603"/>
      <c r="GN5" s="605"/>
      <c r="GP5" s="603"/>
      <c r="GQ5" s="603"/>
      <c r="GR5" s="605"/>
      <c r="GT5" s="603"/>
      <c r="GU5" s="603"/>
      <c r="GV5" s="605"/>
      <c r="GX5" s="603"/>
      <c r="GY5" s="603"/>
      <c r="GZ5" s="605"/>
      <c r="HB5" s="603"/>
      <c r="HC5" s="603"/>
      <c r="HD5" s="605"/>
      <c r="HF5" s="603"/>
      <c r="HG5" s="603"/>
      <c r="HH5" s="605"/>
      <c r="HJ5" s="603"/>
      <c r="HK5" s="603"/>
      <c r="HL5" s="605"/>
      <c r="HN5" s="603"/>
      <c r="HO5" s="603"/>
      <c r="HP5" s="605"/>
      <c r="HR5" s="603"/>
      <c r="HS5" s="603"/>
      <c r="HT5" s="605"/>
      <c r="HV5" s="603"/>
      <c r="HW5" s="603"/>
      <c r="HX5" s="605"/>
      <c r="HZ5" s="603"/>
      <c r="IA5" s="603"/>
      <c r="IB5" s="605"/>
      <c r="ID5" s="603"/>
      <c r="IE5" s="603"/>
      <c r="IF5" s="605"/>
      <c r="IH5" s="603"/>
      <c r="II5" s="603"/>
      <c r="IJ5" s="605"/>
      <c r="IL5" s="603"/>
      <c r="IM5" s="603"/>
      <c r="IN5" s="605"/>
      <c r="IP5" s="603"/>
      <c r="IQ5" s="603"/>
      <c r="IR5" s="605"/>
      <c r="IT5" s="603"/>
    </row>
    <row r="6" spans="1:254" ht="15" customHeight="1" x14ac:dyDescent="0.25">
      <c r="A6" s="607" t="s">
        <v>3205</v>
      </c>
      <c r="B6" s="608">
        <v>51558028.853200004</v>
      </c>
      <c r="C6" s="608">
        <v>2631728.3200000003</v>
      </c>
      <c r="D6" s="627"/>
      <c r="E6" s="627"/>
      <c r="F6" s="608">
        <f t="shared" ref="F6" si="0">SUM(B6:E6)</f>
        <v>54189757.173200004</v>
      </c>
      <c r="G6" s="777"/>
      <c r="H6" s="609"/>
      <c r="I6" s="610"/>
      <c r="J6" s="611"/>
      <c r="O6" s="591"/>
      <c r="P6" s="592"/>
      <c r="R6" s="591"/>
      <c r="S6" s="591"/>
      <c r="T6" s="592"/>
      <c r="V6" s="591"/>
      <c r="W6" s="591"/>
      <c r="X6" s="592"/>
      <c r="Z6" s="591"/>
      <c r="AA6" s="591"/>
      <c r="AB6" s="592"/>
      <c r="AD6" s="591"/>
      <c r="AE6" s="591"/>
      <c r="AF6" s="592"/>
      <c r="AH6" s="591"/>
      <c r="AI6" s="591"/>
      <c r="AJ6" s="592"/>
      <c r="AL6" s="591"/>
      <c r="AM6" s="591"/>
      <c r="AN6" s="592"/>
      <c r="AP6" s="591"/>
      <c r="AQ6" s="591"/>
      <c r="AR6" s="592"/>
      <c r="AT6" s="591"/>
      <c r="AU6" s="591"/>
      <c r="AV6" s="592"/>
      <c r="AX6" s="591"/>
      <c r="AY6" s="591"/>
      <c r="AZ6" s="592"/>
      <c r="BB6" s="591"/>
      <c r="BC6" s="591"/>
      <c r="BD6" s="592"/>
      <c r="BF6" s="591"/>
      <c r="BG6" s="591"/>
      <c r="BH6" s="592"/>
      <c r="BJ6" s="591"/>
      <c r="BK6" s="591"/>
      <c r="BL6" s="592"/>
      <c r="BN6" s="591"/>
      <c r="BO6" s="591"/>
      <c r="BP6" s="592"/>
      <c r="BR6" s="591"/>
      <c r="BS6" s="591"/>
      <c r="BT6" s="592"/>
      <c r="BV6" s="591"/>
      <c r="BW6" s="591"/>
      <c r="BX6" s="592"/>
      <c r="BZ6" s="591"/>
      <c r="CA6" s="591"/>
      <c r="CB6" s="592"/>
      <c r="CD6" s="591"/>
      <c r="CE6" s="591"/>
      <c r="CF6" s="592"/>
      <c r="CH6" s="591"/>
      <c r="CI6" s="591"/>
      <c r="CJ6" s="592"/>
      <c r="CL6" s="591"/>
      <c r="CM6" s="591"/>
      <c r="CN6" s="592"/>
      <c r="CP6" s="591"/>
      <c r="CQ6" s="591"/>
      <c r="CR6" s="592"/>
      <c r="CT6" s="591"/>
      <c r="CU6" s="591"/>
      <c r="CV6" s="592"/>
      <c r="CX6" s="591"/>
      <c r="CY6" s="591"/>
      <c r="CZ6" s="592"/>
      <c r="DB6" s="591"/>
      <c r="DC6" s="591"/>
      <c r="DD6" s="592"/>
      <c r="DF6" s="591"/>
      <c r="DG6" s="591"/>
      <c r="DH6" s="592"/>
      <c r="DJ6" s="591"/>
      <c r="DK6" s="591"/>
      <c r="DL6" s="592"/>
      <c r="DN6" s="591"/>
      <c r="DO6" s="591"/>
      <c r="DP6" s="592"/>
      <c r="DR6" s="591"/>
      <c r="DS6" s="591"/>
      <c r="DT6" s="592"/>
      <c r="DV6" s="591"/>
      <c r="DW6" s="591"/>
      <c r="DX6" s="592"/>
      <c r="DZ6" s="591"/>
      <c r="EA6" s="591"/>
      <c r="EB6" s="592"/>
      <c r="ED6" s="591"/>
      <c r="EE6" s="591"/>
      <c r="EF6" s="592"/>
      <c r="EH6" s="591"/>
      <c r="EI6" s="591"/>
      <c r="EJ6" s="592"/>
      <c r="EL6" s="591"/>
      <c r="EM6" s="591"/>
      <c r="EN6" s="592"/>
      <c r="EP6" s="591"/>
      <c r="EQ6" s="591"/>
      <c r="ER6" s="592"/>
      <c r="ET6" s="591"/>
      <c r="EU6" s="591"/>
      <c r="EV6" s="592"/>
      <c r="EX6" s="591"/>
      <c r="EY6" s="591"/>
      <c r="EZ6" s="592"/>
      <c r="FB6" s="591"/>
      <c r="FC6" s="591"/>
      <c r="FD6" s="592"/>
      <c r="FF6" s="591"/>
      <c r="FG6" s="591"/>
      <c r="FH6" s="592"/>
      <c r="FJ6" s="591"/>
      <c r="FK6" s="591"/>
      <c r="FL6" s="592"/>
      <c r="FN6" s="591"/>
      <c r="FO6" s="591"/>
      <c r="FP6" s="592"/>
      <c r="FR6" s="591"/>
      <c r="FS6" s="591"/>
      <c r="FT6" s="592"/>
      <c r="FV6" s="591"/>
      <c r="FW6" s="591"/>
      <c r="FX6" s="592"/>
      <c r="FZ6" s="591"/>
      <c r="GA6" s="591"/>
      <c r="GB6" s="592"/>
      <c r="GD6" s="591"/>
      <c r="GE6" s="591"/>
      <c r="GF6" s="592"/>
      <c r="GH6" s="591"/>
      <c r="GI6" s="591"/>
      <c r="GJ6" s="592"/>
      <c r="GL6" s="591"/>
      <c r="GM6" s="591"/>
      <c r="GN6" s="592"/>
      <c r="GP6" s="591"/>
      <c r="GQ6" s="591"/>
      <c r="GR6" s="592"/>
      <c r="GT6" s="591"/>
      <c r="GU6" s="591"/>
      <c r="GV6" s="592"/>
      <c r="GX6" s="591"/>
      <c r="GY6" s="591"/>
      <c r="GZ6" s="592"/>
      <c r="HB6" s="591"/>
      <c r="HC6" s="591"/>
      <c r="HD6" s="592"/>
      <c r="HF6" s="591"/>
      <c r="HG6" s="591"/>
      <c r="HH6" s="592"/>
      <c r="HJ6" s="591"/>
      <c r="HK6" s="591"/>
      <c r="HL6" s="592"/>
      <c r="HN6" s="591"/>
      <c r="HO6" s="591"/>
      <c r="HP6" s="592"/>
      <c r="HR6" s="591"/>
      <c r="HS6" s="591"/>
      <c r="HT6" s="592"/>
      <c r="HV6" s="591"/>
      <c r="HW6" s="591"/>
      <c r="HX6" s="592"/>
      <c r="HZ6" s="591"/>
      <c r="IA6" s="591"/>
      <c r="IB6" s="592"/>
      <c r="ID6" s="591"/>
      <c r="IE6" s="591"/>
      <c r="IF6" s="592"/>
      <c r="IH6" s="591"/>
      <c r="II6" s="591"/>
      <c r="IJ6" s="592"/>
      <c r="IL6" s="591"/>
      <c r="IM6" s="591"/>
      <c r="IN6" s="592"/>
      <c r="IP6" s="591"/>
      <c r="IQ6" s="591"/>
      <c r="IR6" s="592"/>
      <c r="IT6" s="591"/>
    </row>
    <row r="7" spans="1:254" ht="15" customHeight="1" x14ac:dyDescent="0.25">
      <c r="A7" s="607" t="s">
        <v>3209</v>
      </c>
      <c r="B7" s="627">
        <v>50871366.899999999</v>
      </c>
      <c r="C7" s="627">
        <v>1774256</v>
      </c>
      <c r="D7" s="627"/>
      <c r="E7" s="627"/>
      <c r="F7" s="608">
        <f t="shared" ref="F7:F10" si="1">SUM(B7:E7)</f>
        <v>52645622.899999999</v>
      </c>
      <c r="G7" s="777"/>
      <c r="H7" s="609"/>
      <c r="I7" s="610"/>
      <c r="J7" s="611"/>
      <c r="O7" s="591"/>
      <c r="P7" s="592"/>
      <c r="R7" s="591"/>
      <c r="S7" s="591"/>
      <c r="T7" s="592"/>
      <c r="V7" s="591"/>
      <c r="W7" s="591"/>
      <c r="X7" s="592"/>
      <c r="Z7" s="591"/>
      <c r="AA7" s="591"/>
      <c r="AB7" s="592"/>
      <c r="AD7" s="591"/>
      <c r="AE7" s="591"/>
      <c r="AF7" s="592"/>
      <c r="AH7" s="591"/>
      <c r="AI7" s="591"/>
      <c r="AJ7" s="592"/>
      <c r="AL7" s="591"/>
      <c r="AM7" s="591"/>
      <c r="AN7" s="592"/>
      <c r="AP7" s="591"/>
      <c r="AQ7" s="591"/>
      <c r="AR7" s="592"/>
      <c r="AT7" s="591"/>
      <c r="AU7" s="591"/>
      <c r="AV7" s="592"/>
      <c r="AX7" s="591"/>
      <c r="AY7" s="591"/>
      <c r="AZ7" s="592"/>
      <c r="BB7" s="591"/>
      <c r="BC7" s="591"/>
      <c r="BD7" s="592"/>
      <c r="BF7" s="591"/>
      <c r="BG7" s="591"/>
      <c r="BH7" s="592"/>
      <c r="BJ7" s="591"/>
      <c r="BK7" s="591"/>
      <c r="BL7" s="592"/>
      <c r="BN7" s="591"/>
      <c r="BO7" s="591"/>
      <c r="BP7" s="592"/>
      <c r="BR7" s="591"/>
      <c r="BS7" s="591"/>
      <c r="BT7" s="592"/>
      <c r="BV7" s="591"/>
      <c r="BW7" s="591"/>
      <c r="BX7" s="592"/>
      <c r="BZ7" s="591"/>
      <c r="CA7" s="591"/>
      <c r="CB7" s="592"/>
      <c r="CD7" s="591"/>
      <c r="CE7" s="591"/>
      <c r="CF7" s="592"/>
      <c r="CH7" s="591"/>
      <c r="CI7" s="591"/>
      <c r="CJ7" s="592"/>
      <c r="CL7" s="591"/>
      <c r="CM7" s="591"/>
      <c r="CN7" s="592"/>
      <c r="CP7" s="591"/>
      <c r="CQ7" s="591"/>
      <c r="CR7" s="592"/>
      <c r="CT7" s="591"/>
      <c r="CU7" s="591"/>
      <c r="CV7" s="592"/>
      <c r="CX7" s="591"/>
      <c r="CY7" s="591"/>
      <c r="CZ7" s="592"/>
      <c r="DB7" s="591"/>
      <c r="DC7" s="591"/>
      <c r="DD7" s="592"/>
      <c r="DF7" s="591"/>
      <c r="DG7" s="591"/>
      <c r="DH7" s="592"/>
      <c r="DJ7" s="591"/>
      <c r="DK7" s="591"/>
      <c r="DL7" s="592"/>
      <c r="DN7" s="591"/>
      <c r="DO7" s="591"/>
      <c r="DP7" s="592"/>
      <c r="DR7" s="591"/>
      <c r="DS7" s="591"/>
      <c r="DT7" s="592"/>
      <c r="DV7" s="591"/>
      <c r="DW7" s="591"/>
      <c r="DX7" s="592"/>
      <c r="DZ7" s="591"/>
      <c r="EA7" s="591"/>
      <c r="EB7" s="592"/>
      <c r="ED7" s="591"/>
      <c r="EE7" s="591"/>
      <c r="EF7" s="592"/>
      <c r="EH7" s="591"/>
      <c r="EI7" s="591"/>
      <c r="EJ7" s="592"/>
      <c r="EL7" s="591"/>
      <c r="EM7" s="591"/>
      <c r="EN7" s="592"/>
      <c r="EP7" s="591"/>
      <c r="EQ7" s="591"/>
      <c r="ER7" s="592"/>
      <c r="ET7" s="591"/>
      <c r="EU7" s="591"/>
      <c r="EV7" s="592"/>
      <c r="EX7" s="591"/>
      <c r="EY7" s="591"/>
      <c r="EZ7" s="592"/>
      <c r="FB7" s="591"/>
      <c r="FC7" s="591"/>
      <c r="FD7" s="592"/>
      <c r="FF7" s="591"/>
      <c r="FG7" s="591"/>
      <c r="FH7" s="592"/>
      <c r="FJ7" s="591"/>
      <c r="FK7" s="591"/>
      <c r="FL7" s="592"/>
      <c r="FN7" s="591"/>
      <c r="FO7" s="591"/>
      <c r="FP7" s="592"/>
      <c r="FR7" s="591"/>
      <c r="FS7" s="591"/>
      <c r="FT7" s="592"/>
      <c r="FV7" s="591"/>
      <c r="FW7" s="591"/>
      <c r="FX7" s="592"/>
      <c r="FZ7" s="591"/>
      <c r="GA7" s="591"/>
      <c r="GB7" s="592"/>
      <c r="GD7" s="591"/>
      <c r="GE7" s="591"/>
      <c r="GF7" s="592"/>
      <c r="GH7" s="591"/>
      <c r="GI7" s="591"/>
      <c r="GJ7" s="592"/>
      <c r="GL7" s="591"/>
      <c r="GM7" s="591"/>
      <c r="GN7" s="592"/>
      <c r="GP7" s="591"/>
      <c r="GQ7" s="591"/>
      <c r="GR7" s="592"/>
      <c r="GT7" s="591"/>
      <c r="GU7" s="591"/>
      <c r="GV7" s="592"/>
      <c r="GX7" s="591"/>
      <c r="GY7" s="591"/>
      <c r="GZ7" s="592"/>
      <c r="HB7" s="591"/>
      <c r="HC7" s="591"/>
      <c r="HD7" s="592"/>
      <c r="HF7" s="591"/>
      <c r="HG7" s="591"/>
      <c r="HH7" s="592"/>
      <c r="HJ7" s="591"/>
      <c r="HK7" s="591"/>
      <c r="HL7" s="592"/>
      <c r="HN7" s="591"/>
      <c r="HO7" s="591"/>
      <c r="HP7" s="592"/>
      <c r="HR7" s="591"/>
      <c r="HS7" s="591"/>
      <c r="HT7" s="592"/>
      <c r="HV7" s="591"/>
      <c r="HW7" s="591"/>
      <c r="HX7" s="592"/>
      <c r="HZ7" s="591"/>
      <c r="IA7" s="591"/>
      <c r="IB7" s="592"/>
      <c r="ID7" s="591"/>
      <c r="IE7" s="591"/>
      <c r="IF7" s="592"/>
      <c r="IH7" s="591"/>
      <c r="II7" s="591"/>
      <c r="IJ7" s="592"/>
      <c r="IL7" s="591"/>
      <c r="IM7" s="591"/>
      <c r="IN7" s="592"/>
      <c r="IP7" s="591"/>
      <c r="IQ7" s="591"/>
      <c r="IR7" s="592"/>
      <c r="IT7" s="591"/>
    </row>
    <row r="8" spans="1:254" ht="15" customHeight="1" x14ac:dyDescent="0.25">
      <c r="A8" s="607" t="s">
        <v>3210</v>
      </c>
      <c r="B8" s="627">
        <v>40857045</v>
      </c>
      <c r="C8" s="627">
        <v>700910</v>
      </c>
      <c r="D8" s="627"/>
      <c r="E8" s="627"/>
      <c r="F8" s="608">
        <f t="shared" si="1"/>
        <v>41557955</v>
      </c>
      <c r="G8" s="777"/>
      <c r="H8" s="609"/>
      <c r="I8" s="610"/>
      <c r="J8" s="611"/>
      <c r="O8" s="591"/>
      <c r="P8" s="592"/>
      <c r="R8" s="591"/>
      <c r="S8" s="591"/>
      <c r="T8" s="592"/>
      <c r="V8" s="591"/>
      <c r="W8" s="591"/>
      <c r="X8" s="592"/>
      <c r="Z8" s="591"/>
      <c r="AA8" s="591"/>
      <c r="AB8" s="592"/>
      <c r="AD8" s="591"/>
      <c r="AE8" s="591"/>
      <c r="AF8" s="592"/>
      <c r="AH8" s="591"/>
      <c r="AI8" s="591"/>
      <c r="AJ8" s="592"/>
      <c r="AL8" s="591"/>
      <c r="AM8" s="591"/>
      <c r="AN8" s="592"/>
      <c r="AP8" s="591"/>
      <c r="AQ8" s="591"/>
      <c r="AR8" s="592"/>
      <c r="AT8" s="591"/>
      <c r="AU8" s="591"/>
      <c r="AV8" s="592"/>
      <c r="AX8" s="591"/>
      <c r="AY8" s="591"/>
      <c r="AZ8" s="592"/>
      <c r="BB8" s="591"/>
      <c r="BC8" s="591"/>
      <c r="BD8" s="592"/>
      <c r="BF8" s="591"/>
      <c r="BG8" s="591"/>
      <c r="BH8" s="592"/>
      <c r="BJ8" s="591"/>
      <c r="BK8" s="591"/>
      <c r="BL8" s="592"/>
      <c r="BN8" s="591"/>
      <c r="BO8" s="591"/>
      <c r="BP8" s="592"/>
      <c r="BR8" s="591"/>
      <c r="BS8" s="591"/>
      <c r="BT8" s="592"/>
      <c r="BV8" s="591"/>
      <c r="BW8" s="591"/>
      <c r="BX8" s="592"/>
      <c r="BZ8" s="591"/>
      <c r="CA8" s="591"/>
      <c r="CB8" s="592"/>
      <c r="CD8" s="591"/>
      <c r="CE8" s="591"/>
      <c r="CF8" s="592"/>
      <c r="CH8" s="591"/>
      <c r="CI8" s="591"/>
      <c r="CJ8" s="592"/>
      <c r="CL8" s="591"/>
      <c r="CM8" s="591"/>
      <c r="CN8" s="592"/>
      <c r="CP8" s="591"/>
      <c r="CQ8" s="591"/>
      <c r="CR8" s="592"/>
      <c r="CT8" s="591"/>
      <c r="CU8" s="591"/>
      <c r="CV8" s="592"/>
      <c r="CX8" s="591"/>
      <c r="CY8" s="591"/>
      <c r="CZ8" s="592"/>
      <c r="DB8" s="591"/>
      <c r="DC8" s="591"/>
      <c r="DD8" s="592"/>
      <c r="DF8" s="591"/>
      <c r="DG8" s="591"/>
      <c r="DH8" s="592"/>
      <c r="DJ8" s="591"/>
      <c r="DK8" s="591"/>
      <c r="DL8" s="592"/>
      <c r="DN8" s="591"/>
      <c r="DO8" s="591"/>
      <c r="DP8" s="592"/>
      <c r="DR8" s="591"/>
      <c r="DS8" s="591"/>
      <c r="DT8" s="592"/>
      <c r="DV8" s="591"/>
      <c r="DW8" s="591"/>
      <c r="DX8" s="592"/>
      <c r="DZ8" s="591"/>
      <c r="EA8" s="591"/>
      <c r="EB8" s="592"/>
      <c r="ED8" s="591"/>
      <c r="EE8" s="591"/>
      <c r="EF8" s="592"/>
      <c r="EH8" s="591"/>
      <c r="EI8" s="591"/>
      <c r="EJ8" s="592"/>
      <c r="EL8" s="591"/>
      <c r="EM8" s="591"/>
      <c r="EN8" s="592"/>
      <c r="EP8" s="591"/>
      <c r="EQ8" s="591"/>
      <c r="ER8" s="592"/>
      <c r="ET8" s="591"/>
      <c r="EU8" s="591"/>
      <c r="EV8" s="592"/>
      <c r="EX8" s="591"/>
      <c r="EY8" s="591"/>
      <c r="EZ8" s="592"/>
      <c r="FB8" s="591"/>
      <c r="FC8" s="591"/>
      <c r="FD8" s="592"/>
      <c r="FF8" s="591"/>
      <c r="FG8" s="591"/>
      <c r="FH8" s="592"/>
      <c r="FJ8" s="591"/>
      <c r="FK8" s="591"/>
      <c r="FL8" s="592"/>
      <c r="FN8" s="591"/>
      <c r="FO8" s="591"/>
      <c r="FP8" s="592"/>
      <c r="FR8" s="591"/>
      <c r="FS8" s="591"/>
      <c r="FT8" s="592"/>
      <c r="FV8" s="591"/>
      <c r="FW8" s="591"/>
      <c r="FX8" s="592"/>
      <c r="FZ8" s="591"/>
      <c r="GA8" s="591"/>
      <c r="GB8" s="592"/>
      <c r="GD8" s="591"/>
      <c r="GE8" s="591"/>
      <c r="GF8" s="592"/>
      <c r="GH8" s="591"/>
      <c r="GI8" s="591"/>
      <c r="GJ8" s="592"/>
      <c r="GL8" s="591"/>
      <c r="GM8" s="591"/>
      <c r="GN8" s="592"/>
      <c r="GP8" s="591"/>
      <c r="GQ8" s="591"/>
      <c r="GR8" s="592"/>
      <c r="GT8" s="591"/>
      <c r="GU8" s="591"/>
      <c r="GV8" s="592"/>
      <c r="GX8" s="591"/>
      <c r="GY8" s="591"/>
      <c r="GZ8" s="592"/>
      <c r="HB8" s="591"/>
      <c r="HC8" s="591"/>
      <c r="HD8" s="592"/>
      <c r="HF8" s="591"/>
      <c r="HG8" s="591"/>
      <c r="HH8" s="592"/>
      <c r="HJ8" s="591"/>
      <c r="HK8" s="591"/>
      <c r="HL8" s="592"/>
      <c r="HN8" s="591"/>
      <c r="HO8" s="591"/>
      <c r="HP8" s="592"/>
      <c r="HR8" s="591"/>
      <c r="HS8" s="591"/>
      <c r="HT8" s="592"/>
      <c r="HV8" s="591"/>
      <c r="HW8" s="591"/>
      <c r="HX8" s="592"/>
      <c r="HZ8" s="591"/>
      <c r="IA8" s="591"/>
      <c r="IB8" s="592"/>
      <c r="ID8" s="591"/>
      <c r="IE8" s="591"/>
      <c r="IF8" s="592"/>
      <c r="IH8" s="591"/>
      <c r="II8" s="591"/>
      <c r="IJ8" s="592"/>
      <c r="IL8" s="591"/>
      <c r="IM8" s="591"/>
      <c r="IN8" s="592"/>
      <c r="IP8" s="591"/>
      <c r="IQ8" s="591"/>
      <c r="IR8" s="592"/>
      <c r="IT8" s="591"/>
    </row>
    <row r="9" spans="1:254" ht="29.25" x14ac:dyDescent="0.25">
      <c r="A9" s="781" t="s">
        <v>3217</v>
      </c>
      <c r="B9" s="608">
        <v>22645199.899999999</v>
      </c>
      <c r="C9" s="608">
        <v>581592</v>
      </c>
      <c r="D9" s="627"/>
      <c r="E9" s="627"/>
      <c r="F9" s="608">
        <f t="shared" si="1"/>
        <v>23226791.899999999</v>
      </c>
      <c r="G9" s="777"/>
      <c r="H9" s="609"/>
      <c r="I9" s="610"/>
      <c r="J9" s="611"/>
      <c r="O9" s="591"/>
      <c r="P9" s="592"/>
      <c r="R9" s="591"/>
      <c r="S9" s="591"/>
      <c r="T9" s="592"/>
      <c r="V9" s="591"/>
      <c r="W9" s="591"/>
      <c r="X9" s="592"/>
      <c r="Z9" s="591"/>
      <c r="AA9" s="591"/>
      <c r="AB9" s="592"/>
      <c r="AD9" s="591"/>
      <c r="AE9" s="591"/>
      <c r="AF9" s="592"/>
      <c r="AH9" s="591"/>
      <c r="AI9" s="591"/>
      <c r="AJ9" s="592"/>
      <c r="AL9" s="591"/>
      <c r="AM9" s="591"/>
      <c r="AN9" s="592"/>
      <c r="AP9" s="591"/>
      <c r="AQ9" s="591"/>
      <c r="AR9" s="592"/>
      <c r="AT9" s="591"/>
      <c r="AU9" s="591"/>
      <c r="AV9" s="592"/>
      <c r="AX9" s="591"/>
      <c r="AY9" s="591"/>
      <c r="AZ9" s="592"/>
      <c r="BB9" s="591"/>
      <c r="BC9" s="591"/>
      <c r="BD9" s="592"/>
      <c r="BF9" s="591"/>
      <c r="BG9" s="591"/>
      <c r="BH9" s="592"/>
      <c r="BJ9" s="591"/>
      <c r="BK9" s="591"/>
      <c r="BL9" s="592"/>
      <c r="BN9" s="591"/>
      <c r="BO9" s="591"/>
      <c r="BP9" s="592"/>
      <c r="BR9" s="591"/>
      <c r="BS9" s="591"/>
      <c r="BT9" s="592"/>
      <c r="BV9" s="591"/>
      <c r="BW9" s="591"/>
      <c r="BX9" s="592"/>
      <c r="BZ9" s="591"/>
      <c r="CA9" s="591"/>
      <c r="CB9" s="592"/>
      <c r="CD9" s="591"/>
      <c r="CE9" s="591"/>
      <c r="CF9" s="592"/>
      <c r="CH9" s="591"/>
      <c r="CI9" s="591"/>
      <c r="CJ9" s="592"/>
      <c r="CL9" s="591"/>
      <c r="CM9" s="591"/>
      <c r="CN9" s="592"/>
      <c r="CP9" s="591"/>
      <c r="CQ9" s="591"/>
      <c r="CR9" s="592"/>
      <c r="CT9" s="591"/>
      <c r="CU9" s="591"/>
      <c r="CV9" s="592"/>
      <c r="CX9" s="591"/>
      <c r="CY9" s="591"/>
      <c r="CZ9" s="592"/>
      <c r="DB9" s="591"/>
      <c r="DC9" s="591"/>
      <c r="DD9" s="592"/>
      <c r="DF9" s="591"/>
      <c r="DG9" s="591"/>
      <c r="DH9" s="592"/>
      <c r="DJ9" s="591"/>
      <c r="DK9" s="591"/>
      <c r="DL9" s="592"/>
      <c r="DN9" s="591"/>
      <c r="DO9" s="591"/>
      <c r="DP9" s="592"/>
      <c r="DR9" s="591"/>
      <c r="DS9" s="591"/>
      <c r="DT9" s="592"/>
      <c r="DV9" s="591"/>
      <c r="DW9" s="591"/>
      <c r="DX9" s="592"/>
      <c r="DZ9" s="591"/>
      <c r="EA9" s="591"/>
      <c r="EB9" s="592"/>
      <c r="ED9" s="591"/>
      <c r="EE9" s="591"/>
      <c r="EF9" s="592"/>
      <c r="EH9" s="591"/>
      <c r="EI9" s="591"/>
      <c r="EJ9" s="592"/>
      <c r="EL9" s="591"/>
      <c r="EM9" s="591"/>
      <c r="EN9" s="592"/>
      <c r="EP9" s="591"/>
      <c r="EQ9" s="591"/>
      <c r="ER9" s="592"/>
      <c r="ET9" s="591"/>
      <c r="EU9" s="591"/>
      <c r="EV9" s="592"/>
      <c r="EX9" s="591"/>
      <c r="EY9" s="591"/>
      <c r="EZ9" s="592"/>
      <c r="FB9" s="591"/>
      <c r="FC9" s="591"/>
      <c r="FD9" s="592"/>
      <c r="FF9" s="591"/>
      <c r="FG9" s="591"/>
      <c r="FH9" s="592"/>
      <c r="FJ9" s="591"/>
      <c r="FK9" s="591"/>
      <c r="FL9" s="592"/>
      <c r="FN9" s="591"/>
      <c r="FO9" s="591"/>
      <c r="FP9" s="592"/>
      <c r="FR9" s="591"/>
      <c r="FS9" s="591"/>
      <c r="FT9" s="592"/>
      <c r="FV9" s="591"/>
      <c r="FW9" s="591"/>
      <c r="FX9" s="592"/>
      <c r="FZ9" s="591"/>
      <c r="GA9" s="591"/>
      <c r="GB9" s="592"/>
      <c r="GD9" s="591"/>
      <c r="GE9" s="591"/>
      <c r="GF9" s="592"/>
      <c r="GH9" s="591"/>
      <c r="GI9" s="591"/>
      <c r="GJ9" s="592"/>
      <c r="GL9" s="591"/>
      <c r="GM9" s="591"/>
      <c r="GN9" s="592"/>
      <c r="GP9" s="591"/>
      <c r="GQ9" s="591"/>
      <c r="GR9" s="592"/>
      <c r="GT9" s="591"/>
      <c r="GU9" s="591"/>
      <c r="GV9" s="592"/>
      <c r="GX9" s="591"/>
      <c r="GY9" s="591"/>
      <c r="GZ9" s="592"/>
      <c r="HB9" s="591"/>
      <c r="HC9" s="591"/>
      <c r="HD9" s="592"/>
      <c r="HF9" s="591"/>
      <c r="HG9" s="591"/>
      <c r="HH9" s="592"/>
      <c r="HJ9" s="591"/>
      <c r="HK9" s="591"/>
      <c r="HL9" s="592"/>
      <c r="HN9" s="591"/>
      <c r="HO9" s="591"/>
      <c r="HP9" s="592"/>
      <c r="HR9" s="591"/>
      <c r="HS9" s="591"/>
      <c r="HT9" s="592"/>
      <c r="HV9" s="591"/>
      <c r="HW9" s="591"/>
      <c r="HX9" s="592"/>
      <c r="HZ9" s="591"/>
      <c r="IA9" s="591"/>
      <c r="IB9" s="592"/>
      <c r="ID9" s="591"/>
      <c r="IE9" s="591"/>
      <c r="IF9" s="592"/>
      <c r="IH9" s="591"/>
      <c r="II9" s="591"/>
      <c r="IJ9" s="592"/>
      <c r="IL9" s="591"/>
      <c r="IM9" s="591"/>
      <c r="IN9" s="592"/>
      <c r="IP9" s="591"/>
      <c r="IQ9" s="591"/>
      <c r="IR9" s="592"/>
      <c r="IT9" s="591"/>
    </row>
    <row r="10" spans="1:254" ht="15" customHeight="1" x14ac:dyDescent="0.25">
      <c r="A10" s="607" t="s">
        <v>3227</v>
      </c>
      <c r="B10" s="627">
        <v>4435445.8049999997</v>
      </c>
      <c r="C10" s="608">
        <v>404000</v>
      </c>
      <c r="D10" s="627"/>
      <c r="E10" s="627"/>
      <c r="F10" s="608">
        <f t="shared" si="1"/>
        <v>4839445.8049999997</v>
      </c>
      <c r="G10" s="777"/>
      <c r="H10" s="609"/>
      <c r="I10" s="610"/>
      <c r="J10" s="611"/>
      <c r="O10" s="591"/>
      <c r="P10" s="592"/>
      <c r="R10" s="591"/>
      <c r="S10" s="591"/>
      <c r="T10" s="592"/>
      <c r="V10" s="591"/>
      <c r="W10" s="591"/>
      <c r="X10" s="592"/>
      <c r="Z10" s="591"/>
      <c r="AA10" s="591"/>
      <c r="AB10" s="592"/>
      <c r="AD10" s="591"/>
      <c r="AE10" s="591"/>
      <c r="AF10" s="592"/>
      <c r="AH10" s="591"/>
      <c r="AI10" s="591"/>
      <c r="AJ10" s="592"/>
      <c r="AL10" s="591"/>
      <c r="AM10" s="591"/>
      <c r="AN10" s="592"/>
      <c r="AP10" s="591"/>
      <c r="AQ10" s="591"/>
      <c r="AR10" s="592"/>
      <c r="AT10" s="591"/>
      <c r="AU10" s="591"/>
      <c r="AV10" s="592"/>
      <c r="AX10" s="591"/>
      <c r="AY10" s="591"/>
      <c r="AZ10" s="592"/>
      <c r="BB10" s="591"/>
      <c r="BC10" s="591"/>
      <c r="BD10" s="592"/>
      <c r="BF10" s="591"/>
      <c r="BG10" s="591"/>
      <c r="BH10" s="592"/>
      <c r="BJ10" s="591"/>
      <c r="BK10" s="591"/>
      <c r="BL10" s="592"/>
      <c r="BN10" s="591"/>
      <c r="BO10" s="591"/>
      <c r="BP10" s="592"/>
      <c r="BR10" s="591"/>
      <c r="BS10" s="591"/>
      <c r="BT10" s="592"/>
      <c r="BV10" s="591"/>
      <c r="BW10" s="591"/>
      <c r="BX10" s="592"/>
      <c r="BZ10" s="591"/>
      <c r="CA10" s="591"/>
      <c r="CB10" s="592"/>
      <c r="CD10" s="591"/>
      <c r="CE10" s="591"/>
      <c r="CF10" s="592"/>
      <c r="CH10" s="591"/>
      <c r="CI10" s="591"/>
      <c r="CJ10" s="592"/>
      <c r="CL10" s="591"/>
      <c r="CM10" s="591"/>
      <c r="CN10" s="592"/>
      <c r="CP10" s="591"/>
      <c r="CQ10" s="591"/>
      <c r="CR10" s="592"/>
      <c r="CT10" s="591"/>
      <c r="CU10" s="591"/>
      <c r="CV10" s="592"/>
      <c r="CX10" s="591"/>
      <c r="CY10" s="591"/>
      <c r="CZ10" s="592"/>
      <c r="DB10" s="591"/>
      <c r="DC10" s="591"/>
      <c r="DD10" s="592"/>
      <c r="DF10" s="591"/>
      <c r="DG10" s="591"/>
      <c r="DH10" s="592"/>
      <c r="DJ10" s="591"/>
      <c r="DK10" s="591"/>
      <c r="DL10" s="592"/>
      <c r="DN10" s="591"/>
      <c r="DO10" s="591"/>
      <c r="DP10" s="592"/>
      <c r="DR10" s="591"/>
      <c r="DS10" s="591"/>
      <c r="DT10" s="592"/>
      <c r="DV10" s="591"/>
      <c r="DW10" s="591"/>
      <c r="DX10" s="592"/>
      <c r="DZ10" s="591"/>
      <c r="EA10" s="591"/>
      <c r="EB10" s="592"/>
      <c r="ED10" s="591"/>
      <c r="EE10" s="591"/>
      <c r="EF10" s="592"/>
      <c r="EH10" s="591"/>
      <c r="EI10" s="591"/>
      <c r="EJ10" s="592"/>
      <c r="EL10" s="591"/>
      <c r="EM10" s="591"/>
      <c r="EN10" s="592"/>
      <c r="EP10" s="591"/>
      <c r="EQ10" s="591"/>
      <c r="ER10" s="592"/>
      <c r="ET10" s="591"/>
      <c r="EU10" s="591"/>
      <c r="EV10" s="592"/>
      <c r="EX10" s="591"/>
      <c r="EY10" s="591"/>
      <c r="EZ10" s="592"/>
      <c r="FB10" s="591"/>
      <c r="FC10" s="591"/>
      <c r="FD10" s="592"/>
      <c r="FF10" s="591"/>
      <c r="FG10" s="591"/>
      <c r="FH10" s="592"/>
      <c r="FJ10" s="591"/>
      <c r="FK10" s="591"/>
      <c r="FL10" s="592"/>
      <c r="FN10" s="591"/>
      <c r="FO10" s="591"/>
      <c r="FP10" s="592"/>
      <c r="FR10" s="591"/>
      <c r="FS10" s="591"/>
      <c r="FT10" s="592"/>
      <c r="FV10" s="591"/>
      <c r="FW10" s="591"/>
      <c r="FX10" s="592"/>
      <c r="FZ10" s="591"/>
      <c r="GA10" s="591"/>
      <c r="GB10" s="592"/>
      <c r="GD10" s="591"/>
      <c r="GE10" s="591"/>
      <c r="GF10" s="592"/>
      <c r="GH10" s="591"/>
      <c r="GI10" s="591"/>
      <c r="GJ10" s="592"/>
      <c r="GL10" s="591"/>
      <c r="GM10" s="591"/>
      <c r="GN10" s="592"/>
      <c r="GP10" s="591"/>
      <c r="GQ10" s="591"/>
      <c r="GR10" s="592"/>
      <c r="GT10" s="591"/>
      <c r="GU10" s="591"/>
      <c r="GV10" s="592"/>
      <c r="GX10" s="591"/>
      <c r="GY10" s="591"/>
      <c r="GZ10" s="592"/>
      <c r="HB10" s="591"/>
      <c r="HC10" s="591"/>
      <c r="HD10" s="592"/>
      <c r="HF10" s="591"/>
      <c r="HG10" s="591"/>
      <c r="HH10" s="592"/>
      <c r="HJ10" s="591"/>
      <c r="HK10" s="591"/>
      <c r="HL10" s="592"/>
      <c r="HN10" s="591"/>
      <c r="HO10" s="591"/>
      <c r="HP10" s="592"/>
      <c r="HR10" s="591"/>
      <c r="HS10" s="591"/>
      <c r="HT10" s="592"/>
      <c r="HV10" s="591"/>
      <c r="HW10" s="591"/>
      <c r="HX10" s="592"/>
      <c r="HZ10" s="591"/>
      <c r="IA10" s="591"/>
      <c r="IB10" s="592"/>
      <c r="ID10" s="591"/>
      <c r="IE10" s="591"/>
      <c r="IF10" s="592"/>
      <c r="IH10" s="591"/>
      <c r="II10" s="591"/>
      <c r="IJ10" s="592"/>
      <c r="IL10" s="591"/>
      <c r="IM10" s="591"/>
      <c r="IN10" s="592"/>
      <c r="IP10" s="591"/>
      <c r="IQ10" s="591"/>
      <c r="IR10" s="592"/>
      <c r="IT10" s="591"/>
    </row>
    <row r="11" spans="1:254" ht="15" customHeight="1" x14ac:dyDescent="0.25">
      <c r="A11" s="607" t="s">
        <v>3244</v>
      </c>
      <c r="B11" s="627">
        <v>38763800</v>
      </c>
      <c r="C11" s="627">
        <v>2000000</v>
      </c>
      <c r="D11" s="627"/>
      <c r="E11" s="627"/>
      <c r="F11" s="608">
        <f t="shared" ref="F11:F14" si="2">SUM(B11:E11)</f>
        <v>40763800</v>
      </c>
      <c r="G11" s="777"/>
      <c r="H11" s="609"/>
      <c r="I11" s="610"/>
      <c r="J11" s="611"/>
      <c r="O11" s="591"/>
      <c r="P11" s="592"/>
      <c r="R11" s="591"/>
      <c r="S11" s="591"/>
      <c r="T11" s="592"/>
      <c r="V11" s="591"/>
      <c r="W11" s="591"/>
      <c r="X11" s="592"/>
      <c r="Z11" s="591"/>
      <c r="AA11" s="591"/>
      <c r="AB11" s="592"/>
      <c r="AD11" s="591"/>
      <c r="AE11" s="591"/>
      <c r="AF11" s="592"/>
      <c r="AH11" s="591"/>
      <c r="AI11" s="591"/>
      <c r="AJ11" s="592"/>
      <c r="AL11" s="591"/>
      <c r="AM11" s="591"/>
      <c r="AN11" s="592"/>
      <c r="AP11" s="591"/>
      <c r="AQ11" s="591"/>
      <c r="AR11" s="592"/>
      <c r="AT11" s="591"/>
      <c r="AU11" s="591"/>
      <c r="AV11" s="592"/>
      <c r="AX11" s="591"/>
      <c r="AY11" s="591"/>
      <c r="AZ11" s="592"/>
      <c r="BB11" s="591"/>
      <c r="BC11" s="591"/>
      <c r="BD11" s="592"/>
      <c r="BF11" s="591"/>
      <c r="BG11" s="591"/>
      <c r="BH11" s="592"/>
      <c r="BJ11" s="591"/>
      <c r="BK11" s="591"/>
      <c r="BL11" s="592"/>
      <c r="BN11" s="591"/>
      <c r="BO11" s="591"/>
      <c r="BP11" s="592"/>
      <c r="BR11" s="591"/>
      <c r="BS11" s="591"/>
      <c r="BT11" s="592"/>
      <c r="BV11" s="591"/>
      <c r="BW11" s="591"/>
      <c r="BX11" s="592"/>
      <c r="BZ11" s="591"/>
      <c r="CA11" s="591"/>
      <c r="CB11" s="592"/>
      <c r="CD11" s="591"/>
      <c r="CE11" s="591"/>
      <c r="CF11" s="592"/>
      <c r="CH11" s="591"/>
      <c r="CI11" s="591"/>
      <c r="CJ11" s="592"/>
      <c r="CL11" s="591"/>
      <c r="CM11" s="591"/>
      <c r="CN11" s="592"/>
      <c r="CP11" s="591"/>
      <c r="CQ11" s="591"/>
      <c r="CR11" s="592"/>
      <c r="CT11" s="591"/>
      <c r="CU11" s="591"/>
      <c r="CV11" s="592"/>
      <c r="CX11" s="591"/>
      <c r="CY11" s="591"/>
      <c r="CZ11" s="592"/>
      <c r="DB11" s="591"/>
      <c r="DC11" s="591"/>
      <c r="DD11" s="592"/>
      <c r="DF11" s="591"/>
      <c r="DG11" s="591"/>
      <c r="DH11" s="592"/>
      <c r="DJ11" s="591"/>
      <c r="DK11" s="591"/>
      <c r="DL11" s="592"/>
      <c r="DN11" s="591"/>
      <c r="DO11" s="591"/>
      <c r="DP11" s="592"/>
      <c r="DR11" s="591"/>
      <c r="DS11" s="591"/>
      <c r="DT11" s="592"/>
      <c r="DV11" s="591"/>
      <c r="DW11" s="591"/>
      <c r="DX11" s="592"/>
      <c r="DZ11" s="591"/>
      <c r="EA11" s="591"/>
      <c r="EB11" s="592"/>
      <c r="ED11" s="591"/>
      <c r="EE11" s="591"/>
      <c r="EF11" s="592"/>
      <c r="EH11" s="591"/>
      <c r="EI11" s="591"/>
      <c r="EJ11" s="592"/>
      <c r="EL11" s="591"/>
      <c r="EM11" s="591"/>
      <c r="EN11" s="592"/>
      <c r="EP11" s="591"/>
      <c r="EQ11" s="591"/>
      <c r="ER11" s="592"/>
      <c r="ET11" s="591"/>
      <c r="EU11" s="591"/>
      <c r="EV11" s="592"/>
      <c r="EX11" s="591"/>
      <c r="EY11" s="591"/>
      <c r="EZ11" s="592"/>
      <c r="FB11" s="591"/>
      <c r="FC11" s="591"/>
      <c r="FD11" s="592"/>
      <c r="FF11" s="591"/>
      <c r="FG11" s="591"/>
      <c r="FH11" s="592"/>
      <c r="FJ11" s="591"/>
      <c r="FK11" s="591"/>
      <c r="FL11" s="592"/>
      <c r="FN11" s="591"/>
      <c r="FO11" s="591"/>
      <c r="FP11" s="592"/>
      <c r="FR11" s="591"/>
      <c r="FS11" s="591"/>
      <c r="FT11" s="592"/>
      <c r="FV11" s="591"/>
      <c r="FW11" s="591"/>
      <c r="FX11" s="592"/>
      <c r="FZ11" s="591"/>
      <c r="GA11" s="591"/>
      <c r="GB11" s="592"/>
      <c r="GD11" s="591"/>
      <c r="GE11" s="591"/>
      <c r="GF11" s="592"/>
      <c r="GH11" s="591"/>
      <c r="GI11" s="591"/>
      <c r="GJ11" s="592"/>
      <c r="GL11" s="591"/>
      <c r="GM11" s="591"/>
      <c r="GN11" s="592"/>
      <c r="GP11" s="591"/>
      <c r="GQ11" s="591"/>
      <c r="GR11" s="592"/>
      <c r="GT11" s="591"/>
      <c r="GU11" s="591"/>
      <c r="GV11" s="592"/>
      <c r="GX11" s="591"/>
      <c r="GY11" s="591"/>
      <c r="GZ11" s="592"/>
      <c r="HB11" s="591"/>
      <c r="HC11" s="591"/>
      <c r="HD11" s="592"/>
      <c r="HF11" s="591"/>
      <c r="HG11" s="591"/>
      <c r="HH11" s="592"/>
      <c r="HJ11" s="591"/>
      <c r="HK11" s="591"/>
      <c r="HL11" s="592"/>
      <c r="HN11" s="591"/>
      <c r="HO11" s="591"/>
      <c r="HP11" s="592"/>
      <c r="HR11" s="591"/>
      <c r="HS11" s="591"/>
      <c r="HT11" s="592"/>
      <c r="HV11" s="591"/>
      <c r="HW11" s="591"/>
      <c r="HX11" s="592"/>
      <c r="HZ11" s="591"/>
      <c r="IA11" s="591"/>
      <c r="IB11" s="592"/>
      <c r="ID11" s="591"/>
      <c r="IE11" s="591"/>
      <c r="IF11" s="592"/>
      <c r="IH11" s="591"/>
      <c r="II11" s="591"/>
      <c r="IJ11" s="592"/>
      <c r="IL11" s="591"/>
      <c r="IM11" s="591"/>
      <c r="IN11" s="592"/>
      <c r="IP11" s="591"/>
      <c r="IQ11" s="591"/>
      <c r="IR11" s="592"/>
      <c r="IT11" s="591"/>
    </row>
    <row r="12" spans="1:254" ht="15" customHeight="1" x14ac:dyDescent="0.25">
      <c r="A12" s="607" t="s">
        <v>3257</v>
      </c>
      <c r="B12" s="627">
        <v>7619126.9000000004</v>
      </c>
      <c r="C12" s="627">
        <v>300000</v>
      </c>
      <c r="D12" s="627"/>
      <c r="E12" s="627"/>
      <c r="F12" s="608">
        <f t="shared" si="2"/>
        <v>7919126.9000000004</v>
      </c>
      <c r="G12" s="777"/>
      <c r="H12" s="609"/>
      <c r="I12" s="610"/>
      <c r="J12" s="611"/>
      <c r="O12" s="591"/>
      <c r="P12" s="592"/>
      <c r="R12" s="591"/>
      <c r="S12" s="591"/>
      <c r="T12" s="592"/>
      <c r="V12" s="591"/>
      <c r="W12" s="591"/>
      <c r="X12" s="592"/>
      <c r="Z12" s="591"/>
      <c r="AA12" s="591"/>
      <c r="AB12" s="592"/>
      <c r="AD12" s="591"/>
      <c r="AE12" s="591"/>
      <c r="AF12" s="592"/>
      <c r="AH12" s="591"/>
      <c r="AI12" s="591"/>
      <c r="AJ12" s="592"/>
      <c r="AL12" s="591"/>
      <c r="AM12" s="591"/>
      <c r="AN12" s="592"/>
      <c r="AP12" s="591"/>
      <c r="AQ12" s="591"/>
      <c r="AR12" s="592"/>
      <c r="AT12" s="591"/>
      <c r="AU12" s="591"/>
      <c r="AV12" s="592"/>
      <c r="AX12" s="591"/>
      <c r="AY12" s="591"/>
      <c r="AZ12" s="592"/>
      <c r="BB12" s="591"/>
      <c r="BC12" s="591"/>
      <c r="BD12" s="592"/>
      <c r="BF12" s="591"/>
      <c r="BG12" s="591"/>
      <c r="BH12" s="592"/>
      <c r="BJ12" s="591"/>
      <c r="BK12" s="591"/>
      <c r="BL12" s="592"/>
      <c r="BN12" s="591"/>
      <c r="BO12" s="591"/>
      <c r="BP12" s="592"/>
      <c r="BR12" s="591"/>
      <c r="BS12" s="591"/>
      <c r="BT12" s="592"/>
      <c r="BV12" s="591"/>
      <c r="BW12" s="591"/>
      <c r="BX12" s="592"/>
      <c r="BZ12" s="591"/>
      <c r="CA12" s="591"/>
      <c r="CB12" s="592"/>
      <c r="CD12" s="591"/>
      <c r="CE12" s="591"/>
      <c r="CF12" s="592"/>
      <c r="CH12" s="591"/>
      <c r="CI12" s="591"/>
      <c r="CJ12" s="592"/>
      <c r="CL12" s="591"/>
      <c r="CM12" s="591"/>
      <c r="CN12" s="592"/>
      <c r="CP12" s="591"/>
      <c r="CQ12" s="591"/>
      <c r="CR12" s="592"/>
      <c r="CT12" s="591"/>
      <c r="CU12" s="591"/>
      <c r="CV12" s="592"/>
      <c r="CX12" s="591"/>
      <c r="CY12" s="591"/>
      <c r="CZ12" s="592"/>
      <c r="DB12" s="591"/>
      <c r="DC12" s="591"/>
      <c r="DD12" s="592"/>
      <c r="DF12" s="591"/>
      <c r="DG12" s="591"/>
      <c r="DH12" s="592"/>
      <c r="DJ12" s="591"/>
      <c r="DK12" s="591"/>
      <c r="DL12" s="592"/>
      <c r="DN12" s="591"/>
      <c r="DO12" s="591"/>
      <c r="DP12" s="592"/>
      <c r="DR12" s="591"/>
      <c r="DS12" s="591"/>
      <c r="DT12" s="592"/>
      <c r="DV12" s="591"/>
      <c r="DW12" s="591"/>
      <c r="DX12" s="592"/>
      <c r="DZ12" s="591"/>
      <c r="EA12" s="591"/>
      <c r="EB12" s="592"/>
      <c r="ED12" s="591"/>
      <c r="EE12" s="591"/>
      <c r="EF12" s="592"/>
      <c r="EH12" s="591"/>
      <c r="EI12" s="591"/>
      <c r="EJ12" s="592"/>
      <c r="EL12" s="591"/>
      <c r="EM12" s="591"/>
      <c r="EN12" s="592"/>
      <c r="EP12" s="591"/>
      <c r="EQ12" s="591"/>
      <c r="ER12" s="592"/>
      <c r="ET12" s="591"/>
      <c r="EU12" s="591"/>
      <c r="EV12" s="592"/>
      <c r="EX12" s="591"/>
      <c r="EY12" s="591"/>
      <c r="EZ12" s="592"/>
      <c r="FB12" s="591"/>
      <c r="FC12" s="591"/>
      <c r="FD12" s="592"/>
      <c r="FF12" s="591"/>
      <c r="FG12" s="591"/>
      <c r="FH12" s="592"/>
      <c r="FJ12" s="591"/>
      <c r="FK12" s="591"/>
      <c r="FL12" s="592"/>
      <c r="FN12" s="591"/>
      <c r="FO12" s="591"/>
      <c r="FP12" s="592"/>
      <c r="FR12" s="591"/>
      <c r="FS12" s="591"/>
      <c r="FT12" s="592"/>
      <c r="FV12" s="591"/>
      <c r="FW12" s="591"/>
      <c r="FX12" s="592"/>
      <c r="FZ12" s="591"/>
      <c r="GA12" s="591"/>
      <c r="GB12" s="592"/>
      <c r="GD12" s="591"/>
      <c r="GE12" s="591"/>
      <c r="GF12" s="592"/>
      <c r="GH12" s="591"/>
      <c r="GI12" s="591"/>
      <c r="GJ12" s="592"/>
      <c r="GL12" s="591"/>
      <c r="GM12" s="591"/>
      <c r="GN12" s="592"/>
      <c r="GP12" s="591"/>
      <c r="GQ12" s="591"/>
      <c r="GR12" s="592"/>
      <c r="GT12" s="591"/>
      <c r="GU12" s="591"/>
      <c r="GV12" s="592"/>
      <c r="GX12" s="591"/>
      <c r="GY12" s="591"/>
      <c r="GZ12" s="592"/>
      <c r="HB12" s="591"/>
      <c r="HC12" s="591"/>
      <c r="HD12" s="592"/>
      <c r="HF12" s="591"/>
      <c r="HG12" s="591"/>
      <c r="HH12" s="592"/>
      <c r="HJ12" s="591"/>
      <c r="HK12" s="591"/>
      <c r="HL12" s="592"/>
      <c r="HN12" s="591"/>
      <c r="HO12" s="591"/>
      <c r="HP12" s="592"/>
      <c r="HR12" s="591"/>
      <c r="HS12" s="591"/>
      <c r="HT12" s="592"/>
      <c r="HV12" s="591"/>
      <c r="HW12" s="591"/>
      <c r="HX12" s="592"/>
      <c r="HZ12" s="591"/>
      <c r="IA12" s="591"/>
      <c r="IB12" s="592"/>
      <c r="ID12" s="591"/>
      <c r="IE12" s="591"/>
      <c r="IF12" s="592"/>
      <c r="IH12" s="591"/>
      <c r="II12" s="591"/>
      <c r="IJ12" s="592"/>
      <c r="IL12" s="591"/>
      <c r="IM12" s="591"/>
      <c r="IN12" s="592"/>
      <c r="IP12" s="591"/>
      <c r="IQ12" s="591"/>
      <c r="IR12" s="592"/>
      <c r="IT12" s="591"/>
    </row>
    <row r="13" spans="1:254" ht="15" customHeight="1" x14ac:dyDescent="0.25">
      <c r="A13" s="607" t="s">
        <v>3258</v>
      </c>
      <c r="B13" s="627">
        <v>11642401.300000001</v>
      </c>
      <c r="C13" s="627">
        <v>300000</v>
      </c>
      <c r="D13" s="627"/>
      <c r="E13" s="627"/>
      <c r="F13" s="608">
        <f t="shared" si="2"/>
        <v>11942401.300000001</v>
      </c>
      <c r="G13" s="777"/>
      <c r="H13" s="609"/>
      <c r="I13" s="610"/>
      <c r="J13" s="611"/>
      <c r="O13" s="591"/>
      <c r="P13" s="592"/>
      <c r="R13" s="591"/>
      <c r="S13" s="591"/>
      <c r="T13" s="592"/>
      <c r="V13" s="591"/>
      <c r="W13" s="591"/>
      <c r="X13" s="592"/>
      <c r="Z13" s="591"/>
      <c r="AA13" s="591"/>
      <c r="AB13" s="592"/>
      <c r="AD13" s="591"/>
      <c r="AE13" s="591"/>
      <c r="AF13" s="592"/>
      <c r="AH13" s="591"/>
      <c r="AI13" s="591"/>
      <c r="AJ13" s="592"/>
      <c r="AL13" s="591"/>
      <c r="AM13" s="591"/>
      <c r="AN13" s="592"/>
      <c r="AP13" s="591"/>
      <c r="AQ13" s="591"/>
      <c r="AR13" s="592"/>
      <c r="AT13" s="591"/>
      <c r="AU13" s="591"/>
      <c r="AV13" s="592"/>
      <c r="AX13" s="591"/>
      <c r="AY13" s="591"/>
      <c r="AZ13" s="592"/>
      <c r="BB13" s="591"/>
      <c r="BC13" s="591"/>
      <c r="BD13" s="592"/>
      <c r="BF13" s="591"/>
      <c r="BG13" s="591"/>
      <c r="BH13" s="592"/>
      <c r="BJ13" s="591"/>
      <c r="BK13" s="591"/>
      <c r="BL13" s="592"/>
      <c r="BN13" s="591"/>
      <c r="BO13" s="591"/>
      <c r="BP13" s="592"/>
      <c r="BR13" s="591"/>
      <c r="BS13" s="591"/>
      <c r="BT13" s="592"/>
      <c r="BV13" s="591"/>
      <c r="BW13" s="591"/>
      <c r="BX13" s="592"/>
      <c r="BZ13" s="591"/>
      <c r="CA13" s="591"/>
      <c r="CB13" s="592"/>
      <c r="CD13" s="591"/>
      <c r="CE13" s="591"/>
      <c r="CF13" s="592"/>
      <c r="CH13" s="591"/>
      <c r="CI13" s="591"/>
      <c r="CJ13" s="592"/>
      <c r="CL13" s="591"/>
      <c r="CM13" s="591"/>
      <c r="CN13" s="592"/>
      <c r="CP13" s="591"/>
      <c r="CQ13" s="591"/>
      <c r="CR13" s="592"/>
      <c r="CT13" s="591"/>
      <c r="CU13" s="591"/>
      <c r="CV13" s="592"/>
      <c r="CX13" s="591"/>
      <c r="CY13" s="591"/>
      <c r="CZ13" s="592"/>
      <c r="DB13" s="591"/>
      <c r="DC13" s="591"/>
      <c r="DD13" s="592"/>
      <c r="DF13" s="591"/>
      <c r="DG13" s="591"/>
      <c r="DH13" s="592"/>
      <c r="DJ13" s="591"/>
      <c r="DK13" s="591"/>
      <c r="DL13" s="592"/>
      <c r="DN13" s="591"/>
      <c r="DO13" s="591"/>
      <c r="DP13" s="592"/>
      <c r="DR13" s="591"/>
      <c r="DS13" s="591"/>
      <c r="DT13" s="592"/>
      <c r="DV13" s="591"/>
      <c r="DW13" s="591"/>
      <c r="DX13" s="592"/>
      <c r="DZ13" s="591"/>
      <c r="EA13" s="591"/>
      <c r="EB13" s="592"/>
      <c r="ED13" s="591"/>
      <c r="EE13" s="591"/>
      <c r="EF13" s="592"/>
      <c r="EH13" s="591"/>
      <c r="EI13" s="591"/>
      <c r="EJ13" s="592"/>
      <c r="EL13" s="591"/>
      <c r="EM13" s="591"/>
      <c r="EN13" s="592"/>
      <c r="EP13" s="591"/>
      <c r="EQ13" s="591"/>
      <c r="ER13" s="592"/>
      <c r="ET13" s="591"/>
      <c r="EU13" s="591"/>
      <c r="EV13" s="592"/>
      <c r="EX13" s="591"/>
      <c r="EY13" s="591"/>
      <c r="EZ13" s="592"/>
      <c r="FB13" s="591"/>
      <c r="FC13" s="591"/>
      <c r="FD13" s="592"/>
      <c r="FF13" s="591"/>
      <c r="FG13" s="591"/>
      <c r="FH13" s="592"/>
      <c r="FJ13" s="591"/>
      <c r="FK13" s="591"/>
      <c r="FL13" s="592"/>
      <c r="FN13" s="591"/>
      <c r="FO13" s="591"/>
      <c r="FP13" s="592"/>
      <c r="FR13" s="591"/>
      <c r="FS13" s="591"/>
      <c r="FT13" s="592"/>
      <c r="FV13" s="591"/>
      <c r="FW13" s="591"/>
      <c r="FX13" s="592"/>
      <c r="FZ13" s="591"/>
      <c r="GA13" s="591"/>
      <c r="GB13" s="592"/>
      <c r="GD13" s="591"/>
      <c r="GE13" s="591"/>
      <c r="GF13" s="592"/>
      <c r="GH13" s="591"/>
      <c r="GI13" s="591"/>
      <c r="GJ13" s="592"/>
      <c r="GL13" s="591"/>
      <c r="GM13" s="591"/>
      <c r="GN13" s="592"/>
      <c r="GP13" s="591"/>
      <c r="GQ13" s="591"/>
      <c r="GR13" s="592"/>
      <c r="GT13" s="591"/>
      <c r="GU13" s="591"/>
      <c r="GV13" s="592"/>
      <c r="GX13" s="591"/>
      <c r="GY13" s="591"/>
      <c r="GZ13" s="592"/>
      <c r="HB13" s="591"/>
      <c r="HC13" s="591"/>
      <c r="HD13" s="592"/>
      <c r="HF13" s="591"/>
      <c r="HG13" s="591"/>
      <c r="HH13" s="592"/>
      <c r="HJ13" s="591"/>
      <c r="HK13" s="591"/>
      <c r="HL13" s="592"/>
      <c r="HN13" s="591"/>
      <c r="HO13" s="591"/>
      <c r="HP13" s="592"/>
      <c r="HR13" s="591"/>
      <c r="HS13" s="591"/>
      <c r="HT13" s="592"/>
      <c r="HV13" s="591"/>
      <c r="HW13" s="591"/>
      <c r="HX13" s="592"/>
      <c r="HZ13" s="591"/>
      <c r="IA13" s="591"/>
      <c r="IB13" s="592"/>
      <c r="ID13" s="591"/>
      <c r="IE13" s="591"/>
      <c r="IF13" s="592"/>
      <c r="IH13" s="591"/>
      <c r="II13" s="591"/>
      <c r="IJ13" s="592"/>
      <c r="IL13" s="591"/>
      <c r="IM13" s="591"/>
      <c r="IN13" s="592"/>
      <c r="IP13" s="591"/>
      <c r="IQ13" s="591"/>
      <c r="IR13" s="592"/>
      <c r="IT13" s="591"/>
    </row>
    <row r="14" spans="1:254" ht="15" customHeight="1" x14ac:dyDescent="0.25">
      <c r="A14" s="607" t="s">
        <v>3271</v>
      </c>
      <c r="B14" s="608">
        <v>16857152.5</v>
      </c>
      <c r="C14" s="608">
        <v>600000</v>
      </c>
      <c r="D14" s="627"/>
      <c r="E14" s="627"/>
      <c r="F14" s="608">
        <f t="shared" si="2"/>
        <v>17457152.5</v>
      </c>
      <c r="G14" s="777"/>
      <c r="H14" s="609"/>
      <c r="I14" s="610"/>
      <c r="J14" s="611"/>
      <c r="O14" s="591"/>
      <c r="P14" s="592"/>
      <c r="R14" s="591"/>
      <c r="S14" s="591"/>
      <c r="T14" s="592"/>
      <c r="V14" s="591"/>
      <c r="W14" s="591"/>
      <c r="X14" s="592"/>
      <c r="Z14" s="591"/>
      <c r="AA14" s="591"/>
      <c r="AB14" s="592"/>
      <c r="AD14" s="591"/>
      <c r="AE14" s="591"/>
      <c r="AF14" s="592"/>
      <c r="AH14" s="591"/>
      <c r="AI14" s="591"/>
      <c r="AJ14" s="592"/>
      <c r="AL14" s="591"/>
      <c r="AM14" s="591"/>
      <c r="AN14" s="592"/>
      <c r="AP14" s="591"/>
      <c r="AQ14" s="591"/>
      <c r="AR14" s="592"/>
      <c r="AT14" s="591"/>
      <c r="AU14" s="591"/>
      <c r="AV14" s="592"/>
      <c r="AX14" s="591"/>
      <c r="AY14" s="591"/>
      <c r="AZ14" s="592"/>
      <c r="BB14" s="591"/>
      <c r="BC14" s="591"/>
      <c r="BD14" s="592"/>
      <c r="BF14" s="591"/>
      <c r="BG14" s="591"/>
      <c r="BH14" s="592"/>
      <c r="BJ14" s="591"/>
      <c r="BK14" s="591"/>
      <c r="BL14" s="592"/>
      <c r="BN14" s="591"/>
      <c r="BO14" s="591"/>
      <c r="BP14" s="592"/>
      <c r="BR14" s="591"/>
      <c r="BS14" s="591"/>
      <c r="BT14" s="592"/>
      <c r="BV14" s="591"/>
      <c r="BW14" s="591"/>
      <c r="BX14" s="592"/>
      <c r="BZ14" s="591"/>
      <c r="CA14" s="591"/>
      <c r="CB14" s="592"/>
      <c r="CD14" s="591"/>
      <c r="CE14" s="591"/>
      <c r="CF14" s="592"/>
      <c r="CH14" s="591"/>
      <c r="CI14" s="591"/>
      <c r="CJ14" s="592"/>
      <c r="CL14" s="591"/>
      <c r="CM14" s="591"/>
      <c r="CN14" s="592"/>
      <c r="CP14" s="591"/>
      <c r="CQ14" s="591"/>
      <c r="CR14" s="592"/>
      <c r="CT14" s="591"/>
      <c r="CU14" s="591"/>
      <c r="CV14" s="592"/>
      <c r="CX14" s="591"/>
      <c r="CY14" s="591"/>
      <c r="CZ14" s="592"/>
      <c r="DB14" s="591"/>
      <c r="DC14" s="591"/>
      <c r="DD14" s="592"/>
      <c r="DF14" s="591"/>
      <c r="DG14" s="591"/>
      <c r="DH14" s="592"/>
      <c r="DJ14" s="591"/>
      <c r="DK14" s="591"/>
      <c r="DL14" s="592"/>
      <c r="DN14" s="591"/>
      <c r="DO14" s="591"/>
      <c r="DP14" s="592"/>
      <c r="DR14" s="591"/>
      <c r="DS14" s="591"/>
      <c r="DT14" s="592"/>
      <c r="DV14" s="591"/>
      <c r="DW14" s="591"/>
      <c r="DX14" s="592"/>
      <c r="DZ14" s="591"/>
      <c r="EA14" s="591"/>
      <c r="EB14" s="592"/>
      <c r="ED14" s="591"/>
      <c r="EE14" s="591"/>
      <c r="EF14" s="592"/>
      <c r="EH14" s="591"/>
      <c r="EI14" s="591"/>
      <c r="EJ14" s="592"/>
      <c r="EL14" s="591"/>
      <c r="EM14" s="591"/>
      <c r="EN14" s="592"/>
      <c r="EP14" s="591"/>
      <c r="EQ14" s="591"/>
      <c r="ER14" s="592"/>
      <c r="ET14" s="591"/>
      <c r="EU14" s="591"/>
      <c r="EV14" s="592"/>
      <c r="EX14" s="591"/>
      <c r="EY14" s="591"/>
      <c r="EZ14" s="592"/>
      <c r="FB14" s="591"/>
      <c r="FC14" s="591"/>
      <c r="FD14" s="592"/>
      <c r="FF14" s="591"/>
      <c r="FG14" s="591"/>
      <c r="FH14" s="592"/>
      <c r="FJ14" s="591"/>
      <c r="FK14" s="591"/>
      <c r="FL14" s="592"/>
      <c r="FN14" s="591"/>
      <c r="FO14" s="591"/>
      <c r="FP14" s="592"/>
      <c r="FR14" s="591"/>
      <c r="FS14" s="591"/>
      <c r="FT14" s="592"/>
      <c r="FV14" s="591"/>
      <c r="FW14" s="591"/>
      <c r="FX14" s="592"/>
      <c r="FZ14" s="591"/>
      <c r="GA14" s="591"/>
      <c r="GB14" s="592"/>
      <c r="GD14" s="591"/>
      <c r="GE14" s="591"/>
      <c r="GF14" s="592"/>
      <c r="GH14" s="591"/>
      <c r="GI14" s="591"/>
      <c r="GJ14" s="592"/>
      <c r="GL14" s="591"/>
      <c r="GM14" s="591"/>
      <c r="GN14" s="592"/>
      <c r="GP14" s="591"/>
      <c r="GQ14" s="591"/>
      <c r="GR14" s="592"/>
      <c r="GT14" s="591"/>
      <c r="GU14" s="591"/>
      <c r="GV14" s="592"/>
      <c r="GX14" s="591"/>
      <c r="GY14" s="591"/>
      <c r="GZ14" s="592"/>
      <c r="HB14" s="591"/>
      <c r="HC14" s="591"/>
      <c r="HD14" s="592"/>
      <c r="HF14" s="591"/>
      <c r="HG14" s="591"/>
      <c r="HH14" s="592"/>
      <c r="HJ14" s="591"/>
      <c r="HK14" s="591"/>
      <c r="HL14" s="592"/>
      <c r="HN14" s="591"/>
      <c r="HO14" s="591"/>
      <c r="HP14" s="592"/>
      <c r="HR14" s="591"/>
      <c r="HS14" s="591"/>
      <c r="HT14" s="592"/>
      <c r="HV14" s="591"/>
      <c r="HW14" s="591"/>
      <c r="HX14" s="592"/>
      <c r="HZ14" s="591"/>
      <c r="IA14" s="591"/>
      <c r="IB14" s="592"/>
      <c r="ID14" s="591"/>
      <c r="IE14" s="591"/>
      <c r="IF14" s="592"/>
      <c r="IH14" s="591"/>
      <c r="II14" s="591"/>
      <c r="IJ14" s="592"/>
      <c r="IL14" s="591"/>
      <c r="IM14" s="591"/>
      <c r="IN14" s="592"/>
      <c r="IP14" s="591"/>
      <c r="IQ14" s="591"/>
      <c r="IR14" s="592"/>
      <c r="IT14" s="591"/>
    </row>
    <row r="15" spans="1:254" ht="15" customHeight="1" x14ac:dyDescent="0.25">
      <c r="A15" s="607" t="s">
        <v>3279</v>
      </c>
      <c r="B15" s="608">
        <v>7149880.9000000004</v>
      </c>
      <c r="C15" s="608">
        <v>157325</v>
      </c>
      <c r="D15" s="627"/>
      <c r="E15" s="627"/>
      <c r="F15" s="608">
        <f>SUM(B15:E15)</f>
        <v>7307205.9000000004</v>
      </c>
      <c r="G15" s="777"/>
      <c r="H15" s="609"/>
      <c r="I15" s="610"/>
      <c r="J15" s="611"/>
      <c r="O15" s="591"/>
      <c r="P15" s="592"/>
      <c r="R15" s="591"/>
      <c r="S15" s="591"/>
      <c r="T15" s="592"/>
      <c r="V15" s="591"/>
      <c r="W15" s="591"/>
      <c r="X15" s="592"/>
      <c r="Z15" s="591"/>
      <c r="AA15" s="591"/>
      <c r="AB15" s="592"/>
      <c r="AD15" s="591"/>
      <c r="AE15" s="591"/>
      <c r="AF15" s="592"/>
      <c r="AH15" s="591"/>
      <c r="AI15" s="591"/>
      <c r="AJ15" s="592"/>
      <c r="AL15" s="591"/>
      <c r="AM15" s="591"/>
      <c r="AN15" s="592"/>
      <c r="AP15" s="591"/>
      <c r="AQ15" s="591"/>
      <c r="AR15" s="592"/>
      <c r="AT15" s="591"/>
      <c r="AU15" s="591"/>
      <c r="AV15" s="592"/>
      <c r="AX15" s="591"/>
      <c r="AY15" s="591"/>
      <c r="AZ15" s="592"/>
      <c r="BB15" s="591"/>
      <c r="BC15" s="591"/>
      <c r="BD15" s="592"/>
      <c r="BF15" s="591"/>
      <c r="BG15" s="591"/>
      <c r="BH15" s="592"/>
      <c r="BJ15" s="591"/>
      <c r="BK15" s="591"/>
      <c r="BL15" s="592"/>
      <c r="BN15" s="591"/>
      <c r="BO15" s="591"/>
      <c r="BP15" s="592"/>
      <c r="BR15" s="591"/>
      <c r="BS15" s="591"/>
      <c r="BT15" s="592"/>
      <c r="BV15" s="591"/>
      <c r="BW15" s="591"/>
      <c r="BX15" s="592"/>
      <c r="BZ15" s="591"/>
      <c r="CA15" s="591"/>
      <c r="CB15" s="592"/>
      <c r="CD15" s="591"/>
      <c r="CE15" s="591"/>
      <c r="CF15" s="592"/>
      <c r="CH15" s="591"/>
      <c r="CI15" s="591"/>
      <c r="CJ15" s="592"/>
      <c r="CL15" s="591"/>
      <c r="CM15" s="591"/>
      <c r="CN15" s="592"/>
      <c r="CP15" s="591"/>
      <c r="CQ15" s="591"/>
      <c r="CR15" s="592"/>
      <c r="CT15" s="591"/>
      <c r="CU15" s="591"/>
      <c r="CV15" s="592"/>
      <c r="CX15" s="591"/>
      <c r="CY15" s="591"/>
      <c r="CZ15" s="592"/>
      <c r="DB15" s="591"/>
      <c r="DC15" s="591"/>
      <c r="DD15" s="592"/>
      <c r="DF15" s="591"/>
      <c r="DG15" s="591"/>
      <c r="DH15" s="592"/>
      <c r="DJ15" s="591"/>
      <c r="DK15" s="591"/>
      <c r="DL15" s="592"/>
      <c r="DN15" s="591"/>
      <c r="DO15" s="591"/>
      <c r="DP15" s="592"/>
      <c r="DR15" s="591"/>
      <c r="DS15" s="591"/>
      <c r="DT15" s="592"/>
      <c r="DV15" s="591"/>
      <c r="DW15" s="591"/>
      <c r="DX15" s="592"/>
      <c r="DZ15" s="591"/>
      <c r="EA15" s="591"/>
      <c r="EB15" s="592"/>
      <c r="ED15" s="591"/>
      <c r="EE15" s="591"/>
      <c r="EF15" s="592"/>
      <c r="EH15" s="591"/>
      <c r="EI15" s="591"/>
      <c r="EJ15" s="592"/>
      <c r="EL15" s="591"/>
      <c r="EM15" s="591"/>
      <c r="EN15" s="592"/>
      <c r="EP15" s="591"/>
      <c r="EQ15" s="591"/>
      <c r="ER15" s="592"/>
      <c r="ET15" s="591"/>
      <c r="EU15" s="591"/>
      <c r="EV15" s="592"/>
      <c r="EX15" s="591"/>
      <c r="EY15" s="591"/>
      <c r="EZ15" s="592"/>
      <c r="FB15" s="591"/>
      <c r="FC15" s="591"/>
      <c r="FD15" s="592"/>
      <c r="FF15" s="591"/>
      <c r="FG15" s="591"/>
      <c r="FH15" s="592"/>
      <c r="FJ15" s="591"/>
      <c r="FK15" s="591"/>
      <c r="FL15" s="592"/>
      <c r="FN15" s="591"/>
      <c r="FO15" s="591"/>
      <c r="FP15" s="592"/>
      <c r="FR15" s="591"/>
      <c r="FS15" s="591"/>
      <c r="FT15" s="592"/>
      <c r="FV15" s="591"/>
      <c r="FW15" s="591"/>
      <c r="FX15" s="592"/>
      <c r="FZ15" s="591"/>
      <c r="GA15" s="591"/>
      <c r="GB15" s="592"/>
      <c r="GD15" s="591"/>
      <c r="GE15" s="591"/>
      <c r="GF15" s="592"/>
      <c r="GH15" s="591"/>
      <c r="GI15" s="591"/>
      <c r="GJ15" s="592"/>
      <c r="GL15" s="591"/>
      <c r="GM15" s="591"/>
      <c r="GN15" s="592"/>
      <c r="GP15" s="591"/>
      <c r="GQ15" s="591"/>
      <c r="GR15" s="592"/>
      <c r="GT15" s="591"/>
      <c r="GU15" s="591"/>
      <c r="GV15" s="592"/>
      <c r="GX15" s="591"/>
      <c r="GY15" s="591"/>
      <c r="GZ15" s="592"/>
      <c r="HB15" s="591"/>
      <c r="HC15" s="591"/>
      <c r="HD15" s="592"/>
      <c r="HF15" s="591"/>
      <c r="HG15" s="591"/>
      <c r="HH15" s="592"/>
      <c r="HJ15" s="591"/>
      <c r="HK15" s="591"/>
      <c r="HL15" s="592"/>
      <c r="HN15" s="591"/>
      <c r="HO15" s="591"/>
      <c r="HP15" s="592"/>
      <c r="HR15" s="591"/>
      <c r="HS15" s="591"/>
      <c r="HT15" s="592"/>
      <c r="HV15" s="591"/>
      <c r="HW15" s="591"/>
      <c r="HX15" s="592"/>
      <c r="HZ15" s="591"/>
      <c r="IA15" s="591"/>
      <c r="IB15" s="592"/>
      <c r="ID15" s="591"/>
      <c r="IE15" s="591"/>
      <c r="IF15" s="592"/>
      <c r="IH15" s="591"/>
      <c r="II15" s="591"/>
      <c r="IJ15" s="592"/>
      <c r="IL15" s="591"/>
      <c r="IM15" s="591"/>
      <c r="IN15" s="592"/>
      <c r="IP15" s="591"/>
      <c r="IQ15" s="591"/>
      <c r="IR15" s="592"/>
      <c r="IT15" s="591"/>
    </row>
    <row r="16" spans="1:254" ht="15" customHeight="1" x14ac:dyDescent="0.25">
      <c r="A16" s="607" t="s">
        <v>3280</v>
      </c>
      <c r="B16" s="627">
        <v>1161500</v>
      </c>
      <c r="C16" s="627"/>
      <c r="D16" s="627"/>
      <c r="E16" s="627"/>
      <c r="F16" s="627">
        <v>1161500</v>
      </c>
      <c r="G16" s="777"/>
      <c r="H16" s="609"/>
      <c r="I16" s="611"/>
      <c r="J16" s="611"/>
      <c r="O16" s="591"/>
      <c r="P16" s="592"/>
      <c r="R16" s="591"/>
      <c r="S16" s="591"/>
      <c r="T16" s="592"/>
      <c r="V16" s="591"/>
      <c r="W16" s="591"/>
      <c r="X16" s="592"/>
      <c r="Z16" s="591"/>
      <c r="AA16" s="591"/>
      <c r="AB16" s="592"/>
      <c r="AD16" s="591"/>
      <c r="AE16" s="591"/>
      <c r="AF16" s="592"/>
      <c r="AH16" s="591"/>
      <c r="AI16" s="591"/>
      <c r="AJ16" s="592"/>
      <c r="AL16" s="591"/>
      <c r="AM16" s="591"/>
      <c r="AN16" s="592"/>
      <c r="AP16" s="591"/>
      <c r="AQ16" s="591"/>
      <c r="AR16" s="592"/>
      <c r="AT16" s="591"/>
      <c r="AU16" s="591"/>
      <c r="AV16" s="592"/>
      <c r="AX16" s="591"/>
      <c r="AY16" s="591"/>
      <c r="AZ16" s="592"/>
      <c r="BB16" s="591"/>
      <c r="BC16" s="591"/>
      <c r="BD16" s="592"/>
      <c r="BF16" s="591"/>
      <c r="BG16" s="591"/>
      <c r="BH16" s="592"/>
      <c r="BJ16" s="591"/>
      <c r="BK16" s="591"/>
      <c r="BL16" s="592"/>
      <c r="BN16" s="591"/>
      <c r="BO16" s="591"/>
      <c r="BP16" s="592"/>
      <c r="BR16" s="591"/>
      <c r="BS16" s="591"/>
      <c r="BT16" s="592"/>
      <c r="BV16" s="591"/>
      <c r="BW16" s="591"/>
      <c r="BX16" s="592"/>
      <c r="BZ16" s="591"/>
      <c r="CA16" s="591"/>
      <c r="CB16" s="592"/>
      <c r="CD16" s="591"/>
      <c r="CE16" s="591"/>
      <c r="CF16" s="592"/>
      <c r="CH16" s="591"/>
      <c r="CI16" s="591"/>
      <c r="CJ16" s="592"/>
      <c r="CL16" s="591"/>
      <c r="CM16" s="591"/>
      <c r="CN16" s="592"/>
      <c r="CP16" s="591"/>
      <c r="CQ16" s="591"/>
      <c r="CR16" s="592"/>
      <c r="CT16" s="591"/>
      <c r="CU16" s="591"/>
      <c r="CV16" s="592"/>
      <c r="CX16" s="591"/>
      <c r="CY16" s="591"/>
      <c r="CZ16" s="592"/>
      <c r="DB16" s="591"/>
      <c r="DC16" s="591"/>
      <c r="DD16" s="592"/>
      <c r="DF16" s="591"/>
      <c r="DG16" s="591"/>
      <c r="DH16" s="592"/>
      <c r="DJ16" s="591"/>
      <c r="DK16" s="591"/>
      <c r="DL16" s="592"/>
      <c r="DN16" s="591"/>
      <c r="DO16" s="591"/>
      <c r="DP16" s="592"/>
      <c r="DR16" s="591"/>
      <c r="DS16" s="591"/>
      <c r="DT16" s="592"/>
      <c r="DV16" s="591"/>
      <c r="DW16" s="591"/>
      <c r="DX16" s="592"/>
      <c r="DZ16" s="591"/>
      <c r="EA16" s="591"/>
      <c r="EB16" s="592"/>
      <c r="ED16" s="591"/>
      <c r="EE16" s="591"/>
      <c r="EF16" s="592"/>
      <c r="EH16" s="591"/>
      <c r="EI16" s="591"/>
      <c r="EJ16" s="592"/>
      <c r="EL16" s="591"/>
      <c r="EM16" s="591"/>
      <c r="EN16" s="592"/>
      <c r="EP16" s="591"/>
      <c r="EQ16" s="591"/>
      <c r="ER16" s="592"/>
      <c r="ET16" s="591"/>
      <c r="EU16" s="591"/>
      <c r="EV16" s="592"/>
      <c r="EX16" s="591"/>
      <c r="EY16" s="591"/>
      <c r="EZ16" s="592"/>
      <c r="FB16" s="591"/>
      <c r="FC16" s="591"/>
      <c r="FD16" s="592"/>
      <c r="FF16" s="591"/>
      <c r="FG16" s="591"/>
      <c r="FH16" s="592"/>
      <c r="FJ16" s="591"/>
      <c r="FK16" s="591"/>
      <c r="FL16" s="592"/>
      <c r="FN16" s="591"/>
      <c r="FO16" s="591"/>
      <c r="FP16" s="592"/>
      <c r="FR16" s="591"/>
      <c r="FS16" s="591"/>
      <c r="FT16" s="592"/>
      <c r="FV16" s="591"/>
      <c r="FW16" s="591"/>
      <c r="FX16" s="592"/>
      <c r="FZ16" s="591"/>
      <c r="GA16" s="591"/>
      <c r="GB16" s="592"/>
      <c r="GD16" s="591"/>
      <c r="GE16" s="591"/>
      <c r="GF16" s="592"/>
      <c r="GH16" s="591"/>
      <c r="GI16" s="591"/>
      <c r="GJ16" s="592"/>
      <c r="GL16" s="591"/>
      <c r="GM16" s="591"/>
      <c r="GN16" s="592"/>
      <c r="GP16" s="591"/>
      <c r="GQ16" s="591"/>
      <c r="GR16" s="592"/>
      <c r="GT16" s="591"/>
      <c r="GU16" s="591"/>
      <c r="GV16" s="592"/>
      <c r="GX16" s="591"/>
      <c r="GY16" s="591"/>
      <c r="GZ16" s="592"/>
      <c r="HB16" s="591"/>
      <c r="HC16" s="591"/>
      <c r="HD16" s="592"/>
      <c r="HF16" s="591"/>
      <c r="HG16" s="591"/>
      <c r="HH16" s="592"/>
      <c r="HJ16" s="591"/>
      <c r="HK16" s="591"/>
      <c r="HL16" s="592"/>
      <c r="HN16" s="591"/>
      <c r="HO16" s="591"/>
      <c r="HP16" s="592"/>
      <c r="HR16" s="591"/>
      <c r="HS16" s="591"/>
      <c r="HT16" s="592"/>
      <c r="HV16" s="591"/>
      <c r="HW16" s="591"/>
      <c r="HX16" s="592"/>
      <c r="HZ16" s="591"/>
      <c r="IA16" s="591"/>
      <c r="IB16" s="592"/>
      <c r="ID16" s="591"/>
      <c r="IE16" s="591"/>
      <c r="IF16" s="592"/>
      <c r="IH16" s="591"/>
      <c r="II16" s="591"/>
      <c r="IJ16" s="592"/>
      <c r="IL16" s="591"/>
      <c r="IM16" s="591"/>
      <c r="IN16" s="592"/>
      <c r="IP16" s="591"/>
      <c r="IQ16" s="591"/>
      <c r="IR16" s="592"/>
      <c r="IT16" s="591"/>
    </row>
    <row r="17" spans="1:254" ht="15" customHeight="1" x14ac:dyDescent="0.25">
      <c r="A17" s="795" t="s">
        <v>857</v>
      </c>
      <c r="B17" s="627"/>
      <c r="C17" s="796">
        <v>6500</v>
      </c>
      <c r="D17" s="627"/>
      <c r="E17" s="627"/>
      <c r="F17" s="796">
        <v>6500</v>
      </c>
      <c r="G17" s="777"/>
      <c r="H17" s="609"/>
      <c r="I17" s="611"/>
      <c r="J17" s="611"/>
      <c r="O17" s="591"/>
      <c r="P17" s="592"/>
      <c r="R17" s="591"/>
      <c r="S17" s="591"/>
      <c r="T17" s="592"/>
      <c r="V17" s="591"/>
      <c r="W17" s="591"/>
      <c r="X17" s="592"/>
      <c r="Z17" s="591"/>
      <c r="AA17" s="591"/>
      <c r="AB17" s="592"/>
      <c r="AD17" s="591"/>
      <c r="AE17" s="591"/>
      <c r="AF17" s="592"/>
      <c r="AH17" s="591"/>
      <c r="AI17" s="591"/>
      <c r="AJ17" s="592"/>
      <c r="AL17" s="591"/>
      <c r="AM17" s="591"/>
      <c r="AN17" s="592"/>
      <c r="AP17" s="591"/>
      <c r="AQ17" s="591"/>
      <c r="AR17" s="592"/>
      <c r="AT17" s="591"/>
      <c r="AU17" s="591"/>
      <c r="AV17" s="592"/>
      <c r="AX17" s="591"/>
      <c r="AY17" s="591"/>
      <c r="AZ17" s="592"/>
      <c r="BB17" s="591"/>
      <c r="BC17" s="591"/>
      <c r="BD17" s="592"/>
      <c r="BF17" s="591"/>
      <c r="BG17" s="591"/>
      <c r="BH17" s="592"/>
      <c r="BJ17" s="591"/>
      <c r="BK17" s="591"/>
      <c r="BL17" s="592"/>
      <c r="BN17" s="591"/>
      <c r="BO17" s="591"/>
      <c r="BP17" s="592"/>
      <c r="BR17" s="591"/>
      <c r="BS17" s="591"/>
      <c r="BT17" s="592"/>
      <c r="BV17" s="591"/>
      <c r="BW17" s="591"/>
      <c r="BX17" s="592"/>
      <c r="BZ17" s="591"/>
      <c r="CA17" s="591"/>
      <c r="CB17" s="592"/>
      <c r="CD17" s="591"/>
      <c r="CE17" s="591"/>
      <c r="CF17" s="592"/>
      <c r="CH17" s="591"/>
      <c r="CI17" s="591"/>
      <c r="CJ17" s="592"/>
      <c r="CL17" s="591"/>
      <c r="CM17" s="591"/>
      <c r="CN17" s="592"/>
      <c r="CP17" s="591"/>
      <c r="CQ17" s="591"/>
      <c r="CR17" s="592"/>
      <c r="CT17" s="591"/>
      <c r="CU17" s="591"/>
      <c r="CV17" s="592"/>
      <c r="CX17" s="591"/>
      <c r="CY17" s="591"/>
      <c r="CZ17" s="592"/>
      <c r="DB17" s="591"/>
      <c r="DC17" s="591"/>
      <c r="DD17" s="592"/>
      <c r="DF17" s="591"/>
      <c r="DG17" s="591"/>
      <c r="DH17" s="592"/>
      <c r="DJ17" s="591"/>
      <c r="DK17" s="591"/>
      <c r="DL17" s="592"/>
      <c r="DN17" s="591"/>
      <c r="DO17" s="591"/>
      <c r="DP17" s="592"/>
      <c r="DR17" s="591"/>
      <c r="DS17" s="591"/>
      <c r="DT17" s="592"/>
      <c r="DV17" s="591"/>
      <c r="DW17" s="591"/>
      <c r="DX17" s="592"/>
      <c r="DZ17" s="591"/>
      <c r="EA17" s="591"/>
      <c r="EB17" s="592"/>
      <c r="ED17" s="591"/>
      <c r="EE17" s="591"/>
      <c r="EF17" s="592"/>
      <c r="EH17" s="591"/>
      <c r="EI17" s="591"/>
      <c r="EJ17" s="592"/>
      <c r="EL17" s="591"/>
      <c r="EM17" s="591"/>
      <c r="EN17" s="592"/>
      <c r="EP17" s="591"/>
      <c r="EQ17" s="591"/>
      <c r="ER17" s="592"/>
      <c r="ET17" s="591"/>
      <c r="EU17" s="591"/>
      <c r="EV17" s="592"/>
      <c r="EX17" s="591"/>
      <c r="EY17" s="591"/>
      <c r="EZ17" s="592"/>
      <c r="FB17" s="591"/>
      <c r="FC17" s="591"/>
      <c r="FD17" s="592"/>
      <c r="FF17" s="591"/>
      <c r="FG17" s="591"/>
      <c r="FH17" s="592"/>
      <c r="FJ17" s="591"/>
      <c r="FK17" s="591"/>
      <c r="FL17" s="592"/>
      <c r="FN17" s="591"/>
      <c r="FO17" s="591"/>
      <c r="FP17" s="592"/>
      <c r="FR17" s="591"/>
      <c r="FS17" s="591"/>
      <c r="FT17" s="592"/>
      <c r="FV17" s="591"/>
      <c r="FW17" s="591"/>
      <c r="FX17" s="592"/>
      <c r="FZ17" s="591"/>
      <c r="GA17" s="591"/>
      <c r="GB17" s="592"/>
      <c r="GD17" s="591"/>
      <c r="GE17" s="591"/>
      <c r="GF17" s="592"/>
      <c r="GH17" s="591"/>
      <c r="GI17" s="591"/>
      <c r="GJ17" s="592"/>
      <c r="GL17" s="591"/>
      <c r="GM17" s="591"/>
      <c r="GN17" s="592"/>
      <c r="GP17" s="591"/>
      <c r="GQ17" s="591"/>
      <c r="GR17" s="592"/>
      <c r="GT17" s="591"/>
      <c r="GU17" s="591"/>
      <c r="GV17" s="592"/>
      <c r="GX17" s="591"/>
      <c r="GY17" s="591"/>
      <c r="GZ17" s="592"/>
      <c r="HB17" s="591"/>
      <c r="HC17" s="591"/>
      <c r="HD17" s="592"/>
      <c r="HF17" s="591"/>
      <c r="HG17" s="591"/>
      <c r="HH17" s="592"/>
      <c r="HJ17" s="591"/>
      <c r="HK17" s="591"/>
      <c r="HL17" s="592"/>
      <c r="HN17" s="591"/>
      <c r="HO17" s="591"/>
      <c r="HP17" s="592"/>
      <c r="HR17" s="591"/>
      <c r="HS17" s="591"/>
      <c r="HT17" s="592"/>
      <c r="HV17" s="591"/>
      <c r="HW17" s="591"/>
      <c r="HX17" s="592"/>
      <c r="HZ17" s="591"/>
      <c r="IA17" s="591"/>
      <c r="IB17" s="592"/>
      <c r="ID17" s="591"/>
      <c r="IE17" s="591"/>
      <c r="IF17" s="592"/>
      <c r="IH17" s="591"/>
      <c r="II17" s="591"/>
      <c r="IJ17" s="592"/>
      <c r="IL17" s="591"/>
      <c r="IM17" s="591"/>
      <c r="IN17" s="592"/>
      <c r="IP17" s="591"/>
      <c r="IQ17" s="591"/>
      <c r="IR17" s="592"/>
      <c r="IT17" s="591"/>
    </row>
    <row r="18" spans="1:254" ht="15" customHeight="1" x14ac:dyDescent="0.25">
      <c r="A18" s="607"/>
      <c r="B18" s="627"/>
      <c r="C18" s="627"/>
      <c r="D18" s="627"/>
      <c r="E18" s="627"/>
      <c r="F18" s="608"/>
      <c r="G18" s="777"/>
      <c r="H18" s="609"/>
      <c r="I18" s="610"/>
      <c r="J18" s="611"/>
      <c r="O18" s="591"/>
      <c r="P18" s="592"/>
      <c r="R18" s="591"/>
      <c r="S18" s="591"/>
      <c r="T18" s="592"/>
      <c r="V18" s="591"/>
      <c r="W18" s="591"/>
      <c r="X18" s="592"/>
      <c r="Z18" s="591"/>
      <c r="AA18" s="591"/>
      <c r="AB18" s="592"/>
      <c r="AD18" s="591"/>
      <c r="AE18" s="591"/>
      <c r="AF18" s="592"/>
      <c r="AH18" s="591"/>
      <c r="AI18" s="591"/>
      <c r="AJ18" s="592"/>
      <c r="AL18" s="591"/>
      <c r="AM18" s="591"/>
      <c r="AN18" s="592"/>
      <c r="AP18" s="591"/>
      <c r="AQ18" s="591"/>
      <c r="AR18" s="592"/>
      <c r="AT18" s="591"/>
      <c r="AU18" s="591"/>
      <c r="AV18" s="592"/>
      <c r="AX18" s="591"/>
      <c r="AY18" s="591"/>
      <c r="AZ18" s="592"/>
      <c r="BB18" s="591"/>
      <c r="BC18" s="591"/>
      <c r="BD18" s="592"/>
      <c r="BF18" s="591"/>
      <c r="BG18" s="591"/>
      <c r="BH18" s="592"/>
      <c r="BJ18" s="591"/>
      <c r="BK18" s="591"/>
      <c r="BL18" s="592"/>
      <c r="BN18" s="591"/>
      <c r="BO18" s="591"/>
      <c r="BP18" s="592"/>
      <c r="BR18" s="591"/>
      <c r="BS18" s="591"/>
      <c r="BT18" s="592"/>
      <c r="BV18" s="591"/>
      <c r="BW18" s="591"/>
      <c r="BX18" s="592"/>
      <c r="BZ18" s="591"/>
      <c r="CA18" s="591"/>
      <c r="CB18" s="592"/>
      <c r="CD18" s="591"/>
      <c r="CE18" s="591"/>
      <c r="CF18" s="592"/>
      <c r="CH18" s="591"/>
      <c r="CI18" s="591"/>
      <c r="CJ18" s="592"/>
      <c r="CL18" s="591"/>
      <c r="CM18" s="591"/>
      <c r="CN18" s="592"/>
      <c r="CP18" s="591"/>
      <c r="CQ18" s="591"/>
      <c r="CR18" s="592"/>
      <c r="CT18" s="591"/>
      <c r="CU18" s="591"/>
      <c r="CV18" s="592"/>
      <c r="CX18" s="591"/>
      <c r="CY18" s="591"/>
      <c r="CZ18" s="592"/>
      <c r="DB18" s="591"/>
      <c r="DC18" s="591"/>
      <c r="DD18" s="592"/>
      <c r="DF18" s="591"/>
      <c r="DG18" s="591"/>
      <c r="DH18" s="592"/>
      <c r="DJ18" s="591"/>
      <c r="DK18" s="591"/>
      <c r="DL18" s="592"/>
      <c r="DN18" s="591"/>
      <c r="DO18" s="591"/>
      <c r="DP18" s="592"/>
      <c r="DR18" s="591"/>
      <c r="DS18" s="591"/>
      <c r="DT18" s="592"/>
      <c r="DV18" s="591"/>
      <c r="DW18" s="591"/>
      <c r="DX18" s="592"/>
      <c r="DZ18" s="591"/>
      <c r="EA18" s="591"/>
      <c r="EB18" s="592"/>
      <c r="ED18" s="591"/>
      <c r="EE18" s="591"/>
      <c r="EF18" s="592"/>
      <c r="EH18" s="591"/>
      <c r="EI18" s="591"/>
      <c r="EJ18" s="592"/>
      <c r="EL18" s="591"/>
      <c r="EM18" s="591"/>
      <c r="EN18" s="592"/>
      <c r="EP18" s="591"/>
      <c r="EQ18" s="591"/>
      <c r="ER18" s="592"/>
      <c r="ET18" s="591"/>
      <c r="EU18" s="591"/>
      <c r="EV18" s="592"/>
      <c r="EX18" s="591"/>
      <c r="EY18" s="591"/>
      <c r="EZ18" s="592"/>
      <c r="FB18" s="591"/>
      <c r="FC18" s="591"/>
      <c r="FD18" s="592"/>
      <c r="FF18" s="591"/>
      <c r="FG18" s="591"/>
      <c r="FH18" s="592"/>
      <c r="FJ18" s="591"/>
      <c r="FK18" s="591"/>
      <c r="FL18" s="592"/>
      <c r="FN18" s="591"/>
      <c r="FO18" s="591"/>
      <c r="FP18" s="592"/>
      <c r="FR18" s="591"/>
      <c r="FS18" s="591"/>
      <c r="FT18" s="592"/>
      <c r="FV18" s="591"/>
      <c r="FW18" s="591"/>
      <c r="FX18" s="592"/>
      <c r="FZ18" s="591"/>
      <c r="GA18" s="591"/>
      <c r="GB18" s="592"/>
      <c r="GD18" s="591"/>
      <c r="GE18" s="591"/>
      <c r="GF18" s="592"/>
      <c r="GH18" s="591"/>
      <c r="GI18" s="591"/>
      <c r="GJ18" s="592"/>
      <c r="GL18" s="591"/>
      <c r="GM18" s="591"/>
      <c r="GN18" s="592"/>
      <c r="GP18" s="591"/>
      <c r="GQ18" s="591"/>
      <c r="GR18" s="592"/>
      <c r="GT18" s="591"/>
      <c r="GU18" s="591"/>
      <c r="GV18" s="592"/>
      <c r="GX18" s="591"/>
      <c r="GY18" s="591"/>
      <c r="GZ18" s="592"/>
      <c r="HB18" s="591"/>
      <c r="HC18" s="591"/>
      <c r="HD18" s="592"/>
      <c r="HF18" s="591"/>
      <c r="HG18" s="591"/>
      <c r="HH18" s="592"/>
      <c r="HJ18" s="591"/>
      <c r="HK18" s="591"/>
      <c r="HL18" s="592"/>
      <c r="HN18" s="591"/>
      <c r="HO18" s="591"/>
      <c r="HP18" s="592"/>
      <c r="HR18" s="591"/>
      <c r="HS18" s="591"/>
      <c r="HT18" s="592"/>
      <c r="HV18" s="591"/>
      <c r="HW18" s="591"/>
      <c r="HX18" s="592"/>
      <c r="HZ18" s="591"/>
      <c r="IA18" s="591"/>
      <c r="IB18" s="592"/>
      <c r="ID18" s="591"/>
      <c r="IE18" s="591"/>
      <c r="IF18" s="592"/>
      <c r="IH18" s="591"/>
      <c r="II18" s="591"/>
      <c r="IJ18" s="592"/>
      <c r="IL18" s="591"/>
      <c r="IM18" s="591"/>
      <c r="IN18" s="592"/>
      <c r="IP18" s="591"/>
      <c r="IQ18" s="591"/>
      <c r="IR18" s="592"/>
      <c r="IT18" s="591"/>
    </row>
    <row r="19" spans="1:254" ht="15" customHeight="1" x14ac:dyDescent="0.25">
      <c r="A19" s="607"/>
      <c r="B19" s="627"/>
      <c r="C19" s="627"/>
      <c r="D19" s="627"/>
      <c r="E19" s="627"/>
      <c r="F19" s="608"/>
      <c r="G19" s="777"/>
      <c r="H19" s="609"/>
      <c r="I19" s="610"/>
      <c r="J19" s="611"/>
      <c r="O19" s="591"/>
      <c r="P19" s="592"/>
      <c r="R19" s="591"/>
      <c r="S19" s="591"/>
      <c r="T19" s="592"/>
      <c r="V19" s="591"/>
      <c r="W19" s="591"/>
      <c r="X19" s="592"/>
      <c r="Z19" s="591"/>
      <c r="AA19" s="591"/>
      <c r="AB19" s="592"/>
      <c r="AD19" s="591"/>
      <c r="AE19" s="591"/>
      <c r="AF19" s="592"/>
      <c r="AH19" s="591"/>
      <c r="AI19" s="591"/>
      <c r="AJ19" s="592"/>
      <c r="AL19" s="591"/>
      <c r="AM19" s="591"/>
      <c r="AN19" s="592"/>
      <c r="AP19" s="591"/>
      <c r="AQ19" s="591"/>
      <c r="AR19" s="592"/>
      <c r="AT19" s="591"/>
      <c r="AU19" s="591"/>
      <c r="AV19" s="592"/>
      <c r="AX19" s="591"/>
      <c r="AY19" s="591"/>
      <c r="AZ19" s="592"/>
      <c r="BB19" s="591"/>
      <c r="BC19" s="591"/>
      <c r="BD19" s="592"/>
      <c r="BF19" s="591"/>
      <c r="BG19" s="591"/>
      <c r="BH19" s="592"/>
      <c r="BJ19" s="591"/>
      <c r="BK19" s="591"/>
      <c r="BL19" s="592"/>
      <c r="BN19" s="591"/>
      <c r="BO19" s="591"/>
      <c r="BP19" s="592"/>
      <c r="BR19" s="591"/>
      <c r="BS19" s="591"/>
      <c r="BT19" s="592"/>
      <c r="BV19" s="591"/>
      <c r="BW19" s="591"/>
      <c r="BX19" s="592"/>
      <c r="BZ19" s="591"/>
      <c r="CA19" s="591"/>
      <c r="CB19" s="592"/>
      <c r="CD19" s="591"/>
      <c r="CE19" s="591"/>
      <c r="CF19" s="592"/>
      <c r="CH19" s="591"/>
      <c r="CI19" s="591"/>
      <c r="CJ19" s="592"/>
      <c r="CL19" s="591"/>
      <c r="CM19" s="591"/>
      <c r="CN19" s="592"/>
      <c r="CP19" s="591"/>
      <c r="CQ19" s="591"/>
      <c r="CR19" s="592"/>
      <c r="CT19" s="591"/>
      <c r="CU19" s="591"/>
      <c r="CV19" s="592"/>
      <c r="CX19" s="591"/>
      <c r="CY19" s="591"/>
      <c r="CZ19" s="592"/>
      <c r="DB19" s="591"/>
      <c r="DC19" s="591"/>
      <c r="DD19" s="592"/>
      <c r="DF19" s="591"/>
      <c r="DG19" s="591"/>
      <c r="DH19" s="592"/>
      <c r="DJ19" s="591"/>
      <c r="DK19" s="591"/>
      <c r="DL19" s="592"/>
      <c r="DN19" s="591"/>
      <c r="DO19" s="591"/>
      <c r="DP19" s="592"/>
      <c r="DR19" s="591"/>
      <c r="DS19" s="591"/>
      <c r="DT19" s="592"/>
      <c r="DV19" s="591"/>
      <c r="DW19" s="591"/>
      <c r="DX19" s="592"/>
      <c r="DZ19" s="591"/>
      <c r="EA19" s="591"/>
      <c r="EB19" s="592"/>
      <c r="ED19" s="591"/>
      <c r="EE19" s="591"/>
      <c r="EF19" s="592"/>
      <c r="EH19" s="591"/>
      <c r="EI19" s="591"/>
      <c r="EJ19" s="592"/>
      <c r="EL19" s="591"/>
      <c r="EM19" s="591"/>
      <c r="EN19" s="592"/>
      <c r="EP19" s="591"/>
      <c r="EQ19" s="591"/>
      <c r="ER19" s="592"/>
      <c r="ET19" s="591"/>
      <c r="EU19" s="591"/>
      <c r="EV19" s="592"/>
      <c r="EX19" s="591"/>
      <c r="EY19" s="591"/>
      <c r="EZ19" s="592"/>
      <c r="FB19" s="591"/>
      <c r="FC19" s="591"/>
      <c r="FD19" s="592"/>
      <c r="FF19" s="591"/>
      <c r="FG19" s="591"/>
      <c r="FH19" s="592"/>
      <c r="FJ19" s="591"/>
      <c r="FK19" s="591"/>
      <c r="FL19" s="592"/>
      <c r="FN19" s="591"/>
      <c r="FO19" s="591"/>
      <c r="FP19" s="592"/>
      <c r="FR19" s="591"/>
      <c r="FS19" s="591"/>
      <c r="FT19" s="592"/>
      <c r="FV19" s="591"/>
      <c r="FW19" s="591"/>
      <c r="FX19" s="592"/>
      <c r="FZ19" s="591"/>
      <c r="GA19" s="591"/>
      <c r="GB19" s="592"/>
      <c r="GD19" s="591"/>
      <c r="GE19" s="591"/>
      <c r="GF19" s="592"/>
      <c r="GH19" s="591"/>
      <c r="GI19" s="591"/>
      <c r="GJ19" s="592"/>
      <c r="GL19" s="591"/>
      <c r="GM19" s="591"/>
      <c r="GN19" s="592"/>
      <c r="GP19" s="591"/>
      <c r="GQ19" s="591"/>
      <c r="GR19" s="592"/>
      <c r="GT19" s="591"/>
      <c r="GU19" s="591"/>
      <c r="GV19" s="592"/>
      <c r="GX19" s="591"/>
      <c r="GY19" s="591"/>
      <c r="GZ19" s="592"/>
      <c r="HB19" s="591"/>
      <c r="HC19" s="591"/>
      <c r="HD19" s="592"/>
      <c r="HF19" s="591"/>
      <c r="HG19" s="591"/>
      <c r="HH19" s="592"/>
      <c r="HJ19" s="591"/>
      <c r="HK19" s="591"/>
      <c r="HL19" s="592"/>
      <c r="HN19" s="591"/>
      <c r="HO19" s="591"/>
      <c r="HP19" s="592"/>
      <c r="HR19" s="591"/>
      <c r="HS19" s="591"/>
      <c r="HT19" s="592"/>
      <c r="HV19" s="591"/>
      <c r="HW19" s="591"/>
      <c r="HX19" s="592"/>
      <c r="HZ19" s="591"/>
      <c r="IA19" s="591"/>
      <c r="IB19" s="592"/>
      <c r="ID19" s="591"/>
      <c r="IE19" s="591"/>
      <c r="IF19" s="592"/>
      <c r="IH19" s="591"/>
      <c r="II19" s="591"/>
      <c r="IJ19" s="592"/>
      <c r="IL19" s="591"/>
      <c r="IM19" s="591"/>
      <c r="IN19" s="592"/>
      <c r="IP19" s="591"/>
      <c r="IQ19" s="591"/>
      <c r="IR19" s="592"/>
      <c r="IT19" s="591"/>
    </row>
    <row r="20" spans="1:254" ht="15" customHeight="1" x14ac:dyDescent="0.25">
      <c r="A20" s="612"/>
      <c r="B20" s="606"/>
      <c r="C20" s="613"/>
      <c r="D20" s="613"/>
      <c r="E20" s="613"/>
      <c r="F20" s="613"/>
      <c r="G20" s="777"/>
      <c r="H20" s="609"/>
      <c r="I20" s="610"/>
      <c r="J20" s="611"/>
      <c r="O20" s="591"/>
      <c r="P20" s="592"/>
      <c r="R20" s="591"/>
      <c r="S20" s="591"/>
      <c r="T20" s="592"/>
      <c r="V20" s="591"/>
      <c r="W20" s="591"/>
      <c r="X20" s="592"/>
      <c r="Z20" s="591"/>
      <c r="AA20" s="591"/>
      <c r="AB20" s="592"/>
      <c r="AD20" s="591"/>
      <c r="AE20" s="591"/>
      <c r="AF20" s="592"/>
      <c r="AH20" s="591"/>
      <c r="AI20" s="591"/>
      <c r="AJ20" s="592"/>
      <c r="AL20" s="591"/>
      <c r="AM20" s="591"/>
      <c r="AN20" s="592"/>
      <c r="AP20" s="591"/>
      <c r="AQ20" s="591"/>
      <c r="AR20" s="592"/>
      <c r="AT20" s="591"/>
      <c r="AU20" s="591"/>
      <c r="AV20" s="592"/>
      <c r="AX20" s="591"/>
      <c r="AY20" s="591"/>
      <c r="AZ20" s="592"/>
      <c r="BB20" s="591"/>
      <c r="BC20" s="591"/>
      <c r="BD20" s="592"/>
      <c r="BF20" s="591"/>
      <c r="BG20" s="591"/>
      <c r="BH20" s="592"/>
      <c r="BJ20" s="591"/>
      <c r="BK20" s="591"/>
      <c r="BL20" s="592"/>
      <c r="BN20" s="591"/>
      <c r="BO20" s="591"/>
      <c r="BP20" s="592"/>
      <c r="BR20" s="591"/>
      <c r="BS20" s="591"/>
      <c r="BT20" s="592"/>
      <c r="BV20" s="591"/>
      <c r="BW20" s="591"/>
      <c r="BX20" s="592"/>
      <c r="BZ20" s="591"/>
      <c r="CA20" s="591"/>
      <c r="CB20" s="592"/>
      <c r="CD20" s="591"/>
      <c r="CE20" s="591"/>
      <c r="CF20" s="592"/>
      <c r="CH20" s="591"/>
      <c r="CI20" s="591"/>
      <c r="CJ20" s="592"/>
      <c r="CL20" s="591"/>
      <c r="CM20" s="591"/>
      <c r="CN20" s="592"/>
      <c r="CP20" s="591"/>
      <c r="CQ20" s="591"/>
      <c r="CR20" s="592"/>
      <c r="CT20" s="591"/>
      <c r="CU20" s="591"/>
      <c r="CV20" s="592"/>
      <c r="CX20" s="591"/>
      <c r="CY20" s="591"/>
      <c r="CZ20" s="592"/>
      <c r="DB20" s="591"/>
      <c r="DC20" s="591"/>
      <c r="DD20" s="592"/>
      <c r="DF20" s="591"/>
      <c r="DG20" s="591"/>
      <c r="DH20" s="592"/>
      <c r="DJ20" s="591"/>
      <c r="DK20" s="591"/>
      <c r="DL20" s="592"/>
      <c r="DN20" s="591"/>
      <c r="DO20" s="591"/>
      <c r="DP20" s="592"/>
      <c r="DR20" s="591"/>
      <c r="DS20" s="591"/>
      <c r="DT20" s="592"/>
      <c r="DV20" s="591"/>
      <c r="DW20" s="591"/>
      <c r="DX20" s="592"/>
      <c r="DZ20" s="591"/>
      <c r="EA20" s="591"/>
      <c r="EB20" s="592"/>
      <c r="ED20" s="591"/>
      <c r="EE20" s="591"/>
      <c r="EF20" s="592"/>
      <c r="EH20" s="591"/>
      <c r="EI20" s="591"/>
      <c r="EJ20" s="592"/>
      <c r="EL20" s="591"/>
      <c r="EM20" s="591"/>
      <c r="EN20" s="592"/>
      <c r="EP20" s="591"/>
      <c r="EQ20" s="591"/>
      <c r="ER20" s="592"/>
      <c r="ET20" s="591"/>
      <c r="EU20" s="591"/>
      <c r="EV20" s="592"/>
      <c r="EX20" s="591"/>
      <c r="EY20" s="591"/>
      <c r="EZ20" s="592"/>
      <c r="FB20" s="591"/>
      <c r="FC20" s="591"/>
      <c r="FD20" s="592"/>
      <c r="FF20" s="591"/>
      <c r="FG20" s="591"/>
      <c r="FH20" s="592"/>
      <c r="FJ20" s="591"/>
      <c r="FK20" s="591"/>
      <c r="FL20" s="592"/>
      <c r="FN20" s="591"/>
      <c r="FO20" s="591"/>
      <c r="FP20" s="592"/>
      <c r="FR20" s="591"/>
      <c r="FS20" s="591"/>
      <c r="FT20" s="592"/>
      <c r="FV20" s="591"/>
      <c r="FW20" s="591"/>
      <c r="FX20" s="592"/>
      <c r="FZ20" s="591"/>
      <c r="GA20" s="591"/>
      <c r="GB20" s="592"/>
      <c r="GD20" s="591"/>
      <c r="GE20" s="591"/>
      <c r="GF20" s="592"/>
      <c r="GH20" s="591"/>
      <c r="GI20" s="591"/>
      <c r="GJ20" s="592"/>
      <c r="GL20" s="591"/>
      <c r="GM20" s="591"/>
      <c r="GN20" s="592"/>
      <c r="GP20" s="591"/>
      <c r="GQ20" s="591"/>
      <c r="GR20" s="592"/>
      <c r="GT20" s="591"/>
      <c r="GU20" s="591"/>
      <c r="GV20" s="592"/>
      <c r="GX20" s="591"/>
      <c r="GY20" s="591"/>
      <c r="GZ20" s="592"/>
      <c r="HB20" s="591"/>
      <c r="HC20" s="591"/>
      <c r="HD20" s="592"/>
      <c r="HF20" s="591"/>
      <c r="HG20" s="591"/>
      <c r="HH20" s="592"/>
      <c r="HJ20" s="591"/>
      <c r="HK20" s="591"/>
      <c r="HL20" s="592"/>
      <c r="HN20" s="591"/>
      <c r="HO20" s="591"/>
      <c r="HP20" s="592"/>
      <c r="HR20" s="591"/>
      <c r="HS20" s="591"/>
      <c r="HT20" s="592"/>
      <c r="HV20" s="591"/>
      <c r="HW20" s="591"/>
      <c r="HX20" s="592"/>
      <c r="HZ20" s="591"/>
      <c r="IA20" s="591"/>
      <c r="IB20" s="592"/>
      <c r="ID20" s="591"/>
      <c r="IE20" s="591"/>
      <c r="IF20" s="592"/>
      <c r="IH20" s="591"/>
      <c r="II20" s="591"/>
      <c r="IJ20" s="592"/>
      <c r="IL20" s="591"/>
      <c r="IM20" s="591"/>
      <c r="IN20" s="592"/>
      <c r="IP20" s="591"/>
      <c r="IQ20" s="591"/>
      <c r="IR20" s="592"/>
      <c r="IT20" s="591"/>
    </row>
    <row r="21" spans="1:254" ht="15" customHeight="1" x14ac:dyDescent="0.25">
      <c r="A21" s="614" t="s">
        <v>2702</v>
      </c>
      <c r="B21" s="606"/>
      <c r="C21" s="613"/>
      <c r="D21" s="613"/>
      <c r="E21" s="613"/>
      <c r="F21" s="613"/>
      <c r="G21" s="777"/>
      <c r="H21" s="609"/>
      <c r="I21" s="610"/>
      <c r="J21" s="611"/>
      <c r="O21" s="591"/>
      <c r="P21" s="592"/>
      <c r="R21" s="591"/>
      <c r="S21" s="591"/>
      <c r="T21" s="592"/>
      <c r="V21" s="591"/>
      <c r="W21" s="591"/>
      <c r="X21" s="592"/>
      <c r="Z21" s="591"/>
      <c r="AA21" s="591"/>
      <c r="AB21" s="592"/>
      <c r="AD21" s="591"/>
      <c r="AE21" s="591"/>
      <c r="AF21" s="592"/>
      <c r="AH21" s="591"/>
      <c r="AI21" s="591"/>
      <c r="AJ21" s="592"/>
      <c r="AL21" s="591"/>
      <c r="AM21" s="591"/>
      <c r="AN21" s="592"/>
      <c r="AP21" s="591"/>
      <c r="AQ21" s="591"/>
      <c r="AR21" s="592"/>
      <c r="AT21" s="591"/>
      <c r="AU21" s="591"/>
      <c r="AV21" s="592"/>
      <c r="AX21" s="591"/>
      <c r="AY21" s="591"/>
      <c r="AZ21" s="592"/>
      <c r="BB21" s="591"/>
      <c r="BC21" s="591"/>
      <c r="BD21" s="592"/>
      <c r="BF21" s="591"/>
      <c r="BG21" s="591"/>
      <c r="BH21" s="592"/>
      <c r="BJ21" s="591"/>
      <c r="BK21" s="591"/>
      <c r="BL21" s="592"/>
      <c r="BN21" s="591"/>
      <c r="BO21" s="591"/>
      <c r="BP21" s="592"/>
      <c r="BR21" s="591"/>
      <c r="BS21" s="591"/>
      <c r="BT21" s="592"/>
      <c r="BV21" s="591"/>
      <c r="BW21" s="591"/>
      <c r="BX21" s="592"/>
      <c r="BZ21" s="591"/>
      <c r="CA21" s="591"/>
      <c r="CB21" s="592"/>
      <c r="CD21" s="591"/>
      <c r="CE21" s="591"/>
      <c r="CF21" s="592"/>
      <c r="CH21" s="591"/>
      <c r="CI21" s="591"/>
      <c r="CJ21" s="592"/>
      <c r="CL21" s="591"/>
      <c r="CM21" s="591"/>
      <c r="CN21" s="592"/>
      <c r="CP21" s="591"/>
      <c r="CQ21" s="591"/>
      <c r="CR21" s="592"/>
      <c r="CT21" s="591"/>
      <c r="CU21" s="591"/>
      <c r="CV21" s="592"/>
      <c r="CX21" s="591"/>
      <c r="CY21" s="591"/>
      <c r="CZ21" s="592"/>
      <c r="DB21" s="591"/>
      <c r="DC21" s="591"/>
      <c r="DD21" s="592"/>
      <c r="DF21" s="591"/>
      <c r="DG21" s="591"/>
      <c r="DH21" s="592"/>
      <c r="DJ21" s="591"/>
      <c r="DK21" s="591"/>
      <c r="DL21" s="592"/>
      <c r="DN21" s="591"/>
      <c r="DO21" s="591"/>
      <c r="DP21" s="592"/>
      <c r="DR21" s="591"/>
      <c r="DS21" s="591"/>
      <c r="DT21" s="592"/>
      <c r="DV21" s="591"/>
      <c r="DW21" s="591"/>
      <c r="DX21" s="592"/>
      <c r="DZ21" s="591"/>
      <c r="EA21" s="591"/>
      <c r="EB21" s="592"/>
      <c r="ED21" s="591"/>
      <c r="EE21" s="591"/>
      <c r="EF21" s="592"/>
      <c r="EH21" s="591"/>
      <c r="EI21" s="591"/>
      <c r="EJ21" s="592"/>
      <c r="EL21" s="591"/>
      <c r="EM21" s="591"/>
      <c r="EN21" s="592"/>
      <c r="EP21" s="591"/>
      <c r="EQ21" s="591"/>
      <c r="ER21" s="592"/>
      <c r="ET21" s="591"/>
      <c r="EU21" s="591"/>
      <c r="EV21" s="592"/>
      <c r="EX21" s="591"/>
      <c r="EY21" s="591"/>
      <c r="EZ21" s="592"/>
      <c r="FB21" s="591"/>
      <c r="FC21" s="591"/>
      <c r="FD21" s="592"/>
      <c r="FF21" s="591"/>
      <c r="FG21" s="591"/>
      <c r="FH21" s="592"/>
      <c r="FJ21" s="591"/>
      <c r="FK21" s="591"/>
      <c r="FL21" s="592"/>
      <c r="FN21" s="591"/>
      <c r="FO21" s="591"/>
      <c r="FP21" s="592"/>
      <c r="FR21" s="591"/>
      <c r="FS21" s="591"/>
      <c r="FT21" s="592"/>
      <c r="FV21" s="591"/>
      <c r="FW21" s="591"/>
      <c r="FX21" s="592"/>
      <c r="FZ21" s="591"/>
      <c r="GA21" s="591"/>
      <c r="GB21" s="592"/>
      <c r="GD21" s="591"/>
      <c r="GE21" s="591"/>
      <c r="GF21" s="592"/>
      <c r="GH21" s="591"/>
      <c r="GI21" s="591"/>
      <c r="GJ21" s="592"/>
      <c r="GL21" s="591"/>
      <c r="GM21" s="591"/>
      <c r="GN21" s="592"/>
      <c r="GP21" s="591"/>
      <c r="GQ21" s="591"/>
      <c r="GR21" s="592"/>
      <c r="GT21" s="591"/>
      <c r="GU21" s="591"/>
      <c r="GV21" s="592"/>
      <c r="GX21" s="591"/>
      <c r="GY21" s="591"/>
      <c r="GZ21" s="592"/>
      <c r="HB21" s="591"/>
      <c r="HC21" s="591"/>
      <c r="HD21" s="592"/>
      <c r="HF21" s="591"/>
      <c r="HG21" s="591"/>
      <c r="HH21" s="592"/>
      <c r="HJ21" s="591"/>
      <c r="HK21" s="591"/>
      <c r="HL21" s="592"/>
      <c r="HN21" s="591"/>
      <c r="HO21" s="591"/>
      <c r="HP21" s="592"/>
      <c r="HR21" s="591"/>
      <c r="HS21" s="591"/>
      <c r="HT21" s="592"/>
      <c r="HV21" s="591"/>
      <c r="HW21" s="591"/>
      <c r="HX21" s="592"/>
      <c r="HZ21" s="591"/>
      <c r="IA21" s="591"/>
      <c r="IB21" s="592"/>
      <c r="ID21" s="591"/>
      <c r="IE21" s="591"/>
      <c r="IF21" s="592"/>
      <c r="IH21" s="591"/>
      <c r="II21" s="591"/>
      <c r="IJ21" s="592"/>
      <c r="IL21" s="591"/>
      <c r="IM21" s="591"/>
      <c r="IN21" s="592"/>
      <c r="IP21" s="591"/>
      <c r="IQ21" s="591"/>
      <c r="IR21" s="592"/>
      <c r="IT21" s="591"/>
    </row>
    <row r="22" spans="1:254" ht="17.25" customHeight="1" x14ac:dyDescent="0.25">
      <c r="A22" s="777" t="s">
        <v>3043</v>
      </c>
      <c r="B22" s="583"/>
      <c r="C22" s="584">
        <v>1100000</v>
      </c>
      <c r="D22" s="584">
        <v>0</v>
      </c>
      <c r="E22" s="584"/>
      <c r="F22" s="584">
        <f>SUM(B22:E22)</f>
        <v>1100000</v>
      </c>
      <c r="G22" s="783"/>
      <c r="H22" s="609"/>
      <c r="I22" s="610"/>
      <c r="J22" s="611"/>
      <c r="O22" s="591"/>
      <c r="P22" s="592"/>
      <c r="R22" s="591"/>
      <c r="S22" s="591"/>
      <c r="T22" s="592"/>
      <c r="V22" s="591"/>
      <c r="W22" s="591"/>
      <c r="X22" s="592"/>
      <c r="Z22" s="591"/>
      <c r="AA22" s="591"/>
      <c r="AB22" s="592"/>
      <c r="AD22" s="591"/>
      <c r="AE22" s="591"/>
      <c r="AF22" s="592"/>
      <c r="AH22" s="591"/>
      <c r="AI22" s="591"/>
      <c r="AJ22" s="592"/>
      <c r="AL22" s="591"/>
      <c r="AM22" s="591"/>
      <c r="AN22" s="592"/>
      <c r="AP22" s="591"/>
      <c r="AQ22" s="591"/>
      <c r="AR22" s="592"/>
      <c r="AT22" s="591"/>
      <c r="AU22" s="591"/>
      <c r="AV22" s="592"/>
      <c r="AX22" s="591"/>
      <c r="AY22" s="591"/>
      <c r="AZ22" s="592"/>
      <c r="BB22" s="591"/>
      <c r="BC22" s="591"/>
      <c r="BD22" s="592"/>
      <c r="BF22" s="591"/>
      <c r="BG22" s="591"/>
      <c r="BH22" s="592"/>
      <c r="BJ22" s="591"/>
      <c r="BK22" s="591"/>
      <c r="BL22" s="592"/>
      <c r="BN22" s="591"/>
      <c r="BO22" s="591"/>
      <c r="BP22" s="592"/>
      <c r="BR22" s="591"/>
      <c r="BS22" s="591"/>
      <c r="BT22" s="592"/>
      <c r="BV22" s="591"/>
      <c r="BW22" s="591"/>
      <c r="BX22" s="592"/>
      <c r="BZ22" s="591"/>
      <c r="CA22" s="591"/>
      <c r="CB22" s="592"/>
      <c r="CD22" s="591"/>
      <c r="CE22" s="591"/>
      <c r="CF22" s="592"/>
      <c r="CH22" s="591"/>
      <c r="CI22" s="591"/>
      <c r="CJ22" s="592"/>
      <c r="CL22" s="591"/>
      <c r="CM22" s="591"/>
      <c r="CN22" s="592"/>
      <c r="CP22" s="591"/>
      <c r="CQ22" s="591"/>
      <c r="CR22" s="592"/>
      <c r="CT22" s="591"/>
      <c r="CU22" s="591"/>
      <c r="CV22" s="592"/>
      <c r="CX22" s="591"/>
      <c r="CY22" s="591"/>
      <c r="CZ22" s="592"/>
      <c r="DB22" s="591"/>
      <c r="DC22" s="591"/>
      <c r="DD22" s="592"/>
      <c r="DF22" s="591"/>
      <c r="DG22" s="591"/>
      <c r="DH22" s="592"/>
      <c r="DJ22" s="591"/>
      <c r="DK22" s="591"/>
      <c r="DL22" s="592"/>
      <c r="DN22" s="591"/>
      <c r="DO22" s="591"/>
      <c r="DP22" s="592"/>
      <c r="DR22" s="591"/>
      <c r="DS22" s="591"/>
      <c r="DT22" s="592"/>
      <c r="DV22" s="591"/>
      <c r="DW22" s="591"/>
      <c r="DX22" s="592"/>
      <c r="DZ22" s="591"/>
      <c r="EA22" s="591"/>
      <c r="EB22" s="592"/>
      <c r="ED22" s="591"/>
      <c r="EE22" s="591"/>
      <c r="EF22" s="592"/>
      <c r="EH22" s="591"/>
      <c r="EI22" s="591"/>
      <c r="EJ22" s="592"/>
      <c r="EL22" s="591"/>
      <c r="EM22" s="591"/>
      <c r="EN22" s="592"/>
      <c r="EP22" s="591"/>
      <c r="EQ22" s="591"/>
      <c r="ER22" s="592"/>
      <c r="ET22" s="591"/>
      <c r="EU22" s="591"/>
      <c r="EV22" s="592"/>
      <c r="EX22" s="591"/>
      <c r="EY22" s="591"/>
      <c r="EZ22" s="592"/>
      <c r="FB22" s="591"/>
      <c r="FC22" s="591"/>
      <c r="FD22" s="592"/>
      <c r="FF22" s="591"/>
      <c r="FG22" s="591"/>
      <c r="FH22" s="592"/>
      <c r="FJ22" s="591"/>
      <c r="FK22" s="591"/>
      <c r="FL22" s="592"/>
      <c r="FN22" s="591"/>
      <c r="FO22" s="591"/>
      <c r="FP22" s="592"/>
      <c r="FR22" s="591"/>
      <c r="FS22" s="591"/>
      <c r="FT22" s="592"/>
      <c r="FV22" s="591"/>
      <c r="FW22" s="591"/>
      <c r="FX22" s="592"/>
      <c r="FZ22" s="591"/>
      <c r="GA22" s="591"/>
      <c r="GB22" s="592"/>
      <c r="GD22" s="591"/>
      <c r="GE22" s="591"/>
      <c r="GF22" s="592"/>
      <c r="GH22" s="591"/>
      <c r="GI22" s="591"/>
      <c r="GJ22" s="592"/>
      <c r="GL22" s="591"/>
      <c r="GM22" s="591"/>
      <c r="GN22" s="592"/>
      <c r="GP22" s="591"/>
      <c r="GQ22" s="591"/>
      <c r="GR22" s="592"/>
      <c r="GT22" s="591"/>
      <c r="GU22" s="591"/>
      <c r="GV22" s="592"/>
      <c r="GX22" s="591"/>
      <c r="GY22" s="591"/>
      <c r="GZ22" s="592"/>
      <c r="HB22" s="591"/>
      <c r="HC22" s="591"/>
      <c r="HD22" s="592"/>
      <c r="HF22" s="591"/>
      <c r="HG22" s="591"/>
      <c r="HH22" s="592"/>
      <c r="HJ22" s="591"/>
      <c r="HK22" s="591"/>
      <c r="HL22" s="592"/>
      <c r="HN22" s="591"/>
      <c r="HO22" s="591"/>
      <c r="HP22" s="592"/>
      <c r="HR22" s="591"/>
      <c r="HS22" s="591"/>
      <c r="HT22" s="592"/>
      <c r="HV22" s="591"/>
      <c r="HW22" s="591"/>
      <c r="HX22" s="592"/>
      <c r="HZ22" s="591"/>
      <c r="IA22" s="591"/>
      <c r="IB22" s="592"/>
      <c r="ID22" s="591"/>
      <c r="IE22" s="591"/>
      <c r="IF22" s="592"/>
      <c r="IH22" s="591"/>
      <c r="II22" s="591"/>
      <c r="IJ22" s="592"/>
      <c r="IL22" s="591"/>
      <c r="IM22" s="591"/>
      <c r="IN22" s="592"/>
      <c r="IP22" s="591"/>
      <c r="IQ22" s="591"/>
      <c r="IR22" s="592"/>
      <c r="IT22" s="591"/>
    </row>
    <row r="23" spans="1:254" ht="17.25" customHeight="1" x14ac:dyDescent="0.25">
      <c r="A23" s="777" t="s">
        <v>3206</v>
      </c>
      <c r="B23" s="608">
        <v>25924962.844290864</v>
      </c>
      <c r="C23" s="608">
        <v>1323313.9518683017</v>
      </c>
      <c r="D23" s="584"/>
      <c r="E23" s="584"/>
      <c r="F23" s="608">
        <f t="shared" ref="F23:F25" si="3">SUM(B23:E23)</f>
        <v>27248276.796159167</v>
      </c>
      <c r="G23" s="783"/>
      <c r="H23" s="609"/>
      <c r="I23" s="610"/>
      <c r="J23" s="611"/>
      <c r="O23" s="591"/>
      <c r="P23" s="592"/>
      <c r="R23" s="591"/>
      <c r="S23" s="591"/>
      <c r="T23" s="592"/>
      <c r="V23" s="591"/>
      <c r="W23" s="591"/>
      <c r="X23" s="592"/>
      <c r="Z23" s="591"/>
      <c r="AA23" s="591"/>
      <c r="AB23" s="592"/>
      <c r="AD23" s="591"/>
      <c r="AE23" s="591"/>
      <c r="AF23" s="592"/>
      <c r="AH23" s="591"/>
      <c r="AI23" s="591"/>
      <c r="AJ23" s="592"/>
      <c r="AL23" s="591"/>
      <c r="AM23" s="591"/>
      <c r="AN23" s="592"/>
      <c r="AP23" s="591"/>
      <c r="AQ23" s="591"/>
      <c r="AR23" s="592"/>
      <c r="AT23" s="591"/>
      <c r="AU23" s="591"/>
      <c r="AV23" s="592"/>
      <c r="AX23" s="591"/>
      <c r="AY23" s="591"/>
      <c r="AZ23" s="592"/>
      <c r="BB23" s="591"/>
      <c r="BC23" s="591"/>
      <c r="BD23" s="592"/>
      <c r="BF23" s="591"/>
      <c r="BG23" s="591"/>
      <c r="BH23" s="592"/>
      <c r="BJ23" s="591"/>
      <c r="BK23" s="591"/>
      <c r="BL23" s="592"/>
      <c r="BN23" s="591"/>
      <c r="BO23" s="591"/>
      <c r="BP23" s="592"/>
      <c r="BR23" s="591"/>
      <c r="BS23" s="591"/>
      <c r="BT23" s="592"/>
      <c r="BV23" s="591"/>
      <c r="BW23" s="591"/>
      <c r="BX23" s="592"/>
      <c r="BZ23" s="591"/>
      <c r="CA23" s="591"/>
      <c r="CB23" s="592"/>
      <c r="CD23" s="591"/>
      <c r="CE23" s="591"/>
      <c r="CF23" s="592"/>
      <c r="CH23" s="591"/>
      <c r="CI23" s="591"/>
      <c r="CJ23" s="592"/>
      <c r="CL23" s="591"/>
      <c r="CM23" s="591"/>
      <c r="CN23" s="592"/>
      <c r="CP23" s="591"/>
      <c r="CQ23" s="591"/>
      <c r="CR23" s="592"/>
      <c r="CT23" s="591"/>
      <c r="CU23" s="591"/>
      <c r="CV23" s="592"/>
      <c r="CX23" s="591"/>
      <c r="CY23" s="591"/>
      <c r="CZ23" s="592"/>
      <c r="DB23" s="591"/>
      <c r="DC23" s="591"/>
      <c r="DD23" s="592"/>
      <c r="DF23" s="591"/>
      <c r="DG23" s="591"/>
      <c r="DH23" s="592"/>
      <c r="DJ23" s="591"/>
      <c r="DK23" s="591"/>
      <c r="DL23" s="592"/>
      <c r="DN23" s="591"/>
      <c r="DO23" s="591"/>
      <c r="DP23" s="592"/>
      <c r="DR23" s="591"/>
      <c r="DS23" s="591"/>
      <c r="DT23" s="592"/>
      <c r="DV23" s="591"/>
      <c r="DW23" s="591"/>
      <c r="DX23" s="592"/>
      <c r="DZ23" s="591"/>
      <c r="EA23" s="591"/>
      <c r="EB23" s="592"/>
      <c r="ED23" s="591"/>
      <c r="EE23" s="591"/>
      <c r="EF23" s="592"/>
      <c r="EH23" s="591"/>
      <c r="EI23" s="591"/>
      <c r="EJ23" s="592"/>
      <c r="EL23" s="591"/>
      <c r="EM23" s="591"/>
      <c r="EN23" s="592"/>
      <c r="EP23" s="591"/>
      <c r="EQ23" s="591"/>
      <c r="ER23" s="592"/>
      <c r="ET23" s="591"/>
      <c r="EU23" s="591"/>
      <c r="EV23" s="592"/>
      <c r="EX23" s="591"/>
      <c r="EY23" s="591"/>
      <c r="EZ23" s="592"/>
      <c r="FB23" s="591"/>
      <c r="FC23" s="591"/>
      <c r="FD23" s="592"/>
      <c r="FF23" s="591"/>
      <c r="FG23" s="591"/>
      <c r="FH23" s="592"/>
      <c r="FJ23" s="591"/>
      <c r="FK23" s="591"/>
      <c r="FL23" s="592"/>
      <c r="FN23" s="591"/>
      <c r="FO23" s="591"/>
      <c r="FP23" s="592"/>
      <c r="FR23" s="591"/>
      <c r="FS23" s="591"/>
      <c r="FT23" s="592"/>
      <c r="FV23" s="591"/>
      <c r="FW23" s="591"/>
      <c r="FX23" s="592"/>
      <c r="FZ23" s="591"/>
      <c r="GA23" s="591"/>
      <c r="GB23" s="592"/>
      <c r="GD23" s="591"/>
      <c r="GE23" s="591"/>
      <c r="GF23" s="592"/>
      <c r="GH23" s="591"/>
      <c r="GI23" s="591"/>
      <c r="GJ23" s="592"/>
      <c r="GL23" s="591"/>
      <c r="GM23" s="591"/>
      <c r="GN23" s="592"/>
      <c r="GP23" s="591"/>
      <c r="GQ23" s="591"/>
      <c r="GR23" s="592"/>
      <c r="GT23" s="591"/>
      <c r="GU23" s="591"/>
      <c r="GV23" s="592"/>
      <c r="GX23" s="591"/>
      <c r="GY23" s="591"/>
      <c r="GZ23" s="592"/>
      <c r="HB23" s="591"/>
      <c r="HC23" s="591"/>
      <c r="HD23" s="592"/>
      <c r="HF23" s="591"/>
      <c r="HG23" s="591"/>
      <c r="HH23" s="592"/>
      <c r="HJ23" s="591"/>
      <c r="HK23" s="591"/>
      <c r="HL23" s="592"/>
      <c r="HN23" s="591"/>
      <c r="HO23" s="591"/>
      <c r="HP23" s="592"/>
      <c r="HR23" s="591"/>
      <c r="HS23" s="591"/>
      <c r="HT23" s="592"/>
      <c r="HV23" s="591"/>
      <c r="HW23" s="591"/>
      <c r="HX23" s="592"/>
      <c r="HZ23" s="591"/>
      <c r="IA23" s="591"/>
      <c r="IB23" s="592"/>
      <c r="ID23" s="591"/>
      <c r="IE23" s="591"/>
      <c r="IF23" s="592"/>
      <c r="IH23" s="591"/>
      <c r="II23" s="591"/>
      <c r="IJ23" s="592"/>
      <c r="IL23" s="591"/>
      <c r="IM23" s="591"/>
      <c r="IN23" s="592"/>
      <c r="IP23" s="591"/>
      <c r="IQ23" s="591"/>
      <c r="IR23" s="592"/>
      <c r="IT23" s="591"/>
    </row>
    <row r="24" spans="1:254" ht="17.25" customHeight="1" x14ac:dyDescent="0.25">
      <c r="A24" s="777" t="s">
        <v>3207</v>
      </c>
      <c r="B24" s="608">
        <v>24937522.165928505</v>
      </c>
      <c r="C24" s="608">
        <v>1272911.0242279652</v>
      </c>
      <c r="D24" s="584"/>
      <c r="E24" s="584"/>
      <c r="F24" s="608">
        <f t="shared" si="3"/>
        <v>26210433.190156471</v>
      </c>
      <c r="G24" s="783"/>
      <c r="H24" s="609"/>
      <c r="I24" s="610"/>
      <c r="J24" s="611"/>
      <c r="O24" s="591"/>
      <c r="P24" s="592"/>
      <c r="R24" s="591"/>
      <c r="S24" s="591"/>
      <c r="T24" s="592"/>
      <c r="V24" s="591"/>
      <c r="W24" s="591"/>
      <c r="X24" s="592"/>
      <c r="Z24" s="591"/>
      <c r="AA24" s="591"/>
      <c r="AB24" s="592"/>
      <c r="AD24" s="591"/>
      <c r="AE24" s="591"/>
      <c r="AF24" s="592"/>
      <c r="AH24" s="591"/>
      <c r="AI24" s="591"/>
      <c r="AJ24" s="592"/>
      <c r="AL24" s="591"/>
      <c r="AM24" s="591"/>
      <c r="AN24" s="592"/>
      <c r="AP24" s="591"/>
      <c r="AQ24" s="591"/>
      <c r="AR24" s="592"/>
      <c r="AT24" s="591"/>
      <c r="AU24" s="591"/>
      <c r="AV24" s="592"/>
      <c r="AX24" s="591"/>
      <c r="AY24" s="591"/>
      <c r="AZ24" s="592"/>
      <c r="BB24" s="591"/>
      <c r="BC24" s="591"/>
      <c r="BD24" s="592"/>
      <c r="BF24" s="591"/>
      <c r="BG24" s="591"/>
      <c r="BH24" s="592"/>
      <c r="BJ24" s="591"/>
      <c r="BK24" s="591"/>
      <c r="BL24" s="592"/>
      <c r="BN24" s="591"/>
      <c r="BO24" s="591"/>
      <c r="BP24" s="592"/>
      <c r="BR24" s="591"/>
      <c r="BS24" s="591"/>
      <c r="BT24" s="592"/>
      <c r="BV24" s="591"/>
      <c r="BW24" s="591"/>
      <c r="BX24" s="592"/>
      <c r="BZ24" s="591"/>
      <c r="CA24" s="591"/>
      <c r="CB24" s="592"/>
      <c r="CD24" s="591"/>
      <c r="CE24" s="591"/>
      <c r="CF24" s="592"/>
      <c r="CH24" s="591"/>
      <c r="CI24" s="591"/>
      <c r="CJ24" s="592"/>
      <c r="CL24" s="591"/>
      <c r="CM24" s="591"/>
      <c r="CN24" s="592"/>
      <c r="CP24" s="591"/>
      <c r="CQ24" s="591"/>
      <c r="CR24" s="592"/>
      <c r="CT24" s="591"/>
      <c r="CU24" s="591"/>
      <c r="CV24" s="592"/>
      <c r="CX24" s="591"/>
      <c r="CY24" s="591"/>
      <c r="CZ24" s="592"/>
      <c r="DB24" s="591"/>
      <c r="DC24" s="591"/>
      <c r="DD24" s="592"/>
      <c r="DF24" s="591"/>
      <c r="DG24" s="591"/>
      <c r="DH24" s="592"/>
      <c r="DJ24" s="591"/>
      <c r="DK24" s="591"/>
      <c r="DL24" s="592"/>
      <c r="DN24" s="591"/>
      <c r="DO24" s="591"/>
      <c r="DP24" s="592"/>
      <c r="DR24" s="591"/>
      <c r="DS24" s="591"/>
      <c r="DT24" s="592"/>
      <c r="DV24" s="591"/>
      <c r="DW24" s="591"/>
      <c r="DX24" s="592"/>
      <c r="DZ24" s="591"/>
      <c r="EA24" s="591"/>
      <c r="EB24" s="592"/>
      <c r="ED24" s="591"/>
      <c r="EE24" s="591"/>
      <c r="EF24" s="592"/>
      <c r="EH24" s="591"/>
      <c r="EI24" s="591"/>
      <c r="EJ24" s="592"/>
      <c r="EL24" s="591"/>
      <c r="EM24" s="591"/>
      <c r="EN24" s="592"/>
      <c r="EP24" s="591"/>
      <c r="EQ24" s="591"/>
      <c r="ER24" s="592"/>
      <c r="ET24" s="591"/>
      <c r="EU24" s="591"/>
      <c r="EV24" s="592"/>
      <c r="EX24" s="591"/>
      <c r="EY24" s="591"/>
      <c r="EZ24" s="592"/>
      <c r="FB24" s="591"/>
      <c r="FC24" s="591"/>
      <c r="FD24" s="592"/>
      <c r="FF24" s="591"/>
      <c r="FG24" s="591"/>
      <c r="FH24" s="592"/>
      <c r="FJ24" s="591"/>
      <c r="FK24" s="591"/>
      <c r="FL24" s="592"/>
      <c r="FN24" s="591"/>
      <c r="FO24" s="591"/>
      <c r="FP24" s="592"/>
      <c r="FR24" s="591"/>
      <c r="FS24" s="591"/>
      <c r="FT24" s="592"/>
      <c r="FV24" s="591"/>
      <c r="FW24" s="591"/>
      <c r="FX24" s="592"/>
      <c r="FZ24" s="591"/>
      <c r="GA24" s="591"/>
      <c r="GB24" s="592"/>
      <c r="GD24" s="591"/>
      <c r="GE24" s="591"/>
      <c r="GF24" s="592"/>
      <c r="GH24" s="591"/>
      <c r="GI24" s="591"/>
      <c r="GJ24" s="592"/>
      <c r="GL24" s="591"/>
      <c r="GM24" s="591"/>
      <c r="GN24" s="592"/>
      <c r="GP24" s="591"/>
      <c r="GQ24" s="591"/>
      <c r="GR24" s="592"/>
      <c r="GT24" s="591"/>
      <c r="GU24" s="591"/>
      <c r="GV24" s="592"/>
      <c r="GX24" s="591"/>
      <c r="GY24" s="591"/>
      <c r="GZ24" s="592"/>
      <c r="HB24" s="591"/>
      <c r="HC24" s="591"/>
      <c r="HD24" s="592"/>
      <c r="HF24" s="591"/>
      <c r="HG24" s="591"/>
      <c r="HH24" s="592"/>
      <c r="HJ24" s="591"/>
      <c r="HK24" s="591"/>
      <c r="HL24" s="592"/>
      <c r="HN24" s="591"/>
      <c r="HO24" s="591"/>
      <c r="HP24" s="592"/>
      <c r="HR24" s="591"/>
      <c r="HS24" s="591"/>
      <c r="HT24" s="592"/>
      <c r="HV24" s="591"/>
      <c r="HW24" s="591"/>
      <c r="HX24" s="592"/>
      <c r="HZ24" s="591"/>
      <c r="IA24" s="591"/>
      <c r="IB24" s="592"/>
      <c r="ID24" s="591"/>
      <c r="IE24" s="591"/>
      <c r="IF24" s="592"/>
      <c r="IH24" s="591"/>
      <c r="II24" s="591"/>
      <c r="IJ24" s="592"/>
      <c r="IL24" s="591"/>
      <c r="IM24" s="591"/>
      <c r="IN24" s="592"/>
      <c r="IP24" s="591"/>
      <c r="IQ24" s="591"/>
      <c r="IR24" s="592"/>
      <c r="IT24" s="591"/>
    </row>
    <row r="25" spans="1:254" ht="17.25" customHeight="1" x14ac:dyDescent="0.25">
      <c r="A25" s="777" t="s">
        <v>3208</v>
      </c>
      <c r="B25" s="608">
        <v>695543.84298063186</v>
      </c>
      <c r="C25" s="608">
        <v>35503.343903733265</v>
      </c>
      <c r="D25" s="584"/>
      <c r="E25" s="584"/>
      <c r="F25" s="608">
        <f t="shared" si="3"/>
        <v>731047.18688436516</v>
      </c>
      <c r="G25" s="783"/>
      <c r="H25" s="609"/>
      <c r="I25" s="610"/>
      <c r="J25" s="611"/>
      <c r="O25" s="591"/>
      <c r="P25" s="592"/>
      <c r="R25" s="591"/>
      <c r="S25" s="591"/>
      <c r="T25" s="592"/>
      <c r="V25" s="591"/>
      <c r="W25" s="591"/>
      <c r="X25" s="592"/>
      <c r="Z25" s="591"/>
      <c r="AA25" s="591"/>
      <c r="AB25" s="592"/>
      <c r="AD25" s="591"/>
      <c r="AE25" s="591"/>
      <c r="AF25" s="592"/>
      <c r="AH25" s="591"/>
      <c r="AI25" s="591"/>
      <c r="AJ25" s="592"/>
      <c r="AL25" s="591"/>
      <c r="AM25" s="591"/>
      <c r="AN25" s="592"/>
      <c r="AP25" s="591"/>
      <c r="AQ25" s="591"/>
      <c r="AR25" s="592"/>
      <c r="AT25" s="591"/>
      <c r="AU25" s="591"/>
      <c r="AV25" s="592"/>
      <c r="AX25" s="591"/>
      <c r="AY25" s="591"/>
      <c r="AZ25" s="592"/>
      <c r="BB25" s="591"/>
      <c r="BC25" s="591"/>
      <c r="BD25" s="592"/>
      <c r="BF25" s="591"/>
      <c r="BG25" s="591"/>
      <c r="BH25" s="592"/>
      <c r="BJ25" s="591"/>
      <c r="BK25" s="591"/>
      <c r="BL25" s="592"/>
      <c r="BN25" s="591"/>
      <c r="BO25" s="591"/>
      <c r="BP25" s="592"/>
      <c r="BR25" s="591"/>
      <c r="BS25" s="591"/>
      <c r="BT25" s="592"/>
      <c r="BV25" s="591"/>
      <c r="BW25" s="591"/>
      <c r="BX25" s="592"/>
      <c r="BZ25" s="591"/>
      <c r="CA25" s="591"/>
      <c r="CB25" s="592"/>
      <c r="CD25" s="591"/>
      <c r="CE25" s="591"/>
      <c r="CF25" s="592"/>
      <c r="CH25" s="591"/>
      <c r="CI25" s="591"/>
      <c r="CJ25" s="592"/>
      <c r="CL25" s="591"/>
      <c r="CM25" s="591"/>
      <c r="CN25" s="592"/>
      <c r="CP25" s="591"/>
      <c r="CQ25" s="591"/>
      <c r="CR25" s="592"/>
      <c r="CT25" s="591"/>
      <c r="CU25" s="591"/>
      <c r="CV25" s="592"/>
      <c r="CX25" s="591"/>
      <c r="CY25" s="591"/>
      <c r="CZ25" s="592"/>
      <c r="DB25" s="591"/>
      <c r="DC25" s="591"/>
      <c r="DD25" s="592"/>
      <c r="DF25" s="591"/>
      <c r="DG25" s="591"/>
      <c r="DH25" s="592"/>
      <c r="DJ25" s="591"/>
      <c r="DK25" s="591"/>
      <c r="DL25" s="592"/>
      <c r="DN25" s="591"/>
      <c r="DO25" s="591"/>
      <c r="DP25" s="592"/>
      <c r="DR25" s="591"/>
      <c r="DS25" s="591"/>
      <c r="DT25" s="592"/>
      <c r="DV25" s="591"/>
      <c r="DW25" s="591"/>
      <c r="DX25" s="592"/>
      <c r="DZ25" s="591"/>
      <c r="EA25" s="591"/>
      <c r="EB25" s="592"/>
      <c r="ED25" s="591"/>
      <c r="EE25" s="591"/>
      <c r="EF25" s="592"/>
      <c r="EH25" s="591"/>
      <c r="EI25" s="591"/>
      <c r="EJ25" s="592"/>
      <c r="EL25" s="591"/>
      <c r="EM25" s="591"/>
      <c r="EN25" s="592"/>
      <c r="EP25" s="591"/>
      <c r="EQ25" s="591"/>
      <c r="ER25" s="592"/>
      <c r="ET25" s="591"/>
      <c r="EU25" s="591"/>
      <c r="EV25" s="592"/>
      <c r="EX25" s="591"/>
      <c r="EY25" s="591"/>
      <c r="EZ25" s="592"/>
      <c r="FB25" s="591"/>
      <c r="FC25" s="591"/>
      <c r="FD25" s="592"/>
      <c r="FF25" s="591"/>
      <c r="FG25" s="591"/>
      <c r="FH25" s="592"/>
      <c r="FJ25" s="591"/>
      <c r="FK25" s="591"/>
      <c r="FL25" s="592"/>
      <c r="FN25" s="591"/>
      <c r="FO25" s="591"/>
      <c r="FP25" s="592"/>
      <c r="FR25" s="591"/>
      <c r="FS25" s="591"/>
      <c r="FT25" s="592"/>
      <c r="FV25" s="591"/>
      <c r="FW25" s="591"/>
      <c r="FX25" s="592"/>
      <c r="FZ25" s="591"/>
      <c r="GA25" s="591"/>
      <c r="GB25" s="592"/>
      <c r="GD25" s="591"/>
      <c r="GE25" s="591"/>
      <c r="GF25" s="592"/>
      <c r="GH25" s="591"/>
      <c r="GI25" s="591"/>
      <c r="GJ25" s="592"/>
      <c r="GL25" s="591"/>
      <c r="GM25" s="591"/>
      <c r="GN25" s="592"/>
      <c r="GP25" s="591"/>
      <c r="GQ25" s="591"/>
      <c r="GR25" s="592"/>
      <c r="GT25" s="591"/>
      <c r="GU25" s="591"/>
      <c r="GV25" s="592"/>
      <c r="GX25" s="591"/>
      <c r="GY25" s="591"/>
      <c r="GZ25" s="592"/>
      <c r="HB25" s="591"/>
      <c r="HC25" s="591"/>
      <c r="HD25" s="592"/>
      <c r="HF25" s="591"/>
      <c r="HG25" s="591"/>
      <c r="HH25" s="592"/>
      <c r="HJ25" s="591"/>
      <c r="HK25" s="591"/>
      <c r="HL25" s="592"/>
      <c r="HN25" s="591"/>
      <c r="HO25" s="591"/>
      <c r="HP25" s="592"/>
      <c r="HR25" s="591"/>
      <c r="HS25" s="591"/>
      <c r="HT25" s="592"/>
      <c r="HV25" s="591"/>
      <c r="HW25" s="591"/>
      <c r="HX25" s="592"/>
      <c r="HZ25" s="591"/>
      <c r="IA25" s="591"/>
      <c r="IB25" s="592"/>
      <c r="ID25" s="591"/>
      <c r="IE25" s="591"/>
      <c r="IF25" s="592"/>
      <c r="IH25" s="591"/>
      <c r="II25" s="591"/>
      <c r="IJ25" s="592"/>
      <c r="IL25" s="591"/>
      <c r="IM25" s="591"/>
      <c r="IN25" s="592"/>
      <c r="IP25" s="591"/>
      <c r="IQ25" s="591"/>
      <c r="IR25" s="592"/>
      <c r="IT25" s="591"/>
    </row>
    <row r="26" spans="1:254" ht="17.25" customHeight="1" x14ac:dyDescent="0.25">
      <c r="A26" s="607" t="s">
        <v>3211</v>
      </c>
      <c r="B26" s="627">
        <v>13253992.114772489</v>
      </c>
      <c r="C26" s="627">
        <v>462263.47878196643</v>
      </c>
      <c r="D26" s="584"/>
      <c r="E26" s="584"/>
      <c r="F26" s="608">
        <f t="shared" ref="F26:F56" si="4">SUM(B26:E26)</f>
        <v>13716255.593554456</v>
      </c>
      <c r="G26" s="783"/>
      <c r="H26" s="609"/>
      <c r="I26" s="610"/>
      <c r="J26" s="611"/>
      <c r="O26" s="591"/>
      <c r="P26" s="592"/>
      <c r="R26" s="591"/>
      <c r="S26" s="591"/>
      <c r="T26" s="592"/>
      <c r="V26" s="591"/>
      <c r="W26" s="591"/>
      <c r="X26" s="592"/>
      <c r="Z26" s="591"/>
      <c r="AA26" s="591"/>
      <c r="AB26" s="592"/>
      <c r="AD26" s="591"/>
      <c r="AE26" s="591"/>
      <c r="AF26" s="592"/>
      <c r="AH26" s="591"/>
      <c r="AI26" s="591"/>
      <c r="AJ26" s="592"/>
      <c r="AL26" s="591"/>
      <c r="AM26" s="591"/>
      <c r="AN26" s="592"/>
      <c r="AP26" s="591"/>
      <c r="AQ26" s="591"/>
      <c r="AR26" s="592"/>
      <c r="AT26" s="591"/>
      <c r="AU26" s="591"/>
      <c r="AV26" s="592"/>
      <c r="AX26" s="591"/>
      <c r="AY26" s="591"/>
      <c r="AZ26" s="592"/>
      <c r="BB26" s="591"/>
      <c r="BC26" s="591"/>
      <c r="BD26" s="592"/>
      <c r="BF26" s="591"/>
      <c r="BG26" s="591"/>
      <c r="BH26" s="592"/>
      <c r="BJ26" s="591"/>
      <c r="BK26" s="591"/>
      <c r="BL26" s="592"/>
      <c r="BN26" s="591"/>
      <c r="BO26" s="591"/>
      <c r="BP26" s="592"/>
      <c r="BR26" s="591"/>
      <c r="BS26" s="591"/>
      <c r="BT26" s="592"/>
      <c r="BV26" s="591"/>
      <c r="BW26" s="591"/>
      <c r="BX26" s="592"/>
      <c r="BZ26" s="591"/>
      <c r="CA26" s="591"/>
      <c r="CB26" s="592"/>
      <c r="CD26" s="591"/>
      <c r="CE26" s="591"/>
      <c r="CF26" s="592"/>
      <c r="CH26" s="591"/>
      <c r="CI26" s="591"/>
      <c r="CJ26" s="592"/>
      <c r="CL26" s="591"/>
      <c r="CM26" s="591"/>
      <c r="CN26" s="592"/>
      <c r="CP26" s="591"/>
      <c r="CQ26" s="591"/>
      <c r="CR26" s="592"/>
      <c r="CT26" s="591"/>
      <c r="CU26" s="591"/>
      <c r="CV26" s="592"/>
      <c r="CX26" s="591"/>
      <c r="CY26" s="591"/>
      <c r="CZ26" s="592"/>
      <c r="DB26" s="591"/>
      <c r="DC26" s="591"/>
      <c r="DD26" s="592"/>
      <c r="DF26" s="591"/>
      <c r="DG26" s="591"/>
      <c r="DH26" s="592"/>
      <c r="DJ26" s="591"/>
      <c r="DK26" s="591"/>
      <c r="DL26" s="592"/>
      <c r="DN26" s="591"/>
      <c r="DO26" s="591"/>
      <c r="DP26" s="592"/>
      <c r="DR26" s="591"/>
      <c r="DS26" s="591"/>
      <c r="DT26" s="592"/>
      <c r="DV26" s="591"/>
      <c r="DW26" s="591"/>
      <c r="DX26" s="592"/>
      <c r="DZ26" s="591"/>
      <c r="EA26" s="591"/>
      <c r="EB26" s="592"/>
      <c r="ED26" s="591"/>
      <c r="EE26" s="591"/>
      <c r="EF26" s="592"/>
      <c r="EH26" s="591"/>
      <c r="EI26" s="591"/>
      <c r="EJ26" s="592"/>
      <c r="EL26" s="591"/>
      <c r="EM26" s="591"/>
      <c r="EN26" s="592"/>
      <c r="EP26" s="591"/>
      <c r="EQ26" s="591"/>
      <c r="ER26" s="592"/>
      <c r="ET26" s="591"/>
      <c r="EU26" s="591"/>
      <c r="EV26" s="592"/>
      <c r="EX26" s="591"/>
      <c r="EY26" s="591"/>
      <c r="EZ26" s="592"/>
      <c r="FB26" s="591"/>
      <c r="FC26" s="591"/>
      <c r="FD26" s="592"/>
      <c r="FF26" s="591"/>
      <c r="FG26" s="591"/>
      <c r="FH26" s="592"/>
      <c r="FJ26" s="591"/>
      <c r="FK26" s="591"/>
      <c r="FL26" s="592"/>
      <c r="FN26" s="591"/>
      <c r="FO26" s="591"/>
      <c r="FP26" s="592"/>
      <c r="FR26" s="591"/>
      <c r="FS26" s="591"/>
      <c r="FT26" s="592"/>
      <c r="FV26" s="591"/>
      <c r="FW26" s="591"/>
      <c r="FX26" s="592"/>
      <c r="FZ26" s="591"/>
      <c r="GA26" s="591"/>
      <c r="GB26" s="592"/>
      <c r="GD26" s="591"/>
      <c r="GE26" s="591"/>
      <c r="GF26" s="592"/>
      <c r="GH26" s="591"/>
      <c r="GI26" s="591"/>
      <c r="GJ26" s="592"/>
      <c r="GL26" s="591"/>
      <c r="GM26" s="591"/>
      <c r="GN26" s="592"/>
      <c r="GP26" s="591"/>
      <c r="GQ26" s="591"/>
      <c r="GR26" s="592"/>
      <c r="GT26" s="591"/>
      <c r="GU26" s="591"/>
      <c r="GV26" s="592"/>
      <c r="GX26" s="591"/>
      <c r="GY26" s="591"/>
      <c r="GZ26" s="592"/>
      <c r="HB26" s="591"/>
      <c r="HC26" s="591"/>
      <c r="HD26" s="592"/>
      <c r="HF26" s="591"/>
      <c r="HG26" s="591"/>
      <c r="HH26" s="592"/>
      <c r="HJ26" s="591"/>
      <c r="HK26" s="591"/>
      <c r="HL26" s="592"/>
      <c r="HN26" s="591"/>
      <c r="HO26" s="591"/>
      <c r="HP26" s="592"/>
      <c r="HR26" s="591"/>
      <c r="HS26" s="591"/>
      <c r="HT26" s="592"/>
      <c r="HV26" s="591"/>
      <c r="HW26" s="591"/>
      <c r="HX26" s="592"/>
      <c r="HZ26" s="591"/>
      <c r="IA26" s="591"/>
      <c r="IB26" s="592"/>
      <c r="ID26" s="591"/>
      <c r="IE26" s="591"/>
      <c r="IF26" s="592"/>
      <c r="IH26" s="591"/>
      <c r="II26" s="591"/>
      <c r="IJ26" s="592"/>
      <c r="IL26" s="591"/>
      <c r="IM26" s="591"/>
      <c r="IN26" s="592"/>
      <c r="IP26" s="591"/>
      <c r="IQ26" s="591"/>
      <c r="IR26" s="592"/>
      <c r="IT26" s="591"/>
    </row>
    <row r="27" spans="1:254" ht="17.25" customHeight="1" x14ac:dyDescent="0.25">
      <c r="A27" s="607" t="s">
        <v>3212</v>
      </c>
      <c r="B27" s="627">
        <v>12334708.361068916</v>
      </c>
      <c r="C27" s="627">
        <v>430201.34215966368</v>
      </c>
      <c r="D27" s="584"/>
      <c r="E27" s="584"/>
      <c r="F27" s="608">
        <f t="shared" si="4"/>
        <v>12764909.70322858</v>
      </c>
      <c r="G27" s="783"/>
      <c r="H27" s="609"/>
      <c r="I27" s="610"/>
      <c r="J27" s="611"/>
      <c r="O27" s="591"/>
      <c r="P27" s="592"/>
      <c r="R27" s="591"/>
      <c r="S27" s="591"/>
      <c r="T27" s="592"/>
      <c r="V27" s="591"/>
      <c r="W27" s="591"/>
      <c r="X27" s="592"/>
      <c r="Z27" s="591"/>
      <c r="AA27" s="591"/>
      <c r="AB27" s="592"/>
      <c r="AD27" s="591"/>
      <c r="AE27" s="591"/>
      <c r="AF27" s="592"/>
      <c r="AH27" s="591"/>
      <c r="AI27" s="591"/>
      <c r="AJ27" s="592"/>
      <c r="AL27" s="591"/>
      <c r="AM27" s="591"/>
      <c r="AN27" s="592"/>
      <c r="AP27" s="591"/>
      <c r="AQ27" s="591"/>
      <c r="AR27" s="592"/>
      <c r="AT27" s="591"/>
      <c r="AU27" s="591"/>
      <c r="AV27" s="592"/>
      <c r="AX27" s="591"/>
      <c r="AY27" s="591"/>
      <c r="AZ27" s="592"/>
      <c r="BB27" s="591"/>
      <c r="BC27" s="591"/>
      <c r="BD27" s="592"/>
      <c r="BF27" s="591"/>
      <c r="BG27" s="591"/>
      <c r="BH27" s="592"/>
      <c r="BJ27" s="591"/>
      <c r="BK27" s="591"/>
      <c r="BL27" s="592"/>
      <c r="BN27" s="591"/>
      <c r="BO27" s="591"/>
      <c r="BP27" s="592"/>
      <c r="BR27" s="591"/>
      <c r="BS27" s="591"/>
      <c r="BT27" s="592"/>
      <c r="BV27" s="591"/>
      <c r="BW27" s="591"/>
      <c r="BX27" s="592"/>
      <c r="BZ27" s="591"/>
      <c r="CA27" s="591"/>
      <c r="CB27" s="592"/>
      <c r="CD27" s="591"/>
      <c r="CE27" s="591"/>
      <c r="CF27" s="592"/>
      <c r="CH27" s="591"/>
      <c r="CI27" s="591"/>
      <c r="CJ27" s="592"/>
      <c r="CL27" s="591"/>
      <c r="CM27" s="591"/>
      <c r="CN27" s="592"/>
      <c r="CP27" s="591"/>
      <c r="CQ27" s="591"/>
      <c r="CR27" s="592"/>
      <c r="CT27" s="591"/>
      <c r="CU27" s="591"/>
      <c r="CV27" s="592"/>
      <c r="CX27" s="591"/>
      <c r="CY27" s="591"/>
      <c r="CZ27" s="592"/>
      <c r="DB27" s="591"/>
      <c r="DC27" s="591"/>
      <c r="DD27" s="592"/>
      <c r="DF27" s="591"/>
      <c r="DG27" s="591"/>
      <c r="DH27" s="592"/>
      <c r="DJ27" s="591"/>
      <c r="DK27" s="591"/>
      <c r="DL27" s="592"/>
      <c r="DN27" s="591"/>
      <c r="DO27" s="591"/>
      <c r="DP27" s="592"/>
      <c r="DR27" s="591"/>
      <c r="DS27" s="591"/>
      <c r="DT27" s="592"/>
      <c r="DV27" s="591"/>
      <c r="DW27" s="591"/>
      <c r="DX27" s="592"/>
      <c r="DZ27" s="591"/>
      <c r="EA27" s="591"/>
      <c r="EB27" s="592"/>
      <c r="ED27" s="591"/>
      <c r="EE27" s="591"/>
      <c r="EF27" s="592"/>
      <c r="EH27" s="591"/>
      <c r="EI27" s="591"/>
      <c r="EJ27" s="592"/>
      <c r="EL27" s="591"/>
      <c r="EM27" s="591"/>
      <c r="EN27" s="592"/>
      <c r="EP27" s="591"/>
      <c r="EQ27" s="591"/>
      <c r="ER27" s="592"/>
      <c r="ET27" s="591"/>
      <c r="EU27" s="591"/>
      <c r="EV27" s="592"/>
      <c r="EX27" s="591"/>
      <c r="EY27" s="591"/>
      <c r="EZ27" s="592"/>
      <c r="FB27" s="591"/>
      <c r="FC27" s="591"/>
      <c r="FD27" s="592"/>
      <c r="FF27" s="591"/>
      <c r="FG27" s="591"/>
      <c r="FH27" s="592"/>
      <c r="FJ27" s="591"/>
      <c r="FK27" s="591"/>
      <c r="FL27" s="592"/>
      <c r="FN27" s="591"/>
      <c r="FO27" s="591"/>
      <c r="FP27" s="592"/>
      <c r="FR27" s="591"/>
      <c r="FS27" s="591"/>
      <c r="FT27" s="592"/>
      <c r="FV27" s="591"/>
      <c r="FW27" s="591"/>
      <c r="FX27" s="592"/>
      <c r="FZ27" s="591"/>
      <c r="GA27" s="591"/>
      <c r="GB27" s="592"/>
      <c r="GD27" s="591"/>
      <c r="GE27" s="591"/>
      <c r="GF27" s="592"/>
      <c r="GH27" s="591"/>
      <c r="GI27" s="591"/>
      <c r="GJ27" s="592"/>
      <c r="GL27" s="591"/>
      <c r="GM27" s="591"/>
      <c r="GN27" s="592"/>
      <c r="GP27" s="591"/>
      <c r="GQ27" s="591"/>
      <c r="GR27" s="592"/>
      <c r="GT27" s="591"/>
      <c r="GU27" s="591"/>
      <c r="GV27" s="592"/>
      <c r="GX27" s="591"/>
      <c r="GY27" s="591"/>
      <c r="GZ27" s="592"/>
      <c r="HB27" s="591"/>
      <c r="HC27" s="591"/>
      <c r="HD27" s="592"/>
      <c r="HF27" s="591"/>
      <c r="HG27" s="591"/>
      <c r="HH27" s="592"/>
      <c r="HJ27" s="591"/>
      <c r="HK27" s="591"/>
      <c r="HL27" s="592"/>
      <c r="HN27" s="591"/>
      <c r="HO27" s="591"/>
      <c r="HP27" s="592"/>
      <c r="HR27" s="591"/>
      <c r="HS27" s="591"/>
      <c r="HT27" s="592"/>
      <c r="HV27" s="591"/>
      <c r="HW27" s="591"/>
      <c r="HX27" s="592"/>
      <c r="HZ27" s="591"/>
      <c r="IA27" s="591"/>
      <c r="IB27" s="592"/>
      <c r="ID27" s="591"/>
      <c r="IE27" s="591"/>
      <c r="IF27" s="592"/>
      <c r="IH27" s="591"/>
      <c r="II27" s="591"/>
      <c r="IJ27" s="592"/>
      <c r="IL27" s="591"/>
      <c r="IM27" s="591"/>
      <c r="IN27" s="592"/>
      <c r="IP27" s="591"/>
      <c r="IQ27" s="591"/>
      <c r="IR27" s="592"/>
      <c r="IT27" s="591"/>
    </row>
    <row r="28" spans="1:254" ht="17.25" customHeight="1" x14ac:dyDescent="0.25">
      <c r="A28" s="607" t="s">
        <v>3213</v>
      </c>
      <c r="B28" s="627">
        <v>12334708.361068916</v>
      </c>
      <c r="C28" s="627">
        <v>430201.34215966368</v>
      </c>
      <c r="D28" s="584"/>
      <c r="E28" s="584"/>
      <c r="F28" s="608">
        <f t="shared" si="4"/>
        <v>12764909.70322858</v>
      </c>
      <c r="G28" s="783"/>
      <c r="H28" s="609"/>
      <c r="I28" s="610"/>
      <c r="J28" s="611"/>
      <c r="O28" s="591"/>
      <c r="P28" s="592"/>
      <c r="R28" s="591"/>
      <c r="S28" s="591"/>
      <c r="T28" s="592"/>
      <c r="V28" s="591"/>
      <c r="W28" s="591"/>
      <c r="X28" s="592"/>
      <c r="Z28" s="591"/>
      <c r="AA28" s="591"/>
      <c r="AB28" s="592"/>
      <c r="AD28" s="591"/>
      <c r="AE28" s="591"/>
      <c r="AF28" s="592"/>
      <c r="AH28" s="591"/>
      <c r="AI28" s="591"/>
      <c r="AJ28" s="592"/>
      <c r="AL28" s="591"/>
      <c r="AM28" s="591"/>
      <c r="AN28" s="592"/>
      <c r="AP28" s="591"/>
      <c r="AQ28" s="591"/>
      <c r="AR28" s="592"/>
      <c r="AT28" s="591"/>
      <c r="AU28" s="591"/>
      <c r="AV28" s="592"/>
      <c r="AX28" s="591"/>
      <c r="AY28" s="591"/>
      <c r="AZ28" s="592"/>
      <c r="BB28" s="591"/>
      <c r="BC28" s="591"/>
      <c r="BD28" s="592"/>
      <c r="BF28" s="591"/>
      <c r="BG28" s="591"/>
      <c r="BH28" s="592"/>
      <c r="BJ28" s="591"/>
      <c r="BK28" s="591"/>
      <c r="BL28" s="592"/>
      <c r="BN28" s="591"/>
      <c r="BO28" s="591"/>
      <c r="BP28" s="592"/>
      <c r="BR28" s="591"/>
      <c r="BS28" s="591"/>
      <c r="BT28" s="592"/>
      <c r="BV28" s="591"/>
      <c r="BW28" s="591"/>
      <c r="BX28" s="592"/>
      <c r="BZ28" s="591"/>
      <c r="CA28" s="591"/>
      <c r="CB28" s="592"/>
      <c r="CD28" s="591"/>
      <c r="CE28" s="591"/>
      <c r="CF28" s="592"/>
      <c r="CH28" s="591"/>
      <c r="CI28" s="591"/>
      <c r="CJ28" s="592"/>
      <c r="CL28" s="591"/>
      <c r="CM28" s="591"/>
      <c r="CN28" s="592"/>
      <c r="CP28" s="591"/>
      <c r="CQ28" s="591"/>
      <c r="CR28" s="592"/>
      <c r="CT28" s="591"/>
      <c r="CU28" s="591"/>
      <c r="CV28" s="592"/>
      <c r="CX28" s="591"/>
      <c r="CY28" s="591"/>
      <c r="CZ28" s="592"/>
      <c r="DB28" s="591"/>
      <c r="DC28" s="591"/>
      <c r="DD28" s="592"/>
      <c r="DF28" s="591"/>
      <c r="DG28" s="591"/>
      <c r="DH28" s="592"/>
      <c r="DJ28" s="591"/>
      <c r="DK28" s="591"/>
      <c r="DL28" s="592"/>
      <c r="DN28" s="591"/>
      <c r="DO28" s="591"/>
      <c r="DP28" s="592"/>
      <c r="DR28" s="591"/>
      <c r="DS28" s="591"/>
      <c r="DT28" s="592"/>
      <c r="DV28" s="591"/>
      <c r="DW28" s="591"/>
      <c r="DX28" s="592"/>
      <c r="DZ28" s="591"/>
      <c r="EA28" s="591"/>
      <c r="EB28" s="592"/>
      <c r="ED28" s="591"/>
      <c r="EE28" s="591"/>
      <c r="EF28" s="592"/>
      <c r="EH28" s="591"/>
      <c r="EI28" s="591"/>
      <c r="EJ28" s="592"/>
      <c r="EL28" s="591"/>
      <c r="EM28" s="591"/>
      <c r="EN28" s="592"/>
      <c r="EP28" s="591"/>
      <c r="EQ28" s="591"/>
      <c r="ER28" s="592"/>
      <c r="ET28" s="591"/>
      <c r="EU28" s="591"/>
      <c r="EV28" s="592"/>
      <c r="EX28" s="591"/>
      <c r="EY28" s="591"/>
      <c r="EZ28" s="592"/>
      <c r="FB28" s="591"/>
      <c r="FC28" s="591"/>
      <c r="FD28" s="592"/>
      <c r="FF28" s="591"/>
      <c r="FG28" s="591"/>
      <c r="FH28" s="592"/>
      <c r="FJ28" s="591"/>
      <c r="FK28" s="591"/>
      <c r="FL28" s="592"/>
      <c r="FN28" s="591"/>
      <c r="FO28" s="591"/>
      <c r="FP28" s="592"/>
      <c r="FR28" s="591"/>
      <c r="FS28" s="591"/>
      <c r="FT28" s="592"/>
      <c r="FV28" s="591"/>
      <c r="FW28" s="591"/>
      <c r="FX28" s="592"/>
      <c r="FZ28" s="591"/>
      <c r="GA28" s="591"/>
      <c r="GB28" s="592"/>
      <c r="GD28" s="591"/>
      <c r="GE28" s="591"/>
      <c r="GF28" s="592"/>
      <c r="GH28" s="591"/>
      <c r="GI28" s="591"/>
      <c r="GJ28" s="592"/>
      <c r="GL28" s="591"/>
      <c r="GM28" s="591"/>
      <c r="GN28" s="592"/>
      <c r="GP28" s="591"/>
      <c r="GQ28" s="591"/>
      <c r="GR28" s="592"/>
      <c r="GT28" s="591"/>
      <c r="GU28" s="591"/>
      <c r="GV28" s="592"/>
      <c r="GX28" s="591"/>
      <c r="GY28" s="591"/>
      <c r="GZ28" s="592"/>
      <c r="HB28" s="591"/>
      <c r="HC28" s="591"/>
      <c r="HD28" s="592"/>
      <c r="HF28" s="591"/>
      <c r="HG28" s="591"/>
      <c r="HH28" s="592"/>
      <c r="HJ28" s="591"/>
      <c r="HK28" s="591"/>
      <c r="HL28" s="592"/>
      <c r="HN28" s="591"/>
      <c r="HO28" s="591"/>
      <c r="HP28" s="592"/>
      <c r="HR28" s="591"/>
      <c r="HS28" s="591"/>
      <c r="HT28" s="592"/>
      <c r="HV28" s="591"/>
      <c r="HW28" s="591"/>
      <c r="HX28" s="592"/>
      <c r="HZ28" s="591"/>
      <c r="IA28" s="591"/>
      <c r="IB28" s="592"/>
      <c r="ID28" s="591"/>
      <c r="IE28" s="591"/>
      <c r="IF28" s="592"/>
      <c r="IH28" s="591"/>
      <c r="II28" s="591"/>
      <c r="IJ28" s="592"/>
      <c r="IL28" s="591"/>
      <c r="IM28" s="591"/>
      <c r="IN28" s="592"/>
      <c r="IP28" s="591"/>
      <c r="IQ28" s="591"/>
      <c r="IR28" s="592"/>
      <c r="IT28" s="591"/>
    </row>
    <row r="29" spans="1:254" ht="17.25" customHeight="1" x14ac:dyDescent="0.25">
      <c r="A29" s="607" t="s">
        <v>3216</v>
      </c>
      <c r="B29" s="627">
        <v>12947958.063089682</v>
      </c>
      <c r="C29" s="627">
        <v>451589.83689870627</v>
      </c>
      <c r="D29" s="584"/>
      <c r="E29" s="584"/>
      <c r="F29" s="608">
        <f t="shared" si="4"/>
        <v>13399547.899988389</v>
      </c>
      <c r="G29" s="783"/>
      <c r="H29" s="609"/>
      <c r="I29" s="610"/>
      <c r="J29" s="611"/>
      <c r="O29" s="591"/>
      <c r="P29" s="592"/>
      <c r="R29" s="591"/>
      <c r="S29" s="591"/>
      <c r="T29" s="592"/>
      <c r="V29" s="591"/>
      <c r="W29" s="591"/>
      <c r="X29" s="592"/>
      <c r="Z29" s="591"/>
      <c r="AA29" s="591"/>
      <c r="AB29" s="592"/>
      <c r="AD29" s="591"/>
      <c r="AE29" s="591"/>
      <c r="AF29" s="592"/>
      <c r="AH29" s="591"/>
      <c r="AI29" s="591"/>
      <c r="AJ29" s="592"/>
      <c r="AL29" s="591"/>
      <c r="AM29" s="591"/>
      <c r="AN29" s="592"/>
      <c r="AP29" s="591"/>
      <c r="AQ29" s="591"/>
      <c r="AR29" s="592"/>
      <c r="AT29" s="591"/>
      <c r="AU29" s="591"/>
      <c r="AV29" s="592"/>
      <c r="AX29" s="591"/>
      <c r="AY29" s="591"/>
      <c r="AZ29" s="592"/>
      <c r="BB29" s="591"/>
      <c r="BC29" s="591"/>
      <c r="BD29" s="592"/>
      <c r="BF29" s="591"/>
      <c r="BG29" s="591"/>
      <c r="BH29" s="592"/>
      <c r="BJ29" s="591"/>
      <c r="BK29" s="591"/>
      <c r="BL29" s="592"/>
      <c r="BN29" s="591"/>
      <c r="BO29" s="591"/>
      <c r="BP29" s="592"/>
      <c r="BR29" s="591"/>
      <c r="BS29" s="591"/>
      <c r="BT29" s="592"/>
      <c r="BV29" s="591"/>
      <c r="BW29" s="591"/>
      <c r="BX29" s="592"/>
      <c r="BZ29" s="591"/>
      <c r="CA29" s="591"/>
      <c r="CB29" s="592"/>
      <c r="CD29" s="591"/>
      <c r="CE29" s="591"/>
      <c r="CF29" s="592"/>
      <c r="CH29" s="591"/>
      <c r="CI29" s="591"/>
      <c r="CJ29" s="592"/>
      <c r="CL29" s="591"/>
      <c r="CM29" s="591"/>
      <c r="CN29" s="592"/>
      <c r="CP29" s="591"/>
      <c r="CQ29" s="591"/>
      <c r="CR29" s="592"/>
      <c r="CT29" s="591"/>
      <c r="CU29" s="591"/>
      <c r="CV29" s="592"/>
      <c r="CX29" s="591"/>
      <c r="CY29" s="591"/>
      <c r="CZ29" s="592"/>
      <c r="DB29" s="591"/>
      <c r="DC29" s="591"/>
      <c r="DD29" s="592"/>
      <c r="DF29" s="591"/>
      <c r="DG29" s="591"/>
      <c r="DH29" s="592"/>
      <c r="DJ29" s="591"/>
      <c r="DK29" s="591"/>
      <c r="DL29" s="592"/>
      <c r="DN29" s="591"/>
      <c r="DO29" s="591"/>
      <c r="DP29" s="592"/>
      <c r="DR29" s="591"/>
      <c r="DS29" s="591"/>
      <c r="DT29" s="592"/>
      <c r="DV29" s="591"/>
      <c r="DW29" s="591"/>
      <c r="DX29" s="592"/>
      <c r="DZ29" s="591"/>
      <c r="EA29" s="591"/>
      <c r="EB29" s="592"/>
      <c r="ED29" s="591"/>
      <c r="EE29" s="591"/>
      <c r="EF29" s="592"/>
      <c r="EH29" s="591"/>
      <c r="EI29" s="591"/>
      <c r="EJ29" s="592"/>
      <c r="EL29" s="591"/>
      <c r="EM29" s="591"/>
      <c r="EN29" s="592"/>
      <c r="EP29" s="591"/>
      <c r="EQ29" s="591"/>
      <c r="ER29" s="592"/>
      <c r="ET29" s="591"/>
      <c r="EU29" s="591"/>
      <c r="EV29" s="592"/>
      <c r="EX29" s="591"/>
      <c r="EY29" s="591"/>
      <c r="EZ29" s="592"/>
      <c r="FB29" s="591"/>
      <c r="FC29" s="591"/>
      <c r="FD29" s="592"/>
      <c r="FF29" s="591"/>
      <c r="FG29" s="591"/>
      <c r="FH29" s="592"/>
      <c r="FJ29" s="591"/>
      <c r="FK29" s="591"/>
      <c r="FL29" s="592"/>
      <c r="FN29" s="591"/>
      <c r="FO29" s="591"/>
      <c r="FP29" s="592"/>
      <c r="FR29" s="591"/>
      <c r="FS29" s="591"/>
      <c r="FT29" s="592"/>
      <c r="FV29" s="591"/>
      <c r="FW29" s="591"/>
      <c r="FX29" s="592"/>
      <c r="FZ29" s="591"/>
      <c r="GA29" s="591"/>
      <c r="GB29" s="592"/>
      <c r="GD29" s="591"/>
      <c r="GE29" s="591"/>
      <c r="GF29" s="592"/>
      <c r="GH29" s="591"/>
      <c r="GI29" s="591"/>
      <c r="GJ29" s="592"/>
      <c r="GL29" s="591"/>
      <c r="GM29" s="591"/>
      <c r="GN29" s="592"/>
      <c r="GP29" s="591"/>
      <c r="GQ29" s="591"/>
      <c r="GR29" s="592"/>
      <c r="GT29" s="591"/>
      <c r="GU29" s="591"/>
      <c r="GV29" s="592"/>
      <c r="GX29" s="591"/>
      <c r="GY29" s="591"/>
      <c r="GZ29" s="592"/>
      <c r="HB29" s="591"/>
      <c r="HC29" s="591"/>
      <c r="HD29" s="592"/>
      <c r="HF29" s="591"/>
      <c r="HG29" s="591"/>
      <c r="HH29" s="592"/>
      <c r="HJ29" s="591"/>
      <c r="HK29" s="591"/>
      <c r="HL29" s="592"/>
      <c r="HN29" s="591"/>
      <c r="HO29" s="591"/>
      <c r="HP29" s="592"/>
      <c r="HR29" s="591"/>
      <c r="HS29" s="591"/>
      <c r="HT29" s="592"/>
      <c r="HV29" s="591"/>
      <c r="HW29" s="591"/>
      <c r="HX29" s="592"/>
      <c r="HZ29" s="591"/>
      <c r="IA29" s="591"/>
      <c r="IB29" s="592"/>
      <c r="ID29" s="591"/>
      <c r="IE29" s="591"/>
      <c r="IF29" s="592"/>
      <c r="IH29" s="591"/>
      <c r="II29" s="591"/>
      <c r="IJ29" s="592"/>
      <c r="IL29" s="591"/>
      <c r="IM29" s="591"/>
      <c r="IN29" s="592"/>
      <c r="IP29" s="591"/>
      <c r="IQ29" s="591"/>
      <c r="IR29" s="592"/>
      <c r="IT29" s="591"/>
    </row>
    <row r="30" spans="1:254" ht="17.25" customHeight="1" x14ac:dyDescent="0.25">
      <c r="A30" s="607" t="s">
        <v>3214</v>
      </c>
      <c r="B30" s="627">
        <v>19275974.678945504</v>
      </c>
      <c r="C30" s="627">
        <v>330682.8335778981</v>
      </c>
      <c r="D30" s="584"/>
      <c r="E30" s="584"/>
      <c r="F30" s="608">
        <f t="shared" si="4"/>
        <v>19606657.512523402</v>
      </c>
      <c r="G30" s="783"/>
      <c r="H30" s="609"/>
      <c r="I30" s="610"/>
      <c r="J30" s="611"/>
      <c r="O30" s="591"/>
      <c r="P30" s="592"/>
      <c r="R30" s="591"/>
      <c r="S30" s="591"/>
      <c r="T30" s="592"/>
      <c r="V30" s="591"/>
      <c r="W30" s="591"/>
      <c r="X30" s="592"/>
      <c r="Z30" s="591"/>
      <c r="AA30" s="591"/>
      <c r="AB30" s="592"/>
      <c r="AD30" s="591"/>
      <c r="AE30" s="591"/>
      <c r="AF30" s="592"/>
      <c r="AH30" s="591"/>
      <c r="AI30" s="591"/>
      <c r="AJ30" s="592"/>
      <c r="AL30" s="591"/>
      <c r="AM30" s="591"/>
      <c r="AN30" s="592"/>
      <c r="AP30" s="591"/>
      <c r="AQ30" s="591"/>
      <c r="AR30" s="592"/>
      <c r="AT30" s="591"/>
      <c r="AU30" s="591"/>
      <c r="AV30" s="592"/>
      <c r="AX30" s="591"/>
      <c r="AY30" s="591"/>
      <c r="AZ30" s="592"/>
      <c r="BB30" s="591"/>
      <c r="BC30" s="591"/>
      <c r="BD30" s="592"/>
      <c r="BF30" s="591"/>
      <c r="BG30" s="591"/>
      <c r="BH30" s="592"/>
      <c r="BJ30" s="591"/>
      <c r="BK30" s="591"/>
      <c r="BL30" s="592"/>
      <c r="BN30" s="591"/>
      <c r="BO30" s="591"/>
      <c r="BP30" s="592"/>
      <c r="BR30" s="591"/>
      <c r="BS30" s="591"/>
      <c r="BT30" s="592"/>
      <c r="BV30" s="591"/>
      <c r="BW30" s="591"/>
      <c r="BX30" s="592"/>
      <c r="BZ30" s="591"/>
      <c r="CA30" s="591"/>
      <c r="CB30" s="592"/>
      <c r="CD30" s="591"/>
      <c r="CE30" s="591"/>
      <c r="CF30" s="592"/>
      <c r="CH30" s="591"/>
      <c r="CI30" s="591"/>
      <c r="CJ30" s="592"/>
      <c r="CL30" s="591"/>
      <c r="CM30" s="591"/>
      <c r="CN30" s="592"/>
      <c r="CP30" s="591"/>
      <c r="CQ30" s="591"/>
      <c r="CR30" s="592"/>
      <c r="CT30" s="591"/>
      <c r="CU30" s="591"/>
      <c r="CV30" s="592"/>
      <c r="CX30" s="591"/>
      <c r="CY30" s="591"/>
      <c r="CZ30" s="592"/>
      <c r="DB30" s="591"/>
      <c r="DC30" s="591"/>
      <c r="DD30" s="592"/>
      <c r="DF30" s="591"/>
      <c r="DG30" s="591"/>
      <c r="DH30" s="592"/>
      <c r="DJ30" s="591"/>
      <c r="DK30" s="591"/>
      <c r="DL30" s="592"/>
      <c r="DN30" s="591"/>
      <c r="DO30" s="591"/>
      <c r="DP30" s="592"/>
      <c r="DR30" s="591"/>
      <c r="DS30" s="591"/>
      <c r="DT30" s="592"/>
      <c r="DV30" s="591"/>
      <c r="DW30" s="591"/>
      <c r="DX30" s="592"/>
      <c r="DZ30" s="591"/>
      <c r="EA30" s="591"/>
      <c r="EB30" s="592"/>
      <c r="ED30" s="591"/>
      <c r="EE30" s="591"/>
      <c r="EF30" s="592"/>
      <c r="EH30" s="591"/>
      <c r="EI30" s="591"/>
      <c r="EJ30" s="592"/>
      <c r="EL30" s="591"/>
      <c r="EM30" s="591"/>
      <c r="EN30" s="592"/>
      <c r="EP30" s="591"/>
      <c r="EQ30" s="591"/>
      <c r="ER30" s="592"/>
      <c r="ET30" s="591"/>
      <c r="EU30" s="591"/>
      <c r="EV30" s="592"/>
      <c r="EX30" s="591"/>
      <c r="EY30" s="591"/>
      <c r="EZ30" s="592"/>
      <c r="FB30" s="591"/>
      <c r="FC30" s="591"/>
      <c r="FD30" s="592"/>
      <c r="FF30" s="591"/>
      <c r="FG30" s="591"/>
      <c r="FH30" s="592"/>
      <c r="FJ30" s="591"/>
      <c r="FK30" s="591"/>
      <c r="FL30" s="592"/>
      <c r="FN30" s="591"/>
      <c r="FO30" s="591"/>
      <c r="FP30" s="592"/>
      <c r="FR30" s="591"/>
      <c r="FS30" s="591"/>
      <c r="FT30" s="592"/>
      <c r="FV30" s="591"/>
      <c r="FW30" s="591"/>
      <c r="FX30" s="592"/>
      <c r="FZ30" s="591"/>
      <c r="GA30" s="591"/>
      <c r="GB30" s="592"/>
      <c r="GD30" s="591"/>
      <c r="GE30" s="591"/>
      <c r="GF30" s="592"/>
      <c r="GH30" s="591"/>
      <c r="GI30" s="591"/>
      <c r="GJ30" s="592"/>
      <c r="GL30" s="591"/>
      <c r="GM30" s="591"/>
      <c r="GN30" s="592"/>
      <c r="GP30" s="591"/>
      <c r="GQ30" s="591"/>
      <c r="GR30" s="592"/>
      <c r="GT30" s="591"/>
      <c r="GU30" s="591"/>
      <c r="GV30" s="592"/>
      <c r="GX30" s="591"/>
      <c r="GY30" s="591"/>
      <c r="GZ30" s="592"/>
      <c r="HB30" s="591"/>
      <c r="HC30" s="591"/>
      <c r="HD30" s="592"/>
      <c r="HF30" s="591"/>
      <c r="HG30" s="591"/>
      <c r="HH30" s="592"/>
      <c r="HJ30" s="591"/>
      <c r="HK30" s="591"/>
      <c r="HL30" s="592"/>
      <c r="HN30" s="591"/>
      <c r="HO30" s="591"/>
      <c r="HP30" s="592"/>
      <c r="HR30" s="591"/>
      <c r="HS30" s="591"/>
      <c r="HT30" s="592"/>
      <c r="HV30" s="591"/>
      <c r="HW30" s="591"/>
      <c r="HX30" s="592"/>
      <c r="HZ30" s="591"/>
      <c r="IA30" s="591"/>
      <c r="IB30" s="592"/>
      <c r="ID30" s="591"/>
      <c r="IE30" s="591"/>
      <c r="IF30" s="592"/>
      <c r="IH30" s="591"/>
      <c r="II30" s="591"/>
      <c r="IJ30" s="592"/>
      <c r="IL30" s="591"/>
      <c r="IM30" s="591"/>
      <c r="IN30" s="592"/>
      <c r="IP30" s="591"/>
      <c r="IQ30" s="591"/>
      <c r="IR30" s="592"/>
      <c r="IT30" s="591"/>
    </row>
    <row r="31" spans="1:254" ht="17.25" customHeight="1" x14ac:dyDescent="0.25">
      <c r="A31" s="607" t="s">
        <v>3215</v>
      </c>
      <c r="B31" s="627">
        <v>21581070.321054496</v>
      </c>
      <c r="C31" s="627">
        <v>370227.1664221019</v>
      </c>
      <c r="D31" s="584"/>
      <c r="E31" s="584"/>
      <c r="F31" s="608">
        <f t="shared" si="4"/>
        <v>21951297.487476598</v>
      </c>
      <c r="G31" s="783"/>
      <c r="H31" s="609"/>
      <c r="I31" s="610"/>
      <c r="J31" s="611"/>
      <c r="O31" s="591"/>
      <c r="P31" s="592"/>
      <c r="R31" s="591"/>
      <c r="S31" s="591"/>
      <c r="T31" s="592"/>
      <c r="V31" s="591"/>
      <c r="W31" s="591"/>
      <c r="X31" s="592"/>
      <c r="Z31" s="591"/>
      <c r="AA31" s="591"/>
      <c r="AB31" s="592"/>
      <c r="AD31" s="591"/>
      <c r="AE31" s="591"/>
      <c r="AF31" s="592"/>
      <c r="AH31" s="591"/>
      <c r="AI31" s="591"/>
      <c r="AJ31" s="592"/>
      <c r="AL31" s="591"/>
      <c r="AM31" s="591"/>
      <c r="AN31" s="592"/>
      <c r="AP31" s="591"/>
      <c r="AQ31" s="591"/>
      <c r="AR31" s="592"/>
      <c r="AT31" s="591"/>
      <c r="AU31" s="591"/>
      <c r="AV31" s="592"/>
      <c r="AX31" s="591"/>
      <c r="AY31" s="591"/>
      <c r="AZ31" s="592"/>
      <c r="BB31" s="591"/>
      <c r="BC31" s="591"/>
      <c r="BD31" s="592"/>
      <c r="BF31" s="591"/>
      <c r="BG31" s="591"/>
      <c r="BH31" s="592"/>
      <c r="BJ31" s="591"/>
      <c r="BK31" s="591"/>
      <c r="BL31" s="592"/>
      <c r="BN31" s="591"/>
      <c r="BO31" s="591"/>
      <c r="BP31" s="592"/>
      <c r="BR31" s="591"/>
      <c r="BS31" s="591"/>
      <c r="BT31" s="592"/>
      <c r="BV31" s="591"/>
      <c r="BW31" s="591"/>
      <c r="BX31" s="592"/>
      <c r="BZ31" s="591"/>
      <c r="CA31" s="591"/>
      <c r="CB31" s="592"/>
      <c r="CD31" s="591"/>
      <c r="CE31" s="591"/>
      <c r="CF31" s="592"/>
      <c r="CH31" s="591"/>
      <c r="CI31" s="591"/>
      <c r="CJ31" s="592"/>
      <c r="CL31" s="591"/>
      <c r="CM31" s="591"/>
      <c r="CN31" s="592"/>
      <c r="CP31" s="591"/>
      <c r="CQ31" s="591"/>
      <c r="CR31" s="592"/>
      <c r="CT31" s="591"/>
      <c r="CU31" s="591"/>
      <c r="CV31" s="592"/>
      <c r="CX31" s="591"/>
      <c r="CY31" s="591"/>
      <c r="CZ31" s="592"/>
      <c r="DB31" s="591"/>
      <c r="DC31" s="591"/>
      <c r="DD31" s="592"/>
      <c r="DF31" s="591"/>
      <c r="DG31" s="591"/>
      <c r="DH31" s="592"/>
      <c r="DJ31" s="591"/>
      <c r="DK31" s="591"/>
      <c r="DL31" s="592"/>
      <c r="DN31" s="591"/>
      <c r="DO31" s="591"/>
      <c r="DP31" s="592"/>
      <c r="DR31" s="591"/>
      <c r="DS31" s="591"/>
      <c r="DT31" s="592"/>
      <c r="DV31" s="591"/>
      <c r="DW31" s="591"/>
      <c r="DX31" s="592"/>
      <c r="DZ31" s="591"/>
      <c r="EA31" s="591"/>
      <c r="EB31" s="592"/>
      <c r="ED31" s="591"/>
      <c r="EE31" s="591"/>
      <c r="EF31" s="592"/>
      <c r="EH31" s="591"/>
      <c r="EI31" s="591"/>
      <c r="EJ31" s="592"/>
      <c r="EL31" s="591"/>
      <c r="EM31" s="591"/>
      <c r="EN31" s="592"/>
      <c r="EP31" s="591"/>
      <c r="EQ31" s="591"/>
      <c r="ER31" s="592"/>
      <c r="ET31" s="591"/>
      <c r="EU31" s="591"/>
      <c r="EV31" s="592"/>
      <c r="EX31" s="591"/>
      <c r="EY31" s="591"/>
      <c r="EZ31" s="592"/>
      <c r="FB31" s="591"/>
      <c r="FC31" s="591"/>
      <c r="FD31" s="592"/>
      <c r="FF31" s="591"/>
      <c r="FG31" s="591"/>
      <c r="FH31" s="592"/>
      <c r="FJ31" s="591"/>
      <c r="FK31" s="591"/>
      <c r="FL31" s="592"/>
      <c r="FN31" s="591"/>
      <c r="FO31" s="591"/>
      <c r="FP31" s="592"/>
      <c r="FR31" s="591"/>
      <c r="FS31" s="591"/>
      <c r="FT31" s="592"/>
      <c r="FV31" s="591"/>
      <c r="FW31" s="591"/>
      <c r="FX31" s="592"/>
      <c r="FZ31" s="591"/>
      <c r="GA31" s="591"/>
      <c r="GB31" s="592"/>
      <c r="GD31" s="591"/>
      <c r="GE31" s="591"/>
      <c r="GF31" s="592"/>
      <c r="GH31" s="591"/>
      <c r="GI31" s="591"/>
      <c r="GJ31" s="592"/>
      <c r="GL31" s="591"/>
      <c r="GM31" s="591"/>
      <c r="GN31" s="592"/>
      <c r="GP31" s="591"/>
      <c r="GQ31" s="591"/>
      <c r="GR31" s="592"/>
      <c r="GT31" s="591"/>
      <c r="GU31" s="591"/>
      <c r="GV31" s="592"/>
      <c r="GX31" s="591"/>
      <c r="GY31" s="591"/>
      <c r="GZ31" s="592"/>
      <c r="HB31" s="591"/>
      <c r="HC31" s="591"/>
      <c r="HD31" s="592"/>
      <c r="HF31" s="591"/>
      <c r="HG31" s="591"/>
      <c r="HH31" s="592"/>
      <c r="HJ31" s="591"/>
      <c r="HK31" s="591"/>
      <c r="HL31" s="592"/>
      <c r="HN31" s="591"/>
      <c r="HO31" s="591"/>
      <c r="HP31" s="592"/>
      <c r="HR31" s="591"/>
      <c r="HS31" s="591"/>
      <c r="HT31" s="592"/>
      <c r="HV31" s="591"/>
      <c r="HW31" s="591"/>
      <c r="HX31" s="592"/>
      <c r="HZ31" s="591"/>
      <c r="IA31" s="591"/>
      <c r="IB31" s="592"/>
      <c r="ID31" s="591"/>
      <c r="IE31" s="591"/>
      <c r="IF31" s="592"/>
      <c r="IH31" s="591"/>
      <c r="II31" s="591"/>
      <c r="IJ31" s="592"/>
      <c r="IL31" s="591"/>
      <c r="IM31" s="591"/>
      <c r="IN31" s="592"/>
      <c r="IP31" s="591"/>
      <c r="IQ31" s="591"/>
      <c r="IR31" s="592"/>
      <c r="IT31" s="591"/>
    </row>
    <row r="32" spans="1:254" ht="17.25" customHeight="1" x14ac:dyDescent="0.25">
      <c r="A32" s="781" t="s">
        <v>3218</v>
      </c>
      <c r="B32" s="608">
        <v>870297.03994631174</v>
      </c>
      <c r="C32" s="608">
        <v>22351.659437391645</v>
      </c>
      <c r="D32" s="584"/>
      <c r="E32" s="584"/>
      <c r="F32" s="608">
        <f t="shared" si="4"/>
        <v>892648.69938370341</v>
      </c>
      <c r="G32" s="783"/>
      <c r="H32" s="609"/>
      <c r="I32" s="610"/>
      <c r="J32" s="611"/>
      <c r="O32" s="591"/>
      <c r="P32" s="592"/>
      <c r="R32" s="591"/>
      <c r="S32" s="591"/>
      <c r="T32" s="592"/>
      <c r="V32" s="591"/>
      <c r="W32" s="591"/>
      <c r="X32" s="592"/>
      <c r="Z32" s="591"/>
      <c r="AA32" s="591"/>
      <c r="AB32" s="592"/>
      <c r="AD32" s="591"/>
      <c r="AE32" s="591"/>
      <c r="AF32" s="592"/>
      <c r="AH32" s="591"/>
      <c r="AI32" s="591"/>
      <c r="AJ32" s="592"/>
      <c r="AL32" s="591"/>
      <c r="AM32" s="591"/>
      <c r="AN32" s="592"/>
      <c r="AP32" s="591"/>
      <c r="AQ32" s="591"/>
      <c r="AR32" s="592"/>
      <c r="AT32" s="591"/>
      <c r="AU32" s="591"/>
      <c r="AV32" s="592"/>
      <c r="AX32" s="591"/>
      <c r="AY32" s="591"/>
      <c r="AZ32" s="592"/>
      <c r="BB32" s="591"/>
      <c r="BC32" s="591"/>
      <c r="BD32" s="592"/>
      <c r="BF32" s="591"/>
      <c r="BG32" s="591"/>
      <c r="BH32" s="592"/>
      <c r="BJ32" s="591"/>
      <c r="BK32" s="591"/>
      <c r="BL32" s="592"/>
      <c r="BN32" s="591"/>
      <c r="BO32" s="591"/>
      <c r="BP32" s="592"/>
      <c r="BR32" s="591"/>
      <c r="BS32" s="591"/>
      <c r="BT32" s="592"/>
      <c r="BV32" s="591"/>
      <c r="BW32" s="591"/>
      <c r="BX32" s="592"/>
      <c r="BZ32" s="591"/>
      <c r="CA32" s="591"/>
      <c r="CB32" s="592"/>
      <c r="CD32" s="591"/>
      <c r="CE32" s="591"/>
      <c r="CF32" s="592"/>
      <c r="CH32" s="591"/>
      <c r="CI32" s="591"/>
      <c r="CJ32" s="592"/>
      <c r="CL32" s="591"/>
      <c r="CM32" s="591"/>
      <c r="CN32" s="592"/>
      <c r="CP32" s="591"/>
      <c r="CQ32" s="591"/>
      <c r="CR32" s="592"/>
      <c r="CT32" s="591"/>
      <c r="CU32" s="591"/>
      <c r="CV32" s="592"/>
      <c r="CX32" s="591"/>
      <c r="CY32" s="591"/>
      <c r="CZ32" s="592"/>
      <c r="DB32" s="591"/>
      <c r="DC32" s="591"/>
      <c r="DD32" s="592"/>
      <c r="DF32" s="591"/>
      <c r="DG32" s="591"/>
      <c r="DH32" s="592"/>
      <c r="DJ32" s="591"/>
      <c r="DK32" s="591"/>
      <c r="DL32" s="592"/>
      <c r="DN32" s="591"/>
      <c r="DO32" s="591"/>
      <c r="DP32" s="592"/>
      <c r="DR32" s="591"/>
      <c r="DS32" s="591"/>
      <c r="DT32" s="592"/>
      <c r="DV32" s="591"/>
      <c r="DW32" s="591"/>
      <c r="DX32" s="592"/>
      <c r="DZ32" s="591"/>
      <c r="EA32" s="591"/>
      <c r="EB32" s="592"/>
      <c r="ED32" s="591"/>
      <c r="EE32" s="591"/>
      <c r="EF32" s="592"/>
      <c r="EH32" s="591"/>
      <c r="EI32" s="591"/>
      <c r="EJ32" s="592"/>
      <c r="EL32" s="591"/>
      <c r="EM32" s="591"/>
      <c r="EN32" s="592"/>
      <c r="EP32" s="591"/>
      <c r="EQ32" s="591"/>
      <c r="ER32" s="592"/>
      <c r="ET32" s="591"/>
      <c r="EU32" s="591"/>
      <c r="EV32" s="592"/>
      <c r="EX32" s="591"/>
      <c r="EY32" s="591"/>
      <c r="EZ32" s="592"/>
      <c r="FB32" s="591"/>
      <c r="FC32" s="591"/>
      <c r="FD32" s="592"/>
      <c r="FF32" s="591"/>
      <c r="FG32" s="591"/>
      <c r="FH32" s="592"/>
      <c r="FJ32" s="591"/>
      <c r="FK32" s="591"/>
      <c r="FL32" s="592"/>
      <c r="FN32" s="591"/>
      <c r="FO32" s="591"/>
      <c r="FP32" s="592"/>
      <c r="FR32" s="591"/>
      <c r="FS32" s="591"/>
      <c r="FT32" s="592"/>
      <c r="FV32" s="591"/>
      <c r="FW32" s="591"/>
      <c r="FX32" s="592"/>
      <c r="FZ32" s="591"/>
      <c r="GA32" s="591"/>
      <c r="GB32" s="592"/>
      <c r="GD32" s="591"/>
      <c r="GE32" s="591"/>
      <c r="GF32" s="592"/>
      <c r="GH32" s="591"/>
      <c r="GI32" s="591"/>
      <c r="GJ32" s="592"/>
      <c r="GL32" s="591"/>
      <c r="GM32" s="591"/>
      <c r="GN32" s="592"/>
      <c r="GP32" s="591"/>
      <c r="GQ32" s="591"/>
      <c r="GR32" s="592"/>
      <c r="GT32" s="591"/>
      <c r="GU32" s="591"/>
      <c r="GV32" s="592"/>
      <c r="GX32" s="591"/>
      <c r="GY32" s="591"/>
      <c r="GZ32" s="592"/>
      <c r="HB32" s="591"/>
      <c r="HC32" s="591"/>
      <c r="HD32" s="592"/>
      <c r="HF32" s="591"/>
      <c r="HG32" s="591"/>
      <c r="HH32" s="592"/>
      <c r="HJ32" s="591"/>
      <c r="HK32" s="591"/>
      <c r="HL32" s="592"/>
      <c r="HN32" s="591"/>
      <c r="HO32" s="591"/>
      <c r="HP32" s="592"/>
      <c r="HR32" s="591"/>
      <c r="HS32" s="591"/>
      <c r="HT32" s="592"/>
      <c r="HV32" s="591"/>
      <c r="HW32" s="591"/>
      <c r="HX32" s="592"/>
      <c r="HZ32" s="591"/>
      <c r="IA32" s="591"/>
      <c r="IB32" s="592"/>
      <c r="ID32" s="591"/>
      <c r="IE32" s="591"/>
      <c r="IF32" s="592"/>
      <c r="IH32" s="591"/>
      <c r="II32" s="591"/>
      <c r="IJ32" s="592"/>
      <c r="IL32" s="591"/>
      <c r="IM32" s="591"/>
      <c r="IN32" s="592"/>
      <c r="IP32" s="591"/>
      <c r="IQ32" s="591"/>
      <c r="IR32" s="592"/>
      <c r="IT32" s="591"/>
    </row>
    <row r="33" spans="1:254" ht="17.25" customHeight="1" x14ac:dyDescent="0.25">
      <c r="A33" s="781" t="s">
        <v>3219</v>
      </c>
      <c r="B33" s="608">
        <v>3349225.1918539233</v>
      </c>
      <c r="C33" s="608">
        <v>86017.460052569775</v>
      </c>
      <c r="D33" s="584"/>
      <c r="E33" s="584"/>
      <c r="F33" s="608">
        <f t="shared" si="4"/>
        <v>3435242.6519064931</v>
      </c>
      <c r="G33" s="783"/>
      <c r="H33" s="609"/>
      <c r="I33" s="610"/>
      <c r="J33" s="611"/>
      <c r="O33" s="591"/>
      <c r="P33" s="592"/>
      <c r="R33" s="591"/>
      <c r="S33" s="591"/>
      <c r="T33" s="592"/>
      <c r="V33" s="591"/>
      <c r="W33" s="591"/>
      <c r="X33" s="592"/>
      <c r="Z33" s="591"/>
      <c r="AA33" s="591"/>
      <c r="AB33" s="592"/>
      <c r="AD33" s="591"/>
      <c r="AE33" s="591"/>
      <c r="AF33" s="592"/>
      <c r="AH33" s="591"/>
      <c r="AI33" s="591"/>
      <c r="AJ33" s="592"/>
      <c r="AL33" s="591"/>
      <c r="AM33" s="591"/>
      <c r="AN33" s="592"/>
      <c r="AP33" s="591"/>
      <c r="AQ33" s="591"/>
      <c r="AR33" s="592"/>
      <c r="AT33" s="591"/>
      <c r="AU33" s="591"/>
      <c r="AV33" s="592"/>
      <c r="AX33" s="591"/>
      <c r="AY33" s="591"/>
      <c r="AZ33" s="592"/>
      <c r="BB33" s="591"/>
      <c r="BC33" s="591"/>
      <c r="BD33" s="592"/>
      <c r="BF33" s="591"/>
      <c r="BG33" s="591"/>
      <c r="BH33" s="592"/>
      <c r="BJ33" s="591"/>
      <c r="BK33" s="591"/>
      <c r="BL33" s="592"/>
      <c r="BN33" s="591"/>
      <c r="BO33" s="591"/>
      <c r="BP33" s="592"/>
      <c r="BR33" s="591"/>
      <c r="BS33" s="591"/>
      <c r="BT33" s="592"/>
      <c r="BV33" s="591"/>
      <c r="BW33" s="591"/>
      <c r="BX33" s="592"/>
      <c r="BZ33" s="591"/>
      <c r="CA33" s="591"/>
      <c r="CB33" s="592"/>
      <c r="CD33" s="591"/>
      <c r="CE33" s="591"/>
      <c r="CF33" s="592"/>
      <c r="CH33" s="591"/>
      <c r="CI33" s="591"/>
      <c r="CJ33" s="592"/>
      <c r="CL33" s="591"/>
      <c r="CM33" s="591"/>
      <c r="CN33" s="592"/>
      <c r="CP33" s="591"/>
      <c r="CQ33" s="591"/>
      <c r="CR33" s="592"/>
      <c r="CT33" s="591"/>
      <c r="CU33" s="591"/>
      <c r="CV33" s="592"/>
      <c r="CX33" s="591"/>
      <c r="CY33" s="591"/>
      <c r="CZ33" s="592"/>
      <c r="DB33" s="591"/>
      <c r="DC33" s="591"/>
      <c r="DD33" s="592"/>
      <c r="DF33" s="591"/>
      <c r="DG33" s="591"/>
      <c r="DH33" s="592"/>
      <c r="DJ33" s="591"/>
      <c r="DK33" s="591"/>
      <c r="DL33" s="592"/>
      <c r="DN33" s="591"/>
      <c r="DO33" s="591"/>
      <c r="DP33" s="592"/>
      <c r="DR33" s="591"/>
      <c r="DS33" s="591"/>
      <c r="DT33" s="592"/>
      <c r="DV33" s="591"/>
      <c r="DW33" s="591"/>
      <c r="DX33" s="592"/>
      <c r="DZ33" s="591"/>
      <c r="EA33" s="591"/>
      <c r="EB33" s="592"/>
      <c r="ED33" s="591"/>
      <c r="EE33" s="591"/>
      <c r="EF33" s="592"/>
      <c r="EH33" s="591"/>
      <c r="EI33" s="591"/>
      <c r="EJ33" s="592"/>
      <c r="EL33" s="591"/>
      <c r="EM33" s="591"/>
      <c r="EN33" s="592"/>
      <c r="EP33" s="591"/>
      <c r="EQ33" s="591"/>
      <c r="ER33" s="592"/>
      <c r="ET33" s="591"/>
      <c r="EU33" s="591"/>
      <c r="EV33" s="592"/>
      <c r="EX33" s="591"/>
      <c r="EY33" s="591"/>
      <c r="EZ33" s="592"/>
      <c r="FB33" s="591"/>
      <c r="FC33" s="591"/>
      <c r="FD33" s="592"/>
      <c r="FF33" s="591"/>
      <c r="FG33" s="591"/>
      <c r="FH33" s="592"/>
      <c r="FJ33" s="591"/>
      <c r="FK33" s="591"/>
      <c r="FL33" s="592"/>
      <c r="FN33" s="591"/>
      <c r="FO33" s="591"/>
      <c r="FP33" s="592"/>
      <c r="FR33" s="591"/>
      <c r="FS33" s="591"/>
      <c r="FT33" s="592"/>
      <c r="FV33" s="591"/>
      <c r="FW33" s="591"/>
      <c r="FX33" s="592"/>
      <c r="FZ33" s="591"/>
      <c r="GA33" s="591"/>
      <c r="GB33" s="592"/>
      <c r="GD33" s="591"/>
      <c r="GE33" s="591"/>
      <c r="GF33" s="592"/>
      <c r="GH33" s="591"/>
      <c r="GI33" s="591"/>
      <c r="GJ33" s="592"/>
      <c r="GL33" s="591"/>
      <c r="GM33" s="591"/>
      <c r="GN33" s="592"/>
      <c r="GP33" s="591"/>
      <c r="GQ33" s="591"/>
      <c r="GR33" s="592"/>
      <c r="GT33" s="591"/>
      <c r="GU33" s="591"/>
      <c r="GV33" s="592"/>
      <c r="GX33" s="591"/>
      <c r="GY33" s="591"/>
      <c r="GZ33" s="592"/>
      <c r="HB33" s="591"/>
      <c r="HC33" s="591"/>
      <c r="HD33" s="592"/>
      <c r="HF33" s="591"/>
      <c r="HG33" s="591"/>
      <c r="HH33" s="592"/>
      <c r="HJ33" s="591"/>
      <c r="HK33" s="591"/>
      <c r="HL33" s="592"/>
      <c r="HN33" s="591"/>
      <c r="HO33" s="591"/>
      <c r="HP33" s="592"/>
      <c r="HR33" s="591"/>
      <c r="HS33" s="591"/>
      <c r="HT33" s="592"/>
      <c r="HV33" s="591"/>
      <c r="HW33" s="591"/>
      <c r="HX33" s="592"/>
      <c r="HZ33" s="591"/>
      <c r="IA33" s="591"/>
      <c r="IB33" s="592"/>
      <c r="ID33" s="591"/>
      <c r="IE33" s="591"/>
      <c r="IF33" s="592"/>
      <c r="IH33" s="591"/>
      <c r="II33" s="591"/>
      <c r="IJ33" s="592"/>
      <c r="IL33" s="591"/>
      <c r="IM33" s="591"/>
      <c r="IN33" s="592"/>
      <c r="IP33" s="591"/>
      <c r="IQ33" s="591"/>
      <c r="IR33" s="592"/>
      <c r="IT33" s="591"/>
    </row>
    <row r="34" spans="1:254" ht="17.25" customHeight="1" x14ac:dyDescent="0.25">
      <c r="A34" s="781" t="s">
        <v>3220</v>
      </c>
      <c r="B34" s="608">
        <v>1676258.9669280241</v>
      </c>
      <c r="C34" s="608">
        <v>43051.013433253174</v>
      </c>
      <c r="D34" s="584"/>
      <c r="E34" s="584"/>
      <c r="F34" s="608">
        <f t="shared" si="4"/>
        <v>1719309.9803612772</v>
      </c>
      <c r="G34" s="783"/>
      <c r="H34" s="609"/>
      <c r="I34" s="610"/>
      <c r="J34" s="611"/>
      <c r="O34" s="591"/>
      <c r="P34" s="592"/>
      <c r="R34" s="591"/>
      <c r="S34" s="591"/>
      <c r="T34" s="592"/>
      <c r="V34" s="591"/>
      <c r="W34" s="591"/>
      <c r="X34" s="592"/>
      <c r="Z34" s="591"/>
      <c r="AA34" s="591"/>
      <c r="AB34" s="592"/>
      <c r="AD34" s="591"/>
      <c r="AE34" s="591"/>
      <c r="AF34" s="592"/>
      <c r="AH34" s="591"/>
      <c r="AI34" s="591"/>
      <c r="AJ34" s="592"/>
      <c r="AL34" s="591"/>
      <c r="AM34" s="591"/>
      <c r="AN34" s="592"/>
      <c r="AP34" s="591"/>
      <c r="AQ34" s="591"/>
      <c r="AR34" s="592"/>
      <c r="AT34" s="591"/>
      <c r="AU34" s="591"/>
      <c r="AV34" s="592"/>
      <c r="AX34" s="591"/>
      <c r="AY34" s="591"/>
      <c r="AZ34" s="592"/>
      <c r="BB34" s="591"/>
      <c r="BC34" s="591"/>
      <c r="BD34" s="592"/>
      <c r="BF34" s="591"/>
      <c r="BG34" s="591"/>
      <c r="BH34" s="592"/>
      <c r="BJ34" s="591"/>
      <c r="BK34" s="591"/>
      <c r="BL34" s="592"/>
      <c r="BN34" s="591"/>
      <c r="BO34" s="591"/>
      <c r="BP34" s="592"/>
      <c r="BR34" s="591"/>
      <c r="BS34" s="591"/>
      <c r="BT34" s="592"/>
      <c r="BV34" s="591"/>
      <c r="BW34" s="591"/>
      <c r="BX34" s="592"/>
      <c r="BZ34" s="591"/>
      <c r="CA34" s="591"/>
      <c r="CB34" s="592"/>
      <c r="CD34" s="591"/>
      <c r="CE34" s="591"/>
      <c r="CF34" s="592"/>
      <c r="CH34" s="591"/>
      <c r="CI34" s="591"/>
      <c r="CJ34" s="592"/>
      <c r="CL34" s="591"/>
      <c r="CM34" s="591"/>
      <c r="CN34" s="592"/>
      <c r="CP34" s="591"/>
      <c r="CQ34" s="591"/>
      <c r="CR34" s="592"/>
      <c r="CT34" s="591"/>
      <c r="CU34" s="591"/>
      <c r="CV34" s="592"/>
      <c r="CX34" s="591"/>
      <c r="CY34" s="591"/>
      <c r="CZ34" s="592"/>
      <c r="DB34" s="591"/>
      <c r="DC34" s="591"/>
      <c r="DD34" s="592"/>
      <c r="DF34" s="591"/>
      <c r="DG34" s="591"/>
      <c r="DH34" s="592"/>
      <c r="DJ34" s="591"/>
      <c r="DK34" s="591"/>
      <c r="DL34" s="592"/>
      <c r="DN34" s="591"/>
      <c r="DO34" s="591"/>
      <c r="DP34" s="592"/>
      <c r="DR34" s="591"/>
      <c r="DS34" s="591"/>
      <c r="DT34" s="592"/>
      <c r="DV34" s="591"/>
      <c r="DW34" s="591"/>
      <c r="DX34" s="592"/>
      <c r="DZ34" s="591"/>
      <c r="EA34" s="591"/>
      <c r="EB34" s="592"/>
      <c r="ED34" s="591"/>
      <c r="EE34" s="591"/>
      <c r="EF34" s="592"/>
      <c r="EH34" s="591"/>
      <c r="EI34" s="591"/>
      <c r="EJ34" s="592"/>
      <c r="EL34" s="591"/>
      <c r="EM34" s="591"/>
      <c r="EN34" s="592"/>
      <c r="EP34" s="591"/>
      <c r="EQ34" s="591"/>
      <c r="ER34" s="592"/>
      <c r="ET34" s="591"/>
      <c r="EU34" s="591"/>
      <c r="EV34" s="592"/>
      <c r="EX34" s="591"/>
      <c r="EY34" s="591"/>
      <c r="EZ34" s="592"/>
      <c r="FB34" s="591"/>
      <c r="FC34" s="591"/>
      <c r="FD34" s="592"/>
      <c r="FF34" s="591"/>
      <c r="FG34" s="591"/>
      <c r="FH34" s="592"/>
      <c r="FJ34" s="591"/>
      <c r="FK34" s="591"/>
      <c r="FL34" s="592"/>
      <c r="FN34" s="591"/>
      <c r="FO34" s="591"/>
      <c r="FP34" s="592"/>
      <c r="FR34" s="591"/>
      <c r="FS34" s="591"/>
      <c r="FT34" s="592"/>
      <c r="FV34" s="591"/>
      <c r="FW34" s="591"/>
      <c r="FX34" s="592"/>
      <c r="FZ34" s="591"/>
      <c r="GA34" s="591"/>
      <c r="GB34" s="592"/>
      <c r="GD34" s="591"/>
      <c r="GE34" s="591"/>
      <c r="GF34" s="592"/>
      <c r="GH34" s="591"/>
      <c r="GI34" s="591"/>
      <c r="GJ34" s="592"/>
      <c r="GL34" s="591"/>
      <c r="GM34" s="591"/>
      <c r="GN34" s="592"/>
      <c r="GP34" s="591"/>
      <c r="GQ34" s="591"/>
      <c r="GR34" s="592"/>
      <c r="GT34" s="591"/>
      <c r="GU34" s="591"/>
      <c r="GV34" s="592"/>
      <c r="GX34" s="591"/>
      <c r="GY34" s="591"/>
      <c r="GZ34" s="592"/>
      <c r="HB34" s="591"/>
      <c r="HC34" s="591"/>
      <c r="HD34" s="592"/>
      <c r="HF34" s="591"/>
      <c r="HG34" s="591"/>
      <c r="HH34" s="592"/>
      <c r="HJ34" s="591"/>
      <c r="HK34" s="591"/>
      <c r="HL34" s="592"/>
      <c r="HN34" s="591"/>
      <c r="HO34" s="591"/>
      <c r="HP34" s="592"/>
      <c r="HR34" s="591"/>
      <c r="HS34" s="591"/>
      <c r="HT34" s="592"/>
      <c r="HV34" s="591"/>
      <c r="HW34" s="591"/>
      <c r="HX34" s="592"/>
      <c r="HZ34" s="591"/>
      <c r="IA34" s="591"/>
      <c r="IB34" s="592"/>
      <c r="ID34" s="591"/>
      <c r="IE34" s="591"/>
      <c r="IF34" s="592"/>
      <c r="IH34" s="591"/>
      <c r="II34" s="591"/>
      <c r="IJ34" s="592"/>
      <c r="IL34" s="591"/>
      <c r="IM34" s="591"/>
      <c r="IN34" s="592"/>
      <c r="IP34" s="591"/>
      <c r="IQ34" s="591"/>
      <c r="IR34" s="592"/>
      <c r="IT34" s="591"/>
    </row>
    <row r="35" spans="1:254" ht="17.25" customHeight="1" x14ac:dyDescent="0.25">
      <c r="A35" s="781" t="s">
        <v>3221</v>
      </c>
      <c r="B35" s="608">
        <v>1676258.9669280241</v>
      </c>
      <c r="C35" s="608">
        <v>43051.013433253174</v>
      </c>
      <c r="D35" s="584"/>
      <c r="E35" s="584"/>
      <c r="F35" s="608">
        <f t="shared" si="4"/>
        <v>1719309.9803612772</v>
      </c>
      <c r="G35" s="783"/>
      <c r="H35" s="609"/>
      <c r="I35" s="610"/>
      <c r="J35" s="611"/>
      <c r="O35" s="591"/>
      <c r="P35" s="592"/>
      <c r="R35" s="591"/>
      <c r="S35" s="591"/>
      <c r="T35" s="592"/>
      <c r="V35" s="591"/>
      <c r="W35" s="591"/>
      <c r="X35" s="592"/>
      <c r="Z35" s="591"/>
      <c r="AA35" s="591"/>
      <c r="AB35" s="592"/>
      <c r="AD35" s="591"/>
      <c r="AE35" s="591"/>
      <c r="AF35" s="592"/>
      <c r="AH35" s="591"/>
      <c r="AI35" s="591"/>
      <c r="AJ35" s="592"/>
      <c r="AL35" s="591"/>
      <c r="AM35" s="591"/>
      <c r="AN35" s="592"/>
      <c r="AP35" s="591"/>
      <c r="AQ35" s="591"/>
      <c r="AR35" s="592"/>
      <c r="AT35" s="591"/>
      <c r="AU35" s="591"/>
      <c r="AV35" s="592"/>
      <c r="AX35" s="591"/>
      <c r="AY35" s="591"/>
      <c r="AZ35" s="592"/>
      <c r="BB35" s="591"/>
      <c r="BC35" s="591"/>
      <c r="BD35" s="592"/>
      <c r="BF35" s="591"/>
      <c r="BG35" s="591"/>
      <c r="BH35" s="592"/>
      <c r="BJ35" s="591"/>
      <c r="BK35" s="591"/>
      <c r="BL35" s="592"/>
      <c r="BN35" s="591"/>
      <c r="BO35" s="591"/>
      <c r="BP35" s="592"/>
      <c r="BR35" s="591"/>
      <c r="BS35" s="591"/>
      <c r="BT35" s="592"/>
      <c r="BV35" s="591"/>
      <c r="BW35" s="591"/>
      <c r="BX35" s="592"/>
      <c r="BZ35" s="591"/>
      <c r="CA35" s="591"/>
      <c r="CB35" s="592"/>
      <c r="CD35" s="591"/>
      <c r="CE35" s="591"/>
      <c r="CF35" s="592"/>
      <c r="CH35" s="591"/>
      <c r="CI35" s="591"/>
      <c r="CJ35" s="592"/>
      <c r="CL35" s="591"/>
      <c r="CM35" s="591"/>
      <c r="CN35" s="592"/>
      <c r="CP35" s="591"/>
      <c r="CQ35" s="591"/>
      <c r="CR35" s="592"/>
      <c r="CT35" s="591"/>
      <c r="CU35" s="591"/>
      <c r="CV35" s="592"/>
      <c r="CX35" s="591"/>
      <c r="CY35" s="591"/>
      <c r="CZ35" s="592"/>
      <c r="DB35" s="591"/>
      <c r="DC35" s="591"/>
      <c r="DD35" s="592"/>
      <c r="DF35" s="591"/>
      <c r="DG35" s="591"/>
      <c r="DH35" s="592"/>
      <c r="DJ35" s="591"/>
      <c r="DK35" s="591"/>
      <c r="DL35" s="592"/>
      <c r="DN35" s="591"/>
      <c r="DO35" s="591"/>
      <c r="DP35" s="592"/>
      <c r="DR35" s="591"/>
      <c r="DS35" s="591"/>
      <c r="DT35" s="592"/>
      <c r="DV35" s="591"/>
      <c r="DW35" s="591"/>
      <c r="DX35" s="592"/>
      <c r="DZ35" s="591"/>
      <c r="EA35" s="591"/>
      <c r="EB35" s="592"/>
      <c r="ED35" s="591"/>
      <c r="EE35" s="591"/>
      <c r="EF35" s="592"/>
      <c r="EH35" s="591"/>
      <c r="EI35" s="591"/>
      <c r="EJ35" s="592"/>
      <c r="EL35" s="591"/>
      <c r="EM35" s="591"/>
      <c r="EN35" s="592"/>
      <c r="EP35" s="591"/>
      <c r="EQ35" s="591"/>
      <c r="ER35" s="592"/>
      <c r="ET35" s="591"/>
      <c r="EU35" s="591"/>
      <c r="EV35" s="592"/>
      <c r="EX35" s="591"/>
      <c r="EY35" s="591"/>
      <c r="EZ35" s="592"/>
      <c r="FB35" s="591"/>
      <c r="FC35" s="591"/>
      <c r="FD35" s="592"/>
      <c r="FF35" s="591"/>
      <c r="FG35" s="591"/>
      <c r="FH35" s="592"/>
      <c r="FJ35" s="591"/>
      <c r="FK35" s="591"/>
      <c r="FL35" s="592"/>
      <c r="FN35" s="591"/>
      <c r="FO35" s="591"/>
      <c r="FP35" s="592"/>
      <c r="FR35" s="591"/>
      <c r="FS35" s="591"/>
      <c r="FT35" s="592"/>
      <c r="FV35" s="591"/>
      <c r="FW35" s="591"/>
      <c r="FX35" s="592"/>
      <c r="FZ35" s="591"/>
      <c r="GA35" s="591"/>
      <c r="GB35" s="592"/>
      <c r="GD35" s="591"/>
      <c r="GE35" s="591"/>
      <c r="GF35" s="592"/>
      <c r="GH35" s="591"/>
      <c r="GI35" s="591"/>
      <c r="GJ35" s="592"/>
      <c r="GL35" s="591"/>
      <c r="GM35" s="591"/>
      <c r="GN35" s="592"/>
      <c r="GP35" s="591"/>
      <c r="GQ35" s="591"/>
      <c r="GR35" s="592"/>
      <c r="GT35" s="591"/>
      <c r="GU35" s="591"/>
      <c r="GV35" s="592"/>
      <c r="GX35" s="591"/>
      <c r="GY35" s="591"/>
      <c r="GZ35" s="592"/>
      <c r="HB35" s="591"/>
      <c r="HC35" s="591"/>
      <c r="HD35" s="592"/>
      <c r="HF35" s="591"/>
      <c r="HG35" s="591"/>
      <c r="HH35" s="592"/>
      <c r="HJ35" s="591"/>
      <c r="HK35" s="591"/>
      <c r="HL35" s="592"/>
      <c r="HN35" s="591"/>
      <c r="HO35" s="591"/>
      <c r="HP35" s="592"/>
      <c r="HR35" s="591"/>
      <c r="HS35" s="591"/>
      <c r="HT35" s="592"/>
      <c r="HV35" s="591"/>
      <c r="HW35" s="591"/>
      <c r="HX35" s="592"/>
      <c r="HZ35" s="591"/>
      <c r="IA35" s="591"/>
      <c r="IB35" s="592"/>
      <c r="ID35" s="591"/>
      <c r="IE35" s="591"/>
      <c r="IF35" s="592"/>
      <c r="IH35" s="591"/>
      <c r="II35" s="591"/>
      <c r="IJ35" s="592"/>
      <c r="IL35" s="591"/>
      <c r="IM35" s="591"/>
      <c r="IN35" s="592"/>
      <c r="IP35" s="591"/>
      <c r="IQ35" s="591"/>
      <c r="IR35" s="592"/>
      <c r="IT35" s="591"/>
    </row>
    <row r="36" spans="1:254" ht="17.25" customHeight="1" x14ac:dyDescent="0.25">
      <c r="A36" s="781" t="s">
        <v>3222</v>
      </c>
      <c r="B36" s="608">
        <v>3349225.1918539233</v>
      </c>
      <c r="C36" s="608">
        <v>86017.460052569775</v>
      </c>
      <c r="D36" s="584"/>
      <c r="E36" s="584"/>
      <c r="F36" s="608">
        <f t="shared" si="4"/>
        <v>3435242.6519064931</v>
      </c>
      <c r="G36" s="783"/>
      <c r="H36" s="609"/>
      <c r="I36" s="610"/>
      <c r="J36" s="611"/>
      <c r="O36" s="591"/>
      <c r="P36" s="592"/>
      <c r="R36" s="591"/>
      <c r="S36" s="591"/>
      <c r="T36" s="592"/>
      <c r="V36" s="591"/>
      <c r="W36" s="591"/>
      <c r="X36" s="592"/>
      <c r="Z36" s="591"/>
      <c r="AA36" s="591"/>
      <c r="AB36" s="592"/>
      <c r="AD36" s="591"/>
      <c r="AE36" s="591"/>
      <c r="AF36" s="592"/>
      <c r="AH36" s="591"/>
      <c r="AI36" s="591"/>
      <c r="AJ36" s="592"/>
      <c r="AL36" s="591"/>
      <c r="AM36" s="591"/>
      <c r="AN36" s="592"/>
      <c r="AP36" s="591"/>
      <c r="AQ36" s="591"/>
      <c r="AR36" s="592"/>
      <c r="AT36" s="591"/>
      <c r="AU36" s="591"/>
      <c r="AV36" s="592"/>
      <c r="AX36" s="591"/>
      <c r="AY36" s="591"/>
      <c r="AZ36" s="592"/>
      <c r="BB36" s="591"/>
      <c r="BC36" s="591"/>
      <c r="BD36" s="592"/>
      <c r="BF36" s="591"/>
      <c r="BG36" s="591"/>
      <c r="BH36" s="592"/>
      <c r="BJ36" s="591"/>
      <c r="BK36" s="591"/>
      <c r="BL36" s="592"/>
      <c r="BN36" s="591"/>
      <c r="BO36" s="591"/>
      <c r="BP36" s="592"/>
      <c r="BR36" s="591"/>
      <c r="BS36" s="591"/>
      <c r="BT36" s="592"/>
      <c r="BV36" s="591"/>
      <c r="BW36" s="591"/>
      <c r="BX36" s="592"/>
      <c r="BZ36" s="591"/>
      <c r="CA36" s="591"/>
      <c r="CB36" s="592"/>
      <c r="CD36" s="591"/>
      <c r="CE36" s="591"/>
      <c r="CF36" s="592"/>
      <c r="CH36" s="591"/>
      <c r="CI36" s="591"/>
      <c r="CJ36" s="592"/>
      <c r="CL36" s="591"/>
      <c r="CM36" s="591"/>
      <c r="CN36" s="592"/>
      <c r="CP36" s="591"/>
      <c r="CQ36" s="591"/>
      <c r="CR36" s="592"/>
      <c r="CT36" s="591"/>
      <c r="CU36" s="591"/>
      <c r="CV36" s="592"/>
      <c r="CX36" s="591"/>
      <c r="CY36" s="591"/>
      <c r="CZ36" s="592"/>
      <c r="DB36" s="591"/>
      <c r="DC36" s="591"/>
      <c r="DD36" s="592"/>
      <c r="DF36" s="591"/>
      <c r="DG36" s="591"/>
      <c r="DH36" s="592"/>
      <c r="DJ36" s="591"/>
      <c r="DK36" s="591"/>
      <c r="DL36" s="592"/>
      <c r="DN36" s="591"/>
      <c r="DO36" s="591"/>
      <c r="DP36" s="592"/>
      <c r="DR36" s="591"/>
      <c r="DS36" s="591"/>
      <c r="DT36" s="592"/>
      <c r="DV36" s="591"/>
      <c r="DW36" s="591"/>
      <c r="DX36" s="592"/>
      <c r="DZ36" s="591"/>
      <c r="EA36" s="591"/>
      <c r="EB36" s="592"/>
      <c r="ED36" s="591"/>
      <c r="EE36" s="591"/>
      <c r="EF36" s="592"/>
      <c r="EH36" s="591"/>
      <c r="EI36" s="591"/>
      <c r="EJ36" s="592"/>
      <c r="EL36" s="591"/>
      <c r="EM36" s="591"/>
      <c r="EN36" s="592"/>
      <c r="EP36" s="591"/>
      <c r="EQ36" s="591"/>
      <c r="ER36" s="592"/>
      <c r="ET36" s="591"/>
      <c r="EU36" s="591"/>
      <c r="EV36" s="592"/>
      <c r="EX36" s="591"/>
      <c r="EY36" s="591"/>
      <c r="EZ36" s="592"/>
      <c r="FB36" s="591"/>
      <c r="FC36" s="591"/>
      <c r="FD36" s="592"/>
      <c r="FF36" s="591"/>
      <c r="FG36" s="591"/>
      <c r="FH36" s="592"/>
      <c r="FJ36" s="591"/>
      <c r="FK36" s="591"/>
      <c r="FL36" s="592"/>
      <c r="FN36" s="591"/>
      <c r="FO36" s="591"/>
      <c r="FP36" s="592"/>
      <c r="FR36" s="591"/>
      <c r="FS36" s="591"/>
      <c r="FT36" s="592"/>
      <c r="FV36" s="591"/>
      <c r="FW36" s="591"/>
      <c r="FX36" s="592"/>
      <c r="FZ36" s="591"/>
      <c r="GA36" s="591"/>
      <c r="GB36" s="592"/>
      <c r="GD36" s="591"/>
      <c r="GE36" s="591"/>
      <c r="GF36" s="592"/>
      <c r="GH36" s="591"/>
      <c r="GI36" s="591"/>
      <c r="GJ36" s="592"/>
      <c r="GL36" s="591"/>
      <c r="GM36" s="591"/>
      <c r="GN36" s="592"/>
      <c r="GP36" s="591"/>
      <c r="GQ36" s="591"/>
      <c r="GR36" s="592"/>
      <c r="GT36" s="591"/>
      <c r="GU36" s="591"/>
      <c r="GV36" s="592"/>
      <c r="GX36" s="591"/>
      <c r="GY36" s="591"/>
      <c r="GZ36" s="592"/>
      <c r="HB36" s="591"/>
      <c r="HC36" s="591"/>
      <c r="HD36" s="592"/>
      <c r="HF36" s="591"/>
      <c r="HG36" s="591"/>
      <c r="HH36" s="592"/>
      <c r="HJ36" s="591"/>
      <c r="HK36" s="591"/>
      <c r="HL36" s="592"/>
      <c r="HN36" s="591"/>
      <c r="HO36" s="591"/>
      <c r="HP36" s="592"/>
      <c r="HR36" s="591"/>
      <c r="HS36" s="591"/>
      <c r="HT36" s="592"/>
      <c r="HV36" s="591"/>
      <c r="HW36" s="591"/>
      <c r="HX36" s="592"/>
      <c r="HZ36" s="591"/>
      <c r="IA36" s="591"/>
      <c r="IB36" s="592"/>
      <c r="ID36" s="591"/>
      <c r="IE36" s="591"/>
      <c r="IF36" s="592"/>
      <c r="IH36" s="591"/>
      <c r="II36" s="591"/>
      <c r="IJ36" s="592"/>
      <c r="IL36" s="591"/>
      <c r="IM36" s="591"/>
      <c r="IN36" s="592"/>
      <c r="IP36" s="591"/>
      <c r="IQ36" s="591"/>
      <c r="IR36" s="592"/>
      <c r="IT36" s="591"/>
    </row>
    <row r="37" spans="1:254" ht="17.25" customHeight="1" x14ac:dyDescent="0.25">
      <c r="A37" s="781" t="s">
        <v>3223</v>
      </c>
      <c r="B37" s="608">
        <v>1676258.9669280241</v>
      </c>
      <c r="C37" s="608">
        <v>43051.013433253174</v>
      </c>
      <c r="D37" s="584"/>
      <c r="E37" s="584"/>
      <c r="F37" s="608">
        <f t="shared" si="4"/>
        <v>1719309.9803612772</v>
      </c>
      <c r="G37" s="783"/>
      <c r="H37" s="609"/>
      <c r="I37" s="610"/>
      <c r="J37" s="611"/>
      <c r="O37" s="591"/>
      <c r="P37" s="592"/>
      <c r="R37" s="591"/>
      <c r="S37" s="591"/>
      <c r="T37" s="592"/>
      <c r="V37" s="591"/>
      <c r="W37" s="591"/>
      <c r="X37" s="592"/>
      <c r="Z37" s="591"/>
      <c r="AA37" s="591"/>
      <c r="AB37" s="592"/>
      <c r="AD37" s="591"/>
      <c r="AE37" s="591"/>
      <c r="AF37" s="592"/>
      <c r="AH37" s="591"/>
      <c r="AI37" s="591"/>
      <c r="AJ37" s="592"/>
      <c r="AL37" s="591"/>
      <c r="AM37" s="591"/>
      <c r="AN37" s="592"/>
      <c r="AP37" s="591"/>
      <c r="AQ37" s="591"/>
      <c r="AR37" s="592"/>
      <c r="AT37" s="591"/>
      <c r="AU37" s="591"/>
      <c r="AV37" s="592"/>
      <c r="AX37" s="591"/>
      <c r="AY37" s="591"/>
      <c r="AZ37" s="592"/>
      <c r="BB37" s="591"/>
      <c r="BC37" s="591"/>
      <c r="BD37" s="592"/>
      <c r="BF37" s="591"/>
      <c r="BG37" s="591"/>
      <c r="BH37" s="592"/>
      <c r="BJ37" s="591"/>
      <c r="BK37" s="591"/>
      <c r="BL37" s="592"/>
      <c r="BN37" s="591"/>
      <c r="BO37" s="591"/>
      <c r="BP37" s="592"/>
      <c r="BR37" s="591"/>
      <c r="BS37" s="591"/>
      <c r="BT37" s="592"/>
      <c r="BV37" s="591"/>
      <c r="BW37" s="591"/>
      <c r="BX37" s="592"/>
      <c r="BZ37" s="591"/>
      <c r="CA37" s="591"/>
      <c r="CB37" s="592"/>
      <c r="CD37" s="591"/>
      <c r="CE37" s="591"/>
      <c r="CF37" s="592"/>
      <c r="CH37" s="591"/>
      <c r="CI37" s="591"/>
      <c r="CJ37" s="592"/>
      <c r="CL37" s="591"/>
      <c r="CM37" s="591"/>
      <c r="CN37" s="592"/>
      <c r="CP37" s="591"/>
      <c r="CQ37" s="591"/>
      <c r="CR37" s="592"/>
      <c r="CT37" s="591"/>
      <c r="CU37" s="591"/>
      <c r="CV37" s="592"/>
      <c r="CX37" s="591"/>
      <c r="CY37" s="591"/>
      <c r="CZ37" s="592"/>
      <c r="DB37" s="591"/>
      <c r="DC37" s="591"/>
      <c r="DD37" s="592"/>
      <c r="DF37" s="591"/>
      <c r="DG37" s="591"/>
      <c r="DH37" s="592"/>
      <c r="DJ37" s="591"/>
      <c r="DK37" s="591"/>
      <c r="DL37" s="592"/>
      <c r="DN37" s="591"/>
      <c r="DO37" s="591"/>
      <c r="DP37" s="592"/>
      <c r="DR37" s="591"/>
      <c r="DS37" s="591"/>
      <c r="DT37" s="592"/>
      <c r="DV37" s="591"/>
      <c r="DW37" s="591"/>
      <c r="DX37" s="592"/>
      <c r="DZ37" s="591"/>
      <c r="EA37" s="591"/>
      <c r="EB37" s="592"/>
      <c r="ED37" s="591"/>
      <c r="EE37" s="591"/>
      <c r="EF37" s="592"/>
      <c r="EH37" s="591"/>
      <c r="EI37" s="591"/>
      <c r="EJ37" s="592"/>
      <c r="EL37" s="591"/>
      <c r="EM37" s="591"/>
      <c r="EN37" s="592"/>
      <c r="EP37" s="591"/>
      <c r="EQ37" s="591"/>
      <c r="ER37" s="592"/>
      <c r="ET37" s="591"/>
      <c r="EU37" s="591"/>
      <c r="EV37" s="592"/>
      <c r="EX37" s="591"/>
      <c r="EY37" s="591"/>
      <c r="EZ37" s="592"/>
      <c r="FB37" s="591"/>
      <c r="FC37" s="591"/>
      <c r="FD37" s="592"/>
      <c r="FF37" s="591"/>
      <c r="FG37" s="591"/>
      <c r="FH37" s="592"/>
      <c r="FJ37" s="591"/>
      <c r="FK37" s="591"/>
      <c r="FL37" s="592"/>
      <c r="FN37" s="591"/>
      <c r="FO37" s="591"/>
      <c r="FP37" s="592"/>
      <c r="FR37" s="591"/>
      <c r="FS37" s="591"/>
      <c r="FT37" s="592"/>
      <c r="FV37" s="591"/>
      <c r="FW37" s="591"/>
      <c r="FX37" s="592"/>
      <c r="FZ37" s="591"/>
      <c r="GA37" s="591"/>
      <c r="GB37" s="592"/>
      <c r="GD37" s="591"/>
      <c r="GE37" s="591"/>
      <c r="GF37" s="592"/>
      <c r="GH37" s="591"/>
      <c r="GI37" s="591"/>
      <c r="GJ37" s="592"/>
      <c r="GL37" s="591"/>
      <c r="GM37" s="591"/>
      <c r="GN37" s="592"/>
      <c r="GP37" s="591"/>
      <c r="GQ37" s="591"/>
      <c r="GR37" s="592"/>
      <c r="GT37" s="591"/>
      <c r="GU37" s="591"/>
      <c r="GV37" s="592"/>
      <c r="GX37" s="591"/>
      <c r="GY37" s="591"/>
      <c r="GZ37" s="592"/>
      <c r="HB37" s="591"/>
      <c r="HC37" s="591"/>
      <c r="HD37" s="592"/>
      <c r="HF37" s="591"/>
      <c r="HG37" s="591"/>
      <c r="HH37" s="592"/>
      <c r="HJ37" s="591"/>
      <c r="HK37" s="591"/>
      <c r="HL37" s="592"/>
      <c r="HN37" s="591"/>
      <c r="HO37" s="591"/>
      <c r="HP37" s="592"/>
      <c r="HR37" s="591"/>
      <c r="HS37" s="591"/>
      <c r="HT37" s="592"/>
      <c r="HV37" s="591"/>
      <c r="HW37" s="591"/>
      <c r="HX37" s="592"/>
      <c r="HZ37" s="591"/>
      <c r="IA37" s="591"/>
      <c r="IB37" s="592"/>
      <c r="ID37" s="591"/>
      <c r="IE37" s="591"/>
      <c r="IF37" s="592"/>
      <c r="IH37" s="591"/>
      <c r="II37" s="591"/>
      <c r="IJ37" s="592"/>
      <c r="IL37" s="591"/>
      <c r="IM37" s="591"/>
      <c r="IN37" s="592"/>
      <c r="IP37" s="591"/>
      <c r="IQ37" s="591"/>
      <c r="IR37" s="592"/>
      <c r="IT37" s="591"/>
    </row>
    <row r="38" spans="1:254" ht="17.25" customHeight="1" x14ac:dyDescent="0.25">
      <c r="A38" s="781" t="s">
        <v>3224</v>
      </c>
      <c r="B38" s="608">
        <v>3349225.1918539233</v>
      </c>
      <c r="C38" s="608">
        <v>86017.460052569775</v>
      </c>
      <c r="D38" s="584"/>
      <c r="E38" s="584"/>
      <c r="F38" s="608">
        <f t="shared" si="4"/>
        <v>3435242.6519064931</v>
      </c>
      <c r="G38" s="783"/>
      <c r="H38" s="609"/>
      <c r="I38" s="610"/>
      <c r="J38" s="611"/>
      <c r="O38" s="591"/>
      <c r="P38" s="592"/>
      <c r="R38" s="591"/>
      <c r="S38" s="591"/>
      <c r="T38" s="592"/>
      <c r="V38" s="591"/>
      <c r="W38" s="591"/>
      <c r="X38" s="592"/>
      <c r="Z38" s="591"/>
      <c r="AA38" s="591"/>
      <c r="AB38" s="592"/>
      <c r="AD38" s="591"/>
      <c r="AE38" s="591"/>
      <c r="AF38" s="592"/>
      <c r="AH38" s="591"/>
      <c r="AI38" s="591"/>
      <c r="AJ38" s="592"/>
      <c r="AL38" s="591"/>
      <c r="AM38" s="591"/>
      <c r="AN38" s="592"/>
      <c r="AP38" s="591"/>
      <c r="AQ38" s="591"/>
      <c r="AR38" s="592"/>
      <c r="AT38" s="591"/>
      <c r="AU38" s="591"/>
      <c r="AV38" s="592"/>
      <c r="AX38" s="591"/>
      <c r="AY38" s="591"/>
      <c r="AZ38" s="592"/>
      <c r="BB38" s="591"/>
      <c r="BC38" s="591"/>
      <c r="BD38" s="592"/>
      <c r="BF38" s="591"/>
      <c r="BG38" s="591"/>
      <c r="BH38" s="592"/>
      <c r="BJ38" s="591"/>
      <c r="BK38" s="591"/>
      <c r="BL38" s="592"/>
      <c r="BN38" s="591"/>
      <c r="BO38" s="591"/>
      <c r="BP38" s="592"/>
      <c r="BR38" s="591"/>
      <c r="BS38" s="591"/>
      <c r="BT38" s="592"/>
      <c r="BV38" s="591"/>
      <c r="BW38" s="591"/>
      <c r="BX38" s="592"/>
      <c r="BZ38" s="591"/>
      <c r="CA38" s="591"/>
      <c r="CB38" s="592"/>
      <c r="CD38" s="591"/>
      <c r="CE38" s="591"/>
      <c r="CF38" s="592"/>
      <c r="CH38" s="591"/>
      <c r="CI38" s="591"/>
      <c r="CJ38" s="592"/>
      <c r="CL38" s="591"/>
      <c r="CM38" s="591"/>
      <c r="CN38" s="592"/>
      <c r="CP38" s="591"/>
      <c r="CQ38" s="591"/>
      <c r="CR38" s="592"/>
      <c r="CT38" s="591"/>
      <c r="CU38" s="591"/>
      <c r="CV38" s="592"/>
      <c r="CX38" s="591"/>
      <c r="CY38" s="591"/>
      <c r="CZ38" s="592"/>
      <c r="DB38" s="591"/>
      <c r="DC38" s="591"/>
      <c r="DD38" s="592"/>
      <c r="DF38" s="591"/>
      <c r="DG38" s="591"/>
      <c r="DH38" s="592"/>
      <c r="DJ38" s="591"/>
      <c r="DK38" s="591"/>
      <c r="DL38" s="592"/>
      <c r="DN38" s="591"/>
      <c r="DO38" s="591"/>
      <c r="DP38" s="592"/>
      <c r="DR38" s="591"/>
      <c r="DS38" s="591"/>
      <c r="DT38" s="592"/>
      <c r="DV38" s="591"/>
      <c r="DW38" s="591"/>
      <c r="DX38" s="592"/>
      <c r="DZ38" s="591"/>
      <c r="EA38" s="591"/>
      <c r="EB38" s="592"/>
      <c r="ED38" s="591"/>
      <c r="EE38" s="591"/>
      <c r="EF38" s="592"/>
      <c r="EH38" s="591"/>
      <c r="EI38" s="591"/>
      <c r="EJ38" s="592"/>
      <c r="EL38" s="591"/>
      <c r="EM38" s="591"/>
      <c r="EN38" s="592"/>
      <c r="EP38" s="591"/>
      <c r="EQ38" s="591"/>
      <c r="ER38" s="592"/>
      <c r="ET38" s="591"/>
      <c r="EU38" s="591"/>
      <c r="EV38" s="592"/>
      <c r="EX38" s="591"/>
      <c r="EY38" s="591"/>
      <c r="EZ38" s="592"/>
      <c r="FB38" s="591"/>
      <c r="FC38" s="591"/>
      <c r="FD38" s="592"/>
      <c r="FF38" s="591"/>
      <c r="FG38" s="591"/>
      <c r="FH38" s="592"/>
      <c r="FJ38" s="591"/>
      <c r="FK38" s="591"/>
      <c r="FL38" s="592"/>
      <c r="FN38" s="591"/>
      <c r="FO38" s="591"/>
      <c r="FP38" s="592"/>
      <c r="FR38" s="591"/>
      <c r="FS38" s="591"/>
      <c r="FT38" s="592"/>
      <c r="FV38" s="591"/>
      <c r="FW38" s="591"/>
      <c r="FX38" s="592"/>
      <c r="FZ38" s="591"/>
      <c r="GA38" s="591"/>
      <c r="GB38" s="592"/>
      <c r="GD38" s="591"/>
      <c r="GE38" s="591"/>
      <c r="GF38" s="592"/>
      <c r="GH38" s="591"/>
      <c r="GI38" s="591"/>
      <c r="GJ38" s="592"/>
      <c r="GL38" s="591"/>
      <c r="GM38" s="591"/>
      <c r="GN38" s="592"/>
      <c r="GP38" s="591"/>
      <c r="GQ38" s="591"/>
      <c r="GR38" s="592"/>
      <c r="GT38" s="591"/>
      <c r="GU38" s="591"/>
      <c r="GV38" s="592"/>
      <c r="GX38" s="591"/>
      <c r="GY38" s="591"/>
      <c r="GZ38" s="592"/>
      <c r="HB38" s="591"/>
      <c r="HC38" s="591"/>
      <c r="HD38" s="592"/>
      <c r="HF38" s="591"/>
      <c r="HG38" s="591"/>
      <c r="HH38" s="592"/>
      <c r="HJ38" s="591"/>
      <c r="HK38" s="591"/>
      <c r="HL38" s="592"/>
      <c r="HN38" s="591"/>
      <c r="HO38" s="591"/>
      <c r="HP38" s="592"/>
      <c r="HR38" s="591"/>
      <c r="HS38" s="591"/>
      <c r="HT38" s="592"/>
      <c r="HV38" s="591"/>
      <c r="HW38" s="591"/>
      <c r="HX38" s="592"/>
      <c r="HZ38" s="591"/>
      <c r="IA38" s="591"/>
      <c r="IB38" s="592"/>
      <c r="ID38" s="591"/>
      <c r="IE38" s="591"/>
      <c r="IF38" s="592"/>
      <c r="IH38" s="591"/>
      <c r="II38" s="591"/>
      <c r="IJ38" s="592"/>
      <c r="IL38" s="591"/>
      <c r="IM38" s="591"/>
      <c r="IN38" s="592"/>
      <c r="IP38" s="591"/>
      <c r="IQ38" s="591"/>
      <c r="IR38" s="592"/>
      <c r="IT38" s="591"/>
    </row>
    <row r="39" spans="1:254" ht="17.25" customHeight="1" x14ac:dyDescent="0.25">
      <c r="A39" s="781" t="s">
        <v>3225</v>
      </c>
      <c r="B39" s="608">
        <v>3349225.1918539233</v>
      </c>
      <c r="C39" s="608">
        <v>86017.460052569775</v>
      </c>
      <c r="D39" s="584"/>
      <c r="E39" s="584"/>
      <c r="F39" s="608">
        <f t="shared" si="4"/>
        <v>3435242.6519064931</v>
      </c>
      <c r="G39" s="783"/>
      <c r="H39" s="609"/>
      <c r="I39" s="610"/>
      <c r="J39" s="611"/>
      <c r="O39" s="591"/>
      <c r="P39" s="592"/>
      <c r="R39" s="591"/>
      <c r="S39" s="591"/>
      <c r="T39" s="592"/>
      <c r="V39" s="591"/>
      <c r="W39" s="591"/>
      <c r="X39" s="592"/>
      <c r="Z39" s="591"/>
      <c r="AA39" s="591"/>
      <c r="AB39" s="592"/>
      <c r="AD39" s="591"/>
      <c r="AE39" s="591"/>
      <c r="AF39" s="592"/>
      <c r="AH39" s="591"/>
      <c r="AI39" s="591"/>
      <c r="AJ39" s="592"/>
      <c r="AL39" s="591"/>
      <c r="AM39" s="591"/>
      <c r="AN39" s="592"/>
      <c r="AP39" s="591"/>
      <c r="AQ39" s="591"/>
      <c r="AR39" s="592"/>
      <c r="AT39" s="591"/>
      <c r="AU39" s="591"/>
      <c r="AV39" s="592"/>
      <c r="AX39" s="591"/>
      <c r="AY39" s="591"/>
      <c r="AZ39" s="592"/>
      <c r="BB39" s="591"/>
      <c r="BC39" s="591"/>
      <c r="BD39" s="592"/>
      <c r="BF39" s="591"/>
      <c r="BG39" s="591"/>
      <c r="BH39" s="592"/>
      <c r="BJ39" s="591"/>
      <c r="BK39" s="591"/>
      <c r="BL39" s="592"/>
      <c r="BN39" s="591"/>
      <c r="BO39" s="591"/>
      <c r="BP39" s="592"/>
      <c r="BR39" s="591"/>
      <c r="BS39" s="591"/>
      <c r="BT39" s="592"/>
      <c r="BV39" s="591"/>
      <c r="BW39" s="591"/>
      <c r="BX39" s="592"/>
      <c r="BZ39" s="591"/>
      <c r="CA39" s="591"/>
      <c r="CB39" s="592"/>
      <c r="CD39" s="591"/>
      <c r="CE39" s="591"/>
      <c r="CF39" s="592"/>
      <c r="CH39" s="591"/>
      <c r="CI39" s="591"/>
      <c r="CJ39" s="592"/>
      <c r="CL39" s="591"/>
      <c r="CM39" s="591"/>
      <c r="CN39" s="592"/>
      <c r="CP39" s="591"/>
      <c r="CQ39" s="591"/>
      <c r="CR39" s="592"/>
      <c r="CT39" s="591"/>
      <c r="CU39" s="591"/>
      <c r="CV39" s="592"/>
      <c r="CX39" s="591"/>
      <c r="CY39" s="591"/>
      <c r="CZ39" s="592"/>
      <c r="DB39" s="591"/>
      <c r="DC39" s="591"/>
      <c r="DD39" s="592"/>
      <c r="DF39" s="591"/>
      <c r="DG39" s="591"/>
      <c r="DH39" s="592"/>
      <c r="DJ39" s="591"/>
      <c r="DK39" s="591"/>
      <c r="DL39" s="592"/>
      <c r="DN39" s="591"/>
      <c r="DO39" s="591"/>
      <c r="DP39" s="592"/>
      <c r="DR39" s="591"/>
      <c r="DS39" s="591"/>
      <c r="DT39" s="592"/>
      <c r="DV39" s="591"/>
      <c r="DW39" s="591"/>
      <c r="DX39" s="592"/>
      <c r="DZ39" s="591"/>
      <c r="EA39" s="591"/>
      <c r="EB39" s="592"/>
      <c r="ED39" s="591"/>
      <c r="EE39" s="591"/>
      <c r="EF39" s="592"/>
      <c r="EH39" s="591"/>
      <c r="EI39" s="591"/>
      <c r="EJ39" s="592"/>
      <c r="EL39" s="591"/>
      <c r="EM39" s="591"/>
      <c r="EN39" s="592"/>
      <c r="EP39" s="591"/>
      <c r="EQ39" s="591"/>
      <c r="ER39" s="592"/>
      <c r="ET39" s="591"/>
      <c r="EU39" s="591"/>
      <c r="EV39" s="592"/>
      <c r="EX39" s="591"/>
      <c r="EY39" s="591"/>
      <c r="EZ39" s="592"/>
      <c r="FB39" s="591"/>
      <c r="FC39" s="591"/>
      <c r="FD39" s="592"/>
      <c r="FF39" s="591"/>
      <c r="FG39" s="591"/>
      <c r="FH39" s="592"/>
      <c r="FJ39" s="591"/>
      <c r="FK39" s="591"/>
      <c r="FL39" s="592"/>
      <c r="FN39" s="591"/>
      <c r="FO39" s="591"/>
      <c r="FP39" s="592"/>
      <c r="FR39" s="591"/>
      <c r="FS39" s="591"/>
      <c r="FT39" s="592"/>
      <c r="FV39" s="591"/>
      <c r="FW39" s="591"/>
      <c r="FX39" s="592"/>
      <c r="FZ39" s="591"/>
      <c r="GA39" s="591"/>
      <c r="GB39" s="592"/>
      <c r="GD39" s="591"/>
      <c r="GE39" s="591"/>
      <c r="GF39" s="592"/>
      <c r="GH39" s="591"/>
      <c r="GI39" s="591"/>
      <c r="GJ39" s="592"/>
      <c r="GL39" s="591"/>
      <c r="GM39" s="591"/>
      <c r="GN39" s="592"/>
      <c r="GP39" s="591"/>
      <c r="GQ39" s="591"/>
      <c r="GR39" s="592"/>
      <c r="GT39" s="591"/>
      <c r="GU39" s="591"/>
      <c r="GV39" s="592"/>
      <c r="GX39" s="591"/>
      <c r="GY39" s="591"/>
      <c r="GZ39" s="592"/>
      <c r="HB39" s="591"/>
      <c r="HC39" s="591"/>
      <c r="HD39" s="592"/>
      <c r="HF39" s="591"/>
      <c r="HG39" s="591"/>
      <c r="HH39" s="592"/>
      <c r="HJ39" s="591"/>
      <c r="HK39" s="591"/>
      <c r="HL39" s="592"/>
      <c r="HN39" s="591"/>
      <c r="HO39" s="591"/>
      <c r="HP39" s="592"/>
      <c r="HR39" s="591"/>
      <c r="HS39" s="591"/>
      <c r="HT39" s="592"/>
      <c r="HV39" s="591"/>
      <c r="HW39" s="591"/>
      <c r="HX39" s="592"/>
      <c r="HZ39" s="591"/>
      <c r="IA39" s="591"/>
      <c r="IB39" s="592"/>
      <c r="ID39" s="591"/>
      <c r="IE39" s="591"/>
      <c r="IF39" s="592"/>
      <c r="IH39" s="591"/>
      <c r="II39" s="591"/>
      <c r="IJ39" s="592"/>
      <c r="IL39" s="591"/>
      <c r="IM39" s="591"/>
      <c r="IN39" s="592"/>
      <c r="IP39" s="591"/>
      <c r="IQ39" s="591"/>
      <c r="IR39" s="592"/>
      <c r="IT39" s="591"/>
    </row>
    <row r="40" spans="1:254" ht="17.25" customHeight="1" x14ac:dyDescent="0.25">
      <c r="A40" s="781" t="s">
        <v>3226</v>
      </c>
      <c r="B40" s="608">
        <v>3349225.1918539233</v>
      </c>
      <c r="C40" s="608">
        <v>86017.460052569775</v>
      </c>
      <c r="D40" s="584"/>
      <c r="E40" s="584"/>
      <c r="F40" s="608">
        <f t="shared" si="4"/>
        <v>3435242.6519064931</v>
      </c>
      <c r="G40" s="783"/>
      <c r="H40" s="609"/>
      <c r="I40" s="610"/>
      <c r="J40" s="611"/>
      <c r="O40" s="591"/>
      <c r="P40" s="592"/>
      <c r="R40" s="591"/>
      <c r="S40" s="591"/>
      <c r="T40" s="592"/>
      <c r="V40" s="591"/>
      <c r="W40" s="591"/>
      <c r="X40" s="592"/>
      <c r="Z40" s="591"/>
      <c r="AA40" s="591"/>
      <c r="AB40" s="592"/>
      <c r="AD40" s="591"/>
      <c r="AE40" s="591"/>
      <c r="AF40" s="592"/>
      <c r="AH40" s="591"/>
      <c r="AI40" s="591"/>
      <c r="AJ40" s="592"/>
      <c r="AL40" s="591"/>
      <c r="AM40" s="591"/>
      <c r="AN40" s="592"/>
      <c r="AP40" s="591"/>
      <c r="AQ40" s="591"/>
      <c r="AR40" s="592"/>
      <c r="AT40" s="591"/>
      <c r="AU40" s="591"/>
      <c r="AV40" s="592"/>
      <c r="AX40" s="591"/>
      <c r="AY40" s="591"/>
      <c r="AZ40" s="592"/>
      <c r="BB40" s="591"/>
      <c r="BC40" s="591"/>
      <c r="BD40" s="592"/>
      <c r="BF40" s="591"/>
      <c r="BG40" s="591"/>
      <c r="BH40" s="592"/>
      <c r="BJ40" s="591"/>
      <c r="BK40" s="591"/>
      <c r="BL40" s="592"/>
      <c r="BN40" s="591"/>
      <c r="BO40" s="591"/>
      <c r="BP40" s="592"/>
      <c r="BR40" s="591"/>
      <c r="BS40" s="591"/>
      <c r="BT40" s="592"/>
      <c r="BV40" s="591"/>
      <c r="BW40" s="591"/>
      <c r="BX40" s="592"/>
      <c r="BZ40" s="591"/>
      <c r="CA40" s="591"/>
      <c r="CB40" s="592"/>
      <c r="CD40" s="591"/>
      <c r="CE40" s="591"/>
      <c r="CF40" s="592"/>
      <c r="CH40" s="591"/>
      <c r="CI40" s="591"/>
      <c r="CJ40" s="592"/>
      <c r="CL40" s="591"/>
      <c r="CM40" s="591"/>
      <c r="CN40" s="592"/>
      <c r="CP40" s="591"/>
      <c r="CQ40" s="591"/>
      <c r="CR40" s="592"/>
      <c r="CT40" s="591"/>
      <c r="CU40" s="591"/>
      <c r="CV40" s="592"/>
      <c r="CX40" s="591"/>
      <c r="CY40" s="591"/>
      <c r="CZ40" s="592"/>
      <c r="DB40" s="591"/>
      <c r="DC40" s="591"/>
      <c r="DD40" s="592"/>
      <c r="DF40" s="591"/>
      <c r="DG40" s="591"/>
      <c r="DH40" s="592"/>
      <c r="DJ40" s="591"/>
      <c r="DK40" s="591"/>
      <c r="DL40" s="592"/>
      <c r="DN40" s="591"/>
      <c r="DO40" s="591"/>
      <c r="DP40" s="592"/>
      <c r="DR40" s="591"/>
      <c r="DS40" s="591"/>
      <c r="DT40" s="592"/>
      <c r="DV40" s="591"/>
      <c r="DW40" s="591"/>
      <c r="DX40" s="592"/>
      <c r="DZ40" s="591"/>
      <c r="EA40" s="591"/>
      <c r="EB40" s="592"/>
      <c r="ED40" s="591"/>
      <c r="EE40" s="591"/>
      <c r="EF40" s="592"/>
      <c r="EH40" s="591"/>
      <c r="EI40" s="591"/>
      <c r="EJ40" s="592"/>
      <c r="EL40" s="591"/>
      <c r="EM40" s="591"/>
      <c r="EN40" s="592"/>
      <c r="EP40" s="591"/>
      <c r="EQ40" s="591"/>
      <c r="ER40" s="592"/>
      <c r="ET40" s="591"/>
      <c r="EU40" s="591"/>
      <c r="EV40" s="592"/>
      <c r="EX40" s="591"/>
      <c r="EY40" s="591"/>
      <c r="EZ40" s="592"/>
      <c r="FB40" s="591"/>
      <c r="FC40" s="591"/>
      <c r="FD40" s="592"/>
      <c r="FF40" s="591"/>
      <c r="FG40" s="591"/>
      <c r="FH40" s="592"/>
      <c r="FJ40" s="591"/>
      <c r="FK40" s="591"/>
      <c r="FL40" s="592"/>
      <c r="FN40" s="591"/>
      <c r="FO40" s="591"/>
      <c r="FP40" s="592"/>
      <c r="FR40" s="591"/>
      <c r="FS40" s="591"/>
      <c r="FT40" s="592"/>
      <c r="FV40" s="591"/>
      <c r="FW40" s="591"/>
      <c r="FX40" s="592"/>
      <c r="FZ40" s="591"/>
      <c r="GA40" s="591"/>
      <c r="GB40" s="592"/>
      <c r="GD40" s="591"/>
      <c r="GE40" s="591"/>
      <c r="GF40" s="592"/>
      <c r="GH40" s="591"/>
      <c r="GI40" s="591"/>
      <c r="GJ40" s="592"/>
      <c r="GL40" s="591"/>
      <c r="GM40" s="591"/>
      <c r="GN40" s="592"/>
      <c r="GP40" s="591"/>
      <c r="GQ40" s="591"/>
      <c r="GR40" s="592"/>
      <c r="GT40" s="591"/>
      <c r="GU40" s="591"/>
      <c r="GV40" s="592"/>
      <c r="GX40" s="591"/>
      <c r="GY40" s="591"/>
      <c r="GZ40" s="592"/>
      <c r="HB40" s="591"/>
      <c r="HC40" s="591"/>
      <c r="HD40" s="592"/>
      <c r="HF40" s="591"/>
      <c r="HG40" s="591"/>
      <c r="HH40" s="592"/>
      <c r="HJ40" s="591"/>
      <c r="HK40" s="591"/>
      <c r="HL40" s="592"/>
      <c r="HN40" s="591"/>
      <c r="HO40" s="591"/>
      <c r="HP40" s="592"/>
      <c r="HR40" s="591"/>
      <c r="HS40" s="591"/>
      <c r="HT40" s="592"/>
      <c r="HV40" s="591"/>
      <c r="HW40" s="591"/>
      <c r="HX40" s="592"/>
      <c r="HZ40" s="591"/>
      <c r="IA40" s="591"/>
      <c r="IB40" s="592"/>
      <c r="ID40" s="591"/>
      <c r="IE40" s="591"/>
      <c r="IF40" s="592"/>
      <c r="IH40" s="591"/>
      <c r="II40" s="591"/>
      <c r="IJ40" s="592"/>
      <c r="IL40" s="591"/>
      <c r="IM40" s="591"/>
      <c r="IN40" s="592"/>
      <c r="IP40" s="591"/>
      <c r="IQ40" s="591"/>
      <c r="IR40" s="592"/>
      <c r="IT40" s="591"/>
    </row>
    <row r="41" spans="1:254" ht="17.25" customHeight="1" x14ac:dyDescent="0.25">
      <c r="A41" s="610" t="s">
        <v>3228</v>
      </c>
      <c r="B41" s="627">
        <v>283197.54083092324</v>
      </c>
      <c r="C41" s="608">
        <v>25250</v>
      </c>
      <c r="D41" s="584"/>
      <c r="E41" s="584"/>
      <c r="F41" s="608">
        <f t="shared" si="4"/>
        <v>308447.54083092324</v>
      </c>
      <c r="G41" s="783"/>
      <c r="H41" s="609"/>
      <c r="I41" s="610"/>
      <c r="J41" s="611"/>
      <c r="O41" s="591"/>
      <c r="P41" s="592"/>
      <c r="R41" s="591"/>
      <c r="S41" s="591"/>
      <c r="T41" s="592"/>
      <c r="V41" s="591"/>
      <c r="W41" s="591"/>
      <c r="X41" s="592"/>
      <c r="Z41" s="591"/>
      <c r="AA41" s="591"/>
      <c r="AB41" s="592"/>
      <c r="AD41" s="591"/>
      <c r="AE41" s="591"/>
      <c r="AF41" s="592"/>
      <c r="AH41" s="591"/>
      <c r="AI41" s="591"/>
      <c r="AJ41" s="592"/>
      <c r="AL41" s="591"/>
      <c r="AM41" s="591"/>
      <c r="AN41" s="592"/>
      <c r="AP41" s="591"/>
      <c r="AQ41" s="591"/>
      <c r="AR41" s="592"/>
      <c r="AT41" s="591"/>
      <c r="AU41" s="591"/>
      <c r="AV41" s="592"/>
      <c r="AX41" s="591"/>
      <c r="AY41" s="591"/>
      <c r="AZ41" s="592"/>
      <c r="BB41" s="591"/>
      <c r="BC41" s="591"/>
      <c r="BD41" s="592"/>
      <c r="BF41" s="591"/>
      <c r="BG41" s="591"/>
      <c r="BH41" s="592"/>
      <c r="BJ41" s="591"/>
      <c r="BK41" s="591"/>
      <c r="BL41" s="592"/>
      <c r="BN41" s="591"/>
      <c r="BO41" s="591"/>
      <c r="BP41" s="592"/>
      <c r="BR41" s="591"/>
      <c r="BS41" s="591"/>
      <c r="BT41" s="592"/>
      <c r="BV41" s="591"/>
      <c r="BW41" s="591"/>
      <c r="BX41" s="592"/>
      <c r="BZ41" s="591"/>
      <c r="CA41" s="591"/>
      <c r="CB41" s="592"/>
      <c r="CD41" s="591"/>
      <c r="CE41" s="591"/>
      <c r="CF41" s="592"/>
      <c r="CH41" s="591"/>
      <c r="CI41" s="591"/>
      <c r="CJ41" s="592"/>
      <c r="CL41" s="591"/>
      <c r="CM41" s="591"/>
      <c r="CN41" s="592"/>
      <c r="CP41" s="591"/>
      <c r="CQ41" s="591"/>
      <c r="CR41" s="592"/>
      <c r="CT41" s="591"/>
      <c r="CU41" s="591"/>
      <c r="CV41" s="592"/>
      <c r="CX41" s="591"/>
      <c r="CY41" s="591"/>
      <c r="CZ41" s="592"/>
      <c r="DB41" s="591"/>
      <c r="DC41" s="591"/>
      <c r="DD41" s="592"/>
      <c r="DF41" s="591"/>
      <c r="DG41" s="591"/>
      <c r="DH41" s="592"/>
      <c r="DJ41" s="591"/>
      <c r="DK41" s="591"/>
      <c r="DL41" s="592"/>
      <c r="DN41" s="591"/>
      <c r="DO41" s="591"/>
      <c r="DP41" s="592"/>
      <c r="DR41" s="591"/>
      <c r="DS41" s="591"/>
      <c r="DT41" s="592"/>
      <c r="DV41" s="591"/>
      <c r="DW41" s="591"/>
      <c r="DX41" s="592"/>
      <c r="DZ41" s="591"/>
      <c r="EA41" s="591"/>
      <c r="EB41" s="592"/>
      <c r="ED41" s="591"/>
      <c r="EE41" s="591"/>
      <c r="EF41" s="592"/>
      <c r="EH41" s="591"/>
      <c r="EI41" s="591"/>
      <c r="EJ41" s="592"/>
      <c r="EL41" s="591"/>
      <c r="EM41" s="591"/>
      <c r="EN41" s="592"/>
      <c r="EP41" s="591"/>
      <c r="EQ41" s="591"/>
      <c r="ER41" s="592"/>
      <c r="ET41" s="591"/>
      <c r="EU41" s="591"/>
      <c r="EV41" s="592"/>
      <c r="EX41" s="591"/>
      <c r="EY41" s="591"/>
      <c r="EZ41" s="592"/>
      <c r="FB41" s="591"/>
      <c r="FC41" s="591"/>
      <c r="FD41" s="592"/>
      <c r="FF41" s="591"/>
      <c r="FG41" s="591"/>
      <c r="FH41" s="592"/>
      <c r="FJ41" s="591"/>
      <c r="FK41" s="591"/>
      <c r="FL41" s="592"/>
      <c r="FN41" s="591"/>
      <c r="FO41" s="591"/>
      <c r="FP41" s="592"/>
      <c r="FR41" s="591"/>
      <c r="FS41" s="591"/>
      <c r="FT41" s="592"/>
      <c r="FV41" s="591"/>
      <c r="FW41" s="591"/>
      <c r="FX41" s="592"/>
      <c r="FZ41" s="591"/>
      <c r="GA41" s="591"/>
      <c r="GB41" s="592"/>
      <c r="GD41" s="591"/>
      <c r="GE41" s="591"/>
      <c r="GF41" s="592"/>
      <c r="GH41" s="591"/>
      <c r="GI41" s="591"/>
      <c r="GJ41" s="592"/>
      <c r="GL41" s="591"/>
      <c r="GM41" s="591"/>
      <c r="GN41" s="592"/>
      <c r="GP41" s="591"/>
      <c r="GQ41" s="591"/>
      <c r="GR41" s="592"/>
      <c r="GT41" s="591"/>
      <c r="GU41" s="591"/>
      <c r="GV41" s="592"/>
      <c r="GX41" s="591"/>
      <c r="GY41" s="591"/>
      <c r="GZ41" s="592"/>
      <c r="HB41" s="591"/>
      <c r="HC41" s="591"/>
      <c r="HD41" s="592"/>
      <c r="HF41" s="591"/>
      <c r="HG41" s="591"/>
      <c r="HH41" s="592"/>
      <c r="HJ41" s="591"/>
      <c r="HK41" s="591"/>
      <c r="HL41" s="592"/>
      <c r="HN41" s="591"/>
      <c r="HO41" s="591"/>
      <c r="HP41" s="592"/>
      <c r="HR41" s="591"/>
      <c r="HS41" s="591"/>
      <c r="HT41" s="592"/>
      <c r="HV41" s="591"/>
      <c r="HW41" s="591"/>
      <c r="HX41" s="592"/>
      <c r="HZ41" s="591"/>
      <c r="IA41" s="591"/>
      <c r="IB41" s="592"/>
      <c r="ID41" s="591"/>
      <c r="IE41" s="591"/>
      <c r="IF41" s="592"/>
      <c r="IH41" s="591"/>
      <c r="II41" s="591"/>
      <c r="IJ41" s="592"/>
      <c r="IL41" s="591"/>
      <c r="IM41" s="591"/>
      <c r="IN41" s="592"/>
      <c r="IP41" s="591"/>
      <c r="IQ41" s="591"/>
      <c r="IR41" s="592"/>
      <c r="IT41" s="591"/>
    </row>
    <row r="42" spans="1:254" ht="17.25" customHeight="1" x14ac:dyDescent="0.25">
      <c r="A42" s="610" t="s">
        <v>3229</v>
      </c>
      <c r="B42" s="627">
        <v>283197.54083092324</v>
      </c>
      <c r="C42" s="608">
        <v>25250</v>
      </c>
      <c r="D42" s="584"/>
      <c r="E42" s="584"/>
      <c r="F42" s="608">
        <f t="shared" si="4"/>
        <v>308447.54083092324</v>
      </c>
      <c r="G42" s="783"/>
      <c r="H42" s="609"/>
      <c r="I42" s="610"/>
      <c r="J42" s="611"/>
      <c r="O42" s="591"/>
      <c r="P42" s="592"/>
      <c r="R42" s="591"/>
      <c r="S42" s="591"/>
      <c r="T42" s="592"/>
      <c r="V42" s="591"/>
      <c r="W42" s="591"/>
      <c r="X42" s="592"/>
      <c r="Z42" s="591"/>
      <c r="AA42" s="591"/>
      <c r="AB42" s="592"/>
      <c r="AD42" s="591"/>
      <c r="AE42" s="591"/>
      <c r="AF42" s="592"/>
      <c r="AH42" s="591"/>
      <c r="AI42" s="591"/>
      <c r="AJ42" s="592"/>
      <c r="AL42" s="591"/>
      <c r="AM42" s="591"/>
      <c r="AN42" s="592"/>
      <c r="AP42" s="591"/>
      <c r="AQ42" s="591"/>
      <c r="AR42" s="592"/>
      <c r="AT42" s="591"/>
      <c r="AU42" s="591"/>
      <c r="AV42" s="592"/>
      <c r="AX42" s="591"/>
      <c r="AY42" s="591"/>
      <c r="AZ42" s="592"/>
      <c r="BB42" s="591"/>
      <c r="BC42" s="591"/>
      <c r="BD42" s="592"/>
      <c r="BF42" s="591"/>
      <c r="BG42" s="591"/>
      <c r="BH42" s="592"/>
      <c r="BJ42" s="591"/>
      <c r="BK42" s="591"/>
      <c r="BL42" s="592"/>
      <c r="BN42" s="591"/>
      <c r="BO42" s="591"/>
      <c r="BP42" s="592"/>
      <c r="BR42" s="591"/>
      <c r="BS42" s="591"/>
      <c r="BT42" s="592"/>
      <c r="BV42" s="591"/>
      <c r="BW42" s="591"/>
      <c r="BX42" s="592"/>
      <c r="BZ42" s="591"/>
      <c r="CA42" s="591"/>
      <c r="CB42" s="592"/>
      <c r="CD42" s="591"/>
      <c r="CE42" s="591"/>
      <c r="CF42" s="592"/>
      <c r="CH42" s="591"/>
      <c r="CI42" s="591"/>
      <c r="CJ42" s="592"/>
      <c r="CL42" s="591"/>
      <c r="CM42" s="591"/>
      <c r="CN42" s="592"/>
      <c r="CP42" s="591"/>
      <c r="CQ42" s="591"/>
      <c r="CR42" s="592"/>
      <c r="CT42" s="591"/>
      <c r="CU42" s="591"/>
      <c r="CV42" s="592"/>
      <c r="CX42" s="591"/>
      <c r="CY42" s="591"/>
      <c r="CZ42" s="592"/>
      <c r="DB42" s="591"/>
      <c r="DC42" s="591"/>
      <c r="DD42" s="592"/>
      <c r="DF42" s="591"/>
      <c r="DG42" s="591"/>
      <c r="DH42" s="592"/>
      <c r="DJ42" s="591"/>
      <c r="DK42" s="591"/>
      <c r="DL42" s="592"/>
      <c r="DN42" s="591"/>
      <c r="DO42" s="591"/>
      <c r="DP42" s="592"/>
      <c r="DR42" s="591"/>
      <c r="DS42" s="591"/>
      <c r="DT42" s="592"/>
      <c r="DV42" s="591"/>
      <c r="DW42" s="591"/>
      <c r="DX42" s="592"/>
      <c r="DZ42" s="591"/>
      <c r="EA42" s="591"/>
      <c r="EB42" s="592"/>
      <c r="ED42" s="591"/>
      <c r="EE42" s="591"/>
      <c r="EF42" s="592"/>
      <c r="EH42" s="591"/>
      <c r="EI42" s="591"/>
      <c r="EJ42" s="592"/>
      <c r="EL42" s="591"/>
      <c r="EM42" s="591"/>
      <c r="EN42" s="592"/>
      <c r="EP42" s="591"/>
      <c r="EQ42" s="591"/>
      <c r="ER42" s="592"/>
      <c r="ET42" s="591"/>
      <c r="EU42" s="591"/>
      <c r="EV42" s="592"/>
      <c r="EX42" s="591"/>
      <c r="EY42" s="591"/>
      <c r="EZ42" s="592"/>
      <c r="FB42" s="591"/>
      <c r="FC42" s="591"/>
      <c r="FD42" s="592"/>
      <c r="FF42" s="591"/>
      <c r="FG42" s="591"/>
      <c r="FH42" s="592"/>
      <c r="FJ42" s="591"/>
      <c r="FK42" s="591"/>
      <c r="FL42" s="592"/>
      <c r="FN42" s="591"/>
      <c r="FO42" s="591"/>
      <c r="FP42" s="592"/>
      <c r="FR42" s="591"/>
      <c r="FS42" s="591"/>
      <c r="FT42" s="592"/>
      <c r="FV42" s="591"/>
      <c r="FW42" s="591"/>
      <c r="FX42" s="592"/>
      <c r="FZ42" s="591"/>
      <c r="GA42" s="591"/>
      <c r="GB42" s="592"/>
      <c r="GD42" s="591"/>
      <c r="GE42" s="591"/>
      <c r="GF42" s="592"/>
      <c r="GH42" s="591"/>
      <c r="GI42" s="591"/>
      <c r="GJ42" s="592"/>
      <c r="GL42" s="591"/>
      <c r="GM42" s="591"/>
      <c r="GN42" s="592"/>
      <c r="GP42" s="591"/>
      <c r="GQ42" s="591"/>
      <c r="GR42" s="592"/>
      <c r="GT42" s="591"/>
      <c r="GU42" s="591"/>
      <c r="GV42" s="592"/>
      <c r="GX42" s="591"/>
      <c r="GY42" s="591"/>
      <c r="GZ42" s="592"/>
      <c r="HB42" s="591"/>
      <c r="HC42" s="591"/>
      <c r="HD42" s="592"/>
      <c r="HF42" s="591"/>
      <c r="HG42" s="591"/>
      <c r="HH42" s="592"/>
      <c r="HJ42" s="591"/>
      <c r="HK42" s="591"/>
      <c r="HL42" s="592"/>
      <c r="HN42" s="591"/>
      <c r="HO42" s="591"/>
      <c r="HP42" s="592"/>
      <c r="HR42" s="591"/>
      <c r="HS42" s="591"/>
      <c r="HT42" s="592"/>
      <c r="HV42" s="591"/>
      <c r="HW42" s="591"/>
      <c r="HX42" s="592"/>
      <c r="HZ42" s="591"/>
      <c r="IA42" s="591"/>
      <c r="IB42" s="592"/>
      <c r="ID42" s="591"/>
      <c r="IE42" s="591"/>
      <c r="IF42" s="592"/>
      <c r="IH42" s="591"/>
      <c r="II42" s="591"/>
      <c r="IJ42" s="592"/>
      <c r="IL42" s="591"/>
      <c r="IM42" s="591"/>
      <c r="IN42" s="592"/>
      <c r="IP42" s="591"/>
      <c r="IQ42" s="591"/>
      <c r="IR42" s="592"/>
      <c r="IT42" s="591"/>
    </row>
    <row r="43" spans="1:254" ht="17.25" customHeight="1" x14ac:dyDescent="0.25">
      <c r="A43" s="610" t="s">
        <v>3230</v>
      </c>
      <c r="B43" s="627">
        <v>283197.54083092324</v>
      </c>
      <c r="C43" s="608">
        <v>25250</v>
      </c>
      <c r="D43" s="584"/>
      <c r="E43" s="584"/>
      <c r="F43" s="608">
        <f t="shared" si="4"/>
        <v>308447.54083092324</v>
      </c>
      <c r="G43" s="783"/>
      <c r="H43" s="609"/>
      <c r="I43" s="610"/>
      <c r="J43" s="611"/>
      <c r="O43" s="591"/>
      <c r="P43" s="592"/>
      <c r="R43" s="591"/>
      <c r="S43" s="591"/>
      <c r="T43" s="592"/>
      <c r="V43" s="591"/>
      <c r="W43" s="591"/>
      <c r="X43" s="592"/>
      <c r="Z43" s="591"/>
      <c r="AA43" s="591"/>
      <c r="AB43" s="592"/>
      <c r="AD43" s="591"/>
      <c r="AE43" s="591"/>
      <c r="AF43" s="592"/>
      <c r="AH43" s="591"/>
      <c r="AI43" s="591"/>
      <c r="AJ43" s="592"/>
      <c r="AL43" s="591"/>
      <c r="AM43" s="591"/>
      <c r="AN43" s="592"/>
      <c r="AP43" s="591"/>
      <c r="AQ43" s="591"/>
      <c r="AR43" s="592"/>
      <c r="AT43" s="591"/>
      <c r="AU43" s="591"/>
      <c r="AV43" s="592"/>
      <c r="AX43" s="591"/>
      <c r="AY43" s="591"/>
      <c r="AZ43" s="592"/>
      <c r="BB43" s="591"/>
      <c r="BC43" s="591"/>
      <c r="BD43" s="592"/>
      <c r="BF43" s="591"/>
      <c r="BG43" s="591"/>
      <c r="BH43" s="592"/>
      <c r="BJ43" s="591"/>
      <c r="BK43" s="591"/>
      <c r="BL43" s="592"/>
      <c r="BN43" s="591"/>
      <c r="BO43" s="591"/>
      <c r="BP43" s="592"/>
      <c r="BR43" s="591"/>
      <c r="BS43" s="591"/>
      <c r="BT43" s="592"/>
      <c r="BV43" s="591"/>
      <c r="BW43" s="591"/>
      <c r="BX43" s="592"/>
      <c r="BZ43" s="591"/>
      <c r="CA43" s="591"/>
      <c r="CB43" s="592"/>
      <c r="CD43" s="591"/>
      <c r="CE43" s="591"/>
      <c r="CF43" s="592"/>
      <c r="CH43" s="591"/>
      <c r="CI43" s="591"/>
      <c r="CJ43" s="592"/>
      <c r="CL43" s="591"/>
      <c r="CM43" s="591"/>
      <c r="CN43" s="592"/>
      <c r="CP43" s="591"/>
      <c r="CQ43" s="591"/>
      <c r="CR43" s="592"/>
      <c r="CT43" s="591"/>
      <c r="CU43" s="591"/>
      <c r="CV43" s="592"/>
      <c r="CX43" s="591"/>
      <c r="CY43" s="591"/>
      <c r="CZ43" s="592"/>
      <c r="DB43" s="591"/>
      <c r="DC43" s="591"/>
      <c r="DD43" s="592"/>
      <c r="DF43" s="591"/>
      <c r="DG43" s="591"/>
      <c r="DH43" s="592"/>
      <c r="DJ43" s="591"/>
      <c r="DK43" s="591"/>
      <c r="DL43" s="592"/>
      <c r="DN43" s="591"/>
      <c r="DO43" s="591"/>
      <c r="DP43" s="592"/>
      <c r="DR43" s="591"/>
      <c r="DS43" s="591"/>
      <c r="DT43" s="592"/>
      <c r="DV43" s="591"/>
      <c r="DW43" s="591"/>
      <c r="DX43" s="592"/>
      <c r="DZ43" s="591"/>
      <c r="EA43" s="591"/>
      <c r="EB43" s="592"/>
      <c r="ED43" s="591"/>
      <c r="EE43" s="591"/>
      <c r="EF43" s="592"/>
      <c r="EH43" s="591"/>
      <c r="EI43" s="591"/>
      <c r="EJ43" s="592"/>
      <c r="EL43" s="591"/>
      <c r="EM43" s="591"/>
      <c r="EN43" s="592"/>
      <c r="EP43" s="591"/>
      <c r="EQ43" s="591"/>
      <c r="ER43" s="592"/>
      <c r="ET43" s="591"/>
      <c r="EU43" s="591"/>
      <c r="EV43" s="592"/>
      <c r="EX43" s="591"/>
      <c r="EY43" s="591"/>
      <c r="EZ43" s="592"/>
      <c r="FB43" s="591"/>
      <c r="FC43" s="591"/>
      <c r="FD43" s="592"/>
      <c r="FF43" s="591"/>
      <c r="FG43" s="591"/>
      <c r="FH43" s="592"/>
      <c r="FJ43" s="591"/>
      <c r="FK43" s="591"/>
      <c r="FL43" s="592"/>
      <c r="FN43" s="591"/>
      <c r="FO43" s="591"/>
      <c r="FP43" s="592"/>
      <c r="FR43" s="591"/>
      <c r="FS43" s="591"/>
      <c r="FT43" s="592"/>
      <c r="FV43" s="591"/>
      <c r="FW43" s="591"/>
      <c r="FX43" s="592"/>
      <c r="FZ43" s="591"/>
      <c r="GA43" s="591"/>
      <c r="GB43" s="592"/>
      <c r="GD43" s="591"/>
      <c r="GE43" s="591"/>
      <c r="GF43" s="592"/>
      <c r="GH43" s="591"/>
      <c r="GI43" s="591"/>
      <c r="GJ43" s="592"/>
      <c r="GL43" s="591"/>
      <c r="GM43" s="591"/>
      <c r="GN43" s="592"/>
      <c r="GP43" s="591"/>
      <c r="GQ43" s="591"/>
      <c r="GR43" s="592"/>
      <c r="GT43" s="591"/>
      <c r="GU43" s="591"/>
      <c r="GV43" s="592"/>
      <c r="GX43" s="591"/>
      <c r="GY43" s="591"/>
      <c r="GZ43" s="592"/>
      <c r="HB43" s="591"/>
      <c r="HC43" s="591"/>
      <c r="HD43" s="592"/>
      <c r="HF43" s="591"/>
      <c r="HG43" s="591"/>
      <c r="HH43" s="592"/>
      <c r="HJ43" s="591"/>
      <c r="HK43" s="591"/>
      <c r="HL43" s="592"/>
      <c r="HN43" s="591"/>
      <c r="HO43" s="591"/>
      <c r="HP43" s="592"/>
      <c r="HR43" s="591"/>
      <c r="HS43" s="591"/>
      <c r="HT43" s="592"/>
      <c r="HV43" s="591"/>
      <c r="HW43" s="591"/>
      <c r="HX43" s="592"/>
      <c r="HZ43" s="591"/>
      <c r="IA43" s="591"/>
      <c r="IB43" s="592"/>
      <c r="ID43" s="591"/>
      <c r="IE43" s="591"/>
      <c r="IF43" s="592"/>
      <c r="IH43" s="591"/>
      <c r="II43" s="591"/>
      <c r="IJ43" s="592"/>
      <c r="IL43" s="591"/>
      <c r="IM43" s="591"/>
      <c r="IN43" s="592"/>
      <c r="IP43" s="591"/>
      <c r="IQ43" s="591"/>
      <c r="IR43" s="592"/>
      <c r="IT43" s="591"/>
    </row>
    <row r="44" spans="1:254" ht="17.25" customHeight="1" x14ac:dyDescent="0.25">
      <c r="A44" s="610" t="s">
        <v>3231</v>
      </c>
      <c r="B44" s="627">
        <v>283197.54083092324</v>
      </c>
      <c r="C44" s="608">
        <v>25250</v>
      </c>
      <c r="D44" s="584"/>
      <c r="E44" s="584"/>
      <c r="F44" s="608">
        <f t="shared" si="4"/>
        <v>308447.54083092324</v>
      </c>
      <c r="G44" s="783"/>
      <c r="H44" s="609"/>
      <c r="I44" s="610"/>
      <c r="J44" s="611"/>
      <c r="O44" s="591"/>
      <c r="P44" s="592"/>
      <c r="R44" s="591"/>
      <c r="S44" s="591"/>
      <c r="T44" s="592"/>
      <c r="V44" s="591"/>
      <c r="W44" s="591"/>
      <c r="X44" s="592"/>
      <c r="Z44" s="591"/>
      <c r="AA44" s="591"/>
      <c r="AB44" s="592"/>
      <c r="AD44" s="591"/>
      <c r="AE44" s="591"/>
      <c r="AF44" s="592"/>
      <c r="AH44" s="591"/>
      <c r="AI44" s="591"/>
      <c r="AJ44" s="592"/>
      <c r="AL44" s="591"/>
      <c r="AM44" s="591"/>
      <c r="AN44" s="592"/>
      <c r="AP44" s="591"/>
      <c r="AQ44" s="591"/>
      <c r="AR44" s="592"/>
      <c r="AT44" s="591"/>
      <c r="AU44" s="591"/>
      <c r="AV44" s="592"/>
      <c r="AX44" s="591"/>
      <c r="AY44" s="591"/>
      <c r="AZ44" s="592"/>
      <c r="BB44" s="591"/>
      <c r="BC44" s="591"/>
      <c r="BD44" s="592"/>
      <c r="BF44" s="591"/>
      <c r="BG44" s="591"/>
      <c r="BH44" s="592"/>
      <c r="BJ44" s="591"/>
      <c r="BK44" s="591"/>
      <c r="BL44" s="592"/>
      <c r="BN44" s="591"/>
      <c r="BO44" s="591"/>
      <c r="BP44" s="592"/>
      <c r="BR44" s="591"/>
      <c r="BS44" s="591"/>
      <c r="BT44" s="592"/>
      <c r="BV44" s="591"/>
      <c r="BW44" s="591"/>
      <c r="BX44" s="592"/>
      <c r="BZ44" s="591"/>
      <c r="CA44" s="591"/>
      <c r="CB44" s="592"/>
      <c r="CD44" s="591"/>
      <c r="CE44" s="591"/>
      <c r="CF44" s="592"/>
      <c r="CH44" s="591"/>
      <c r="CI44" s="591"/>
      <c r="CJ44" s="592"/>
      <c r="CL44" s="591"/>
      <c r="CM44" s="591"/>
      <c r="CN44" s="592"/>
      <c r="CP44" s="591"/>
      <c r="CQ44" s="591"/>
      <c r="CR44" s="592"/>
      <c r="CT44" s="591"/>
      <c r="CU44" s="591"/>
      <c r="CV44" s="592"/>
      <c r="CX44" s="591"/>
      <c r="CY44" s="591"/>
      <c r="CZ44" s="592"/>
      <c r="DB44" s="591"/>
      <c r="DC44" s="591"/>
      <c r="DD44" s="592"/>
      <c r="DF44" s="591"/>
      <c r="DG44" s="591"/>
      <c r="DH44" s="592"/>
      <c r="DJ44" s="591"/>
      <c r="DK44" s="591"/>
      <c r="DL44" s="592"/>
      <c r="DN44" s="591"/>
      <c r="DO44" s="591"/>
      <c r="DP44" s="592"/>
      <c r="DR44" s="591"/>
      <c r="DS44" s="591"/>
      <c r="DT44" s="592"/>
      <c r="DV44" s="591"/>
      <c r="DW44" s="591"/>
      <c r="DX44" s="592"/>
      <c r="DZ44" s="591"/>
      <c r="EA44" s="591"/>
      <c r="EB44" s="592"/>
      <c r="ED44" s="591"/>
      <c r="EE44" s="591"/>
      <c r="EF44" s="592"/>
      <c r="EH44" s="591"/>
      <c r="EI44" s="591"/>
      <c r="EJ44" s="592"/>
      <c r="EL44" s="591"/>
      <c r="EM44" s="591"/>
      <c r="EN44" s="592"/>
      <c r="EP44" s="591"/>
      <c r="EQ44" s="591"/>
      <c r="ER44" s="592"/>
      <c r="ET44" s="591"/>
      <c r="EU44" s="591"/>
      <c r="EV44" s="592"/>
      <c r="EX44" s="591"/>
      <c r="EY44" s="591"/>
      <c r="EZ44" s="592"/>
      <c r="FB44" s="591"/>
      <c r="FC44" s="591"/>
      <c r="FD44" s="592"/>
      <c r="FF44" s="591"/>
      <c r="FG44" s="591"/>
      <c r="FH44" s="592"/>
      <c r="FJ44" s="591"/>
      <c r="FK44" s="591"/>
      <c r="FL44" s="592"/>
      <c r="FN44" s="591"/>
      <c r="FO44" s="591"/>
      <c r="FP44" s="592"/>
      <c r="FR44" s="591"/>
      <c r="FS44" s="591"/>
      <c r="FT44" s="592"/>
      <c r="FV44" s="591"/>
      <c r="FW44" s="591"/>
      <c r="FX44" s="592"/>
      <c r="FZ44" s="591"/>
      <c r="GA44" s="591"/>
      <c r="GB44" s="592"/>
      <c r="GD44" s="591"/>
      <c r="GE44" s="591"/>
      <c r="GF44" s="592"/>
      <c r="GH44" s="591"/>
      <c r="GI44" s="591"/>
      <c r="GJ44" s="592"/>
      <c r="GL44" s="591"/>
      <c r="GM44" s="591"/>
      <c r="GN44" s="592"/>
      <c r="GP44" s="591"/>
      <c r="GQ44" s="591"/>
      <c r="GR44" s="592"/>
      <c r="GT44" s="591"/>
      <c r="GU44" s="591"/>
      <c r="GV44" s="592"/>
      <c r="GX44" s="591"/>
      <c r="GY44" s="591"/>
      <c r="GZ44" s="592"/>
      <c r="HB44" s="591"/>
      <c r="HC44" s="591"/>
      <c r="HD44" s="592"/>
      <c r="HF44" s="591"/>
      <c r="HG44" s="591"/>
      <c r="HH44" s="592"/>
      <c r="HJ44" s="591"/>
      <c r="HK44" s="591"/>
      <c r="HL44" s="592"/>
      <c r="HN44" s="591"/>
      <c r="HO44" s="591"/>
      <c r="HP44" s="592"/>
      <c r="HR44" s="591"/>
      <c r="HS44" s="591"/>
      <c r="HT44" s="592"/>
      <c r="HV44" s="591"/>
      <c r="HW44" s="591"/>
      <c r="HX44" s="592"/>
      <c r="HZ44" s="591"/>
      <c r="IA44" s="591"/>
      <c r="IB44" s="592"/>
      <c r="ID44" s="591"/>
      <c r="IE44" s="591"/>
      <c r="IF44" s="592"/>
      <c r="IH44" s="591"/>
      <c r="II44" s="591"/>
      <c r="IJ44" s="592"/>
      <c r="IL44" s="591"/>
      <c r="IM44" s="591"/>
      <c r="IN44" s="592"/>
      <c r="IP44" s="591"/>
      <c r="IQ44" s="591"/>
      <c r="IR44" s="592"/>
      <c r="IT44" s="591"/>
    </row>
    <row r="45" spans="1:254" ht="17.25" customHeight="1" x14ac:dyDescent="0.25">
      <c r="A45" s="610" t="s">
        <v>3232</v>
      </c>
      <c r="B45" s="627">
        <v>283197.54083092324</v>
      </c>
      <c r="C45" s="608">
        <v>25250</v>
      </c>
      <c r="D45" s="584"/>
      <c r="E45" s="584"/>
      <c r="F45" s="608">
        <f t="shared" si="4"/>
        <v>308447.54083092324</v>
      </c>
      <c r="G45" s="783"/>
      <c r="H45" s="609"/>
      <c r="I45" s="610"/>
      <c r="J45" s="611"/>
      <c r="O45" s="591"/>
      <c r="P45" s="592"/>
      <c r="R45" s="591"/>
      <c r="S45" s="591"/>
      <c r="T45" s="592"/>
      <c r="V45" s="591"/>
      <c r="W45" s="591"/>
      <c r="X45" s="592"/>
      <c r="Z45" s="591"/>
      <c r="AA45" s="591"/>
      <c r="AB45" s="592"/>
      <c r="AD45" s="591"/>
      <c r="AE45" s="591"/>
      <c r="AF45" s="592"/>
      <c r="AH45" s="591"/>
      <c r="AI45" s="591"/>
      <c r="AJ45" s="592"/>
      <c r="AL45" s="591"/>
      <c r="AM45" s="591"/>
      <c r="AN45" s="592"/>
      <c r="AP45" s="591"/>
      <c r="AQ45" s="591"/>
      <c r="AR45" s="592"/>
      <c r="AT45" s="591"/>
      <c r="AU45" s="591"/>
      <c r="AV45" s="592"/>
      <c r="AX45" s="591"/>
      <c r="AY45" s="591"/>
      <c r="AZ45" s="592"/>
      <c r="BB45" s="591"/>
      <c r="BC45" s="591"/>
      <c r="BD45" s="592"/>
      <c r="BF45" s="591"/>
      <c r="BG45" s="591"/>
      <c r="BH45" s="592"/>
      <c r="BJ45" s="591"/>
      <c r="BK45" s="591"/>
      <c r="BL45" s="592"/>
      <c r="BN45" s="591"/>
      <c r="BO45" s="591"/>
      <c r="BP45" s="592"/>
      <c r="BR45" s="591"/>
      <c r="BS45" s="591"/>
      <c r="BT45" s="592"/>
      <c r="BV45" s="591"/>
      <c r="BW45" s="591"/>
      <c r="BX45" s="592"/>
      <c r="BZ45" s="591"/>
      <c r="CA45" s="591"/>
      <c r="CB45" s="592"/>
      <c r="CD45" s="591"/>
      <c r="CE45" s="591"/>
      <c r="CF45" s="592"/>
      <c r="CH45" s="591"/>
      <c r="CI45" s="591"/>
      <c r="CJ45" s="592"/>
      <c r="CL45" s="591"/>
      <c r="CM45" s="591"/>
      <c r="CN45" s="592"/>
      <c r="CP45" s="591"/>
      <c r="CQ45" s="591"/>
      <c r="CR45" s="592"/>
      <c r="CT45" s="591"/>
      <c r="CU45" s="591"/>
      <c r="CV45" s="592"/>
      <c r="CX45" s="591"/>
      <c r="CY45" s="591"/>
      <c r="CZ45" s="592"/>
      <c r="DB45" s="591"/>
      <c r="DC45" s="591"/>
      <c r="DD45" s="592"/>
      <c r="DF45" s="591"/>
      <c r="DG45" s="591"/>
      <c r="DH45" s="592"/>
      <c r="DJ45" s="591"/>
      <c r="DK45" s="591"/>
      <c r="DL45" s="592"/>
      <c r="DN45" s="591"/>
      <c r="DO45" s="591"/>
      <c r="DP45" s="592"/>
      <c r="DR45" s="591"/>
      <c r="DS45" s="591"/>
      <c r="DT45" s="592"/>
      <c r="DV45" s="591"/>
      <c r="DW45" s="591"/>
      <c r="DX45" s="592"/>
      <c r="DZ45" s="591"/>
      <c r="EA45" s="591"/>
      <c r="EB45" s="592"/>
      <c r="ED45" s="591"/>
      <c r="EE45" s="591"/>
      <c r="EF45" s="592"/>
      <c r="EH45" s="591"/>
      <c r="EI45" s="591"/>
      <c r="EJ45" s="592"/>
      <c r="EL45" s="591"/>
      <c r="EM45" s="591"/>
      <c r="EN45" s="592"/>
      <c r="EP45" s="591"/>
      <c r="EQ45" s="591"/>
      <c r="ER45" s="592"/>
      <c r="ET45" s="591"/>
      <c r="EU45" s="591"/>
      <c r="EV45" s="592"/>
      <c r="EX45" s="591"/>
      <c r="EY45" s="591"/>
      <c r="EZ45" s="592"/>
      <c r="FB45" s="591"/>
      <c r="FC45" s="591"/>
      <c r="FD45" s="592"/>
      <c r="FF45" s="591"/>
      <c r="FG45" s="591"/>
      <c r="FH45" s="592"/>
      <c r="FJ45" s="591"/>
      <c r="FK45" s="591"/>
      <c r="FL45" s="592"/>
      <c r="FN45" s="591"/>
      <c r="FO45" s="591"/>
      <c r="FP45" s="592"/>
      <c r="FR45" s="591"/>
      <c r="FS45" s="591"/>
      <c r="FT45" s="592"/>
      <c r="FV45" s="591"/>
      <c r="FW45" s="591"/>
      <c r="FX45" s="592"/>
      <c r="FZ45" s="591"/>
      <c r="GA45" s="591"/>
      <c r="GB45" s="592"/>
      <c r="GD45" s="591"/>
      <c r="GE45" s="591"/>
      <c r="GF45" s="592"/>
      <c r="GH45" s="591"/>
      <c r="GI45" s="591"/>
      <c r="GJ45" s="592"/>
      <c r="GL45" s="591"/>
      <c r="GM45" s="591"/>
      <c r="GN45" s="592"/>
      <c r="GP45" s="591"/>
      <c r="GQ45" s="591"/>
      <c r="GR45" s="592"/>
      <c r="GT45" s="591"/>
      <c r="GU45" s="591"/>
      <c r="GV45" s="592"/>
      <c r="GX45" s="591"/>
      <c r="GY45" s="591"/>
      <c r="GZ45" s="592"/>
      <c r="HB45" s="591"/>
      <c r="HC45" s="591"/>
      <c r="HD45" s="592"/>
      <c r="HF45" s="591"/>
      <c r="HG45" s="591"/>
      <c r="HH45" s="592"/>
      <c r="HJ45" s="591"/>
      <c r="HK45" s="591"/>
      <c r="HL45" s="592"/>
      <c r="HN45" s="591"/>
      <c r="HO45" s="591"/>
      <c r="HP45" s="592"/>
      <c r="HR45" s="591"/>
      <c r="HS45" s="591"/>
      <c r="HT45" s="592"/>
      <c r="HV45" s="591"/>
      <c r="HW45" s="591"/>
      <c r="HX45" s="592"/>
      <c r="HZ45" s="591"/>
      <c r="IA45" s="591"/>
      <c r="IB45" s="592"/>
      <c r="ID45" s="591"/>
      <c r="IE45" s="591"/>
      <c r="IF45" s="592"/>
      <c r="IH45" s="591"/>
      <c r="II45" s="591"/>
      <c r="IJ45" s="592"/>
      <c r="IL45" s="591"/>
      <c r="IM45" s="591"/>
      <c r="IN45" s="592"/>
      <c r="IP45" s="591"/>
      <c r="IQ45" s="591"/>
      <c r="IR45" s="592"/>
      <c r="IT45" s="591"/>
    </row>
    <row r="46" spans="1:254" ht="17.25" customHeight="1" x14ac:dyDescent="0.25">
      <c r="A46" s="610" t="s">
        <v>3233</v>
      </c>
      <c r="B46" s="627">
        <v>283197.54083092324</v>
      </c>
      <c r="C46" s="608">
        <v>25250</v>
      </c>
      <c r="D46" s="584"/>
      <c r="E46" s="584"/>
      <c r="F46" s="608">
        <f t="shared" si="4"/>
        <v>308447.54083092324</v>
      </c>
      <c r="G46" s="783"/>
      <c r="H46" s="609"/>
      <c r="I46" s="610"/>
      <c r="J46" s="611"/>
      <c r="O46" s="591"/>
      <c r="P46" s="592"/>
      <c r="R46" s="591"/>
      <c r="S46" s="591"/>
      <c r="T46" s="592"/>
      <c r="V46" s="591"/>
      <c r="W46" s="591"/>
      <c r="X46" s="592"/>
      <c r="Z46" s="591"/>
      <c r="AA46" s="591"/>
      <c r="AB46" s="592"/>
      <c r="AD46" s="591"/>
      <c r="AE46" s="591"/>
      <c r="AF46" s="592"/>
      <c r="AH46" s="591"/>
      <c r="AI46" s="591"/>
      <c r="AJ46" s="592"/>
      <c r="AL46" s="591"/>
      <c r="AM46" s="591"/>
      <c r="AN46" s="592"/>
      <c r="AP46" s="591"/>
      <c r="AQ46" s="591"/>
      <c r="AR46" s="592"/>
      <c r="AT46" s="591"/>
      <c r="AU46" s="591"/>
      <c r="AV46" s="592"/>
      <c r="AX46" s="591"/>
      <c r="AY46" s="591"/>
      <c r="AZ46" s="592"/>
      <c r="BB46" s="591"/>
      <c r="BC46" s="591"/>
      <c r="BD46" s="592"/>
      <c r="BF46" s="591"/>
      <c r="BG46" s="591"/>
      <c r="BH46" s="592"/>
      <c r="BJ46" s="591"/>
      <c r="BK46" s="591"/>
      <c r="BL46" s="592"/>
      <c r="BN46" s="591"/>
      <c r="BO46" s="591"/>
      <c r="BP46" s="592"/>
      <c r="BR46" s="591"/>
      <c r="BS46" s="591"/>
      <c r="BT46" s="592"/>
      <c r="BV46" s="591"/>
      <c r="BW46" s="591"/>
      <c r="BX46" s="592"/>
      <c r="BZ46" s="591"/>
      <c r="CA46" s="591"/>
      <c r="CB46" s="592"/>
      <c r="CD46" s="591"/>
      <c r="CE46" s="591"/>
      <c r="CF46" s="592"/>
      <c r="CH46" s="591"/>
      <c r="CI46" s="591"/>
      <c r="CJ46" s="592"/>
      <c r="CL46" s="591"/>
      <c r="CM46" s="591"/>
      <c r="CN46" s="592"/>
      <c r="CP46" s="591"/>
      <c r="CQ46" s="591"/>
      <c r="CR46" s="592"/>
      <c r="CT46" s="591"/>
      <c r="CU46" s="591"/>
      <c r="CV46" s="592"/>
      <c r="CX46" s="591"/>
      <c r="CY46" s="591"/>
      <c r="CZ46" s="592"/>
      <c r="DB46" s="591"/>
      <c r="DC46" s="591"/>
      <c r="DD46" s="592"/>
      <c r="DF46" s="591"/>
      <c r="DG46" s="591"/>
      <c r="DH46" s="592"/>
      <c r="DJ46" s="591"/>
      <c r="DK46" s="591"/>
      <c r="DL46" s="592"/>
      <c r="DN46" s="591"/>
      <c r="DO46" s="591"/>
      <c r="DP46" s="592"/>
      <c r="DR46" s="591"/>
      <c r="DS46" s="591"/>
      <c r="DT46" s="592"/>
      <c r="DV46" s="591"/>
      <c r="DW46" s="591"/>
      <c r="DX46" s="592"/>
      <c r="DZ46" s="591"/>
      <c r="EA46" s="591"/>
      <c r="EB46" s="592"/>
      <c r="ED46" s="591"/>
      <c r="EE46" s="591"/>
      <c r="EF46" s="592"/>
      <c r="EH46" s="591"/>
      <c r="EI46" s="591"/>
      <c r="EJ46" s="592"/>
      <c r="EL46" s="591"/>
      <c r="EM46" s="591"/>
      <c r="EN46" s="592"/>
      <c r="EP46" s="591"/>
      <c r="EQ46" s="591"/>
      <c r="ER46" s="592"/>
      <c r="ET46" s="591"/>
      <c r="EU46" s="591"/>
      <c r="EV46" s="592"/>
      <c r="EX46" s="591"/>
      <c r="EY46" s="591"/>
      <c r="EZ46" s="592"/>
      <c r="FB46" s="591"/>
      <c r="FC46" s="591"/>
      <c r="FD46" s="592"/>
      <c r="FF46" s="591"/>
      <c r="FG46" s="591"/>
      <c r="FH46" s="592"/>
      <c r="FJ46" s="591"/>
      <c r="FK46" s="591"/>
      <c r="FL46" s="592"/>
      <c r="FN46" s="591"/>
      <c r="FO46" s="591"/>
      <c r="FP46" s="592"/>
      <c r="FR46" s="591"/>
      <c r="FS46" s="591"/>
      <c r="FT46" s="592"/>
      <c r="FV46" s="591"/>
      <c r="FW46" s="591"/>
      <c r="FX46" s="592"/>
      <c r="FZ46" s="591"/>
      <c r="GA46" s="591"/>
      <c r="GB46" s="592"/>
      <c r="GD46" s="591"/>
      <c r="GE46" s="591"/>
      <c r="GF46" s="592"/>
      <c r="GH46" s="591"/>
      <c r="GI46" s="591"/>
      <c r="GJ46" s="592"/>
      <c r="GL46" s="591"/>
      <c r="GM46" s="591"/>
      <c r="GN46" s="592"/>
      <c r="GP46" s="591"/>
      <c r="GQ46" s="591"/>
      <c r="GR46" s="592"/>
      <c r="GT46" s="591"/>
      <c r="GU46" s="591"/>
      <c r="GV46" s="592"/>
      <c r="GX46" s="591"/>
      <c r="GY46" s="591"/>
      <c r="GZ46" s="592"/>
      <c r="HB46" s="591"/>
      <c r="HC46" s="591"/>
      <c r="HD46" s="592"/>
      <c r="HF46" s="591"/>
      <c r="HG46" s="591"/>
      <c r="HH46" s="592"/>
      <c r="HJ46" s="591"/>
      <c r="HK46" s="591"/>
      <c r="HL46" s="592"/>
      <c r="HN46" s="591"/>
      <c r="HO46" s="591"/>
      <c r="HP46" s="592"/>
      <c r="HR46" s="591"/>
      <c r="HS46" s="591"/>
      <c r="HT46" s="592"/>
      <c r="HV46" s="591"/>
      <c r="HW46" s="591"/>
      <c r="HX46" s="592"/>
      <c r="HZ46" s="591"/>
      <c r="IA46" s="591"/>
      <c r="IB46" s="592"/>
      <c r="ID46" s="591"/>
      <c r="IE46" s="591"/>
      <c r="IF46" s="592"/>
      <c r="IH46" s="591"/>
      <c r="II46" s="591"/>
      <c r="IJ46" s="592"/>
      <c r="IL46" s="591"/>
      <c r="IM46" s="591"/>
      <c r="IN46" s="592"/>
      <c r="IP46" s="591"/>
      <c r="IQ46" s="591"/>
      <c r="IR46" s="592"/>
      <c r="IT46" s="591"/>
    </row>
    <row r="47" spans="1:254" ht="17.25" customHeight="1" x14ac:dyDescent="0.25">
      <c r="A47" s="610" t="s">
        <v>3234</v>
      </c>
      <c r="B47" s="627">
        <v>283197.54083092324</v>
      </c>
      <c r="C47" s="608">
        <v>25250</v>
      </c>
      <c r="D47" s="584"/>
      <c r="E47" s="584"/>
      <c r="F47" s="608">
        <f t="shared" si="4"/>
        <v>308447.54083092324</v>
      </c>
      <c r="G47" s="783"/>
      <c r="H47" s="609"/>
      <c r="I47" s="610"/>
      <c r="J47" s="611"/>
      <c r="O47" s="591"/>
      <c r="P47" s="592"/>
      <c r="R47" s="591"/>
      <c r="S47" s="591"/>
      <c r="T47" s="592"/>
      <c r="V47" s="591"/>
      <c r="W47" s="591"/>
      <c r="X47" s="592"/>
      <c r="Z47" s="591"/>
      <c r="AA47" s="591"/>
      <c r="AB47" s="592"/>
      <c r="AD47" s="591"/>
      <c r="AE47" s="591"/>
      <c r="AF47" s="592"/>
      <c r="AH47" s="591"/>
      <c r="AI47" s="591"/>
      <c r="AJ47" s="592"/>
      <c r="AL47" s="591"/>
      <c r="AM47" s="591"/>
      <c r="AN47" s="592"/>
      <c r="AP47" s="591"/>
      <c r="AQ47" s="591"/>
      <c r="AR47" s="592"/>
      <c r="AT47" s="591"/>
      <c r="AU47" s="591"/>
      <c r="AV47" s="592"/>
      <c r="AX47" s="591"/>
      <c r="AY47" s="591"/>
      <c r="AZ47" s="592"/>
      <c r="BB47" s="591"/>
      <c r="BC47" s="591"/>
      <c r="BD47" s="592"/>
      <c r="BF47" s="591"/>
      <c r="BG47" s="591"/>
      <c r="BH47" s="592"/>
      <c r="BJ47" s="591"/>
      <c r="BK47" s="591"/>
      <c r="BL47" s="592"/>
      <c r="BN47" s="591"/>
      <c r="BO47" s="591"/>
      <c r="BP47" s="592"/>
      <c r="BR47" s="591"/>
      <c r="BS47" s="591"/>
      <c r="BT47" s="592"/>
      <c r="BV47" s="591"/>
      <c r="BW47" s="591"/>
      <c r="BX47" s="592"/>
      <c r="BZ47" s="591"/>
      <c r="CA47" s="591"/>
      <c r="CB47" s="592"/>
      <c r="CD47" s="591"/>
      <c r="CE47" s="591"/>
      <c r="CF47" s="592"/>
      <c r="CH47" s="591"/>
      <c r="CI47" s="591"/>
      <c r="CJ47" s="592"/>
      <c r="CL47" s="591"/>
      <c r="CM47" s="591"/>
      <c r="CN47" s="592"/>
      <c r="CP47" s="591"/>
      <c r="CQ47" s="591"/>
      <c r="CR47" s="592"/>
      <c r="CT47" s="591"/>
      <c r="CU47" s="591"/>
      <c r="CV47" s="592"/>
      <c r="CX47" s="591"/>
      <c r="CY47" s="591"/>
      <c r="CZ47" s="592"/>
      <c r="DB47" s="591"/>
      <c r="DC47" s="591"/>
      <c r="DD47" s="592"/>
      <c r="DF47" s="591"/>
      <c r="DG47" s="591"/>
      <c r="DH47" s="592"/>
      <c r="DJ47" s="591"/>
      <c r="DK47" s="591"/>
      <c r="DL47" s="592"/>
      <c r="DN47" s="591"/>
      <c r="DO47" s="591"/>
      <c r="DP47" s="592"/>
      <c r="DR47" s="591"/>
      <c r="DS47" s="591"/>
      <c r="DT47" s="592"/>
      <c r="DV47" s="591"/>
      <c r="DW47" s="591"/>
      <c r="DX47" s="592"/>
      <c r="DZ47" s="591"/>
      <c r="EA47" s="591"/>
      <c r="EB47" s="592"/>
      <c r="ED47" s="591"/>
      <c r="EE47" s="591"/>
      <c r="EF47" s="592"/>
      <c r="EH47" s="591"/>
      <c r="EI47" s="591"/>
      <c r="EJ47" s="592"/>
      <c r="EL47" s="591"/>
      <c r="EM47" s="591"/>
      <c r="EN47" s="592"/>
      <c r="EP47" s="591"/>
      <c r="EQ47" s="591"/>
      <c r="ER47" s="592"/>
      <c r="ET47" s="591"/>
      <c r="EU47" s="591"/>
      <c r="EV47" s="592"/>
      <c r="EX47" s="591"/>
      <c r="EY47" s="591"/>
      <c r="EZ47" s="592"/>
      <c r="FB47" s="591"/>
      <c r="FC47" s="591"/>
      <c r="FD47" s="592"/>
      <c r="FF47" s="591"/>
      <c r="FG47" s="591"/>
      <c r="FH47" s="592"/>
      <c r="FJ47" s="591"/>
      <c r="FK47" s="591"/>
      <c r="FL47" s="592"/>
      <c r="FN47" s="591"/>
      <c r="FO47" s="591"/>
      <c r="FP47" s="592"/>
      <c r="FR47" s="591"/>
      <c r="FS47" s="591"/>
      <c r="FT47" s="592"/>
      <c r="FV47" s="591"/>
      <c r="FW47" s="591"/>
      <c r="FX47" s="592"/>
      <c r="FZ47" s="591"/>
      <c r="GA47" s="591"/>
      <c r="GB47" s="592"/>
      <c r="GD47" s="591"/>
      <c r="GE47" s="591"/>
      <c r="GF47" s="592"/>
      <c r="GH47" s="591"/>
      <c r="GI47" s="591"/>
      <c r="GJ47" s="592"/>
      <c r="GL47" s="591"/>
      <c r="GM47" s="591"/>
      <c r="GN47" s="592"/>
      <c r="GP47" s="591"/>
      <c r="GQ47" s="591"/>
      <c r="GR47" s="592"/>
      <c r="GT47" s="591"/>
      <c r="GU47" s="591"/>
      <c r="GV47" s="592"/>
      <c r="GX47" s="591"/>
      <c r="GY47" s="591"/>
      <c r="GZ47" s="592"/>
      <c r="HB47" s="591"/>
      <c r="HC47" s="591"/>
      <c r="HD47" s="592"/>
      <c r="HF47" s="591"/>
      <c r="HG47" s="591"/>
      <c r="HH47" s="592"/>
      <c r="HJ47" s="591"/>
      <c r="HK47" s="591"/>
      <c r="HL47" s="592"/>
      <c r="HN47" s="591"/>
      <c r="HO47" s="591"/>
      <c r="HP47" s="592"/>
      <c r="HR47" s="591"/>
      <c r="HS47" s="591"/>
      <c r="HT47" s="592"/>
      <c r="HV47" s="591"/>
      <c r="HW47" s="591"/>
      <c r="HX47" s="592"/>
      <c r="HZ47" s="591"/>
      <c r="IA47" s="591"/>
      <c r="IB47" s="592"/>
      <c r="ID47" s="591"/>
      <c r="IE47" s="591"/>
      <c r="IF47" s="592"/>
      <c r="IH47" s="591"/>
      <c r="II47" s="591"/>
      <c r="IJ47" s="592"/>
      <c r="IL47" s="591"/>
      <c r="IM47" s="591"/>
      <c r="IN47" s="592"/>
      <c r="IP47" s="591"/>
      <c r="IQ47" s="591"/>
      <c r="IR47" s="592"/>
      <c r="IT47" s="591"/>
    </row>
    <row r="48" spans="1:254" ht="17.25" customHeight="1" x14ac:dyDescent="0.25">
      <c r="A48" s="610" t="s">
        <v>3235</v>
      </c>
      <c r="B48" s="627">
        <v>283197.54083092324</v>
      </c>
      <c r="C48" s="608">
        <v>25250</v>
      </c>
      <c r="D48" s="584"/>
      <c r="E48" s="584"/>
      <c r="F48" s="608">
        <f t="shared" si="4"/>
        <v>308447.54083092324</v>
      </c>
      <c r="G48" s="783"/>
      <c r="H48" s="609"/>
      <c r="I48" s="610"/>
      <c r="J48" s="611"/>
      <c r="O48" s="591"/>
      <c r="P48" s="592"/>
      <c r="R48" s="591"/>
      <c r="S48" s="591"/>
      <c r="T48" s="592"/>
      <c r="V48" s="591"/>
      <c r="W48" s="591"/>
      <c r="X48" s="592"/>
      <c r="Z48" s="591"/>
      <c r="AA48" s="591"/>
      <c r="AB48" s="592"/>
      <c r="AD48" s="591"/>
      <c r="AE48" s="591"/>
      <c r="AF48" s="592"/>
      <c r="AH48" s="591"/>
      <c r="AI48" s="591"/>
      <c r="AJ48" s="592"/>
      <c r="AL48" s="591"/>
      <c r="AM48" s="591"/>
      <c r="AN48" s="592"/>
      <c r="AP48" s="591"/>
      <c r="AQ48" s="591"/>
      <c r="AR48" s="592"/>
      <c r="AT48" s="591"/>
      <c r="AU48" s="591"/>
      <c r="AV48" s="592"/>
      <c r="AX48" s="591"/>
      <c r="AY48" s="591"/>
      <c r="AZ48" s="592"/>
      <c r="BB48" s="591"/>
      <c r="BC48" s="591"/>
      <c r="BD48" s="592"/>
      <c r="BF48" s="591"/>
      <c r="BG48" s="591"/>
      <c r="BH48" s="592"/>
      <c r="BJ48" s="591"/>
      <c r="BK48" s="591"/>
      <c r="BL48" s="592"/>
      <c r="BN48" s="591"/>
      <c r="BO48" s="591"/>
      <c r="BP48" s="592"/>
      <c r="BR48" s="591"/>
      <c r="BS48" s="591"/>
      <c r="BT48" s="592"/>
      <c r="BV48" s="591"/>
      <c r="BW48" s="591"/>
      <c r="BX48" s="592"/>
      <c r="BZ48" s="591"/>
      <c r="CA48" s="591"/>
      <c r="CB48" s="592"/>
      <c r="CD48" s="591"/>
      <c r="CE48" s="591"/>
      <c r="CF48" s="592"/>
      <c r="CH48" s="591"/>
      <c r="CI48" s="591"/>
      <c r="CJ48" s="592"/>
      <c r="CL48" s="591"/>
      <c r="CM48" s="591"/>
      <c r="CN48" s="592"/>
      <c r="CP48" s="591"/>
      <c r="CQ48" s="591"/>
      <c r="CR48" s="592"/>
      <c r="CT48" s="591"/>
      <c r="CU48" s="591"/>
      <c r="CV48" s="592"/>
      <c r="CX48" s="591"/>
      <c r="CY48" s="591"/>
      <c r="CZ48" s="592"/>
      <c r="DB48" s="591"/>
      <c r="DC48" s="591"/>
      <c r="DD48" s="592"/>
      <c r="DF48" s="591"/>
      <c r="DG48" s="591"/>
      <c r="DH48" s="592"/>
      <c r="DJ48" s="591"/>
      <c r="DK48" s="591"/>
      <c r="DL48" s="592"/>
      <c r="DN48" s="591"/>
      <c r="DO48" s="591"/>
      <c r="DP48" s="592"/>
      <c r="DR48" s="591"/>
      <c r="DS48" s="591"/>
      <c r="DT48" s="592"/>
      <c r="DV48" s="591"/>
      <c r="DW48" s="591"/>
      <c r="DX48" s="592"/>
      <c r="DZ48" s="591"/>
      <c r="EA48" s="591"/>
      <c r="EB48" s="592"/>
      <c r="ED48" s="591"/>
      <c r="EE48" s="591"/>
      <c r="EF48" s="592"/>
      <c r="EH48" s="591"/>
      <c r="EI48" s="591"/>
      <c r="EJ48" s="592"/>
      <c r="EL48" s="591"/>
      <c r="EM48" s="591"/>
      <c r="EN48" s="592"/>
      <c r="EP48" s="591"/>
      <c r="EQ48" s="591"/>
      <c r="ER48" s="592"/>
      <c r="ET48" s="591"/>
      <c r="EU48" s="591"/>
      <c r="EV48" s="592"/>
      <c r="EX48" s="591"/>
      <c r="EY48" s="591"/>
      <c r="EZ48" s="592"/>
      <c r="FB48" s="591"/>
      <c r="FC48" s="591"/>
      <c r="FD48" s="592"/>
      <c r="FF48" s="591"/>
      <c r="FG48" s="591"/>
      <c r="FH48" s="592"/>
      <c r="FJ48" s="591"/>
      <c r="FK48" s="591"/>
      <c r="FL48" s="592"/>
      <c r="FN48" s="591"/>
      <c r="FO48" s="591"/>
      <c r="FP48" s="592"/>
      <c r="FR48" s="591"/>
      <c r="FS48" s="591"/>
      <c r="FT48" s="592"/>
      <c r="FV48" s="591"/>
      <c r="FW48" s="591"/>
      <c r="FX48" s="592"/>
      <c r="FZ48" s="591"/>
      <c r="GA48" s="591"/>
      <c r="GB48" s="592"/>
      <c r="GD48" s="591"/>
      <c r="GE48" s="591"/>
      <c r="GF48" s="592"/>
      <c r="GH48" s="591"/>
      <c r="GI48" s="591"/>
      <c r="GJ48" s="592"/>
      <c r="GL48" s="591"/>
      <c r="GM48" s="591"/>
      <c r="GN48" s="592"/>
      <c r="GP48" s="591"/>
      <c r="GQ48" s="591"/>
      <c r="GR48" s="592"/>
      <c r="GT48" s="591"/>
      <c r="GU48" s="591"/>
      <c r="GV48" s="592"/>
      <c r="GX48" s="591"/>
      <c r="GY48" s="591"/>
      <c r="GZ48" s="592"/>
      <c r="HB48" s="591"/>
      <c r="HC48" s="591"/>
      <c r="HD48" s="592"/>
      <c r="HF48" s="591"/>
      <c r="HG48" s="591"/>
      <c r="HH48" s="592"/>
      <c r="HJ48" s="591"/>
      <c r="HK48" s="591"/>
      <c r="HL48" s="592"/>
      <c r="HN48" s="591"/>
      <c r="HO48" s="591"/>
      <c r="HP48" s="592"/>
      <c r="HR48" s="591"/>
      <c r="HS48" s="591"/>
      <c r="HT48" s="592"/>
      <c r="HV48" s="591"/>
      <c r="HW48" s="591"/>
      <c r="HX48" s="592"/>
      <c r="HZ48" s="591"/>
      <c r="IA48" s="591"/>
      <c r="IB48" s="592"/>
      <c r="ID48" s="591"/>
      <c r="IE48" s="591"/>
      <c r="IF48" s="592"/>
      <c r="IH48" s="591"/>
      <c r="II48" s="591"/>
      <c r="IJ48" s="592"/>
      <c r="IL48" s="591"/>
      <c r="IM48" s="591"/>
      <c r="IN48" s="592"/>
      <c r="IP48" s="591"/>
      <c r="IQ48" s="591"/>
      <c r="IR48" s="592"/>
      <c r="IT48" s="591"/>
    </row>
    <row r="49" spans="1:254" ht="17.25" customHeight="1" x14ac:dyDescent="0.25">
      <c r="A49" s="610" t="s">
        <v>3236</v>
      </c>
      <c r="B49" s="627">
        <v>283197.54083092324</v>
      </c>
      <c r="C49" s="608">
        <v>25250</v>
      </c>
      <c r="D49" s="584"/>
      <c r="E49" s="584"/>
      <c r="F49" s="608">
        <f t="shared" si="4"/>
        <v>308447.54083092324</v>
      </c>
      <c r="G49" s="783"/>
      <c r="H49" s="609"/>
      <c r="I49" s="610"/>
      <c r="J49" s="611"/>
      <c r="O49" s="591"/>
      <c r="P49" s="592"/>
      <c r="R49" s="591"/>
      <c r="S49" s="591"/>
      <c r="T49" s="592"/>
      <c r="V49" s="591"/>
      <c r="W49" s="591"/>
      <c r="X49" s="592"/>
      <c r="Z49" s="591"/>
      <c r="AA49" s="591"/>
      <c r="AB49" s="592"/>
      <c r="AD49" s="591"/>
      <c r="AE49" s="591"/>
      <c r="AF49" s="592"/>
      <c r="AH49" s="591"/>
      <c r="AI49" s="591"/>
      <c r="AJ49" s="592"/>
      <c r="AL49" s="591"/>
      <c r="AM49" s="591"/>
      <c r="AN49" s="592"/>
      <c r="AP49" s="591"/>
      <c r="AQ49" s="591"/>
      <c r="AR49" s="592"/>
      <c r="AT49" s="591"/>
      <c r="AU49" s="591"/>
      <c r="AV49" s="592"/>
      <c r="AX49" s="591"/>
      <c r="AY49" s="591"/>
      <c r="AZ49" s="592"/>
      <c r="BB49" s="591"/>
      <c r="BC49" s="591"/>
      <c r="BD49" s="592"/>
      <c r="BF49" s="591"/>
      <c r="BG49" s="591"/>
      <c r="BH49" s="592"/>
      <c r="BJ49" s="591"/>
      <c r="BK49" s="591"/>
      <c r="BL49" s="592"/>
      <c r="BN49" s="591"/>
      <c r="BO49" s="591"/>
      <c r="BP49" s="592"/>
      <c r="BR49" s="591"/>
      <c r="BS49" s="591"/>
      <c r="BT49" s="592"/>
      <c r="BV49" s="591"/>
      <c r="BW49" s="591"/>
      <c r="BX49" s="592"/>
      <c r="BZ49" s="591"/>
      <c r="CA49" s="591"/>
      <c r="CB49" s="592"/>
      <c r="CD49" s="591"/>
      <c r="CE49" s="591"/>
      <c r="CF49" s="592"/>
      <c r="CH49" s="591"/>
      <c r="CI49" s="591"/>
      <c r="CJ49" s="592"/>
      <c r="CL49" s="591"/>
      <c r="CM49" s="591"/>
      <c r="CN49" s="592"/>
      <c r="CP49" s="591"/>
      <c r="CQ49" s="591"/>
      <c r="CR49" s="592"/>
      <c r="CT49" s="591"/>
      <c r="CU49" s="591"/>
      <c r="CV49" s="592"/>
      <c r="CX49" s="591"/>
      <c r="CY49" s="591"/>
      <c r="CZ49" s="592"/>
      <c r="DB49" s="591"/>
      <c r="DC49" s="591"/>
      <c r="DD49" s="592"/>
      <c r="DF49" s="591"/>
      <c r="DG49" s="591"/>
      <c r="DH49" s="592"/>
      <c r="DJ49" s="591"/>
      <c r="DK49" s="591"/>
      <c r="DL49" s="592"/>
      <c r="DN49" s="591"/>
      <c r="DO49" s="591"/>
      <c r="DP49" s="592"/>
      <c r="DR49" s="591"/>
      <c r="DS49" s="591"/>
      <c r="DT49" s="592"/>
      <c r="DV49" s="591"/>
      <c r="DW49" s="591"/>
      <c r="DX49" s="592"/>
      <c r="DZ49" s="591"/>
      <c r="EA49" s="591"/>
      <c r="EB49" s="592"/>
      <c r="ED49" s="591"/>
      <c r="EE49" s="591"/>
      <c r="EF49" s="592"/>
      <c r="EH49" s="591"/>
      <c r="EI49" s="591"/>
      <c r="EJ49" s="592"/>
      <c r="EL49" s="591"/>
      <c r="EM49" s="591"/>
      <c r="EN49" s="592"/>
      <c r="EP49" s="591"/>
      <c r="EQ49" s="591"/>
      <c r="ER49" s="592"/>
      <c r="ET49" s="591"/>
      <c r="EU49" s="591"/>
      <c r="EV49" s="592"/>
      <c r="EX49" s="591"/>
      <c r="EY49" s="591"/>
      <c r="EZ49" s="592"/>
      <c r="FB49" s="591"/>
      <c r="FC49" s="591"/>
      <c r="FD49" s="592"/>
      <c r="FF49" s="591"/>
      <c r="FG49" s="591"/>
      <c r="FH49" s="592"/>
      <c r="FJ49" s="591"/>
      <c r="FK49" s="591"/>
      <c r="FL49" s="592"/>
      <c r="FN49" s="591"/>
      <c r="FO49" s="591"/>
      <c r="FP49" s="592"/>
      <c r="FR49" s="591"/>
      <c r="FS49" s="591"/>
      <c r="FT49" s="592"/>
      <c r="FV49" s="591"/>
      <c r="FW49" s="591"/>
      <c r="FX49" s="592"/>
      <c r="FZ49" s="591"/>
      <c r="GA49" s="591"/>
      <c r="GB49" s="592"/>
      <c r="GD49" s="591"/>
      <c r="GE49" s="591"/>
      <c r="GF49" s="592"/>
      <c r="GH49" s="591"/>
      <c r="GI49" s="591"/>
      <c r="GJ49" s="592"/>
      <c r="GL49" s="591"/>
      <c r="GM49" s="591"/>
      <c r="GN49" s="592"/>
      <c r="GP49" s="591"/>
      <c r="GQ49" s="591"/>
      <c r="GR49" s="592"/>
      <c r="GT49" s="591"/>
      <c r="GU49" s="591"/>
      <c r="GV49" s="592"/>
      <c r="GX49" s="591"/>
      <c r="GY49" s="591"/>
      <c r="GZ49" s="592"/>
      <c r="HB49" s="591"/>
      <c r="HC49" s="591"/>
      <c r="HD49" s="592"/>
      <c r="HF49" s="591"/>
      <c r="HG49" s="591"/>
      <c r="HH49" s="592"/>
      <c r="HJ49" s="591"/>
      <c r="HK49" s="591"/>
      <c r="HL49" s="592"/>
      <c r="HN49" s="591"/>
      <c r="HO49" s="591"/>
      <c r="HP49" s="592"/>
      <c r="HR49" s="591"/>
      <c r="HS49" s="591"/>
      <c r="HT49" s="592"/>
      <c r="HV49" s="591"/>
      <c r="HW49" s="591"/>
      <c r="HX49" s="592"/>
      <c r="HZ49" s="591"/>
      <c r="IA49" s="591"/>
      <c r="IB49" s="592"/>
      <c r="ID49" s="591"/>
      <c r="IE49" s="591"/>
      <c r="IF49" s="592"/>
      <c r="IH49" s="591"/>
      <c r="II49" s="591"/>
      <c r="IJ49" s="592"/>
      <c r="IL49" s="591"/>
      <c r="IM49" s="591"/>
      <c r="IN49" s="592"/>
      <c r="IP49" s="591"/>
      <c r="IQ49" s="591"/>
      <c r="IR49" s="592"/>
      <c r="IT49" s="591"/>
    </row>
    <row r="50" spans="1:254" ht="17.25" customHeight="1" x14ac:dyDescent="0.25">
      <c r="A50" s="610" t="s">
        <v>3237</v>
      </c>
      <c r="B50" s="627">
        <v>283197.54083092324</v>
      </c>
      <c r="C50" s="608">
        <v>25250</v>
      </c>
      <c r="D50" s="584"/>
      <c r="E50" s="584"/>
      <c r="F50" s="608">
        <f t="shared" si="4"/>
        <v>308447.54083092324</v>
      </c>
      <c r="G50" s="783"/>
      <c r="H50" s="609"/>
      <c r="I50" s="610"/>
      <c r="J50" s="611"/>
      <c r="O50" s="591"/>
      <c r="P50" s="592"/>
      <c r="R50" s="591"/>
      <c r="S50" s="591"/>
      <c r="T50" s="592"/>
      <c r="V50" s="591"/>
      <c r="W50" s="591"/>
      <c r="X50" s="592"/>
      <c r="Z50" s="591"/>
      <c r="AA50" s="591"/>
      <c r="AB50" s="592"/>
      <c r="AD50" s="591"/>
      <c r="AE50" s="591"/>
      <c r="AF50" s="592"/>
      <c r="AH50" s="591"/>
      <c r="AI50" s="591"/>
      <c r="AJ50" s="592"/>
      <c r="AL50" s="591"/>
      <c r="AM50" s="591"/>
      <c r="AN50" s="592"/>
      <c r="AP50" s="591"/>
      <c r="AQ50" s="591"/>
      <c r="AR50" s="592"/>
      <c r="AT50" s="591"/>
      <c r="AU50" s="591"/>
      <c r="AV50" s="592"/>
      <c r="AX50" s="591"/>
      <c r="AY50" s="591"/>
      <c r="AZ50" s="592"/>
      <c r="BB50" s="591"/>
      <c r="BC50" s="591"/>
      <c r="BD50" s="592"/>
      <c r="BF50" s="591"/>
      <c r="BG50" s="591"/>
      <c r="BH50" s="592"/>
      <c r="BJ50" s="591"/>
      <c r="BK50" s="591"/>
      <c r="BL50" s="592"/>
      <c r="BN50" s="591"/>
      <c r="BO50" s="591"/>
      <c r="BP50" s="592"/>
      <c r="BR50" s="591"/>
      <c r="BS50" s="591"/>
      <c r="BT50" s="592"/>
      <c r="BV50" s="591"/>
      <c r="BW50" s="591"/>
      <c r="BX50" s="592"/>
      <c r="BZ50" s="591"/>
      <c r="CA50" s="591"/>
      <c r="CB50" s="592"/>
      <c r="CD50" s="591"/>
      <c r="CE50" s="591"/>
      <c r="CF50" s="592"/>
      <c r="CH50" s="591"/>
      <c r="CI50" s="591"/>
      <c r="CJ50" s="592"/>
      <c r="CL50" s="591"/>
      <c r="CM50" s="591"/>
      <c r="CN50" s="592"/>
      <c r="CP50" s="591"/>
      <c r="CQ50" s="591"/>
      <c r="CR50" s="592"/>
      <c r="CT50" s="591"/>
      <c r="CU50" s="591"/>
      <c r="CV50" s="592"/>
      <c r="CX50" s="591"/>
      <c r="CY50" s="591"/>
      <c r="CZ50" s="592"/>
      <c r="DB50" s="591"/>
      <c r="DC50" s="591"/>
      <c r="DD50" s="592"/>
      <c r="DF50" s="591"/>
      <c r="DG50" s="591"/>
      <c r="DH50" s="592"/>
      <c r="DJ50" s="591"/>
      <c r="DK50" s="591"/>
      <c r="DL50" s="592"/>
      <c r="DN50" s="591"/>
      <c r="DO50" s="591"/>
      <c r="DP50" s="592"/>
      <c r="DR50" s="591"/>
      <c r="DS50" s="591"/>
      <c r="DT50" s="592"/>
      <c r="DV50" s="591"/>
      <c r="DW50" s="591"/>
      <c r="DX50" s="592"/>
      <c r="DZ50" s="591"/>
      <c r="EA50" s="591"/>
      <c r="EB50" s="592"/>
      <c r="ED50" s="591"/>
      <c r="EE50" s="591"/>
      <c r="EF50" s="592"/>
      <c r="EH50" s="591"/>
      <c r="EI50" s="591"/>
      <c r="EJ50" s="592"/>
      <c r="EL50" s="591"/>
      <c r="EM50" s="591"/>
      <c r="EN50" s="592"/>
      <c r="EP50" s="591"/>
      <c r="EQ50" s="591"/>
      <c r="ER50" s="592"/>
      <c r="ET50" s="591"/>
      <c r="EU50" s="591"/>
      <c r="EV50" s="592"/>
      <c r="EX50" s="591"/>
      <c r="EY50" s="591"/>
      <c r="EZ50" s="592"/>
      <c r="FB50" s="591"/>
      <c r="FC50" s="591"/>
      <c r="FD50" s="592"/>
      <c r="FF50" s="591"/>
      <c r="FG50" s="591"/>
      <c r="FH50" s="592"/>
      <c r="FJ50" s="591"/>
      <c r="FK50" s="591"/>
      <c r="FL50" s="592"/>
      <c r="FN50" s="591"/>
      <c r="FO50" s="591"/>
      <c r="FP50" s="592"/>
      <c r="FR50" s="591"/>
      <c r="FS50" s="591"/>
      <c r="FT50" s="592"/>
      <c r="FV50" s="591"/>
      <c r="FW50" s="591"/>
      <c r="FX50" s="592"/>
      <c r="FZ50" s="591"/>
      <c r="GA50" s="591"/>
      <c r="GB50" s="592"/>
      <c r="GD50" s="591"/>
      <c r="GE50" s="591"/>
      <c r="GF50" s="592"/>
      <c r="GH50" s="591"/>
      <c r="GI50" s="591"/>
      <c r="GJ50" s="592"/>
      <c r="GL50" s="591"/>
      <c r="GM50" s="591"/>
      <c r="GN50" s="592"/>
      <c r="GP50" s="591"/>
      <c r="GQ50" s="591"/>
      <c r="GR50" s="592"/>
      <c r="GT50" s="591"/>
      <c r="GU50" s="591"/>
      <c r="GV50" s="592"/>
      <c r="GX50" s="591"/>
      <c r="GY50" s="591"/>
      <c r="GZ50" s="592"/>
      <c r="HB50" s="591"/>
      <c r="HC50" s="591"/>
      <c r="HD50" s="592"/>
      <c r="HF50" s="591"/>
      <c r="HG50" s="591"/>
      <c r="HH50" s="592"/>
      <c r="HJ50" s="591"/>
      <c r="HK50" s="591"/>
      <c r="HL50" s="592"/>
      <c r="HN50" s="591"/>
      <c r="HO50" s="591"/>
      <c r="HP50" s="592"/>
      <c r="HR50" s="591"/>
      <c r="HS50" s="591"/>
      <c r="HT50" s="592"/>
      <c r="HV50" s="591"/>
      <c r="HW50" s="591"/>
      <c r="HX50" s="592"/>
      <c r="HZ50" s="591"/>
      <c r="IA50" s="591"/>
      <c r="IB50" s="592"/>
      <c r="ID50" s="591"/>
      <c r="IE50" s="591"/>
      <c r="IF50" s="592"/>
      <c r="IH50" s="591"/>
      <c r="II50" s="591"/>
      <c r="IJ50" s="592"/>
      <c r="IL50" s="591"/>
      <c r="IM50" s="591"/>
      <c r="IN50" s="592"/>
      <c r="IP50" s="591"/>
      <c r="IQ50" s="591"/>
      <c r="IR50" s="592"/>
      <c r="IT50" s="591"/>
    </row>
    <row r="51" spans="1:254" ht="17.25" customHeight="1" x14ac:dyDescent="0.25">
      <c r="A51" s="610" t="s">
        <v>3238</v>
      </c>
      <c r="B51" s="627">
        <v>283197.54083092324</v>
      </c>
      <c r="C51" s="608">
        <v>25250</v>
      </c>
      <c r="D51" s="584"/>
      <c r="E51" s="584"/>
      <c r="F51" s="608">
        <f t="shared" si="4"/>
        <v>308447.54083092324</v>
      </c>
      <c r="G51" s="783"/>
      <c r="H51" s="609"/>
      <c r="I51" s="610"/>
      <c r="J51" s="611"/>
      <c r="O51" s="591"/>
      <c r="P51" s="592"/>
      <c r="R51" s="591"/>
      <c r="S51" s="591"/>
      <c r="T51" s="592"/>
      <c r="V51" s="591"/>
      <c r="W51" s="591"/>
      <c r="X51" s="592"/>
      <c r="Z51" s="591"/>
      <c r="AA51" s="591"/>
      <c r="AB51" s="592"/>
      <c r="AD51" s="591"/>
      <c r="AE51" s="591"/>
      <c r="AF51" s="592"/>
      <c r="AH51" s="591"/>
      <c r="AI51" s="591"/>
      <c r="AJ51" s="592"/>
      <c r="AL51" s="591"/>
      <c r="AM51" s="591"/>
      <c r="AN51" s="592"/>
      <c r="AP51" s="591"/>
      <c r="AQ51" s="591"/>
      <c r="AR51" s="592"/>
      <c r="AT51" s="591"/>
      <c r="AU51" s="591"/>
      <c r="AV51" s="592"/>
      <c r="AX51" s="591"/>
      <c r="AY51" s="591"/>
      <c r="AZ51" s="592"/>
      <c r="BB51" s="591"/>
      <c r="BC51" s="591"/>
      <c r="BD51" s="592"/>
      <c r="BF51" s="591"/>
      <c r="BG51" s="591"/>
      <c r="BH51" s="592"/>
      <c r="BJ51" s="591"/>
      <c r="BK51" s="591"/>
      <c r="BL51" s="592"/>
      <c r="BN51" s="591"/>
      <c r="BO51" s="591"/>
      <c r="BP51" s="592"/>
      <c r="BR51" s="591"/>
      <c r="BS51" s="591"/>
      <c r="BT51" s="592"/>
      <c r="BV51" s="591"/>
      <c r="BW51" s="591"/>
      <c r="BX51" s="592"/>
      <c r="BZ51" s="591"/>
      <c r="CA51" s="591"/>
      <c r="CB51" s="592"/>
      <c r="CD51" s="591"/>
      <c r="CE51" s="591"/>
      <c r="CF51" s="592"/>
      <c r="CH51" s="591"/>
      <c r="CI51" s="591"/>
      <c r="CJ51" s="592"/>
      <c r="CL51" s="591"/>
      <c r="CM51" s="591"/>
      <c r="CN51" s="592"/>
      <c r="CP51" s="591"/>
      <c r="CQ51" s="591"/>
      <c r="CR51" s="592"/>
      <c r="CT51" s="591"/>
      <c r="CU51" s="591"/>
      <c r="CV51" s="592"/>
      <c r="CX51" s="591"/>
      <c r="CY51" s="591"/>
      <c r="CZ51" s="592"/>
      <c r="DB51" s="591"/>
      <c r="DC51" s="591"/>
      <c r="DD51" s="592"/>
      <c r="DF51" s="591"/>
      <c r="DG51" s="591"/>
      <c r="DH51" s="592"/>
      <c r="DJ51" s="591"/>
      <c r="DK51" s="591"/>
      <c r="DL51" s="592"/>
      <c r="DN51" s="591"/>
      <c r="DO51" s="591"/>
      <c r="DP51" s="592"/>
      <c r="DR51" s="591"/>
      <c r="DS51" s="591"/>
      <c r="DT51" s="592"/>
      <c r="DV51" s="591"/>
      <c r="DW51" s="591"/>
      <c r="DX51" s="592"/>
      <c r="DZ51" s="591"/>
      <c r="EA51" s="591"/>
      <c r="EB51" s="592"/>
      <c r="ED51" s="591"/>
      <c r="EE51" s="591"/>
      <c r="EF51" s="592"/>
      <c r="EH51" s="591"/>
      <c r="EI51" s="591"/>
      <c r="EJ51" s="592"/>
      <c r="EL51" s="591"/>
      <c r="EM51" s="591"/>
      <c r="EN51" s="592"/>
      <c r="EP51" s="591"/>
      <c r="EQ51" s="591"/>
      <c r="ER51" s="592"/>
      <c r="ET51" s="591"/>
      <c r="EU51" s="591"/>
      <c r="EV51" s="592"/>
      <c r="EX51" s="591"/>
      <c r="EY51" s="591"/>
      <c r="EZ51" s="592"/>
      <c r="FB51" s="591"/>
      <c r="FC51" s="591"/>
      <c r="FD51" s="592"/>
      <c r="FF51" s="591"/>
      <c r="FG51" s="591"/>
      <c r="FH51" s="592"/>
      <c r="FJ51" s="591"/>
      <c r="FK51" s="591"/>
      <c r="FL51" s="592"/>
      <c r="FN51" s="591"/>
      <c r="FO51" s="591"/>
      <c r="FP51" s="592"/>
      <c r="FR51" s="591"/>
      <c r="FS51" s="591"/>
      <c r="FT51" s="592"/>
      <c r="FV51" s="591"/>
      <c r="FW51" s="591"/>
      <c r="FX51" s="592"/>
      <c r="FZ51" s="591"/>
      <c r="GA51" s="591"/>
      <c r="GB51" s="592"/>
      <c r="GD51" s="591"/>
      <c r="GE51" s="591"/>
      <c r="GF51" s="592"/>
      <c r="GH51" s="591"/>
      <c r="GI51" s="591"/>
      <c r="GJ51" s="592"/>
      <c r="GL51" s="591"/>
      <c r="GM51" s="591"/>
      <c r="GN51" s="592"/>
      <c r="GP51" s="591"/>
      <c r="GQ51" s="591"/>
      <c r="GR51" s="592"/>
      <c r="GT51" s="591"/>
      <c r="GU51" s="591"/>
      <c r="GV51" s="592"/>
      <c r="GX51" s="591"/>
      <c r="GY51" s="591"/>
      <c r="GZ51" s="592"/>
      <c r="HB51" s="591"/>
      <c r="HC51" s="591"/>
      <c r="HD51" s="592"/>
      <c r="HF51" s="591"/>
      <c r="HG51" s="591"/>
      <c r="HH51" s="592"/>
      <c r="HJ51" s="591"/>
      <c r="HK51" s="591"/>
      <c r="HL51" s="592"/>
      <c r="HN51" s="591"/>
      <c r="HO51" s="591"/>
      <c r="HP51" s="592"/>
      <c r="HR51" s="591"/>
      <c r="HS51" s="591"/>
      <c r="HT51" s="592"/>
      <c r="HV51" s="591"/>
      <c r="HW51" s="591"/>
      <c r="HX51" s="592"/>
      <c r="HZ51" s="591"/>
      <c r="IA51" s="591"/>
      <c r="IB51" s="592"/>
      <c r="ID51" s="591"/>
      <c r="IE51" s="591"/>
      <c r="IF51" s="592"/>
      <c r="IH51" s="591"/>
      <c r="II51" s="591"/>
      <c r="IJ51" s="592"/>
      <c r="IL51" s="591"/>
      <c r="IM51" s="591"/>
      <c r="IN51" s="592"/>
      <c r="IP51" s="591"/>
      <c r="IQ51" s="591"/>
      <c r="IR51" s="592"/>
      <c r="IT51" s="591"/>
    </row>
    <row r="52" spans="1:254" ht="17.25" customHeight="1" x14ac:dyDescent="0.25">
      <c r="A52" s="610" t="s">
        <v>3239</v>
      </c>
      <c r="B52" s="627">
        <v>283197.54083092324</v>
      </c>
      <c r="C52" s="608">
        <v>25250</v>
      </c>
      <c r="D52" s="584"/>
      <c r="E52" s="584"/>
      <c r="F52" s="608">
        <f t="shared" si="4"/>
        <v>308447.54083092324</v>
      </c>
      <c r="G52" s="783"/>
      <c r="H52" s="609"/>
      <c r="I52" s="610"/>
      <c r="J52" s="611"/>
      <c r="O52" s="591"/>
      <c r="P52" s="592"/>
      <c r="R52" s="591"/>
      <c r="S52" s="591"/>
      <c r="T52" s="592"/>
      <c r="V52" s="591"/>
      <c r="W52" s="591"/>
      <c r="X52" s="592"/>
      <c r="Z52" s="591"/>
      <c r="AA52" s="591"/>
      <c r="AB52" s="592"/>
      <c r="AD52" s="591"/>
      <c r="AE52" s="591"/>
      <c r="AF52" s="592"/>
      <c r="AH52" s="591"/>
      <c r="AI52" s="591"/>
      <c r="AJ52" s="592"/>
      <c r="AL52" s="591"/>
      <c r="AM52" s="591"/>
      <c r="AN52" s="592"/>
      <c r="AP52" s="591"/>
      <c r="AQ52" s="591"/>
      <c r="AR52" s="592"/>
      <c r="AT52" s="591"/>
      <c r="AU52" s="591"/>
      <c r="AV52" s="592"/>
      <c r="AX52" s="591"/>
      <c r="AY52" s="591"/>
      <c r="AZ52" s="592"/>
      <c r="BB52" s="591"/>
      <c r="BC52" s="591"/>
      <c r="BD52" s="592"/>
      <c r="BF52" s="591"/>
      <c r="BG52" s="591"/>
      <c r="BH52" s="592"/>
      <c r="BJ52" s="591"/>
      <c r="BK52" s="591"/>
      <c r="BL52" s="592"/>
      <c r="BN52" s="591"/>
      <c r="BO52" s="591"/>
      <c r="BP52" s="592"/>
      <c r="BR52" s="591"/>
      <c r="BS52" s="591"/>
      <c r="BT52" s="592"/>
      <c r="BV52" s="591"/>
      <c r="BW52" s="591"/>
      <c r="BX52" s="592"/>
      <c r="BZ52" s="591"/>
      <c r="CA52" s="591"/>
      <c r="CB52" s="592"/>
      <c r="CD52" s="591"/>
      <c r="CE52" s="591"/>
      <c r="CF52" s="592"/>
      <c r="CH52" s="591"/>
      <c r="CI52" s="591"/>
      <c r="CJ52" s="592"/>
      <c r="CL52" s="591"/>
      <c r="CM52" s="591"/>
      <c r="CN52" s="592"/>
      <c r="CP52" s="591"/>
      <c r="CQ52" s="591"/>
      <c r="CR52" s="592"/>
      <c r="CT52" s="591"/>
      <c r="CU52" s="591"/>
      <c r="CV52" s="592"/>
      <c r="CX52" s="591"/>
      <c r="CY52" s="591"/>
      <c r="CZ52" s="592"/>
      <c r="DB52" s="591"/>
      <c r="DC52" s="591"/>
      <c r="DD52" s="592"/>
      <c r="DF52" s="591"/>
      <c r="DG52" s="591"/>
      <c r="DH52" s="592"/>
      <c r="DJ52" s="591"/>
      <c r="DK52" s="591"/>
      <c r="DL52" s="592"/>
      <c r="DN52" s="591"/>
      <c r="DO52" s="591"/>
      <c r="DP52" s="592"/>
      <c r="DR52" s="591"/>
      <c r="DS52" s="591"/>
      <c r="DT52" s="592"/>
      <c r="DV52" s="591"/>
      <c r="DW52" s="591"/>
      <c r="DX52" s="592"/>
      <c r="DZ52" s="591"/>
      <c r="EA52" s="591"/>
      <c r="EB52" s="592"/>
      <c r="ED52" s="591"/>
      <c r="EE52" s="591"/>
      <c r="EF52" s="592"/>
      <c r="EH52" s="591"/>
      <c r="EI52" s="591"/>
      <c r="EJ52" s="592"/>
      <c r="EL52" s="591"/>
      <c r="EM52" s="591"/>
      <c r="EN52" s="592"/>
      <c r="EP52" s="591"/>
      <c r="EQ52" s="591"/>
      <c r="ER52" s="592"/>
      <c r="ET52" s="591"/>
      <c r="EU52" s="591"/>
      <c r="EV52" s="592"/>
      <c r="EX52" s="591"/>
      <c r="EY52" s="591"/>
      <c r="EZ52" s="592"/>
      <c r="FB52" s="591"/>
      <c r="FC52" s="591"/>
      <c r="FD52" s="592"/>
      <c r="FF52" s="591"/>
      <c r="FG52" s="591"/>
      <c r="FH52" s="592"/>
      <c r="FJ52" s="591"/>
      <c r="FK52" s="591"/>
      <c r="FL52" s="592"/>
      <c r="FN52" s="591"/>
      <c r="FO52" s="591"/>
      <c r="FP52" s="592"/>
      <c r="FR52" s="591"/>
      <c r="FS52" s="591"/>
      <c r="FT52" s="592"/>
      <c r="FV52" s="591"/>
      <c r="FW52" s="591"/>
      <c r="FX52" s="592"/>
      <c r="FZ52" s="591"/>
      <c r="GA52" s="591"/>
      <c r="GB52" s="592"/>
      <c r="GD52" s="591"/>
      <c r="GE52" s="591"/>
      <c r="GF52" s="592"/>
      <c r="GH52" s="591"/>
      <c r="GI52" s="591"/>
      <c r="GJ52" s="592"/>
      <c r="GL52" s="591"/>
      <c r="GM52" s="591"/>
      <c r="GN52" s="592"/>
      <c r="GP52" s="591"/>
      <c r="GQ52" s="591"/>
      <c r="GR52" s="592"/>
      <c r="GT52" s="591"/>
      <c r="GU52" s="591"/>
      <c r="GV52" s="592"/>
      <c r="GX52" s="591"/>
      <c r="GY52" s="591"/>
      <c r="GZ52" s="592"/>
      <c r="HB52" s="591"/>
      <c r="HC52" s="591"/>
      <c r="HD52" s="592"/>
      <c r="HF52" s="591"/>
      <c r="HG52" s="591"/>
      <c r="HH52" s="592"/>
      <c r="HJ52" s="591"/>
      <c r="HK52" s="591"/>
      <c r="HL52" s="592"/>
      <c r="HN52" s="591"/>
      <c r="HO52" s="591"/>
      <c r="HP52" s="592"/>
      <c r="HR52" s="591"/>
      <c r="HS52" s="591"/>
      <c r="HT52" s="592"/>
      <c r="HV52" s="591"/>
      <c r="HW52" s="591"/>
      <c r="HX52" s="592"/>
      <c r="HZ52" s="591"/>
      <c r="IA52" s="591"/>
      <c r="IB52" s="592"/>
      <c r="ID52" s="591"/>
      <c r="IE52" s="591"/>
      <c r="IF52" s="592"/>
      <c r="IH52" s="591"/>
      <c r="II52" s="591"/>
      <c r="IJ52" s="592"/>
      <c r="IL52" s="591"/>
      <c r="IM52" s="591"/>
      <c r="IN52" s="592"/>
      <c r="IP52" s="591"/>
      <c r="IQ52" s="591"/>
      <c r="IR52" s="592"/>
      <c r="IT52" s="591"/>
    </row>
    <row r="53" spans="1:254" ht="17.25" customHeight="1" x14ac:dyDescent="0.25">
      <c r="A53" s="610" t="s">
        <v>3240</v>
      </c>
      <c r="B53" s="627">
        <v>283197.54083092324</v>
      </c>
      <c r="C53" s="608">
        <v>25250</v>
      </c>
      <c r="D53" s="584"/>
      <c r="E53" s="584"/>
      <c r="F53" s="608">
        <f t="shared" si="4"/>
        <v>308447.54083092324</v>
      </c>
      <c r="G53" s="783"/>
      <c r="H53" s="609"/>
      <c r="I53" s="610"/>
      <c r="J53" s="611"/>
      <c r="O53" s="591"/>
      <c r="P53" s="592"/>
      <c r="R53" s="591"/>
      <c r="S53" s="591"/>
      <c r="T53" s="592"/>
      <c r="V53" s="591"/>
      <c r="W53" s="591"/>
      <c r="X53" s="592"/>
      <c r="Z53" s="591"/>
      <c r="AA53" s="591"/>
      <c r="AB53" s="592"/>
      <c r="AD53" s="591"/>
      <c r="AE53" s="591"/>
      <c r="AF53" s="592"/>
      <c r="AH53" s="591"/>
      <c r="AI53" s="591"/>
      <c r="AJ53" s="592"/>
      <c r="AL53" s="591"/>
      <c r="AM53" s="591"/>
      <c r="AN53" s="592"/>
      <c r="AP53" s="591"/>
      <c r="AQ53" s="591"/>
      <c r="AR53" s="592"/>
      <c r="AT53" s="591"/>
      <c r="AU53" s="591"/>
      <c r="AV53" s="592"/>
      <c r="AX53" s="591"/>
      <c r="AY53" s="591"/>
      <c r="AZ53" s="592"/>
      <c r="BB53" s="591"/>
      <c r="BC53" s="591"/>
      <c r="BD53" s="592"/>
      <c r="BF53" s="591"/>
      <c r="BG53" s="591"/>
      <c r="BH53" s="592"/>
      <c r="BJ53" s="591"/>
      <c r="BK53" s="591"/>
      <c r="BL53" s="592"/>
      <c r="BN53" s="591"/>
      <c r="BO53" s="591"/>
      <c r="BP53" s="592"/>
      <c r="BR53" s="591"/>
      <c r="BS53" s="591"/>
      <c r="BT53" s="592"/>
      <c r="BV53" s="591"/>
      <c r="BW53" s="591"/>
      <c r="BX53" s="592"/>
      <c r="BZ53" s="591"/>
      <c r="CA53" s="591"/>
      <c r="CB53" s="592"/>
      <c r="CD53" s="591"/>
      <c r="CE53" s="591"/>
      <c r="CF53" s="592"/>
      <c r="CH53" s="591"/>
      <c r="CI53" s="591"/>
      <c r="CJ53" s="592"/>
      <c r="CL53" s="591"/>
      <c r="CM53" s="591"/>
      <c r="CN53" s="592"/>
      <c r="CP53" s="591"/>
      <c r="CQ53" s="591"/>
      <c r="CR53" s="592"/>
      <c r="CT53" s="591"/>
      <c r="CU53" s="591"/>
      <c r="CV53" s="592"/>
      <c r="CX53" s="591"/>
      <c r="CY53" s="591"/>
      <c r="CZ53" s="592"/>
      <c r="DB53" s="591"/>
      <c r="DC53" s="591"/>
      <c r="DD53" s="592"/>
      <c r="DF53" s="591"/>
      <c r="DG53" s="591"/>
      <c r="DH53" s="592"/>
      <c r="DJ53" s="591"/>
      <c r="DK53" s="591"/>
      <c r="DL53" s="592"/>
      <c r="DN53" s="591"/>
      <c r="DO53" s="591"/>
      <c r="DP53" s="592"/>
      <c r="DR53" s="591"/>
      <c r="DS53" s="591"/>
      <c r="DT53" s="592"/>
      <c r="DV53" s="591"/>
      <c r="DW53" s="591"/>
      <c r="DX53" s="592"/>
      <c r="DZ53" s="591"/>
      <c r="EA53" s="591"/>
      <c r="EB53" s="592"/>
      <c r="ED53" s="591"/>
      <c r="EE53" s="591"/>
      <c r="EF53" s="592"/>
      <c r="EH53" s="591"/>
      <c r="EI53" s="591"/>
      <c r="EJ53" s="592"/>
      <c r="EL53" s="591"/>
      <c r="EM53" s="591"/>
      <c r="EN53" s="592"/>
      <c r="EP53" s="591"/>
      <c r="EQ53" s="591"/>
      <c r="ER53" s="592"/>
      <c r="ET53" s="591"/>
      <c r="EU53" s="591"/>
      <c r="EV53" s="592"/>
      <c r="EX53" s="591"/>
      <c r="EY53" s="591"/>
      <c r="EZ53" s="592"/>
      <c r="FB53" s="591"/>
      <c r="FC53" s="591"/>
      <c r="FD53" s="592"/>
      <c r="FF53" s="591"/>
      <c r="FG53" s="591"/>
      <c r="FH53" s="592"/>
      <c r="FJ53" s="591"/>
      <c r="FK53" s="591"/>
      <c r="FL53" s="592"/>
      <c r="FN53" s="591"/>
      <c r="FO53" s="591"/>
      <c r="FP53" s="592"/>
      <c r="FR53" s="591"/>
      <c r="FS53" s="591"/>
      <c r="FT53" s="592"/>
      <c r="FV53" s="591"/>
      <c r="FW53" s="591"/>
      <c r="FX53" s="592"/>
      <c r="FZ53" s="591"/>
      <c r="GA53" s="591"/>
      <c r="GB53" s="592"/>
      <c r="GD53" s="591"/>
      <c r="GE53" s="591"/>
      <c r="GF53" s="592"/>
      <c r="GH53" s="591"/>
      <c r="GI53" s="591"/>
      <c r="GJ53" s="592"/>
      <c r="GL53" s="591"/>
      <c r="GM53" s="591"/>
      <c r="GN53" s="592"/>
      <c r="GP53" s="591"/>
      <c r="GQ53" s="591"/>
      <c r="GR53" s="592"/>
      <c r="GT53" s="591"/>
      <c r="GU53" s="591"/>
      <c r="GV53" s="592"/>
      <c r="GX53" s="591"/>
      <c r="GY53" s="591"/>
      <c r="GZ53" s="592"/>
      <c r="HB53" s="591"/>
      <c r="HC53" s="591"/>
      <c r="HD53" s="592"/>
      <c r="HF53" s="591"/>
      <c r="HG53" s="591"/>
      <c r="HH53" s="592"/>
      <c r="HJ53" s="591"/>
      <c r="HK53" s="591"/>
      <c r="HL53" s="592"/>
      <c r="HN53" s="591"/>
      <c r="HO53" s="591"/>
      <c r="HP53" s="592"/>
      <c r="HR53" s="591"/>
      <c r="HS53" s="591"/>
      <c r="HT53" s="592"/>
      <c r="HV53" s="591"/>
      <c r="HW53" s="591"/>
      <c r="HX53" s="592"/>
      <c r="HZ53" s="591"/>
      <c r="IA53" s="591"/>
      <c r="IB53" s="592"/>
      <c r="ID53" s="591"/>
      <c r="IE53" s="591"/>
      <c r="IF53" s="592"/>
      <c r="IH53" s="591"/>
      <c r="II53" s="591"/>
      <c r="IJ53" s="592"/>
      <c r="IL53" s="591"/>
      <c r="IM53" s="591"/>
      <c r="IN53" s="592"/>
      <c r="IP53" s="591"/>
      <c r="IQ53" s="591"/>
      <c r="IR53" s="592"/>
      <c r="IT53" s="591"/>
    </row>
    <row r="54" spans="1:254" ht="17.25" customHeight="1" x14ac:dyDescent="0.25">
      <c r="A54" s="610" t="s">
        <v>3241</v>
      </c>
      <c r="B54" s="627">
        <v>283197.54083092324</v>
      </c>
      <c r="C54" s="608">
        <v>25250</v>
      </c>
      <c r="D54" s="584"/>
      <c r="E54" s="584"/>
      <c r="F54" s="608">
        <f t="shared" si="4"/>
        <v>308447.54083092324</v>
      </c>
      <c r="G54" s="783"/>
      <c r="H54" s="609"/>
      <c r="I54" s="610"/>
      <c r="J54" s="611"/>
      <c r="O54" s="591"/>
      <c r="P54" s="592"/>
      <c r="R54" s="591"/>
      <c r="S54" s="591"/>
      <c r="T54" s="592"/>
      <c r="V54" s="591"/>
      <c r="W54" s="591"/>
      <c r="X54" s="592"/>
      <c r="Z54" s="591"/>
      <c r="AA54" s="591"/>
      <c r="AB54" s="592"/>
      <c r="AD54" s="591"/>
      <c r="AE54" s="591"/>
      <c r="AF54" s="592"/>
      <c r="AH54" s="591"/>
      <c r="AI54" s="591"/>
      <c r="AJ54" s="592"/>
      <c r="AL54" s="591"/>
      <c r="AM54" s="591"/>
      <c r="AN54" s="592"/>
      <c r="AP54" s="591"/>
      <c r="AQ54" s="591"/>
      <c r="AR54" s="592"/>
      <c r="AT54" s="591"/>
      <c r="AU54" s="591"/>
      <c r="AV54" s="592"/>
      <c r="AX54" s="591"/>
      <c r="AY54" s="591"/>
      <c r="AZ54" s="592"/>
      <c r="BB54" s="591"/>
      <c r="BC54" s="591"/>
      <c r="BD54" s="592"/>
      <c r="BF54" s="591"/>
      <c r="BG54" s="591"/>
      <c r="BH54" s="592"/>
      <c r="BJ54" s="591"/>
      <c r="BK54" s="591"/>
      <c r="BL54" s="592"/>
      <c r="BN54" s="591"/>
      <c r="BO54" s="591"/>
      <c r="BP54" s="592"/>
      <c r="BR54" s="591"/>
      <c r="BS54" s="591"/>
      <c r="BT54" s="592"/>
      <c r="BV54" s="591"/>
      <c r="BW54" s="591"/>
      <c r="BX54" s="592"/>
      <c r="BZ54" s="591"/>
      <c r="CA54" s="591"/>
      <c r="CB54" s="592"/>
      <c r="CD54" s="591"/>
      <c r="CE54" s="591"/>
      <c r="CF54" s="592"/>
      <c r="CH54" s="591"/>
      <c r="CI54" s="591"/>
      <c r="CJ54" s="592"/>
      <c r="CL54" s="591"/>
      <c r="CM54" s="591"/>
      <c r="CN54" s="592"/>
      <c r="CP54" s="591"/>
      <c r="CQ54" s="591"/>
      <c r="CR54" s="592"/>
      <c r="CT54" s="591"/>
      <c r="CU54" s="591"/>
      <c r="CV54" s="592"/>
      <c r="CX54" s="591"/>
      <c r="CY54" s="591"/>
      <c r="CZ54" s="592"/>
      <c r="DB54" s="591"/>
      <c r="DC54" s="591"/>
      <c r="DD54" s="592"/>
      <c r="DF54" s="591"/>
      <c r="DG54" s="591"/>
      <c r="DH54" s="592"/>
      <c r="DJ54" s="591"/>
      <c r="DK54" s="591"/>
      <c r="DL54" s="592"/>
      <c r="DN54" s="591"/>
      <c r="DO54" s="591"/>
      <c r="DP54" s="592"/>
      <c r="DR54" s="591"/>
      <c r="DS54" s="591"/>
      <c r="DT54" s="592"/>
      <c r="DV54" s="591"/>
      <c r="DW54" s="591"/>
      <c r="DX54" s="592"/>
      <c r="DZ54" s="591"/>
      <c r="EA54" s="591"/>
      <c r="EB54" s="592"/>
      <c r="ED54" s="591"/>
      <c r="EE54" s="591"/>
      <c r="EF54" s="592"/>
      <c r="EH54" s="591"/>
      <c r="EI54" s="591"/>
      <c r="EJ54" s="592"/>
      <c r="EL54" s="591"/>
      <c r="EM54" s="591"/>
      <c r="EN54" s="592"/>
      <c r="EP54" s="591"/>
      <c r="EQ54" s="591"/>
      <c r="ER54" s="592"/>
      <c r="ET54" s="591"/>
      <c r="EU54" s="591"/>
      <c r="EV54" s="592"/>
      <c r="EX54" s="591"/>
      <c r="EY54" s="591"/>
      <c r="EZ54" s="592"/>
      <c r="FB54" s="591"/>
      <c r="FC54" s="591"/>
      <c r="FD54" s="592"/>
      <c r="FF54" s="591"/>
      <c r="FG54" s="591"/>
      <c r="FH54" s="592"/>
      <c r="FJ54" s="591"/>
      <c r="FK54" s="591"/>
      <c r="FL54" s="592"/>
      <c r="FN54" s="591"/>
      <c r="FO54" s="591"/>
      <c r="FP54" s="592"/>
      <c r="FR54" s="591"/>
      <c r="FS54" s="591"/>
      <c r="FT54" s="592"/>
      <c r="FV54" s="591"/>
      <c r="FW54" s="591"/>
      <c r="FX54" s="592"/>
      <c r="FZ54" s="591"/>
      <c r="GA54" s="591"/>
      <c r="GB54" s="592"/>
      <c r="GD54" s="591"/>
      <c r="GE54" s="591"/>
      <c r="GF54" s="592"/>
      <c r="GH54" s="591"/>
      <c r="GI54" s="591"/>
      <c r="GJ54" s="592"/>
      <c r="GL54" s="591"/>
      <c r="GM54" s="591"/>
      <c r="GN54" s="592"/>
      <c r="GP54" s="591"/>
      <c r="GQ54" s="591"/>
      <c r="GR54" s="592"/>
      <c r="GT54" s="591"/>
      <c r="GU54" s="591"/>
      <c r="GV54" s="592"/>
      <c r="GX54" s="591"/>
      <c r="GY54" s="591"/>
      <c r="GZ54" s="592"/>
      <c r="HB54" s="591"/>
      <c r="HC54" s="591"/>
      <c r="HD54" s="592"/>
      <c r="HF54" s="591"/>
      <c r="HG54" s="591"/>
      <c r="HH54" s="592"/>
      <c r="HJ54" s="591"/>
      <c r="HK54" s="591"/>
      <c r="HL54" s="592"/>
      <c r="HN54" s="591"/>
      <c r="HO54" s="591"/>
      <c r="HP54" s="592"/>
      <c r="HR54" s="591"/>
      <c r="HS54" s="591"/>
      <c r="HT54" s="592"/>
      <c r="HV54" s="591"/>
      <c r="HW54" s="591"/>
      <c r="HX54" s="592"/>
      <c r="HZ54" s="591"/>
      <c r="IA54" s="591"/>
      <c r="IB54" s="592"/>
      <c r="ID54" s="591"/>
      <c r="IE54" s="591"/>
      <c r="IF54" s="592"/>
      <c r="IH54" s="591"/>
      <c r="II54" s="591"/>
      <c r="IJ54" s="592"/>
      <c r="IL54" s="591"/>
      <c r="IM54" s="591"/>
      <c r="IN54" s="592"/>
      <c r="IP54" s="591"/>
      <c r="IQ54" s="591"/>
      <c r="IR54" s="592"/>
      <c r="IT54" s="591"/>
    </row>
    <row r="55" spans="1:254" ht="17.25" customHeight="1" x14ac:dyDescent="0.25">
      <c r="A55" s="610" t="s">
        <v>3242</v>
      </c>
      <c r="B55" s="627">
        <v>283197.54083092324</v>
      </c>
      <c r="C55" s="608">
        <v>25250</v>
      </c>
      <c r="D55" s="584"/>
      <c r="E55" s="584"/>
      <c r="F55" s="608">
        <f t="shared" si="4"/>
        <v>308447.54083092324</v>
      </c>
      <c r="G55" s="783"/>
      <c r="H55" s="609"/>
      <c r="I55" s="610"/>
      <c r="J55" s="611"/>
      <c r="O55" s="591"/>
      <c r="P55" s="592"/>
      <c r="R55" s="591"/>
      <c r="S55" s="591"/>
      <c r="T55" s="592"/>
      <c r="V55" s="591"/>
      <c r="W55" s="591"/>
      <c r="X55" s="592"/>
      <c r="Z55" s="591"/>
      <c r="AA55" s="591"/>
      <c r="AB55" s="592"/>
      <c r="AD55" s="591"/>
      <c r="AE55" s="591"/>
      <c r="AF55" s="592"/>
      <c r="AH55" s="591"/>
      <c r="AI55" s="591"/>
      <c r="AJ55" s="592"/>
      <c r="AL55" s="591"/>
      <c r="AM55" s="591"/>
      <c r="AN55" s="592"/>
      <c r="AP55" s="591"/>
      <c r="AQ55" s="591"/>
      <c r="AR55" s="592"/>
      <c r="AT55" s="591"/>
      <c r="AU55" s="591"/>
      <c r="AV55" s="592"/>
      <c r="AX55" s="591"/>
      <c r="AY55" s="591"/>
      <c r="AZ55" s="592"/>
      <c r="BB55" s="591"/>
      <c r="BC55" s="591"/>
      <c r="BD55" s="592"/>
      <c r="BF55" s="591"/>
      <c r="BG55" s="591"/>
      <c r="BH55" s="592"/>
      <c r="BJ55" s="591"/>
      <c r="BK55" s="591"/>
      <c r="BL55" s="592"/>
      <c r="BN55" s="591"/>
      <c r="BO55" s="591"/>
      <c r="BP55" s="592"/>
      <c r="BR55" s="591"/>
      <c r="BS55" s="591"/>
      <c r="BT55" s="592"/>
      <c r="BV55" s="591"/>
      <c r="BW55" s="591"/>
      <c r="BX55" s="592"/>
      <c r="BZ55" s="591"/>
      <c r="CA55" s="591"/>
      <c r="CB55" s="592"/>
      <c r="CD55" s="591"/>
      <c r="CE55" s="591"/>
      <c r="CF55" s="592"/>
      <c r="CH55" s="591"/>
      <c r="CI55" s="591"/>
      <c r="CJ55" s="592"/>
      <c r="CL55" s="591"/>
      <c r="CM55" s="591"/>
      <c r="CN55" s="592"/>
      <c r="CP55" s="591"/>
      <c r="CQ55" s="591"/>
      <c r="CR55" s="592"/>
      <c r="CT55" s="591"/>
      <c r="CU55" s="591"/>
      <c r="CV55" s="592"/>
      <c r="CX55" s="591"/>
      <c r="CY55" s="591"/>
      <c r="CZ55" s="592"/>
      <c r="DB55" s="591"/>
      <c r="DC55" s="591"/>
      <c r="DD55" s="592"/>
      <c r="DF55" s="591"/>
      <c r="DG55" s="591"/>
      <c r="DH55" s="592"/>
      <c r="DJ55" s="591"/>
      <c r="DK55" s="591"/>
      <c r="DL55" s="592"/>
      <c r="DN55" s="591"/>
      <c r="DO55" s="591"/>
      <c r="DP55" s="592"/>
      <c r="DR55" s="591"/>
      <c r="DS55" s="591"/>
      <c r="DT55" s="592"/>
      <c r="DV55" s="591"/>
      <c r="DW55" s="591"/>
      <c r="DX55" s="592"/>
      <c r="DZ55" s="591"/>
      <c r="EA55" s="591"/>
      <c r="EB55" s="592"/>
      <c r="ED55" s="591"/>
      <c r="EE55" s="591"/>
      <c r="EF55" s="592"/>
      <c r="EH55" s="591"/>
      <c r="EI55" s="591"/>
      <c r="EJ55" s="592"/>
      <c r="EL55" s="591"/>
      <c r="EM55" s="591"/>
      <c r="EN55" s="592"/>
      <c r="EP55" s="591"/>
      <c r="EQ55" s="591"/>
      <c r="ER55" s="592"/>
      <c r="ET55" s="591"/>
      <c r="EU55" s="591"/>
      <c r="EV55" s="592"/>
      <c r="EX55" s="591"/>
      <c r="EY55" s="591"/>
      <c r="EZ55" s="592"/>
      <c r="FB55" s="591"/>
      <c r="FC55" s="591"/>
      <c r="FD55" s="592"/>
      <c r="FF55" s="591"/>
      <c r="FG55" s="591"/>
      <c r="FH55" s="592"/>
      <c r="FJ55" s="591"/>
      <c r="FK55" s="591"/>
      <c r="FL55" s="592"/>
      <c r="FN55" s="591"/>
      <c r="FO55" s="591"/>
      <c r="FP55" s="592"/>
      <c r="FR55" s="591"/>
      <c r="FS55" s="591"/>
      <c r="FT55" s="592"/>
      <c r="FV55" s="591"/>
      <c r="FW55" s="591"/>
      <c r="FX55" s="592"/>
      <c r="FZ55" s="591"/>
      <c r="GA55" s="591"/>
      <c r="GB55" s="592"/>
      <c r="GD55" s="591"/>
      <c r="GE55" s="591"/>
      <c r="GF55" s="592"/>
      <c r="GH55" s="591"/>
      <c r="GI55" s="591"/>
      <c r="GJ55" s="592"/>
      <c r="GL55" s="591"/>
      <c r="GM55" s="591"/>
      <c r="GN55" s="592"/>
      <c r="GP55" s="591"/>
      <c r="GQ55" s="591"/>
      <c r="GR55" s="592"/>
      <c r="GT55" s="591"/>
      <c r="GU55" s="591"/>
      <c r="GV55" s="592"/>
      <c r="GX55" s="591"/>
      <c r="GY55" s="591"/>
      <c r="GZ55" s="592"/>
      <c r="HB55" s="591"/>
      <c r="HC55" s="591"/>
      <c r="HD55" s="592"/>
      <c r="HF55" s="591"/>
      <c r="HG55" s="591"/>
      <c r="HH55" s="592"/>
      <c r="HJ55" s="591"/>
      <c r="HK55" s="591"/>
      <c r="HL55" s="592"/>
      <c r="HN55" s="591"/>
      <c r="HO55" s="591"/>
      <c r="HP55" s="592"/>
      <c r="HR55" s="591"/>
      <c r="HS55" s="591"/>
      <c r="HT55" s="592"/>
      <c r="HV55" s="591"/>
      <c r="HW55" s="591"/>
      <c r="HX55" s="592"/>
      <c r="HZ55" s="591"/>
      <c r="IA55" s="591"/>
      <c r="IB55" s="592"/>
      <c r="ID55" s="591"/>
      <c r="IE55" s="591"/>
      <c r="IF55" s="592"/>
      <c r="IH55" s="591"/>
      <c r="II55" s="591"/>
      <c r="IJ55" s="592"/>
      <c r="IL55" s="591"/>
      <c r="IM55" s="591"/>
      <c r="IN55" s="592"/>
      <c r="IP55" s="591"/>
      <c r="IQ55" s="591"/>
      <c r="IR55" s="592"/>
      <c r="IT55" s="591"/>
    </row>
    <row r="56" spans="1:254" ht="17.25" customHeight="1" x14ac:dyDescent="0.25">
      <c r="A56" s="610" t="s">
        <v>3243</v>
      </c>
      <c r="B56" s="627">
        <v>187482.69253615127</v>
      </c>
      <c r="C56" s="608">
        <v>25250</v>
      </c>
      <c r="D56" s="584"/>
      <c r="E56" s="584"/>
      <c r="F56" s="608">
        <f t="shared" si="4"/>
        <v>212732.69253615127</v>
      </c>
      <c r="G56" s="783"/>
      <c r="H56" s="609"/>
      <c r="I56" s="610"/>
      <c r="J56" s="611"/>
      <c r="O56" s="591"/>
      <c r="P56" s="592"/>
      <c r="R56" s="591"/>
      <c r="S56" s="591"/>
      <c r="T56" s="592"/>
      <c r="V56" s="591"/>
      <c r="W56" s="591"/>
      <c r="X56" s="592"/>
      <c r="Z56" s="591"/>
      <c r="AA56" s="591"/>
      <c r="AB56" s="592"/>
      <c r="AD56" s="591"/>
      <c r="AE56" s="591"/>
      <c r="AF56" s="592"/>
      <c r="AH56" s="591"/>
      <c r="AI56" s="591"/>
      <c r="AJ56" s="592"/>
      <c r="AL56" s="591"/>
      <c r="AM56" s="591"/>
      <c r="AN56" s="592"/>
      <c r="AP56" s="591"/>
      <c r="AQ56" s="591"/>
      <c r="AR56" s="592"/>
      <c r="AT56" s="591"/>
      <c r="AU56" s="591"/>
      <c r="AV56" s="592"/>
      <c r="AX56" s="591"/>
      <c r="AY56" s="591"/>
      <c r="AZ56" s="592"/>
      <c r="BB56" s="591"/>
      <c r="BC56" s="591"/>
      <c r="BD56" s="592"/>
      <c r="BF56" s="591"/>
      <c r="BG56" s="591"/>
      <c r="BH56" s="592"/>
      <c r="BJ56" s="591"/>
      <c r="BK56" s="591"/>
      <c r="BL56" s="592"/>
      <c r="BN56" s="591"/>
      <c r="BO56" s="591"/>
      <c r="BP56" s="592"/>
      <c r="BR56" s="591"/>
      <c r="BS56" s="591"/>
      <c r="BT56" s="592"/>
      <c r="BV56" s="591"/>
      <c r="BW56" s="591"/>
      <c r="BX56" s="592"/>
      <c r="BZ56" s="591"/>
      <c r="CA56" s="591"/>
      <c r="CB56" s="592"/>
      <c r="CD56" s="591"/>
      <c r="CE56" s="591"/>
      <c r="CF56" s="592"/>
      <c r="CH56" s="591"/>
      <c r="CI56" s="591"/>
      <c r="CJ56" s="592"/>
      <c r="CL56" s="591"/>
      <c r="CM56" s="591"/>
      <c r="CN56" s="592"/>
      <c r="CP56" s="591"/>
      <c r="CQ56" s="591"/>
      <c r="CR56" s="592"/>
      <c r="CT56" s="591"/>
      <c r="CU56" s="591"/>
      <c r="CV56" s="592"/>
      <c r="CX56" s="591"/>
      <c r="CY56" s="591"/>
      <c r="CZ56" s="592"/>
      <c r="DB56" s="591"/>
      <c r="DC56" s="591"/>
      <c r="DD56" s="592"/>
      <c r="DF56" s="591"/>
      <c r="DG56" s="591"/>
      <c r="DH56" s="592"/>
      <c r="DJ56" s="591"/>
      <c r="DK56" s="591"/>
      <c r="DL56" s="592"/>
      <c r="DN56" s="591"/>
      <c r="DO56" s="591"/>
      <c r="DP56" s="592"/>
      <c r="DR56" s="591"/>
      <c r="DS56" s="591"/>
      <c r="DT56" s="592"/>
      <c r="DV56" s="591"/>
      <c r="DW56" s="591"/>
      <c r="DX56" s="592"/>
      <c r="DZ56" s="591"/>
      <c r="EA56" s="591"/>
      <c r="EB56" s="592"/>
      <c r="ED56" s="591"/>
      <c r="EE56" s="591"/>
      <c r="EF56" s="592"/>
      <c r="EH56" s="591"/>
      <c r="EI56" s="591"/>
      <c r="EJ56" s="592"/>
      <c r="EL56" s="591"/>
      <c r="EM56" s="591"/>
      <c r="EN56" s="592"/>
      <c r="EP56" s="591"/>
      <c r="EQ56" s="591"/>
      <c r="ER56" s="592"/>
      <c r="ET56" s="591"/>
      <c r="EU56" s="591"/>
      <c r="EV56" s="592"/>
      <c r="EX56" s="591"/>
      <c r="EY56" s="591"/>
      <c r="EZ56" s="592"/>
      <c r="FB56" s="591"/>
      <c r="FC56" s="591"/>
      <c r="FD56" s="592"/>
      <c r="FF56" s="591"/>
      <c r="FG56" s="591"/>
      <c r="FH56" s="592"/>
      <c r="FJ56" s="591"/>
      <c r="FK56" s="591"/>
      <c r="FL56" s="592"/>
      <c r="FN56" s="591"/>
      <c r="FO56" s="591"/>
      <c r="FP56" s="592"/>
      <c r="FR56" s="591"/>
      <c r="FS56" s="591"/>
      <c r="FT56" s="592"/>
      <c r="FV56" s="591"/>
      <c r="FW56" s="591"/>
      <c r="FX56" s="592"/>
      <c r="FZ56" s="591"/>
      <c r="GA56" s="591"/>
      <c r="GB56" s="592"/>
      <c r="GD56" s="591"/>
      <c r="GE56" s="591"/>
      <c r="GF56" s="592"/>
      <c r="GH56" s="591"/>
      <c r="GI56" s="591"/>
      <c r="GJ56" s="592"/>
      <c r="GL56" s="591"/>
      <c r="GM56" s="591"/>
      <c r="GN56" s="592"/>
      <c r="GP56" s="591"/>
      <c r="GQ56" s="591"/>
      <c r="GR56" s="592"/>
      <c r="GT56" s="591"/>
      <c r="GU56" s="591"/>
      <c r="GV56" s="592"/>
      <c r="GX56" s="591"/>
      <c r="GY56" s="591"/>
      <c r="GZ56" s="592"/>
      <c r="HB56" s="591"/>
      <c r="HC56" s="591"/>
      <c r="HD56" s="592"/>
      <c r="HF56" s="591"/>
      <c r="HG56" s="591"/>
      <c r="HH56" s="592"/>
      <c r="HJ56" s="591"/>
      <c r="HK56" s="591"/>
      <c r="HL56" s="592"/>
      <c r="HN56" s="591"/>
      <c r="HO56" s="591"/>
      <c r="HP56" s="592"/>
      <c r="HR56" s="591"/>
      <c r="HS56" s="591"/>
      <c r="HT56" s="592"/>
      <c r="HV56" s="591"/>
      <c r="HW56" s="591"/>
      <c r="HX56" s="592"/>
      <c r="HZ56" s="591"/>
      <c r="IA56" s="591"/>
      <c r="IB56" s="592"/>
      <c r="ID56" s="591"/>
      <c r="IE56" s="591"/>
      <c r="IF56" s="592"/>
      <c r="IH56" s="591"/>
      <c r="II56" s="591"/>
      <c r="IJ56" s="592"/>
      <c r="IL56" s="591"/>
      <c r="IM56" s="591"/>
      <c r="IN56" s="592"/>
      <c r="IP56" s="591"/>
      <c r="IQ56" s="591"/>
      <c r="IR56" s="592"/>
      <c r="IT56" s="591"/>
    </row>
    <row r="57" spans="1:254" ht="17.25" customHeight="1" x14ac:dyDescent="0.25">
      <c r="A57" s="610" t="s">
        <v>3245</v>
      </c>
      <c r="B57" s="627">
        <v>2669507.5880122157</v>
      </c>
      <c r="C57" s="627">
        <v>166666.66666666666</v>
      </c>
      <c r="D57" s="584"/>
      <c r="E57" s="584"/>
      <c r="F57" s="608">
        <f t="shared" ref="F57:F85" si="5">SUM(B57:E57)</f>
        <v>2836174.2546788822</v>
      </c>
      <c r="G57" s="783"/>
      <c r="H57" s="609"/>
      <c r="I57" s="610"/>
      <c r="J57" s="611"/>
      <c r="O57" s="591"/>
      <c r="P57" s="592"/>
      <c r="R57" s="591"/>
      <c r="S57" s="591"/>
      <c r="T57" s="592"/>
      <c r="V57" s="591"/>
      <c r="W57" s="591"/>
      <c r="X57" s="592"/>
      <c r="Z57" s="591"/>
      <c r="AA57" s="591"/>
      <c r="AB57" s="592"/>
      <c r="AD57" s="591"/>
      <c r="AE57" s="591"/>
      <c r="AF57" s="592"/>
      <c r="AH57" s="591"/>
      <c r="AI57" s="591"/>
      <c r="AJ57" s="592"/>
      <c r="AL57" s="591"/>
      <c r="AM57" s="591"/>
      <c r="AN57" s="592"/>
      <c r="AP57" s="591"/>
      <c r="AQ57" s="591"/>
      <c r="AR57" s="592"/>
      <c r="AT57" s="591"/>
      <c r="AU57" s="591"/>
      <c r="AV57" s="592"/>
      <c r="AX57" s="591"/>
      <c r="AY57" s="591"/>
      <c r="AZ57" s="592"/>
      <c r="BB57" s="591"/>
      <c r="BC57" s="591"/>
      <c r="BD57" s="592"/>
      <c r="BF57" s="591"/>
      <c r="BG57" s="591"/>
      <c r="BH57" s="592"/>
      <c r="BJ57" s="591"/>
      <c r="BK57" s="591"/>
      <c r="BL57" s="592"/>
      <c r="BN57" s="591"/>
      <c r="BO57" s="591"/>
      <c r="BP57" s="592"/>
      <c r="BR57" s="591"/>
      <c r="BS57" s="591"/>
      <c r="BT57" s="592"/>
      <c r="BV57" s="591"/>
      <c r="BW57" s="591"/>
      <c r="BX57" s="592"/>
      <c r="BZ57" s="591"/>
      <c r="CA57" s="591"/>
      <c r="CB57" s="592"/>
      <c r="CD57" s="591"/>
      <c r="CE57" s="591"/>
      <c r="CF57" s="592"/>
      <c r="CH57" s="591"/>
      <c r="CI57" s="591"/>
      <c r="CJ57" s="592"/>
      <c r="CL57" s="591"/>
      <c r="CM57" s="591"/>
      <c r="CN57" s="592"/>
      <c r="CP57" s="591"/>
      <c r="CQ57" s="591"/>
      <c r="CR57" s="592"/>
      <c r="CT57" s="591"/>
      <c r="CU57" s="591"/>
      <c r="CV57" s="592"/>
      <c r="CX57" s="591"/>
      <c r="CY57" s="591"/>
      <c r="CZ57" s="592"/>
      <c r="DB57" s="591"/>
      <c r="DC57" s="591"/>
      <c r="DD57" s="592"/>
      <c r="DF57" s="591"/>
      <c r="DG57" s="591"/>
      <c r="DH57" s="592"/>
      <c r="DJ57" s="591"/>
      <c r="DK57" s="591"/>
      <c r="DL57" s="592"/>
      <c r="DN57" s="591"/>
      <c r="DO57" s="591"/>
      <c r="DP57" s="592"/>
      <c r="DR57" s="591"/>
      <c r="DS57" s="591"/>
      <c r="DT57" s="592"/>
      <c r="DV57" s="591"/>
      <c r="DW57" s="591"/>
      <c r="DX57" s="592"/>
      <c r="DZ57" s="591"/>
      <c r="EA57" s="591"/>
      <c r="EB57" s="592"/>
      <c r="ED57" s="591"/>
      <c r="EE57" s="591"/>
      <c r="EF57" s="592"/>
      <c r="EH57" s="591"/>
      <c r="EI57" s="591"/>
      <c r="EJ57" s="592"/>
      <c r="EL57" s="591"/>
      <c r="EM57" s="591"/>
      <c r="EN57" s="592"/>
      <c r="EP57" s="591"/>
      <c r="EQ57" s="591"/>
      <c r="ER57" s="592"/>
      <c r="ET57" s="591"/>
      <c r="EU57" s="591"/>
      <c r="EV57" s="592"/>
      <c r="EX57" s="591"/>
      <c r="EY57" s="591"/>
      <c r="EZ57" s="592"/>
      <c r="FB57" s="591"/>
      <c r="FC57" s="591"/>
      <c r="FD57" s="592"/>
      <c r="FF57" s="591"/>
      <c r="FG57" s="591"/>
      <c r="FH57" s="592"/>
      <c r="FJ57" s="591"/>
      <c r="FK57" s="591"/>
      <c r="FL57" s="592"/>
      <c r="FN57" s="591"/>
      <c r="FO57" s="591"/>
      <c r="FP57" s="592"/>
      <c r="FR57" s="591"/>
      <c r="FS57" s="591"/>
      <c r="FT57" s="592"/>
      <c r="FV57" s="591"/>
      <c r="FW57" s="591"/>
      <c r="FX57" s="592"/>
      <c r="FZ57" s="591"/>
      <c r="GA57" s="591"/>
      <c r="GB57" s="592"/>
      <c r="GD57" s="591"/>
      <c r="GE57" s="591"/>
      <c r="GF57" s="592"/>
      <c r="GH57" s="591"/>
      <c r="GI57" s="591"/>
      <c r="GJ57" s="592"/>
      <c r="GL57" s="591"/>
      <c r="GM57" s="591"/>
      <c r="GN57" s="592"/>
      <c r="GP57" s="591"/>
      <c r="GQ57" s="591"/>
      <c r="GR57" s="592"/>
      <c r="GT57" s="591"/>
      <c r="GU57" s="591"/>
      <c r="GV57" s="592"/>
      <c r="GX57" s="591"/>
      <c r="GY57" s="591"/>
      <c r="GZ57" s="592"/>
      <c r="HB57" s="591"/>
      <c r="HC57" s="591"/>
      <c r="HD57" s="592"/>
      <c r="HF57" s="591"/>
      <c r="HG57" s="591"/>
      <c r="HH57" s="592"/>
      <c r="HJ57" s="591"/>
      <c r="HK57" s="591"/>
      <c r="HL57" s="592"/>
      <c r="HN57" s="591"/>
      <c r="HO57" s="591"/>
      <c r="HP57" s="592"/>
      <c r="HR57" s="591"/>
      <c r="HS57" s="591"/>
      <c r="HT57" s="592"/>
      <c r="HV57" s="591"/>
      <c r="HW57" s="591"/>
      <c r="HX57" s="592"/>
      <c r="HZ57" s="591"/>
      <c r="IA57" s="591"/>
      <c r="IB57" s="592"/>
      <c r="ID57" s="591"/>
      <c r="IE57" s="591"/>
      <c r="IF57" s="592"/>
      <c r="IH57" s="591"/>
      <c r="II57" s="591"/>
      <c r="IJ57" s="592"/>
      <c r="IL57" s="591"/>
      <c r="IM57" s="591"/>
      <c r="IN57" s="592"/>
      <c r="IP57" s="591"/>
      <c r="IQ57" s="591"/>
      <c r="IR57" s="592"/>
      <c r="IT57" s="591"/>
    </row>
    <row r="58" spans="1:254" ht="17.25" customHeight="1" x14ac:dyDescent="0.25">
      <c r="A58" s="610" t="s">
        <v>3246</v>
      </c>
      <c r="B58" s="627">
        <v>2102822.6438903245</v>
      </c>
      <c r="C58" s="627">
        <v>166666.66666666666</v>
      </c>
      <c r="D58" s="584"/>
      <c r="E58" s="584"/>
      <c r="F58" s="608">
        <f t="shared" si="5"/>
        <v>2269489.310556991</v>
      </c>
      <c r="G58" s="783"/>
      <c r="H58" s="609"/>
      <c r="I58" s="610"/>
      <c r="J58" s="611"/>
      <c r="O58" s="591"/>
      <c r="P58" s="592"/>
      <c r="R58" s="591"/>
      <c r="S58" s="591"/>
      <c r="T58" s="592"/>
      <c r="V58" s="591"/>
      <c r="W58" s="591"/>
      <c r="X58" s="592"/>
      <c r="Z58" s="591"/>
      <c r="AA58" s="591"/>
      <c r="AB58" s="592"/>
      <c r="AD58" s="591"/>
      <c r="AE58" s="591"/>
      <c r="AF58" s="592"/>
      <c r="AH58" s="591"/>
      <c r="AI58" s="591"/>
      <c r="AJ58" s="592"/>
      <c r="AL58" s="591"/>
      <c r="AM58" s="591"/>
      <c r="AN58" s="592"/>
      <c r="AP58" s="591"/>
      <c r="AQ58" s="591"/>
      <c r="AR58" s="592"/>
      <c r="AT58" s="591"/>
      <c r="AU58" s="591"/>
      <c r="AV58" s="592"/>
      <c r="AX58" s="591"/>
      <c r="AY58" s="591"/>
      <c r="AZ58" s="592"/>
      <c r="BB58" s="591"/>
      <c r="BC58" s="591"/>
      <c r="BD58" s="592"/>
      <c r="BF58" s="591"/>
      <c r="BG58" s="591"/>
      <c r="BH58" s="592"/>
      <c r="BJ58" s="591"/>
      <c r="BK58" s="591"/>
      <c r="BL58" s="592"/>
      <c r="BN58" s="591"/>
      <c r="BO58" s="591"/>
      <c r="BP58" s="592"/>
      <c r="BR58" s="591"/>
      <c r="BS58" s="591"/>
      <c r="BT58" s="592"/>
      <c r="BV58" s="591"/>
      <c r="BW58" s="591"/>
      <c r="BX58" s="592"/>
      <c r="BZ58" s="591"/>
      <c r="CA58" s="591"/>
      <c r="CB58" s="592"/>
      <c r="CD58" s="591"/>
      <c r="CE58" s="591"/>
      <c r="CF58" s="592"/>
      <c r="CH58" s="591"/>
      <c r="CI58" s="591"/>
      <c r="CJ58" s="592"/>
      <c r="CL58" s="591"/>
      <c r="CM58" s="591"/>
      <c r="CN58" s="592"/>
      <c r="CP58" s="591"/>
      <c r="CQ58" s="591"/>
      <c r="CR58" s="592"/>
      <c r="CT58" s="591"/>
      <c r="CU58" s="591"/>
      <c r="CV58" s="592"/>
      <c r="CX58" s="591"/>
      <c r="CY58" s="591"/>
      <c r="CZ58" s="592"/>
      <c r="DB58" s="591"/>
      <c r="DC58" s="591"/>
      <c r="DD58" s="592"/>
      <c r="DF58" s="591"/>
      <c r="DG58" s="591"/>
      <c r="DH58" s="592"/>
      <c r="DJ58" s="591"/>
      <c r="DK58" s="591"/>
      <c r="DL58" s="592"/>
      <c r="DN58" s="591"/>
      <c r="DO58" s="591"/>
      <c r="DP58" s="592"/>
      <c r="DR58" s="591"/>
      <c r="DS58" s="591"/>
      <c r="DT58" s="592"/>
      <c r="DV58" s="591"/>
      <c r="DW58" s="591"/>
      <c r="DX58" s="592"/>
      <c r="DZ58" s="591"/>
      <c r="EA58" s="591"/>
      <c r="EB58" s="592"/>
      <c r="ED58" s="591"/>
      <c r="EE58" s="591"/>
      <c r="EF58" s="592"/>
      <c r="EH58" s="591"/>
      <c r="EI58" s="591"/>
      <c r="EJ58" s="592"/>
      <c r="EL58" s="591"/>
      <c r="EM58" s="591"/>
      <c r="EN58" s="592"/>
      <c r="EP58" s="591"/>
      <c r="EQ58" s="591"/>
      <c r="ER58" s="592"/>
      <c r="ET58" s="591"/>
      <c r="EU58" s="591"/>
      <c r="EV58" s="592"/>
      <c r="EX58" s="591"/>
      <c r="EY58" s="591"/>
      <c r="EZ58" s="592"/>
      <c r="FB58" s="591"/>
      <c r="FC58" s="591"/>
      <c r="FD58" s="592"/>
      <c r="FF58" s="591"/>
      <c r="FG58" s="591"/>
      <c r="FH58" s="592"/>
      <c r="FJ58" s="591"/>
      <c r="FK58" s="591"/>
      <c r="FL58" s="592"/>
      <c r="FN58" s="591"/>
      <c r="FO58" s="591"/>
      <c r="FP58" s="592"/>
      <c r="FR58" s="591"/>
      <c r="FS58" s="591"/>
      <c r="FT58" s="592"/>
      <c r="FV58" s="591"/>
      <c r="FW58" s="591"/>
      <c r="FX58" s="592"/>
      <c r="FZ58" s="591"/>
      <c r="GA58" s="591"/>
      <c r="GB58" s="592"/>
      <c r="GD58" s="591"/>
      <c r="GE58" s="591"/>
      <c r="GF58" s="592"/>
      <c r="GH58" s="591"/>
      <c r="GI58" s="591"/>
      <c r="GJ58" s="592"/>
      <c r="GL58" s="591"/>
      <c r="GM58" s="591"/>
      <c r="GN58" s="592"/>
      <c r="GP58" s="591"/>
      <c r="GQ58" s="591"/>
      <c r="GR58" s="592"/>
      <c r="GT58" s="591"/>
      <c r="GU58" s="591"/>
      <c r="GV58" s="592"/>
      <c r="GX58" s="591"/>
      <c r="GY58" s="591"/>
      <c r="GZ58" s="592"/>
      <c r="HB58" s="591"/>
      <c r="HC58" s="591"/>
      <c r="HD58" s="592"/>
      <c r="HF58" s="591"/>
      <c r="HG58" s="591"/>
      <c r="HH58" s="592"/>
      <c r="HJ58" s="591"/>
      <c r="HK58" s="591"/>
      <c r="HL58" s="592"/>
      <c r="HN58" s="591"/>
      <c r="HO58" s="591"/>
      <c r="HP58" s="592"/>
      <c r="HR58" s="591"/>
      <c r="HS58" s="591"/>
      <c r="HT58" s="592"/>
      <c r="HV58" s="591"/>
      <c r="HW58" s="591"/>
      <c r="HX58" s="592"/>
      <c r="HZ58" s="591"/>
      <c r="IA58" s="591"/>
      <c r="IB58" s="592"/>
      <c r="ID58" s="591"/>
      <c r="IE58" s="591"/>
      <c r="IF58" s="592"/>
      <c r="IH58" s="591"/>
      <c r="II58" s="591"/>
      <c r="IJ58" s="592"/>
      <c r="IL58" s="591"/>
      <c r="IM58" s="591"/>
      <c r="IN58" s="592"/>
      <c r="IP58" s="591"/>
      <c r="IQ58" s="591"/>
      <c r="IR58" s="592"/>
      <c r="IT58" s="591"/>
    </row>
    <row r="59" spans="1:254" ht="17.25" customHeight="1" x14ac:dyDescent="0.25">
      <c r="A59" s="610" t="s">
        <v>3247</v>
      </c>
      <c r="B59" s="627">
        <v>3278082.4660200691</v>
      </c>
      <c r="C59" s="627">
        <v>166666.66666666666</v>
      </c>
      <c r="D59" s="584"/>
      <c r="E59" s="584"/>
      <c r="F59" s="608">
        <f t="shared" si="5"/>
        <v>3444749.1326867356</v>
      </c>
      <c r="G59" s="783"/>
      <c r="H59" s="609"/>
      <c r="I59" s="610"/>
      <c r="J59" s="611"/>
      <c r="O59" s="591"/>
      <c r="P59" s="592"/>
      <c r="R59" s="591"/>
      <c r="S59" s="591"/>
      <c r="T59" s="592"/>
      <c r="V59" s="591"/>
      <c r="W59" s="591"/>
      <c r="X59" s="592"/>
      <c r="Z59" s="591"/>
      <c r="AA59" s="591"/>
      <c r="AB59" s="592"/>
      <c r="AD59" s="591"/>
      <c r="AE59" s="591"/>
      <c r="AF59" s="592"/>
      <c r="AH59" s="591"/>
      <c r="AI59" s="591"/>
      <c r="AJ59" s="592"/>
      <c r="AL59" s="591"/>
      <c r="AM59" s="591"/>
      <c r="AN59" s="592"/>
      <c r="AP59" s="591"/>
      <c r="AQ59" s="591"/>
      <c r="AR59" s="592"/>
      <c r="AT59" s="591"/>
      <c r="AU59" s="591"/>
      <c r="AV59" s="592"/>
      <c r="AX59" s="591"/>
      <c r="AY59" s="591"/>
      <c r="AZ59" s="592"/>
      <c r="BB59" s="591"/>
      <c r="BC59" s="591"/>
      <c r="BD59" s="592"/>
      <c r="BF59" s="591"/>
      <c r="BG59" s="591"/>
      <c r="BH59" s="592"/>
      <c r="BJ59" s="591"/>
      <c r="BK59" s="591"/>
      <c r="BL59" s="592"/>
      <c r="BN59" s="591"/>
      <c r="BO59" s="591"/>
      <c r="BP59" s="592"/>
      <c r="BR59" s="591"/>
      <c r="BS59" s="591"/>
      <c r="BT59" s="592"/>
      <c r="BV59" s="591"/>
      <c r="BW59" s="591"/>
      <c r="BX59" s="592"/>
      <c r="BZ59" s="591"/>
      <c r="CA59" s="591"/>
      <c r="CB59" s="592"/>
      <c r="CD59" s="591"/>
      <c r="CE59" s="591"/>
      <c r="CF59" s="592"/>
      <c r="CH59" s="591"/>
      <c r="CI59" s="591"/>
      <c r="CJ59" s="592"/>
      <c r="CL59" s="591"/>
      <c r="CM59" s="591"/>
      <c r="CN59" s="592"/>
      <c r="CP59" s="591"/>
      <c r="CQ59" s="591"/>
      <c r="CR59" s="592"/>
      <c r="CT59" s="591"/>
      <c r="CU59" s="591"/>
      <c r="CV59" s="592"/>
      <c r="CX59" s="591"/>
      <c r="CY59" s="591"/>
      <c r="CZ59" s="592"/>
      <c r="DB59" s="591"/>
      <c r="DC59" s="591"/>
      <c r="DD59" s="592"/>
      <c r="DF59" s="591"/>
      <c r="DG59" s="591"/>
      <c r="DH59" s="592"/>
      <c r="DJ59" s="591"/>
      <c r="DK59" s="591"/>
      <c r="DL59" s="592"/>
      <c r="DN59" s="591"/>
      <c r="DO59" s="591"/>
      <c r="DP59" s="592"/>
      <c r="DR59" s="591"/>
      <c r="DS59" s="591"/>
      <c r="DT59" s="592"/>
      <c r="DV59" s="591"/>
      <c r="DW59" s="591"/>
      <c r="DX59" s="592"/>
      <c r="DZ59" s="591"/>
      <c r="EA59" s="591"/>
      <c r="EB59" s="592"/>
      <c r="ED59" s="591"/>
      <c r="EE59" s="591"/>
      <c r="EF59" s="592"/>
      <c r="EH59" s="591"/>
      <c r="EI59" s="591"/>
      <c r="EJ59" s="592"/>
      <c r="EL59" s="591"/>
      <c r="EM59" s="591"/>
      <c r="EN59" s="592"/>
      <c r="EP59" s="591"/>
      <c r="EQ59" s="591"/>
      <c r="ER59" s="592"/>
      <c r="ET59" s="591"/>
      <c r="EU59" s="591"/>
      <c r="EV59" s="592"/>
      <c r="EX59" s="591"/>
      <c r="EY59" s="591"/>
      <c r="EZ59" s="592"/>
      <c r="FB59" s="591"/>
      <c r="FC59" s="591"/>
      <c r="FD59" s="592"/>
      <c r="FF59" s="591"/>
      <c r="FG59" s="591"/>
      <c r="FH59" s="592"/>
      <c r="FJ59" s="591"/>
      <c r="FK59" s="591"/>
      <c r="FL59" s="592"/>
      <c r="FN59" s="591"/>
      <c r="FO59" s="591"/>
      <c r="FP59" s="592"/>
      <c r="FR59" s="591"/>
      <c r="FS59" s="591"/>
      <c r="FT59" s="592"/>
      <c r="FV59" s="591"/>
      <c r="FW59" s="591"/>
      <c r="FX59" s="592"/>
      <c r="FZ59" s="591"/>
      <c r="GA59" s="591"/>
      <c r="GB59" s="592"/>
      <c r="GD59" s="591"/>
      <c r="GE59" s="591"/>
      <c r="GF59" s="592"/>
      <c r="GH59" s="591"/>
      <c r="GI59" s="591"/>
      <c r="GJ59" s="592"/>
      <c r="GL59" s="591"/>
      <c r="GM59" s="591"/>
      <c r="GN59" s="592"/>
      <c r="GP59" s="591"/>
      <c r="GQ59" s="591"/>
      <c r="GR59" s="592"/>
      <c r="GT59" s="591"/>
      <c r="GU59" s="591"/>
      <c r="GV59" s="592"/>
      <c r="GX59" s="591"/>
      <c r="GY59" s="591"/>
      <c r="GZ59" s="592"/>
      <c r="HB59" s="591"/>
      <c r="HC59" s="591"/>
      <c r="HD59" s="592"/>
      <c r="HF59" s="591"/>
      <c r="HG59" s="591"/>
      <c r="HH59" s="592"/>
      <c r="HJ59" s="591"/>
      <c r="HK59" s="591"/>
      <c r="HL59" s="592"/>
      <c r="HN59" s="591"/>
      <c r="HO59" s="591"/>
      <c r="HP59" s="592"/>
      <c r="HR59" s="591"/>
      <c r="HS59" s="591"/>
      <c r="HT59" s="592"/>
      <c r="HV59" s="591"/>
      <c r="HW59" s="591"/>
      <c r="HX59" s="592"/>
      <c r="HZ59" s="591"/>
      <c r="IA59" s="591"/>
      <c r="IB59" s="592"/>
      <c r="ID59" s="591"/>
      <c r="IE59" s="591"/>
      <c r="IF59" s="592"/>
      <c r="IH59" s="591"/>
      <c r="II59" s="591"/>
      <c r="IJ59" s="592"/>
      <c r="IL59" s="591"/>
      <c r="IM59" s="591"/>
      <c r="IN59" s="592"/>
      <c r="IP59" s="591"/>
      <c r="IQ59" s="591"/>
      <c r="IR59" s="592"/>
      <c r="IT59" s="591"/>
    </row>
    <row r="60" spans="1:254" ht="17.25" customHeight="1" x14ac:dyDescent="0.25">
      <c r="A60" s="610" t="s">
        <v>3248</v>
      </c>
      <c r="B60" s="627">
        <v>3278082.4660200691</v>
      </c>
      <c r="C60" s="627">
        <v>166666.66666666666</v>
      </c>
      <c r="D60" s="584"/>
      <c r="E60" s="584"/>
      <c r="F60" s="608">
        <f t="shared" si="5"/>
        <v>3444749.1326867356</v>
      </c>
      <c r="G60" s="783"/>
      <c r="H60" s="609"/>
      <c r="I60" s="610"/>
      <c r="J60" s="611"/>
      <c r="O60" s="591"/>
      <c r="P60" s="592"/>
      <c r="R60" s="591"/>
      <c r="S60" s="591"/>
      <c r="T60" s="592"/>
      <c r="V60" s="591"/>
      <c r="W60" s="591"/>
      <c r="X60" s="592"/>
      <c r="Z60" s="591"/>
      <c r="AA60" s="591"/>
      <c r="AB60" s="592"/>
      <c r="AD60" s="591"/>
      <c r="AE60" s="591"/>
      <c r="AF60" s="592"/>
      <c r="AH60" s="591"/>
      <c r="AI60" s="591"/>
      <c r="AJ60" s="592"/>
      <c r="AL60" s="591"/>
      <c r="AM60" s="591"/>
      <c r="AN60" s="592"/>
      <c r="AP60" s="591"/>
      <c r="AQ60" s="591"/>
      <c r="AR60" s="592"/>
      <c r="AT60" s="591"/>
      <c r="AU60" s="591"/>
      <c r="AV60" s="592"/>
      <c r="AX60" s="591"/>
      <c r="AY60" s="591"/>
      <c r="AZ60" s="592"/>
      <c r="BB60" s="591"/>
      <c r="BC60" s="591"/>
      <c r="BD60" s="592"/>
      <c r="BF60" s="591"/>
      <c r="BG60" s="591"/>
      <c r="BH60" s="592"/>
      <c r="BJ60" s="591"/>
      <c r="BK60" s="591"/>
      <c r="BL60" s="592"/>
      <c r="BN60" s="591"/>
      <c r="BO60" s="591"/>
      <c r="BP60" s="592"/>
      <c r="BR60" s="591"/>
      <c r="BS60" s="591"/>
      <c r="BT60" s="592"/>
      <c r="BV60" s="591"/>
      <c r="BW60" s="591"/>
      <c r="BX60" s="592"/>
      <c r="BZ60" s="591"/>
      <c r="CA60" s="591"/>
      <c r="CB60" s="592"/>
      <c r="CD60" s="591"/>
      <c r="CE60" s="591"/>
      <c r="CF60" s="592"/>
      <c r="CH60" s="591"/>
      <c r="CI60" s="591"/>
      <c r="CJ60" s="592"/>
      <c r="CL60" s="591"/>
      <c r="CM60" s="591"/>
      <c r="CN60" s="592"/>
      <c r="CP60" s="591"/>
      <c r="CQ60" s="591"/>
      <c r="CR60" s="592"/>
      <c r="CT60" s="591"/>
      <c r="CU60" s="591"/>
      <c r="CV60" s="592"/>
      <c r="CX60" s="591"/>
      <c r="CY60" s="591"/>
      <c r="CZ60" s="592"/>
      <c r="DB60" s="591"/>
      <c r="DC60" s="591"/>
      <c r="DD60" s="592"/>
      <c r="DF60" s="591"/>
      <c r="DG60" s="591"/>
      <c r="DH60" s="592"/>
      <c r="DJ60" s="591"/>
      <c r="DK60" s="591"/>
      <c r="DL60" s="592"/>
      <c r="DN60" s="591"/>
      <c r="DO60" s="591"/>
      <c r="DP60" s="592"/>
      <c r="DR60" s="591"/>
      <c r="DS60" s="591"/>
      <c r="DT60" s="592"/>
      <c r="DV60" s="591"/>
      <c r="DW60" s="591"/>
      <c r="DX60" s="592"/>
      <c r="DZ60" s="591"/>
      <c r="EA60" s="591"/>
      <c r="EB60" s="592"/>
      <c r="ED60" s="591"/>
      <c r="EE60" s="591"/>
      <c r="EF60" s="592"/>
      <c r="EH60" s="591"/>
      <c r="EI60" s="591"/>
      <c r="EJ60" s="592"/>
      <c r="EL60" s="591"/>
      <c r="EM60" s="591"/>
      <c r="EN60" s="592"/>
      <c r="EP60" s="591"/>
      <c r="EQ60" s="591"/>
      <c r="ER60" s="592"/>
      <c r="ET60" s="591"/>
      <c r="EU60" s="591"/>
      <c r="EV60" s="592"/>
      <c r="EX60" s="591"/>
      <c r="EY60" s="591"/>
      <c r="EZ60" s="592"/>
      <c r="FB60" s="591"/>
      <c r="FC60" s="591"/>
      <c r="FD60" s="592"/>
      <c r="FF60" s="591"/>
      <c r="FG60" s="591"/>
      <c r="FH60" s="592"/>
      <c r="FJ60" s="591"/>
      <c r="FK60" s="591"/>
      <c r="FL60" s="592"/>
      <c r="FN60" s="591"/>
      <c r="FO60" s="591"/>
      <c r="FP60" s="592"/>
      <c r="FR60" s="591"/>
      <c r="FS60" s="591"/>
      <c r="FT60" s="592"/>
      <c r="FV60" s="591"/>
      <c r="FW60" s="591"/>
      <c r="FX60" s="592"/>
      <c r="FZ60" s="591"/>
      <c r="GA60" s="591"/>
      <c r="GB60" s="592"/>
      <c r="GD60" s="591"/>
      <c r="GE60" s="591"/>
      <c r="GF60" s="592"/>
      <c r="GH60" s="591"/>
      <c r="GI60" s="591"/>
      <c r="GJ60" s="592"/>
      <c r="GL60" s="591"/>
      <c r="GM60" s="591"/>
      <c r="GN60" s="592"/>
      <c r="GP60" s="591"/>
      <c r="GQ60" s="591"/>
      <c r="GR60" s="592"/>
      <c r="GT60" s="591"/>
      <c r="GU60" s="591"/>
      <c r="GV60" s="592"/>
      <c r="GX60" s="591"/>
      <c r="GY60" s="591"/>
      <c r="GZ60" s="592"/>
      <c r="HB60" s="591"/>
      <c r="HC60" s="591"/>
      <c r="HD60" s="592"/>
      <c r="HF60" s="591"/>
      <c r="HG60" s="591"/>
      <c r="HH60" s="592"/>
      <c r="HJ60" s="591"/>
      <c r="HK60" s="591"/>
      <c r="HL60" s="592"/>
      <c r="HN60" s="591"/>
      <c r="HO60" s="591"/>
      <c r="HP60" s="592"/>
      <c r="HR60" s="591"/>
      <c r="HS60" s="591"/>
      <c r="HT60" s="592"/>
      <c r="HV60" s="591"/>
      <c r="HW60" s="591"/>
      <c r="HX60" s="592"/>
      <c r="HZ60" s="591"/>
      <c r="IA60" s="591"/>
      <c r="IB60" s="592"/>
      <c r="ID60" s="591"/>
      <c r="IE60" s="591"/>
      <c r="IF60" s="592"/>
      <c r="IH60" s="591"/>
      <c r="II60" s="591"/>
      <c r="IJ60" s="592"/>
      <c r="IL60" s="591"/>
      <c r="IM60" s="591"/>
      <c r="IN60" s="592"/>
      <c r="IP60" s="591"/>
      <c r="IQ60" s="591"/>
      <c r="IR60" s="592"/>
      <c r="IT60" s="591"/>
    </row>
    <row r="61" spans="1:254" ht="17.25" customHeight="1" x14ac:dyDescent="0.25">
      <c r="A61" s="610" t="s">
        <v>3249</v>
      </c>
      <c r="B61" s="627">
        <v>4131752.4851495116</v>
      </c>
      <c r="C61" s="627">
        <v>166666.66666666666</v>
      </c>
      <c r="D61" s="584"/>
      <c r="E61" s="584"/>
      <c r="F61" s="608">
        <f t="shared" si="5"/>
        <v>4298419.1518161781</v>
      </c>
      <c r="G61" s="783"/>
      <c r="H61" s="609"/>
      <c r="I61" s="610"/>
      <c r="J61" s="611"/>
      <c r="O61" s="591"/>
      <c r="P61" s="592"/>
      <c r="R61" s="591"/>
      <c r="S61" s="591"/>
      <c r="T61" s="592"/>
      <c r="V61" s="591"/>
      <c r="W61" s="591"/>
      <c r="X61" s="592"/>
      <c r="Z61" s="591"/>
      <c r="AA61" s="591"/>
      <c r="AB61" s="592"/>
      <c r="AD61" s="591"/>
      <c r="AE61" s="591"/>
      <c r="AF61" s="592"/>
      <c r="AH61" s="591"/>
      <c r="AI61" s="591"/>
      <c r="AJ61" s="592"/>
      <c r="AL61" s="591"/>
      <c r="AM61" s="591"/>
      <c r="AN61" s="592"/>
      <c r="AP61" s="591"/>
      <c r="AQ61" s="591"/>
      <c r="AR61" s="592"/>
      <c r="AT61" s="591"/>
      <c r="AU61" s="591"/>
      <c r="AV61" s="592"/>
      <c r="AX61" s="591"/>
      <c r="AY61" s="591"/>
      <c r="AZ61" s="592"/>
      <c r="BB61" s="591"/>
      <c r="BC61" s="591"/>
      <c r="BD61" s="592"/>
      <c r="BF61" s="591"/>
      <c r="BG61" s="591"/>
      <c r="BH61" s="592"/>
      <c r="BJ61" s="591"/>
      <c r="BK61" s="591"/>
      <c r="BL61" s="592"/>
      <c r="BN61" s="591"/>
      <c r="BO61" s="591"/>
      <c r="BP61" s="592"/>
      <c r="BR61" s="591"/>
      <c r="BS61" s="591"/>
      <c r="BT61" s="592"/>
      <c r="BV61" s="591"/>
      <c r="BW61" s="591"/>
      <c r="BX61" s="592"/>
      <c r="BZ61" s="591"/>
      <c r="CA61" s="591"/>
      <c r="CB61" s="592"/>
      <c r="CD61" s="591"/>
      <c r="CE61" s="591"/>
      <c r="CF61" s="592"/>
      <c r="CH61" s="591"/>
      <c r="CI61" s="591"/>
      <c r="CJ61" s="592"/>
      <c r="CL61" s="591"/>
      <c r="CM61" s="591"/>
      <c r="CN61" s="592"/>
      <c r="CP61" s="591"/>
      <c r="CQ61" s="591"/>
      <c r="CR61" s="592"/>
      <c r="CT61" s="591"/>
      <c r="CU61" s="591"/>
      <c r="CV61" s="592"/>
      <c r="CX61" s="591"/>
      <c r="CY61" s="591"/>
      <c r="CZ61" s="592"/>
      <c r="DB61" s="591"/>
      <c r="DC61" s="591"/>
      <c r="DD61" s="592"/>
      <c r="DF61" s="591"/>
      <c r="DG61" s="591"/>
      <c r="DH61" s="592"/>
      <c r="DJ61" s="591"/>
      <c r="DK61" s="591"/>
      <c r="DL61" s="592"/>
      <c r="DN61" s="591"/>
      <c r="DO61" s="591"/>
      <c r="DP61" s="592"/>
      <c r="DR61" s="591"/>
      <c r="DS61" s="591"/>
      <c r="DT61" s="592"/>
      <c r="DV61" s="591"/>
      <c r="DW61" s="591"/>
      <c r="DX61" s="592"/>
      <c r="DZ61" s="591"/>
      <c r="EA61" s="591"/>
      <c r="EB61" s="592"/>
      <c r="ED61" s="591"/>
      <c r="EE61" s="591"/>
      <c r="EF61" s="592"/>
      <c r="EH61" s="591"/>
      <c r="EI61" s="591"/>
      <c r="EJ61" s="592"/>
      <c r="EL61" s="591"/>
      <c r="EM61" s="591"/>
      <c r="EN61" s="592"/>
      <c r="EP61" s="591"/>
      <c r="EQ61" s="591"/>
      <c r="ER61" s="592"/>
      <c r="ET61" s="591"/>
      <c r="EU61" s="591"/>
      <c r="EV61" s="592"/>
      <c r="EX61" s="591"/>
      <c r="EY61" s="591"/>
      <c r="EZ61" s="592"/>
      <c r="FB61" s="591"/>
      <c r="FC61" s="591"/>
      <c r="FD61" s="592"/>
      <c r="FF61" s="591"/>
      <c r="FG61" s="591"/>
      <c r="FH61" s="592"/>
      <c r="FJ61" s="591"/>
      <c r="FK61" s="591"/>
      <c r="FL61" s="592"/>
      <c r="FN61" s="591"/>
      <c r="FO61" s="591"/>
      <c r="FP61" s="592"/>
      <c r="FR61" s="591"/>
      <c r="FS61" s="591"/>
      <c r="FT61" s="592"/>
      <c r="FV61" s="591"/>
      <c r="FW61" s="591"/>
      <c r="FX61" s="592"/>
      <c r="FZ61" s="591"/>
      <c r="GA61" s="591"/>
      <c r="GB61" s="592"/>
      <c r="GD61" s="591"/>
      <c r="GE61" s="591"/>
      <c r="GF61" s="592"/>
      <c r="GH61" s="591"/>
      <c r="GI61" s="591"/>
      <c r="GJ61" s="592"/>
      <c r="GL61" s="591"/>
      <c r="GM61" s="591"/>
      <c r="GN61" s="592"/>
      <c r="GP61" s="591"/>
      <c r="GQ61" s="591"/>
      <c r="GR61" s="592"/>
      <c r="GT61" s="591"/>
      <c r="GU61" s="591"/>
      <c r="GV61" s="592"/>
      <c r="GX61" s="591"/>
      <c r="GY61" s="591"/>
      <c r="GZ61" s="592"/>
      <c r="HB61" s="591"/>
      <c r="HC61" s="591"/>
      <c r="HD61" s="592"/>
      <c r="HF61" s="591"/>
      <c r="HG61" s="591"/>
      <c r="HH61" s="592"/>
      <c r="HJ61" s="591"/>
      <c r="HK61" s="591"/>
      <c r="HL61" s="592"/>
      <c r="HN61" s="591"/>
      <c r="HO61" s="591"/>
      <c r="HP61" s="592"/>
      <c r="HR61" s="591"/>
      <c r="HS61" s="591"/>
      <c r="HT61" s="592"/>
      <c r="HV61" s="591"/>
      <c r="HW61" s="591"/>
      <c r="HX61" s="592"/>
      <c r="HZ61" s="591"/>
      <c r="IA61" s="591"/>
      <c r="IB61" s="592"/>
      <c r="ID61" s="591"/>
      <c r="IE61" s="591"/>
      <c r="IF61" s="592"/>
      <c r="IH61" s="591"/>
      <c r="II61" s="591"/>
      <c r="IJ61" s="592"/>
      <c r="IL61" s="591"/>
      <c r="IM61" s="591"/>
      <c r="IN61" s="592"/>
      <c r="IP61" s="591"/>
      <c r="IQ61" s="591"/>
      <c r="IR61" s="592"/>
      <c r="IT61" s="591"/>
    </row>
    <row r="62" spans="1:254" ht="17.25" customHeight="1" x14ac:dyDescent="0.25">
      <c r="A62" s="610" t="s">
        <v>3250</v>
      </c>
      <c r="B62" s="627">
        <v>4760101.4934389368</v>
      </c>
      <c r="C62" s="627">
        <v>166666.66666666666</v>
      </c>
      <c r="D62" s="584"/>
      <c r="E62" s="584"/>
      <c r="F62" s="608">
        <f t="shared" si="5"/>
        <v>4926768.1601056037</v>
      </c>
      <c r="G62" s="783"/>
      <c r="H62" s="609"/>
      <c r="I62" s="610"/>
      <c r="J62" s="611"/>
      <c r="O62" s="591"/>
      <c r="P62" s="592"/>
      <c r="R62" s="591"/>
      <c r="S62" s="591"/>
      <c r="T62" s="592"/>
      <c r="V62" s="591"/>
      <c r="W62" s="591"/>
      <c r="X62" s="592"/>
      <c r="Z62" s="591"/>
      <c r="AA62" s="591"/>
      <c r="AB62" s="592"/>
      <c r="AD62" s="591"/>
      <c r="AE62" s="591"/>
      <c r="AF62" s="592"/>
      <c r="AH62" s="591"/>
      <c r="AI62" s="591"/>
      <c r="AJ62" s="592"/>
      <c r="AL62" s="591"/>
      <c r="AM62" s="591"/>
      <c r="AN62" s="592"/>
      <c r="AP62" s="591"/>
      <c r="AQ62" s="591"/>
      <c r="AR62" s="592"/>
      <c r="AT62" s="591"/>
      <c r="AU62" s="591"/>
      <c r="AV62" s="592"/>
      <c r="AX62" s="591"/>
      <c r="AY62" s="591"/>
      <c r="AZ62" s="592"/>
      <c r="BB62" s="591"/>
      <c r="BC62" s="591"/>
      <c r="BD62" s="592"/>
      <c r="BF62" s="591"/>
      <c r="BG62" s="591"/>
      <c r="BH62" s="592"/>
      <c r="BJ62" s="591"/>
      <c r="BK62" s="591"/>
      <c r="BL62" s="592"/>
      <c r="BN62" s="591"/>
      <c r="BO62" s="591"/>
      <c r="BP62" s="592"/>
      <c r="BR62" s="591"/>
      <c r="BS62" s="591"/>
      <c r="BT62" s="592"/>
      <c r="BV62" s="591"/>
      <c r="BW62" s="591"/>
      <c r="BX62" s="592"/>
      <c r="BZ62" s="591"/>
      <c r="CA62" s="591"/>
      <c r="CB62" s="592"/>
      <c r="CD62" s="591"/>
      <c r="CE62" s="591"/>
      <c r="CF62" s="592"/>
      <c r="CH62" s="591"/>
      <c r="CI62" s="591"/>
      <c r="CJ62" s="592"/>
      <c r="CL62" s="591"/>
      <c r="CM62" s="591"/>
      <c r="CN62" s="592"/>
      <c r="CP62" s="591"/>
      <c r="CQ62" s="591"/>
      <c r="CR62" s="592"/>
      <c r="CT62" s="591"/>
      <c r="CU62" s="591"/>
      <c r="CV62" s="592"/>
      <c r="CX62" s="591"/>
      <c r="CY62" s="591"/>
      <c r="CZ62" s="592"/>
      <c r="DB62" s="591"/>
      <c r="DC62" s="591"/>
      <c r="DD62" s="592"/>
      <c r="DF62" s="591"/>
      <c r="DG62" s="591"/>
      <c r="DH62" s="592"/>
      <c r="DJ62" s="591"/>
      <c r="DK62" s="591"/>
      <c r="DL62" s="592"/>
      <c r="DN62" s="591"/>
      <c r="DO62" s="591"/>
      <c r="DP62" s="592"/>
      <c r="DR62" s="591"/>
      <c r="DS62" s="591"/>
      <c r="DT62" s="592"/>
      <c r="DV62" s="591"/>
      <c r="DW62" s="591"/>
      <c r="DX62" s="592"/>
      <c r="DZ62" s="591"/>
      <c r="EA62" s="591"/>
      <c r="EB62" s="592"/>
      <c r="ED62" s="591"/>
      <c r="EE62" s="591"/>
      <c r="EF62" s="592"/>
      <c r="EH62" s="591"/>
      <c r="EI62" s="591"/>
      <c r="EJ62" s="592"/>
      <c r="EL62" s="591"/>
      <c r="EM62" s="591"/>
      <c r="EN62" s="592"/>
      <c r="EP62" s="591"/>
      <c r="EQ62" s="591"/>
      <c r="ER62" s="592"/>
      <c r="ET62" s="591"/>
      <c r="EU62" s="591"/>
      <c r="EV62" s="592"/>
      <c r="EX62" s="591"/>
      <c r="EY62" s="591"/>
      <c r="EZ62" s="592"/>
      <c r="FB62" s="591"/>
      <c r="FC62" s="591"/>
      <c r="FD62" s="592"/>
      <c r="FF62" s="591"/>
      <c r="FG62" s="591"/>
      <c r="FH62" s="592"/>
      <c r="FJ62" s="591"/>
      <c r="FK62" s="591"/>
      <c r="FL62" s="592"/>
      <c r="FN62" s="591"/>
      <c r="FO62" s="591"/>
      <c r="FP62" s="592"/>
      <c r="FR62" s="591"/>
      <c r="FS62" s="591"/>
      <c r="FT62" s="592"/>
      <c r="FV62" s="591"/>
      <c r="FW62" s="591"/>
      <c r="FX62" s="592"/>
      <c r="FZ62" s="591"/>
      <c r="GA62" s="591"/>
      <c r="GB62" s="592"/>
      <c r="GD62" s="591"/>
      <c r="GE62" s="591"/>
      <c r="GF62" s="592"/>
      <c r="GH62" s="591"/>
      <c r="GI62" s="591"/>
      <c r="GJ62" s="592"/>
      <c r="GL62" s="591"/>
      <c r="GM62" s="591"/>
      <c r="GN62" s="592"/>
      <c r="GP62" s="591"/>
      <c r="GQ62" s="591"/>
      <c r="GR62" s="592"/>
      <c r="GT62" s="591"/>
      <c r="GU62" s="591"/>
      <c r="GV62" s="592"/>
      <c r="GX62" s="591"/>
      <c r="GY62" s="591"/>
      <c r="GZ62" s="592"/>
      <c r="HB62" s="591"/>
      <c r="HC62" s="591"/>
      <c r="HD62" s="592"/>
      <c r="HF62" s="591"/>
      <c r="HG62" s="591"/>
      <c r="HH62" s="592"/>
      <c r="HJ62" s="591"/>
      <c r="HK62" s="591"/>
      <c r="HL62" s="592"/>
      <c r="HN62" s="591"/>
      <c r="HO62" s="591"/>
      <c r="HP62" s="592"/>
      <c r="HR62" s="591"/>
      <c r="HS62" s="591"/>
      <c r="HT62" s="592"/>
      <c r="HV62" s="591"/>
      <c r="HW62" s="591"/>
      <c r="HX62" s="592"/>
      <c r="HZ62" s="591"/>
      <c r="IA62" s="591"/>
      <c r="IB62" s="592"/>
      <c r="ID62" s="591"/>
      <c r="IE62" s="591"/>
      <c r="IF62" s="592"/>
      <c r="IH62" s="591"/>
      <c r="II62" s="591"/>
      <c r="IJ62" s="592"/>
      <c r="IL62" s="591"/>
      <c r="IM62" s="591"/>
      <c r="IN62" s="592"/>
      <c r="IP62" s="591"/>
      <c r="IQ62" s="591"/>
      <c r="IR62" s="592"/>
      <c r="IT62" s="591"/>
    </row>
    <row r="63" spans="1:254" ht="17.25" customHeight="1" x14ac:dyDescent="0.25">
      <c r="A63" s="610" t="s">
        <v>3251</v>
      </c>
      <c r="B63" s="627">
        <v>2102822.6438903245</v>
      </c>
      <c r="C63" s="627">
        <v>166666.66666666666</v>
      </c>
      <c r="D63" s="584"/>
      <c r="E63" s="584"/>
      <c r="F63" s="608">
        <f t="shared" si="5"/>
        <v>2269489.310556991</v>
      </c>
      <c r="G63" s="783"/>
      <c r="H63" s="609"/>
      <c r="I63" s="610"/>
      <c r="J63" s="611"/>
      <c r="O63" s="591"/>
      <c r="P63" s="592"/>
      <c r="R63" s="591"/>
      <c r="S63" s="591"/>
      <c r="T63" s="592"/>
      <c r="V63" s="591"/>
      <c r="W63" s="591"/>
      <c r="X63" s="592"/>
      <c r="Z63" s="591"/>
      <c r="AA63" s="591"/>
      <c r="AB63" s="592"/>
      <c r="AD63" s="591"/>
      <c r="AE63" s="591"/>
      <c r="AF63" s="592"/>
      <c r="AH63" s="591"/>
      <c r="AI63" s="591"/>
      <c r="AJ63" s="592"/>
      <c r="AL63" s="591"/>
      <c r="AM63" s="591"/>
      <c r="AN63" s="592"/>
      <c r="AP63" s="591"/>
      <c r="AQ63" s="591"/>
      <c r="AR63" s="592"/>
      <c r="AT63" s="591"/>
      <c r="AU63" s="591"/>
      <c r="AV63" s="592"/>
      <c r="AX63" s="591"/>
      <c r="AY63" s="591"/>
      <c r="AZ63" s="592"/>
      <c r="BB63" s="591"/>
      <c r="BC63" s="591"/>
      <c r="BD63" s="592"/>
      <c r="BF63" s="591"/>
      <c r="BG63" s="591"/>
      <c r="BH63" s="592"/>
      <c r="BJ63" s="591"/>
      <c r="BK63" s="591"/>
      <c r="BL63" s="592"/>
      <c r="BN63" s="591"/>
      <c r="BO63" s="591"/>
      <c r="BP63" s="592"/>
      <c r="BR63" s="591"/>
      <c r="BS63" s="591"/>
      <c r="BT63" s="592"/>
      <c r="BV63" s="591"/>
      <c r="BW63" s="591"/>
      <c r="BX63" s="592"/>
      <c r="BZ63" s="591"/>
      <c r="CA63" s="591"/>
      <c r="CB63" s="592"/>
      <c r="CD63" s="591"/>
      <c r="CE63" s="591"/>
      <c r="CF63" s="592"/>
      <c r="CH63" s="591"/>
      <c r="CI63" s="591"/>
      <c r="CJ63" s="592"/>
      <c r="CL63" s="591"/>
      <c r="CM63" s="591"/>
      <c r="CN63" s="592"/>
      <c r="CP63" s="591"/>
      <c r="CQ63" s="591"/>
      <c r="CR63" s="592"/>
      <c r="CT63" s="591"/>
      <c r="CU63" s="591"/>
      <c r="CV63" s="592"/>
      <c r="CX63" s="591"/>
      <c r="CY63" s="591"/>
      <c r="CZ63" s="592"/>
      <c r="DB63" s="591"/>
      <c r="DC63" s="591"/>
      <c r="DD63" s="592"/>
      <c r="DF63" s="591"/>
      <c r="DG63" s="591"/>
      <c r="DH63" s="592"/>
      <c r="DJ63" s="591"/>
      <c r="DK63" s="591"/>
      <c r="DL63" s="592"/>
      <c r="DN63" s="591"/>
      <c r="DO63" s="591"/>
      <c r="DP63" s="592"/>
      <c r="DR63" s="591"/>
      <c r="DS63" s="591"/>
      <c r="DT63" s="592"/>
      <c r="DV63" s="591"/>
      <c r="DW63" s="591"/>
      <c r="DX63" s="592"/>
      <c r="DZ63" s="591"/>
      <c r="EA63" s="591"/>
      <c r="EB63" s="592"/>
      <c r="ED63" s="591"/>
      <c r="EE63" s="591"/>
      <c r="EF63" s="592"/>
      <c r="EH63" s="591"/>
      <c r="EI63" s="591"/>
      <c r="EJ63" s="592"/>
      <c r="EL63" s="591"/>
      <c r="EM63" s="591"/>
      <c r="EN63" s="592"/>
      <c r="EP63" s="591"/>
      <c r="EQ63" s="591"/>
      <c r="ER63" s="592"/>
      <c r="ET63" s="591"/>
      <c r="EU63" s="591"/>
      <c r="EV63" s="592"/>
      <c r="EX63" s="591"/>
      <c r="EY63" s="591"/>
      <c r="EZ63" s="592"/>
      <c r="FB63" s="591"/>
      <c r="FC63" s="591"/>
      <c r="FD63" s="592"/>
      <c r="FF63" s="591"/>
      <c r="FG63" s="591"/>
      <c r="FH63" s="592"/>
      <c r="FJ63" s="591"/>
      <c r="FK63" s="591"/>
      <c r="FL63" s="592"/>
      <c r="FN63" s="591"/>
      <c r="FO63" s="591"/>
      <c r="FP63" s="592"/>
      <c r="FR63" s="591"/>
      <c r="FS63" s="591"/>
      <c r="FT63" s="592"/>
      <c r="FV63" s="591"/>
      <c r="FW63" s="591"/>
      <c r="FX63" s="592"/>
      <c r="FZ63" s="591"/>
      <c r="GA63" s="591"/>
      <c r="GB63" s="592"/>
      <c r="GD63" s="591"/>
      <c r="GE63" s="591"/>
      <c r="GF63" s="592"/>
      <c r="GH63" s="591"/>
      <c r="GI63" s="591"/>
      <c r="GJ63" s="592"/>
      <c r="GL63" s="591"/>
      <c r="GM63" s="591"/>
      <c r="GN63" s="592"/>
      <c r="GP63" s="591"/>
      <c r="GQ63" s="591"/>
      <c r="GR63" s="592"/>
      <c r="GT63" s="591"/>
      <c r="GU63" s="591"/>
      <c r="GV63" s="592"/>
      <c r="GX63" s="591"/>
      <c r="GY63" s="591"/>
      <c r="GZ63" s="592"/>
      <c r="HB63" s="591"/>
      <c r="HC63" s="591"/>
      <c r="HD63" s="592"/>
      <c r="HF63" s="591"/>
      <c r="HG63" s="591"/>
      <c r="HH63" s="592"/>
      <c r="HJ63" s="591"/>
      <c r="HK63" s="591"/>
      <c r="HL63" s="592"/>
      <c r="HN63" s="591"/>
      <c r="HO63" s="591"/>
      <c r="HP63" s="592"/>
      <c r="HR63" s="591"/>
      <c r="HS63" s="591"/>
      <c r="HT63" s="592"/>
      <c r="HV63" s="591"/>
      <c r="HW63" s="591"/>
      <c r="HX63" s="592"/>
      <c r="HZ63" s="591"/>
      <c r="IA63" s="591"/>
      <c r="IB63" s="592"/>
      <c r="ID63" s="591"/>
      <c r="IE63" s="591"/>
      <c r="IF63" s="592"/>
      <c r="IH63" s="591"/>
      <c r="II63" s="591"/>
      <c r="IJ63" s="592"/>
      <c r="IL63" s="591"/>
      <c r="IM63" s="591"/>
      <c r="IN63" s="592"/>
      <c r="IP63" s="591"/>
      <c r="IQ63" s="591"/>
      <c r="IR63" s="592"/>
      <c r="IT63" s="591"/>
    </row>
    <row r="64" spans="1:254" ht="17.25" customHeight="1" x14ac:dyDescent="0.25">
      <c r="A64" s="610" t="s">
        <v>3252</v>
      </c>
      <c r="B64" s="627">
        <v>2669507.5880122157</v>
      </c>
      <c r="C64" s="627">
        <v>166666.66666666666</v>
      </c>
      <c r="D64" s="584"/>
      <c r="E64" s="584"/>
      <c r="F64" s="608">
        <f t="shared" si="5"/>
        <v>2836174.2546788822</v>
      </c>
      <c r="G64" s="783"/>
      <c r="H64" s="609"/>
      <c r="I64" s="610"/>
      <c r="J64" s="611"/>
      <c r="O64" s="591"/>
      <c r="P64" s="592"/>
      <c r="R64" s="591"/>
      <c r="S64" s="591"/>
      <c r="T64" s="592"/>
      <c r="V64" s="591"/>
      <c r="W64" s="591"/>
      <c r="X64" s="592"/>
      <c r="Z64" s="591"/>
      <c r="AA64" s="591"/>
      <c r="AB64" s="592"/>
      <c r="AD64" s="591"/>
      <c r="AE64" s="591"/>
      <c r="AF64" s="592"/>
      <c r="AH64" s="591"/>
      <c r="AI64" s="591"/>
      <c r="AJ64" s="592"/>
      <c r="AL64" s="591"/>
      <c r="AM64" s="591"/>
      <c r="AN64" s="592"/>
      <c r="AP64" s="591"/>
      <c r="AQ64" s="591"/>
      <c r="AR64" s="592"/>
      <c r="AT64" s="591"/>
      <c r="AU64" s="591"/>
      <c r="AV64" s="592"/>
      <c r="AX64" s="591"/>
      <c r="AY64" s="591"/>
      <c r="AZ64" s="592"/>
      <c r="BB64" s="591"/>
      <c r="BC64" s="591"/>
      <c r="BD64" s="592"/>
      <c r="BF64" s="591"/>
      <c r="BG64" s="591"/>
      <c r="BH64" s="592"/>
      <c r="BJ64" s="591"/>
      <c r="BK64" s="591"/>
      <c r="BL64" s="592"/>
      <c r="BN64" s="591"/>
      <c r="BO64" s="591"/>
      <c r="BP64" s="592"/>
      <c r="BR64" s="591"/>
      <c r="BS64" s="591"/>
      <c r="BT64" s="592"/>
      <c r="BV64" s="591"/>
      <c r="BW64" s="591"/>
      <c r="BX64" s="592"/>
      <c r="BZ64" s="591"/>
      <c r="CA64" s="591"/>
      <c r="CB64" s="592"/>
      <c r="CD64" s="591"/>
      <c r="CE64" s="591"/>
      <c r="CF64" s="592"/>
      <c r="CH64" s="591"/>
      <c r="CI64" s="591"/>
      <c r="CJ64" s="592"/>
      <c r="CL64" s="591"/>
      <c r="CM64" s="591"/>
      <c r="CN64" s="592"/>
      <c r="CP64" s="591"/>
      <c r="CQ64" s="591"/>
      <c r="CR64" s="592"/>
      <c r="CT64" s="591"/>
      <c r="CU64" s="591"/>
      <c r="CV64" s="592"/>
      <c r="CX64" s="591"/>
      <c r="CY64" s="591"/>
      <c r="CZ64" s="592"/>
      <c r="DB64" s="591"/>
      <c r="DC64" s="591"/>
      <c r="DD64" s="592"/>
      <c r="DF64" s="591"/>
      <c r="DG64" s="591"/>
      <c r="DH64" s="592"/>
      <c r="DJ64" s="591"/>
      <c r="DK64" s="591"/>
      <c r="DL64" s="592"/>
      <c r="DN64" s="591"/>
      <c r="DO64" s="591"/>
      <c r="DP64" s="592"/>
      <c r="DR64" s="591"/>
      <c r="DS64" s="591"/>
      <c r="DT64" s="592"/>
      <c r="DV64" s="591"/>
      <c r="DW64" s="591"/>
      <c r="DX64" s="592"/>
      <c r="DZ64" s="591"/>
      <c r="EA64" s="591"/>
      <c r="EB64" s="592"/>
      <c r="ED64" s="591"/>
      <c r="EE64" s="591"/>
      <c r="EF64" s="592"/>
      <c r="EH64" s="591"/>
      <c r="EI64" s="591"/>
      <c r="EJ64" s="592"/>
      <c r="EL64" s="591"/>
      <c r="EM64" s="591"/>
      <c r="EN64" s="592"/>
      <c r="EP64" s="591"/>
      <c r="EQ64" s="591"/>
      <c r="ER64" s="592"/>
      <c r="ET64" s="591"/>
      <c r="EU64" s="591"/>
      <c r="EV64" s="592"/>
      <c r="EX64" s="591"/>
      <c r="EY64" s="591"/>
      <c r="EZ64" s="592"/>
      <c r="FB64" s="591"/>
      <c r="FC64" s="591"/>
      <c r="FD64" s="592"/>
      <c r="FF64" s="591"/>
      <c r="FG64" s="591"/>
      <c r="FH64" s="592"/>
      <c r="FJ64" s="591"/>
      <c r="FK64" s="591"/>
      <c r="FL64" s="592"/>
      <c r="FN64" s="591"/>
      <c r="FO64" s="591"/>
      <c r="FP64" s="592"/>
      <c r="FR64" s="591"/>
      <c r="FS64" s="591"/>
      <c r="FT64" s="592"/>
      <c r="FV64" s="591"/>
      <c r="FW64" s="591"/>
      <c r="FX64" s="592"/>
      <c r="FZ64" s="591"/>
      <c r="GA64" s="591"/>
      <c r="GB64" s="592"/>
      <c r="GD64" s="591"/>
      <c r="GE64" s="591"/>
      <c r="GF64" s="592"/>
      <c r="GH64" s="591"/>
      <c r="GI64" s="591"/>
      <c r="GJ64" s="592"/>
      <c r="GL64" s="591"/>
      <c r="GM64" s="591"/>
      <c r="GN64" s="592"/>
      <c r="GP64" s="591"/>
      <c r="GQ64" s="591"/>
      <c r="GR64" s="592"/>
      <c r="GT64" s="591"/>
      <c r="GU64" s="591"/>
      <c r="GV64" s="592"/>
      <c r="GX64" s="591"/>
      <c r="GY64" s="591"/>
      <c r="GZ64" s="592"/>
      <c r="HB64" s="591"/>
      <c r="HC64" s="591"/>
      <c r="HD64" s="592"/>
      <c r="HF64" s="591"/>
      <c r="HG64" s="591"/>
      <c r="HH64" s="592"/>
      <c r="HJ64" s="591"/>
      <c r="HK64" s="591"/>
      <c r="HL64" s="592"/>
      <c r="HN64" s="591"/>
      <c r="HO64" s="591"/>
      <c r="HP64" s="592"/>
      <c r="HR64" s="591"/>
      <c r="HS64" s="591"/>
      <c r="HT64" s="592"/>
      <c r="HV64" s="591"/>
      <c r="HW64" s="591"/>
      <c r="HX64" s="592"/>
      <c r="HZ64" s="591"/>
      <c r="IA64" s="591"/>
      <c r="IB64" s="592"/>
      <c r="ID64" s="591"/>
      <c r="IE64" s="591"/>
      <c r="IF64" s="592"/>
      <c r="IH64" s="591"/>
      <c r="II64" s="591"/>
      <c r="IJ64" s="592"/>
      <c r="IL64" s="591"/>
      <c r="IM64" s="591"/>
      <c r="IN64" s="592"/>
      <c r="IP64" s="591"/>
      <c r="IQ64" s="591"/>
      <c r="IR64" s="592"/>
      <c r="IT64" s="591"/>
    </row>
    <row r="65" spans="1:254" ht="17.25" customHeight="1" x14ac:dyDescent="0.25">
      <c r="A65" s="610" t="s">
        <v>3253</v>
      </c>
      <c r="B65" s="627">
        <v>3278082.4660200691</v>
      </c>
      <c r="C65" s="627">
        <v>166666.66666666666</v>
      </c>
      <c r="D65" s="584"/>
      <c r="E65" s="584"/>
      <c r="F65" s="608">
        <f t="shared" si="5"/>
        <v>3444749.1326867356</v>
      </c>
      <c r="G65" s="783"/>
      <c r="H65" s="609"/>
      <c r="I65" s="610"/>
      <c r="J65" s="611"/>
      <c r="O65" s="591"/>
      <c r="P65" s="592"/>
      <c r="R65" s="591"/>
      <c r="S65" s="591"/>
      <c r="T65" s="592"/>
      <c r="V65" s="591"/>
      <c r="W65" s="591"/>
      <c r="X65" s="592"/>
      <c r="Z65" s="591"/>
      <c r="AA65" s="591"/>
      <c r="AB65" s="592"/>
      <c r="AD65" s="591"/>
      <c r="AE65" s="591"/>
      <c r="AF65" s="592"/>
      <c r="AH65" s="591"/>
      <c r="AI65" s="591"/>
      <c r="AJ65" s="592"/>
      <c r="AL65" s="591"/>
      <c r="AM65" s="591"/>
      <c r="AN65" s="592"/>
      <c r="AP65" s="591"/>
      <c r="AQ65" s="591"/>
      <c r="AR65" s="592"/>
      <c r="AT65" s="591"/>
      <c r="AU65" s="591"/>
      <c r="AV65" s="592"/>
      <c r="AX65" s="591"/>
      <c r="AY65" s="591"/>
      <c r="AZ65" s="592"/>
      <c r="BB65" s="591"/>
      <c r="BC65" s="591"/>
      <c r="BD65" s="592"/>
      <c r="BF65" s="591"/>
      <c r="BG65" s="591"/>
      <c r="BH65" s="592"/>
      <c r="BJ65" s="591"/>
      <c r="BK65" s="591"/>
      <c r="BL65" s="592"/>
      <c r="BN65" s="591"/>
      <c r="BO65" s="591"/>
      <c r="BP65" s="592"/>
      <c r="BR65" s="591"/>
      <c r="BS65" s="591"/>
      <c r="BT65" s="592"/>
      <c r="BV65" s="591"/>
      <c r="BW65" s="591"/>
      <c r="BX65" s="592"/>
      <c r="BZ65" s="591"/>
      <c r="CA65" s="591"/>
      <c r="CB65" s="592"/>
      <c r="CD65" s="591"/>
      <c r="CE65" s="591"/>
      <c r="CF65" s="592"/>
      <c r="CH65" s="591"/>
      <c r="CI65" s="591"/>
      <c r="CJ65" s="592"/>
      <c r="CL65" s="591"/>
      <c r="CM65" s="591"/>
      <c r="CN65" s="592"/>
      <c r="CP65" s="591"/>
      <c r="CQ65" s="591"/>
      <c r="CR65" s="592"/>
      <c r="CT65" s="591"/>
      <c r="CU65" s="591"/>
      <c r="CV65" s="592"/>
      <c r="CX65" s="591"/>
      <c r="CY65" s="591"/>
      <c r="CZ65" s="592"/>
      <c r="DB65" s="591"/>
      <c r="DC65" s="591"/>
      <c r="DD65" s="592"/>
      <c r="DF65" s="591"/>
      <c r="DG65" s="591"/>
      <c r="DH65" s="592"/>
      <c r="DJ65" s="591"/>
      <c r="DK65" s="591"/>
      <c r="DL65" s="592"/>
      <c r="DN65" s="591"/>
      <c r="DO65" s="591"/>
      <c r="DP65" s="592"/>
      <c r="DR65" s="591"/>
      <c r="DS65" s="591"/>
      <c r="DT65" s="592"/>
      <c r="DV65" s="591"/>
      <c r="DW65" s="591"/>
      <c r="DX65" s="592"/>
      <c r="DZ65" s="591"/>
      <c r="EA65" s="591"/>
      <c r="EB65" s="592"/>
      <c r="ED65" s="591"/>
      <c r="EE65" s="591"/>
      <c r="EF65" s="592"/>
      <c r="EH65" s="591"/>
      <c r="EI65" s="591"/>
      <c r="EJ65" s="592"/>
      <c r="EL65" s="591"/>
      <c r="EM65" s="591"/>
      <c r="EN65" s="592"/>
      <c r="EP65" s="591"/>
      <c r="EQ65" s="591"/>
      <c r="ER65" s="592"/>
      <c r="ET65" s="591"/>
      <c r="EU65" s="591"/>
      <c r="EV65" s="592"/>
      <c r="EX65" s="591"/>
      <c r="EY65" s="591"/>
      <c r="EZ65" s="592"/>
      <c r="FB65" s="591"/>
      <c r="FC65" s="591"/>
      <c r="FD65" s="592"/>
      <c r="FF65" s="591"/>
      <c r="FG65" s="591"/>
      <c r="FH65" s="592"/>
      <c r="FJ65" s="591"/>
      <c r="FK65" s="591"/>
      <c r="FL65" s="592"/>
      <c r="FN65" s="591"/>
      <c r="FO65" s="591"/>
      <c r="FP65" s="592"/>
      <c r="FR65" s="591"/>
      <c r="FS65" s="591"/>
      <c r="FT65" s="592"/>
      <c r="FV65" s="591"/>
      <c r="FW65" s="591"/>
      <c r="FX65" s="592"/>
      <c r="FZ65" s="591"/>
      <c r="GA65" s="591"/>
      <c r="GB65" s="592"/>
      <c r="GD65" s="591"/>
      <c r="GE65" s="591"/>
      <c r="GF65" s="592"/>
      <c r="GH65" s="591"/>
      <c r="GI65" s="591"/>
      <c r="GJ65" s="592"/>
      <c r="GL65" s="591"/>
      <c r="GM65" s="591"/>
      <c r="GN65" s="592"/>
      <c r="GP65" s="591"/>
      <c r="GQ65" s="591"/>
      <c r="GR65" s="592"/>
      <c r="GT65" s="591"/>
      <c r="GU65" s="591"/>
      <c r="GV65" s="592"/>
      <c r="GX65" s="591"/>
      <c r="GY65" s="591"/>
      <c r="GZ65" s="592"/>
      <c r="HB65" s="591"/>
      <c r="HC65" s="591"/>
      <c r="HD65" s="592"/>
      <c r="HF65" s="591"/>
      <c r="HG65" s="591"/>
      <c r="HH65" s="592"/>
      <c r="HJ65" s="591"/>
      <c r="HK65" s="591"/>
      <c r="HL65" s="592"/>
      <c r="HN65" s="591"/>
      <c r="HO65" s="591"/>
      <c r="HP65" s="592"/>
      <c r="HR65" s="591"/>
      <c r="HS65" s="591"/>
      <c r="HT65" s="592"/>
      <c r="HV65" s="591"/>
      <c r="HW65" s="591"/>
      <c r="HX65" s="592"/>
      <c r="HZ65" s="591"/>
      <c r="IA65" s="591"/>
      <c r="IB65" s="592"/>
      <c r="ID65" s="591"/>
      <c r="IE65" s="591"/>
      <c r="IF65" s="592"/>
      <c r="IH65" s="591"/>
      <c r="II65" s="591"/>
      <c r="IJ65" s="592"/>
      <c r="IL65" s="591"/>
      <c r="IM65" s="591"/>
      <c r="IN65" s="592"/>
      <c r="IP65" s="591"/>
      <c r="IQ65" s="591"/>
      <c r="IR65" s="592"/>
      <c r="IT65" s="591"/>
    </row>
    <row r="66" spans="1:254" ht="17.25" customHeight="1" x14ac:dyDescent="0.25">
      <c r="A66" s="610" t="s">
        <v>3254</v>
      </c>
      <c r="B66" s="627">
        <v>3278082.4660200691</v>
      </c>
      <c r="C66" s="627">
        <v>166666.66666666666</v>
      </c>
      <c r="D66" s="584"/>
      <c r="E66" s="584"/>
      <c r="F66" s="608">
        <f t="shared" si="5"/>
        <v>3444749.1326867356</v>
      </c>
      <c r="G66" s="783"/>
      <c r="H66" s="609"/>
      <c r="I66" s="610"/>
      <c r="J66" s="611"/>
      <c r="O66" s="591"/>
      <c r="P66" s="592"/>
      <c r="R66" s="591"/>
      <c r="S66" s="591"/>
      <c r="T66" s="592"/>
      <c r="V66" s="591"/>
      <c r="W66" s="591"/>
      <c r="X66" s="592"/>
      <c r="Z66" s="591"/>
      <c r="AA66" s="591"/>
      <c r="AB66" s="592"/>
      <c r="AD66" s="591"/>
      <c r="AE66" s="591"/>
      <c r="AF66" s="592"/>
      <c r="AH66" s="591"/>
      <c r="AI66" s="591"/>
      <c r="AJ66" s="592"/>
      <c r="AL66" s="591"/>
      <c r="AM66" s="591"/>
      <c r="AN66" s="592"/>
      <c r="AP66" s="591"/>
      <c r="AQ66" s="591"/>
      <c r="AR66" s="592"/>
      <c r="AT66" s="591"/>
      <c r="AU66" s="591"/>
      <c r="AV66" s="592"/>
      <c r="AX66" s="591"/>
      <c r="AY66" s="591"/>
      <c r="AZ66" s="592"/>
      <c r="BB66" s="591"/>
      <c r="BC66" s="591"/>
      <c r="BD66" s="592"/>
      <c r="BF66" s="591"/>
      <c r="BG66" s="591"/>
      <c r="BH66" s="592"/>
      <c r="BJ66" s="591"/>
      <c r="BK66" s="591"/>
      <c r="BL66" s="592"/>
      <c r="BN66" s="591"/>
      <c r="BO66" s="591"/>
      <c r="BP66" s="592"/>
      <c r="BR66" s="591"/>
      <c r="BS66" s="591"/>
      <c r="BT66" s="592"/>
      <c r="BV66" s="591"/>
      <c r="BW66" s="591"/>
      <c r="BX66" s="592"/>
      <c r="BZ66" s="591"/>
      <c r="CA66" s="591"/>
      <c r="CB66" s="592"/>
      <c r="CD66" s="591"/>
      <c r="CE66" s="591"/>
      <c r="CF66" s="592"/>
      <c r="CH66" s="591"/>
      <c r="CI66" s="591"/>
      <c r="CJ66" s="592"/>
      <c r="CL66" s="591"/>
      <c r="CM66" s="591"/>
      <c r="CN66" s="592"/>
      <c r="CP66" s="591"/>
      <c r="CQ66" s="591"/>
      <c r="CR66" s="592"/>
      <c r="CT66" s="591"/>
      <c r="CU66" s="591"/>
      <c r="CV66" s="592"/>
      <c r="CX66" s="591"/>
      <c r="CY66" s="591"/>
      <c r="CZ66" s="592"/>
      <c r="DB66" s="591"/>
      <c r="DC66" s="591"/>
      <c r="DD66" s="592"/>
      <c r="DF66" s="591"/>
      <c r="DG66" s="591"/>
      <c r="DH66" s="592"/>
      <c r="DJ66" s="591"/>
      <c r="DK66" s="591"/>
      <c r="DL66" s="592"/>
      <c r="DN66" s="591"/>
      <c r="DO66" s="591"/>
      <c r="DP66" s="592"/>
      <c r="DR66" s="591"/>
      <c r="DS66" s="591"/>
      <c r="DT66" s="592"/>
      <c r="DV66" s="591"/>
      <c r="DW66" s="591"/>
      <c r="DX66" s="592"/>
      <c r="DZ66" s="591"/>
      <c r="EA66" s="591"/>
      <c r="EB66" s="592"/>
      <c r="ED66" s="591"/>
      <c r="EE66" s="591"/>
      <c r="EF66" s="592"/>
      <c r="EH66" s="591"/>
      <c r="EI66" s="591"/>
      <c r="EJ66" s="592"/>
      <c r="EL66" s="591"/>
      <c r="EM66" s="591"/>
      <c r="EN66" s="592"/>
      <c r="EP66" s="591"/>
      <c r="EQ66" s="591"/>
      <c r="ER66" s="592"/>
      <c r="ET66" s="591"/>
      <c r="EU66" s="591"/>
      <c r="EV66" s="592"/>
      <c r="EX66" s="591"/>
      <c r="EY66" s="591"/>
      <c r="EZ66" s="592"/>
      <c r="FB66" s="591"/>
      <c r="FC66" s="591"/>
      <c r="FD66" s="592"/>
      <c r="FF66" s="591"/>
      <c r="FG66" s="591"/>
      <c r="FH66" s="592"/>
      <c r="FJ66" s="591"/>
      <c r="FK66" s="591"/>
      <c r="FL66" s="592"/>
      <c r="FN66" s="591"/>
      <c r="FO66" s="591"/>
      <c r="FP66" s="592"/>
      <c r="FR66" s="591"/>
      <c r="FS66" s="591"/>
      <c r="FT66" s="592"/>
      <c r="FV66" s="591"/>
      <c r="FW66" s="591"/>
      <c r="FX66" s="592"/>
      <c r="FZ66" s="591"/>
      <c r="GA66" s="591"/>
      <c r="GB66" s="592"/>
      <c r="GD66" s="591"/>
      <c r="GE66" s="591"/>
      <c r="GF66" s="592"/>
      <c r="GH66" s="591"/>
      <c r="GI66" s="591"/>
      <c r="GJ66" s="592"/>
      <c r="GL66" s="591"/>
      <c r="GM66" s="591"/>
      <c r="GN66" s="592"/>
      <c r="GP66" s="591"/>
      <c r="GQ66" s="591"/>
      <c r="GR66" s="592"/>
      <c r="GT66" s="591"/>
      <c r="GU66" s="591"/>
      <c r="GV66" s="592"/>
      <c r="GX66" s="591"/>
      <c r="GY66" s="591"/>
      <c r="GZ66" s="592"/>
      <c r="HB66" s="591"/>
      <c r="HC66" s="591"/>
      <c r="HD66" s="592"/>
      <c r="HF66" s="591"/>
      <c r="HG66" s="591"/>
      <c r="HH66" s="592"/>
      <c r="HJ66" s="591"/>
      <c r="HK66" s="591"/>
      <c r="HL66" s="592"/>
      <c r="HN66" s="591"/>
      <c r="HO66" s="591"/>
      <c r="HP66" s="592"/>
      <c r="HR66" s="591"/>
      <c r="HS66" s="591"/>
      <c r="HT66" s="592"/>
      <c r="HV66" s="591"/>
      <c r="HW66" s="591"/>
      <c r="HX66" s="592"/>
      <c r="HZ66" s="591"/>
      <c r="IA66" s="591"/>
      <c r="IB66" s="592"/>
      <c r="ID66" s="591"/>
      <c r="IE66" s="591"/>
      <c r="IF66" s="592"/>
      <c r="IH66" s="591"/>
      <c r="II66" s="591"/>
      <c r="IJ66" s="592"/>
      <c r="IL66" s="591"/>
      <c r="IM66" s="591"/>
      <c r="IN66" s="592"/>
      <c r="IP66" s="591"/>
      <c r="IQ66" s="591"/>
      <c r="IR66" s="592"/>
      <c r="IT66" s="591"/>
    </row>
    <row r="67" spans="1:254" ht="17.25" customHeight="1" x14ac:dyDescent="0.25">
      <c r="A67" s="610" t="s">
        <v>3255</v>
      </c>
      <c r="B67" s="627">
        <v>4352650.3352686511</v>
      </c>
      <c r="C67" s="627">
        <v>166666.66666666666</v>
      </c>
      <c r="D67" s="584"/>
      <c r="E67" s="584"/>
      <c r="F67" s="608">
        <f t="shared" si="5"/>
        <v>4519317.0019353181</v>
      </c>
      <c r="G67" s="783"/>
      <c r="H67" s="609"/>
      <c r="I67" s="610"/>
      <c r="J67" s="611"/>
      <c r="O67" s="591"/>
      <c r="P67" s="592"/>
      <c r="R67" s="591"/>
      <c r="S67" s="591"/>
      <c r="T67" s="592"/>
      <c r="V67" s="591"/>
      <c r="W67" s="591"/>
      <c r="X67" s="592"/>
      <c r="Z67" s="591"/>
      <c r="AA67" s="591"/>
      <c r="AB67" s="592"/>
      <c r="AD67" s="591"/>
      <c r="AE67" s="591"/>
      <c r="AF67" s="592"/>
      <c r="AH67" s="591"/>
      <c r="AI67" s="591"/>
      <c r="AJ67" s="592"/>
      <c r="AL67" s="591"/>
      <c r="AM67" s="591"/>
      <c r="AN67" s="592"/>
      <c r="AP67" s="591"/>
      <c r="AQ67" s="591"/>
      <c r="AR67" s="592"/>
      <c r="AT67" s="591"/>
      <c r="AU67" s="591"/>
      <c r="AV67" s="592"/>
      <c r="AX67" s="591"/>
      <c r="AY67" s="591"/>
      <c r="AZ67" s="592"/>
      <c r="BB67" s="591"/>
      <c r="BC67" s="591"/>
      <c r="BD67" s="592"/>
      <c r="BF67" s="591"/>
      <c r="BG67" s="591"/>
      <c r="BH67" s="592"/>
      <c r="BJ67" s="591"/>
      <c r="BK67" s="591"/>
      <c r="BL67" s="592"/>
      <c r="BN67" s="591"/>
      <c r="BO67" s="591"/>
      <c r="BP67" s="592"/>
      <c r="BR67" s="591"/>
      <c r="BS67" s="591"/>
      <c r="BT67" s="592"/>
      <c r="BV67" s="591"/>
      <c r="BW67" s="591"/>
      <c r="BX67" s="592"/>
      <c r="BZ67" s="591"/>
      <c r="CA67" s="591"/>
      <c r="CB67" s="592"/>
      <c r="CD67" s="591"/>
      <c r="CE67" s="591"/>
      <c r="CF67" s="592"/>
      <c r="CH67" s="591"/>
      <c r="CI67" s="591"/>
      <c r="CJ67" s="592"/>
      <c r="CL67" s="591"/>
      <c r="CM67" s="591"/>
      <c r="CN67" s="592"/>
      <c r="CP67" s="591"/>
      <c r="CQ67" s="591"/>
      <c r="CR67" s="592"/>
      <c r="CT67" s="591"/>
      <c r="CU67" s="591"/>
      <c r="CV67" s="592"/>
      <c r="CX67" s="591"/>
      <c r="CY67" s="591"/>
      <c r="CZ67" s="592"/>
      <c r="DB67" s="591"/>
      <c r="DC67" s="591"/>
      <c r="DD67" s="592"/>
      <c r="DF67" s="591"/>
      <c r="DG67" s="591"/>
      <c r="DH67" s="592"/>
      <c r="DJ67" s="591"/>
      <c r="DK67" s="591"/>
      <c r="DL67" s="592"/>
      <c r="DN67" s="591"/>
      <c r="DO67" s="591"/>
      <c r="DP67" s="592"/>
      <c r="DR67" s="591"/>
      <c r="DS67" s="591"/>
      <c r="DT67" s="592"/>
      <c r="DV67" s="591"/>
      <c r="DW67" s="591"/>
      <c r="DX67" s="592"/>
      <c r="DZ67" s="591"/>
      <c r="EA67" s="591"/>
      <c r="EB67" s="592"/>
      <c r="ED67" s="591"/>
      <c r="EE67" s="591"/>
      <c r="EF67" s="592"/>
      <c r="EH67" s="591"/>
      <c r="EI67" s="591"/>
      <c r="EJ67" s="592"/>
      <c r="EL67" s="591"/>
      <c r="EM67" s="591"/>
      <c r="EN67" s="592"/>
      <c r="EP67" s="591"/>
      <c r="EQ67" s="591"/>
      <c r="ER67" s="592"/>
      <c r="ET67" s="591"/>
      <c r="EU67" s="591"/>
      <c r="EV67" s="592"/>
      <c r="EX67" s="591"/>
      <c r="EY67" s="591"/>
      <c r="EZ67" s="592"/>
      <c r="FB67" s="591"/>
      <c r="FC67" s="591"/>
      <c r="FD67" s="592"/>
      <c r="FF67" s="591"/>
      <c r="FG67" s="591"/>
      <c r="FH67" s="592"/>
      <c r="FJ67" s="591"/>
      <c r="FK67" s="591"/>
      <c r="FL67" s="592"/>
      <c r="FN67" s="591"/>
      <c r="FO67" s="591"/>
      <c r="FP67" s="592"/>
      <c r="FR67" s="591"/>
      <c r="FS67" s="591"/>
      <c r="FT67" s="592"/>
      <c r="FV67" s="591"/>
      <c r="FW67" s="591"/>
      <c r="FX67" s="592"/>
      <c r="FZ67" s="591"/>
      <c r="GA67" s="591"/>
      <c r="GB67" s="592"/>
      <c r="GD67" s="591"/>
      <c r="GE67" s="591"/>
      <c r="GF67" s="592"/>
      <c r="GH67" s="591"/>
      <c r="GI67" s="591"/>
      <c r="GJ67" s="592"/>
      <c r="GL67" s="591"/>
      <c r="GM67" s="591"/>
      <c r="GN67" s="592"/>
      <c r="GP67" s="591"/>
      <c r="GQ67" s="591"/>
      <c r="GR67" s="592"/>
      <c r="GT67" s="591"/>
      <c r="GU67" s="591"/>
      <c r="GV67" s="592"/>
      <c r="GX67" s="591"/>
      <c r="GY67" s="591"/>
      <c r="GZ67" s="592"/>
      <c r="HB67" s="591"/>
      <c r="HC67" s="591"/>
      <c r="HD67" s="592"/>
      <c r="HF67" s="591"/>
      <c r="HG67" s="591"/>
      <c r="HH67" s="592"/>
      <c r="HJ67" s="591"/>
      <c r="HK67" s="591"/>
      <c r="HL67" s="592"/>
      <c r="HN67" s="591"/>
      <c r="HO67" s="591"/>
      <c r="HP67" s="592"/>
      <c r="HR67" s="591"/>
      <c r="HS67" s="591"/>
      <c r="HT67" s="592"/>
      <c r="HV67" s="591"/>
      <c r="HW67" s="591"/>
      <c r="HX67" s="592"/>
      <c r="HZ67" s="591"/>
      <c r="IA67" s="591"/>
      <c r="IB67" s="592"/>
      <c r="ID67" s="591"/>
      <c r="IE67" s="591"/>
      <c r="IF67" s="592"/>
      <c r="IH67" s="591"/>
      <c r="II67" s="591"/>
      <c r="IJ67" s="592"/>
      <c r="IL67" s="591"/>
      <c r="IM67" s="591"/>
      <c r="IN67" s="592"/>
      <c r="IP67" s="591"/>
      <c r="IQ67" s="591"/>
      <c r="IR67" s="592"/>
      <c r="IT67" s="591"/>
    </row>
    <row r="68" spans="1:254" ht="17.25" customHeight="1" x14ac:dyDescent="0.25">
      <c r="A68" s="610" t="s">
        <v>3256</v>
      </c>
      <c r="B68" s="627">
        <v>3269756.5164278285</v>
      </c>
      <c r="C68" s="627">
        <v>166666.66666666666</v>
      </c>
      <c r="D68" s="584"/>
      <c r="E68" s="584"/>
      <c r="F68" s="608">
        <f t="shared" si="5"/>
        <v>3436423.183094495</v>
      </c>
      <c r="G68" s="783"/>
      <c r="H68" s="609"/>
      <c r="I68" s="610"/>
      <c r="J68" s="611"/>
      <c r="O68" s="591"/>
      <c r="P68" s="592"/>
      <c r="R68" s="591"/>
      <c r="S68" s="591"/>
      <c r="T68" s="592"/>
      <c r="V68" s="591"/>
      <c r="W68" s="591"/>
      <c r="X68" s="592"/>
      <c r="Z68" s="591"/>
      <c r="AA68" s="591"/>
      <c r="AB68" s="592"/>
      <c r="AD68" s="591"/>
      <c r="AE68" s="591"/>
      <c r="AF68" s="592"/>
      <c r="AH68" s="591"/>
      <c r="AI68" s="591"/>
      <c r="AJ68" s="592"/>
      <c r="AL68" s="591"/>
      <c r="AM68" s="591"/>
      <c r="AN68" s="592"/>
      <c r="AP68" s="591"/>
      <c r="AQ68" s="591"/>
      <c r="AR68" s="592"/>
      <c r="AT68" s="591"/>
      <c r="AU68" s="591"/>
      <c r="AV68" s="592"/>
      <c r="AX68" s="591"/>
      <c r="AY68" s="591"/>
      <c r="AZ68" s="592"/>
      <c r="BB68" s="591"/>
      <c r="BC68" s="591"/>
      <c r="BD68" s="592"/>
      <c r="BF68" s="591"/>
      <c r="BG68" s="591"/>
      <c r="BH68" s="592"/>
      <c r="BJ68" s="591"/>
      <c r="BK68" s="591"/>
      <c r="BL68" s="592"/>
      <c r="BN68" s="591"/>
      <c r="BO68" s="591"/>
      <c r="BP68" s="592"/>
      <c r="BR68" s="591"/>
      <c r="BS68" s="591"/>
      <c r="BT68" s="592"/>
      <c r="BV68" s="591"/>
      <c r="BW68" s="591"/>
      <c r="BX68" s="592"/>
      <c r="BZ68" s="591"/>
      <c r="CA68" s="591"/>
      <c r="CB68" s="592"/>
      <c r="CD68" s="591"/>
      <c r="CE68" s="591"/>
      <c r="CF68" s="592"/>
      <c r="CH68" s="591"/>
      <c r="CI68" s="591"/>
      <c r="CJ68" s="592"/>
      <c r="CL68" s="591"/>
      <c r="CM68" s="591"/>
      <c r="CN68" s="592"/>
      <c r="CP68" s="591"/>
      <c r="CQ68" s="591"/>
      <c r="CR68" s="592"/>
      <c r="CT68" s="591"/>
      <c r="CU68" s="591"/>
      <c r="CV68" s="592"/>
      <c r="CX68" s="591"/>
      <c r="CY68" s="591"/>
      <c r="CZ68" s="592"/>
      <c r="DB68" s="591"/>
      <c r="DC68" s="591"/>
      <c r="DD68" s="592"/>
      <c r="DF68" s="591"/>
      <c r="DG68" s="591"/>
      <c r="DH68" s="592"/>
      <c r="DJ68" s="591"/>
      <c r="DK68" s="591"/>
      <c r="DL68" s="592"/>
      <c r="DN68" s="591"/>
      <c r="DO68" s="591"/>
      <c r="DP68" s="592"/>
      <c r="DR68" s="591"/>
      <c r="DS68" s="591"/>
      <c r="DT68" s="592"/>
      <c r="DV68" s="591"/>
      <c r="DW68" s="591"/>
      <c r="DX68" s="592"/>
      <c r="DZ68" s="591"/>
      <c r="EA68" s="591"/>
      <c r="EB68" s="592"/>
      <c r="ED68" s="591"/>
      <c r="EE68" s="591"/>
      <c r="EF68" s="592"/>
      <c r="EH68" s="591"/>
      <c r="EI68" s="591"/>
      <c r="EJ68" s="592"/>
      <c r="EL68" s="591"/>
      <c r="EM68" s="591"/>
      <c r="EN68" s="592"/>
      <c r="EP68" s="591"/>
      <c r="EQ68" s="591"/>
      <c r="ER68" s="592"/>
      <c r="ET68" s="591"/>
      <c r="EU68" s="591"/>
      <c r="EV68" s="592"/>
      <c r="EX68" s="591"/>
      <c r="EY68" s="591"/>
      <c r="EZ68" s="592"/>
      <c r="FB68" s="591"/>
      <c r="FC68" s="591"/>
      <c r="FD68" s="592"/>
      <c r="FF68" s="591"/>
      <c r="FG68" s="591"/>
      <c r="FH68" s="592"/>
      <c r="FJ68" s="591"/>
      <c r="FK68" s="591"/>
      <c r="FL68" s="592"/>
      <c r="FN68" s="591"/>
      <c r="FO68" s="591"/>
      <c r="FP68" s="592"/>
      <c r="FR68" s="591"/>
      <c r="FS68" s="591"/>
      <c r="FT68" s="592"/>
      <c r="FV68" s="591"/>
      <c r="FW68" s="591"/>
      <c r="FX68" s="592"/>
      <c r="FZ68" s="591"/>
      <c r="GA68" s="591"/>
      <c r="GB68" s="592"/>
      <c r="GD68" s="591"/>
      <c r="GE68" s="591"/>
      <c r="GF68" s="592"/>
      <c r="GH68" s="591"/>
      <c r="GI68" s="591"/>
      <c r="GJ68" s="592"/>
      <c r="GL68" s="591"/>
      <c r="GM68" s="591"/>
      <c r="GN68" s="592"/>
      <c r="GP68" s="591"/>
      <c r="GQ68" s="591"/>
      <c r="GR68" s="592"/>
      <c r="GT68" s="591"/>
      <c r="GU68" s="591"/>
      <c r="GV68" s="592"/>
      <c r="GX68" s="591"/>
      <c r="GY68" s="591"/>
      <c r="GZ68" s="592"/>
      <c r="HB68" s="591"/>
      <c r="HC68" s="591"/>
      <c r="HD68" s="592"/>
      <c r="HF68" s="591"/>
      <c r="HG68" s="591"/>
      <c r="HH68" s="592"/>
      <c r="HJ68" s="591"/>
      <c r="HK68" s="591"/>
      <c r="HL68" s="592"/>
      <c r="HN68" s="591"/>
      <c r="HO68" s="591"/>
      <c r="HP68" s="592"/>
      <c r="HR68" s="591"/>
      <c r="HS68" s="591"/>
      <c r="HT68" s="592"/>
      <c r="HV68" s="591"/>
      <c r="HW68" s="591"/>
      <c r="HX68" s="592"/>
      <c r="HZ68" s="591"/>
      <c r="IA68" s="591"/>
      <c r="IB68" s="592"/>
      <c r="ID68" s="591"/>
      <c r="IE68" s="591"/>
      <c r="IF68" s="592"/>
      <c r="IH68" s="591"/>
      <c r="II68" s="591"/>
      <c r="IJ68" s="592"/>
      <c r="IL68" s="591"/>
      <c r="IM68" s="591"/>
      <c r="IN68" s="592"/>
      <c r="IP68" s="591"/>
      <c r="IQ68" s="591"/>
      <c r="IR68" s="592"/>
      <c r="IT68" s="591"/>
    </row>
    <row r="69" spans="1:254" ht="17.25" customHeight="1" x14ac:dyDescent="0.25">
      <c r="A69" s="610" t="s">
        <v>3259</v>
      </c>
      <c r="B69" s="627">
        <v>1152328.0377996473</v>
      </c>
      <c r="C69" s="627">
        <v>60000</v>
      </c>
      <c r="D69" s="584"/>
      <c r="E69" s="584"/>
      <c r="F69" s="608">
        <f t="shared" si="5"/>
        <v>1212328.0377996473</v>
      </c>
      <c r="G69" s="783"/>
      <c r="H69" s="609"/>
      <c r="I69" s="610"/>
      <c r="J69" s="611"/>
      <c r="O69" s="591"/>
      <c r="P69" s="592"/>
      <c r="R69" s="591"/>
      <c r="S69" s="591"/>
      <c r="T69" s="592"/>
      <c r="V69" s="591"/>
      <c r="W69" s="591"/>
      <c r="X69" s="592"/>
      <c r="Z69" s="591"/>
      <c r="AA69" s="591"/>
      <c r="AB69" s="592"/>
      <c r="AD69" s="591"/>
      <c r="AE69" s="591"/>
      <c r="AF69" s="592"/>
      <c r="AH69" s="591"/>
      <c r="AI69" s="591"/>
      <c r="AJ69" s="592"/>
      <c r="AL69" s="591"/>
      <c r="AM69" s="591"/>
      <c r="AN69" s="592"/>
      <c r="AP69" s="591"/>
      <c r="AQ69" s="591"/>
      <c r="AR69" s="592"/>
      <c r="AT69" s="591"/>
      <c r="AU69" s="591"/>
      <c r="AV69" s="592"/>
      <c r="AX69" s="591"/>
      <c r="AY69" s="591"/>
      <c r="AZ69" s="592"/>
      <c r="BB69" s="591"/>
      <c r="BC69" s="591"/>
      <c r="BD69" s="592"/>
      <c r="BF69" s="591"/>
      <c r="BG69" s="591"/>
      <c r="BH69" s="592"/>
      <c r="BJ69" s="591"/>
      <c r="BK69" s="591"/>
      <c r="BL69" s="592"/>
      <c r="BN69" s="591"/>
      <c r="BO69" s="591"/>
      <c r="BP69" s="592"/>
      <c r="BR69" s="591"/>
      <c r="BS69" s="591"/>
      <c r="BT69" s="592"/>
      <c r="BV69" s="591"/>
      <c r="BW69" s="591"/>
      <c r="BX69" s="592"/>
      <c r="BZ69" s="591"/>
      <c r="CA69" s="591"/>
      <c r="CB69" s="592"/>
      <c r="CD69" s="591"/>
      <c r="CE69" s="591"/>
      <c r="CF69" s="592"/>
      <c r="CH69" s="591"/>
      <c r="CI69" s="591"/>
      <c r="CJ69" s="592"/>
      <c r="CL69" s="591"/>
      <c r="CM69" s="591"/>
      <c r="CN69" s="592"/>
      <c r="CP69" s="591"/>
      <c r="CQ69" s="591"/>
      <c r="CR69" s="592"/>
      <c r="CT69" s="591"/>
      <c r="CU69" s="591"/>
      <c r="CV69" s="592"/>
      <c r="CX69" s="591"/>
      <c r="CY69" s="591"/>
      <c r="CZ69" s="592"/>
      <c r="DB69" s="591"/>
      <c r="DC69" s="591"/>
      <c r="DD69" s="592"/>
      <c r="DF69" s="591"/>
      <c r="DG69" s="591"/>
      <c r="DH69" s="592"/>
      <c r="DJ69" s="591"/>
      <c r="DK69" s="591"/>
      <c r="DL69" s="592"/>
      <c r="DN69" s="591"/>
      <c r="DO69" s="591"/>
      <c r="DP69" s="592"/>
      <c r="DR69" s="591"/>
      <c r="DS69" s="591"/>
      <c r="DT69" s="592"/>
      <c r="DV69" s="591"/>
      <c r="DW69" s="591"/>
      <c r="DX69" s="592"/>
      <c r="DZ69" s="591"/>
      <c r="EA69" s="591"/>
      <c r="EB69" s="592"/>
      <c r="ED69" s="591"/>
      <c r="EE69" s="591"/>
      <c r="EF69" s="592"/>
      <c r="EH69" s="591"/>
      <c r="EI69" s="591"/>
      <c r="EJ69" s="592"/>
      <c r="EL69" s="591"/>
      <c r="EM69" s="591"/>
      <c r="EN69" s="592"/>
      <c r="EP69" s="591"/>
      <c r="EQ69" s="591"/>
      <c r="ER69" s="592"/>
      <c r="ET69" s="591"/>
      <c r="EU69" s="591"/>
      <c r="EV69" s="592"/>
      <c r="EX69" s="591"/>
      <c r="EY69" s="591"/>
      <c r="EZ69" s="592"/>
      <c r="FB69" s="591"/>
      <c r="FC69" s="591"/>
      <c r="FD69" s="592"/>
      <c r="FF69" s="591"/>
      <c r="FG69" s="591"/>
      <c r="FH69" s="592"/>
      <c r="FJ69" s="591"/>
      <c r="FK69" s="591"/>
      <c r="FL69" s="592"/>
      <c r="FN69" s="591"/>
      <c r="FO69" s="591"/>
      <c r="FP69" s="592"/>
      <c r="FR69" s="591"/>
      <c r="FS69" s="591"/>
      <c r="FT69" s="592"/>
      <c r="FV69" s="591"/>
      <c r="FW69" s="591"/>
      <c r="FX69" s="592"/>
      <c r="FZ69" s="591"/>
      <c r="GA69" s="591"/>
      <c r="GB69" s="592"/>
      <c r="GD69" s="591"/>
      <c r="GE69" s="591"/>
      <c r="GF69" s="592"/>
      <c r="GH69" s="591"/>
      <c r="GI69" s="591"/>
      <c r="GJ69" s="592"/>
      <c r="GL69" s="591"/>
      <c r="GM69" s="591"/>
      <c r="GN69" s="592"/>
      <c r="GP69" s="591"/>
      <c r="GQ69" s="591"/>
      <c r="GR69" s="592"/>
      <c r="GT69" s="591"/>
      <c r="GU69" s="591"/>
      <c r="GV69" s="592"/>
      <c r="GX69" s="591"/>
      <c r="GY69" s="591"/>
      <c r="GZ69" s="592"/>
      <c r="HB69" s="591"/>
      <c r="HC69" s="591"/>
      <c r="HD69" s="592"/>
      <c r="HF69" s="591"/>
      <c r="HG69" s="591"/>
      <c r="HH69" s="592"/>
      <c r="HJ69" s="591"/>
      <c r="HK69" s="591"/>
      <c r="HL69" s="592"/>
      <c r="HN69" s="591"/>
      <c r="HO69" s="591"/>
      <c r="HP69" s="592"/>
      <c r="HR69" s="591"/>
      <c r="HS69" s="591"/>
      <c r="HT69" s="592"/>
      <c r="HV69" s="591"/>
      <c r="HW69" s="591"/>
      <c r="HX69" s="592"/>
      <c r="HZ69" s="591"/>
      <c r="IA69" s="591"/>
      <c r="IB69" s="592"/>
      <c r="ID69" s="591"/>
      <c r="IE69" s="591"/>
      <c r="IF69" s="592"/>
      <c r="IH69" s="591"/>
      <c r="II69" s="591"/>
      <c r="IJ69" s="592"/>
      <c r="IL69" s="591"/>
      <c r="IM69" s="591"/>
      <c r="IN69" s="592"/>
      <c r="IP69" s="591"/>
      <c r="IQ69" s="591"/>
      <c r="IR69" s="592"/>
      <c r="IT69" s="591"/>
    </row>
    <row r="70" spans="1:254" ht="17.25" customHeight="1" x14ac:dyDescent="0.25">
      <c r="A70" s="610" t="s">
        <v>3260</v>
      </c>
      <c r="B70" s="627">
        <v>1719686.6510222561</v>
      </c>
      <c r="C70" s="627">
        <v>60000</v>
      </c>
      <c r="D70" s="584"/>
      <c r="E70" s="584"/>
      <c r="F70" s="608">
        <f t="shared" si="5"/>
        <v>1779686.6510222561</v>
      </c>
      <c r="G70" s="783"/>
      <c r="H70" s="609"/>
      <c r="I70" s="610"/>
      <c r="J70" s="611"/>
      <c r="O70" s="591"/>
      <c r="P70" s="592"/>
      <c r="R70" s="591"/>
      <c r="S70" s="591"/>
      <c r="T70" s="592"/>
      <c r="V70" s="591"/>
      <c r="W70" s="591"/>
      <c r="X70" s="592"/>
      <c r="Z70" s="591"/>
      <c r="AA70" s="591"/>
      <c r="AB70" s="592"/>
      <c r="AD70" s="591"/>
      <c r="AE70" s="591"/>
      <c r="AF70" s="592"/>
      <c r="AH70" s="591"/>
      <c r="AI70" s="591"/>
      <c r="AJ70" s="592"/>
      <c r="AL70" s="591"/>
      <c r="AM70" s="591"/>
      <c r="AN70" s="592"/>
      <c r="AP70" s="591"/>
      <c r="AQ70" s="591"/>
      <c r="AR70" s="592"/>
      <c r="AT70" s="591"/>
      <c r="AU70" s="591"/>
      <c r="AV70" s="592"/>
      <c r="AX70" s="591"/>
      <c r="AY70" s="591"/>
      <c r="AZ70" s="592"/>
      <c r="BB70" s="591"/>
      <c r="BC70" s="591"/>
      <c r="BD70" s="592"/>
      <c r="BF70" s="591"/>
      <c r="BG70" s="591"/>
      <c r="BH70" s="592"/>
      <c r="BJ70" s="591"/>
      <c r="BK70" s="591"/>
      <c r="BL70" s="592"/>
      <c r="BN70" s="591"/>
      <c r="BO70" s="591"/>
      <c r="BP70" s="592"/>
      <c r="BR70" s="591"/>
      <c r="BS70" s="591"/>
      <c r="BT70" s="592"/>
      <c r="BV70" s="591"/>
      <c r="BW70" s="591"/>
      <c r="BX70" s="592"/>
      <c r="BZ70" s="591"/>
      <c r="CA70" s="591"/>
      <c r="CB70" s="592"/>
      <c r="CD70" s="591"/>
      <c r="CE70" s="591"/>
      <c r="CF70" s="592"/>
      <c r="CH70" s="591"/>
      <c r="CI70" s="591"/>
      <c r="CJ70" s="592"/>
      <c r="CL70" s="591"/>
      <c r="CM70" s="591"/>
      <c r="CN70" s="592"/>
      <c r="CP70" s="591"/>
      <c r="CQ70" s="591"/>
      <c r="CR70" s="592"/>
      <c r="CT70" s="591"/>
      <c r="CU70" s="591"/>
      <c r="CV70" s="592"/>
      <c r="CX70" s="591"/>
      <c r="CY70" s="591"/>
      <c r="CZ70" s="592"/>
      <c r="DB70" s="591"/>
      <c r="DC70" s="591"/>
      <c r="DD70" s="592"/>
      <c r="DF70" s="591"/>
      <c r="DG70" s="591"/>
      <c r="DH70" s="592"/>
      <c r="DJ70" s="591"/>
      <c r="DK70" s="591"/>
      <c r="DL70" s="592"/>
      <c r="DN70" s="591"/>
      <c r="DO70" s="591"/>
      <c r="DP70" s="592"/>
      <c r="DR70" s="591"/>
      <c r="DS70" s="591"/>
      <c r="DT70" s="592"/>
      <c r="DV70" s="591"/>
      <c r="DW70" s="591"/>
      <c r="DX70" s="592"/>
      <c r="DZ70" s="591"/>
      <c r="EA70" s="591"/>
      <c r="EB70" s="592"/>
      <c r="ED70" s="591"/>
      <c r="EE70" s="591"/>
      <c r="EF70" s="592"/>
      <c r="EH70" s="591"/>
      <c r="EI70" s="591"/>
      <c r="EJ70" s="592"/>
      <c r="EL70" s="591"/>
      <c r="EM70" s="591"/>
      <c r="EN70" s="592"/>
      <c r="EP70" s="591"/>
      <c r="EQ70" s="591"/>
      <c r="ER70" s="592"/>
      <c r="ET70" s="591"/>
      <c r="EU70" s="591"/>
      <c r="EV70" s="592"/>
      <c r="EX70" s="591"/>
      <c r="EY70" s="591"/>
      <c r="EZ70" s="592"/>
      <c r="FB70" s="591"/>
      <c r="FC70" s="591"/>
      <c r="FD70" s="592"/>
      <c r="FF70" s="591"/>
      <c r="FG70" s="591"/>
      <c r="FH70" s="592"/>
      <c r="FJ70" s="591"/>
      <c r="FK70" s="591"/>
      <c r="FL70" s="592"/>
      <c r="FN70" s="591"/>
      <c r="FO70" s="591"/>
      <c r="FP70" s="592"/>
      <c r="FR70" s="591"/>
      <c r="FS70" s="591"/>
      <c r="FT70" s="592"/>
      <c r="FV70" s="591"/>
      <c r="FW70" s="591"/>
      <c r="FX70" s="592"/>
      <c r="FZ70" s="591"/>
      <c r="GA70" s="591"/>
      <c r="GB70" s="592"/>
      <c r="GD70" s="591"/>
      <c r="GE70" s="591"/>
      <c r="GF70" s="592"/>
      <c r="GH70" s="591"/>
      <c r="GI70" s="591"/>
      <c r="GJ70" s="592"/>
      <c r="GL70" s="591"/>
      <c r="GM70" s="591"/>
      <c r="GN70" s="592"/>
      <c r="GP70" s="591"/>
      <c r="GQ70" s="591"/>
      <c r="GR70" s="592"/>
      <c r="GT70" s="591"/>
      <c r="GU70" s="591"/>
      <c r="GV70" s="592"/>
      <c r="GX70" s="591"/>
      <c r="GY70" s="591"/>
      <c r="GZ70" s="592"/>
      <c r="HB70" s="591"/>
      <c r="HC70" s="591"/>
      <c r="HD70" s="592"/>
      <c r="HF70" s="591"/>
      <c r="HG70" s="591"/>
      <c r="HH70" s="592"/>
      <c r="HJ70" s="591"/>
      <c r="HK70" s="591"/>
      <c r="HL70" s="592"/>
      <c r="HN70" s="591"/>
      <c r="HO70" s="591"/>
      <c r="HP70" s="592"/>
      <c r="HR70" s="591"/>
      <c r="HS70" s="591"/>
      <c r="HT70" s="592"/>
      <c r="HV70" s="591"/>
      <c r="HW70" s="591"/>
      <c r="HX70" s="592"/>
      <c r="HZ70" s="591"/>
      <c r="IA70" s="591"/>
      <c r="IB70" s="592"/>
      <c r="ID70" s="591"/>
      <c r="IE70" s="591"/>
      <c r="IF70" s="592"/>
      <c r="IH70" s="591"/>
      <c r="II70" s="591"/>
      <c r="IJ70" s="592"/>
      <c r="IL70" s="591"/>
      <c r="IM70" s="591"/>
      <c r="IN70" s="592"/>
      <c r="IP70" s="591"/>
      <c r="IQ70" s="591"/>
      <c r="IR70" s="592"/>
      <c r="IT70" s="591"/>
    </row>
    <row r="71" spans="1:254" ht="17.25" customHeight="1" x14ac:dyDescent="0.25">
      <c r="A71" s="610" t="s">
        <v>3263</v>
      </c>
      <c r="B71" s="627">
        <v>1719686.6510222561</v>
      </c>
      <c r="C71" s="627">
        <v>60000</v>
      </c>
      <c r="D71" s="584"/>
      <c r="E71" s="584"/>
      <c r="F71" s="608">
        <f t="shared" si="5"/>
        <v>1779686.6510222561</v>
      </c>
      <c r="G71" s="783"/>
      <c r="H71" s="609"/>
      <c r="I71" s="610"/>
      <c r="J71" s="611"/>
      <c r="O71" s="591"/>
      <c r="P71" s="592"/>
      <c r="R71" s="591"/>
      <c r="S71" s="591"/>
      <c r="T71" s="592"/>
      <c r="V71" s="591"/>
      <c r="W71" s="591"/>
      <c r="X71" s="592"/>
      <c r="Z71" s="591"/>
      <c r="AA71" s="591"/>
      <c r="AB71" s="592"/>
      <c r="AD71" s="591"/>
      <c r="AE71" s="591"/>
      <c r="AF71" s="592"/>
      <c r="AH71" s="591"/>
      <c r="AI71" s="591"/>
      <c r="AJ71" s="592"/>
      <c r="AL71" s="591"/>
      <c r="AM71" s="591"/>
      <c r="AN71" s="592"/>
      <c r="AP71" s="591"/>
      <c r="AQ71" s="591"/>
      <c r="AR71" s="592"/>
      <c r="AT71" s="591"/>
      <c r="AU71" s="591"/>
      <c r="AV71" s="592"/>
      <c r="AX71" s="591"/>
      <c r="AY71" s="591"/>
      <c r="AZ71" s="592"/>
      <c r="BB71" s="591"/>
      <c r="BC71" s="591"/>
      <c r="BD71" s="592"/>
      <c r="BF71" s="591"/>
      <c r="BG71" s="591"/>
      <c r="BH71" s="592"/>
      <c r="BJ71" s="591"/>
      <c r="BK71" s="591"/>
      <c r="BL71" s="592"/>
      <c r="BN71" s="591"/>
      <c r="BO71" s="591"/>
      <c r="BP71" s="592"/>
      <c r="BR71" s="591"/>
      <c r="BS71" s="591"/>
      <c r="BT71" s="592"/>
      <c r="BV71" s="591"/>
      <c r="BW71" s="591"/>
      <c r="BX71" s="592"/>
      <c r="BZ71" s="591"/>
      <c r="CA71" s="591"/>
      <c r="CB71" s="592"/>
      <c r="CD71" s="591"/>
      <c r="CE71" s="591"/>
      <c r="CF71" s="592"/>
      <c r="CH71" s="591"/>
      <c r="CI71" s="591"/>
      <c r="CJ71" s="592"/>
      <c r="CL71" s="591"/>
      <c r="CM71" s="591"/>
      <c r="CN71" s="592"/>
      <c r="CP71" s="591"/>
      <c r="CQ71" s="591"/>
      <c r="CR71" s="592"/>
      <c r="CT71" s="591"/>
      <c r="CU71" s="591"/>
      <c r="CV71" s="592"/>
      <c r="CX71" s="591"/>
      <c r="CY71" s="591"/>
      <c r="CZ71" s="592"/>
      <c r="DB71" s="591"/>
      <c r="DC71" s="591"/>
      <c r="DD71" s="592"/>
      <c r="DF71" s="591"/>
      <c r="DG71" s="591"/>
      <c r="DH71" s="592"/>
      <c r="DJ71" s="591"/>
      <c r="DK71" s="591"/>
      <c r="DL71" s="592"/>
      <c r="DN71" s="591"/>
      <c r="DO71" s="591"/>
      <c r="DP71" s="592"/>
      <c r="DR71" s="591"/>
      <c r="DS71" s="591"/>
      <c r="DT71" s="592"/>
      <c r="DV71" s="591"/>
      <c r="DW71" s="591"/>
      <c r="DX71" s="592"/>
      <c r="DZ71" s="591"/>
      <c r="EA71" s="591"/>
      <c r="EB71" s="592"/>
      <c r="ED71" s="591"/>
      <c r="EE71" s="591"/>
      <c r="EF71" s="592"/>
      <c r="EH71" s="591"/>
      <c r="EI71" s="591"/>
      <c r="EJ71" s="592"/>
      <c r="EL71" s="591"/>
      <c r="EM71" s="591"/>
      <c r="EN71" s="592"/>
      <c r="EP71" s="591"/>
      <c r="EQ71" s="591"/>
      <c r="ER71" s="592"/>
      <c r="ET71" s="591"/>
      <c r="EU71" s="591"/>
      <c r="EV71" s="592"/>
      <c r="EX71" s="591"/>
      <c r="EY71" s="591"/>
      <c r="EZ71" s="592"/>
      <c r="FB71" s="591"/>
      <c r="FC71" s="591"/>
      <c r="FD71" s="592"/>
      <c r="FF71" s="591"/>
      <c r="FG71" s="591"/>
      <c r="FH71" s="592"/>
      <c r="FJ71" s="591"/>
      <c r="FK71" s="591"/>
      <c r="FL71" s="592"/>
      <c r="FN71" s="591"/>
      <c r="FO71" s="591"/>
      <c r="FP71" s="592"/>
      <c r="FR71" s="591"/>
      <c r="FS71" s="591"/>
      <c r="FT71" s="592"/>
      <c r="FV71" s="591"/>
      <c r="FW71" s="591"/>
      <c r="FX71" s="592"/>
      <c r="FZ71" s="591"/>
      <c r="GA71" s="591"/>
      <c r="GB71" s="592"/>
      <c r="GD71" s="591"/>
      <c r="GE71" s="591"/>
      <c r="GF71" s="592"/>
      <c r="GH71" s="591"/>
      <c r="GI71" s="591"/>
      <c r="GJ71" s="592"/>
      <c r="GL71" s="591"/>
      <c r="GM71" s="591"/>
      <c r="GN71" s="592"/>
      <c r="GP71" s="591"/>
      <c r="GQ71" s="591"/>
      <c r="GR71" s="592"/>
      <c r="GT71" s="591"/>
      <c r="GU71" s="591"/>
      <c r="GV71" s="592"/>
      <c r="GX71" s="591"/>
      <c r="GY71" s="591"/>
      <c r="GZ71" s="592"/>
      <c r="HB71" s="591"/>
      <c r="HC71" s="591"/>
      <c r="HD71" s="592"/>
      <c r="HF71" s="591"/>
      <c r="HG71" s="591"/>
      <c r="HH71" s="592"/>
      <c r="HJ71" s="591"/>
      <c r="HK71" s="591"/>
      <c r="HL71" s="592"/>
      <c r="HN71" s="591"/>
      <c r="HO71" s="591"/>
      <c r="HP71" s="592"/>
      <c r="HR71" s="591"/>
      <c r="HS71" s="591"/>
      <c r="HT71" s="592"/>
      <c r="HV71" s="591"/>
      <c r="HW71" s="591"/>
      <c r="HX71" s="592"/>
      <c r="HZ71" s="591"/>
      <c r="IA71" s="591"/>
      <c r="IB71" s="592"/>
      <c r="ID71" s="591"/>
      <c r="IE71" s="591"/>
      <c r="IF71" s="592"/>
      <c r="IH71" s="591"/>
      <c r="II71" s="591"/>
      <c r="IJ71" s="592"/>
      <c r="IL71" s="591"/>
      <c r="IM71" s="591"/>
      <c r="IN71" s="592"/>
      <c r="IP71" s="591"/>
      <c r="IQ71" s="591"/>
      <c r="IR71" s="592"/>
      <c r="IT71" s="591"/>
    </row>
    <row r="72" spans="1:254" ht="17.25" customHeight="1" x14ac:dyDescent="0.25">
      <c r="A72" s="610" t="s">
        <v>3261</v>
      </c>
      <c r="B72" s="627">
        <v>1152328.0377996473</v>
      </c>
      <c r="C72" s="627">
        <v>60000</v>
      </c>
      <c r="D72" s="584"/>
      <c r="E72" s="584"/>
      <c r="F72" s="608">
        <f t="shared" si="5"/>
        <v>1212328.0377996473</v>
      </c>
      <c r="G72" s="783"/>
      <c r="H72" s="609"/>
      <c r="I72" s="610"/>
      <c r="J72" s="611"/>
      <c r="O72" s="591"/>
      <c r="P72" s="592"/>
      <c r="R72" s="591"/>
      <c r="S72" s="591"/>
      <c r="T72" s="592"/>
      <c r="V72" s="591"/>
      <c r="W72" s="591"/>
      <c r="X72" s="592"/>
      <c r="Z72" s="591"/>
      <c r="AA72" s="591"/>
      <c r="AB72" s="592"/>
      <c r="AD72" s="591"/>
      <c r="AE72" s="591"/>
      <c r="AF72" s="592"/>
      <c r="AH72" s="591"/>
      <c r="AI72" s="591"/>
      <c r="AJ72" s="592"/>
      <c r="AL72" s="591"/>
      <c r="AM72" s="591"/>
      <c r="AN72" s="592"/>
      <c r="AP72" s="591"/>
      <c r="AQ72" s="591"/>
      <c r="AR72" s="592"/>
      <c r="AT72" s="591"/>
      <c r="AU72" s="591"/>
      <c r="AV72" s="592"/>
      <c r="AX72" s="591"/>
      <c r="AY72" s="591"/>
      <c r="AZ72" s="592"/>
      <c r="BB72" s="591"/>
      <c r="BC72" s="591"/>
      <c r="BD72" s="592"/>
      <c r="BF72" s="591"/>
      <c r="BG72" s="591"/>
      <c r="BH72" s="592"/>
      <c r="BJ72" s="591"/>
      <c r="BK72" s="591"/>
      <c r="BL72" s="592"/>
      <c r="BN72" s="591"/>
      <c r="BO72" s="591"/>
      <c r="BP72" s="592"/>
      <c r="BR72" s="591"/>
      <c r="BS72" s="591"/>
      <c r="BT72" s="592"/>
      <c r="BV72" s="591"/>
      <c r="BW72" s="591"/>
      <c r="BX72" s="592"/>
      <c r="BZ72" s="591"/>
      <c r="CA72" s="591"/>
      <c r="CB72" s="592"/>
      <c r="CD72" s="591"/>
      <c r="CE72" s="591"/>
      <c r="CF72" s="592"/>
      <c r="CH72" s="591"/>
      <c r="CI72" s="591"/>
      <c r="CJ72" s="592"/>
      <c r="CL72" s="591"/>
      <c r="CM72" s="591"/>
      <c r="CN72" s="592"/>
      <c r="CP72" s="591"/>
      <c r="CQ72" s="591"/>
      <c r="CR72" s="592"/>
      <c r="CT72" s="591"/>
      <c r="CU72" s="591"/>
      <c r="CV72" s="592"/>
      <c r="CX72" s="591"/>
      <c r="CY72" s="591"/>
      <c r="CZ72" s="592"/>
      <c r="DB72" s="591"/>
      <c r="DC72" s="591"/>
      <c r="DD72" s="592"/>
      <c r="DF72" s="591"/>
      <c r="DG72" s="591"/>
      <c r="DH72" s="592"/>
      <c r="DJ72" s="591"/>
      <c r="DK72" s="591"/>
      <c r="DL72" s="592"/>
      <c r="DN72" s="591"/>
      <c r="DO72" s="591"/>
      <c r="DP72" s="592"/>
      <c r="DR72" s="591"/>
      <c r="DS72" s="591"/>
      <c r="DT72" s="592"/>
      <c r="DV72" s="591"/>
      <c r="DW72" s="591"/>
      <c r="DX72" s="592"/>
      <c r="DZ72" s="591"/>
      <c r="EA72" s="591"/>
      <c r="EB72" s="592"/>
      <c r="ED72" s="591"/>
      <c r="EE72" s="591"/>
      <c r="EF72" s="592"/>
      <c r="EH72" s="591"/>
      <c r="EI72" s="591"/>
      <c r="EJ72" s="592"/>
      <c r="EL72" s="591"/>
      <c r="EM72" s="591"/>
      <c r="EN72" s="592"/>
      <c r="EP72" s="591"/>
      <c r="EQ72" s="591"/>
      <c r="ER72" s="592"/>
      <c r="ET72" s="591"/>
      <c r="EU72" s="591"/>
      <c r="EV72" s="592"/>
      <c r="EX72" s="591"/>
      <c r="EY72" s="591"/>
      <c r="EZ72" s="592"/>
      <c r="FB72" s="591"/>
      <c r="FC72" s="591"/>
      <c r="FD72" s="592"/>
      <c r="FF72" s="591"/>
      <c r="FG72" s="591"/>
      <c r="FH72" s="592"/>
      <c r="FJ72" s="591"/>
      <c r="FK72" s="591"/>
      <c r="FL72" s="592"/>
      <c r="FN72" s="591"/>
      <c r="FO72" s="591"/>
      <c r="FP72" s="592"/>
      <c r="FR72" s="591"/>
      <c r="FS72" s="591"/>
      <c r="FT72" s="592"/>
      <c r="FV72" s="591"/>
      <c r="FW72" s="591"/>
      <c r="FX72" s="592"/>
      <c r="FZ72" s="591"/>
      <c r="GA72" s="591"/>
      <c r="GB72" s="592"/>
      <c r="GD72" s="591"/>
      <c r="GE72" s="591"/>
      <c r="GF72" s="592"/>
      <c r="GH72" s="591"/>
      <c r="GI72" s="591"/>
      <c r="GJ72" s="592"/>
      <c r="GL72" s="591"/>
      <c r="GM72" s="591"/>
      <c r="GN72" s="592"/>
      <c r="GP72" s="591"/>
      <c r="GQ72" s="591"/>
      <c r="GR72" s="592"/>
      <c r="GT72" s="591"/>
      <c r="GU72" s="591"/>
      <c r="GV72" s="592"/>
      <c r="GX72" s="591"/>
      <c r="GY72" s="591"/>
      <c r="GZ72" s="592"/>
      <c r="HB72" s="591"/>
      <c r="HC72" s="591"/>
      <c r="HD72" s="592"/>
      <c r="HF72" s="591"/>
      <c r="HG72" s="591"/>
      <c r="HH72" s="592"/>
      <c r="HJ72" s="591"/>
      <c r="HK72" s="591"/>
      <c r="HL72" s="592"/>
      <c r="HN72" s="591"/>
      <c r="HO72" s="591"/>
      <c r="HP72" s="592"/>
      <c r="HR72" s="591"/>
      <c r="HS72" s="591"/>
      <c r="HT72" s="592"/>
      <c r="HV72" s="591"/>
      <c r="HW72" s="591"/>
      <c r="HX72" s="592"/>
      <c r="HZ72" s="591"/>
      <c r="IA72" s="591"/>
      <c r="IB72" s="592"/>
      <c r="ID72" s="591"/>
      <c r="IE72" s="591"/>
      <c r="IF72" s="592"/>
      <c r="IH72" s="591"/>
      <c r="II72" s="591"/>
      <c r="IJ72" s="592"/>
      <c r="IL72" s="591"/>
      <c r="IM72" s="591"/>
      <c r="IN72" s="592"/>
      <c r="IP72" s="591"/>
      <c r="IQ72" s="591"/>
      <c r="IR72" s="592"/>
      <c r="IT72" s="591"/>
    </row>
    <row r="73" spans="1:254" ht="17.25" customHeight="1" x14ac:dyDescent="0.25">
      <c r="A73" s="610" t="s">
        <v>3262</v>
      </c>
      <c r="B73" s="627">
        <v>1875097.522356193</v>
      </c>
      <c r="C73" s="627">
        <v>60000</v>
      </c>
      <c r="D73" s="584"/>
      <c r="E73" s="584"/>
      <c r="F73" s="608">
        <f t="shared" si="5"/>
        <v>1935097.522356193</v>
      </c>
      <c r="G73" s="783"/>
      <c r="H73" s="609"/>
      <c r="I73" s="610"/>
      <c r="J73" s="611"/>
      <c r="O73" s="591"/>
      <c r="P73" s="592"/>
      <c r="R73" s="591"/>
      <c r="S73" s="591"/>
      <c r="T73" s="592"/>
      <c r="V73" s="591"/>
      <c r="W73" s="591"/>
      <c r="X73" s="592"/>
      <c r="Z73" s="591"/>
      <c r="AA73" s="591"/>
      <c r="AB73" s="592"/>
      <c r="AD73" s="591"/>
      <c r="AE73" s="591"/>
      <c r="AF73" s="592"/>
      <c r="AH73" s="591"/>
      <c r="AI73" s="591"/>
      <c r="AJ73" s="592"/>
      <c r="AL73" s="591"/>
      <c r="AM73" s="591"/>
      <c r="AN73" s="592"/>
      <c r="AP73" s="591"/>
      <c r="AQ73" s="591"/>
      <c r="AR73" s="592"/>
      <c r="AT73" s="591"/>
      <c r="AU73" s="591"/>
      <c r="AV73" s="592"/>
      <c r="AX73" s="591"/>
      <c r="AY73" s="591"/>
      <c r="AZ73" s="592"/>
      <c r="BB73" s="591"/>
      <c r="BC73" s="591"/>
      <c r="BD73" s="592"/>
      <c r="BF73" s="591"/>
      <c r="BG73" s="591"/>
      <c r="BH73" s="592"/>
      <c r="BJ73" s="591"/>
      <c r="BK73" s="591"/>
      <c r="BL73" s="592"/>
      <c r="BN73" s="591"/>
      <c r="BO73" s="591"/>
      <c r="BP73" s="592"/>
      <c r="BR73" s="591"/>
      <c r="BS73" s="591"/>
      <c r="BT73" s="592"/>
      <c r="BV73" s="591"/>
      <c r="BW73" s="591"/>
      <c r="BX73" s="592"/>
      <c r="BZ73" s="591"/>
      <c r="CA73" s="591"/>
      <c r="CB73" s="592"/>
      <c r="CD73" s="591"/>
      <c r="CE73" s="591"/>
      <c r="CF73" s="592"/>
      <c r="CH73" s="591"/>
      <c r="CI73" s="591"/>
      <c r="CJ73" s="592"/>
      <c r="CL73" s="591"/>
      <c r="CM73" s="591"/>
      <c r="CN73" s="592"/>
      <c r="CP73" s="591"/>
      <c r="CQ73" s="591"/>
      <c r="CR73" s="592"/>
      <c r="CT73" s="591"/>
      <c r="CU73" s="591"/>
      <c r="CV73" s="592"/>
      <c r="CX73" s="591"/>
      <c r="CY73" s="591"/>
      <c r="CZ73" s="592"/>
      <c r="DB73" s="591"/>
      <c r="DC73" s="591"/>
      <c r="DD73" s="592"/>
      <c r="DF73" s="591"/>
      <c r="DG73" s="591"/>
      <c r="DH73" s="592"/>
      <c r="DJ73" s="591"/>
      <c r="DK73" s="591"/>
      <c r="DL73" s="592"/>
      <c r="DN73" s="591"/>
      <c r="DO73" s="591"/>
      <c r="DP73" s="592"/>
      <c r="DR73" s="591"/>
      <c r="DS73" s="591"/>
      <c r="DT73" s="592"/>
      <c r="DV73" s="591"/>
      <c r="DW73" s="591"/>
      <c r="DX73" s="592"/>
      <c r="DZ73" s="591"/>
      <c r="EA73" s="591"/>
      <c r="EB73" s="592"/>
      <c r="ED73" s="591"/>
      <c r="EE73" s="591"/>
      <c r="EF73" s="592"/>
      <c r="EH73" s="591"/>
      <c r="EI73" s="591"/>
      <c r="EJ73" s="592"/>
      <c r="EL73" s="591"/>
      <c r="EM73" s="591"/>
      <c r="EN73" s="592"/>
      <c r="EP73" s="591"/>
      <c r="EQ73" s="591"/>
      <c r="ER73" s="592"/>
      <c r="ET73" s="591"/>
      <c r="EU73" s="591"/>
      <c r="EV73" s="592"/>
      <c r="EX73" s="591"/>
      <c r="EY73" s="591"/>
      <c r="EZ73" s="592"/>
      <c r="FB73" s="591"/>
      <c r="FC73" s="591"/>
      <c r="FD73" s="592"/>
      <c r="FF73" s="591"/>
      <c r="FG73" s="591"/>
      <c r="FH73" s="592"/>
      <c r="FJ73" s="591"/>
      <c r="FK73" s="591"/>
      <c r="FL73" s="592"/>
      <c r="FN73" s="591"/>
      <c r="FO73" s="591"/>
      <c r="FP73" s="592"/>
      <c r="FR73" s="591"/>
      <c r="FS73" s="591"/>
      <c r="FT73" s="592"/>
      <c r="FV73" s="591"/>
      <c r="FW73" s="591"/>
      <c r="FX73" s="592"/>
      <c r="FZ73" s="591"/>
      <c r="GA73" s="591"/>
      <c r="GB73" s="592"/>
      <c r="GD73" s="591"/>
      <c r="GE73" s="591"/>
      <c r="GF73" s="592"/>
      <c r="GH73" s="591"/>
      <c r="GI73" s="591"/>
      <c r="GJ73" s="592"/>
      <c r="GL73" s="591"/>
      <c r="GM73" s="591"/>
      <c r="GN73" s="592"/>
      <c r="GP73" s="591"/>
      <c r="GQ73" s="591"/>
      <c r="GR73" s="592"/>
      <c r="GT73" s="591"/>
      <c r="GU73" s="591"/>
      <c r="GV73" s="592"/>
      <c r="GX73" s="591"/>
      <c r="GY73" s="591"/>
      <c r="GZ73" s="592"/>
      <c r="HB73" s="591"/>
      <c r="HC73" s="591"/>
      <c r="HD73" s="592"/>
      <c r="HF73" s="591"/>
      <c r="HG73" s="591"/>
      <c r="HH73" s="592"/>
      <c r="HJ73" s="591"/>
      <c r="HK73" s="591"/>
      <c r="HL73" s="592"/>
      <c r="HN73" s="591"/>
      <c r="HO73" s="591"/>
      <c r="HP73" s="592"/>
      <c r="HR73" s="591"/>
      <c r="HS73" s="591"/>
      <c r="HT73" s="592"/>
      <c r="HV73" s="591"/>
      <c r="HW73" s="591"/>
      <c r="HX73" s="592"/>
      <c r="HZ73" s="591"/>
      <c r="IA73" s="591"/>
      <c r="IB73" s="592"/>
      <c r="ID73" s="591"/>
      <c r="IE73" s="591"/>
      <c r="IF73" s="592"/>
      <c r="IH73" s="591"/>
      <c r="II73" s="591"/>
      <c r="IJ73" s="592"/>
      <c r="IL73" s="591"/>
      <c r="IM73" s="591"/>
      <c r="IN73" s="592"/>
      <c r="IP73" s="591"/>
      <c r="IQ73" s="591"/>
      <c r="IR73" s="592"/>
      <c r="IT73" s="591"/>
    </row>
    <row r="74" spans="1:254" ht="17.25" customHeight="1" x14ac:dyDescent="0.25">
      <c r="A74" s="610" t="s">
        <v>3264</v>
      </c>
      <c r="B74" s="627">
        <v>2776397.4169433718</v>
      </c>
      <c r="C74" s="627">
        <v>60000</v>
      </c>
      <c r="D74" s="584"/>
      <c r="E74" s="584"/>
      <c r="F74" s="608">
        <f t="shared" si="5"/>
        <v>2836397.4169433718</v>
      </c>
      <c r="G74" s="783"/>
      <c r="H74" s="609"/>
      <c r="I74" s="610"/>
      <c r="J74" s="611"/>
      <c r="O74" s="591"/>
      <c r="P74" s="592"/>
      <c r="R74" s="591"/>
      <c r="S74" s="591"/>
      <c r="T74" s="592"/>
      <c r="V74" s="591"/>
      <c r="W74" s="591"/>
      <c r="X74" s="592"/>
      <c r="Z74" s="591"/>
      <c r="AA74" s="591"/>
      <c r="AB74" s="592"/>
      <c r="AD74" s="591"/>
      <c r="AE74" s="591"/>
      <c r="AF74" s="592"/>
      <c r="AH74" s="591"/>
      <c r="AI74" s="591"/>
      <c r="AJ74" s="592"/>
      <c r="AL74" s="591"/>
      <c r="AM74" s="591"/>
      <c r="AN74" s="592"/>
      <c r="AP74" s="591"/>
      <c r="AQ74" s="591"/>
      <c r="AR74" s="592"/>
      <c r="AT74" s="591"/>
      <c r="AU74" s="591"/>
      <c r="AV74" s="592"/>
      <c r="AX74" s="591"/>
      <c r="AY74" s="591"/>
      <c r="AZ74" s="592"/>
      <c r="BB74" s="591"/>
      <c r="BC74" s="591"/>
      <c r="BD74" s="592"/>
      <c r="BF74" s="591"/>
      <c r="BG74" s="591"/>
      <c r="BH74" s="592"/>
      <c r="BJ74" s="591"/>
      <c r="BK74" s="591"/>
      <c r="BL74" s="592"/>
      <c r="BN74" s="591"/>
      <c r="BO74" s="591"/>
      <c r="BP74" s="592"/>
      <c r="BR74" s="591"/>
      <c r="BS74" s="591"/>
      <c r="BT74" s="592"/>
      <c r="BV74" s="591"/>
      <c r="BW74" s="591"/>
      <c r="BX74" s="592"/>
      <c r="BZ74" s="591"/>
      <c r="CA74" s="591"/>
      <c r="CB74" s="592"/>
      <c r="CD74" s="591"/>
      <c r="CE74" s="591"/>
      <c r="CF74" s="592"/>
      <c r="CH74" s="591"/>
      <c r="CI74" s="591"/>
      <c r="CJ74" s="592"/>
      <c r="CL74" s="591"/>
      <c r="CM74" s="591"/>
      <c r="CN74" s="592"/>
      <c r="CP74" s="591"/>
      <c r="CQ74" s="591"/>
      <c r="CR74" s="592"/>
      <c r="CT74" s="591"/>
      <c r="CU74" s="591"/>
      <c r="CV74" s="592"/>
      <c r="CX74" s="591"/>
      <c r="CY74" s="591"/>
      <c r="CZ74" s="592"/>
      <c r="DB74" s="591"/>
      <c r="DC74" s="591"/>
      <c r="DD74" s="592"/>
      <c r="DF74" s="591"/>
      <c r="DG74" s="591"/>
      <c r="DH74" s="592"/>
      <c r="DJ74" s="591"/>
      <c r="DK74" s="591"/>
      <c r="DL74" s="592"/>
      <c r="DN74" s="591"/>
      <c r="DO74" s="591"/>
      <c r="DP74" s="592"/>
      <c r="DR74" s="591"/>
      <c r="DS74" s="591"/>
      <c r="DT74" s="592"/>
      <c r="DV74" s="591"/>
      <c r="DW74" s="591"/>
      <c r="DX74" s="592"/>
      <c r="DZ74" s="591"/>
      <c r="EA74" s="591"/>
      <c r="EB74" s="592"/>
      <c r="ED74" s="591"/>
      <c r="EE74" s="591"/>
      <c r="EF74" s="592"/>
      <c r="EH74" s="591"/>
      <c r="EI74" s="591"/>
      <c r="EJ74" s="592"/>
      <c r="EL74" s="591"/>
      <c r="EM74" s="591"/>
      <c r="EN74" s="592"/>
      <c r="EP74" s="591"/>
      <c r="EQ74" s="591"/>
      <c r="ER74" s="592"/>
      <c r="ET74" s="591"/>
      <c r="EU74" s="591"/>
      <c r="EV74" s="592"/>
      <c r="EX74" s="591"/>
      <c r="EY74" s="591"/>
      <c r="EZ74" s="592"/>
      <c r="FB74" s="591"/>
      <c r="FC74" s="591"/>
      <c r="FD74" s="592"/>
      <c r="FF74" s="591"/>
      <c r="FG74" s="591"/>
      <c r="FH74" s="592"/>
      <c r="FJ74" s="591"/>
      <c r="FK74" s="591"/>
      <c r="FL74" s="592"/>
      <c r="FN74" s="591"/>
      <c r="FO74" s="591"/>
      <c r="FP74" s="592"/>
      <c r="FR74" s="591"/>
      <c r="FS74" s="591"/>
      <c r="FT74" s="592"/>
      <c r="FV74" s="591"/>
      <c r="FW74" s="591"/>
      <c r="FX74" s="592"/>
      <c r="FZ74" s="591"/>
      <c r="GA74" s="591"/>
      <c r="GB74" s="592"/>
      <c r="GD74" s="591"/>
      <c r="GE74" s="591"/>
      <c r="GF74" s="592"/>
      <c r="GH74" s="591"/>
      <c r="GI74" s="591"/>
      <c r="GJ74" s="592"/>
      <c r="GL74" s="591"/>
      <c r="GM74" s="591"/>
      <c r="GN74" s="592"/>
      <c r="GP74" s="591"/>
      <c r="GQ74" s="591"/>
      <c r="GR74" s="592"/>
      <c r="GT74" s="591"/>
      <c r="GU74" s="591"/>
      <c r="GV74" s="592"/>
      <c r="GX74" s="591"/>
      <c r="GY74" s="591"/>
      <c r="GZ74" s="592"/>
      <c r="HB74" s="591"/>
      <c r="HC74" s="591"/>
      <c r="HD74" s="592"/>
      <c r="HF74" s="591"/>
      <c r="HG74" s="591"/>
      <c r="HH74" s="592"/>
      <c r="HJ74" s="591"/>
      <c r="HK74" s="591"/>
      <c r="HL74" s="592"/>
      <c r="HN74" s="591"/>
      <c r="HO74" s="591"/>
      <c r="HP74" s="592"/>
      <c r="HR74" s="591"/>
      <c r="HS74" s="591"/>
      <c r="HT74" s="592"/>
      <c r="HV74" s="591"/>
      <c r="HW74" s="591"/>
      <c r="HX74" s="592"/>
      <c r="HZ74" s="591"/>
      <c r="IA74" s="591"/>
      <c r="IB74" s="592"/>
      <c r="ID74" s="591"/>
      <c r="IE74" s="591"/>
      <c r="IF74" s="592"/>
      <c r="IH74" s="591"/>
      <c r="II74" s="591"/>
      <c r="IJ74" s="592"/>
      <c r="IL74" s="591"/>
      <c r="IM74" s="591"/>
      <c r="IN74" s="592"/>
      <c r="IP74" s="591"/>
      <c r="IQ74" s="591"/>
      <c r="IR74" s="592"/>
      <c r="IT74" s="591"/>
    </row>
    <row r="75" spans="1:254" ht="17.25" customHeight="1" x14ac:dyDescent="0.25">
      <c r="A75" s="610" t="s">
        <v>3265</v>
      </c>
      <c r="B75" s="627">
        <v>1758512.6151947894</v>
      </c>
      <c r="C75" s="627">
        <v>60000</v>
      </c>
      <c r="D75" s="584"/>
      <c r="E75" s="584"/>
      <c r="F75" s="608">
        <f t="shared" si="5"/>
        <v>1818512.6151947894</v>
      </c>
      <c r="G75" s="783"/>
      <c r="H75" s="609"/>
      <c r="I75" s="610"/>
      <c r="J75" s="611"/>
      <c r="O75" s="591"/>
      <c r="P75" s="592"/>
      <c r="R75" s="591"/>
      <c r="S75" s="591"/>
      <c r="T75" s="592"/>
      <c r="V75" s="591"/>
      <c r="W75" s="591"/>
      <c r="X75" s="592"/>
      <c r="Z75" s="591"/>
      <c r="AA75" s="591"/>
      <c r="AB75" s="592"/>
      <c r="AD75" s="591"/>
      <c r="AE75" s="591"/>
      <c r="AF75" s="592"/>
      <c r="AH75" s="591"/>
      <c r="AI75" s="591"/>
      <c r="AJ75" s="592"/>
      <c r="AL75" s="591"/>
      <c r="AM75" s="591"/>
      <c r="AN75" s="592"/>
      <c r="AP75" s="591"/>
      <c r="AQ75" s="591"/>
      <c r="AR75" s="592"/>
      <c r="AT75" s="591"/>
      <c r="AU75" s="591"/>
      <c r="AV75" s="592"/>
      <c r="AX75" s="591"/>
      <c r="AY75" s="591"/>
      <c r="AZ75" s="592"/>
      <c r="BB75" s="591"/>
      <c r="BC75" s="591"/>
      <c r="BD75" s="592"/>
      <c r="BF75" s="591"/>
      <c r="BG75" s="591"/>
      <c r="BH75" s="592"/>
      <c r="BJ75" s="591"/>
      <c r="BK75" s="591"/>
      <c r="BL75" s="592"/>
      <c r="BN75" s="591"/>
      <c r="BO75" s="591"/>
      <c r="BP75" s="592"/>
      <c r="BR75" s="591"/>
      <c r="BS75" s="591"/>
      <c r="BT75" s="592"/>
      <c r="BV75" s="591"/>
      <c r="BW75" s="591"/>
      <c r="BX75" s="592"/>
      <c r="BZ75" s="591"/>
      <c r="CA75" s="591"/>
      <c r="CB75" s="592"/>
      <c r="CD75" s="591"/>
      <c r="CE75" s="591"/>
      <c r="CF75" s="592"/>
      <c r="CH75" s="591"/>
      <c r="CI75" s="591"/>
      <c r="CJ75" s="592"/>
      <c r="CL75" s="591"/>
      <c r="CM75" s="591"/>
      <c r="CN75" s="592"/>
      <c r="CP75" s="591"/>
      <c r="CQ75" s="591"/>
      <c r="CR75" s="592"/>
      <c r="CT75" s="591"/>
      <c r="CU75" s="591"/>
      <c r="CV75" s="592"/>
      <c r="CX75" s="591"/>
      <c r="CY75" s="591"/>
      <c r="CZ75" s="592"/>
      <c r="DB75" s="591"/>
      <c r="DC75" s="591"/>
      <c r="DD75" s="592"/>
      <c r="DF75" s="591"/>
      <c r="DG75" s="591"/>
      <c r="DH75" s="592"/>
      <c r="DJ75" s="591"/>
      <c r="DK75" s="591"/>
      <c r="DL75" s="592"/>
      <c r="DN75" s="591"/>
      <c r="DO75" s="591"/>
      <c r="DP75" s="592"/>
      <c r="DR75" s="591"/>
      <c r="DS75" s="591"/>
      <c r="DT75" s="592"/>
      <c r="DV75" s="591"/>
      <c r="DW75" s="591"/>
      <c r="DX75" s="592"/>
      <c r="DZ75" s="591"/>
      <c r="EA75" s="591"/>
      <c r="EB75" s="592"/>
      <c r="ED75" s="591"/>
      <c r="EE75" s="591"/>
      <c r="EF75" s="592"/>
      <c r="EH75" s="591"/>
      <c r="EI75" s="591"/>
      <c r="EJ75" s="592"/>
      <c r="EL75" s="591"/>
      <c r="EM75" s="591"/>
      <c r="EN75" s="592"/>
      <c r="EP75" s="591"/>
      <c r="EQ75" s="591"/>
      <c r="ER75" s="592"/>
      <c r="ET75" s="591"/>
      <c r="EU75" s="591"/>
      <c r="EV75" s="592"/>
      <c r="EX75" s="591"/>
      <c r="EY75" s="591"/>
      <c r="EZ75" s="592"/>
      <c r="FB75" s="591"/>
      <c r="FC75" s="591"/>
      <c r="FD75" s="592"/>
      <c r="FF75" s="591"/>
      <c r="FG75" s="591"/>
      <c r="FH75" s="592"/>
      <c r="FJ75" s="591"/>
      <c r="FK75" s="591"/>
      <c r="FL75" s="592"/>
      <c r="FN75" s="591"/>
      <c r="FO75" s="591"/>
      <c r="FP75" s="592"/>
      <c r="FR75" s="591"/>
      <c r="FS75" s="591"/>
      <c r="FT75" s="592"/>
      <c r="FV75" s="591"/>
      <c r="FW75" s="591"/>
      <c r="FX75" s="592"/>
      <c r="FZ75" s="591"/>
      <c r="GA75" s="591"/>
      <c r="GB75" s="592"/>
      <c r="GD75" s="591"/>
      <c r="GE75" s="591"/>
      <c r="GF75" s="592"/>
      <c r="GH75" s="591"/>
      <c r="GI75" s="591"/>
      <c r="GJ75" s="592"/>
      <c r="GL75" s="591"/>
      <c r="GM75" s="591"/>
      <c r="GN75" s="592"/>
      <c r="GP75" s="591"/>
      <c r="GQ75" s="591"/>
      <c r="GR75" s="592"/>
      <c r="GT75" s="591"/>
      <c r="GU75" s="591"/>
      <c r="GV75" s="592"/>
      <c r="GX75" s="591"/>
      <c r="GY75" s="591"/>
      <c r="GZ75" s="592"/>
      <c r="HB75" s="591"/>
      <c r="HC75" s="591"/>
      <c r="HD75" s="592"/>
      <c r="HF75" s="591"/>
      <c r="HG75" s="591"/>
      <c r="HH75" s="592"/>
      <c r="HJ75" s="591"/>
      <c r="HK75" s="591"/>
      <c r="HL75" s="592"/>
      <c r="HN75" s="591"/>
      <c r="HO75" s="591"/>
      <c r="HP75" s="592"/>
      <c r="HR75" s="591"/>
      <c r="HS75" s="591"/>
      <c r="HT75" s="592"/>
      <c r="HV75" s="591"/>
      <c r="HW75" s="591"/>
      <c r="HX75" s="592"/>
      <c r="HZ75" s="591"/>
      <c r="IA75" s="591"/>
      <c r="IB75" s="592"/>
      <c r="ID75" s="591"/>
      <c r="IE75" s="591"/>
      <c r="IF75" s="592"/>
      <c r="IH75" s="591"/>
      <c r="II75" s="591"/>
      <c r="IJ75" s="592"/>
      <c r="IL75" s="591"/>
      <c r="IM75" s="591"/>
      <c r="IN75" s="592"/>
      <c r="IP75" s="591"/>
      <c r="IQ75" s="591"/>
      <c r="IR75" s="592"/>
      <c r="IT75" s="591"/>
    </row>
    <row r="76" spans="1:254" ht="17.25" customHeight="1" x14ac:dyDescent="0.25">
      <c r="A76" s="610" t="s">
        <v>3266</v>
      </c>
      <c r="B76" s="627">
        <v>2794338.9821915841</v>
      </c>
      <c r="C76" s="627">
        <v>60000</v>
      </c>
      <c r="D76" s="584"/>
      <c r="E76" s="584"/>
      <c r="F76" s="608">
        <f t="shared" si="5"/>
        <v>2854338.9821915841</v>
      </c>
      <c r="G76" s="783"/>
      <c r="H76" s="609"/>
      <c r="I76" s="610"/>
      <c r="J76" s="611"/>
      <c r="O76" s="591"/>
      <c r="P76" s="592"/>
      <c r="R76" s="591"/>
      <c r="S76" s="591"/>
      <c r="T76" s="592"/>
      <c r="V76" s="591"/>
      <c r="W76" s="591"/>
      <c r="X76" s="592"/>
      <c r="Z76" s="591"/>
      <c r="AA76" s="591"/>
      <c r="AB76" s="592"/>
      <c r="AD76" s="591"/>
      <c r="AE76" s="591"/>
      <c r="AF76" s="592"/>
      <c r="AH76" s="591"/>
      <c r="AI76" s="591"/>
      <c r="AJ76" s="592"/>
      <c r="AL76" s="591"/>
      <c r="AM76" s="591"/>
      <c r="AN76" s="592"/>
      <c r="AP76" s="591"/>
      <c r="AQ76" s="591"/>
      <c r="AR76" s="592"/>
      <c r="AT76" s="591"/>
      <c r="AU76" s="591"/>
      <c r="AV76" s="592"/>
      <c r="AX76" s="591"/>
      <c r="AY76" s="591"/>
      <c r="AZ76" s="592"/>
      <c r="BB76" s="591"/>
      <c r="BC76" s="591"/>
      <c r="BD76" s="592"/>
      <c r="BF76" s="591"/>
      <c r="BG76" s="591"/>
      <c r="BH76" s="592"/>
      <c r="BJ76" s="591"/>
      <c r="BK76" s="591"/>
      <c r="BL76" s="592"/>
      <c r="BN76" s="591"/>
      <c r="BO76" s="591"/>
      <c r="BP76" s="592"/>
      <c r="BR76" s="591"/>
      <c r="BS76" s="591"/>
      <c r="BT76" s="592"/>
      <c r="BV76" s="591"/>
      <c r="BW76" s="591"/>
      <c r="BX76" s="592"/>
      <c r="BZ76" s="591"/>
      <c r="CA76" s="591"/>
      <c r="CB76" s="592"/>
      <c r="CD76" s="591"/>
      <c r="CE76" s="591"/>
      <c r="CF76" s="592"/>
      <c r="CH76" s="591"/>
      <c r="CI76" s="591"/>
      <c r="CJ76" s="592"/>
      <c r="CL76" s="591"/>
      <c r="CM76" s="591"/>
      <c r="CN76" s="592"/>
      <c r="CP76" s="591"/>
      <c r="CQ76" s="591"/>
      <c r="CR76" s="592"/>
      <c r="CT76" s="591"/>
      <c r="CU76" s="591"/>
      <c r="CV76" s="592"/>
      <c r="CX76" s="591"/>
      <c r="CY76" s="591"/>
      <c r="CZ76" s="592"/>
      <c r="DB76" s="591"/>
      <c r="DC76" s="591"/>
      <c r="DD76" s="592"/>
      <c r="DF76" s="591"/>
      <c r="DG76" s="591"/>
      <c r="DH76" s="592"/>
      <c r="DJ76" s="591"/>
      <c r="DK76" s="591"/>
      <c r="DL76" s="592"/>
      <c r="DN76" s="591"/>
      <c r="DO76" s="591"/>
      <c r="DP76" s="592"/>
      <c r="DR76" s="591"/>
      <c r="DS76" s="591"/>
      <c r="DT76" s="592"/>
      <c r="DV76" s="591"/>
      <c r="DW76" s="591"/>
      <c r="DX76" s="592"/>
      <c r="DZ76" s="591"/>
      <c r="EA76" s="591"/>
      <c r="EB76" s="592"/>
      <c r="ED76" s="591"/>
      <c r="EE76" s="591"/>
      <c r="EF76" s="592"/>
      <c r="EH76" s="591"/>
      <c r="EI76" s="591"/>
      <c r="EJ76" s="592"/>
      <c r="EL76" s="591"/>
      <c r="EM76" s="591"/>
      <c r="EN76" s="592"/>
      <c r="EP76" s="591"/>
      <c r="EQ76" s="591"/>
      <c r="ER76" s="592"/>
      <c r="ET76" s="591"/>
      <c r="EU76" s="591"/>
      <c r="EV76" s="592"/>
      <c r="EX76" s="591"/>
      <c r="EY76" s="591"/>
      <c r="EZ76" s="592"/>
      <c r="FB76" s="591"/>
      <c r="FC76" s="591"/>
      <c r="FD76" s="592"/>
      <c r="FF76" s="591"/>
      <c r="FG76" s="591"/>
      <c r="FH76" s="592"/>
      <c r="FJ76" s="591"/>
      <c r="FK76" s="591"/>
      <c r="FL76" s="592"/>
      <c r="FN76" s="591"/>
      <c r="FO76" s="591"/>
      <c r="FP76" s="592"/>
      <c r="FR76" s="591"/>
      <c r="FS76" s="591"/>
      <c r="FT76" s="592"/>
      <c r="FV76" s="591"/>
      <c r="FW76" s="591"/>
      <c r="FX76" s="592"/>
      <c r="FZ76" s="591"/>
      <c r="GA76" s="591"/>
      <c r="GB76" s="592"/>
      <c r="GD76" s="591"/>
      <c r="GE76" s="591"/>
      <c r="GF76" s="592"/>
      <c r="GH76" s="591"/>
      <c r="GI76" s="591"/>
      <c r="GJ76" s="592"/>
      <c r="GL76" s="591"/>
      <c r="GM76" s="591"/>
      <c r="GN76" s="592"/>
      <c r="GP76" s="591"/>
      <c r="GQ76" s="591"/>
      <c r="GR76" s="592"/>
      <c r="GT76" s="591"/>
      <c r="GU76" s="591"/>
      <c r="GV76" s="592"/>
      <c r="GX76" s="591"/>
      <c r="GY76" s="591"/>
      <c r="GZ76" s="592"/>
      <c r="HB76" s="591"/>
      <c r="HC76" s="591"/>
      <c r="HD76" s="592"/>
      <c r="HF76" s="591"/>
      <c r="HG76" s="591"/>
      <c r="HH76" s="592"/>
      <c r="HJ76" s="591"/>
      <c r="HK76" s="591"/>
      <c r="HL76" s="592"/>
      <c r="HN76" s="591"/>
      <c r="HO76" s="591"/>
      <c r="HP76" s="592"/>
      <c r="HR76" s="591"/>
      <c r="HS76" s="591"/>
      <c r="HT76" s="592"/>
      <c r="HV76" s="591"/>
      <c r="HW76" s="591"/>
      <c r="HX76" s="592"/>
      <c r="HZ76" s="591"/>
      <c r="IA76" s="591"/>
      <c r="IB76" s="592"/>
      <c r="ID76" s="591"/>
      <c r="IE76" s="591"/>
      <c r="IF76" s="592"/>
      <c r="IH76" s="591"/>
      <c r="II76" s="591"/>
      <c r="IJ76" s="592"/>
      <c r="IL76" s="591"/>
      <c r="IM76" s="591"/>
      <c r="IN76" s="592"/>
      <c r="IP76" s="591"/>
      <c r="IQ76" s="591"/>
      <c r="IR76" s="592"/>
      <c r="IT76" s="591"/>
    </row>
    <row r="77" spans="1:254" ht="17.25" customHeight="1" x14ac:dyDescent="0.25">
      <c r="A77" s="610" t="s">
        <v>3267</v>
      </c>
      <c r="B77" s="627">
        <v>2588369.8131421059</v>
      </c>
      <c r="C77" s="627">
        <v>60000</v>
      </c>
      <c r="D77" s="584"/>
      <c r="E77" s="584"/>
      <c r="F77" s="608">
        <f t="shared" si="5"/>
        <v>2648369.8131421059</v>
      </c>
      <c r="G77" s="783"/>
      <c r="H77" s="609"/>
      <c r="I77" s="610"/>
      <c r="J77" s="611"/>
      <c r="O77" s="591"/>
      <c r="P77" s="592"/>
      <c r="R77" s="591"/>
      <c r="S77" s="591"/>
      <c r="T77" s="592"/>
      <c r="V77" s="591"/>
      <c r="W77" s="591"/>
      <c r="X77" s="592"/>
      <c r="Z77" s="591"/>
      <c r="AA77" s="591"/>
      <c r="AB77" s="592"/>
      <c r="AD77" s="591"/>
      <c r="AE77" s="591"/>
      <c r="AF77" s="592"/>
      <c r="AH77" s="591"/>
      <c r="AI77" s="591"/>
      <c r="AJ77" s="592"/>
      <c r="AL77" s="591"/>
      <c r="AM77" s="591"/>
      <c r="AN77" s="592"/>
      <c r="AP77" s="591"/>
      <c r="AQ77" s="591"/>
      <c r="AR77" s="592"/>
      <c r="AT77" s="591"/>
      <c r="AU77" s="591"/>
      <c r="AV77" s="592"/>
      <c r="AX77" s="591"/>
      <c r="AY77" s="591"/>
      <c r="AZ77" s="592"/>
      <c r="BB77" s="591"/>
      <c r="BC77" s="591"/>
      <c r="BD77" s="592"/>
      <c r="BF77" s="591"/>
      <c r="BG77" s="591"/>
      <c r="BH77" s="592"/>
      <c r="BJ77" s="591"/>
      <c r="BK77" s="591"/>
      <c r="BL77" s="592"/>
      <c r="BN77" s="591"/>
      <c r="BO77" s="591"/>
      <c r="BP77" s="592"/>
      <c r="BR77" s="591"/>
      <c r="BS77" s="591"/>
      <c r="BT77" s="592"/>
      <c r="BV77" s="591"/>
      <c r="BW77" s="591"/>
      <c r="BX77" s="592"/>
      <c r="BZ77" s="591"/>
      <c r="CA77" s="591"/>
      <c r="CB77" s="592"/>
      <c r="CD77" s="591"/>
      <c r="CE77" s="591"/>
      <c r="CF77" s="592"/>
      <c r="CH77" s="591"/>
      <c r="CI77" s="591"/>
      <c r="CJ77" s="592"/>
      <c r="CL77" s="591"/>
      <c r="CM77" s="591"/>
      <c r="CN77" s="592"/>
      <c r="CP77" s="591"/>
      <c r="CQ77" s="591"/>
      <c r="CR77" s="592"/>
      <c r="CT77" s="591"/>
      <c r="CU77" s="591"/>
      <c r="CV77" s="592"/>
      <c r="CX77" s="591"/>
      <c r="CY77" s="591"/>
      <c r="CZ77" s="592"/>
      <c r="DB77" s="591"/>
      <c r="DC77" s="591"/>
      <c r="DD77" s="592"/>
      <c r="DF77" s="591"/>
      <c r="DG77" s="591"/>
      <c r="DH77" s="592"/>
      <c r="DJ77" s="591"/>
      <c r="DK77" s="591"/>
      <c r="DL77" s="592"/>
      <c r="DN77" s="591"/>
      <c r="DO77" s="591"/>
      <c r="DP77" s="592"/>
      <c r="DR77" s="591"/>
      <c r="DS77" s="591"/>
      <c r="DT77" s="592"/>
      <c r="DV77" s="591"/>
      <c r="DW77" s="591"/>
      <c r="DX77" s="592"/>
      <c r="DZ77" s="591"/>
      <c r="EA77" s="591"/>
      <c r="EB77" s="592"/>
      <c r="ED77" s="591"/>
      <c r="EE77" s="591"/>
      <c r="EF77" s="592"/>
      <c r="EH77" s="591"/>
      <c r="EI77" s="591"/>
      <c r="EJ77" s="592"/>
      <c r="EL77" s="591"/>
      <c r="EM77" s="591"/>
      <c r="EN77" s="592"/>
      <c r="EP77" s="591"/>
      <c r="EQ77" s="591"/>
      <c r="ER77" s="592"/>
      <c r="ET77" s="591"/>
      <c r="EU77" s="591"/>
      <c r="EV77" s="592"/>
      <c r="EX77" s="591"/>
      <c r="EY77" s="591"/>
      <c r="EZ77" s="592"/>
      <c r="FB77" s="591"/>
      <c r="FC77" s="591"/>
      <c r="FD77" s="592"/>
      <c r="FF77" s="591"/>
      <c r="FG77" s="591"/>
      <c r="FH77" s="592"/>
      <c r="FJ77" s="591"/>
      <c r="FK77" s="591"/>
      <c r="FL77" s="592"/>
      <c r="FN77" s="591"/>
      <c r="FO77" s="591"/>
      <c r="FP77" s="592"/>
      <c r="FR77" s="591"/>
      <c r="FS77" s="591"/>
      <c r="FT77" s="592"/>
      <c r="FV77" s="591"/>
      <c r="FW77" s="591"/>
      <c r="FX77" s="592"/>
      <c r="FZ77" s="591"/>
      <c r="GA77" s="591"/>
      <c r="GB77" s="592"/>
      <c r="GD77" s="591"/>
      <c r="GE77" s="591"/>
      <c r="GF77" s="592"/>
      <c r="GH77" s="591"/>
      <c r="GI77" s="591"/>
      <c r="GJ77" s="592"/>
      <c r="GL77" s="591"/>
      <c r="GM77" s="591"/>
      <c r="GN77" s="592"/>
      <c r="GP77" s="591"/>
      <c r="GQ77" s="591"/>
      <c r="GR77" s="592"/>
      <c r="GT77" s="591"/>
      <c r="GU77" s="591"/>
      <c r="GV77" s="592"/>
      <c r="GX77" s="591"/>
      <c r="GY77" s="591"/>
      <c r="GZ77" s="592"/>
      <c r="HB77" s="591"/>
      <c r="HC77" s="591"/>
      <c r="HD77" s="592"/>
      <c r="HF77" s="591"/>
      <c r="HG77" s="591"/>
      <c r="HH77" s="592"/>
      <c r="HJ77" s="591"/>
      <c r="HK77" s="591"/>
      <c r="HL77" s="592"/>
      <c r="HN77" s="591"/>
      <c r="HO77" s="591"/>
      <c r="HP77" s="592"/>
      <c r="HR77" s="591"/>
      <c r="HS77" s="591"/>
      <c r="HT77" s="592"/>
      <c r="HV77" s="591"/>
      <c r="HW77" s="591"/>
      <c r="HX77" s="592"/>
      <c r="HZ77" s="591"/>
      <c r="IA77" s="591"/>
      <c r="IB77" s="592"/>
      <c r="ID77" s="591"/>
      <c r="IE77" s="591"/>
      <c r="IF77" s="592"/>
      <c r="IH77" s="591"/>
      <c r="II77" s="591"/>
      <c r="IJ77" s="592"/>
      <c r="IL77" s="591"/>
      <c r="IM77" s="591"/>
      <c r="IN77" s="592"/>
      <c r="IP77" s="591"/>
      <c r="IQ77" s="591"/>
      <c r="IR77" s="592"/>
      <c r="IT77" s="591"/>
    </row>
    <row r="78" spans="1:254" ht="17.25" customHeight="1" x14ac:dyDescent="0.25">
      <c r="A78" s="610" t="s">
        <v>3268</v>
      </c>
      <c r="B78" s="627">
        <v>1724782.4725281501</v>
      </c>
      <c r="C78" s="627">
        <v>60000</v>
      </c>
      <c r="D78" s="584"/>
      <c r="E78" s="584"/>
      <c r="F78" s="608">
        <f t="shared" si="5"/>
        <v>1784782.4725281501</v>
      </c>
      <c r="G78" s="783"/>
      <c r="H78" s="609"/>
      <c r="I78" s="610"/>
      <c r="J78" s="611"/>
      <c r="O78" s="591"/>
      <c r="P78" s="592"/>
      <c r="R78" s="591"/>
      <c r="S78" s="591"/>
      <c r="T78" s="592"/>
      <c r="V78" s="591"/>
      <c r="W78" s="591"/>
      <c r="X78" s="592"/>
      <c r="Z78" s="591"/>
      <c r="AA78" s="591"/>
      <c r="AB78" s="592"/>
      <c r="AD78" s="591"/>
      <c r="AE78" s="591"/>
      <c r="AF78" s="592"/>
      <c r="AH78" s="591"/>
      <c r="AI78" s="591"/>
      <c r="AJ78" s="592"/>
      <c r="AL78" s="591"/>
      <c r="AM78" s="591"/>
      <c r="AN78" s="592"/>
      <c r="AP78" s="591"/>
      <c r="AQ78" s="591"/>
      <c r="AR78" s="592"/>
      <c r="AT78" s="591"/>
      <c r="AU78" s="591"/>
      <c r="AV78" s="592"/>
      <c r="AX78" s="591"/>
      <c r="AY78" s="591"/>
      <c r="AZ78" s="592"/>
      <c r="BB78" s="591"/>
      <c r="BC78" s="591"/>
      <c r="BD78" s="592"/>
      <c r="BF78" s="591"/>
      <c r="BG78" s="591"/>
      <c r="BH78" s="592"/>
      <c r="BJ78" s="591"/>
      <c r="BK78" s="591"/>
      <c r="BL78" s="592"/>
      <c r="BN78" s="591"/>
      <c r="BO78" s="591"/>
      <c r="BP78" s="592"/>
      <c r="BR78" s="591"/>
      <c r="BS78" s="591"/>
      <c r="BT78" s="592"/>
      <c r="BV78" s="591"/>
      <c r="BW78" s="591"/>
      <c r="BX78" s="592"/>
      <c r="BZ78" s="591"/>
      <c r="CA78" s="591"/>
      <c r="CB78" s="592"/>
      <c r="CD78" s="591"/>
      <c r="CE78" s="591"/>
      <c r="CF78" s="592"/>
      <c r="CH78" s="591"/>
      <c r="CI78" s="591"/>
      <c r="CJ78" s="592"/>
      <c r="CL78" s="591"/>
      <c r="CM78" s="591"/>
      <c r="CN78" s="592"/>
      <c r="CP78" s="591"/>
      <c r="CQ78" s="591"/>
      <c r="CR78" s="592"/>
      <c r="CT78" s="591"/>
      <c r="CU78" s="591"/>
      <c r="CV78" s="592"/>
      <c r="CX78" s="591"/>
      <c r="CY78" s="591"/>
      <c r="CZ78" s="592"/>
      <c r="DB78" s="591"/>
      <c r="DC78" s="591"/>
      <c r="DD78" s="592"/>
      <c r="DF78" s="591"/>
      <c r="DG78" s="591"/>
      <c r="DH78" s="592"/>
      <c r="DJ78" s="591"/>
      <c r="DK78" s="591"/>
      <c r="DL78" s="592"/>
      <c r="DN78" s="591"/>
      <c r="DO78" s="591"/>
      <c r="DP78" s="592"/>
      <c r="DR78" s="591"/>
      <c r="DS78" s="591"/>
      <c r="DT78" s="592"/>
      <c r="DV78" s="591"/>
      <c r="DW78" s="591"/>
      <c r="DX78" s="592"/>
      <c r="DZ78" s="591"/>
      <c r="EA78" s="591"/>
      <c r="EB78" s="592"/>
      <c r="ED78" s="591"/>
      <c r="EE78" s="591"/>
      <c r="EF78" s="592"/>
      <c r="EH78" s="591"/>
      <c r="EI78" s="591"/>
      <c r="EJ78" s="592"/>
      <c r="EL78" s="591"/>
      <c r="EM78" s="591"/>
      <c r="EN78" s="592"/>
      <c r="EP78" s="591"/>
      <c r="EQ78" s="591"/>
      <c r="ER78" s="592"/>
      <c r="ET78" s="591"/>
      <c r="EU78" s="591"/>
      <c r="EV78" s="592"/>
      <c r="EX78" s="591"/>
      <c r="EY78" s="591"/>
      <c r="EZ78" s="592"/>
      <c r="FB78" s="591"/>
      <c r="FC78" s="591"/>
      <c r="FD78" s="592"/>
      <c r="FF78" s="591"/>
      <c r="FG78" s="591"/>
      <c r="FH78" s="592"/>
      <c r="FJ78" s="591"/>
      <c r="FK78" s="591"/>
      <c r="FL78" s="592"/>
      <c r="FN78" s="591"/>
      <c r="FO78" s="591"/>
      <c r="FP78" s="592"/>
      <c r="FR78" s="591"/>
      <c r="FS78" s="591"/>
      <c r="FT78" s="592"/>
      <c r="FV78" s="591"/>
      <c r="FW78" s="591"/>
      <c r="FX78" s="592"/>
      <c r="FZ78" s="591"/>
      <c r="GA78" s="591"/>
      <c r="GB78" s="592"/>
      <c r="GD78" s="591"/>
      <c r="GE78" s="591"/>
      <c r="GF78" s="592"/>
      <c r="GH78" s="591"/>
      <c r="GI78" s="591"/>
      <c r="GJ78" s="592"/>
      <c r="GL78" s="591"/>
      <c r="GM78" s="591"/>
      <c r="GN78" s="592"/>
      <c r="GP78" s="591"/>
      <c r="GQ78" s="591"/>
      <c r="GR78" s="592"/>
      <c r="GT78" s="591"/>
      <c r="GU78" s="591"/>
      <c r="GV78" s="592"/>
      <c r="GX78" s="591"/>
      <c r="GY78" s="591"/>
      <c r="GZ78" s="592"/>
      <c r="HB78" s="591"/>
      <c r="HC78" s="591"/>
      <c r="HD78" s="592"/>
      <c r="HF78" s="591"/>
      <c r="HG78" s="591"/>
      <c r="HH78" s="592"/>
      <c r="HJ78" s="591"/>
      <c r="HK78" s="591"/>
      <c r="HL78" s="592"/>
      <c r="HN78" s="591"/>
      <c r="HO78" s="591"/>
      <c r="HP78" s="592"/>
      <c r="HR78" s="591"/>
      <c r="HS78" s="591"/>
      <c r="HT78" s="592"/>
      <c r="HV78" s="591"/>
      <c r="HW78" s="591"/>
      <c r="HX78" s="592"/>
      <c r="HZ78" s="591"/>
      <c r="IA78" s="591"/>
      <c r="IB78" s="592"/>
      <c r="ID78" s="591"/>
      <c r="IE78" s="591"/>
      <c r="IF78" s="592"/>
      <c r="IH78" s="591"/>
      <c r="II78" s="591"/>
      <c r="IJ78" s="592"/>
      <c r="IL78" s="591"/>
      <c r="IM78" s="591"/>
      <c r="IN78" s="592"/>
      <c r="IP78" s="591"/>
      <c r="IQ78" s="591"/>
      <c r="IR78" s="592"/>
      <c r="IT78" s="591"/>
    </row>
    <row r="79" spans="1:254" ht="17.25" customHeight="1" x14ac:dyDescent="0.25">
      <c r="A79" s="794" t="s">
        <v>3272</v>
      </c>
      <c r="B79" s="608">
        <v>2462610.1043478264</v>
      </c>
      <c r="C79" s="608">
        <v>85714.285714285696</v>
      </c>
      <c r="D79" s="584"/>
      <c r="E79" s="584"/>
      <c r="F79" s="608">
        <f t="shared" si="5"/>
        <v>2548324.3900621124</v>
      </c>
      <c r="G79" s="783"/>
      <c r="H79" s="609"/>
      <c r="I79" s="610"/>
      <c r="J79" s="611"/>
      <c r="O79" s="591"/>
      <c r="P79" s="592"/>
      <c r="R79" s="591"/>
      <c r="S79" s="591"/>
      <c r="T79" s="592"/>
      <c r="V79" s="591"/>
      <c r="W79" s="591"/>
      <c r="X79" s="592"/>
      <c r="Z79" s="591"/>
      <c r="AA79" s="591"/>
      <c r="AB79" s="592"/>
      <c r="AD79" s="591"/>
      <c r="AE79" s="591"/>
      <c r="AF79" s="592"/>
      <c r="AH79" s="591"/>
      <c r="AI79" s="591"/>
      <c r="AJ79" s="592"/>
      <c r="AL79" s="591"/>
      <c r="AM79" s="591"/>
      <c r="AN79" s="592"/>
      <c r="AP79" s="591"/>
      <c r="AQ79" s="591"/>
      <c r="AR79" s="592"/>
      <c r="AT79" s="591"/>
      <c r="AU79" s="591"/>
      <c r="AV79" s="592"/>
      <c r="AX79" s="591"/>
      <c r="AY79" s="591"/>
      <c r="AZ79" s="592"/>
      <c r="BB79" s="591"/>
      <c r="BC79" s="591"/>
      <c r="BD79" s="592"/>
      <c r="BF79" s="591"/>
      <c r="BG79" s="591"/>
      <c r="BH79" s="592"/>
      <c r="BJ79" s="591"/>
      <c r="BK79" s="591"/>
      <c r="BL79" s="592"/>
      <c r="BN79" s="591"/>
      <c r="BO79" s="591"/>
      <c r="BP79" s="592"/>
      <c r="BR79" s="591"/>
      <c r="BS79" s="591"/>
      <c r="BT79" s="592"/>
      <c r="BV79" s="591"/>
      <c r="BW79" s="591"/>
      <c r="BX79" s="592"/>
      <c r="BZ79" s="591"/>
      <c r="CA79" s="591"/>
      <c r="CB79" s="592"/>
      <c r="CD79" s="591"/>
      <c r="CE79" s="591"/>
      <c r="CF79" s="592"/>
      <c r="CH79" s="591"/>
      <c r="CI79" s="591"/>
      <c r="CJ79" s="592"/>
      <c r="CL79" s="591"/>
      <c r="CM79" s="591"/>
      <c r="CN79" s="592"/>
      <c r="CP79" s="591"/>
      <c r="CQ79" s="591"/>
      <c r="CR79" s="592"/>
      <c r="CT79" s="591"/>
      <c r="CU79" s="591"/>
      <c r="CV79" s="592"/>
      <c r="CX79" s="591"/>
      <c r="CY79" s="591"/>
      <c r="CZ79" s="592"/>
      <c r="DB79" s="591"/>
      <c r="DC79" s="591"/>
      <c r="DD79" s="592"/>
      <c r="DF79" s="591"/>
      <c r="DG79" s="591"/>
      <c r="DH79" s="592"/>
      <c r="DJ79" s="591"/>
      <c r="DK79" s="591"/>
      <c r="DL79" s="592"/>
      <c r="DN79" s="591"/>
      <c r="DO79" s="591"/>
      <c r="DP79" s="592"/>
      <c r="DR79" s="591"/>
      <c r="DS79" s="591"/>
      <c r="DT79" s="592"/>
      <c r="DV79" s="591"/>
      <c r="DW79" s="591"/>
      <c r="DX79" s="592"/>
      <c r="DZ79" s="591"/>
      <c r="EA79" s="591"/>
      <c r="EB79" s="592"/>
      <c r="ED79" s="591"/>
      <c r="EE79" s="591"/>
      <c r="EF79" s="592"/>
      <c r="EH79" s="591"/>
      <c r="EI79" s="591"/>
      <c r="EJ79" s="592"/>
      <c r="EL79" s="591"/>
      <c r="EM79" s="591"/>
      <c r="EN79" s="592"/>
      <c r="EP79" s="591"/>
      <c r="EQ79" s="591"/>
      <c r="ER79" s="592"/>
      <c r="ET79" s="591"/>
      <c r="EU79" s="591"/>
      <c r="EV79" s="592"/>
      <c r="EX79" s="591"/>
      <c r="EY79" s="591"/>
      <c r="EZ79" s="592"/>
      <c r="FB79" s="591"/>
      <c r="FC79" s="591"/>
      <c r="FD79" s="592"/>
      <c r="FF79" s="591"/>
      <c r="FG79" s="591"/>
      <c r="FH79" s="592"/>
      <c r="FJ79" s="591"/>
      <c r="FK79" s="591"/>
      <c r="FL79" s="592"/>
      <c r="FN79" s="591"/>
      <c r="FO79" s="591"/>
      <c r="FP79" s="592"/>
      <c r="FR79" s="591"/>
      <c r="FS79" s="591"/>
      <c r="FT79" s="592"/>
      <c r="FV79" s="591"/>
      <c r="FW79" s="591"/>
      <c r="FX79" s="592"/>
      <c r="FZ79" s="591"/>
      <c r="GA79" s="591"/>
      <c r="GB79" s="592"/>
      <c r="GD79" s="591"/>
      <c r="GE79" s="591"/>
      <c r="GF79" s="592"/>
      <c r="GH79" s="591"/>
      <c r="GI79" s="591"/>
      <c r="GJ79" s="592"/>
      <c r="GL79" s="591"/>
      <c r="GM79" s="591"/>
      <c r="GN79" s="592"/>
      <c r="GP79" s="591"/>
      <c r="GQ79" s="591"/>
      <c r="GR79" s="592"/>
      <c r="GT79" s="591"/>
      <c r="GU79" s="591"/>
      <c r="GV79" s="592"/>
      <c r="GX79" s="591"/>
      <c r="GY79" s="591"/>
      <c r="GZ79" s="592"/>
      <c r="HB79" s="591"/>
      <c r="HC79" s="591"/>
      <c r="HD79" s="592"/>
      <c r="HF79" s="591"/>
      <c r="HG79" s="591"/>
      <c r="HH79" s="592"/>
      <c r="HJ79" s="591"/>
      <c r="HK79" s="591"/>
      <c r="HL79" s="592"/>
      <c r="HN79" s="591"/>
      <c r="HO79" s="591"/>
      <c r="HP79" s="592"/>
      <c r="HR79" s="591"/>
      <c r="HS79" s="591"/>
      <c r="HT79" s="592"/>
      <c r="HV79" s="591"/>
      <c r="HW79" s="591"/>
      <c r="HX79" s="592"/>
      <c r="HZ79" s="591"/>
      <c r="IA79" s="591"/>
      <c r="IB79" s="592"/>
      <c r="ID79" s="591"/>
      <c r="IE79" s="591"/>
      <c r="IF79" s="592"/>
      <c r="IH79" s="591"/>
      <c r="II79" s="591"/>
      <c r="IJ79" s="592"/>
      <c r="IL79" s="591"/>
      <c r="IM79" s="591"/>
      <c r="IN79" s="592"/>
      <c r="IP79" s="591"/>
      <c r="IQ79" s="591"/>
      <c r="IR79" s="592"/>
      <c r="IT79" s="591"/>
    </row>
    <row r="80" spans="1:254" ht="17.25" customHeight="1" x14ac:dyDescent="0.25">
      <c r="A80" s="794" t="s">
        <v>3273</v>
      </c>
      <c r="B80" s="608">
        <v>2462610.1043478264</v>
      </c>
      <c r="C80" s="608">
        <v>85714.285714285696</v>
      </c>
      <c r="D80" s="584"/>
      <c r="E80" s="584"/>
      <c r="F80" s="608">
        <f t="shared" si="5"/>
        <v>2548324.3900621124</v>
      </c>
      <c r="G80" s="783"/>
      <c r="H80" s="609"/>
      <c r="I80" s="610"/>
      <c r="J80" s="611"/>
      <c r="O80" s="591"/>
      <c r="P80" s="592"/>
      <c r="R80" s="591"/>
      <c r="S80" s="591"/>
      <c r="T80" s="592"/>
      <c r="V80" s="591"/>
      <c r="W80" s="591"/>
      <c r="X80" s="592"/>
      <c r="Z80" s="591"/>
      <c r="AA80" s="591"/>
      <c r="AB80" s="592"/>
      <c r="AD80" s="591"/>
      <c r="AE80" s="591"/>
      <c r="AF80" s="592"/>
      <c r="AH80" s="591"/>
      <c r="AI80" s="591"/>
      <c r="AJ80" s="592"/>
      <c r="AL80" s="591"/>
      <c r="AM80" s="591"/>
      <c r="AN80" s="592"/>
      <c r="AP80" s="591"/>
      <c r="AQ80" s="591"/>
      <c r="AR80" s="592"/>
      <c r="AT80" s="591"/>
      <c r="AU80" s="591"/>
      <c r="AV80" s="592"/>
      <c r="AX80" s="591"/>
      <c r="AY80" s="591"/>
      <c r="AZ80" s="592"/>
      <c r="BB80" s="591"/>
      <c r="BC80" s="591"/>
      <c r="BD80" s="592"/>
      <c r="BF80" s="591"/>
      <c r="BG80" s="591"/>
      <c r="BH80" s="592"/>
      <c r="BJ80" s="591"/>
      <c r="BK80" s="591"/>
      <c r="BL80" s="592"/>
      <c r="BN80" s="591"/>
      <c r="BO80" s="591"/>
      <c r="BP80" s="592"/>
      <c r="BR80" s="591"/>
      <c r="BS80" s="591"/>
      <c r="BT80" s="592"/>
      <c r="BV80" s="591"/>
      <c r="BW80" s="591"/>
      <c r="BX80" s="592"/>
      <c r="BZ80" s="591"/>
      <c r="CA80" s="591"/>
      <c r="CB80" s="592"/>
      <c r="CD80" s="591"/>
      <c r="CE80" s="591"/>
      <c r="CF80" s="592"/>
      <c r="CH80" s="591"/>
      <c r="CI80" s="591"/>
      <c r="CJ80" s="592"/>
      <c r="CL80" s="591"/>
      <c r="CM80" s="591"/>
      <c r="CN80" s="592"/>
      <c r="CP80" s="591"/>
      <c r="CQ80" s="591"/>
      <c r="CR80" s="592"/>
      <c r="CT80" s="591"/>
      <c r="CU80" s="591"/>
      <c r="CV80" s="592"/>
      <c r="CX80" s="591"/>
      <c r="CY80" s="591"/>
      <c r="CZ80" s="592"/>
      <c r="DB80" s="591"/>
      <c r="DC80" s="591"/>
      <c r="DD80" s="592"/>
      <c r="DF80" s="591"/>
      <c r="DG80" s="591"/>
      <c r="DH80" s="592"/>
      <c r="DJ80" s="591"/>
      <c r="DK80" s="591"/>
      <c r="DL80" s="592"/>
      <c r="DN80" s="591"/>
      <c r="DO80" s="591"/>
      <c r="DP80" s="592"/>
      <c r="DR80" s="591"/>
      <c r="DS80" s="591"/>
      <c r="DT80" s="592"/>
      <c r="DV80" s="591"/>
      <c r="DW80" s="591"/>
      <c r="DX80" s="592"/>
      <c r="DZ80" s="591"/>
      <c r="EA80" s="591"/>
      <c r="EB80" s="592"/>
      <c r="ED80" s="591"/>
      <c r="EE80" s="591"/>
      <c r="EF80" s="592"/>
      <c r="EH80" s="591"/>
      <c r="EI80" s="591"/>
      <c r="EJ80" s="592"/>
      <c r="EL80" s="591"/>
      <c r="EM80" s="591"/>
      <c r="EN80" s="592"/>
      <c r="EP80" s="591"/>
      <c r="EQ80" s="591"/>
      <c r="ER80" s="592"/>
      <c r="ET80" s="591"/>
      <c r="EU80" s="591"/>
      <c r="EV80" s="592"/>
      <c r="EX80" s="591"/>
      <c r="EY80" s="591"/>
      <c r="EZ80" s="592"/>
      <c r="FB80" s="591"/>
      <c r="FC80" s="591"/>
      <c r="FD80" s="592"/>
      <c r="FF80" s="591"/>
      <c r="FG80" s="591"/>
      <c r="FH80" s="592"/>
      <c r="FJ80" s="591"/>
      <c r="FK80" s="591"/>
      <c r="FL80" s="592"/>
      <c r="FN80" s="591"/>
      <c r="FO80" s="591"/>
      <c r="FP80" s="592"/>
      <c r="FR80" s="591"/>
      <c r="FS80" s="591"/>
      <c r="FT80" s="592"/>
      <c r="FV80" s="591"/>
      <c r="FW80" s="591"/>
      <c r="FX80" s="592"/>
      <c r="FZ80" s="591"/>
      <c r="GA80" s="591"/>
      <c r="GB80" s="592"/>
      <c r="GD80" s="591"/>
      <c r="GE80" s="591"/>
      <c r="GF80" s="592"/>
      <c r="GH80" s="591"/>
      <c r="GI80" s="591"/>
      <c r="GJ80" s="592"/>
      <c r="GL80" s="591"/>
      <c r="GM80" s="591"/>
      <c r="GN80" s="592"/>
      <c r="GP80" s="591"/>
      <c r="GQ80" s="591"/>
      <c r="GR80" s="592"/>
      <c r="GT80" s="591"/>
      <c r="GU80" s="591"/>
      <c r="GV80" s="592"/>
      <c r="GX80" s="591"/>
      <c r="GY80" s="591"/>
      <c r="GZ80" s="592"/>
      <c r="HB80" s="591"/>
      <c r="HC80" s="591"/>
      <c r="HD80" s="592"/>
      <c r="HF80" s="591"/>
      <c r="HG80" s="591"/>
      <c r="HH80" s="592"/>
      <c r="HJ80" s="591"/>
      <c r="HK80" s="591"/>
      <c r="HL80" s="592"/>
      <c r="HN80" s="591"/>
      <c r="HO80" s="591"/>
      <c r="HP80" s="592"/>
      <c r="HR80" s="591"/>
      <c r="HS80" s="591"/>
      <c r="HT80" s="592"/>
      <c r="HV80" s="591"/>
      <c r="HW80" s="591"/>
      <c r="HX80" s="592"/>
      <c r="HZ80" s="591"/>
      <c r="IA80" s="591"/>
      <c r="IB80" s="592"/>
      <c r="ID80" s="591"/>
      <c r="IE80" s="591"/>
      <c r="IF80" s="592"/>
      <c r="IH80" s="591"/>
      <c r="II80" s="591"/>
      <c r="IJ80" s="592"/>
      <c r="IL80" s="591"/>
      <c r="IM80" s="591"/>
      <c r="IN80" s="592"/>
      <c r="IP80" s="591"/>
      <c r="IQ80" s="591"/>
      <c r="IR80" s="592"/>
      <c r="IT80" s="591"/>
    </row>
    <row r="81" spans="1:254" ht="17.25" customHeight="1" x14ac:dyDescent="0.25">
      <c r="A81" s="794" t="s">
        <v>3274</v>
      </c>
      <c r="B81" s="608">
        <v>3055228.0121118012</v>
      </c>
      <c r="C81" s="608">
        <v>85714.285714285696</v>
      </c>
      <c r="D81" s="584"/>
      <c r="E81" s="584"/>
      <c r="F81" s="608">
        <f t="shared" si="5"/>
        <v>3140942.2978260871</v>
      </c>
      <c r="G81" s="783"/>
      <c r="H81" s="609"/>
      <c r="I81" s="610"/>
      <c r="J81" s="611"/>
      <c r="O81" s="591"/>
      <c r="P81" s="592"/>
      <c r="R81" s="591"/>
      <c r="S81" s="591"/>
      <c r="T81" s="592"/>
      <c r="V81" s="591"/>
      <c r="W81" s="591"/>
      <c r="X81" s="592"/>
      <c r="Z81" s="591"/>
      <c r="AA81" s="591"/>
      <c r="AB81" s="592"/>
      <c r="AD81" s="591"/>
      <c r="AE81" s="591"/>
      <c r="AF81" s="592"/>
      <c r="AH81" s="591"/>
      <c r="AI81" s="591"/>
      <c r="AJ81" s="592"/>
      <c r="AL81" s="591"/>
      <c r="AM81" s="591"/>
      <c r="AN81" s="592"/>
      <c r="AP81" s="591"/>
      <c r="AQ81" s="591"/>
      <c r="AR81" s="592"/>
      <c r="AT81" s="591"/>
      <c r="AU81" s="591"/>
      <c r="AV81" s="592"/>
      <c r="AX81" s="591"/>
      <c r="AY81" s="591"/>
      <c r="AZ81" s="592"/>
      <c r="BB81" s="591"/>
      <c r="BC81" s="591"/>
      <c r="BD81" s="592"/>
      <c r="BF81" s="591"/>
      <c r="BG81" s="591"/>
      <c r="BH81" s="592"/>
      <c r="BJ81" s="591"/>
      <c r="BK81" s="591"/>
      <c r="BL81" s="592"/>
      <c r="BN81" s="591"/>
      <c r="BO81" s="591"/>
      <c r="BP81" s="592"/>
      <c r="BR81" s="591"/>
      <c r="BS81" s="591"/>
      <c r="BT81" s="592"/>
      <c r="BV81" s="591"/>
      <c r="BW81" s="591"/>
      <c r="BX81" s="592"/>
      <c r="BZ81" s="591"/>
      <c r="CA81" s="591"/>
      <c r="CB81" s="592"/>
      <c r="CD81" s="591"/>
      <c r="CE81" s="591"/>
      <c r="CF81" s="592"/>
      <c r="CH81" s="591"/>
      <c r="CI81" s="591"/>
      <c r="CJ81" s="592"/>
      <c r="CL81" s="591"/>
      <c r="CM81" s="591"/>
      <c r="CN81" s="592"/>
      <c r="CP81" s="591"/>
      <c r="CQ81" s="591"/>
      <c r="CR81" s="592"/>
      <c r="CT81" s="591"/>
      <c r="CU81" s="591"/>
      <c r="CV81" s="592"/>
      <c r="CX81" s="591"/>
      <c r="CY81" s="591"/>
      <c r="CZ81" s="592"/>
      <c r="DB81" s="591"/>
      <c r="DC81" s="591"/>
      <c r="DD81" s="592"/>
      <c r="DF81" s="591"/>
      <c r="DG81" s="591"/>
      <c r="DH81" s="592"/>
      <c r="DJ81" s="591"/>
      <c r="DK81" s="591"/>
      <c r="DL81" s="592"/>
      <c r="DN81" s="591"/>
      <c r="DO81" s="591"/>
      <c r="DP81" s="592"/>
      <c r="DR81" s="591"/>
      <c r="DS81" s="591"/>
      <c r="DT81" s="592"/>
      <c r="DV81" s="591"/>
      <c r="DW81" s="591"/>
      <c r="DX81" s="592"/>
      <c r="DZ81" s="591"/>
      <c r="EA81" s="591"/>
      <c r="EB81" s="592"/>
      <c r="ED81" s="591"/>
      <c r="EE81" s="591"/>
      <c r="EF81" s="592"/>
      <c r="EH81" s="591"/>
      <c r="EI81" s="591"/>
      <c r="EJ81" s="592"/>
      <c r="EL81" s="591"/>
      <c r="EM81" s="591"/>
      <c r="EN81" s="592"/>
      <c r="EP81" s="591"/>
      <c r="EQ81" s="591"/>
      <c r="ER81" s="592"/>
      <c r="ET81" s="591"/>
      <c r="EU81" s="591"/>
      <c r="EV81" s="592"/>
      <c r="EX81" s="591"/>
      <c r="EY81" s="591"/>
      <c r="EZ81" s="592"/>
      <c r="FB81" s="591"/>
      <c r="FC81" s="591"/>
      <c r="FD81" s="592"/>
      <c r="FF81" s="591"/>
      <c r="FG81" s="591"/>
      <c r="FH81" s="592"/>
      <c r="FJ81" s="591"/>
      <c r="FK81" s="591"/>
      <c r="FL81" s="592"/>
      <c r="FN81" s="591"/>
      <c r="FO81" s="591"/>
      <c r="FP81" s="592"/>
      <c r="FR81" s="591"/>
      <c r="FS81" s="591"/>
      <c r="FT81" s="592"/>
      <c r="FV81" s="591"/>
      <c r="FW81" s="591"/>
      <c r="FX81" s="592"/>
      <c r="FZ81" s="591"/>
      <c r="GA81" s="591"/>
      <c r="GB81" s="592"/>
      <c r="GD81" s="591"/>
      <c r="GE81" s="591"/>
      <c r="GF81" s="592"/>
      <c r="GH81" s="591"/>
      <c r="GI81" s="591"/>
      <c r="GJ81" s="592"/>
      <c r="GL81" s="591"/>
      <c r="GM81" s="591"/>
      <c r="GN81" s="592"/>
      <c r="GP81" s="591"/>
      <c r="GQ81" s="591"/>
      <c r="GR81" s="592"/>
      <c r="GT81" s="591"/>
      <c r="GU81" s="591"/>
      <c r="GV81" s="592"/>
      <c r="GX81" s="591"/>
      <c r="GY81" s="591"/>
      <c r="GZ81" s="592"/>
      <c r="HB81" s="591"/>
      <c r="HC81" s="591"/>
      <c r="HD81" s="592"/>
      <c r="HF81" s="591"/>
      <c r="HG81" s="591"/>
      <c r="HH81" s="592"/>
      <c r="HJ81" s="591"/>
      <c r="HK81" s="591"/>
      <c r="HL81" s="592"/>
      <c r="HN81" s="591"/>
      <c r="HO81" s="591"/>
      <c r="HP81" s="592"/>
      <c r="HR81" s="591"/>
      <c r="HS81" s="591"/>
      <c r="HT81" s="592"/>
      <c r="HV81" s="591"/>
      <c r="HW81" s="591"/>
      <c r="HX81" s="592"/>
      <c r="HZ81" s="591"/>
      <c r="IA81" s="591"/>
      <c r="IB81" s="592"/>
      <c r="ID81" s="591"/>
      <c r="IE81" s="591"/>
      <c r="IF81" s="592"/>
      <c r="IH81" s="591"/>
      <c r="II81" s="591"/>
      <c r="IJ81" s="592"/>
      <c r="IL81" s="591"/>
      <c r="IM81" s="591"/>
      <c r="IN81" s="592"/>
      <c r="IP81" s="591"/>
      <c r="IQ81" s="591"/>
      <c r="IR81" s="592"/>
      <c r="IT81" s="591"/>
    </row>
    <row r="82" spans="1:254" ht="17.25" customHeight="1" x14ac:dyDescent="0.25">
      <c r="A82" s="794" t="s">
        <v>3275</v>
      </c>
      <c r="B82" s="608">
        <v>2462610.1043478264</v>
      </c>
      <c r="C82" s="608">
        <v>85714.285714285696</v>
      </c>
      <c r="D82" s="584"/>
      <c r="E82" s="584"/>
      <c r="F82" s="608">
        <f t="shared" si="5"/>
        <v>2548324.3900621124</v>
      </c>
      <c r="G82" s="783"/>
      <c r="H82" s="609"/>
      <c r="I82" s="610"/>
      <c r="J82" s="611"/>
      <c r="O82" s="591"/>
      <c r="P82" s="592"/>
      <c r="R82" s="591"/>
      <c r="S82" s="591"/>
      <c r="T82" s="592"/>
      <c r="V82" s="591"/>
      <c r="W82" s="591"/>
      <c r="X82" s="592"/>
      <c r="Z82" s="591"/>
      <c r="AA82" s="591"/>
      <c r="AB82" s="592"/>
      <c r="AD82" s="591"/>
      <c r="AE82" s="591"/>
      <c r="AF82" s="592"/>
      <c r="AH82" s="591"/>
      <c r="AI82" s="591"/>
      <c r="AJ82" s="592"/>
      <c r="AL82" s="591"/>
      <c r="AM82" s="591"/>
      <c r="AN82" s="592"/>
      <c r="AP82" s="591"/>
      <c r="AQ82" s="591"/>
      <c r="AR82" s="592"/>
      <c r="AT82" s="591"/>
      <c r="AU82" s="591"/>
      <c r="AV82" s="592"/>
      <c r="AX82" s="591"/>
      <c r="AY82" s="591"/>
      <c r="AZ82" s="592"/>
      <c r="BB82" s="591"/>
      <c r="BC82" s="591"/>
      <c r="BD82" s="592"/>
      <c r="BF82" s="591"/>
      <c r="BG82" s="591"/>
      <c r="BH82" s="592"/>
      <c r="BJ82" s="591"/>
      <c r="BK82" s="591"/>
      <c r="BL82" s="592"/>
      <c r="BN82" s="591"/>
      <c r="BO82" s="591"/>
      <c r="BP82" s="592"/>
      <c r="BR82" s="591"/>
      <c r="BS82" s="591"/>
      <c r="BT82" s="592"/>
      <c r="BV82" s="591"/>
      <c r="BW82" s="591"/>
      <c r="BX82" s="592"/>
      <c r="BZ82" s="591"/>
      <c r="CA82" s="591"/>
      <c r="CB82" s="592"/>
      <c r="CD82" s="591"/>
      <c r="CE82" s="591"/>
      <c r="CF82" s="592"/>
      <c r="CH82" s="591"/>
      <c r="CI82" s="591"/>
      <c r="CJ82" s="592"/>
      <c r="CL82" s="591"/>
      <c r="CM82" s="591"/>
      <c r="CN82" s="592"/>
      <c r="CP82" s="591"/>
      <c r="CQ82" s="591"/>
      <c r="CR82" s="592"/>
      <c r="CT82" s="591"/>
      <c r="CU82" s="591"/>
      <c r="CV82" s="592"/>
      <c r="CX82" s="591"/>
      <c r="CY82" s="591"/>
      <c r="CZ82" s="592"/>
      <c r="DB82" s="591"/>
      <c r="DC82" s="591"/>
      <c r="DD82" s="592"/>
      <c r="DF82" s="591"/>
      <c r="DG82" s="591"/>
      <c r="DH82" s="592"/>
      <c r="DJ82" s="591"/>
      <c r="DK82" s="591"/>
      <c r="DL82" s="592"/>
      <c r="DN82" s="591"/>
      <c r="DO82" s="591"/>
      <c r="DP82" s="592"/>
      <c r="DR82" s="591"/>
      <c r="DS82" s="591"/>
      <c r="DT82" s="592"/>
      <c r="DV82" s="591"/>
      <c r="DW82" s="591"/>
      <c r="DX82" s="592"/>
      <c r="DZ82" s="591"/>
      <c r="EA82" s="591"/>
      <c r="EB82" s="592"/>
      <c r="ED82" s="591"/>
      <c r="EE82" s="591"/>
      <c r="EF82" s="592"/>
      <c r="EH82" s="591"/>
      <c r="EI82" s="591"/>
      <c r="EJ82" s="592"/>
      <c r="EL82" s="591"/>
      <c r="EM82" s="591"/>
      <c r="EN82" s="592"/>
      <c r="EP82" s="591"/>
      <c r="EQ82" s="591"/>
      <c r="ER82" s="592"/>
      <c r="ET82" s="591"/>
      <c r="EU82" s="591"/>
      <c r="EV82" s="592"/>
      <c r="EX82" s="591"/>
      <c r="EY82" s="591"/>
      <c r="EZ82" s="592"/>
      <c r="FB82" s="591"/>
      <c r="FC82" s="591"/>
      <c r="FD82" s="592"/>
      <c r="FF82" s="591"/>
      <c r="FG82" s="591"/>
      <c r="FH82" s="592"/>
      <c r="FJ82" s="591"/>
      <c r="FK82" s="591"/>
      <c r="FL82" s="592"/>
      <c r="FN82" s="591"/>
      <c r="FO82" s="591"/>
      <c r="FP82" s="592"/>
      <c r="FR82" s="591"/>
      <c r="FS82" s="591"/>
      <c r="FT82" s="592"/>
      <c r="FV82" s="591"/>
      <c r="FW82" s="591"/>
      <c r="FX82" s="592"/>
      <c r="FZ82" s="591"/>
      <c r="GA82" s="591"/>
      <c r="GB82" s="592"/>
      <c r="GD82" s="591"/>
      <c r="GE82" s="591"/>
      <c r="GF82" s="592"/>
      <c r="GH82" s="591"/>
      <c r="GI82" s="591"/>
      <c r="GJ82" s="592"/>
      <c r="GL82" s="591"/>
      <c r="GM82" s="591"/>
      <c r="GN82" s="592"/>
      <c r="GP82" s="591"/>
      <c r="GQ82" s="591"/>
      <c r="GR82" s="592"/>
      <c r="GT82" s="591"/>
      <c r="GU82" s="591"/>
      <c r="GV82" s="592"/>
      <c r="GX82" s="591"/>
      <c r="GY82" s="591"/>
      <c r="GZ82" s="592"/>
      <c r="HB82" s="591"/>
      <c r="HC82" s="591"/>
      <c r="HD82" s="592"/>
      <c r="HF82" s="591"/>
      <c r="HG82" s="591"/>
      <c r="HH82" s="592"/>
      <c r="HJ82" s="591"/>
      <c r="HK82" s="591"/>
      <c r="HL82" s="592"/>
      <c r="HN82" s="591"/>
      <c r="HO82" s="591"/>
      <c r="HP82" s="592"/>
      <c r="HR82" s="591"/>
      <c r="HS82" s="591"/>
      <c r="HT82" s="592"/>
      <c r="HV82" s="591"/>
      <c r="HW82" s="591"/>
      <c r="HX82" s="592"/>
      <c r="HZ82" s="591"/>
      <c r="IA82" s="591"/>
      <c r="IB82" s="592"/>
      <c r="ID82" s="591"/>
      <c r="IE82" s="591"/>
      <c r="IF82" s="592"/>
      <c r="IH82" s="591"/>
      <c r="II82" s="591"/>
      <c r="IJ82" s="592"/>
      <c r="IL82" s="591"/>
      <c r="IM82" s="591"/>
      <c r="IN82" s="592"/>
      <c r="IP82" s="591"/>
      <c r="IQ82" s="591"/>
      <c r="IR82" s="592"/>
      <c r="IT82" s="591"/>
    </row>
    <row r="83" spans="1:254" ht="17.25" customHeight="1" x14ac:dyDescent="0.25">
      <c r="A83" s="794" t="s">
        <v>3276</v>
      </c>
      <c r="B83" s="608">
        <v>2462610.1043478264</v>
      </c>
      <c r="C83" s="608">
        <v>85714.285714285696</v>
      </c>
      <c r="D83" s="584"/>
      <c r="E83" s="584"/>
      <c r="F83" s="608">
        <f t="shared" si="5"/>
        <v>2548324.3900621124</v>
      </c>
      <c r="G83" s="783"/>
      <c r="H83" s="609"/>
      <c r="I83" s="610"/>
      <c r="J83" s="611"/>
      <c r="O83" s="591"/>
      <c r="P83" s="592"/>
      <c r="R83" s="591"/>
      <c r="S83" s="591"/>
      <c r="T83" s="592"/>
      <c r="V83" s="591"/>
      <c r="W83" s="591"/>
      <c r="X83" s="592"/>
      <c r="Z83" s="591"/>
      <c r="AA83" s="591"/>
      <c r="AB83" s="592"/>
      <c r="AD83" s="591"/>
      <c r="AE83" s="591"/>
      <c r="AF83" s="592"/>
      <c r="AH83" s="591"/>
      <c r="AI83" s="591"/>
      <c r="AJ83" s="592"/>
      <c r="AL83" s="591"/>
      <c r="AM83" s="591"/>
      <c r="AN83" s="592"/>
      <c r="AP83" s="591"/>
      <c r="AQ83" s="591"/>
      <c r="AR83" s="592"/>
      <c r="AT83" s="591"/>
      <c r="AU83" s="591"/>
      <c r="AV83" s="592"/>
      <c r="AX83" s="591"/>
      <c r="AY83" s="591"/>
      <c r="AZ83" s="592"/>
      <c r="BB83" s="591"/>
      <c r="BC83" s="591"/>
      <c r="BD83" s="592"/>
      <c r="BF83" s="591"/>
      <c r="BG83" s="591"/>
      <c r="BH83" s="592"/>
      <c r="BJ83" s="591"/>
      <c r="BK83" s="591"/>
      <c r="BL83" s="592"/>
      <c r="BN83" s="591"/>
      <c r="BO83" s="591"/>
      <c r="BP83" s="592"/>
      <c r="BR83" s="591"/>
      <c r="BS83" s="591"/>
      <c r="BT83" s="592"/>
      <c r="BV83" s="591"/>
      <c r="BW83" s="591"/>
      <c r="BX83" s="592"/>
      <c r="BZ83" s="591"/>
      <c r="CA83" s="591"/>
      <c r="CB83" s="592"/>
      <c r="CD83" s="591"/>
      <c r="CE83" s="591"/>
      <c r="CF83" s="592"/>
      <c r="CH83" s="591"/>
      <c r="CI83" s="591"/>
      <c r="CJ83" s="592"/>
      <c r="CL83" s="591"/>
      <c r="CM83" s="591"/>
      <c r="CN83" s="592"/>
      <c r="CP83" s="591"/>
      <c r="CQ83" s="591"/>
      <c r="CR83" s="592"/>
      <c r="CT83" s="591"/>
      <c r="CU83" s="591"/>
      <c r="CV83" s="592"/>
      <c r="CX83" s="591"/>
      <c r="CY83" s="591"/>
      <c r="CZ83" s="592"/>
      <c r="DB83" s="591"/>
      <c r="DC83" s="591"/>
      <c r="DD83" s="592"/>
      <c r="DF83" s="591"/>
      <c r="DG83" s="591"/>
      <c r="DH83" s="592"/>
      <c r="DJ83" s="591"/>
      <c r="DK83" s="591"/>
      <c r="DL83" s="592"/>
      <c r="DN83" s="591"/>
      <c r="DO83" s="591"/>
      <c r="DP83" s="592"/>
      <c r="DR83" s="591"/>
      <c r="DS83" s="591"/>
      <c r="DT83" s="592"/>
      <c r="DV83" s="591"/>
      <c r="DW83" s="591"/>
      <c r="DX83" s="592"/>
      <c r="DZ83" s="591"/>
      <c r="EA83" s="591"/>
      <c r="EB83" s="592"/>
      <c r="ED83" s="591"/>
      <c r="EE83" s="591"/>
      <c r="EF83" s="592"/>
      <c r="EH83" s="591"/>
      <c r="EI83" s="591"/>
      <c r="EJ83" s="592"/>
      <c r="EL83" s="591"/>
      <c r="EM83" s="591"/>
      <c r="EN83" s="592"/>
      <c r="EP83" s="591"/>
      <c r="EQ83" s="591"/>
      <c r="ER83" s="592"/>
      <c r="ET83" s="591"/>
      <c r="EU83" s="591"/>
      <c r="EV83" s="592"/>
      <c r="EX83" s="591"/>
      <c r="EY83" s="591"/>
      <c r="EZ83" s="592"/>
      <c r="FB83" s="591"/>
      <c r="FC83" s="591"/>
      <c r="FD83" s="592"/>
      <c r="FF83" s="591"/>
      <c r="FG83" s="591"/>
      <c r="FH83" s="592"/>
      <c r="FJ83" s="591"/>
      <c r="FK83" s="591"/>
      <c r="FL83" s="592"/>
      <c r="FN83" s="591"/>
      <c r="FO83" s="591"/>
      <c r="FP83" s="592"/>
      <c r="FR83" s="591"/>
      <c r="FS83" s="591"/>
      <c r="FT83" s="592"/>
      <c r="FV83" s="591"/>
      <c r="FW83" s="591"/>
      <c r="FX83" s="592"/>
      <c r="FZ83" s="591"/>
      <c r="GA83" s="591"/>
      <c r="GB83" s="592"/>
      <c r="GD83" s="591"/>
      <c r="GE83" s="591"/>
      <c r="GF83" s="592"/>
      <c r="GH83" s="591"/>
      <c r="GI83" s="591"/>
      <c r="GJ83" s="592"/>
      <c r="GL83" s="591"/>
      <c r="GM83" s="591"/>
      <c r="GN83" s="592"/>
      <c r="GP83" s="591"/>
      <c r="GQ83" s="591"/>
      <c r="GR83" s="592"/>
      <c r="GT83" s="591"/>
      <c r="GU83" s="591"/>
      <c r="GV83" s="592"/>
      <c r="GX83" s="591"/>
      <c r="GY83" s="591"/>
      <c r="GZ83" s="592"/>
      <c r="HB83" s="591"/>
      <c r="HC83" s="591"/>
      <c r="HD83" s="592"/>
      <c r="HF83" s="591"/>
      <c r="HG83" s="591"/>
      <c r="HH83" s="592"/>
      <c r="HJ83" s="591"/>
      <c r="HK83" s="591"/>
      <c r="HL83" s="592"/>
      <c r="HN83" s="591"/>
      <c r="HO83" s="591"/>
      <c r="HP83" s="592"/>
      <c r="HR83" s="591"/>
      <c r="HS83" s="591"/>
      <c r="HT83" s="592"/>
      <c r="HV83" s="591"/>
      <c r="HW83" s="591"/>
      <c r="HX83" s="592"/>
      <c r="HZ83" s="591"/>
      <c r="IA83" s="591"/>
      <c r="IB83" s="592"/>
      <c r="ID83" s="591"/>
      <c r="IE83" s="591"/>
      <c r="IF83" s="592"/>
      <c r="IH83" s="591"/>
      <c r="II83" s="591"/>
      <c r="IJ83" s="592"/>
      <c r="IL83" s="591"/>
      <c r="IM83" s="591"/>
      <c r="IN83" s="592"/>
      <c r="IP83" s="591"/>
      <c r="IQ83" s="591"/>
      <c r="IR83" s="592"/>
      <c r="IT83" s="591"/>
    </row>
    <row r="84" spans="1:254" ht="17.25" customHeight="1" x14ac:dyDescent="0.25">
      <c r="A84" s="794" t="s">
        <v>3277</v>
      </c>
      <c r="B84" s="608">
        <v>2462610.1043478264</v>
      </c>
      <c r="C84" s="608">
        <v>85714.285714285696</v>
      </c>
      <c r="D84" s="584"/>
      <c r="E84" s="584"/>
      <c r="F84" s="608">
        <f t="shared" si="5"/>
        <v>2548324.3900621124</v>
      </c>
      <c r="G84" s="783"/>
      <c r="H84" s="609"/>
      <c r="I84" s="610"/>
      <c r="J84" s="611"/>
      <c r="O84" s="591"/>
      <c r="P84" s="592"/>
      <c r="R84" s="591"/>
      <c r="S84" s="591"/>
      <c r="T84" s="592"/>
      <c r="V84" s="591"/>
      <c r="W84" s="591"/>
      <c r="X84" s="592"/>
      <c r="Z84" s="591"/>
      <c r="AA84" s="591"/>
      <c r="AB84" s="592"/>
      <c r="AD84" s="591"/>
      <c r="AE84" s="591"/>
      <c r="AF84" s="592"/>
      <c r="AH84" s="591"/>
      <c r="AI84" s="591"/>
      <c r="AJ84" s="592"/>
      <c r="AL84" s="591"/>
      <c r="AM84" s="591"/>
      <c r="AN84" s="592"/>
      <c r="AP84" s="591"/>
      <c r="AQ84" s="591"/>
      <c r="AR84" s="592"/>
      <c r="AT84" s="591"/>
      <c r="AU84" s="591"/>
      <c r="AV84" s="592"/>
      <c r="AX84" s="591"/>
      <c r="AY84" s="591"/>
      <c r="AZ84" s="592"/>
      <c r="BB84" s="591"/>
      <c r="BC84" s="591"/>
      <c r="BD84" s="592"/>
      <c r="BF84" s="591"/>
      <c r="BG84" s="591"/>
      <c r="BH84" s="592"/>
      <c r="BJ84" s="591"/>
      <c r="BK84" s="591"/>
      <c r="BL84" s="592"/>
      <c r="BN84" s="591"/>
      <c r="BO84" s="591"/>
      <c r="BP84" s="592"/>
      <c r="BR84" s="591"/>
      <c r="BS84" s="591"/>
      <c r="BT84" s="592"/>
      <c r="BV84" s="591"/>
      <c r="BW84" s="591"/>
      <c r="BX84" s="592"/>
      <c r="BZ84" s="591"/>
      <c r="CA84" s="591"/>
      <c r="CB84" s="592"/>
      <c r="CD84" s="591"/>
      <c r="CE84" s="591"/>
      <c r="CF84" s="592"/>
      <c r="CH84" s="591"/>
      <c r="CI84" s="591"/>
      <c r="CJ84" s="592"/>
      <c r="CL84" s="591"/>
      <c r="CM84" s="591"/>
      <c r="CN84" s="592"/>
      <c r="CP84" s="591"/>
      <c r="CQ84" s="591"/>
      <c r="CR84" s="592"/>
      <c r="CT84" s="591"/>
      <c r="CU84" s="591"/>
      <c r="CV84" s="592"/>
      <c r="CX84" s="591"/>
      <c r="CY84" s="591"/>
      <c r="CZ84" s="592"/>
      <c r="DB84" s="591"/>
      <c r="DC84" s="591"/>
      <c r="DD84" s="592"/>
      <c r="DF84" s="591"/>
      <c r="DG84" s="591"/>
      <c r="DH84" s="592"/>
      <c r="DJ84" s="591"/>
      <c r="DK84" s="591"/>
      <c r="DL84" s="592"/>
      <c r="DN84" s="591"/>
      <c r="DO84" s="591"/>
      <c r="DP84" s="592"/>
      <c r="DR84" s="591"/>
      <c r="DS84" s="591"/>
      <c r="DT84" s="592"/>
      <c r="DV84" s="591"/>
      <c r="DW84" s="591"/>
      <c r="DX84" s="592"/>
      <c r="DZ84" s="591"/>
      <c r="EA84" s="591"/>
      <c r="EB84" s="592"/>
      <c r="ED84" s="591"/>
      <c r="EE84" s="591"/>
      <c r="EF84" s="592"/>
      <c r="EH84" s="591"/>
      <c r="EI84" s="591"/>
      <c r="EJ84" s="592"/>
      <c r="EL84" s="591"/>
      <c r="EM84" s="591"/>
      <c r="EN84" s="592"/>
      <c r="EP84" s="591"/>
      <c r="EQ84" s="591"/>
      <c r="ER84" s="592"/>
      <c r="ET84" s="591"/>
      <c r="EU84" s="591"/>
      <c r="EV84" s="592"/>
      <c r="EX84" s="591"/>
      <c r="EY84" s="591"/>
      <c r="EZ84" s="592"/>
      <c r="FB84" s="591"/>
      <c r="FC84" s="591"/>
      <c r="FD84" s="592"/>
      <c r="FF84" s="591"/>
      <c r="FG84" s="591"/>
      <c r="FH84" s="592"/>
      <c r="FJ84" s="591"/>
      <c r="FK84" s="591"/>
      <c r="FL84" s="592"/>
      <c r="FN84" s="591"/>
      <c r="FO84" s="591"/>
      <c r="FP84" s="592"/>
      <c r="FR84" s="591"/>
      <c r="FS84" s="591"/>
      <c r="FT84" s="592"/>
      <c r="FV84" s="591"/>
      <c r="FW84" s="591"/>
      <c r="FX84" s="592"/>
      <c r="FZ84" s="591"/>
      <c r="GA84" s="591"/>
      <c r="GB84" s="592"/>
      <c r="GD84" s="591"/>
      <c r="GE84" s="591"/>
      <c r="GF84" s="592"/>
      <c r="GH84" s="591"/>
      <c r="GI84" s="591"/>
      <c r="GJ84" s="592"/>
      <c r="GL84" s="591"/>
      <c r="GM84" s="591"/>
      <c r="GN84" s="592"/>
      <c r="GP84" s="591"/>
      <c r="GQ84" s="591"/>
      <c r="GR84" s="592"/>
      <c r="GT84" s="591"/>
      <c r="GU84" s="591"/>
      <c r="GV84" s="592"/>
      <c r="GX84" s="591"/>
      <c r="GY84" s="591"/>
      <c r="GZ84" s="592"/>
      <c r="HB84" s="591"/>
      <c r="HC84" s="591"/>
      <c r="HD84" s="592"/>
      <c r="HF84" s="591"/>
      <c r="HG84" s="591"/>
      <c r="HH84" s="592"/>
      <c r="HJ84" s="591"/>
      <c r="HK84" s="591"/>
      <c r="HL84" s="592"/>
      <c r="HN84" s="591"/>
      <c r="HO84" s="591"/>
      <c r="HP84" s="592"/>
      <c r="HR84" s="591"/>
      <c r="HS84" s="591"/>
      <c r="HT84" s="592"/>
      <c r="HV84" s="591"/>
      <c r="HW84" s="591"/>
      <c r="HX84" s="592"/>
      <c r="HZ84" s="591"/>
      <c r="IA84" s="591"/>
      <c r="IB84" s="592"/>
      <c r="ID84" s="591"/>
      <c r="IE84" s="591"/>
      <c r="IF84" s="592"/>
      <c r="IH84" s="591"/>
      <c r="II84" s="591"/>
      <c r="IJ84" s="592"/>
      <c r="IL84" s="591"/>
      <c r="IM84" s="591"/>
      <c r="IN84" s="592"/>
      <c r="IP84" s="591"/>
      <c r="IQ84" s="591"/>
      <c r="IR84" s="592"/>
      <c r="IT84" s="591"/>
    </row>
    <row r="85" spans="1:254" ht="17.25" customHeight="1" x14ac:dyDescent="0.25">
      <c r="A85" s="794" t="s">
        <v>3278</v>
      </c>
      <c r="B85" s="608">
        <v>1488873.9661490682</v>
      </c>
      <c r="C85" s="608">
        <v>85714.285714285696</v>
      </c>
      <c r="D85" s="584"/>
      <c r="E85" s="584"/>
      <c r="F85" s="608">
        <f t="shared" si="5"/>
        <v>1574588.2518633539</v>
      </c>
      <c r="G85" s="783"/>
      <c r="H85" s="609"/>
      <c r="I85" s="610"/>
      <c r="J85" s="611"/>
      <c r="O85" s="591"/>
      <c r="P85" s="592"/>
      <c r="R85" s="591"/>
      <c r="S85" s="591"/>
      <c r="T85" s="592"/>
      <c r="V85" s="591"/>
      <c r="W85" s="591"/>
      <c r="X85" s="592"/>
      <c r="Z85" s="591"/>
      <c r="AA85" s="591"/>
      <c r="AB85" s="592"/>
      <c r="AD85" s="591"/>
      <c r="AE85" s="591"/>
      <c r="AF85" s="592"/>
      <c r="AH85" s="591"/>
      <c r="AI85" s="591"/>
      <c r="AJ85" s="592"/>
      <c r="AL85" s="591"/>
      <c r="AM85" s="591"/>
      <c r="AN85" s="592"/>
      <c r="AP85" s="591"/>
      <c r="AQ85" s="591"/>
      <c r="AR85" s="592"/>
      <c r="AT85" s="591"/>
      <c r="AU85" s="591"/>
      <c r="AV85" s="592"/>
      <c r="AX85" s="591"/>
      <c r="AY85" s="591"/>
      <c r="AZ85" s="592"/>
      <c r="BB85" s="591"/>
      <c r="BC85" s="591"/>
      <c r="BD85" s="592"/>
      <c r="BF85" s="591"/>
      <c r="BG85" s="591"/>
      <c r="BH85" s="592"/>
      <c r="BJ85" s="591"/>
      <c r="BK85" s="591"/>
      <c r="BL85" s="592"/>
      <c r="BN85" s="591"/>
      <c r="BO85" s="591"/>
      <c r="BP85" s="592"/>
      <c r="BR85" s="591"/>
      <c r="BS85" s="591"/>
      <c r="BT85" s="592"/>
      <c r="BV85" s="591"/>
      <c r="BW85" s="591"/>
      <c r="BX85" s="592"/>
      <c r="BZ85" s="591"/>
      <c r="CA85" s="591"/>
      <c r="CB85" s="592"/>
      <c r="CD85" s="591"/>
      <c r="CE85" s="591"/>
      <c r="CF85" s="592"/>
      <c r="CH85" s="591"/>
      <c r="CI85" s="591"/>
      <c r="CJ85" s="592"/>
      <c r="CL85" s="591"/>
      <c r="CM85" s="591"/>
      <c r="CN85" s="592"/>
      <c r="CP85" s="591"/>
      <c r="CQ85" s="591"/>
      <c r="CR85" s="592"/>
      <c r="CT85" s="591"/>
      <c r="CU85" s="591"/>
      <c r="CV85" s="592"/>
      <c r="CX85" s="591"/>
      <c r="CY85" s="591"/>
      <c r="CZ85" s="592"/>
      <c r="DB85" s="591"/>
      <c r="DC85" s="591"/>
      <c r="DD85" s="592"/>
      <c r="DF85" s="591"/>
      <c r="DG85" s="591"/>
      <c r="DH85" s="592"/>
      <c r="DJ85" s="591"/>
      <c r="DK85" s="591"/>
      <c r="DL85" s="592"/>
      <c r="DN85" s="591"/>
      <c r="DO85" s="591"/>
      <c r="DP85" s="592"/>
      <c r="DR85" s="591"/>
      <c r="DS85" s="591"/>
      <c r="DT85" s="592"/>
      <c r="DV85" s="591"/>
      <c r="DW85" s="591"/>
      <c r="DX85" s="592"/>
      <c r="DZ85" s="591"/>
      <c r="EA85" s="591"/>
      <c r="EB85" s="592"/>
      <c r="ED85" s="591"/>
      <c r="EE85" s="591"/>
      <c r="EF85" s="592"/>
      <c r="EH85" s="591"/>
      <c r="EI85" s="591"/>
      <c r="EJ85" s="592"/>
      <c r="EL85" s="591"/>
      <c r="EM85" s="591"/>
      <c r="EN85" s="592"/>
      <c r="EP85" s="591"/>
      <c r="EQ85" s="591"/>
      <c r="ER85" s="592"/>
      <c r="ET85" s="591"/>
      <c r="EU85" s="591"/>
      <c r="EV85" s="592"/>
      <c r="EX85" s="591"/>
      <c r="EY85" s="591"/>
      <c r="EZ85" s="592"/>
      <c r="FB85" s="591"/>
      <c r="FC85" s="591"/>
      <c r="FD85" s="592"/>
      <c r="FF85" s="591"/>
      <c r="FG85" s="591"/>
      <c r="FH85" s="592"/>
      <c r="FJ85" s="591"/>
      <c r="FK85" s="591"/>
      <c r="FL85" s="592"/>
      <c r="FN85" s="591"/>
      <c r="FO85" s="591"/>
      <c r="FP85" s="592"/>
      <c r="FR85" s="591"/>
      <c r="FS85" s="591"/>
      <c r="FT85" s="592"/>
      <c r="FV85" s="591"/>
      <c r="FW85" s="591"/>
      <c r="FX85" s="592"/>
      <c r="FZ85" s="591"/>
      <c r="GA85" s="591"/>
      <c r="GB85" s="592"/>
      <c r="GD85" s="591"/>
      <c r="GE85" s="591"/>
      <c r="GF85" s="592"/>
      <c r="GH85" s="591"/>
      <c r="GI85" s="591"/>
      <c r="GJ85" s="592"/>
      <c r="GL85" s="591"/>
      <c r="GM85" s="591"/>
      <c r="GN85" s="592"/>
      <c r="GP85" s="591"/>
      <c r="GQ85" s="591"/>
      <c r="GR85" s="592"/>
      <c r="GT85" s="591"/>
      <c r="GU85" s="591"/>
      <c r="GV85" s="592"/>
      <c r="GX85" s="591"/>
      <c r="GY85" s="591"/>
      <c r="GZ85" s="592"/>
      <c r="HB85" s="591"/>
      <c r="HC85" s="591"/>
      <c r="HD85" s="592"/>
      <c r="HF85" s="591"/>
      <c r="HG85" s="591"/>
      <c r="HH85" s="592"/>
      <c r="HJ85" s="591"/>
      <c r="HK85" s="591"/>
      <c r="HL85" s="592"/>
      <c r="HN85" s="591"/>
      <c r="HO85" s="591"/>
      <c r="HP85" s="592"/>
      <c r="HR85" s="591"/>
      <c r="HS85" s="591"/>
      <c r="HT85" s="592"/>
      <c r="HV85" s="591"/>
      <c r="HW85" s="591"/>
      <c r="HX85" s="592"/>
      <c r="HZ85" s="591"/>
      <c r="IA85" s="591"/>
      <c r="IB85" s="592"/>
      <c r="ID85" s="591"/>
      <c r="IE85" s="591"/>
      <c r="IF85" s="592"/>
      <c r="IH85" s="591"/>
      <c r="II85" s="591"/>
      <c r="IJ85" s="592"/>
      <c r="IL85" s="591"/>
      <c r="IM85" s="591"/>
      <c r="IN85" s="592"/>
      <c r="IP85" s="591"/>
      <c r="IQ85" s="591"/>
      <c r="IR85" s="592"/>
      <c r="IT85" s="591"/>
    </row>
    <row r="86" spans="1:254" ht="17.25" customHeight="1" x14ac:dyDescent="0.25">
      <c r="A86" s="777" t="s">
        <v>3292</v>
      </c>
      <c r="B86" s="590">
        <v>11300000</v>
      </c>
      <c r="C86" s="627"/>
      <c r="D86" s="627"/>
      <c r="E86" s="627"/>
      <c r="F86" s="627">
        <v>11300000</v>
      </c>
      <c r="G86" s="783"/>
      <c r="H86" s="609"/>
      <c r="I86" s="610"/>
      <c r="J86" s="611"/>
      <c r="O86" s="591"/>
      <c r="P86" s="592"/>
      <c r="R86" s="591"/>
      <c r="S86" s="591"/>
      <c r="T86" s="592"/>
      <c r="V86" s="591"/>
      <c r="W86" s="591"/>
      <c r="X86" s="592"/>
      <c r="Z86" s="591"/>
      <c r="AA86" s="591"/>
      <c r="AB86" s="592"/>
      <c r="AD86" s="591"/>
      <c r="AE86" s="591"/>
      <c r="AF86" s="592"/>
      <c r="AH86" s="591"/>
      <c r="AI86" s="591"/>
      <c r="AJ86" s="592"/>
      <c r="AL86" s="591"/>
      <c r="AM86" s="591"/>
      <c r="AN86" s="592"/>
      <c r="AP86" s="591"/>
      <c r="AQ86" s="591"/>
      <c r="AR86" s="592"/>
      <c r="AT86" s="591"/>
      <c r="AU86" s="591"/>
      <c r="AV86" s="592"/>
      <c r="AX86" s="591"/>
      <c r="AY86" s="591"/>
      <c r="AZ86" s="592"/>
      <c r="BB86" s="591"/>
      <c r="BC86" s="591"/>
      <c r="BD86" s="592"/>
      <c r="BF86" s="591"/>
      <c r="BG86" s="591"/>
      <c r="BH86" s="592"/>
      <c r="BJ86" s="591"/>
      <c r="BK86" s="591"/>
      <c r="BL86" s="592"/>
      <c r="BN86" s="591"/>
      <c r="BO86" s="591"/>
      <c r="BP86" s="592"/>
      <c r="BR86" s="591"/>
      <c r="BS86" s="591"/>
      <c r="BT86" s="592"/>
      <c r="BV86" s="591"/>
      <c r="BW86" s="591"/>
      <c r="BX86" s="592"/>
      <c r="BZ86" s="591"/>
      <c r="CA86" s="591"/>
      <c r="CB86" s="592"/>
      <c r="CD86" s="591"/>
      <c r="CE86" s="591"/>
      <c r="CF86" s="592"/>
      <c r="CH86" s="591"/>
      <c r="CI86" s="591"/>
      <c r="CJ86" s="592"/>
      <c r="CL86" s="591"/>
      <c r="CM86" s="591"/>
      <c r="CN86" s="592"/>
      <c r="CP86" s="591"/>
      <c r="CQ86" s="591"/>
      <c r="CR86" s="592"/>
      <c r="CT86" s="591"/>
      <c r="CU86" s="591"/>
      <c r="CV86" s="592"/>
      <c r="CX86" s="591"/>
      <c r="CY86" s="591"/>
      <c r="CZ86" s="592"/>
      <c r="DB86" s="591"/>
      <c r="DC86" s="591"/>
      <c r="DD86" s="592"/>
      <c r="DF86" s="591"/>
      <c r="DG86" s="591"/>
      <c r="DH86" s="592"/>
      <c r="DJ86" s="591"/>
      <c r="DK86" s="591"/>
      <c r="DL86" s="592"/>
      <c r="DN86" s="591"/>
      <c r="DO86" s="591"/>
      <c r="DP86" s="592"/>
      <c r="DR86" s="591"/>
      <c r="DS86" s="591"/>
      <c r="DT86" s="592"/>
      <c r="DV86" s="591"/>
      <c r="DW86" s="591"/>
      <c r="DX86" s="592"/>
      <c r="DZ86" s="591"/>
      <c r="EA86" s="591"/>
      <c r="EB86" s="592"/>
      <c r="ED86" s="591"/>
      <c r="EE86" s="591"/>
      <c r="EF86" s="592"/>
      <c r="EH86" s="591"/>
      <c r="EI86" s="591"/>
      <c r="EJ86" s="592"/>
      <c r="EL86" s="591"/>
      <c r="EM86" s="591"/>
      <c r="EN86" s="592"/>
      <c r="EP86" s="591"/>
      <c r="EQ86" s="591"/>
      <c r="ER86" s="592"/>
      <c r="ET86" s="591"/>
      <c r="EU86" s="591"/>
      <c r="EV86" s="592"/>
      <c r="EX86" s="591"/>
      <c r="EY86" s="591"/>
      <c r="EZ86" s="592"/>
      <c r="FB86" s="591"/>
      <c r="FC86" s="591"/>
      <c r="FD86" s="592"/>
      <c r="FF86" s="591"/>
      <c r="FG86" s="591"/>
      <c r="FH86" s="592"/>
      <c r="FJ86" s="591"/>
      <c r="FK86" s="591"/>
      <c r="FL86" s="592"/>
      <c r="FN86" s="591"/>
      <c r="FO86" s="591"/>
      <c r="FP86" s="592"/>
      <c r="FR86" s="591"/>
      <c r="FS86" s="591"/>
      <c r="FT86" s="592"/>
      <c r="FV86" s="591"/>
      <c r="FW86" s="591"/>
      <c r="FX86" s="592"/>
      <c r="FZ86" s="591"/>
      <c r="GA86" s="591"/>
      <c r="GB86" s="592"/>
      <c r="GD86" s="591"/>
      <c r="GE86" s="591"/>
      <c r="GF86" s="592"/>
      <c r="GH86" s="591"/>
      <c r="GI86" s="591"/>
      <c r="GJ86" s="592"/>
      <c r="GL86" s="591"/>
      <c r="GM86" s="591"/>
      <c r="GN86" s="592"/>
      <c r="GP86" s="591"/>
      <c r="GQ86" s="591"/>
      <c r="GR86" s="592"/>
      <c r="GT86" s="591"/>
      <c r="GU86" s="591"/>
      <c r="GV86" s="592"/>
      <c r="GX86" s="591"/>
      <c r="GY86" s="591"/>
      <c r="GZ86" s="592"/>
      <c r="HB86" s="591"/>
      <c r="HC86" s="591"/>
      <c r="HD86" s="592"/>
      <c r="HF86" s="591"/>
      <c r="HG86" s="591"/>
      <c r="HH86" s="592"/>
      <c r="HJ86" s="591"/>
      <c r="HK86" s="591"/>
      <c r="HL86" s="592"/>
      <c r="HN86" s="591"/>
      <c r="HO86" s="591"/>
      <c r="HP86" s="592"/>
      <c r="HR86" s="591"/>
      <c r="HS86" s="591"/>
      <c r="HT86" s="592"/>
      <c r="HV86" s="591"/>
      <c r="HW86" s="591"/>
      <c r="HX86" s="592"/>
      <c r="HZ86" s="591"/>
      <c r="IA86" s="591"/>
      <c r="IB86" s="592"/>
      <c r="ID86" s="591"/>
      <c r="IE86" s="591"/>
      <c r="IF86" s="592"/>
      <c r="IH86" s="591"/>
      <c r="II86" s="591"/>
      <c r="IJ86" s="592"/>
      <c r="IL86" s="591"/>
      <c r="IM86" s="591"/>
      <c r="IN86" s="592"/>
      <c r="IP86" s="591"/>
      <c r="IQ86" s="591"/>
      <c r="IR86" s="592"/>
      <c r="IT86" s="591"/>
    </row>
    <row r="87" spans="1:254" ht="17.25" customHeight="1" x14ac:dyDescent="0.25">
      <c r="A87" s="777"/>
      <c r="B87" s="583"/>
      <c r="C87" s="584"/>
      <c r="D87" s="584"/>
      <c r="E87" s="584"/>
      <c r="F87" s="584"/>
      <c r="G87" s="783"/>
      <c r="H87" s="609"/>
      <c r="I87" s="610"/>
      <c r="J87" s="611"/>
      <c r="O87" s="591"/>
      <c r="P87" s="592"/>
      <c r="R87" s="591"/>
      <c r="S87" s="591"/>
      <c r="T87" s="592"/>
      <c r="V87" s="591"/>
      <c r="W87" s="591"/>
      <c r="X87" s="592"/>
      <c r="Z87" s="591"/>
      <c r="AA87" s="591"/>
      <c r="AB87" s="592"/>
      <c r="AD87" s="591"/>
      <c r="AE87" s="591"/>
      <c r="AF87" s="592"/>
      <c r="AH87" s="591"/>
      <c r="AI87" s="591"/>
      <c r="AJ87" s="592"/>
      <c r="AL87" s="591"/>
      <c r="AM87" s="591"/>
      <c r="AN87" s="592"/>
      <c r="AP87" s="591"/>
      <c r="AQ87" s="591"/>
      <c r="AR87" s="592"/>
      <c r="AT87" s="591"/>
      <c r="AU87" s="591"/>
      <c r="AV87" s="592"/>
      <c r="AX87" s="591"/>
      <c r="AY87" s="591"/>
      <c r="AZ87" s="592"/>
      <c r="BB87" s="591"/>
      <c r="BC87" s="591"/>
      <c r="BD87" s="592"/>
      <c r="BF87" s="591"/>
      <c r="BG87" s="591"/>
      <c r="BH87" s="592"/>
      <c r="BJ87" s="591"/>
      <c r="BK87" s="591"/>
      <c r="BL87" s="592"/>
      <c r="BN87" s="591"/>
      <c r="BO87" s="591"/>
      <c r="BP87" s="592"/>
      <c r="BR87" s="591"/>
      <c r="BS87" s="591"/>
      <c r="BT87" s="592"/>
      <c r="BV87" s="591"/>
      <c r="BW87" s="591"/>
      <c r="BX87" s="592"/>
      <c r="BZ87" s="591"/>
      <c r="CA87" s="591"/>
      <c r="CB87" s="592"/>
      <c r="CD87" s="591"/>
      <c r="CE87" s="591"/>
      <c r="CF87" s="592"/>
      <c r="CH87" s="591"/>
      <c r="CI87" s="591"/>
      <c r="CJ87" s="592"/>
      <c r="CL87" s="591"/>
      <c r="CM87" s="591"/>
      <c r="CN87" s="592"/>
      <c r="CP87" s="591"/>
      <c r="CQ87" s="591"/>
      <c r="CR87" s="592"/>
      <c r="CT87" s="591"/>
      <c r="CU87" s="591"/>
      <c r="CV87" s="592"/>
      <c r="CX87" s="591"/>
      <c r="CY87" s="591"/>
      <c r="CZ87" s="592"/>
      <c r="DB87" s="591"/>
      <c r="DC87" s="591"/>
      <c r="DD87" s="592"/>
      <c r="DF87" s="591"/>
      <c r="DG87" s="591"/>
      <c r="DH87" s="592"/>
      <c r="DJ87" s="591"/>
      <c r="DK87" s="591"/>
      <c r="DL87" s="592"/>
      <c r="DN87" s="591"/>
      <c r="DO87" s="591"/>
      <c r="DP87" s="592"/>
      <c r="DR87" s="591"/>
      <c r="DS87" s="591"/>
      <c r="DT87" s="592"/>
      <c r="DV87" s="591"/>
      <c r="DW87" s="591"/>
      <c r="DX87" s="592"/>
      <c r="DZ87" s="591"/>
      <c r="EA87" s="591"/>
      <c r="EB87" s="592"/>
      <c r="ED87" s="591"/>
      <c r="EE87" s="591"/>
      <c r="EF87" s="592"/>
      <c r="EH87" s="591"/>
      <c r="EI87" s="591"/>
      <c r="EJ87" s="592"/>
      <c r="EL87" s="591"/>
      <c r="EM87" s="591"/>
      <c r="EN87" s="592"/>
      <c r="EP87" s="591"/>
      <c r="EQ87" s="591"/>
      <c r="ER87" s="592"/>
      <c r="ET87" s="591"/>
      <c r="EU87" s="591"/>
      <c r="EV87" s="592"/>
      <c r="EX87" s="591"/>
      <c r="EY87" s="591"/>
      <c r="EZ87" s="592"/>
      <c r="FB87" s="591"/>
      <c r="FC87" s="591"/>
      <c r="FD87" s="592"/>
      <c r="FF87" s="591"/>
      <c r="FG87" s="591"/>
      <c r="FH87" s="592"/>
      <c r="FJ87" s="591"/>
      <c r="FK87" s="591"/>
      <c r="FL87" s="592"/>
      <c r="FN87" s="591"/>
      <c r="FO87" s="591"/>
      <c r="FP87" s="592"/>
      <c r="FR87" s="591"/>
      <c r="FS87" s="591"/>
      <c r="FT87" s="592"/>
      <c r="FV87" s="591"/>
      <c r="FW87" s="591"/>
      <c r="FX87" s="592"/>
      <c r="FZ87" s="591"/>
      <c r="GA87" s="591"/>
      <c r="GB87" s="592"/>
      <c r="GD87" s="591"/>
      <c r="GE87" s="591"/>
      <c r="GF87" s="592"/>
      <c r="GH87" s="591"/>
      <c r="GI87" s="591"/>
      <c r="GJ87" s="592"/>
      <c r="GL87" s="591"/>
      <c r="GM87" s="591"/>
      <c r="GN87" s="592"/>
      <c r="GP87" s="591"/>
      <c r="GQ87" s="591"/>
      <c r="GR87" s="592"/>
      <c r="GT87" s="591"/>
      <c r="GU87" s="591"/>
      <c r="GV87" s="592"/>
      <c r="GX87" s="591"/>
      <c r="GY87" s="591"/>
      <c r="GZ87" s="592"/>
      <c r="HB87" s="591"/>
      <c r="HC87" s="591"/>
      <c r="HD87" s="592"/>
      <c r="HF87" s="591"/>
      <c r="HG87" s="591"/>
      <c r="HH87" s="592"/>
      <c r="HJ87" s="591"/>
      <c r="HK87" s="591"/>
      <c r="HL87" s="592"/>
      <c r="HN87" s="591"/>
      <c r="HO87" s="591"/>
      <c r="HP87" s="592"/>
      <c r="HR87" s="591"/>
      <c r="HS87" s="591"/>
      <c r="HT87" s="592"/>
      <c r="HV87" s="591"/>
      <c r="HW87" s="591"/>
      <c r="HX87" s="592"/>
      <c r="HZ87" s="591"/>
      <c r="IA87" s="591"/>
      <c r="IB87" s="592"/>
      <c r="ID87" s="591"/>
      <c r="IE87" s="591"/>
      <c r="IF87" s="592"/>
      <c r="IH87" s="591"/>
      <c r="II87" s="591"/>
      <c r="IJ87" s="592"/>
      <c r="IL87" s="591"/>
      <c r="IM87" s="591"/>
      <c r="IN87" s="592"/>
      <c r="IP87" s="591"/>
      <c r="IQ87" s="591"/>
      <c r="IR87" s="592"/>
      <c r="IT87" s="591"/>
    </row>
    <row r="88" spans="1:254" ht="17.25" customHeight="1" x14ac:dyDescent="0.25">
      <c r="A88" s="777"/>
      <c r="B88" s="583"/>
      <c r="C88" s="584"/>
      <c r="D88" s="584"/>
      <c r="E88" s="584"/>
      <c r="F88" s="584"/>
      <c r="G88" s="783"/>
      <c r="H88" s="609"/>
      <c r="I88" s="610"/>
      <c r="J88" s="611"/>
      <c r="O88" s="591"/>
      <c r="P88" s="592"/>
      <c r="R88" s="591"/>
      <c r="S88" s="591"/>
      <c r="T88" s="592"/>
      <c r="V88" s="591"/>
      <c r="W88" s="591"/>
      <c r="X88" s="592"/>
      <c r="Z88" s="591"/>
      <c r="AA88" s="591"/>
      <c r="AB88" s="592"/>
      <c r="AD88" s="591"/>
      <c r="AE88" s="591"/>
      <c r="AF88" s="592"/>
      <c r="AH88" s="591"/>
      <c r="AI88" s="591"/>
      <c r="AJ88" s="592"/>
      <c r="AL88" s="591"/>
      <c r="AM88" s="591"/>
      <c r="AN88" s="592"/>
      <c r="AP88" s="591"/>
      <c r="AQ88" s="591"/>
      <c r="AR88" s="592"/>
      <c r="AT88" s="591"/>
      <c r="AU88" s="591"/>
      <c r="AV88" s="592"/>
      <c r="AX88" s="591"/>
      <c r="AY88" s="591"/>
      <c r="AZ88" s="592"/>
      <c r="BB88" s="591"/>
      <c r="BC88" s="591"/>
      <c r="BD88" s="592"/>
      <c r="BF88" s="591"/>
      <c r="BG88" s="591"/>
      <c r="BH88" s="592"/>
      <c r="BJ88" s="591"/>
      <c r="BK88" s="591"/>
      <c r="BL88" s="592"/>
      <c r="BN88" s="591"/>
      <c r="BO88" s="591"/>
      <c r="BP88" s="592"/>
      <c r="BR88" s="591"/>
      <c r="BS88" s="591"/>
      <c r="BT88" s="592"/>
      <c r="BV88" s="591"/>
      <c r="BW88" s="591"/>
      <c r="BX88" s="592"/>
      <c r="BZ88" s="591"/>
      <c r="CA88" s="591"/>
      <c r="CB88" s="592"/>
      <c r="CD88" s="591"/>
      <c r="CE88" s="591"/>
      <c r="CF88" s="592"/>
      <c r="CH88" s="591"/>
      <c r="CI88" s="591"/>
      <c r="CJ88" s="592"/>
      <c r="CL88" s="591"/>
      <c r="CM88" s="591"/>
      <c r="CN88" s="592"/>
      <c r="CP88" s="591"/>
      <c r="CQ88" s="591"/>
      <c r="CR88" s="592"/>
      <c r="CT88" s="591"/>
      <c r="CU88" s="591"/>
      <c r="CV88" s="592"/>
      <c r="CX88" s="591"/>
      <c r="CY88" s="591"/>
      <c r="CZ88" s="592"/>
      <c r="DB88" s="591"/>
      <c r="DC88" s="591"/>
      <c r="DD88" s="592"/>
      <c r="DF88" s="591"/>
      <c r="DG88" s="591"/>
      <c r="DH88" s="592"/>
      <c r="DJ88" s="591"/>
      <c r="DK88" s="591"/>
      <c r="DL88" s="592"/>
      <c r="DN88" s="591"/>
      <c r="DO88" s="591"/>
      <c r="DP88" s="592"/>
      <c r="DR88" s="591"/>
      <c r="DS88" s="591"/>
      <c r="DT88" s="592"/>
      <c r="DV88" s="591"/>
      <c r="DW88" s="591"/>
      <c r="DX88" s="592"/>
      <c r="DZ88" s="591"/>
      <c r="EA88" s="591"/>
      <c r="EB88" s="592"/>
      <c r="ED88" s="591"/>
      <c r="EE88" s="591"/>
      <c r="EF88" s="592"/>
      <c r="EH88" s="591"/>
      <c r="EI88" s="591"/>
      <c r="EJ88" s="592"/>
      <c r="EL88" s="591"/>
      <c r="EM88" s="591"/>
      <c r="EN88" s="592"/>
      <c r="EP88" s="591"/>
      <c r="EQ88" s="591"/>
      <c r="ER88" s="592"/>
      <c r="ET88" s="591"/>
      <c r="EU88" s="591"/>
      <c r="EV88" s="592"/>
      <c r="EX88" s="591"/>
      <c r="EY88" s="591"/>
      <c r="EZ88" s="592"/>
      <c r="FB88" s="591"/>
      <c r="FC88" s="591"/>
      <c r="FD88" s="592"/>
      <c r="FF88" s="591"/>
      <c r="FG88" s="591"/>
      <c r="FH88" s="592"/>
      <c r="FJ88" s="591"/>
      <c r="FK88" s="591"/>
      <c r="FL88" s="592"/>
      <c r="FN88" s="591"/>
      <c r="FO88" s="591"/>
      <c r="FP88" s="592"/>
      <c r="FR88" s="591"/>
      <c r="FS88" s="591"/>
      <c r="FT88" s="592"/>
      <c r="FV88" s="591"/>
      <c r="FW88" s="591"/>
      <c r="FX88" s="592"/>
      <c r="FZ88" s="591"/>
      <c r="GA88" s="591"/>
      <c r="GB88" s="592"/>
      <c r="GD88" s="591"/>
      <c r="GE88" s="591"/>
      <c r="GF88" s="592"/>
      <c r="GH88" s="591"/>
      <c r="GI88" s="591"/>
      <c r="GJ88" s="592"/>
      <c r="GL88" s="591"/>
      <c r="GM88" s="591"/>
      <c r="GN88" s="592"/>
      <c r="GP88" s="591"/>
      <c r="GQ88" s="591"/>
      <c r="GR88" s="592"/>
      <c r="GT88" s="591"/>
      <c r="GU88" s="591"/>
      <c r="GV88" s="592"/>
      <c r="GX88" s="591"/>
      <c r="GY88" s="591"/>
      <c r="GZ88" s="592"/>
      <c r="HB88" s="591"/>
      <c r="HC88" s="591"/>
      <c r="HD88" s="592"/>
      <c r="HF88" s="591"/>
      <c r="HG88" s="591"/>
      <c r="HH88" s="592"/>
      <c r="HJ88" s="591"/>
      <c r="HK88" s="591"/>
      <c r="HL88" s="592"/>
      <c r="HN88" s="591"/>
      <c r="HO88" s="591"/>
      <c r="HP88" s="592"/>
      <c r="HR88" s="591"/>
      <c r="HS88" s="591"/>
      <c r="HT88" s="592"/>
      <c r="HV88" s="591"/>
      <c r="HW88" s="591"/>
      <c r="HX88" s="592"/>
      <c r="HZ88" s="591"/>
      <c r="IA88" s="591"/>
      <c r="IB88" s="592"/>
      <c r="ID88" s="591"/>
      <c r="IE88" s="591"/>
      <c r="IF88" s="592"/>
      <c r="IH88" s="591"/>
      <c r="II88" s="591"/>
      <c r="IJ88" s="592"/>
      <c r="IL88" s="591"/>
      <c r="IM88" s="591"/>
      <c r="IN88" s="592"/>
      <c r="IP88" s="591"/>
      <c r="IQ88" s="591"/>
      <c r="IR88" s="592"/>
      <c r="IT88" s="591"/>
    </row>
    <row r="89" spans="1:254" ht="17.25" customHeight="1" x14ac:dyDescent="0.25">
      <c r="A89" s="777"/>
      <c r="B89" s="583"/>
      <c r="C89" s="584"/>
      <c r="D89" s="584"/>
      <c r="E89" s="584"/>
      <c r="F89" s="584"/>
      <c r="G89" s="783"/>
      <c r="H89" s="609"/>
      <c r="I89" s="610"/>
      <c r="J89" s="611"/>
      <c r="O89" s="591"/>
      <c r="P89" s="592"/>
      <c r="R89" s="591"/>
      <c r="S89" s="591"/>
      <c r="T89" s="592"/>
      <c r="V89" s="591"/>
      <c r="W89" s="591"/>
      <c r="X89" s="592"/>
      <c r="Z89" s="591"/>
      <c r="AA89" s="591"/>
      <c r="AB89" s="592"/>
      <c r="AD89" s="591"/>
      <c r="AE89" s="591"/>
      <c r="AF89" s="592"/>
      <c r="AH89" s="591"/>
      <c r="AI89" s="591"/>
      <c r="AJ89" s="592"/>
      <c r="AL89" s="591"/>
      <c r="AM89" s="591"/>
      <c r="AN89" s="592"/>
      <c r="AP89" s="591"/>
      <c r="AQ89" s="591"/>
      <c r="AR89" s="592"/>
      <c r="AT89" s="591"/>
      <c r="AU89" s="591"/>
      <c r="AV89" s="592"/>
      <c r="AX89" s="591"/>
      <c r="AY89" s="591"/>
      <c r="AZ89" s="592"/>
      <c r="BB89" s="591"/>
      <c r="BC89" s="591"/>
      <c r="BD89" s="592"/>
      <c r="BF89" s="591"/>
      <c r="BG89" s="591"/>
      <c r="BH89" s="592"/>
      <c r="BJ89" s="591"/>
      <c r="BK89" s="591"/>
      <c r="BL89" s="592"/>
      <c r="BN89" s="591"/>
      <c r="BO89" s="591"/>
      <c r="BP89" s="592"/>
      <c r="BR89" s="591"/>
      <c r="BS89" s="591"/>
      <c r="BT89" s="592"/>
      <c r="BV89" s="591"/>
      <c r="BW89" s="591"/>
      <c r="BX89" s="592"/>
      <c r="BZ89" s="591"/>
      <c r="CA89" s="591"/>
      <c r="CB89" s="592"/>
      <c r="CD89" s="591"/>
      <c r="CE89" s="591"/>
      <c r="CF89" s="592"/>
      <c r="CH89" s="591"/>
      <c r="CI89" s="591"/>
      <c r="CJ89" s="592"/>
      <c r="CL89" s="591"/>
      <c r="CM89" s="591"/>
      <c r="CN89" s="592"/>
      <c r="CP89" s="591"/>
      <c r="CQ89" s="591"/>
      <c r="CR89" s="592"/>
      <c r="CT89" s="591"/>
      <c r="CU89" s="591"/>
      <c r="CV89" s="592"/>
      <c r="CX89" s="591"/>
      <c r="CY89" s="591"/>
      <c r="CZ89" s="592"/>
      <c r="DB89" s="591"/>
      <c r="DC89" s="591"/>
      <c r="DD89" s="592"/>
      <c r="DF89" s="591"/>
      <c r="DG89" s="591"/>
      <c r="DH89" s="592"/>
      <c r="DJ89" s="591"/>
      <c r="DK89" s="591"/>
      <c r="DL89" s="592"/>
      <c r="DN89" s="591"/>
      <c r="DO89" s="591"/>
      <c r="DP89" s="592"/>
      <c r="DR89" s="591"/>
      <c r="DS89" s="591"/>
      <c r="DT89" s="592"/>
      <c r="DV89" s="591"/>
      <c r="DW89" s="591"/>
      <c r="DX89" s="592"/>
      <c r="DZ89" s="591"/>
      <c r="EA89" s="591"/>
      <c r="EB89" s="592"/>
      <c r="ED89" s="591"/>
      <c r="EE89" s="591"/>
      <c r="EF89" s="592"/>
      <c r="EH89" s="591"/>
      <c r="EI89" s="591"/>
      <c r="EJ89" s="592"/>
      <c r="EL89" s="591"/>
      <c r="EM89" s="591"/>
      <c r="EN89" s="592"/>
      <c r="EP89" s="591"/>
      <c r="EQ89" s="591"/>
      <c r="ER89" s="592"/>
      <c r="ET89" s="591"/>
      <c r="EU89" s="591"/>
      <c r="EV89" s="592"/>
      <c r="EX89" s="591"/>
      <c r="EY89" s="591"/>
      <c r="EZ89" s="592"/>
      <c r="FB89" s="591"/>
      <c r="FC89" s="591"/>
      <c r="FD89" s="592"/>
      <c r="FF89" s="591"/>
      <c r="FG89" s="591"/>
      <c r="FH89" s="592"/>
      <c r="FJ89" s="591"/>
      <c r="FK89" s="591"/>
      <c r="FL89" s="592"/>
      <c r="FN89" s="591"/>
      <c r="FO89" s="591"/>
      <c r="FP89" s="592"/>
      <c r="FR89" s="591"/>
      <c r="FS89" s="591"/>
      <c r="FT89" s="592"/>
      <c r="FV89" s="591"/>
      <c r="FW89" s="591"/>
      <c r="FX89" s="592"/>
      <c r="FZ89" s="591"/>
      <c r="GA89" s="591"/>
      <c r="GB89" s="592"/>
      <c r="GD89" s="591"/>
      <c r="GE89" s="591"/>
      <c r="GF89" s="592"/>
      <c r="GH89" s="591"/>
      <c r="GI89" s="591"/>
      <c r="GJ89" s="592"/>
      <c r="GL89" s="591"/>
      <c r="GM89" s="591"/>
      <c r="GN89" s="592"/>
      <c r="GP89" s="591"/>
      <c r="GQ89" s="591"/>
      <c r="GR89" s="592"/>
      <c r="GT89" s="591"/>
      <c r="GU89" s="591"/>
      <c r="GV89" s="592"/>
      <c r="GX89" s="591"/>
      <c r="GY89" s="591"/>
      <c r="GZ89" s="592"/>
      <c r="HB89" s="591"/>
      <c r="HC89" s="591"/>
      <c r="HD89" s="592"/>
      <c r="HF89" s="591"/>
      <c r="HG89" s="591"/>
      <c r="HH89" s="592"/>
      <c r="HJ89" s="591"/>
      <c r="HK89" s="591"/>
      <c r="HL89" s="592"/>
      <c r="HN89" s="591"/>
      <c r="HO89" s="591"/>
      <c r="HP89" s="592"/>
      <c r="HR89" s="591"/>
      <c r="HS89" s="591"/>
      <c r="HT89" s="592"/>
      <c r="HV89" s="591"/>
      <c r="HW89" s="591"/>
      <c r="HX89" s="592"/>
      <c r="HZ89" s="591"/>
      <c r="IA89" s="591"/>
      <c r="IB89" s="592"/>
      <c r="ID89" s="591"/>
      <c r="IE89" s="591"/>
      <c r="IF89" s="592"/>
      <c r="IH89" s="591"/>
      <c r="II89" s="591"/>
      <c r="IJ89" s="592"/>
      <c r="IL89" s="591"/>
      <c r="IM89" s="591"/>
      <c r="IN89" s="592"/>
      <c r="IP89" s="591"/>
      <c r="IQ89" s="591"/>
      <c r="IR89" s="592"/>
      <c r="IT89" s="591"/>
    </row>
    <row r="90" spans="1:254" ht="17.25" customHeight="1" x14ac:dyDescent="0.25">
      <c r="A90" s="777"/>
      <c r="B90" s="583"/>
      <c r="C90" s="584"/>
      <c r="D90" s="584"/>
      <c r="E90" s="584"/>
      <c r="F90" s="584"/>
      <c r="G90" s="783"/>
      <c r="H90" s="609"/>
      <c r="I90" s="610"/>
      <c r="J90" s="611"/>
      <c r="O90" s="591"/>
      <c r="P90" s="592"/>
      <c r="R90" s="591"/>
      <c r="S90" s="591"/>
      <c r="T90" s="592"/>
      <c r="V90" s="591"/>
      <c r="W90" s="591"/>
      <c r="X90" s="592"/>
      <c r="Z90" s="591"/>
      <c r="AA90" s="591"/>
      <c r="AB90" s="592"/>
      <c r="AD90" s="591"/>
      <c r="AE90" s="591"/>
      <c r="AF90" s="592"/>
      <c r="AH90" s="591"/>
      <c r="AI90" s="591"/>
      <c r="AJ90" s="592"/>
      <c r="AL90" s="591"/>
      <c r="AM90" s="591"/>
      <c r="AN90" s="592"/>
      <c r="AP90" s="591"/>
      <c r="AQ90" s="591"/>
      <c r="AR90" s="592"/>
      <c r="AT90" s="591"/>
      <c r="AU90" s="591"/>
      <c r="AV90" s="592"/>
      <c r="AX90" s="591"/>
      <c r="AY90" s="591"/>
      <c r="AZ90" s="592"/>
      <c r="BB90" s="591"/>
      <c r="BC90" s="591"/>
      <c r="BD90" s="592"/>
      <c r="BF90" s="591"/>
      <c r="BG90" s="591"/>
      <c r="BH90" s="592"/>
      <c r="BJ90" s="591"/>
      <c r="BK90" s="591"/>
      <c r="BL90" s="592"/>
      <c r="BN90" s="591"/>
      <c r="BO90" s="591"/>
      <c r="BP90" s="592"/>
      <c r="BR90" s="591"/>
      <c r="BS90" s="591"/>
      <c r="BT90" s="592"/>
      <c r="BV90" s="591"/>
      <c r="BW90" s="591"/>
      <c r="BX90" s="592"/>
      <c r="BZ90" s="591"/>
      <c r="CA90" s="591"/>
      <c r="CB90" s="592"/>
      <c r="CD90" s="591"/>
      <c r="CE90" s="591"/>
      <c r="CF90" s="592"/>
      <c r="CH90" s="591"/>
      <c r="CI90" s="591"/>
      <c r="CJ90" s="592"/>
      <c r="CL90" s="591"/>
      <c r="CM90" s="591"/>
      <c r="CN90" s="592"/>
      <c r="CP90" s="591"/>
      <c r="CQ90" s="591"/>
      <c r="CR90" s="592"/>
      <c r="CT90" s="591"/>
      <c r="CU90" s="591"/>
      <c r="CV90" s="592"/>
      <c r="CX90" s="591"/>
      <c r="CY90" s="591"/>
      <c r="CZ90" s="592"/>
      <c r="DB90" s="591"/>
      <c r="DC90" s="591"/>
      <c r="DD90" s="592"/>
      <c r="DF90" s="591"/>
      <c r="DG90" s="591"/>
      <c r="DH90" s="592"/>
      <c r="DJ90" s="591"/>
      <c r="DK90" s="591"/>
      <c r="DL90" s="592"/>
      <c r="DN90" s="591"/>
      <c r="DO90" s="591"/>
      <c r="DP90" s="592"/>
      <c r="DR90" s="591"/>
      <c r="DS90" s="591"/>
      <c r="DT90" s="592"/>
      <c r="DV90" s="591"/>
      <c r="DW90" s="591"/>
      <c r="DX90" s="592"/>
      <c r="DZ90" s="591"/>
      <c r="EA90" s="591"/>
      <c r="EB90" s="592"/>
      <c r="ED90" s="591"/>
      <c r="EE90" s="591"/>
      <c r="EF90" s="592"/>
      <c r="EH90" s="591"/>
      <c r="EI90" s="591"/>
      <c r="EJ90" s="592"/>
      <c r="EL90" s="591"/>
      <c r="EM90" s="591"/>
      <c r="EN90" s="592"/>
      <c r="EP90" s="591"/>
      <c r="EQ90" s="591"/>
      <c r="ER90" s="592"/>
      <c r="ET90" s="591"/>
      <c r="EU90" s="591"/>
      <c r="EV90" s="592"/>
      <c r="EX90" s="591"/>
      <c r="EY90" s="591"/>
      <c r="EZ90" s="592"/>
      <c r="FB90" s="591"/>
      <c r="FC90" s="591"/>
      <c r="FD90" s="592"/>
      <c r="FF90" s="591"/>
      <c r="FG90" s="591"/>
      <c r="FH90" s="592"/>
      <c r="FJ90" s="591"/>
      <c r="FK90" s="591"/>
      <c r="FL90" s="592"/>
      <c r="FN90" s="591"/>
      <c r="FO90" s="591"/>
      <c r="FP90" s="592"/>
      <c r="FR90" s="591"/>
      <c r="FS90" s="591"/>
      <c r="FT90" s="592"/>
      <c r="FV90" s="591"/>
      <c r="FW90" s="591"/>
      <c r="FX90" s="592"/>
      <c r="FZ90" s="591"/>
      <c r="GA90" s="591"/>
      <c r="GB90" s="592"/>
      <c r="GD90" s="591"/>
      <c r="GE90" s="591"/>
      <c r="GF90" s="592"/>
      <c r="GH90" s="591"/>
      <c r="GI90" s="591"/>
      <c r="GJ90" s="592"/>
      <c r="GL90" s="591"/>
      <c r="GM90" s="591"/>
      <c r="GN90" s="592"/>
      <c r="GP90" s="591"/>
      <c r="GQ90" s="591"/>
      <c r="GR90" s="592"/>
      <c r="GT90" s="591"/>
      <c r="GU90" s="591"/>
      <c r="GV90" s="592"/>
      <c r="GX90" s="591"/>
      <c r="GY90" s="591"/>
      <c r="GZ90" s="592"/>
      <c r="HB90" s="591"/>
      <c r="HC90" s="591"/>
      <c r="HD90" s="592"/>
      <c r="HF90" s="591"/>
      <c r="HG90" s="591"/>
      <c r="HH90" s="592"/>
      <c r="HJ90" s="591"/>
      <c r="HK90" s="591"/>
      <c r="HL90" s="592"/>
      <c r="HN90" s="591"/>
      <c r="HO90" s="591"/>
      <c r="HP90" s="592"/>
      <c r="HR90" s="591"/>
      <c r="HS90" s="591"/>
      <c r="HT90" s="592"/>
      <c r="HV90" s="591"/>
      <c r="HW90" s="591"/>
      <c r="HX90" s="592"/>
      <c r="HZ90" s="591"/>
      <c r="IA90" s="591"/>
      <c r="IB90" s="592"/>
      <c r="ID90" s="591"/>
      <c r="IE90" s="591"/>
      <c r="IF90" s="592"/>
      <c r="IH90" s="591"/>
      <c r="II90" s="591"/>
      <c r="IJ90" s="592"/>
      <c r="IL90" s="591"/>
      <c r="IM90" s="591"/>
      <c r="IN90" s="592"/>
      <c r="IP90" s="591"/>
      <c r="IQ90" s="591"/>
      <c r="IR90" s="592"/>
      <c r="IT90" s="591"/>
    </row>
    <row r="91" spans="1:254" ht="17.25" customHeight="1" x14ac:dyDescent="0.25">
      <c r="A91" s="777"/>
      <c r="B91" s="583"/>
      <c r="C91" s="584"/>
      <c r="D91" s="584"/>
      <c r="E91" s="584"/>
      <c r="F91" s="584"/>
      <c r="G91" s="783"/>
      <c r="H91" s="609"/>
      <c r="I91" s="610"/>
      <c r="J91" s="611"/>
      <c r="O91" s="591"/>
      <c r="P91" s="592"/>
      <c r="R91" s="591"/>
      <c r="S91" s="591"/>
      <c r="T91" s="592"/>
      <c r="V91" s="591"/>
      <c r="W91" s="591"/>
      <c r="X91" s="592"/>
      <c r="Z91" s="591"/>
      <c r="AA91" s="591"/>
      <c r="AB91" s="592"/>
      <c r="AD91" s="591"/>
      <c r="AE91" s="591"/>
      <c r="AF91" s="592"/>
      <c r="AH91" s="591"/>
      <c r="AI91" s="591"/>
      <c r="AJ91" s="592"/>
      <c r="AL91" s="591"/>
      <c r="AM91" s="591"/>
      <c r="AN91" s="592"/>
      <c r="AP91" s="591"/>
      <c r="AQ91" s="591"/>
      <c r="AR91" s="592"/>
      <c r="AT91" s="591"/>
      <c r="AU91" s="591"/>
      <c r="AV91" s="592"/>
      <c r="AX91" s="591"/>
      <c r="AY91" s="591"/>
      <c r="AZ91" s="592"/>
      <c r="BB91" s="591"/>
      <c r="BC91" s="591"/>
      <c r="BD91" s="592"/>
      <c r="BF91" s="591"/>
      <c r="BG91" s="591"/>
      <c r="BH91" s="592"/>
      <c r="BJ91" s="591"/>
      <c r="BK91" s="591"/>
      <c r="BL91" s="592"/>
      <c r="BN91" s="591"/>
      <c r="BO91" s="591"/>
      <c r="BP91" s="592"/>
      <c r="BR91" s="591"/>
      <c r="BS91" s="591"/>
      <c r="BT91" s="592"/>
      <c r="BV91" s="591"/>
      <c r="BW91" s="591"/>
      <c r="BX91" s="592"/>
      <c r="BZ91" s="591"/>
      <c r="CA91" s="591"/>
      <c r="CB91" s="592"/>
      <c r="CD91" s="591"/>
      <c r="CE91" s="591"/>
      <c r="CF91" s="592"/>
      <c r="CH91" s="591"/>
      <c r="CI91" s="591"/>
      <c r="CJ91" s="592"/>
      <c r="CL91" s="591"/>
      <c r="CM91" s="591"/>
      <c r="CN91" s="592"/>
      <c r="CP91" s="591"/>
      <c r="CQ91" s="591"/>
      <c r="CR91" s="592"/>
      <c r="CT91" s="591"/>
      <c r="CU91" s="591"/>
      <c r="CV91" s="592"/>
      <c r="CX91" s="591"/>
      <c r="CY91" s="591"/>
      <c r="CZ91" s="592"/>
      <c r="DB91" s="591"/>
      <c r="DC91" s="591"/>
      <c r="DD91" s="592"/>
      <c r="DF91" s="591"/>
      <c r="DG91" s="591"/>
      <c r="DH91" s="592"/>
      <c r="DJ91" s="591"/>
      <c r="DK91" s="591"/>
      <c r="DL91" s="592"/>
      <c r="DN91" s="591"/>
      <c r="DO91" s="591"/>
      <c r="DP91" s="592"/>
      <c r="DR91" s="591"/>
      <c r="DS91" s="591"/>
      <c r="DT91" s="592"/>
      <c r="DV91" s="591"/>
      <c r="DW91" s="591"/>
      <c r="DX91" s="592"/>
      <c r="DZ91" s="591"/>
      <c r="EA91" s="591"/>
      <c r="EB91" s="592"/>
      <c r="ED91" s="591"/>
      <c r="EE91" s="591"/>
      <c r="EF91" s="592"/>
      <c r="EH91" s="591"/>
      <c r="EI91" s="591"/>
      <c r="EJ91" s="592"/>
      <c r="EL91" s="591"/>
      <c r="EM91" s="591"/>
      <c r="EN91" s="592"/>
      <c r="EP91" s="591"/>
      <c r="EQ91" s="591"/>
      <c r="ER91" s="592"/>
      <c r="ET91" s="591"/>
      <c r="EU91" s="591"/>
      <c r="EV91" s="592"/>
      <c r="EX91" s="591"/>
      <c r="EY91" s="591"/>
      <c r="EZ91" s="592"/>
      <c r="FB91" s="591"/>
      <c r="FC91" s="591"/>
      <c r="FD91" s="592"/>
      <c r="FF91" s="591"/>
      <c r="FG91" s="591"/>
      <c r="FH91" s="592"/>
      <c r="FJ91" s="591"/>
      <c r="FK91" s="591"/>
      <c r="FL91" s="592"/>
      <c r="FN91" s="591"/>
      <c r="FO91" s="591"/>
      <c r="FP91" s="592"/>
      <c r="FR91" s="591"/>
      <c r="FS91" s="591"/>
      <c r="FT91" s="592"/>
      <c r="FV91" s="591"/>
      <c r="FW91" s="591"/>
      <c r="FX91" s="592"/>
      <c r="FZ91" s="591"/>
      <c r="GA91" s="591"/>
      <c r="GB91" s="592"/>
      <c r="GD91" s="591"/>
      <c r="GE91" s="591"/>
      <c r="GF91" s="592"/>
      <c r="GH91" s="591"/>
      <c r="GI91" s="591"/>
      <c r="GJ91" s="592"/>
      <c r="GL91" s="591"/>
      <c r="GM91" s="591"/>
      <c r="GN91" s="592"/>
      <c r="GP91" s="591"/>
      <c r="GQ91" s="591"/>
      <c r="GR91" s="592"/>
      <c r="GT91" s="591"/>
      <c r="GU91" s="591"/>
      <c r="GV91" s="592"/>
      <c r="GX91" s="591"/>
      <c r="GY91" s="591"/>
      <c r="GZ91" s="592"/>
      <c r="HB91" s="591"/>
      <c r="HC91" s="591"/>
      <c r="HD91" s="592"/>
      <c r="HF91" s="591"/>
      <c r="HG91" s="591"/>
      <c r="HH91" s="592"/>
      <c r="HJ91" s="591"/>
      <c r="HK91" s="591"/>
      <c r="HL91" s="592"/>
      <c r="HN91" s="591"/>
      <c r="HO91" s="591"/>
      <c r="HP91" s="592"/>
      <c r="HR91" s="591"/>
      <c r="HS91" s="591"/>
      <c r="HT91" s="592"/>
      <c r="HV91" s="591"/>
      <c r="HW91" s="591"/>
      <c r="HX91" s="592"/>
      <c r="HZ91" s="591"/>
      <c r="IA91" s="591"/>
      <c r="IB91" s="592"/>
      <c r="ID91" s="591"/>
      <c r="IE91" s="591"/>
      <c r="IF91" s="592"/>
      <c r="IH91" s="591"/>
      <c r="II91" s="591"/>
      <c r="IJ91" s="592"/>
      <c r="IL91" s="591"/>
      <c r="IM91" s="591"/>
      <c r="IN91" s="592"/>
      <c r="IP91" s="591"/>
      <c r="IQ91" s="591"/>
      <c r="IR91" s="592"/>
      <c r="IT91" s="591"/>
    </row>
    <row r="92" spans="1:254" ht="17.25" customHeight="1" x14ac:dyDescent="0.25">
      <c r="A92" s="777"/>
      <c r="B92" s="583"/>
      <c r="C92" s="584"/>
      <c r="D92" s="584"/>
      <c r="E92" s="584"/>
      <c r="F92" s="584"/>
      <c r="G92" s="783"/>
      <c r="H92" s="609"/>
      <c r="I92" s="610"/>
      <c r="J92" s="611"/>
      <c r="O92" s="591"/>
      <c r="P92" s="592"/>
      <c r="R92" s="591"/>
      <c r="S92" s="591"/>
      <c r="T92" s="592"/>
      <c r="V92" s="591"/>
      <c r="W92" s="591"/>
      <c r="X92" s="592"/>
      <c r="Z92" s="591"/>
      <c r="AA92" s="591"/>
      <c r="AB92" s="592"/>
      <c r="AD92" s="591"/>
      <c r="AE92" s="591"/>
      <c r="AF92" s="592"/>
      <c r="AH92" s="591"/>
      <c r="AI92" s="591"/>
      <c r="AJ92" s="592"/>
      <c r="AL92" s="591"/>
      <c r="AM92" s="591"/>
      <c r="AN92" s="592"/>
      <c r="AP92" s="591"/>
      <c r="AQ92" s="591"/>
      <c r="AR92" s="592"/>
      <c r="AT92" s="591"/>
      <c r="AU92" s="591"/>
      <c r="AV92" s="592"/>
      <c r="AX92" s="591"/>
      <c r="AY92" s="591"/>
      <c r="AZ92" s="592"/>
      <c r="BB92" s="591"/>
      <c r="BC92" s="591"/>
      <c r="BD92" s="592"/>
      <c r="BF92" s="591"/>
      <c r="BG92" s="591"/>
      <c r="BH92" s="592"/>
      <c r="BJ92" s="591"/>
      <c r="BK92" s="591"/>
      <c r="BL92" s="592"/>
      <c r="BN92" s="591"/>
      <c r="BO92" s="591"/>
      <c r="BP92" s="592"/>
      <c r="BR92" s="591"/>
      <c r="BS92" s="591"/>
      <c r="BT92" s="592"/>
      <c r="BV92" s="591"/>
      <c r="BW92" s="591"/>
      <c r="BX92" s="592"/>
      <c r="BZ92" s="591"/>
      <c r="CA92" s="591"/>
      <c r="CB92" s="592"/>
      <c r="CD92" s="591"/>
      <c r="CE92" s="591"/>
      <c r="CF92" s="592"/>
      <c r="CH92" s="591"/>
      <c r="CI92" s="591"/>
      <c r="CJ92" s="592"/>
      <c r="CL92" s="591"/>
      <c r="CM92" s="591"/>
      <c r="CN92" s="592"/>
      <c r="CP92" s="591"/>
      <c r="CQ92" s="591"/>
      <c r="CR92" s="592"/>
      <c r="CT92" s="591"/>
      <c r="CU92" s="591"/>
      <c r="CV92" s="592"/>
      <c r="CX92" s="591"/>
      <c r="CY92" s="591"/>
      <c r="CZ92" s="592"/>
      <c r="DB92" s="591"/>
      <c r="DC92" s="591"/>
      <c r="DD92" s="592"/>
      <c r="DF92" s="591"/>
      <c r="DG92" s="591"/>
      <c r="DH92" s="592"/>
      <c r="DJ92" s="591"/>
      <c r="DK92" s="591"/>
      <c r="DL92" s="592"/>
      <c r="DN92" s="591"/>
      <c r="DO92" s="591"/>
      <c r="DP92" s="592"/>
      <c r="DR92" s="591"/>
      <c r="DS92" s="591"/>
      <c r="DT92" s="592"/>
      <c r="DV92" s="591"/>
      <c r="DW92" s="591"/>
      <c r="DX92" s="592"/>
      <c r="DZ92" s="591"/>
      <c r="EA92" s="591"/>
      <c r="EB92" s="592"/>
      <c r="ED92" s="591"/>
      <c r="EE92" s="591"/>
      <c r="EF92" s="592"/>
      <c r="EH92" s="591"/>
      <c r="EI92" s="591"/>
      <c r="EJ92" s="592"/>
      <c r="EL92" s="591"/>
      <c r="EM92" s="591"/>
      <c r="EN92" s="592"/>
      <c r="EP92" s="591"/>
      <c r="EQ92" s="591"/>
      <c r="ER92" s="592"/>
      <c r="ET92" s="591"/>
      <c r="EU92" s="591"/>
      <c r="EV92" s="592"/>
      <c r="EX92" s="591"/>
      <c r="EY92" s="591"/>
      <c r="EZ92" s="592"/>
      <c r="FB92" s="591"/>
      <c r="FC92" s="591"/>
      <c r="FD92" s="592"/>
      <c r="FF92" s="591"/>
      <c r="FG92" s="591"/>
      <c r="FH92" s="592"/>
      <c r="FJ92" s="591"/>
      <c r="FK92" s="591"/>
      <c r="FL92" s="592"/>
      <c r="FN92" s="591"/>
      <c r="FO92" s="591"/>
      <c r="FP92" s="592"/>
      <c r="FR92" s="591"/>
      <c r="FS92" s="591"/>
      <c r="FT92" s="592"/>
      <c r="FV92" s="591"/>
      <c r="FW92" s="591"/>
      <c r="FX92" s="592"/>
      <c r="FZ92" s="591"/>
      <c r="GA92" s="591"/>
      <c r="GB92" s="592"/>
      <c r="GD92" s="591"/>
      <c r="GE92" s="591"/>
      <c r="GF92" s="592"/>
      <c r="GH92" s="591"/>
      <c r="GI92" s="591"/>
      <c r="GJ92" s="592"/>
      <c r="GL92" s="591"/>
      <c r="GM92" s="591"/>
      <c r="GN92" s="592"/>
      <c r="GP92" s="591"/>
      <c r="GQ92" s="591"/>
      <c r="GR92" s="592"/>
      <c r="GT92" s="591"/>
      <c r="GU92" s="591"/>
      <c r="GV92" s="592"/>
      <c r="GX92" s="591"/>
      <c r="GY92" s="591"/>
      <c r="GZ92" s="592"/>
      <c r="HB92" s="591"/>
      <c r="HC92" s="591"/>
      <c r="HD92" s="592"/>
      <c r="HF92" s="591"/>
      <c r="HG92" s="591"/>
      <c r="HH92" s="592"/>
      <c r="HJ92" s="591"/>
      <c r="HK92" s="591"/>
      <c r="HL92" s="592"/>
      <c r="HN92" s="591"/>
      <c r="HO92" s="591"/>
      <c r="HP92" s="592"/>
      <c r="HR92" s="591"/>
      <c r="HS92" s="591"/>
      <c r="HT92" s="592"/>
      <c r="HV92" s="591"/>
      <c r="HW92" s="591"/>
      <c r="HX92" s="592"/>
      <c r="HZ92" s="591"/>
      <c r="IA92" s="591"/>
      <c r="IB92" s="592"/>
      <c r="ID92" s="591"/>
      <c r="IE92" s="591"/>
      <c r="IF92" s="592"/>
      <c r="IH92" s="591"/>
      <c r="II92" s="591"/>
      <c r="IJ92" s="592"/>
      <c r="IL92" s="591"/>
      <c r="IM92" s="591"/>
      <c r="IN92" s="592"/>
      <c r="IP92" s="591"/>
      <c r="IQ92" s="591"/>
      <c r="IR92" s="592"/>
      <c r="IT92" s="591"/>
    </row>
    <row r="93" spans="1:254" ht="15" customHeight="1" x14ac:dyDescent="0.2">
      <c r="A93" s="593"/>
      <c r="B93" s="784"/>
      <c r="C93" s="784"/>
      <c r="D93" s="784"/>
      <c r="E93" s="784"/>
      <c r="F93" s="784"/>
      <c r="G93" s="785"/>
      <c r="H93" s="785"/>
      <c r="I93" s="610"/>
      <c r="J93" s="611"/>
      <c r="O93" s="591"/>
      <c r="P93" s="592"/>
      <c r="R93" s="591"/>
      <c r="S93" s="591"/>
      <c r="T93" s="592"/>
      <c r="V93" s="591"/>
      <c r="W93" s="591"/>
      <c r="X93" s="592"/>
      <c r="Z93" s="591"/>
      <c r="AA93" s="591"/>
      <c r="AB93" s="592"/>
      <c r="AD93" s="591"/>
      <c r="AE93" s="591"/>
      <c r="AF93" s="592"/>
      <c r="AH93" s="591"/>
      <c r="AI93" s="591"/>
      <c r="AJ93" s="592"/>
      <c r="AL93" s="591"/>
      <c r="AM93" s="591"/>
      <c r="AN93" s="592"/>
      <c r="AP93" s="591"/>
      <c r="AQ93" s="591"/>
      <c r="AR93" s="592"/>
      <c r="AT93" s="591"/>
      <c r="AU93" s="591"/>
      <c r="AV93" s="592"/>
      <c r="AX93" s="591"/>
      <c r="AY93" s="591"/>
      <c r="AZ93" s="592"/>
      <c r="BB93" s="591"/>
      <c r="BC93" s="591"/>
      <c r="BD93" s="592"/>
      <c r="BF93" s="591"/>
      <c r="BG93" s="591"/>
      <c r="BH93" s="592"/>
      <c r="BJ93" s="591"/>
      <c r="BK93" s="591"/>
      <c r="BL93" s="592"/>
      <c r="BN93" s="591"/>
      <c r="BO93" s="591"/>
      <c r="BP93" s="592"/>
      <c r="BR93" s="591"/>
      <c r="BS93" s="591"/>
      <c r="BT93" s="592"/>
      <c r="BV93" s="591"/>
      <c r="BW93" s="591"/>
      <c r="BX93" s="592"/>
      <c r="BZ93" s="591"/>
      <c r="CA93" s="591"/>
      <c r="CB93" s="592"/>
      <c r="CD93" s="591"/>
      <c r="CE93" s="591"/>
      <c r="CF93" s="592"/>
      <c r="CH93" s="591"/>
      <c r="CI93" s="591"/>
      <c r="CJ93" s="592"/>
      <c r="CL93" s="591"/>
      <c r="CM93" s="591"/>
      <c r="CN93" s="592"/>
      <c r="CP93" s="591"/>
      <c r="CQ93" s="591"/>
      <c r="CR93" s="592"/>
      <c r="CT93" s="591"/>
      <c r="CU93" s="591"/>
      <c r="CV93" s="592"/>
      <c r="CX93" s="591"/>
      <c r="CY93" s="591"/>
      <c r="CZ93" s="592"/>
      <c r="DB93" s="591"/>
      <c r="DC93" s="591"/>
      <c r="DD93" s="592"/>
      <c r="DF93" s="591"/>
      <c r="DG93" s="591"/>
      <c r="DH93" s="592"/>
      <c r="DJ93" s="591"/>
      <c r="DK93" s="591"/>
      <c r="DL93" s="592"/>
      <c r="DN93" s="591"/>
      <c r="DO93" s="591"/>
      <c r="DP93" s="592"/>
      <c r="DR93" s="591"/>
      <c r="DS93" s="591"/>
      <c r="DT93" s="592"/>
      <c r="DV93" s="591"/>
      <c r="DW93" s="591"/>
      <c r="DX93" s="592"/>
      <c r="DZ93" s="591"/>
      <c r="EA93" s="591"/>
      <c r="EB93" s="592"/>
      <c r="ED93" s="591"/>
      <c r="EE93" s="591"/>
      <c r="EF93" s="592"/>
      <c r="EH93" s="591"/>
      <c r="EI93" s="591"/>
      <c r="EJ93" s="592"/>
      <c r="EL93" s="591"/>
      <c r="EM93" s="591"/>
      <c r="EN93" s="592"/>
      <c r="EP93" s="591"/>
      <c r="EQ93" s="591"/>
      <c r="ER93" s="592"/>
      <c r="ET93" s="591"/>
      <c r="EU93" s="591"/>
      <c r="EV93" s="592"/>
      <c r="EX93" s="591"/>
      <c r="EY93" s="591"/>
      <c r="EZ93" s="592"/>
      <c r="FB93" s="591"/>
      <c r="FC93" s="591"/>
      <c r="FD93" s="592"/>
      <c r="FF93" s="591"/>
      <c r="FG93" s="591"/>
      <c r="FH93" s="592"/>
      <c r="FJ93" s="591"/>
      <c r="FK93" s="591"/>
      <c r="FL93" s="592"/>
      <c r="FN93" s="591"/>
      <c r="FO93" s="591"/>
      <c r="FP93" s="592"/>
      <c r="FR93" s="591"/>
      <c r="FS93" s="591"/>
      <c r="FT93" s="592"/>
      <c r="FV93" s="591"/>
      <c r="FW93" s="591"/>
      <c r="FX93" s="592"/>
      <c r="FZ93" s="591"/>
      <c r="GA93" s="591"/>
      <c r="GB93" s="592"/>
      <c r="GD93" s="591"/>
      <c r="GE93" s="591"/>
      <c r="GF93" s="592"/>
      <c r="GH93" s="591"/>
      <c r="GI93" s="591"/>
      <c r="GJ93" s="592"/>
      <c r="GL93" s="591"/>
      <c r="GM93" s="591"/>
      <c r="GN93" s="592"/>
      <c r="GP93" s="591"/>
      <c r="GQ93" s="591"/>
      <c r="GR93" s="592"/>
      <c r="GT93" s="591"/>
      <c r="GU93" s="591"/>
      <c r="GV93" s="592"/>
      <c r="GX93" s="591"/>
      <c r="GY93" s="591"/>
      <c r="GZ93" s="592"/>
      <c r="HB93" s="591"/>
      <c r="HC93" s="591"/>
      <c r="HD93" s="592"/>
      <c r="HF93" s="591"/>
      <c r="HG93" s="591"/>
      <c r="HH93" s="592"/>
      <c r="HJ93" s="591"/>
      <c r="HK93" s="591"/>
      <c r="HL93" s="592"/>
      <c r="HN93" s="591"/>
      <c r="HO93" s="591"/>
      <c r="HP93" s="592"/>
      <c r="HR93" s="591"/>
      <c r="HS93" s="591"/>
      <c r="HT93" s="592"/>
      <c r="HV93" s="591"/>
      <c r="HW93" s="591"/>
      <c r="HX93" s="592"/>
      <c r="HZ93" s="591"/>
      <c r="IA93" s="591"/>
      <c r="IB93" s="592"/>
      <c r="ID93" s="591"/>
      <c r="IE93" s="591"/>
      <c r="IF93" s="592"/>
      <c r="IH93" s="591"/>
      <c r="II93" s="591"/>
      <c r="IJ93" s="592"/>
      <c r="IL93" s="591"/>
      <c r="IM93" s="591"/>
      <c r="IN93" s="592"/>
      <c r="IP93" s="591"/>
      <c r="IQ93" s="591"/>
      <c r="IR93" s="592"/>
      <c r="IT93" s="591"/>
    </row>
    <row r="94" spans="1:254" x14ac:dyDescent="0.2">
      <c r="A94" s="782" t="s">
        <v>3025</v>
      </c>
      <c r="B94" s="615"/>
      <c r="C94" s="615"/>
      <c r="D94" s="615"/>
      <c r="E94" s="615"/>
      <c r="F94" s="615"/>
      <c r="G94" s="599"/>
      <c r="H94" s="590"/>
    </row>
    <row r="95" spans="1:254" s="610" customFormat="1" ht="15" customHeight="1" x14ac:dyDescent="0.2">
      <c r="A95" s="783" t="s">
        <v>3048</v>
      </c>
      <c r="B95" s="783" t="s">
        <v>2054</v>
      </c>
      <c r="C95" s="785" t="s">
        <v>2054</v>
      </c>
      <c r="D95" s="785"/>
      <c r="E95" s="785"/>
      <c r="F95" s="786"/>
      <c r="G95" s="786"/>
      <c r="H95" s="616"/>
      <c r="I95" s="617"/>
      <c r="J95" s="618"/>
      <c r="P95" s="611"/>
      <c r="T95" s="619"/>
      <c r="U95" s="620"/>
    </row>
    <row r="96" spans="1:254" s="610" customFormat="1" ht="15" customHeight="1" x14ac:dyDescent="0.2">
      <c r="A96" s="783" t="s">
        <v>3269</v>
      </c>
      <c r="B96" s="783"/>
      <c r="C96" s="785"/>
      <c r="D96" s="785"/>
      <c r="E96" s="785"/>
      <c r="F96" s="786"/>
      <c r="G96" s="786"/>
      <c r="H96" s="616"/>
      <c r="I96" s="617"/>
      <c r="J96" s="618"/>
      <c r="P96" s="611"/>
      <c r="T96" s="619"/>
      <c r="U96" s="620"/>
    </row>
    <row r="97" spans="1:254" s="610" customFormat="1" ht="15" customHeight="1" x14ac:dyDescent="0.2">
      <c r="A97" s="783" t="s">
        <v>3270</v>
      </c>
      <c r="B97" s="783"/>
      <c r="C97" s="785"/>
      <c r="D97" s="785"/>
      <c r="E97" s="785"/>
      <c r="F97" s="786"/>
      <c r="G97" s="786"/>
      <c r="H97" s="616"/>
      <c r="I97" s="617"/>
      <c r="J97" s="618"/>
      <c r="P97" s="611"/>
      <c r="T97" s="619"/>
      <c r="U97" s="620"/>
    </row>
    <row r="98" spans="1:254" s="610" customFormat="1" ht="15" customHeight="1" x14ac:dyDescent="0.2">
      <c r="A98" s="783" t="s">
        <v>3281</v>
      </c>
      <c r="B98" s="783"/>
      <c r="C98" s="785">
        <v>15225</v>
      </c>
      <c r="D98" s="785"/>
      <c r="E98" s="785"/>
      <c r="F98" s="786"/>
      <c r="G98" s="786"/>
      <c r="H98" s="616"/>
      <c r="I98" s="617"/>
      <c r="J98" s="618"/>
      <c r="P98" s="611"/>
      <c r="T98" s="619"/>
      <c r="U98" s="620"/>
    </row>
    <row r="99" spans="1:254" s="610" customFormat="1" ht="15" customHeight="1" x14ac:dyDescent="0.2">
      <c r="A99" s="787"/>
      <c r="B99" s="783"/>
      <c r="C99" s="785"/>
      <c r="D99" s="785"/>
      <c r="E99" s="785"/>
      <c r="F99" s="786"/>
      <c r="G99" s="786"/>
      <c r="H99" s="616"/>
      <c r="I99" s="617"/>
      <c r="J99" s="618"/>
      <c r="P99" s="611"/>
      <c r="T99" s="619"/>
      <c r="U99" s="620"/>
    </row>
    <row r="100" spans="1:254" s="610" customFormat="1" ht="15" customHeight="1" x14ac:dyDescent="0.25">
      <c r="A100" s="614" t="s">
        <v>2703</v>
      </c>
      <c r="B100" s="613"/>
      <c r="C100" s="613"/>
      <c r="D100" s="613"/>
      <c r="E100" s="613"/>
      <c r="F100" s="613"/>
      <c r="H100" s="619"/>
      <c r="I100" s="609"/>
      <c r="J100" s="621"/>
      <c r="O100" s="622"/>
      <c r="P100" s="611"/>
      <c r="T100" s="619"/>
    </row>
    <row r="101" spans="1:254" s="650" customFormat="1" ht="15" customHeight="1" x14ac:dyDescent="0.25">
      <c r="A101" s="610" t="s">
        <v>3044</v>
      </c>
      <c r="B101" s="627">
        <v>60232728</v>
      </c>
      <c r="C101" s="627">
        <v>299435</v>
      </c>
      <c r="D101" s="623"/>
      <c r="E101" s="584"/>
      <c r="F101" s="611">
        <f>SUM(B101:E101)</f>
        <v>60532163</v>
      </c>
      <c r="G101" s="610"/>
      <c r="H101" s="627"/>
      <c r="I101" s="609"/>
      <c r="J101" s="621"/>
      <c r="K101" s="615"/>
      <c r="P101" s="655"/>
      <c r="R101" s="610"/>
      <c r="T101" s="626"/>
      <c r="U101" s="620"/>
      <c r="V101" s="657"/>
      <c r="W101" s="788"/>
    </row>
    <row r="102" spans="1:254" s="650" customFormat="1" ht="15" customHeight="1" x14ac:dyDescent="0.25">
      <c r="A102" s="610" t="s">
        <v>3047</v>
      </c>
      <c r="B102" s="623"/>
      <c r="C102" s="608">
        <v>24740</v>
      </c>
      <c r="D102" s="623"/>
      <c r="E102" s="584"/>
      <c r="F102" s="624"/>
      <c r="G102" s="610"/>
      <c r="H102" s="619"/>
      <c r="I102" s="609"/>
      <c r="J102" s="621"/>
      <c r="K102" s="615"/>
      <c r="P102" s="655"/>
      <c r="R102" s="610"/>
      <c r="T102" s="626"/>
      <c r="U102" s="620"/>
      <c r="V102" s="657"/>
      <c r="W102" s="788"/>
    </row>
    <row r="103" spans="1:254" s="610" customFormat="1" ht="15" customHeight="1" x14ac:dyDescent="0.25">
      <c r="A103" s="610" t="s">
        <v>3285</v>
      </c>
      <c r="B103" s="627">
        <v>987039.35</v>
      </c>
      <c r="C103" s="627">
        <v>86133.36</v>
      </c>
      <c r="D103" s="627"/>
      <c r="E103" s="627"/>
      <c r="F103" s="627">
        <v>1073172.71</v>
      </c>
      <c r="G103" s="619"/>
      <c r="H103" s="627"/>
      <c r="I103" s="609"/>
      <c r="J103" s="621"/>
      <c r="K103" s="618"/>
      <c r="P103" s="611"/>
      <c r="S103" s="625"/>
      <c r="T103" s="626"/>
      <c r="U103" s="620"/>
      <c r="V103" s="645"/>
      <c r="W103" s="645"/>
    </row>
    <row r="104" spans="1:254" ht="15" customHeight="1" x14ac:dyDescent="0.25">
      <c r="A104" s="593" t="s">
        <v>3283</v>
      </c>
      <c r="B104" s="785"/>
      <c r="C104" s="785">
        <v>11500</v>
      </c>
      <c r="D104" s="785"/>
      <c r="E104" s="785"/>
      <c r="F104" s="785"/>
      <c r="G104" s="785"/>
      <c r="H104" s="622"/>
      <c r="I104" s="610"/>
      <c r="J104" s="611"/>
      <c r="O104" s="591"/>
      <c r="P104" s="592"/>
      <c r="R104" s="591"/>
      <c r="S104" s="591"/>
      <c r="T104" s="592"/>
      <c r="V104" s="591"/>
      <c r="W104" s="591"/>
      <c r="X104" s="592"/>
      <c r="Z104" s="591"/>
      <c r="AA104" s="591"/>
      <c r="AB104" s="592"/>
      <c r="AD104" s="591"/>
      <c r="AE104" s="591"/>
      <c r="AF104" s="592"/>
      <c r="AH104" s="591"/>
      <c r="AI104" s="591"/>
      <c r="AJ104" s="592"/>
      <c r="AL104" s="591"/>
      <c r="AM104" s="591"/>
      <c r="AN104" s="592"/>
      <c r="AP104" s="591"/>
      <c r="AQ104" s="591"/>
      <c r="AR104" s="592"/>
      <c r="AT104" s="591"/>
      <c r="AU104" s="591"/>
      <c r="AV104" s="592"/>
      <c r="AX104" s="591"/>
      <c r="AY104" s="591"/>
      <c r="AZ104" s="592"/>
      <c r="BB104" s="591"/>
      <c r="BC104" s="591"/>
      <c r="BD104" s="592"/>
      <c r="BF104" s="591"/>
      <c r="BG104" s="591"/>
      <c r="BH104" s="592"/>
      <c r="BJ104" s="591"/>
      <c r="BK104" s="591"/>
      <c r="BL104" s="592"/>
      <c r="BN104" s="591"/>
      <c r="BO104" s="591"/>
      <c r="BP104" s="592"/>
      <c r="BR104" s="591"/>
      <c r="BS104" s="591"/>
      <c r="BT104" s="592"/>
      <c r="BV104" s="591"/>
      <c r="BW104" s="591"/>
      <c r="BX104" s="592"/>
      <c r="BZ104" s="591"/>
      <c r="CA104" s="591"/>
      <c r="CB104" s="592"/>
      <c r="CD104" s="591"/>
      <c r="CE104" s="591"/>
      <c r="CF104" s="592"/>
      <c r="CH104" s="591"/>
      <c r="CI104" s="591"/>
      <c r="CJ104" s="592"/>
      <c r="CL104" s="591"/>
      <c r="CM104" s="591"/>
      <c r="CN104" s="592"/>
      <c r="CP104" s="591"/>
      <c r="CQ104" s="591"/>
      <c r="CR104" s="592"/>
      <c r="CT104" s="591"/>
      <c r="CU104" s="591"/>
      <c r="CV104" s="592"/>
      <c r="CX104" s="591"/>
      <c r="CY104" s="591"/>
      <c r="CZ104" s="592"/>
      <c r="DB104" s="591"/>
      <c r="DC104" s="591"/>
      <c r="DD104" s="592"/>
      <c r="DF104" s="591"/>
      <c r="DG104" s="591"/>
      <c r="DH104" s="592"/>
      <c r="DJ104" s="591"/>
      <c r="DK104" s="591"/>
      <c r="DL104" s="592"/>
      <c r="DN104" s="591"/>
      <c r="DO104" s="591"/>
      <c r="DP104" s="592"/>
      <c r="DR104" s="591"/>
      <c r="DS104" s="591"/>
      <c r="DT104" s="592"/>
      <c r="DV104" s="591"/>
      <c r="DW104" s="591"/>
      <c r="DX104" s="592"/>
      <c r="DZ104" s="591"/>
      <c r="EA104" s="591"/>
      <c r="EB104" s="592"/>
      <c r="ED104" s="591"/>
      <c r="EE104" s="591"/>
      <c r="EF104" s="592"/>
      <c r="EH104" s="591"/>
      <c r="EI104" s="591"/>
      <c r="EJ104" s="592"/>
      <c r="EL104" s="591"/>
      <c r="EM104" s="591"/>
      <c r="EN104" s="592"/>
      <c r="EP104" s="591"/>
      <c r="EQ104" s="591"/>
      <c r="ER104" s="592"/>
      <c r="ET104" s="591"/>
      <c r="EU104" s="591"/>
      <c r="EV104" s="592"/>
      <c r="EX104" s="591"/>
      <c r="EY104" s="591"/>
      <c r="EZ104" s="592"/>
      <c r="FB104" s="591"/>
      <c r="FC104" s="591"/>
      <c r="FD104" s="592"/>
      <c r="FF104" s="591"/>
      <c r="FG104" s="591"/>
      <c r="FH104" s="592"/>
      <c r="FJ104" s="591"/>
      <c r="FK104" s="591"/>
      <c r="FL104" s="592"/>
      <c r="FN104" s="591"/>
      <c r="FO104" s="591"/>
      <c r="FP104" s="592"/>
      <c r="FR104" s="591"/>
      <c r="FS104" s="591"/>
      <c r="FT104" s="592"/>
      <c r="FV104" s="591"/>
      <c r="FW104" s="591"/>
      <c r="FX104" s="592"/>
      <c r="FZ104" s="591"/>
      <c r="GA104" s="591"/>
      <c r="GB104" s="592"/>
      <c r="GD104" s="591"/>
      <c r="GE104" s="591"/>
      <c r="GF104" s="592"/>
      <c r="GH104" s="591"/>
      <c r="GI104" s="591"/>
      <c r="GJ104" s="592"/>
      <c r="GL104" s="591"/>
      <c r="GM104" s="591"/>
      <c r="GN104" s="592"/>
      <c r="GP104" s="591"/>
      <c r="GQ104" s="591"/>
      <c r="GR104" s="592"/>
      <c r="GT104" s="591"/>
      <c r="GU104" s="591"/>
      <c r="GV104" s="592"/>
      <c r="GX104" s="591"/>
      <c r="GY104" s="591"/>
      <c r="GZ104" s="592"/>
      <c r="HB104" s="591"/>
      <c r="HC104" s="591"/>
      <c r="HD104" s="592"/>
      <c r="HF104" s="591"/>
      <c r="HG104" s="591"/>
      <c r="HH104" s="592"/>
      <c r="HJ104" s="591"/>
      <c r="HK104" s="591"/>
      <c r="HL104" s="592"/>
      <c r="HN104" s="591"/>
      <c r="HO104" s="591"/>
      <c r="HP104" s="592"/>
      <c r="HR104" s="591"/>
      <c r="HS104" s="591"/>
      <c r="HT104" s="592"/>
      <c r="HV104" s="591"/>
      <c r="HW104" s="591"/>
      <c r="HX104" s="592"/>
      <c r="HZ104" s="591"/>
      <c r="IA104" s="591"/>
      <c r="IB104" s="592"/>
      <c r="ID104" s="591"/>
      <c r="IE104" s="591"/>
      <c r="IF104" s="592"/>
      <c r="IH104" s="591"/>
      <c r="II104" s="591"/>
      <c r="IJ104" s="592"/>
      <c r="IL104" s="591"/>
      <c r="IM104" s="591"/>
      <c r="IN104" s="592"/>
      <c r="IP104" s="591"/>
      <c r="IQ104" s="591"/>
      <c r="IR104" s="592"/>
      <c r="IT104" s="591"/>
    </row>
    <row r="105" spans="1:254" s="610" customFormat="1" ht="15" customHeight="1" x14ac:dyDescent="0.25">
      <c r="A105" s="610" t="s">
        <v>3284</v>
      </c>
      <c r="B105" s="627"/>
      <c r="C105" s="627">
        <v>8000</v>
      </c>
      <c r="D105" s="627"/>
      <c r="E105" s="627"/>
      <c r="F105" s="627"/>
      <c r="H105" s="627"/>
      <c r="I105" s="628"/>
      <c r="J105" s="622"/>
      <c r="K105" s="611"/>
      <c r="P105" s="611"/>
      <c r="S105" s="625"/>
      <c r="T105" s="626"/>
      <c r="U105" s="620"/>
      <c r="V105" s="611"/>
      <c r="W105" s="611"/>
    </row>
    <row r="106" spans="1:254" s="610" customFormat="1" ht="15" customHeight="1" x14ac:dyDescent="0.25">
      <c r="A106" s="783" t="s">
        <v>3282</v>
      </c>
      <c r="B106" s="785">
        <v>100772436</v>
      </c>
      <c r="C106" s="785">
        <v>3300788</v>
      </c>
      <c r="D106" s="785"/>
      <c r="E106" s="785"/>
      <c r="F106" s="785">
        <v>104073214</v>
      </c>
      <c r="G106" s="786"/>
      <c r="H106" s="608"/>
      <c r="I106" s="609"/>
      <c r="J106" s="621"/>
      <c r="K106" s="618"/>
      <c r="P106" s="611"/>
      <c r="S106" s="625"/>
      <c r="T106" s="626"/>
      <c r="U106" s="620"/>
      <c r="V106" s="645"/>
      <c r="W106" s="645"/>
    </row>
    <row r="107" spans="1:254" s="610" customFormat="1" ht="15" customHeight="1" x14ac:dyDescent="0.25">
      <c r="A107" s="610" t="s">
        <v>3293</v>
      </c>
      <c r="B107" s="627">
        <v>4001317</v>
      </c>
      <c r="C107" s="613"/>
      <c r="D107" s="613"/>
      <c r="E107" s="613"/>
      <c r="F107" s="627">
        <v>4001317</v>
      </c>
      <c r="I107" s="609"/>
      <c r="J107" s="621"/>
      <c r="O107" s="622"/>
      <c r="P107" s="611"/>
      <c r="T107" s="619"/>
    </row>
    <row r="108" spans="1:254" s="610" customFormat="1" ht="15" customHeight="1" x14ac:dyDescent="0.25">
      <c r="A108" s="623" t="s">
        <v>3294</v>
      </c>
      <c r="B108" s="627">
        <v>26308133</v>
      </c>
      <c r="C108" s="627">
        <v>477500</v>
      </c>
      <c r="D108" s="627"/>
      <c r="E108" s="627"/>
      <c r="F108" s="611">
        <v>26785633</v>
      </c>
      <c r="G108" s="798"/>
      <c r="J108" s="611"/>
      <c r="O108" s="622"/>
      <c r="P108" s="611"/>
      <c r="T108" s="619"/>
    </row>
    <row r="109" spans="1:254" s="610" customFormat="1" ht="15" customHeight="1" x14ac:dyDescent="0.25">
      <c r="A109" s="610" t="s">
        <v>3295</v>
      </c>
      <c r="B109" s="627">
        <v>19750340</v>
      </c>
      <c r="C109" s="627">
        <v>2000000</v>
      </c>
      <c r="D109" s="627"/>
      <c r="E109" s="627"/>
      <c r="F109" s="611">
        <v>21750340</v>
      </c>
      <c r="G109" s="798"/>
      <c r="J109" s="611"/>
      <c r="O109" s="622"/>
      <c r="P109" s="611"/>
      <c r="T109" s="619"/>
    </row>
    <row r="110" spans="1:254" s="610" customFormat="1" ht="15" customHeight="1" x14ac:dyDescent="0.25">
      <c r="A110" s="610" t="s">
        <v>3296</v>
      </c>
      <c r="B110" s="627">
        <v>21008978</v>
      </c>
      <c r="C110" s="627"/>
      <c r="D110" s="627"/>
      <c r="E110" s="627"/>
      <c r="F110" s="627">
        <v>21008978</v>
      </c>
      <c r="G110" s="798"/>
      <c r="J110" s="611"/>
      <c r="O110" s="622"/>
      <c r="P110" s="611"/>
      <c r="T110" s="619"/>
    </row>
    <row r="111" spans="1:254" s="610" customFormat="1" ht="15" customHeight="1" x14ac:dyDescent="0.25">
      <c r="A111" s="611" t="s">
        <v>3297</v>
      </c>
      <c r="B111" s="627">
        <v>28766576</v>
      </c>
      <c r="C111" s="623"/>
      <c r="D111" s="623"/>
      <c r="E111" s="623"/>
      <c r="F111" s="627">
        <v>28766576</v>
      </c>
      <c r="G111" s="798"/>
      <c r="J111" s="611"/>
      <c r="O111" s="622"/>
      <c r="P111" s="611"/>
      <c r="T111" s="619"/>
    </row>
    <row r="112" spans="1:254" s="612" customFormat="1" ht="15" customHeight="1" x14ac:dyDescent="0.25">
      <c r="B112" s="613"/>
      <c r="C112" s="613"/>
      <c r="D112" s="613"/>
      <c r="E112" s="613"/>
      <c r="F112" s="613"/>
      <c r="G112" s="629"/>
      <c r="J112" s="630"/>
      <c r="O112" s="631"/>
      <c r="P112" s="630"/>
      <c r="T112" s="632"/>
    </row>
    <row r="113" spans="1:20" s="612" customFormat="1" ht="15" customHeight="1" x14ac:dyDescent="0.25">
      <c r="B113" s="613"/>
      <c r="C113" s="613"/>
      <c r="D113" s="613"/>
      <c r="E113" s="613"/>
      <c r="F113" s="613"/>
      <c r="G113" s="629"/>
      <c r="J113" s="630"/>
      <c r="O113" s="631"/>
      <c r="P113" s="630"/>
      <c r="T113" s="632"/>
    </row>
    <row r="114" spans="1:20" s="610" customFormat="1" ht="15" customHeight="1" x14ac:dyDescent="0.25">
      <c r="A114" s="612"/>
      <c r="B114" s="613"/>
      <c r="C114" s="633"/>
      <c r="D114" s="633"/>
      <c r="E114" s="633"/>
      <c r="F114" s="613"/>
      <c r="G114" s="634"/>
      <c r="J114" s="611"/>
      <c r="O114" s="622"/>
      <c r="P114" s="611"/>
      <c r="T114" s="619"/>
    </row>
    <row r="115" spans="1:20" s="610" customFormat="1" ht="15" customHeight="1" x14ac:dyDescent="0.25">
      <c r="A115" s="635"/>
      <c r="B115" s="633"/>
      <c r="C115" s="633"/>
      <c r="D115" s="633"/>
      <c r="E115" s="633"/>
      <c r="F115" s="636"/>
      <c r="G115" s="637"/>
      <c r="I115" s="609"/>
      <c r="J115" s="621"/>
      <c r="O115" s="622"/>
      <c r="P115" s="611"/>
      <c r="T115" s="619"/>
    </row>
    <row r="116" spans="1:20" s="610" customFormat="1" ht="15" customHeight="1" x14ac:dyDescent="0.25">
      <c r="A116" s="612"/>
      <c r="B116" s="638"/>
      <c r="C116" s="638"/>
      <c r="D116" s="638"/>
      <c r="E116" s="638"/>
      <c r="G116" s="639"/>
      <c r="J116" s="611"/>
      <c r="O116" s="622"/>
      <c r="P116" s="611"/>
      <c r="T116" s="619"/>
    </row>
    <row r="117" spans="1:20" s="610" customFormat="1" ht="15" customHeight="1" x14ac:dyDescent="0.25">
      <c r="A117" s="612"/>
      <c r="B117" s="633"/>
      <c r="C117" s="633"/>
      <c r="D117" s="633"/>
      <c r="E117" s="633"/>
      <c r="F117" s="633"/>
      <c r="G117" s="640"/>
      <c r="H117" s="617"/>
      <c r="I117" s="617"/>
      <c r="J117" s="618"/>
      <c r="O117" s="622"/>
      <c r="P117" s="611"/>
      <c r="T117" s="619"/>
    </row>
    <row r="118" spans="1:20" s="610" customFormat="1" ht="15" customHeight="1" x14ac:dyDescent="0.25">
      <c r="A118" s="612"/>
      <c r="B118" s="633"/>
      <c r="C118" s="633"/>
      <c r="D118" s="633"/>
      <c r="E118" s="633"/>
      <c r="F118" s="633"/>
      <c r="G118" s="640"/>
      <c r="H118" s="617"/>
      <c r="I118" s="617"/>
      <c r="J118" s="618"/>
      <c r="O118" s="622"/>
      <c r="P118" s="611"/>
      <c r="T118" s="619"/>
    </row>
    <row r="119" spans="1:20" s="610" customFormat="1" ht="15" customHeight="1" x14ac:dyDescent="0.25">
      <c r="A119" s="612"/>
      <c r="B119" s="641"/>
      <c r="C119" s="641"/>
      <c r="D119" s="641"/>
      <c r="E119" s="641"/>
      <c r="F119" s="642"/>
      <c r="G119" s="637"/>
      <c r="I119" s="609"/>
      <c r="J119" s="621"/>
      <c r="O119" s="622"/>
      <c r="P119" s="611"/>
      <c r="T119" s="619"/>
    </row>
    <row r="120" spans="1:20" s="610" customFormat="1" ht="15" customHeight="1" x14ac:dyDescent="0.25">
      <c r="A120" s="643"/>
      <c r="B120" s="642"/>
      <c r="C120" s="642"/>
      <c r="D120" s="642"/>
      <c r="E120" s="642"/>
      <c r="F120" s="642"/>
      <c r="G120" s="637"/>
      <c r="I120" s="628"/>
      <c r="J120" s="622"/>
      <c r="O120" s="622"/>
      <c r="P120" s="611"/>
      <c r="T120" s="619"/>
    </row>
    <row r="121" spans="1:20" s="610" customFormat="1" ht="15" customHeight="1" x14ac:dyDescent="0.25">
      <c r="A121" s="644"/>
      <c r="B121" s="622"/>
      <c r="C121" s="622"/>
      <c r="D121" s="622"/>
      <c r="E121" s="622"/>
      <c r="F121" s="645"/>
      <c r="G121" s="637"/>
      <c r="I121" s="628"/>
      <c r="J121" s="622"/>
      <c r="O121" s="622"/>
      <c r="P121" s="611"/>
      <c r="T121" s="619"/>
    </row>
    <row r="122" spans="1:20" s="610" customFormat="1" ht="15" customHeight="1" x14ac:dyDescent="0.25">
      <c r="A122" s="643"/>
      <c r="F122" s="622"/>
      <c r="G122" s="637"/>
      <c r="I122" s="628"/>
      <c r="J122" s="622"/>
      <c r="P122" s="611"/>
      <c r="T122" s="619"/>
    </row>
    <row r="123" spans="1:20" s="610" customFormat="1" ht="15" customHeight="1" x14ac:dyDescent="0.25">
      <c r="F123" s="622"/>
      <c r="G123" s="637"/>
      <c r="I123" s="628"/>
      <c r="J123" s="622"/>
      <c r="P123" s="611"/>
      <c r="T123" s="619"/>
    </row>
    <row r="124" spans="1:20" s="610" customFormat="1" ht="15" customHeight="1" x14ac:dyDescent="0.25">
      <c r="F124" s="622"/>
      <c r="G124" s="637"/>
      <c r="I124" s="628"/>
      <c r="J124" s="622"/>
      <c r="P124" s="611"/>
      <c r="T124" s="619"/>
    </row>
    <row r="125" spans="1:20" s="610" customFormat="1" ht="15" customHeight="1" x14ac:dyDescent="0.25">
      <c r="A125" s="646"/>
      <c r="B125" s="622"/>
      <c r="C125" s="622"/>
      <c r="D125" s="622"/>
      <c r="E125" s="622"/>
      <c r="F125" s="622"/>
      <c r="G125" s="637"/>
      <c r="I125" s="628"/>
      <c r="J125" s="622"/>
      <c r="O125" s="622"/>
      <c r="P125" s="611"/>
      <c r="T125" s="619"/>
    </row>
    <row r="126" spans="1:20" s="610" customFormat="1" ht="15" customHeight="1" x14ac:dyDescent="0.25">
      <c r="A126" s="623"/>
      <c r="B126" s="642"/>
      <c r="C126" s="642"/>
      <c r="D126" s="642"/>
      <c r="E126" s="642"/>
      <c r="F126" s="642"/>
      <c r="G126" s="637"/>
      <c r="I126" s="628"/>
      <c r="J126" s="622"/>
      <c r="O126" s="622"/>
      <c r="P126" s="611"/>
      <c r="T126" s="619"/>
    </row>
    <row r="127" spans="1:20" s="610" customFormat="1" ht="15" customHeight="1" x14ac:dyDescent="0.25">
      <c r="A127" s="623"/>
      <c r="B127" s="642"/>
      <c r="C127" s="642"/>
      <c r="D127" s="642"/>
      <c r="E127" s="642"/>
      <c r="F127" s="647"/>
      <c r="G127" s="642"/>
      <c r="I127" s="628"/>
      <c r="J127" s="622"/>
      <c r="O127" s="622"/>
      <c r="P127" s="611"/>
      <c r="T127" s="619"/>
    </row>
    <row r="128" spans="1:20" s="610" customFormat="1" ht="15" customHeight="1" x14ac:dyDescent="0.25">
      <c r="A128" s="623"/>
      <c r="B128" s="642"/>
      <c r="C128" s="642"/>
      <c r="D128" s="642"/>
      <c r="E128" s="642"/>
      <c r="F128" s="642"/>
      <c r="G128" s="637"/>
      <c r="I128" s="628"/>
      <c r="J128" s="622"/>
      <c r="O128" s="622"/>
      <c r="P128" s="611"/>
      <c r="T128" s="619"/>
    </row>
    <row r="129" spans="1:254" ht="15" customHeight="1" x14ac:dyDescent="0.2">
      <c r="A129" s="610"/>
      <c r="C129" s="597"/>
      <c r="D129" s="597"/>
      <c r="E129" s="597"/>
      <c r="F129" s="598"/>
      <c r="G129" s="591"/>
      <c r="H129" s="591"/>
      <c r="J129" s="591"/>
      <c r="K129" s="591"/>
      <c r="L129" s="592"/>
      <c r="N129" s="591"/>
      <c r="O129" s="591"/>
      <c r="P129" s="592"/>
      <c r="R129" s="591"/>
      <c r="S129" s="591"/>
      <c r="T129" s="592"/>
      <c r="V129" s="591"/>
      <c r="W129" s="591"/>
      <c r="X129" s="592"/>
      <c r="Z129" s="591"/>
      <c r="AA129" s="591"/>
      <c r="AB129" s="592"/>
      <c r="AD129" s="591"/>
      <c r="AE129" s="591"/>
      <c r="AF129" s="592"/>
      <c r="AH129" s="591"/>
      <c r="AI129" s="591"/>
      <c r="AJ129" s="592"/>
      <c r="AL129" s="591"/>
      <c r="AM129" s="591"/>
      <c r="AN129" s="592"/>
      <c r="AP129" s="591"/>
      <c r="AQ129" s="591"/>
      <c r="AR129" s="592"/>
      <c r="AT129" s="591"/>
      <c r="AU129" s="591"/>
      <c r="AV129" s="592"/>
      <c r="AX129" s="591"/>
      <c r="AY129" s="591"/>
      <c r="AZ129" s="592"/>
      <c r="BB129" s="591"/>
      <c r="BC129" s="591"/>
      <c r="BD129" s="592"/>
      <c r="BF129" s="591"/>
      <c r="BG129" s="591"/>
      <c r="BH129" s="592"/>
      <c r="BJ129" s="591"/>
      <c r="BK129" s="591"/>
      <c r="BL129" s="592"/>
      <c r="BN129" s="591"/>
      <c r="BO129" s="591"/>
      <c r="BP129" s="592"/>
      <c r="BR129" s="591"/>
      <c r="BS129" s="591"/>
      <c r="BT129" s="592"/>
      <c r="BV129" s="591"/>
      <c r="BW129" s="591"/>
      <c r="BX129" s="592"/>
      <c r="BZ129" s="591"/>
      <c r="CA129" s="591"/>
      <c r="CB129" s="592"/>
      <c r="CD129" s="591"/>
      <c r="CE129" s="591"/>
      <c r="CF129" s="592"/>
      <c r="CH129" s="591"/>
      <c r="CI129" s="591"/>
      <c r="CJ129" s="592"/>
      <c r="CL129" s="591"/>
      <c r="CM129" s="591"/>
      <c r="CN129" s="592"/>
      <c r="CP129" s="591"/>
      <c r="CQ129" s="591"/>
      <c r="CR129" s="592"/>
      <c r="CT129" s="591"/>
      <c r="CU129" s="591"/>
      <c r="CV129" s="592"/>
      <c r="CX129" s="591"/>
      <c r="CY129" s="591"/>
      <c r="CZ129" s="592"/>
      <c r="DB129" s="591"/>
      <c r="DC129" s="591"/>
      <c r="DD129" s="592"/>
      <c r="DF129" s="591"/>
      <c r="DG129" s="591"/>
      <c r="DH129" s="592"/>
      <c r="DJ129" s="591"/>
      <c r="DK129" s="591"/>
      <c r="DL129" s="592"/>
      <c r="DN129" s="591"/>
      <c r="DO129" s="591"/>
      <c r="DP129" s="592"/>
      <c r="DR129" s="591"/>
      <c r="DS129" s="591"/>
      <c r="DT129" s="592"/>
      <c r="DV129" s="591"/>
      <c r="DW129" s="591"/>
      <c r="DX129" s="592"/>
      <c r="DZ129" s="591"/>
      <c r="EA129" s="591"/>
      <c r="EB129" s="592"/>
      <c r="ED129" s="591"/>
      <c r="EE129" s="591"/>
      <c r="EF129" s="592"/>
      <c r="EH129" s="591"/>
      <c r="EI129" s="591"/>
      <c r="EJ129" s="592"/>
      <c r="EL129" s="591"/>
      <c r="EM129" s="591"/>
      <c r="EN129" s="592"/>
      <c r="EP129" s="591"/>
      <c r="EQ129" s="591"/>
      <c r="ER129" s="592"/>
      <c r="ET129" s="591"/>
      <c r="EU129" s="591"/>
      <c r="EV129" s="592"/>
      <c r="EX129" s="591"/>
      <c r="EY129" s="591"/>
      <c r="EZ129" s="592"/>
      <c r="FB129" s="591"/>
      <c r="FC129" s="591"/>
      <c r="FD129" s="592"/>
      <c r="FF129" s="591"/>
      <c r="FG129" s="591"/>
      <c r="FH129" s="592"/>
      <c r="FJ129" s="591"/>
      <c r="FK129" s="591"/>
      <c r="FL129" s="592"/>
      <c r="FN129" s="591"/>
      <c r="FO129" s="591"/>
      <c r="FP129" s="592"/>
      <c r="FR129" s="591"/>
      <c r="FS129" s="591"/>
      <c r="FT129" s="592"/>
      <c r="FV129" s="591"/>
      <c r="FW129" s="591"/>
      <c r="FX129" s="592"/>
      <c r="FZ129" s="591"/>
      <c r="GA129" s="591"/>
      <c r="GB129" s="592"/>
      <c r="GD129" s="591"/>
      <c r="GE129" s="591"/>
      <c r="GF129" s="592"/>
      <c r="GH129" s="591"/>
      <c r="GI129" s="591"/>
      <c r="GJ129" s="592"/>
      <c r="GL129" s="591"/>
      <c r="GM129" s="591"/>
      <c r="GN129" s="592"/>
      <c r="GP129" s="591"/>
      <c r="GQ129" s="591"/>
      <c r="GR129" s="592"/>
      <c r="GT129" s="591"/>
      <c r="GU129" s="591"/>
      <c r="GV129" s="592"/>
      <c r="GX129" s="591"/>
      <c r="GY129" s="591"/>
      <c r="GZ129" s="592"/>
      <c r="HB129" s="591"/>
      <c r="HC129" s="591"/>
      <c r="HD129" s="592"/>
      <c r="HF129" s="591"/>
      <c r="HG129" s="591"/>
      <c r="HH129" s="592"/>
      <c r="HJ129" s="591"/>
      <c r="HK129" s="591"/>
      <c r="HL129" s="592"/>
      <c r="HN129" s="591"/>
      <c r="HO129" s="591"/>
      <c r="HP129" s="592"/>
      <c r="HR129" s="591"/>
      <c r="HS129" s="591"/>
      <c r="HT129" s="592"/>
      <c r="HV129" s="591"/>
      <c r="HW129" s="591"/>
      <c r="HX129" s="592"/>
      <c r="HZ129" s="591"/>
      <c r="IA129" s="591"/>
      <c r="IB129" s="592"/>
      <c r="ID129" s="591"/>
      <c r="IE129" s="591"/>
      <c r="IF129" s="592"/>
      <c r="IH129" s="591"/>
      <c r="II129" s="591"/>
      <c r="IJ129" s="592"/>
      <c r="IL129" s="591"/>
      <c r="IM129" s="591"/>
      <c r="IN129" s="592"/>
      <c r="IP129" s="591"/>
      <c r="IQ129" s="591"/>
      <c r="IR129" s="592"/>
      <c r="IT129" s="591"/>
    </row>
    <row r="130" spans="1:254" ht="15" customHeight="1" x14ac:dyDescent="0.2">
      <c r="A130" s="610"/>
      <c r="C130" s="597"/>
      <c r="D130" s="597"/>
      <c r="E130" s="597"/>
      <c r="F130" s="598"/>
      <c r="G130" s="591"/>
      <c r="H130" s="591"/>
      <c r="J130" s="591"/>
      <c r="K130" s="591"/>
      <c r="L130" s="592"/>
      <c r="N130" s="591"/>
      <c r="O130" s="591"/>
      <c r="P130" s="592"/>
      <c r="R130" s="591"/>
      <c r="S130" s="591"/>
      <c r="T130" s="592"/>
      <c r="V130" s="591"/>
      <c r="W130" s="591"/>
      <c r="X130" s="592"/>
      <c r="Z130" s="591"/>
      <c r="AA130" s="591"/>
      <c r="AB130" s="592"/>
      <c r="AD130" s="591"/>
      <c r="AE130" s="591"/>
      <c r="AF130" s="592"/>
      <c r="AH130" s="591"/>
      <c r="AI130" s="591"/>
      <c r="AJ130" s="592"/>
      <c r="AL130" s="591"/>
      <c r="AM130" s="591"/>
      <c r="AN130" s="592"/>
      <c r="AP130" s="591"/>
      <c r="AQ130" s="591"/>
      <c r="AR130" s="592"/>
      <c r="AT130" s="591"/>
      <c r="AU130" s="591"/>
      <c r="AV130" s="592"/>
      <c r="AX130" s="591"/>
      <c r="AY130" s="591"/>
      <c r="AZ130" s="592"/>
      <c r="BB130" s="591"/>
      <c r="BC130" s="591"/>
      <c r="BD130" s="592"/>
      <c r="BF130" s="591"/>
      <c r="BG130" s="591"/>
      <c r="BH130" s="592"/>
      <c r="BJ130" s="591"/>
      <c r="BK130" s="591"/>
      <c r="BL130" s="592"/>
      <c r="BN130" s="591"/>
      <c r="BO130" s="591"/>
      <c r="BP130" s="592"/>
      <c r="BR130" s="591"/>
      <c r="BS130" s="591"/>
      <c r="BT130" s="592"/>
      <c r="BV130" s="591"/>
      <c r="BW130" s="591"/>
      <c r="BX130" s="592"/>
      <c r="BZ130" s="591"/>
      <c r="CA130" s="591"/>
      <c r="CB130" s="592"/>
      <c r="CD130" s="591"/>
      <c r="CE130" s="591"/>
      <c r="CF130" s="592"/>
      <c r="CH130" s="591"/>
      <c r="CI130" s="591"/>
      <c r="CJ130" s="592"/>
      <c r="CL130" s="591"/>
      <c r="CM130" s="591"/>
      <c r="CN130" s="592"/>
      <c r="CP130" s="591"/>
      <c r="CQ130" s="591"/>
      <c r="CR130" s="592"/>
      <c r="CT130" s="591"/>
      <c r="CU130" s="591"/>
      <c r="CV130" s="592"/>
      <c r="CX130" s="591"/>
      <c r="CY130" s="591"/>
      <c r="CZ130" s="592"/>
      <c r="DB130" s="591"/>
      <c r="DC130" s="591"/>
      <c r="DD130" s="592"/>
      <c r="DF130" s="591"/>
      <c r="DG130" s="591"/>
      <c r="DH130" s="592"/>
      <c r="DJ130" s="591"/>
      <c r="DK130" s="591"/>
      <c r="DL130" s="592"/>
      <c r="DN130" s="591"/>
      <c r="DO130" s="591"/>
      <c r="DP130" s="592"/>
      <c r="DR130" s="591"/>
      <c r="DS130" s="591"/>
      <c r="DT130" s="592"/>
      <c r="DV130" s="591"/>
      <c r="DW130" s="591"/>
      <c r="DX130" s="592"/>
      <c r="DZ130" s="591"/>
      <c r="EA130" s="591"/>
      <c r="EB130" s="592"/>
      <c r="ED130" s="591"/>
      <c r="EE130" s="591"/>
      <c r="EF130" s="592"/>
      <c r="EH130" s="591"/>
      <c r="EI130" s="591"/>
      <c r="EJ130" s="592"/>
      <c r="EL130" s="591"/>
      <c r="EM130" s="591"/>
      <c r="EN130" s="592"/>
      <c r="EP130" s="591"/>
      <c r="EQ130" s="591"/>
      <c r="ER130" s="592"/>
      <c r="ET130" s="591"/>
      <c r="EU130" s="591"/>
      <c r="EV130" s="592"/>
      <c r="EX130" s="591"/>
      <c r="EY130" s="591"/>
      <c r="EZ130" s="592"/>
      <c r="FB130" s="591"/>
      <c r="FC130" s="591"/>
      <c r="FD130" s="592"/>
      <c r="FF130" s="591"/>
      <c r="FG130" s="591"/>
      <c r="FH130" s="592"/>
      <c r="FJ130" s="591"/>
      <c r="FK130" s="591"/>
      <c r="FL130" s="592"/>
      <c r="FN130" s="591"/>
      <c r="FO130" s="591"/>
      <c r="FP130" s="592"/>
      <c r="FR130" s="591"/>
      <c r="FS130" s="591"/>
      <c r="FT130" s="592"/>
      <c r="FV130" s="591"/>
      <c r="FW130" s="591"/>
      <c r="FX130" s="592"/>
      <c r="FZ130" s="591"/>
      <c r="GA130" s="591"/>
      <c r="GB130" s="592"/>
      <c r="GD130" s="591"/>
      <c r="GE130" s="591"/>
      <c r="GF130" s="592"/>
      <c r="GH130" s="591"/>
      <c r="GI130" s="591"/>
      <c r="GJ130" s="592"/>
      <c r="GL130" s="591"/>
      <c r="GM130" s="591"/>
      <c r="GN130" s="592"/>
      <c r="GP130" s="591"/>
      <c r="GQ130" s="591"/>
      <c r="GR130" s="592"/>
      <c r="GT130" s="591"/>
      <c r="GU130" s="591"/>
      <c r="GV130" s="592"/>
      <c r="GX130" s="591"/>
      <c r="GY130" s="591"/>
      <c r="GZ130" s="592"/>
      <c r="HB130" s="591"/>
      <c r="HC130" s="591"/>
      <c r="HD130" s="592"/>
      <c r="HF130" s="591"/>
      <c r="HG130" s="591"/>
      <c r="HH130" s="592"/>
      <c r="HJ130" s="591"/>
      <c r="HK130" s="591"/>
      <c r="HL130" s="592"/>
      <c r="HN130" s="591"/>
      <c r="HO130" s="591"/>
      <c r="HP130" s="592"/>
      <c r="HR130" s="591"/>
      <c r="HS130" s="591"/>
      <c r="HT130" s="592"/>
      <c r="HV130" s="591"/>
      <c r="HW130" s="591"/>
      <c r="HX130" s="592"/>
      <c r="HZ130" s="591"/>
      <c r="IA130" s="591"/>
      <c r="IB130" s="592"/>
      <c r="ID130" s="591"/>
      <c r="IE130" s="591"/>
      <c r="IF130" s="592"/>
      <c r="IH130" s="591"/>
      <c r="II130" s="591"/>
      <c r="IJ130" s="592"/>
      <c r="IL130" s="591"/>
      <c r="IM130" s="591"/>
      <c r="IN130" s="592"/>
      <c r="IP130" s="591"/>
      <c r="IQ130" s="591"/>
      <c r="IR130" s="592"/>
      <c r="IT130" s="591"/>
    </row>
    <row r="131" spans="1:254" ht="15" customHeight="1" x14ac:dyDescent="0.2">
      <c r="A131" s="610"/>
      <c r="B131" s="592"/>
      <c r="C131" s="597"/>
      <c r="D131" s="597"/>
      <c r="E131" s="597"/>
      <c r="F131" s="598"/>
      <c r="G131" s="591"/>
      <c r="H131" s="591"/>
      <c r="J131" s="591"/>
      <c r="K131" s="591"/>
      <c r="L131" s="592"/>
      <c r="N131" s="591"/>
      <c r="O131" s="591"/>
      <c r="P131" s="592"/>
      <c r="R131" s="591"/>
      <c r="S131" s="591"/>
      <c r="T131" s="592"/>
      <c r="V131" s="591"/>
      <c r="W131" s="591"/>
      <c r="X131" s="592"/>
      <c r="Z131" s="591"/>
      <c r="AA131" s="591"/>
      <c r="AB131" s="592"/>
      <c r="AD131" s="591"/>
      <c r="AE131" s="591"/>
      <c r="AF131" s="592"/>
      <c r="AH131" s="591"/>
      <c r="AI131" s="591"/>
      <c r="AJ131" s="592"/>
      <c r="AL131" s="591"/>
      <c r="AM131" s="591"/>
      <c r="AN131" s="592"/>
      <c r="AP131" s="591"/>
      <c r="AQ131" s="591"/>
      <c r="AR131" s="592"/>
      <c r="AT131" s="591"/>
      <c r="AU131" s="591"/>
      <c r="AV131" s="592"/>
      <c r="AX131" s="591"/>
      <c r="AY131" s="591"/>
      <c r="AZ131" s="592"/>
      <c r="BB131" s="591"/>
      <c r="BC131" s="591"/>
      <c r="BD131" s="592"/>
      <c r="BF131" s="591"/>
      <c r="BG131" s="591"/>
      <c r="BH131" s="592"/>
      <c r="BJ131" s="591"/>
      <c r="BK131" s="591"/>
      <c r="BL131" s="592"/>
      <c r="BN131" s="591"/>
      <c r="BO131" s="591"/>
      <c r="BP131" s="592"/>
      <c r="BR131" s="591"/>
      <c r="BS131" s="591"/>
      <c r="BT131" s="592"/>
      <c r="BV131" s="591"/>
      <c r="BW131" s="591"/>
      <c r="BX131" s="592"/>
      <c r="BZ131" s="591"/>
      <c r="CA131" s="591"/>
      <c r="CB131" s="592"/>
      <c r="CD131" s="591"/>
      <c r="CE131" s="591"/>
      <c r="CF131" s="592"/>
      <c r="CH131" s="591"/>
      <c r="CI131" s="591"/>
      <c r="CJ131" s="592"/>
      <c r="CL131" s="591"/>
      <c r="CM131" s="591"/>
      <c r="CN131" s="592"/>
      <c r="CP131" s="591"/>
      <c r="CQ131" s="591"/>
      <c r="CR131" s="592"/>
      <c r="CT131" s="591"/>
      <c r="CU131" s="591"/>
      <c r="CV131" s="592"/>
      <c r="CX131" s="591"/>
      <c r="CY131" s="591"/>
      <c r="CZ131" s="592"/>
      <c r="DB131" s="591"/>
      <c r="DC131" s="591"/>
      <c r="DD131" s="592"/>
      <c r="DF131" s="591"/>
      <c r="DG131" s="591"/>
      <c r="DH131" s="592"/>
      <c r="DJ131" s="591"/>
      <c r="DK131" s="591"/>
      <c r="DL131" s="592"/>
      <c r="DN131" s="591"/>
      <c r="DO131" s="591"/>
      <c r="DP131" s="592"/>
      <c r="DR131" s="591"/>
      <c r="DS131" s="591"/>
      <c r="DT131" s="592"/>
      <c r="DV131" s="591"/>
      <c r="DW131" s="591"/>
      <c r="DX131" s="592"/>
      <c r="DZ131" s="591"/>
      <c r="EA131" s="591"/>
      <c r="EB131" s="592"/>
      <c r="ED131" s="591"/>
      <c r="EE131" s="591"/>
      <c r="EF131" s="592"/>
      <c r="EH131" s="591"/>
      <c r="EI131" s="591"/>
      <c r="EJ131" s="592"/>
      <c r="EL131" s="591"/>
      <c r="EM131" s="591"/>
      <c r="EN131" s="592"/>
      <c r="EP131" s="591"/>
      <c r="EQ131" s="591"/>
      <c r="ER131" s="592"/>
      <c r="ET131" s="591"/>
      <c r="EU131" s="591"/>
      <c r="EV131" s="592"/>
      <c r="EX131" s="591"/>
      <c r="EY131" s="591"/>
      <c r="EZ131" s="592"/>
      <c r="FB131" s="591"/>
      <c r="FC131" s="591"/>
      <c r="FD131" s="592"/>
      <c r="FF131" s="591"/>
      <c r="FG131" s="591"/>
      <c r="FH131" s="592"/>
      <c r="FJ131" s="591"/>
      <c r="FK131" s="591"/>
      <c r="FL131" s="592"/>
      <c r="FN131" s="591"/>
      <c r="FO131" s="591"/>
      <c r="FP131" s="592"/>
      <c r="FR131" s="591"/>
      <c r="FS131" s="591"/>
      <c r="FT131" s="592"/>
      <c r="FV131" s="591"/>
      <c r="FW131" s="591"/>
      <c r="FX131" s="592"/>
      <c r="FZ131" s="591"/>
      <c r="GA131" s="591"/>
      <c r="GB131" s="592"/>
      <c r="GD131" s="591"/>
      <c r="GE131" s="591"/>
      <c r="GF131" s="592"/>
      <c r="GH131" s="591"/>
      <c r="GI131" s="591"/>
      <c r="GJ131" s="592"/>
      <c r="GL131" s="591"/>
      <c r="GM131" s="591"/>
      <c r="GN131" s="592"/>
      <c r="GP131" s="591"/>
      <c r="GQ131" s="591"/>
      <c r="GR131" s="592"/>
      <c r="GT131" s="591"/>
      <c r="GU131" s="591"/>
      <c r="GV131" s="592"/>
      <c r="GX131" s="591"/>
      <c r="GY131" s="591"/>
      <c r="GZ131" s="592"/>
      <c r="HB131" s="591"/>
      <c r="HC131" s="591"/>
      <c r="HD131" s="592"/>
      <c r="HF131" s="591"/>
      <c r="HG131" s="591"/>
      <c r="HH131" s="592"/>
      <c r="HJ131" s="591"/>
      <c r="HK131" s="591"/>
      <c r="HL131" s="592"/>
      <c r="HN131" s="591"/>
      <c r="HO131" s="591"/>
      <c r="HP131" s="592"/>
      <c r="HR131" s="591"/>
      <c r="HS131" s="591"/>
      <c r="HT131" s="592"/>
      <c r="HV131" s="591"/>
      <c r="HW131" s="591"/>
      <c r="HX131" s="592"/>
      <c r="HZ131" s="591"/>
      <c r="IA131" s="591"/>
      <c r="IB131" s="592"/>
      <c r="ID131" s="591"/>
      <c r="IE131" s="591"/>
      <c r="IF131" s="592"/>
      <c r="IH131" s="591"/>
      <c r="II131" s="591"/>
      <c r="IJ131" s="592"/>
      <c r="IL131" s="591"/>
      <c r="IM131" s="591"/>
      <c r="IN131" s="592"/>
      <c r="IP131" s="591"/>
      <c r="IQ131" s="591"/>
      <c r="IR131" s="592"/>
      <c r="IT131" s="591"/>
    </row>
    <row r="132" spans="1:254" s="653" customFormat="1" ht="15" customHeight="1" x14ac:dyDescent="0.25">
      <c r="A132" s="610"/>
      <c r="B132" s="777"/>
      <c r="C132" s="648"/>
      <c r="D132" s="648"/>
      <c r="E132" s="648"/>
      <c r="F132" s="648"/>
      <c r="G132" s="649"/>
      <c r="H132" s="649"/>
      <c r="I132" s="650"/>
      <c r="J132" s="650"/>
      <c r="K132" s="615"/>
      <c r="L132" s="590"/>
      <c r="M132" s="590"/>
      <c r="N132" s="590"/>
      <c r="O132" s="651"/>
      <c r="P132" s="615"/>
      <c r="Q132" s="650"/>
      <c r="R132" s="650"/>
      <c r="S132" s="650"/>
      <c r="T132" s="652"/>
    </row>
    <row r="133" spans="1:254" s="653" customFormat="1" ht="15" customHeight="1" x14ac:dyDescent="0.25">
      <c r="A133" s="777"/>
      <c r="B133" s="777"/>
      <c r="C133" s="648"/>
      <c r="D133" s="648"/>
      <c r="E133" s="648"/>
      <c r="F133" s="648"/>
      <c r="G133" s="649"/>
      <c r="H133" s="649"/>
      <c r="I133" s="650"/>
      <c r="J133" s="650"/>
      <c r="K133" s="615"/>
      <c r="L133" s="590"/>
      <c r="M133" s="590"/>
      <c r="N133" s="590"/>
      <c r="O133" s="651"/>
      <c r="P133" s="615"/>
      <c r="Q133" s="650"/>
      <c r="R133" s="650"/>
      <c r="S133" s="650"/>
      <c r="T133" s="652"/>
    </row>
    <row r="134" spans="1:254" s="653" customFormat="1" ht="15" customHeight="1" x14ac:dyDescent="0.25">
      <c r="A134" s="592"/>
      <c r="B134" s="777"/>
      <c r="C134" s="648"/>
      <c r="D134" s="648"/>
      <c r="E134" s="648"/>
      <c r="F134" s="648"/>
      <c r="G134" s="649"/>
      <c r="H134" s="649"/>
      <c r="I134" s="650"/>
      <c r="J134" s="650"/>
      <c r="K134" s="615"/>
      <c r="L134" s="590"/>
      <c r="M134" s="590"/>
      <c r="N134" s="590"/>
      <c r="O134" s="651"/>
      <c r="P134" s="615"/>
      <c r="Q134" s="650"/>
      <c r="R134" s="650"/>
      <c r="S134" s="650"/>
      <c r="T134" s="652"/>
    </row>
    <row r="135" spans="1:254" s="653" customFormat="1" ht="15" customHeight="1" x14ac:dyDescent="0.25">
      <c r="A135" s="674"/>
      <c r="B135" s="777"/>
      <c r="C135" s="648"/>
      <c r="D135" s="648"/>
      <c r="E135" s="648"/>
      <c r="F135" s="648"/>
      <c r="G135" s="649"/>
      <c r="H135" s="649"/>
      <c r="I135" s="650"/>
      <c r="J135" s="650"/>
      <c r="K135" s="615"/>
      <c r="L135" s="590"/>
      <c r="M135" s="590"/>
      <c r="N135" s="590"/>
      <c r="O135" s="651"/>
      <c r="P135" s="615"/>
      <c r="Q135" s="650"/>
      <c r="R135" s="650"/>
      <c r="S135" s="650"/>
      <c r="T135" s="652"/>
    </row>
    <row r="136" spans="1:254" s="653" customFormat="1" ht="15" customHeight="1" x14ac:dyDescent="0.25">
      <c r="B136" s="777"/>
      <c r="C136" s="648"/>
      <c r="D136" s="648"/>
      <c r="E136" s="648"/>
      <c r="F136" s="648"/>
      <c r="G136" s="649"/>
      <c r="H136" s="649"/>
      <c r="I136" s="650"/>
      <c r="J136" s="650"/>
      <c r="K136" s="615"/>
      <c r="L136" s="590"/>
      <c r="M136" s="590"/>
      <c r="N136" s="590"/>
      <c r="O136" s="651"/>
      <c r="P136" s="615"/>
      <c r="Q136" s="650"/>
      <c r="R136" s="650"/>
      <c r="S136" s="650"/>
      <c r="T136" s="652"/>
    </row>
    <row r="137" spans="1:254" s="653" customFormat="1" ht="15" customHeight="1" x14ac:dyDescent="0.25">
      <c r="A137" s="592"/>
      <c r="B137" s="777"/>
      <c r="C137" s="648"/>
      <c r="D137" s="648"/>
      <c r="E137" s="648"/>
      <c r="F137" s="648"/>
      <c r="G137" s="649"/>
      <c r="H137" s="649"/>
      <c r="I137" s="650"/>
      <c r="J137" s="650"/>
      <c r="K137" s="615"/>
      <c r="L137" s="590"/>
      <c r="M137" s="590"/>
      <c r="N137" s="590"/>
      <c r="O137" s="651"/>
      <c r="P137" s="615"/>
      <c r="Q137" s="650"/>
      <c r="R137" s="650"/>
      <c r="S137" s="650"/>
      <c r="T137" s="652"/>
    </row>
    <row r="138" spans="1:254" s="653" customFormat="1" ht="15" customHeight="1" x14ac:dyDescent="0.25">
      <c r="A138" s="654"/>
      <c r="B138" s="777"/>
      <c r="C138" s="655"/>
      <c r="D138" s="655"/>
      <c r="E138" s="655"/>
      <c r="F138" s="655"/>
      <c r="H138" s="649"/>
      <c r="I138" s="650"/>
      <c r="J138" s="650"/>
      <c r="K138" s="615"/>
      <c r="L138" s="590"/>
      <c r="M138" s="590"/>
      <c r="N138" s="590"/>
      <c r="O138" s="651"/>
      <c r="P138" s="615"/>
      <c r="Q138" s="650"/>
      <c r="R138" s="650"/>
      <c r="S138" s="650"/>
      <c r="T138" s="652"/>
    </row>
    <row r="139" spans="1:254" s="653" customFormat="1" ht="15" customHeight="1" x14ac:dyDescent="0.25">
      <c r="A139" s="615"/>
      <c r="B139" s="777"/>
      <c r="C139" s="656"/>
      <c r="D139" s="656"/>
      <c r="E139" s="656"/>
      <c r="F139" s="656"/>
      <c r="G139" s="649"/>
      <c r="H139" s="649"/>
      <c r="I139" s="650"/>
      <c r="J139" s="650"/>
      <c r="K139" s="615"/>
      <c r="L139" s="590"/>
      <c r="M139" s="590"/>
      <c r="N139" s="590"/>
      <c r="O139" s="651"/>
      <c r="P139" s="615"/>
      <c r="Q139" s="650"/>
      <c r="R139" s="650"/>
      <c r="S139" s="650"/>
      <c r="T139" s="652"/>
    </row>
    <row r="140" spans="1:254" s="653" customFormat="1" ht="15" customHeight="1" x14ac:dyDescent="0.25">
      <c r="A140" s="657"/>
      <c r="B140" s="777"/>
      <c r="C140" s="656"/>
      <c r="D140" s="656"/>
      <c r="E140" s="656"/>
      <c r="F140" s="656"/>
      <c r="G140" s="649"/>
      <c r="H140" s="649"/>
      <c r="I140" s="650"/>
      <c r="J140" s="650"/>
      <c r="K140" s="615"/>
      <c r="L140" s="590"/>
      <c r="M140" s="590"/>
      <c r="N140" s="590"/>
      <c r="O140" s="651"/>
      <c r="P140" s="615"/>
      <c r="Q140" s="650"/>
      <c r="R140" s="650"/>
      <c r="S140" s="650"/>
      <c r="T140" s="652"/>
    </row>
    <row r="141" spans="1:254" s="653" customFormat="1" ht="15" customHeight="1" x14ac:dyDescent="0.25">
      <c r="A141" s="654"/>
      <c r="B141" s="777"/>
      <c r="C141" s="656"/>
      <c r="D141" s="656"/>
      <c r="E141" s="656"/>
      <c r="F141" s="656"/>
      <c r="G141" s="649"/>
      <c r="H141" s="649"/>
      <c r="I141" s="650"/>
      <c r="J141" s="650"/>
      <c r="K141" s="615"/>
      <c r="L141" s="590"/>
      <c r="M141" s="590"/>
      <c r="N141" s="590"/>
      <c r="O141" s="651"/>
      <c r="P141" s="615"/>
      <c r="Q141" s="650"/>
      <c r="R141" s="650"/>
      <c r="S141" s="650"/>
      <c r="T141" s="652"/>
    </row>
    <row r="142" spans="1:254" s="653" customFormat="1" ht="15" customHeight="1" x14ac:dyDescent="0.25">
      <c r="A142" s="654"/>
      <c r="B142" s="658"/>
      <c r="C142" s="659"/>
      <c r="D142" s="659"/>
      <c r="E142" s="659"/>
      <c r="F142" s="660"/>
      <c r="G142" s="661"/>
      <c r="H142" s="661"/>
      <c r="I142" s="662"/>
      <c r="J142" s="663"/>
      <c r="K142" s="664"/>
      <c r="L142" s="777"/>
      <c r="M142" s="665"/>
      <c r="N142" s="665"/>
      <c r="O142" s="651"/>
      <c r="P142" s="615"/>
      <c r="Q142" s="650"/>
      <c r="R142" s="650"/>
      <c r="S142" s="650"/>
      <c r="T142" s="652"/>
    </row>
    <row r="143" spans="1:254" s="653" customFormat="1" ht="15" customHeight="1" x14ac:dyDescent="0.25">
      <c r="A143" s="654"/>
      <c r="B143" s="658"/>
      <c r="C143" s="659"/>
      <c r="D143" s="659"/>
      <c r="E143" s="659"/>
      <c r="F143" s="660"/>
      <c r="G143" s="661"/>
      <c r="H143" s="661"/>
      <c r="I143" s="662"/>
      <c r="J143" s="663"/>
      <c r="K143" s="664"/>
      <c r="L143" s="777"/>
      <c r="M143" s="665"/>
      <c r="N143" s="665"/>
      <c r="O143" s="651"/>
      <c r="P143" s="615"/>
      <c r="Q143" s="650"/>
      <c r="R143" s="650"/>
      <c r="S143" s="650"/>
      <c r="T143" s="652"/>
    </row>
    <row r="144" spans="1:254" s="653" customFormat="1" ht="15" customHeight="1" x14ac:dyDescent="0.25">
      <c r="A144" s="654"/>
      <c r="B144" s="658"/>
      <c r="C144" s="659"/>
      <c r="D144" s="659"/>
      <c r="E144" s="659"/>
      <c r="F144" s="660"/>
      <c r="G144" s="661"/>
      <c r="H144" s="661"/>
      <c r="I144" s="662"/>
      <c r="J144" s="663"/>
      <c r="K144" s="664"/>
      <c r="L144" s="777"/>
      <c r="M144" s="665"/>
      <c r="N144" s="665"/>
      <c r="O144" s="651"/>
      <c r="P144" s="615"/>
      <c r="Q144" s="650"/>
      <c r="R144" s="650"/>
      <c r="S144" s="650"/>
      <c r="T144" s="652"/>
    </row>
    <row r="145" spans="1:21" s="653" customFormat="1" ht="15" customHeight="1" x14ac:dyDescent="0.25">
      <c r="A145" s="654"/>
      <c r="B145" s="658"/>
      <c r="C145" s="659"/>
      <c r="D145" s="659"/>
      <c r="E145" s="659"/>
      <c r="F145" s="660"/>
      <c r="G145" s="661"/>
      <c r="H145" s="661"/>
      <c r="I145" s="662"/>
      <c r="J145" s="663"/>
      <c r="K145" s="664"/>
      <c r="L145" s="777"/>
      <c r="M145" s="665"/>
      <c r="N145" s="665"/>
      <c r="O145" s="651"/>
      <c r="P145" s="615"/>
      <c r="Q145" s="650"/>
      <c r="R145" s="650"/>
      <c r="S145" s="650"/>
      <c r="T145" s="652"/>
    </row>
    <row r="146" spans="1:21" s="653" customFormat="1" ht="15" customHeight="1" x14ac:dyDescent="0.25">
      <c r="B146" s="658"/>
      <c r="C146" s="659"/>
      <c r="D146" s="659"/>
      <c r="E146" s="659"/>
      <c r="F146" s="660"/>
      <c r="G146" s="661"/>
      <c r="H146" s="661"/>
      <c r="I146" s="662"/>
      <c r="J146" s="663"/>
      <c r="K146" s="664"/>
      <c r="L146" s="777"/>
      <c r="M146" s="665"/>
      <c r="N146" s="665"/>
      <c r="O146" s="651"/>
      <c r="P146" s="615"/>
      <c r="Q146" s="650"/>
      <c r="R146" s="650"/>
      <c r="S146" s="650"/>
      <c r="T146" s="652"/>
    </row>
    <row r="147" spans="1:21" s="653" customFormat="1" ht="15" customHeight="1" x14ac:dyDescent="0.25">
      <c r="B147" s="777"/>
      <c r="C147" s="648"/>
      <c r="D147" s="648"/>
      <c r="E147" s="648"/>
      <c r="F147" s="648"/>
      <c r="G147" s="666"/>
      <c r="H147" s="666"/>
      <c r="I147" s="650"/>
      <c r="J147" s="667"/>
      <c r="K147" s="668"/>
      <c r="L147" s="668"/>
      <c r="M147" s="668"/>
      <c r="N147" s="668"/>
      <c r="O147" s="669"/>
      <c r="P147" s="615"/>
      <c r="Q147" s="650"/>
      <c r="R147" s="650"/>
      <c r="S147" s="650"/>
      <c r="T147" s="652"/>
    </row>
    <row r="148" spans="1:21" s="650" customFormat="1" ht="15" customHeight="1" x14ac:dyDescent="0.25">
      <c r="A148" s="653"/>
      <c r="B148" s="658"/>
      <c r="C148" s="660"/>
      <c r="D148" s="660"/>
      <c r="E148" s="660"/>
      <c r="F148" s="660"/>
      <c r="G148" s="661"/>
      <c r="H148" s="661"/>
      <c r="I148" s="663"/>
      <c r="J148" s="663"/>
      <c r="K148" s="670"/>
      <c r="L148" s="651"/>
      <c r="M148" s="651"/>
      <c r="N148" s="651"/>
      <c r="O148" s="651"/>
      <c r="P148" s="615"/>
      <c r="S148" s="671"/>
      <c r="T148" s="672"/>
      <c r="U148" s="673"/>
    </row>
    <row r="149" spans="1:21" s="650" customFormat="1" ht="15" customHeight="1" x14ac:dyDescent="0.25">
      <c r="A149" s="653"/>
      <c r="B149" s="658"/>
      <c r="C149" s="660"/>
      <c r="D149" s="660"/>
      <c r="E149" s="660"/>
      <c r="F149" s="660"/>
      <c r="G149" s="661"/>
      <c r="H149" s="661"/>
      <c r="I149" s="663"/>
      <c r="J149" s="663"/>
      <c r="K149" s="670"/>
      <c r="L149" s="651"/>
      <c r="M149" s="651"/>
      <c r="N149" s="651"/>
      <c r="O149" s="651"/>
      <c r="P149" s="615"/>
      <c r="S149" s="671"/>
      <c r="T149" s="672"/>
      <c r="U149" s="673"/>
    </row>
    <row r="150" spans="1:21" s="653" customFormat="1" ht="15" customHeight="1" x14ac:dyDescent="0.2">
      <c r="B150" s="674"/>
      <c r="C150" s="659"/>
      <c r="D150" s="659"/>
      <c r="E150" s="659"/>
      <c r="F150" s="659"/>
      <c r="G150" s="661"/>
      <c r="H150" s="661"/>
      <c r="I150" s="662"/>
      <c r="J150" s="662"/>
      <c r="K150" s="664"/>
      <c r="L150" s="665"/>
      <c r="M150" s="665"/>
      <c r="N150" s="665"/>
      <c r="O150" s="651"/>
      <c r="P150" s="615"/>
      <c r="Q150" s="650"/>
      <c r="R150" s="650"/>
      <c r="S150" s="650"/>
      <c r="T150" s="652"/>
    </row>
    <row r="151" spans="1:21" s="653" customFormat="1" ht="15" customHeight="1" x14ac:dyDescent="0.25">
      <c r="B151" s="675"/>
      <c r="C151" s="592"/>
      <c r="D151" s="592"/>
      <c r="E151" s="592"/>
      <c r="F151" s="592"/>
      <c r="G151" s="661"/>
      <c r="H151" s="661"/>
      <c r="I151" s="662"/>
      <c r="J151" s="662"/>
      <c r="K151" s="664"/>
      <c r="L151" s="665"/>
      <c r="M151" s="665"/>
      <c r="N151" s="665"/>
      <c r="O151" s="651"/>
      <c r="P151" s="615"/>
      <c r="Q151" s="650"/>
      <c r="R151" s="650"/>
      <c r="S151" s="650"/>
      <c r="T151" s="652"/>
    </row>
    <row r="152" spans="1:21" s="653" customFormat="1" ht="15" customHeight="1" x14ac:dyDescent="0.2">
      <c r="A152" s="654"/>
      <c r="B152" s="777"/>
      <c r="C152" s="591"/>
      <c r="D152" s="591"/>
      <c r="E152" s="591"/>
      <c r="F152" s="591"/>
      <c r="G152" s="661"/>
      <c r="H152" s="661"/>
      <c r="I152" s="650"/>
      <c r="J152" s="650"/>
      <c r="K152" s="615"/>
      <c r="L152" s="590"/>
      <c r="M152" s="590"/>
      <c r="N152" s="590"/>
      <c r="O152" s="651"/>
      <c r="P152" s="615"/>
      <c r="Q152" s="650"/>
      <c r="R152" s="650"/>
      <c r="S152" s="650"/>
      <c r="T152" s="652"/>
    </row>
    <row r="153" spans="1:21" ht="15" customHeight="1" x14ac:dyDescent="0.2">
      <c r="A153" s="650"/>
      <c r="C153" s="777"/>
      <c r="D153" s="777"/>
      <c r="E153" s="777"/>
      <c r="F153" s="777"/>
      <c r="G153" s="676"/>
      <c r="H153" s="676"/>
      <c r="K153" s="592"/>
      <c r="L153" s="592"/>
      <c r="M153" s="592"/>
      <c r="N153" s="592"/>
      <c r="O153" s="655"/>
      <c r="P153" s="592"/>
    </row>
    <row r="154" spans="1:21" s="653" customFormat="1" ht="15" customHeight="1" x14ac:dyDescent="0.2">
      <c r="A154" s="674"/>
      <c r="B154" s="777"/>
      <c r="C154" s="591"/>
      <c r="D154" s="591"/>
      <c r="E154" s="591"/>
      <c r="F154" s="591"/>
      <c r="G154" s="661"/>
      <c r="H154" s="661"/>
      <c r="I154" s="650"/>
      <c r="J154" s="650"/>
      <c r="K154" s="615"/>
      <c r="L154" s="590"/>
      <c r="M154" s="590"/>
      <c r="N154" s="590"/>
      <c r="O154" s="651"/>
      <c r="P154" s="615"/>
      <c r="Q154" s="650"/>
      <c r="R154" s="650"/>
      <c r="S154" s="650"/>
      <c r="T154" s="652"/>
    </row>
    <row r="155" spans="1:21" s="653" customFormat="1" ht="15" customHeight="1" x14ac:dyDescent="0.2">
      <c r="A155" s="674"/>
      <c r="B155" s="777"/>
      <c r="C155" s="591"/>
      <c r="D155" s="591"/>
      <c r="E155" s="591"/>
      <c r="F155" s="591"/>
      <c r="G155" s="661"/>
      <c r="H155" s="661"/>
      <c r="I155" s="650"/>
      <c r="J155" s="650"/>
      <c r="K155" s="615"/>
      <c r="L155" s="590"/>
      <c r="M155" s="590"/>
      <c r="N155" s="590"/>
      <c r="O155" s="651"/>
      <c r="P155" s="615"/>
      <c r="Q155" s="650"/>
      <c r="R155" s="650"/>
      <c r="S155" s="650"/>
      <c r="T155" s="652"/>
    </row>
    <row r="156" spans="1:21" s="653" customFormat="1" ht="15" customHeight="1" x14ac:dyDescent="0.2">
      <c r="A156" s="592"/>
      <c r="B156" s="777"/>
      <c r="C156" s="677"/>
      <c r="D156" s="677"/>
      <c r="E156" s="677"/>
      <c r="F156" s="677"/>
      <c r="G156" s="661"/>
      <c r="H156" s="661"/>
      <c r="I156" s="650"/>
      <c r="J156" s="650"/>
      <c r="K156" s="615"/>
      <c r="L156" s="590"/>
      <c r="M156" s="590"/>
      <c r="N156" s="590"/>
      <c r="O156" s="651"/>
      <c r="P156" s="615"/>
      <c r="Q156" s="650"/>
      <c r="R156" s="650"/>
      <c r="S156" s="650"/>
      <c r="T156" s="652"/>
    </row>
    <row r="157" spans="1:21" s="653" customFormat="1" ht="15" customHeight="1" x14ac:dyDescent="0.2">
      <c r="A157" s="592"/>
      <c r="B157" s="592"/>
      <c r="C157" s="599"/>
      <c r="D157" s="599"/>
      <c r="E157" s="599"/>
      <c r="F157" s="592"/>
      <c r="G157" s="661"/>
      <c r="H157" s="661"/>
      <c r="I157" s="650"/>
      <c r="J157" s="650"/>
      <c r="K157" s="615"/>
      <c r="L157" s="590"/>
      <c r="M157" s="590"/>
      <c r="N157" s="590"/>
      <c r="O157" s="651"/>
      <c r="P157" s="615"/>
      <c r="Q157" s="650"/>
      <c r="R157" s="650"/>
      <c r="S157" s="650"/>
      <c r="T157" s="652"/>
    </row>
    <row r="158" spans="1:21" s="653" customFormat="1" ht="15" customHeight="1" x14ac:dyDescent="0.2">
      <c r="A158" s="789"/>
      <c r="B158" s="777"/>
      <c r="C158" s="592"/>
      <c r="D158" s="592"/>
      <c r="E158" s="592"/>
      <c r="F158" s="592"/>
      <c r="G158" s="661"/>
      <c r="H158" s="661"/>
      <c r="I158" s="650"/>
      <c r="J158" s="650"/>
      <c r="K158" s="615"/>
      <c r="L158" s="590"/>
      <c r="M158" s="590"/>
      <c r="N158" s="590"/>
      <c r="O158" s="651"/>
      <c r="P158" s="615"/>
      <c r="Q158" s="650"/>
      <c r="R158" s="650"/>
      <c r="S158" s="650"/>
      <c r="T158" s="652"/>
    </row>
    <row r="159" spans="1:21" s="653" customFormat="1" ht="15" customHeight="1" x14ac:dyDescent="0.2">
      <c r="A159" s="789"/>
      <c r="B159" s="777"/>
      <c r="C159" s="678"/>
      <c r="D159" s="678"/>
      <c r="E159" s="678"/>
      <c r="F159" s="592"/>
      <c r="G159" s="661"/>
      <c r="H159" s="661"/>
      <c r="I159" s="650"/>
      <c r="J159" s="650"/>
      <c r="K159" s="615"/>
      <c r="L159" s="590"/>
      <c r="M159" s="590"/>
      <c r="N159" s="590"/>
      <c r="O159" s="651"/>
      <c r="P159" s="615"/>
      <c r="Q159" s="650"/>
      <c r="R159" s="650"/>
      <c r="S159" s="650"/>
      <c r="T159" s="652"/>
    </row>
    <row r="160" spans="1:21" s="653" customFormat="1" ht="15" customHeight="1" x14ac:dyDescent="0.2">
      <c r="A160" s="790"/>
      <c r="B160" s="599"/>
      <c r="C160" s="589"/>
      <c r="D160" s="589"/>
      <c r="E160" s="589"/>
      <c r="F160" s="592"/>
      <c r="G160" s="661"/>
      <c r="H160" s="661"/>
      <c r="I160" s="650"/>
      <c r="J160" s="679"/>
      <c r="K160" s="679"/>
      <c r="L160" s="680"/>
      <c r="M160" s="680"/>
      <c r="N160" s="681"/>
      <c r="O160" s="651"/>
      <c r="P160" s="615"/>
      <c r="Q160" s="650"/>
      <c r="R160" s="650"/>
      <c r="S160" s="650"/>
      <c r="T160" s="652"/>
    </row>
    <row r="161" spans="1:256" s="653" customFormat="1" ht="15" customHeight="1" x14ac:dyDescent="0.25">
      <c r="A161" s="674"/>
      <c r="B161" s="777"/>
      <c r="C161" s="591"/>
      <c r="D161" s="591"/>
      <c r="E161" s="591"/>
      <c r="F161" s="591"/>
      <c r="G161" s="661"/>
      <c r="H161" s="661"/>
      <c r="I161" s="650"/>
      <c r="J161" s="682"/>
      <c r="K161" s="668"/>
      <c r="L161" s="668"/>
      <c r="M161" s="668"/>
      <c r="N161" s="668"/>
      <c r="O161" s="683"/>
      <c r="P161" s="615"/>
      <c r="Q161" s="650"/>
      <c r="R161" s="650"/>
      <c r="S161" s="650"/>
      <c r="T161" s="652"/>
    </row>
    <row r="162" spans="1:256" ht="15" customHeight="1" x14ac:dyDescent="0.2">
      <c r="C162" s="684"/>
      <c r="D162" s="684"/>
      <c r="E162" s="684"/>
      <c r="G162" s="777"/>
      <c r="J162" s="592"/>
      <c r="L162" s="591"/>
      <c r="M162" s="591"/>
      <c r="N162" s="592"/>
      <c r="P162" s="591"/>
      <c r="Q162" s="591"/>
      <c r="R162" s="592"/>
      <c r="T162" s="591"/>
      <c r="U162" s="591"/>
      <c r="V162" s="592"/>
      <c r="X162" s="591"/>
      <c r="Y162" s="591"/>
      <c r="Z162" s="592"/>
      <c r="AB162" s="591"/>
      <c r="AC162" s="591"/>
      <c r="AD162" s="592"/>
      <c r="AF162" s="591"/>
      <c r="AG162" s="591"/>
      <c r="AH162" s="592"/>
      <c r="AJ162" s="591"/>
      <c r="AK162" s="591"/>
      <c r="AL162" s="592"/>
      <c r="AN162" s="591"/>
      <c r="AO162" s="591"/>
      <c r="AP162" s="592"/>
      <c r="AR162" s="591"/>
      <c r="AS162" s="591"/>
      <c r="AT162" s="592"/>
      <c r="AV162" s="591"/>
      <c r="AW162" s="591"/>
      <c r="AX162" s="592"/>
      <c r="AZ162" s="591"/>
      <c r="BA162" s="591"/>
      <c r="BB162" s="592"/>
      <c r="BD162" s="591"/>
      <c r="BE162" s="591"/>
      <c r="BF162" s="592"/>
      <c r="BH162" s="591"/>
      <c r="BI162" s="591"/>
      <c r="BJ162" s="592"/>
      <c r="BL162" s="591"/>
      <c r="BM162" s="591"/>
      <c r="BN162" s="592"/>
      <c r="BP162" s="591"/>
      <c r="BQ162" s="591"/>
      <c r="BR162" s="592"/>
      <c r="BT162" s="591"/>
      <c r="BU162" s="591"/>
      <c r="BV162" s="592"/>
      <c r="BX162" s="591"/>
      <c r="BY162" s="591"/>
      <c r="BZ162" s="592"/>
      <c r="CB162" s="591"/>
      <c r="CC162" s="591"/>
      <c r="CD162" s="592"/>
      <c r="CF162" s="591"/>
      <c r="CG162" s="591"/>
      <c r="CH162" s="592"/>
      <c r="CJ162" s="591"/>
      <c r="CK162" s="591"/>
      <c r="CL162" s="592"/>
      <c r="CN162" s="591"/>
      <c r="CO162" s="591"/>
      <c r="CP162" s="592"/>
      <c r="CR162" s="591"/>
      <c r="CS162" s="591"/>
      <c r="CT162" s="592"/>
      <c r="CV162" s="591"/>
      <c r="CW162" s="591"/>
      <c r="CX162" s="592"/>
      <c r="CZ162" s="591"/>
      <c r="DA162" s="591"/>
      <c r="DB162" s="592"/>
      <c r="DD162" s="591"/>
      <c r="DE162" s="591"/>
      <c r="DF162" s="592"/>
      <c r="DH162" s="591"/>
      <c r="DI162" s="591"/>
      <c r="DJ162" s="592"/>
      <c r="DL162" s="591"/>
      <c r="DM162" s="591"/>
      <c r="DN162" s="592"/>
      <c r="DP162" s="591"/>
      <c r="DQ162" s="591"/>
      <c r="DR162" s="592"/>
      <c r="DT162" s="591"/>
      <c r="DU162" s="591"/>
      <c r="DV162" s="592"/>
      <c r="DX162" s="591"/>
      <c r="DY162" s="591"/>
      <c r="DZ162" s="592"/>
      <c r="EB162" s="591"/>
      <c r="EC162" s="591"/>
      <c r="ED162" s="592"/>
      <c r="EF162" s="591"/>
      <c r="EG162" s="591"/>
      <c r="EH162" s="592"/>
      <c r="EJ162" s="591"/>
      <c r="EK162" s="591"/>
      <c r="EL162" s="592"/>
      <c r="EN162" s="591"/>
      <c r="EO162" s="591"/>
      <c r="EP162" s="592"/>
      <c r="ER162" s="591"/>
      <c r="ES162" s="591"/>
      <c r="ET162" s="592"/>
      <c r="EV162" s="591"/>
      <c r="EW162" s="591"/>
      <c r="EX162" s="592"/>
      <c r="EZ162" s="591"/>
      <c r="FA162" s="591"/>
      <c r="FB162" s="592"/>
      <c r="FD162" s="591"/>
      <c r="FE162" s="591"/>
      <c r="FF162" s="592"/>
      <c r="FH162" s="591"/>
      <c r="FI162" s="591"/>
      <c r="FJ162" s="592"/>
      <c r="FL162" s="591"/>
      <c r="FM162" s="591"/>
      <c r="FN162" s="592"/>
      <c r="FP162" s="591"/>
      <c r="FQ162" s="591"/>
      <c r="FR162" s="592"/>
      <c r="FT162" s="591"/>
      <c r="FU162" s="591"/>
      <c r="FV162" s="592"/>
      <c r="FX162" s="591"/>
      <c r="FY162" s="591"/>
      <c r="FZ162" s="592"/>
      <c r="GB162" s="591"/>
      <c r="GC162" s="591"/>
      <c r="GD162" s="592"/>
      <c r="GF162" s="591"/>
      <c r="GG162" s="591"/>
      <c r="GH162" s="592"/>
      <c r="GJ162" s="591"/>
      <c r="GK162" s="591"/>
      <c r="GL162" s="592"/>
      <c r="GN162" s="591"/>
      <c r="GO162" s="591"/>
      <c r="GP162" s="592"/>
      <c r="GR162" s="591"/>
      <c r="GS162" s="591"/>
      <c r="GT162" s="592"/>
      <c r="GV162" s="591"/>
      <c r="GW162" s="591"/>
      <c r="GX162" s="592"/>
      <c r="GZ162" s="591"/>
      <c r="HA162" s="591"/>
      <c r="HB162" s="592"/>
      <c r="HD162" s="591"/>
      <c r="HE162" s="591"/>
      <c r="HF162" s="592"/>
      <c r="HH162" s="591"/>
      <c r="HI162" s="591"/>
      <c r="HJ162" s="592"/>
      <c r="HL162" s="591"/>
      <c r="HM162" s="591"/>
      <c r="HN162" s="592"/>
      <c r="HP162" s="591"/>
      <c r="HQ162" s="591"/>
      <c r="HR162" s="592"/>
      <c r="HT162" s="591"/>
      <c r="HU162" s="591"/>
      <c r="HV162" s="592"/>
      <c r="HX162" s="591"/>
      <c r="HY162" s="591"/>
      <c r="HZ162" s="592"/>
      <c r="IB162" s="591"/>
      <c r="IC162" s="591"/>
      <c r="ID162" s="592"/>
      <c r="IF162" s="591"/>
      <c r="IG162" s="591"/>
      <c r="IH162" s="592"/>
      <c r="IJ162" s="591"/>
      <c r="IK162" s="591"/>
      <c r="IL162" s="592"/>
      <c r="IN162" s="591"/>
      <c r="IO162" s="591"/>
      <c r="IP162" s="592"/>
      <c r="IR162" s="591"/>
      <c r="IS162" s="591"/>
      <c r="IT162" s="592"/>
      <c r="IV162" s="591"/>
    </row>
    <row r="163" spans="1:256" ht="15" customHeight="1" x14ac:dyDescent="0.2">
      <c r="B163" s="592"/>
      <c r="C163" s="684"/>
      <c r="D163" s="684"/>
      <c r="E163" s="684"/>
      <c r="G163" s="777"/>
      <c r="J163" s="592"/>
      <c r="L163" s="591"/>
      <c r="M163" s="591"/>
      <c r="N163" s="592"/>
      <c r="P163" s="591"/>
      <c r="Q163" s="591"/>
      <c r="R163" s="592"/>
      <c r="T163" s="591"/>
      <c r="U163" s="591"/>
      <c r="V163" s="592"/>
      <c r="X163" s="591"/>
      <c r="Y163" s="591"/>
      <c r="Z163" s="592"/>
      <c r="AB163" s="591"/>
      <c r="AC163" s="591"/>
      <c r="AD163" s="592"/>
      <c r="AF163" s="591"/>
      <c r="AG163" s="591"/>
      <c r="AH163" s="592"/>
      <c r="AJ163" s="591"/>
      <c r="AK163" s="591"/>
      <c r="AL163" s="592"/>
      <c r="AN163" s="591"/>
      <c r="AO163" s="591"/>
      <c r="AP163" s="592"/>
      <c r="AR163" s="591"/>
      <c r="AS163" s="591"/>
      <c r="AT163" s="592"/>
      <c r="AV163" s="591"/>
      <c r="AW163" s="591"/>
      <c r="AX163" s="592"/>
      <c r="AZ163" s="591"/>
      <c r="BA163" s="591"/>
      <c r="BB163" s="592"/>
      <c r="BD163" s="591"/>
      <c r="BE163" s="591"/>
      <c r="BF163" s="592"/>
      <c r="BH163" s="591"/>
      <c r="BI163" s="591"/>
      <c r="BJ163" s="592"/>
      <c r="BL163" s="591"/>
      <c r="BM163" s="591"/>
      <c r="BN163" s="592"/>
      <c r="BP163" s="591"/>
      <c r="BQ163" s="591"/>
      <c r="BR163" s="592"/>
      <c r="BT163" s="591"/>
      <c r="BU163" s="591"/>
      <c r="BV163" s="592"/>
      <c r="BX163" s="591"/>
      <c r="BY163" s="591"/>
      <c r="BZ163" s="592"/>
      <c r="CB163" s="591"/>
      <c r="CC163" s="591"/>
      <c r="CD163" s="592"/>
      <c r="CF163" s="591"/>
      <c r="CG163" s="591"/>
      <c r="CH163" s="592"/>
      <c r="CJ163" s="591"/>
      <c r="CK163" s="591"/>
      <c r="CL163" s="592"/>
      <c r="CN163" s="591"/>
      <c r="CO163" s="591"/>
      <c r="CP163" s="592"/>
      <c r="CR163" s="591"/>
      <c r="CS163" s="591"/>
      <c r="CT163" s="592"/>
      <c r="CV163" s="591"/>
      <c r="CW163" s="591"/>
      <c r="CX163" s="592"/>
      <c r="CZ163" s="591"/>
      <c r="DA163" s="591"/>
      <c r="DB163" s="592"/>
      <c r="DD163" s="591"/>
      <c r="DE163" s="591"/>
      <c r="DF163" s="592"/>
      <c r="DH163" s="591"/>
      <c r="DI163" s="591"/>
      <c r="DJ163" s="592"/>
      <c r="DL163" s="591"/>
      <c r="DM163" s="591"/>
      <c r="DN163" s="592"/>
      <c r="DP163" s="591"/>
      <c r="DQ163" s="591"/>
      <c r="DR163" s="592"/>
      <c r="DT163" s="591"/>
      <c r="DU163" s="591"/>
      <c r="DV163" s="592"/>
      <c r="DX163" s="591"/>
      <c r="DY163" s="591"/>
      <c r="DZ163" s="592"/>
      <c r="EB163" s="591"/>
      <c r="EC163" s="591"/>
      <c r="ED163" s="592"/>
      <c r="EF163" s="591"/>
      <c r="EG163" s="591"/>
      <c r="EH163" s="592"/>
      <c r="EJ163" s="591"/>
      <c r="EK163" s="591"/>
      <c r="EL163" s="592"/>
      <c r="EN163" s="591"/>
      <c r="EO163" s="591"/>
      <c r="EP163" s="592"/>
      <c r="ER163" s="591"/>
      <c r="ES163" s="591"/>
      <c r="ET163" s="592"/>
      <c r="EV163" s="591"/>
      <c r="EW163" s="591"/>
      <c r="EX163" s="592"/>
      <c r="EZ163" s="591"/>
      <c r="FA163" s="591"/>
      <c r="FB163" s="592"/>
      <c r="FD163" s="591"/>
      <c r="FE163" s="591"/>
      <c r="FF163" s="592"/>
      <c r="FH163" s="591"/>
      <c r="FI163" s="591"/>
      <c r="FJ163" s="592"/>
      <c r="FL163" s="591"/>
      <c r="FM163" s="591"/>
      <c r="FN163" s="592"/>
      <c r="FP163" s="591"/>
      <c r="FQ163" s="591"/>
      <c r="FR163" s="592"/>
      <c r="FT163" s="591"/>
      <c r="FU163" s="591"/>
      <c r="FV163" s="592"/>
      <c r="FX163" s="591"/>
      <c r="FY163" s="591"/>
      <c r="FZ163" s="592"/>
      <c r="GB163" s="591"/>
      <c r="GC163" s="591"/>
      <c r="GD163" s="592"/>
      <c r="GF163" s="591"/>
      <c r="GG163" s="591"/>
      <c r="GH163" s="592"/>
      <c r="GJ163" s="591"/>
      <c r="GK163" s="591"/>
      <c r="GL163" s="592"/>
      <c r="GN163" s="591"/>
      <c r="GO163" s="591"/>
      <c r="GP163" s="592"/>
      <c r="GR163" s="591"/>
      <c r="GS163" s="591"/>
      <c r="GT163" s="592"/>
      <c r="GV163" s="591"/>
      <c r="GW163" s="591"/>
      <c r="GX163" s="592"/>
      <c r="GZ163" s="591"/>
      <c r="HA163" s="591"/>
      <c r="HB163" s="592"/>
      <c r="HD163" s="591"/>
      <c r="HE163" s="591"/>
      <c r="HF163" s="592"/>
      <c r="HH163" s="591"/>
      <c r="HI163" s="591"/>
      <c r="HJ163" s="592"/>
      <c r="HL163" s="591"/>
      <c r="HM163" s="591"/>
      <c r="HN163" s="592"/>
      <c r="HP163" s="591"/>
      <c r="HQ163" s="591"/>
      <c r="HR163" s="592"/>
      <c r="HT163" s="591"/>
      <c r="HU163" s="591"/>
      <c r="HV163" s="592"/>
      <c r="HX163" s="591"/>
      <c r="HY163" s="591"/>
      <c r="HZ163" s="592"/>
      <c r="IB163" s="591"/>
      <c r="IC163" s="591"/>
      <c r="ID163" s="592"/>
      <c r="IF163" s="591"/>
      <c r="IG163" s="591"/>
      <c r="IH163" s="592"/>
      <c r="IJ163" s="591"/>
      <c r="IK163" s="591"/>
      <c r="IL163" s="592"/>
      <c r="IN163" s="591"/>
      <c r="IO163" s="591"/>
      <c r="IP163" s="592"/>
      <c r="IR163" s="591"/>
      <c r="IS163" s="591"/>
      <c r="IT163" s="592"/>
      <c r="IV163" s="591"/>
    </row>
    <row r="164" spans="1:256" ht="15" customHeight="1" x14ac:dyDescent="0.2">
      <c r="A164" s="791"/>
      <c r="B164" s="592"/>
      <c r="C164" s="684"/>
      <c r="D164" s="684"/>
      <c r="E164" s="684"/>
      <c r="G164" s="777"/>
      <c r="J164" s="592"/>
      <c r="L164" s="591"/>
      <c r="M164" s="591"/>
      <c r="N164" s="592"/>
      <c r="P164" s="591"/>
      <c r="Q164" s="591"/>
      <c r="R164" s="592"/>
      <c r="T164" s="591"/>
      <c r="U164" s="591"/>
      <c r="V164" s="592"/>
      <c r="X164" s="591"/>
      <c r="Y164" s="591"/>
      <c r="Z164" s="592"/>
      <c r="AB164" s="591"/>
      <c r="AC164" s="591"/>
      <c r="AD164" s="592"/>
      <c r="AF164" s="591"/>
      <c r="AG164" s="591"/>
      <c r="AH164" s="592"/>
      <c r="AJ164" s="591"/>
      <c r="AK164" s="591"/>
      <c r="AL164" s="592"/>
      <c r="AN164" s="591"/>
      <c r="AO164" s="591"/>
      <c r="AP164" s="592"/>
      <c r="AR164" s="591"/>
      <c r="AS164" s="591"/>
      <c r="AT164" s="592"/>
      <c r="AV164" s="591"/>
      <c r="AW164" s="591"/>
      <c r="AX164" s="592"/>
      <c r="AZ164" s="591"/>
      <c r="BA164" s="591"/>
      <c r="BB164" s="592"/>
      <c r="BD164" s="591"/>
      <c r="BE164" s="591"/>
      <c r="BF164" s="592"/>
      <c r="BH164" s="591"/>
      <c r="BI164" s="591"/>
      <c r="BJ164" s="592"/>
      <c r="BL164" s="591"/>
      <c r="BM164" s="591"/>
      <c r="BN164" s="592"/>
      <c r="BP164" s="591"/>
      <c r="BQ164" s="591"/>
      <c r="BR164" s="592"/>
      <c r="BT164" s="591"/>
      <c r="BU164" s="591"/>
      <c r="BV164" s="592"/>
      <c r="BX164" s="591"/>
      <c r="BY164" s="591"/>
      <c r="BZ164" s="592"/>
      <c r="CB164" s="591"/>
      <c r="CC164" s="591"/>
      <c r="CD164" s="592"/>
      <c r="CF164" s="591"/>
      <c r="CG164" s="591"/>
      <c r="CH164" s="592"/>
      <c r="CJ164" s="591"/>
      <c r="CK164" s="591"/>
      <c r="CL164" s="592"/>
      <c r="CN164" s="591"/>
      <c r="CO164" s="591"/>
      <c r="CP164" s="592"/>
      <c r="CR164" s="591"/>
      <c r="CS164" s="591"/>
      <c r="CT164" s="592"/>
      <c r="CV164" s="591"/>
      <c r="CW164" s="591"/>
      <c r="CX164" s="592"/>
      <c r="CZ164" s="591"/>
      <c r="DA164" s="591"/>
      <c r="DB164" s="592"/>
      <c r="DD164" s="591"/>
      <c r="DE164" s="591"/>
      <c r="DF164" s="592"/>
      <c r="DH164" s="591"/>
      <c r="DI164" s="591"/>
      <c r="DJ164" s="592"/>
      <c r="DL164" s="591"/>
      <c r="DM164" s="591"/>
      <c r="DN164" s="592"/>
      <c r="DP164" s="591"/>
      <c r="DQ164" s="591"/>
      <c r="DR164" s="592"/>
      <c r="DT164" s="591"/>
      <c r="DU164" s="591"/>
      <c r="DV164" s="592"/>
      <c r="DX164" s="591"/>
      <c r="DY164" s="591"/>
      <c r="DZ164" s="592"/>
      <c r="EB164" s="591"/>
      <c r="EC164" s="591"/>
      <c r="ED164" s="592"/>
      <c r="EF164" s="591"/>
      <c r="EG164" s="591"/>
      <c r="EH164" s="592"/>
      <c r="EJ164" s="591"/>
      <c r="EK164" s="591"/>
      <c r="EL164" s="592"/>
      <c r="EN164" s="591"/>
      <c r="EO164" s="591"/>
      <c r="EP164" s="592"/>
      <c r="ER164" s="591"/>
      <c r="ES164" s="591"/>
      <c r="ET164" s="592"/>
      <c r="EV164" s="591"/>
      <c r="EW164" s="591"/>
      <c r="EX164" s="592"/>
      <c r="EZ164" s="591"/>
      <c r="FA164" s="591"/>
      <c r="FB164" s="592"/>
      <c r="FD164" s="591"/>
      <c r="FE164" s="591"/>
      <c r="FF164" s="592"/>
      <c r="FH164" s="591"/>
      <c r="FI164" s="591"/>
      <c r="FJ164" s="592"/>
      <c r="FL164" s="591"/>
      <c r="FM164" s="591"/>
      <c r="FN164" s="592"/>
      <c r="FP164" s="591"/>
      <c r="FQ164" s="591"/>
      <c r="FR164" s="592"/>
      <c r="FT164" s="591"/>
      <c r="FU164" s="591"/>
      <c r="FV164" s="592"/>
      <c r="FX164" s="591"/>
      <c r="FY164" s="591"/>
      <c r="FZ164" s="592"/>
      <c r="GB164" s="591"/>
      <c r="GC164" s="591"/>
      <c r="GD164" s="592"/>
      <c r="GF164" s="591"/>
      <c r="GG164" s="591"/>
      <c r="GH164" s="592"/>
      <c r="GJ164" s="591"/>
      <c r="GK164" s="591"/>
      <c r="GL164" s="592"/>
      <c r="GN164" s="591"/>
      <c r="GO164" s="591"/>
      <c r="GP164" s="592"/>
      <c r="GR164" s="591"/>
      <c r="GS164" s="591"/>
      <c r="GT164" s="592"/>
      <c r="GV164" s="591"/>
      <c r="GW164" s="591"/>
      <c r="GX164" s="592"/>
      <c r="GZ164" s="591"/>
      <c r="HA164" s="591"/>
      <c r="HB164" s="592"/>
      <c r="HD164" s="591"/>
      <c r="HE164" s="591"/>
      <c r="HF164" s="592"/>
      <c r="HH164" s="591"/>
      <c r="HI164" s="591"/>
      <c r="HJ164" s="592"/>
      <c r="HL164" s="591"/>
      <c r="HM164" s="591"/>
      <c r="HN164" s="592"/>
      <c r="HP164" s="591"/>
      <c r="HQ164" s="591"/>
      <c r="HR164" s="592"/>
      <c r="HT164" s="591"/>
      <c r="HU164" s="591"/>
      <c r="HV164" s="592"/>
      <c r="HX164" s="591"/>
      <c r="HY164" s="591"/>
      <c r="HZ164" s="592"/>
      <c r="IB164" s="591"/>
      <c r="IC164" s="591"/>
      <c r="ID164" s="592"/>
      <c r="IF164" s="591"/>
      <c r="IG164" s="591"/>
      <c r="IH164" s="592"/>
      <c r="IJ164" s="591"/>
      <c r="IK164" s="591"/>
      <c r="IL164" s="592"/>
      <c r="IN164" s="591"/>
      <c r="IO164" s="591"/>
      <c r="IP164" s="592"/>
      <c r="IR164" s="591"/>
      <c r="IS164" s="591"/>
      <c r="IT164" s="592"/>
      <c r="IV164" s="591"/>
    </row>
    <row r="165" spans="1:256" ht="15" customHeight="1" x14ac:dyDescent="0.2">
      <c r="A165" s="791"/>
      <c r="B165" s="592"/>
      <c r="G165" s="777"/>
      <c r="J165" s="592"/>
      <c r="L165" s="591"/>
      <c r="M165" s="591"/>
      <c r="N165" s="592"/>
      <c r="P165" s="591"/>
      <c r="Q165" s="591"/>
      <c r="R165" s="592"/>
      <c r="T165" s="591"/>
      <c r="U165" s="591"/>
      <c r="V165" s="592"/>
      <c r="X165" s="591"/>
      <c r="Y165" s="591"/>
      <c r="Z165" s="592"/>
      <c r="AB165" s="591"/>
      <c r="AC165" s="591"/>
      <c r="AD165" s="592"/>
      <c r="AF165" s="591"/>
      <c r="AG165" s="591"/>
      <c r="AH165" s="592"/>
      <c r="AJ165" s="591"/>
      <c r="AK165" s="591"/>
      <c r="AL165" s="592"/>
      <c r="AN165" s="591"/>
      <c r="AO165" s="591"/>
      <c r="AP165" s="592"/>
      <c r="AR165" s="591"/>
      <c r="AS165" s="591"/>
      <c r="AT165" s="592"/>
      <c r="AV165" s="591"/>
      <c r="AW165" s="591"/>
      <c r="AX165" s="592"/>
      <c r="AZ165" s="591"/>
      <c r="BA165" s="591"/>
      <c r="BB165" s="592"/>
      <c r="BD165" s="591"/>
      <c r="BE165" s="591"/>
      <c r="BF165" s="592"/>
      <c r="BH165" s="591"/>
      <c r="BI165" s="591"/>
      <c r="BJ165" s="592"/>
      <c r="BL165" s="591"/>
      <c r="BM165" s="591"/>
      <c r="BN165" s="592"/>
      <c r="BP165" s="591"/>
      <c r="BQ165" s="591"/>
      <c r="BR165" s="592"/>
      <c r="BT165" s="591"/>
      <c r="BU165" s="591"/>
      <c r="BV165" s="592"/>
      <c r="BX165" s="591"/>
      <c r="BY165" s="591"/>
      <c r="BZ165" s="592"/>
      <c r="CB165" s="591"/>
      <c r="CC165" s="591"/>
      <c r="CD165" s="592"/>
      <c r="CF165" s="591"/>
      <c r="CG165" s="591"/>
      <c r="CH165" s="592"/>
      <c r="CJ165" s="591"/>
      <c r="CK165" s="591"/>
      <c r="CL165" s="592"/>
      <c r="CN165" s="591"/>
      <c r="CO165" s="591"/>
      <c r="CP165" s="592"/>
      <c r="CR165" s="591"/>
      <c r="CS165" s="591"/>
      <c r="CT165" s="592"/>
      <c r="CV165" s="591"/>
      <c r="CW165" s="591"/>
      <c r="CX165" s="592"/>
      <c r="CZ165" s="591"/>
      <c r="DA165" s="591"/>
      <c r="DB165" s="592"/>
      <c r="DD165" s="591"/>
      <c r="DE165" s="591"/>
      <c r="DF165" s="592"/>
      <c r="DH165" s="591"/>
      <c r="DI165" s="591"/>
      <c r="DJ165" s="592"/>
      <c r="DL165" s="591"/>
      <c r="DM165" s="591"/>
      <c r="DN165" s="592"/>
      <c r="DP165" s="591"/>
      <c r="DQ165" s="591"/>
      <c r="DR165" s="592"/>
      <c r="DT165" s="591"/>
      <c r="DU165" s="591"/>
      <c r="DV165" s="592"/>
      <c r="DX165" s="591"/>
      <c r="DY165" s="591"/>
      <c r="DZ165" s="592"/>
      <c r="EB165" s="591"/>
      <c r="EC165" s="591"/>
      <c r="ED165" s="592"/>
      <c r="EF165" s="591"/>
      <c r="EG165" s="591"/>
      <c r="EH165" s="592"/>
      <c r="EJ165" s="591"/>
      <c r="EK165" s="591"/>
      <c r="EL165" s="592"/>
      <c r="EN165" s="591"/>
      <c r="EO165" s="591"/>
      <c r="EP165" s="592"/>
      <c r="ER165" s="591"/>
      <c r="ES165" s="591"/>
      <c r="ET165" s="592"/>
      <c r="EV165" s="591"/>
      <c r="EW165" s="591"/>
      <c r="EX165" s="592"/>
      <c r="EZ165" s="591"/>
      <c r="FA165" s="591"/>
      <c r="FB165" s="592"/>
      <c r="FD165" s="591"/>
      <c r="FE165" s="591"/>
      <c r="FF165" s="592"/>
      <c r="FH165" s="591"/>
      <c r="FI165" s="591"/>
      <c r="FJ165" s="592"/>
      <c r="FL165" s="591"/>
      <c r="FM165" s="591"/>
      <c r="FN165" s="592"/>
      <c r="FP165" s="591"/>
      <c r="FQ165" s="591"/>
      <c r="FR165" s="592"/>
      <c r="FT165" s="591"/>
      <c r="FU165" s="591"/>
      <c r="FV165" s="592"/>
      <c r="FX165" s="591"/>
      <c r="FY165" s="591"/>
      <c r="FZ165" s="592"/>
      <c r="GB165" s="591"/>
      <c r="GC165" s="591"/>
      <c r="GD165" s="592"/>
      <c r="GF165" s="591"/>
      <c r="GG165" s="591"/>
      <c r="GH165" s="592"/>
      <c r="GJ165" s="591"/>
      <c r="GK165" s="591"/>
      <c r="GL165" s="592"/>
      <c r="GN165" s="591"/>
      <c r="GO165" s="591"/>
      <c r="GP165" s="592"/>
      <c r="GR165" s="591"/>
      <c r="GS165" s="591"/>
      <c r="GT165" s="592"/>
      <c r="GV165" s="591"/>
      <c r="GW165" s="591"/>
      <c r="GX165" s="592"/>
      <c r="GZ165" s="591"/>
      <c r="HA165" s="591"/>
      <c r="HB165" s="592"/>
      <c r="HD165" s="591"/>
      <c r="HE165" s="591"/>
      <c r="HF165" s="592"/>
      <c r="HH165" s="591"/>
      <c r="HI165" s="591"/>
      <c r="HJ165" s="592"/>
      <c r="HL165" s="591"/>
      <c r="HM165" s="591"/>
      <c r="HN165" s="592"/>
      <c r="HP165" s="591"/>
      <c r="HQ165" s="591"/>
      <c r="HR165" s="592"/>
      <c r="HT165" s="591"/>
      <c r="HU165" s="591"/>
      <c r="HV165" s="592"/>
      <c r="HX165" s="591"/>
      <c r="HY165" s="591"/>
      <c r="HZ165" s="592"/>
      <c r="IB165" s="591"/>
      <c r="IC165" s="591"/>
      <c r="ID165" s="592"/>
      <c r="IF165" s="591"/>
      <c r="IG165" s="591"/>
      <c r="IH165" s="592"/>
      <c r="IJ165" s="591"/>
      <c r="IK165" s="591"/>
      <c r="IL165" s="592"/>
      <c r="IN165" s="591"/>
      <c r="IO165" s="591"/>
      <c r="IP165" s="592"/>
      <c r="IR165" s="591"/>
      <c r="IS165" s="591"/>
      <c r="IT165" s="592"/>
      <c r="IV165" s="591"/>
    </row>
    <row r="166" spans="1:256" ht="15" customHeight="1" x14ac:dyDescent="0.2">
      <c r="A166" s="685"/>
      <c r="B166" s="592"/>
      <c r="G166" s="777"/>
      <c r="J166" s="592"/>
      <c r="L166" s="591"/>
      <c r="M166" s="591"/>
      <c r="N166" s="592"/>
      <c r="P166" s="591"/>
      <c r="Q166" s="591"/>
      <c r="R166" s="592"/>
      <c r="T166" s="591"/>
      <c r="U166" s="591"/>
      <c r="V166" s="592"/>
      <c r="X166" s="591"/>
      <c r="Y166" s="591"/>
      <c r="Z166" s="592"/>
      <c r="AB166" s="591"/>
      <c r="AC166" s="591"/>
      <c r="AD166" s="592"/>
      <c r="AF166" s="591"/>
      <c r="AG166" s="591"/>
      <c r="AH166" s="592"/>
      <c r="AJ166" s="591"/>
      <c r="AK166" s="591"/>
      <c r="AL166" s="592"/>
      <c r="AN166" s="591"/>
      <c r="AO166" s="591"/>
      <c r="AP166" s="592"/>
      <c r="AR166" s="591"/>
      <c r="AS166" s="591"/>
      <c r="AT166" s="592"/>
      <c r="AV166" s="591"/>
      <c r="AW166" s="591"/>
      <c r="AX166" s="592"/>
      <c r="AZ166" s="591"/>
      <c r="BA166" s="591"/>
      <c r="BB166" s="592"/>
      <c r="BD166" s="591"/>
      <c r="BE166" s="591"/>
      <c r="BF166" s="592"/>
      <c r="BH166" s="591"/>
      <c r="BI166" s="591"/>
      <c r="BJ166" s="592"/>
      <c r="BL166" s="591"/>
      <c r="BM166" s="591"/>
      <c r="BN166" s="592"/>
      <c r="BP166" s="591"/>
      <c r="BQ166" s="591"/>
      <c r="BR166" s="592"/>
      <c r="BT166" s="591"/>
      <c r="BU166" s="591"/>
      <c r="BV166" s="592"/>
      <c r="BX166" s="591"/>
      <c r="BY166" s="591"/>
      <c r="BZ166" s="592"/>
      <c r="CB166" s="591"/>
      <c r="CC166" s="591"/>
      <c r="CD166" s="592"/>
      <c r="CF166" s="591"/>
      <c r="CG166" s="591"/>
      <c r="CH166" s="592"/>
      <c r="CJ166" s="591"/>
      <c r="CK166" s="591"/>
      <c r="CL166" s="592"/>
      <c r="CN166" s="591"/>
      <c r="CO166" s="591"/>
      <c r="CP166" s="592"/>
      <c r="CR166" s="591"/>
      <c r="CS166" s="591"/>
      <c r="CT166" s="592"/>
      <c r="CV166" s="591"/>
      <c r="CW166" s="591"/>
      <c r="CX166" s="592"/>
      <c r="CZ166" s="591"/>
      <c r="DA166" s="591"/>
      <c r="DB166" s="592"/>
      <c r="DD166" s="591"/>
      <c r="DE166" s="591"/>
      <c r="DF166" s="592"/>
      <c r="DH166" s="591"/>
      <c r="DI166" s="591"/>
      <c r="DJ166" s="592"/>
      <c r="DL166" s="591"/>
      <c r="DM166" s="591"/>
      <c r="DN166" s="592"/>
      <c r="DP166" s="591"/>
      <c r="DQ166" s="591"/>
      <c r="DR166" s="592"/>
      <c r="DT166" s="591"/>
      <c r="DU166" s="591"/>
      <c r="DV166" s="592"/>
      <c r="DX166" s="591"/>
      <c r="DY166" s="591"/>
      <c r="DZ166" s="592"/>
      <c r="EB166" s="591"/>
      <c r="EC166" s="591"/>
      <c r="ED166" s="592"/>
      <c r="EF166" s="591"/>
      <c r="EG166" s="591"/>
      <c r="EH166" s="592"/>
      <c r="EJ166" s="591"/>
      <c r="EK166" s="591"/>
      <c r="EL166" s="592"/>
      <c r="EN166" s="591"/>
      <c r="EO166" s="591"/>
      <c r="EP166" s="592"/>
      <c r="ER166" s="591"/>
      <c r="ES166" s="591"/>
      <c r="ET166" s="592"/>
      <c r="EV166" s="591"/>
      <c r="EW166" s="591"/>
      <c r="EX166" s="592"/>
      <c r="EZ166" s="591"/>
      <c r="FA166" s="591"/>
      <c r="FB166" s="592"/>
      <c r="FD166" s="591"/>
      <c r="FE166" s="591"/>
      <c r="FF166" s="592"/>
      <c r="FH166" s="591"/>
      <c r="FI166" s="591"/>
      <c r="FJ166" s="592"/>
      <c r="FL166" s="591"/>
      <c r="FM166" s="591"/>
      <c r="FN166" s="592"/>
      <c r="FP166" s="591"/>
      <c r="FQ166" s="591"/>
      <c r="FR166" s="592"/>
      <c r="FT166" s="591"/>
      <c r="FU166" s="591"/>
      <c r="FV166" s="592"/>
      <c r="FX166" s="591"/>
      <c r="FY166" s="591"/>
      <c r="FZ166" s="592"/>
      <c r="GB166" s="591"/>
      <c r="GC166" s="591"/>
      <c r="GD166" s="592"/>
      <c r="GF166" s="591"/>
      <c r="GG166" s="591"/>
      <c r="GH166" s="592"/>
      <c r="GJ166" s="591"/>
      <c r="GK166" s="591"/>
      <c r="GL166" s="592"/>
      <c r="GN166" s="591"/>
      <c r="GO166" s="591"/>
      <c r="GP166" s="592"/>
      <c r="GR166" s="591"/>
      <c r="GS166" s="591"/>
      <c r="GT166" s="592"/>
      <c r="GV166" s="591"/>
      <c r="GW166" s="591"/>
      <c r="GX166" s="592"/>
      <c r="GZ166" s="591"/>
      <c r="HA166" s="591"/>
      <c r="HB166" s="592"/>
      <c r="HD166" s="591"/>
      <c r="HE166" s="591"/>
      <c r="HF166" s="592"/>
      <c r="HH166" s="591"/>
      <c r="HI166" s="591"/>
      <c r="HJ166" s="592"/>
      <c r="HL166" s="591"/>
      <c r="HM166" s="591"/>
      <c r="HN166" s="592"/>
      <c r="HP166" s="591"/>
      <c r="HQ166" s="591"/>
      <c r="HR166" s="592"/>
      <c r="HT166" s="591"/>
      <c r="HU166" s="591"/>
      <c r="HV166" s="592"/>
      <c r="HX166" s="591"/>
      <c r="HY166" s="591"/>
      <c r="HZ166" s="592"/>
      <c r="IB166" s="591"/>
      <c r="IC166" s="591"/>
      <c r="ID166" s="592"/>
      <c r="IF166" s="591"/>
      <c r="IG166" s="591"/>
      <c r="IH166" s="592"/>
      <c r="IJ166" s="591"/>
      <c r="IK166" s="591"/>
      <c r="IL166" s="592"/>
      <c r="IN166" s="591"/>
      <c r="IO166" s="591"/>
      <c r="IP166" s="592"/>
      <c r="IR166" s="591"/>
      <c r="IS166" s="591"/>
      <c r="IT166" s="592"/>
      <c r="IV166" s="591"/>
    </row>
    <row r="167" spans="1:256" ht="15" customHeight="1" x14ac:dyDescent="0.2">
      <c r="A167" s="685"/>
      <c r="B167" s="592"/>
      <c r="G167" s="777"/>
      <c r="J167" s="592"/>
      <c r="L167" s="591"/>
      <c r="M167" s="591"/>
      <c r="N167" s="592"/>
      <c r="P167" s="591"/>
      <c r="Q167" s="591"/>
      <c r="R167" s="592"/>
      <c r="T167" s="591"/>
      <c r="U167" s="591"/>
      <c r="V167" s="592"/>
      <c r="X167" s="591"/>
      <c r="Y167" s="591"/>
      <c r="Z167" s="592"/>
      <c r="AB167" s="591"/>
      <c r="AC167" s="591"/>
      <c r="AD167" s="592"/>
      <c r="AF167" s="591"/>
      <c r="AG167" s="591"/>
      <c r="AH167" s="592"/>
      <c r="AJ167" s="591"/>
      <c r="AK167" s="591"/>
      <c r="AL167" s="592"/>
      <c r="AN167" s="591"/>
      <c r="AO167" s="591"/>
      <c r="AP167" s="592"/>
      <c r="AR167" s="591"/>
      <c r="AS167" s="591"/>
      <c r="AT167" s="592"/>
      <c r="AV167" s="591"/>
      <c r="AW167" s="591"/>
      <c r="AX167" s="592"/>
      <c r="AZ167" s="591"/>
      <c r="BA167" s="591"/>
      <c r="BB167" s="592"/>
      <c r="BD167" s="591"/>
      <c r="BE167" s="591"/>
      <c r="BF167" s="592"/>
      <c r="BH167" s="591"/>
      <c r="BI167" s="591"/>
      <c r="BJ167" s="592"/>
      <c r="BL167" s="591"/>
      <c r="BM167" s="591"/>
      <c r="BN167" s="592"/>
      <c r="BP167" s="591"/>
      <c r="BQ167" s="591"/>
      <c r="BR167" s="592"/>
      <c r="BT167" s="591"/>
      <c r="BU167" s="591"/>
      <c r="BV167" s="592"/>
      <c r="BX167" s="591"/>
      <c r="BY167" s="591"/>
      <c r="BZ167" s="592"/>
      <c r="CB167" s="591"/>
      <c r="CC167" s="591"/>
      <c r="CD167" s="592"/>
      <c r="CF167" s="591"/>
      <c r="CG167" s="591"/>
      <c r="CH167" s="592"/>
      <c r="CJ167" s="591"/>
      <c r="CK167" s="591"/>
      <c r="CL167" s="592"/>
      <c r="CN167" s="591"/>
      <c r="CO167" s="591"/>
      <c r="CP167" s="592"/>
      <c r="CR167" s="591"/>
      <c r="CS167" s="591"/>
      <c r="CT167" s="592"/>
      <c r="CV167" s="591"/>
      <c r="CW167" s="591"/>
      <c r="CX167" s="592"/>
      <c r="CZ167" s="591"/>
      <c r="DA167" s="591"/>
      <c r="DB167" s="592"/>
      <c r="DD167" s="591"/>
      <c r="DE167" s="591"/>
      <c r="DF167" s="592"/>
      <c r="DH167" s="591"/>
      <c r="DI167" s="591"/>
      <c r="DJ167" s="592"/>
      <c r="DL167" s="591"/>
      <c r="DM167" s="591"/>
      <c r="DN167" s="592"/>
      <c r="DP167" s="591"/>
      <c r="DQ167" s="591"/>
      <c r="DR167" s="592"/>
      <c r="DT167" s="591"/>
      <c r="DU167" s="591"/>
      <c r="DV167" s="592"/>
      <c r="DX167" s="591"/>
      <c r="DY167" s="591"/>
      <c r="DZ167" s="592"/>
      <c r="EB167" s="591"/>
      <c r="EC167" s="591"/>
      <c r="ED167" s="592"/>
      <c r="EF167" s="591"/>
      <c r="EG167" s="591"/>
      <c r="EH167" s="592"/>
      <c r="EJ167" s="591"/>
      <c r="EK167" s="591"/>
      <c r="EL167" s="592"/>
      <c r="EN167" s="591"/>
      <c r="EO167" s="591"/>
      <c r="EP167" s="592"/>
      <c r="ER167" s="591"/>
      <c r="ES167" s="591"/>
      <c r="ET167" s="592"/>
      <c r="EV167" s="591"/>
      <c r="EW167" s="591"/>
      <c r="EX167" s="592"/>
      <c r="EZ167" s="591"/>
      <c r="FA167" s="591"/>
      <c r="FB167" s="592"/>
      <c r="FD167" s="591"/>
      <c r="FE167" s="591"/>
      <c r="FF167" s="592"/>
      <c r="FH167" s="591"/>
      <c r="FI167" s="591"/>
      <c r="FJ167" s="592"/>
      <c r="FL167" s="591"/>
      <c r="FM167" s="591"/>
      <c r="FN167" s="592"/>
      <c r="FP167" s="591"/>
      <c r="FQ167" s="591"/>
      <c r="FR167" s="592"/>
      <c r="FT167" s="591"/>
      <c r="FU167" s="591"/>
      <c r="FV167" s="592"/>
      <c r="FX167" s="591"/>
      <c r="FY167" s="591"/>
      <c r="FZ167" s="592"/>
      <c r="GB167" s="591"/>
      <c r="GC167" s="591"/>
      <c r="GD167" s="592"/>
      <c r="GF167" s="591"/>
      <c r="GG167" s="591"/>
      <c r="GH167" s="592"/>
      <c r="GJ167" s="591"/>
      <c r="GK167" s="591"/>
      <c r="GL167" s="592"/>
      <c r="GN167" s="591"/>
      <c r="GO167" s="591"/>
      <c r="GP167" s="592"/>
      <c r="GR167" s="591"/>
      <c r="GS167" s="591"/>
      <c r="GT167" s="592"/>
      <c r="GV167" s="591"/>
      <c r="GW167" s="591"/>
      <c r="GX167" s="592"/>
      <c r="GZ167" s="591"/>
      <c r="HA167" s="591"/>
      <c r="HB167" s="592"/>
      <c r="HD167" s="591"/>
      <c r="HE167" s="591"/>
      <c r="HF167" s="592"/>
      <c r="HH167" s="591"/>
      <c r="HI167" s="591"/>
      <c r="HJ167" s="592"/>
      <c r="HL167" s="591"/>
      <c r="HM167" s="591"/>
      <c r="HN167" s="592"/>
      <c r="HP167" s="591"/>
      <c r="HQ167" s="591"/>
      <c r="HR167" s="592"/>
      <c r="HT167" s="591"/>
      <c r="HU167" s="591"/>
      <c r="HV167" s="592"/>
      <c r="HX167" s="591"/>
      <c r="HY167" s="591"/>
      <c r="HZ167" s="592"/>
      <c r="IB167" s="591"/>
      <c r="IC167" s="591"/>
      <c r="ID167" s="592"/>
      <c r="IF167" s="591"/>
      <c r="IG167" s="591"/>
      <c r="IH167" s="592"/>
      <c r="IJ167" s="591"/>
      <c r="IK167" s="591"/>
      <c r="IL167" s="592"/>
      <c r="IN167" s="591"/>
      <c r="IO167" s="591"/>
      <c r="IP167" s="592"/>
      <c r="IR167" s="591"/>
      <c r="IS167" s="591"/>
      <c r="IT167" s="592"/>
      <c r="IV167" s="591"/>
    </row>
    <row r="168" spans="1:256" ht="15" customHeight="1" x14ac:dyDescent="0.2">
      <c r="A168" s="685"/>
      <c r="B168" s="592"/>
      <c r="G168" s="777"/>
      <c r="J168" s="592"/>
      <c r="L168" s="591"/>
      <c r="M168" s="591"/>
      <c r="N168" s="592"/>
      <c r="P168" s="591"/>
      <c r="Q168" s="591"/>
      <c r="R168" s="592"/>
      <c r="T168" s="591"/>
      <c r="U168" s="591"/>
      <c r="V168" s="592"/>
      <c r="X168" s="591"/>
      <c r="Y168" s="591"/>
      <c r="Z168" s="592"/>
      <c r="AB168" s="591"/>
      <c r="AC168" s="591"/>
      <c r="AD168" s="592"/>
      <c r="AF168" s="591"/>
      <c r="AG168" s="591"/>
      <c r="AH168" s="592"/>
      <c r="AJ168" s="591"/>
      <c r="AK168" s="591"/>
      <c r="AL168" s="592"/>
      <c r="AN168" s="591"/>
      <c r="AO168" s="591"/>
      <c r="AP168" s="592"/>
      <c r="AR168" s="591"/>
      <c r="AS168" s="591"/>
      <c r="AT168" s="592"/>
      <c r="AV168" s="591"/>
      <c r="AW168" s="591"/>
      <c r="AX168" s="592"/>
      <c r="AZ168" s="591"/>
      <c r="BA168" s="591"/>
      <c r="BB168" s="592"/>
      <c r="BD168" s="591"/>
      <c r="BE168" s="591"/>
      <c r="BF168" s="592"/>
      <c r="BH168" s="591"/>
      <c r="BI168" s="591"/>
      <c r="BJ168" s="592"/>
      <c r="BL168" s="591"/>
      <c r="BM168" s="591"/>
      <c r="BN168" s="592"/>
      <c r="BP168" s="591"/>
      <c r="BQ168" s="591"/>
      <c r="BR168" s="592"/>
      <c r="BT168" s="591"/>
      <c r="BU168" s="591"/>
      <c r="BV168" s="592"/>
      <c r="BX168" s="591"/>
      <c r="BY168" s="591"/>
      <c r="BZ168" s="592"/>
      <c r="CB168" s="591"/>
      <c r="CC168" s="591"/>
      <c r="CD168" s="592"/>
      <c r="CF168" s="591"/>
      <c r="CG168" s="591"/>
      <c r="CH168" s="592"/>
      <c r="CJ168" s="591"/>
      <c r="CK168" s="591"/>
      <c r="CL168" s="592"/>
      <c r="CN168" s="591"/>
      <c r="CO168" s="591"/>
      <c r="CP168" s="592"/>
      <c r="CR168" s="591"/>
      <c r="CS168" s="591"/>
      <c r="CT168" s="592"/>
      <c r="CV168" s="591"/>
      <c r="CW168" s="591"/>
      <c r="CX168" s="592"/>
      <c r="CZ168" s="591"/>
      <c r="DA168" s="591"/>
      <c r="DB168" s="592"/>
      <c r="DD168" s="591"/>
      <c r="DE168" s="591"/>
      <c r="DF168" s="592"/>
      <c r="DH168" s="591"/>
      <c r="DI168" s="591"/>
      <c r="DJ168" s="592"/>
      <c r="DL168" s="591"/>
      <c r="DM168" s="591"/>
      <c r="DN168" s="592"/>
      <c r="DP168" s="591"/>
      <c r="DQ168" s="591"/>
      <c r="DR168" s="592"/>
      <c r="DT168" s="591"/>
      <c r="DU168" s="591"/>
      <c r="DV168" s="592"/>
      <c r="DX168" s="591"/>
      <c r="DY168" s="591"/>
      <c r="DZ168" s="592"/>
      <c r="EB168" s="591"/>
      <c r="EC168" s="591"/>
      <c r="ED168" s="592"/>
      <c r="EF168" s="591"/>
      <c r="EG168" s="591"/>
      <c r="EH168" s="592"/>
      <c r="EJ168" s="591"/>
      <c r="EK168" s="591"/>
      <c r="EL168" s="592"/>
      <c r="EN168" s="591"/>
      <c r="EO168" s="591"/>
      <c r="EP168" s="592"/>
      <c r="ER168" s="591"/>
      <c r="ES168" s="591"/>
      <c r="ET168" s="592"/>
      <c r="EV168" s="591"/>
      <c r="EW168" s="591"/>
      <c r="EX168" s="592"/>
      <c r="EZ168" s="591"/>
      <c r="FA168" s="591"/>
      <c r="FB168" s="592"/>
      <c r="FD168" s="591"/>
      <c r="FE168" s="591"/>
      <c r="FF168" s="592"/>
      <c r="FH168" s="591"/>
      <c r="FI168" s="591"/>
      <c r="FJ168" s="592"/>
      <c r="FL168" s="591"/>
      <c r="FM168" s="591"/>
      <c r="FN168" s="592"/>
      <c r="FP168" s="591"/>
      <c r="FQ168" s="591"/>
      <c r="FR168" s="592"/>
      <c r="FT168" s="591"/>
      <c r="FU168" s="591"/>
      <c r="FV168" s="592"/>
      <c r="FX168" s="591"/>
      <c r="FY168" s="591"/>
      <c r="FZ168" s="592"/>
      <c r="GB168" s="591"/>
      <c r="GC168" s="591"/>
      <c r="GD168" s="592"/>
      <c r="GF168" s="591"/>
      <c r="GG168" s="591"/>
      <c r="GH168" s="592"/>
      <c r="GJ168" s="591"/>
      <c r="GK168" s="591"/>
      <c r="GL168" s="592"/>
      <c r="GN168" s="591"/>
      <c r="GO168" s="591"/>
      <c r="GP168" s="592"/>
      <c r="GR168" s="591"/>
      <c r="GS168" s="591"/>
      <c r="GT168" s="592"/>
      <c r="GV168" s="591"/>
      <c r="GW168" s="591"/>
      <c r="GX168" s="592"/>
      <c r="GZ168" s="591"/>
      <c r="HA168" s="591"/>
      <c r="HB168" s="592"/>
      <c r="HD168" s="591"/>
      <c r="HE168" s="591"/>
      <c r="HF168" s="592"/>
      <c r="HH168" s="591"/>
      <c r="HI168" s="591"/>
      <c r="HJ168" s="592"/>
      <c r="HL168" s="591"/>
      <c r="HM168" s="591"/>
      <c r="HN168" s="592"/>
      <c r="HP168" s="591"/>
      <c r="HQ168" s="591"/>
      <c r="HR168" s="592"/>
      <c r="HT168" s="591"/>
      <c r="HU168" s="591"/>
      <c r="HV168" s="592"/>
      <c r="HX168" s="591"/>
      <c r="HY168" s="591"/>
      <c r="HZ168" s="592"/>
      <c r="IB168" s="591"/>
      <c r="IC168" s="591"/>
      <c r="ID168" s="592"/>
      <c r="IF168" s="591"/>
      <c r="IG168" s="591"/>
      <c r="IH168" s="592"/>
      <c r="IJ168" s="591"/>
      <c r="IK168" s="591"/>
      <c r="IL168" s="592"/>
      <c r="IN168" s="591"/>
      <c r="IO168" s="591"/>
      <c r="IP168" s="592"/>
      <c r="IR168" s="591"/>
      <c r="IS168" s="591"/>
      <c r="IT168" s="592"/>
      <c r="IV168" s="591"/>
    </row>
    <row r="169" spans="1:256" ht="15" customHeight="1" x14ac:dyDescent="0.2">
      <c r="A169" s="685"/>
      <c r="B169" s="592"/>
      <c r="G169" s="777"/>
      <c r="J169" s="592"/>
      <c r="L169" s="591"/>
      <c r="M169" s="591"/>
      <c r="N169" s="592"/>
      <c r="P169" s="591"/>
      <c r="Q169" s="591"/>
      <c r="R169" s="592"/>
      <c r="T169" s="591"/>
      <c r="U169" s="591"/>
      <c r="V169" s="592"/>
      <c r="X169" s="591"/>
      <c r="Y169" s="591"/>
      <c r="Z169" s="592"/>
      <c r="AB169" s="591"/>
      <c r="AC169" s="591"/>
      <c r="AD169" s="592"/>
      <c r="AF169" s="591"/>
      <c r="AG169" s="591"/>
      <c r="AH169" s="592"/>
      <c r="AJ169" s="591"/>
      <c r="AK169" s="591"/>
      <c r="AL169" s="592"/>
      <c r="AN169" s="591"/>
      <c r="AO169" s="591"/>
      <c r="AP169" s="592"/>
      <c r="AR169" s="591"/>
      <c r="AS169" s="591"/>
      <c r="AT169" s="592"/>
      <c r="AV169" s="591"/>
      <c r="AW169" s="591"/>
      <c r="AX169" s="592"/>
      <c r="AZ169" s="591"/>
      <c r="BA169" s="591"/>
      <c r="BB169" s="592"/>
      <c r="BD169" s="591"/>
      <c r="BE169" s="591"/>
      <c r="BF169" s="592"/>
      <c r="BH169" s="591"/>
      <c r="BI169" s="591"/>
      <c r="BJ169" s="592"/>
      <c r="BL169" s="591"/>
      <c r="BM169" s="591"/>
      <c r="BN169" s="592"/>
      <c r="BP169" s="591"/>
      <c r="BQ169" s="591"/>
      <c r="BR169" s="592"/>
      <c r="BT169" s="591"/>
      <c r="BU169" s="591"/>
      <c r="BV169" s="592"/>
      <c r="BX169" s="591"/>
      <c r="BY169" s="591"/>
      <c r="BZ169" s="592"/>
      <c r="CB169" s="591"/>
      <c r="CC169" s="591"/>
      <c r="CD169" s="592"/>
      <c r="CF169" s="591"/>
      <c r="CG169" s="591"/>
      <c r="CH169" s="592"/>
      <c r="CJ169" s="591"/>
      <c r="CK169" s="591"/>
      <c r="CL169" s="592"/>
      <c r="CN169" s="591"/>
      <c r="CO169" s="591"/>
      <c r="CP169" s="592"/>
      <c r="CR169" s="591"/>
      <c r="CS169" s="591"/>
      <c r="CT169" s="592"/>
      <c r="CV169" s="591"/>
      <c r="CW169" s="591"/>
      <c r="CX169" s="592"/>
      <c r="CZ169" s="591"/>
      <c r="DA169" s="591"/>
      <c r="DB169" s="592"/>
      <c r="DD169" s="591"/>
      <c r="DE169" s="591"/>
      <c r="DF169" s="592"/>
      <c r="DH169" s="591"/>
      <c r="DI169" s="591"/>
      <c r="DJ169" s="592"/>
      <c r="DL169" s="591"/>
      <c r="DM169" s="591"/>
      <c r="DN169" s="592"/>
      <c r="DP169" s="591"/>
      <c r="DQ169" s="591"/>
      <c r="DR169" s="592"/>
      <c r="DT169" s="591"/>
      <c r="DU169" s="591"/>
      <c r="DV169" s="592"/>
      <c r="DX169" s="591"/>
      <c r="DY169" s="591"/>
      <c r="DZ169" s="592"/>
      <c r="EB169" s="591"/>
      <c r="EC169" s="591"/>
      <c r="ED169" s="592"/>
      <c r="EF169" s="591"/>
      <c r="EG169" s="591"/>
      <c r="EH169" s="592"/>
      <c r="EJ169" s="591"/>
      <c r="EK169" s="591"/>
      <c r="EL169" s="592"/>
      <c r="EN169" s="591"/>
      <c r="EO169" s="591"/>
      <c r="EP169" s="592"/>
      <c r="ER169" s="591"/>
      <c r="ES169" s="591"/>
      <c r="ET169" s="592"/>
      <c r="EV169" s="591"/>
      <c r="EW169" s="591"/>
      <c r="EX169" s="592"/>
      <c r="EZ169" s="591"/>
      <c r="FA169" s="591"/>
      <c r="FB169" s="592"/>
      <c r="FD169" s="591"/>
      <c r="FE169" s="591"/>
      <c r="FF169" s="592"/>
      <c r="FH169" s="591"/>
      <c r="FI169" s="591"/>
      <c r="FJ169" s="592"/>
      <c r="FL169" s="591"/>
      <c r="FM169" s="591"/>
      <c r="FN169" s="592"/>
      <c r="FP169" s="591"/>
      <c r="FQ169" s="591"/>
      <c r="FR169" s="592"/>
      <c r="FT169" s="591"/>
      <c r="FU169" s="591"/>
      <c r="FV169" s="592"/>
      <c r="FX169" s="591"/>
      <c r="FY169" s="591"/>
      <c r="FZ169" s="592"/>
      <c r="GB169" s="591"/>
      <c r="GC169" s="591"/>
      <c r="GD169" s="592"/>
      <c r="GF169" s="591"/>
      <c r="GG169" s="591"/>
      <c r="GH169" s="592"/>
      <c r="GJ169" s="591"/>
      <c r="GK169" s="591"/>
      <c r="GL169" s="592"/>
      <c r="GN169" s="591"/>
      <c r="GO169" s="591"/>
      <c r="GP169" s="592"/>
      <c r="GR169" s="591"/>
      <c r="GS169" s="591"/>
      <c r="GT169" s="592"/>
      <c r="GV169" s="591"/>
      <c r="GW169" s="591"/>
      <c r="GX169" s="592"/>
      <c r="GZ169" s="591"/>
      <c r="HA169" s="591"/>
      <c r="HB169" s="592"/>
      <c r="HD169" s="591"/>
      <c r="HE169" s="591"/>
      <c r="HF169" s="592"/>
      <c r="HH169" s="591"/>
      <c r="HI169" s="591"/>
      <c r="HJ169" s="592"/>
      <c r="HL169" s="591"/>
      <c r="HM169" s="591"/>
      <c r="HN169" s="592"/>
      <c r="HP169" s="591"/>
      <c r="HQ169" s="591"/>
      <c r="HR169" s="592"/>
      <c r="HT169" s="591"/>
      <c r="HU169" s="591"/>
      <c r="HV169" s="592"/>
      <c r="HX169" s="591"/>
      <c r="HY169" s="591"/>
      <c r="HZ169" s="592"/>
      <c r="IB169" s="591"/>
      <c r="IC169" s="591"/>
      <c r="ID169" s="592"/>
      <c r="IF169" s="591"/>
      <c r="IG169" s="591"/>
      <c r="IH169" s="592"/>
      <c r="IJ169" s="591"/>
      <c r="IK169" s="591"/>
      <c r="IL169" s="592"/>
      <c r="IN169" s="591"/>
      <c r="IO169" s="591"/>
      <c r="IP169" s="592"/>
      <c r="IR169" s="591"/>
      <c r="IS169" s="591"/>
      <c r="IT169" s="592"/>
      <c r="IV169" s="591"/>
    </row>
    <row r="170" spans="1:256" ht="15" customHeight="1" x14ac:dyDescent="0.2">
      <c r="A170" s="685"/>
      <c r="B170" s="592"/>
      <c r="G170" s="777"/>
      <c r="J170" s="592"/>
      <c r="L170" s="591"/>
      <c r="M170" s="591"/>
      <c r="N170" s="592"/>
      <c r="P170" s="591"/>
      <c r="Q170" s="591"/>
      <c r="R170" s="592"/>
      <c r="T170" s="591"/>
      <c r="U170" s="591"/>
      <c r="V170" s="592"/>
      <c r="X170" s="591"/>
      <c r="Y170" s="591"/>
      <c r="Z170" s="592"/>
      <c r="AB170" s="591"/>
      <c r="AC170" s="591"/>
      <c r="AD170" s="592"/>
      <c r="AF170" s="591"/>
      <c r="AG170" s="591"/>
      <c r="AH170" s="592"/>
      <c r="AJ170" s="591"/>
      <c r="AK170" s="591"/>
      <c r="AL170" s="592"/>
      <c r="AN170" s="591"/>
      <c r="AO170" s="591"/>
      <c r="AP170" s="592"/>
      <c r="AR170" s="591"/>
      <c r="AS170" s="591"/>
      <c r="AT170" s="592"/>
      <c r="AV170" s="591"/>
      <c r="AW170" s="591"/>
      <c r="AX170" s="592"/>
      <c r="AZ170" s="591"/>
      <c r="BA170" s="591"/>
      <c r="BB170" s="592"/>
      <c r="BD170" s="591"/>
      <c r="BE170" s="591"/>
      <c r="BF170" s="592"/>
      <c r="BH170" s="591"/>
      <c r="BI170" s="591"/>
      <c r="BJ170" s="592"/>
      <c r="BL170" s="591"/>
      <c r="BM170" s="591"/>
      <c r="BN170" s="592"/>
      <c r="BP170" s="591"/>
      <c r="BQ170" s="591"/>
      <c r="BR170" s="592"/>
      <c r="BT170" s="591"/>
      <c r="BU170" s="591"/>
      <c r="BV170" s="592"/>
      <c r="BX170" s="591"/>
      <c r="BY170" s="591"/>
      <c r="BZ170" s="592"/>
      <c r="CB170" s="591"/>
      <c r="CC170" s="591"/>
      <c r="CD170" s="592"/>
      <c r="CF170" s="591"/>
      <c r="CG170" s="591"/>
      <c r="CH170" s="592"/>
      <c r="CJ170" s="591"/>
      <c r="CK170" s="591"/>
      <c r="CL170" s="592"/>
      <c r="CN170" s="591"/>
      <c r="CO170" s="591"/>
      <c r="CP170" s="592"/>
      <c r="CR170" s="591"/>
      <c r="CS170" s="591"/>
      <c r="CT170" s="592"/>
      <c r="CV170" s="591"/>
      <c r="CW170" s="591"/>
      <c r="CX170" s="592"/>
      <c r="CZ170" s="591"/>
      <c r="DA170" s="591"/>
      <c r="DB170" s="592"/>
      <c r="DD170" s="591"/>
      <c r="DE170" s="591"/>
      <c r="DF170" s="592"/>
      <c r="DH170" s="591"/>
      <c r="DI170" s="591"/>
      <c r="DJ170" s="592"/>
      <c r="DL170" s="591"/>
      <c r="DM170" s="591"/>
      <c r="DN170" s="592"/>
      <c r="DP170" s="591"/>
      <c r="DQ170" s="591"/>
      <c r="DR170" s="592"/>
      <c r="DT170" s="591"/>
      <c r="DU170" s="591"/>
      <c r="DV170" s="592"/>
      <c r="DX170" s="591"/>
      <c r="DY170" s="591"/>
      <c r="DZ170" s="592"/>
      <c r="EB170" s="591"/>
      <c r="EC170" s="591"/>
      <c r="ED170" s="592"/>
      <c r="EF170" s="591"/>
      <c r="EG170" s="591"/>
      <c r="EH170" s="592"/>
      <c r="EJ170" s="591"/>
      <c r="EK170" s="591"/>
      <c r="EL170" s="592"/>
      <c r="EN170" s="591"/>
      <c r="EO170" s="591"/>
      <c r="EP170" s="592"/>
      <c r="ER170" s="591"/>
      <c r="ES170" s="591"/>
      <c r="ET170" s="592"/>
      <c r="EV170" s="591"/>
      <c r="EW170" s="591"/>
      <c r="EX170" s="592"/>
      <c r="EZ170" s="591"/>
      <c r="FA170" s="591"/>
      <c r="FB170" s="592"/>
      <c r="FD170" s="591"/>
      <c r="FE170" s="591"/>
      <c r="FF170" s="592"/>
      <c r="FH170" s="591"/>
      <c r="FI170" s="591"/>
      <c r="FJ170" s="592"/>
      <c r="FL170" s="591"/>
      <c r="FM170" s="591"/>
      <c r="FN170" s="592"/>
      <c r="FP170" s="591"/>
      <c r="FQ170" s="591"/>
      <c r="FR170" s="592"/>
      <c r="FT170" s="591"/>
      <c r="FU170" s="591"/>
      <c r="FV170" s="592"/>
      <c r="FX170" s="591"/>
      <c r="FY170" s="591"/>
      <c r="FZ170" s="592"/>
      <c r="GB170" s="591"/>
      <c r="GC170" s="591"/>
      <c r="GD170" s="592"/>
      <c r="GF170" s="591"/>
      <c r="GG170" s="591"/>
      <c r="GH170" s="592"/>
      <c r="GJ170" s="591"/>
      <c r="GK170" s="591"/>
      <c r="GL170" s="592"/>
      <c r="GN170" s="591"/>
      <c r="GO170" s="591"/>
      <c r="GP170" s="592"/>
      <c r="GR170" s="591"/>
      <c r="GS170" s="591"/>
      <c r="GT170" s="592"/>
      <c r="GV170" s="591"/>
      <c r="GW170" s="591"/>
      <c r="GX170" s="592"/>
      <c r="GZ170" s="591"/>
      <c r="HA170" s="591"/>
      <c r="HB170" s="592"/>
      <c r="HD170" s="591"/>
      <c r="HE170" s="591"/>
      <c r="HF170" s="592"/>
      <c r="HH170" s="591"/>
      <c r="HI170" s="591"/>
      <c r="HJ170" s="592"/>
      <c r="HL170" s="591"/>
      <c r="HM170" s="591"/>
      <c r="HN170" s="592"/>
      <c r="HP170" s="591"/>
      <c r="HQ170" s="591"/>
      <c r="HR170" s="592"/>
      <c r="HT170" s="591"/>
      <c r="HU170" s="591"/>
      <c r="HV170" s="592"/>
      <c r="HX170" s="591"/>
      <c r="HY170" s="591"/>
      <c r="HZ170" s="592"/>
      <c r="IB170" s="591"/>
      <c r="IC170" s="591"/>
      <c r="ID170" s="592"/>
      <c r="IF170" s="591"/>
      <c r="IG170" s="591"/>
      <c r="IH170" s="592"/>
      <c r="IJ170" s="591"/>
      <c r="IK170" s="591"/>
      <c r="IL170" s="592"/>
      <c r="IN170" s="591"/>
      <c r="IO170" s="591"/>
      <c r="IP170" s="592"/>
      <c r="IR170" s="591"/>
      <c r="IS170" s="591"/>
      <c r="IT170" s="592"/>
      <c r="IV170" s="591"/>
    </row>
    <row r="171" spans="1:256" ht="15" customHeight="1" x14ac:dyDescent="0.2">
      <c r="A171" s="685"/>
      <c r="B171" s="592"/>
      <c r="G171" s="777"/>
      <c r="J171" s="592"/>
      <c r="L171" s="591"/>
      <c r="M171" s="591"/>
      <c r="N171" s="592"/>
      <c r="P171" s="591"/>
      <c r="Q171" s="591"/>
      <c r="R171" s="592"/>
      <c r="T171" s="591"/>
      <c r="U171" s="591"/>
      <c r="V171" s="592"/>
      <c r="X171" s="591"/>
      <c r="Y171" s="591"/>
      <c r="Z171" s="592"/>
      <c r="AB171" s="591"/>
      <c r="AC171" s="591"/>
      <c r="AD171" s="592"/>
      <c r="AF171" s="591"/>
      <c r="AG171" s="591"/>
      <c r="AH171" s="592"/>
      <c r="AJ171" s="591"/>
      <c r="AK171" s="591"/>
      <c r="AL171" s="592"/>
      <c r="AN171" s="591"/>
      <c r="AO171" s="591"/>
      <c r="AP171" s="592"/>
      <c r="AR171" s="591"/>
      <c r="AS171" s="591"/>
      <c r="AT171" s="592"/>
      <c r="AV171" s="591"/>
      <c r="AW171" s="591"/>
      <c r="AX171" s="592"/>
      <c r="AZ171" s="591"/>
      <c r="BA171" s="591"/>
      <c r="BB171" s="592"/>
      <c r="BD171" s="591"/>
      <c r="BE171" s="591"/>
      <c r="BF171" s="592"/>
      <c r="BH171" s="591"/>
      <c r="BI171" s="591"/>
      <c r="BJ171" s="592"/>
      <c r="BL171" s="591"/>
      <c r="BM171" s="591"/>
      <c r="BN171" s="592"/>
      <c r="BP171" s="591"/>
      <c r="BQ171" s="591"/>
      <c r="BR171" s="592"/>
      <c r="BT171" s="591"/>
      <c r="BU171" s="591"/>
      <c r="BV171" s="592"/>
      <c r="BX171" s="591"/>
      <c r="BY171" s="591"/>
      <c r="BZ171" s="592"/>
      <c r="CB171" s="591"/>
      <c r="CC171" s="591"/>
      <c r="CD171" s="592"/>
      <c r="CF171" s="591"/>
      <c r="CG171" s="591"/>
      <c r="CH171" s="592"/>
      <c r="CJ171" s="591"/>
      <c r="CK171" s="591"/>
      <c r="CL171" s="592"/>
      <c r="CN171" s="591"/>
      <c r="CO171" s="591"/>
      <c r="CP171" s="592"/>
      <c r="CR171" s="591"/>
      <c r="CS171" s="591"/>
      <c r="CT171" s="592"/>
      <c r="CV171" s="591"/>
      <c r="CW171" s="591"/>
      <c r="CX171" s="592"/>
      <c r="CZ171" s="591"/>
      <c r="DA171" s="591"/>
      <c r="DB171" s="592"/>
      <c r="DD171" s="591"/>
      <c r="DE171" s="591"/>
      <c r="DF171" s="592"/>
      <c r="DH171" s="591"/>
      <c r="DI171" s="591"/>
      <c r="DJ171" s="592"/>
      <c r="DL171" s="591"/>
      <c r="DM171" s="591"/>
      <c r="DN171" s="592"/>
      <c r="DP171" s="591"/>
      <c r="DQ171" s="591"/>
      <c r="DR171" s="592"/>
      <c r="DT171" s="591"/>
      <c r="DU171" s="591"/>
      <c r="DV171" s="592"/>
      <c r="DX171" s="591"/>
      <c r="DY171" s="591"/>
      <c r="DZ171" s="592"/>
      <c r="EB171" s="591"/>
      <c r="EC171" s="591"/>
      <c r="ED171" s="592"/>
      <c r="EF171" s="591"/>
      <c r="EG171" s="591"/>
      <c r="EH171" s="592"/>
      <c r="EJ171" s="591"/>
      <c r="EK171" s="591"/>
      <c r="EL171" s="592"/>
      <c r="EN171" s="591"/>
      <c r="EO171" s="591"/>
      <c r="EP171" s="592"/>
      <c r="ER171" s="591"/>
      <c r="ES171" s="591"/>
      <c r="ET171" s="592"/>
      <c r="EV171" s="591"/>
      <c r="EW171" s="591"/>
      <c r="EX171" s="592"/>
      <c r="EZ171" s="591"/>
      <c r="FA171" s="591"/>
      <c r="FB171" s="592"/>
      <c r="FD171" s="591"/>
      <c r="FE171" s="591"/>
      <c r="FF171" s="592"/>
      <c r="FH171" s="591"/>
      <c r="FI171" s="591"/>
      <c r="FJ171" s="592"/>
      <c r="FL171" s="591"/>
      <c r="FM171" s="591"/>
      <c r="FN171" s="592"/>
      <c r="FP171" s="591"/>
      <c r="FQ171" s="591"/>
      <c r="FR171" s="592"/>
      <c r="FT171" s="591"/>
      <c r="FU171" s="591"/>
      <c r="FV171" s="592"/>
      <c r="FX171" s="591"/>
      <c r="FY171" s="591"/>
      <c r="FZ171" s="592"/>
      <c r="GB171" s="591"/>
      <c r="GC171" s="591"/>
      <c r="GD171" s="592"/>
      <c r="GF171" s="591"/>
      <c r="GG171" s="591"/>
      <c r="GH171" s="592"/>
      <c r="GJ171" s="591"/>
      <c r="GK171" s="591"/>
      <c r="GL171" s="592"/>
      <c r="GN171" s="591"/>
      <c r="GO171" s="591"/>
      <c r="GP171" s="592"/>
      <c r="GR171" s="591"/>
      <c r="GS171" s="591"/>
      <c r="GT171" s="592"/>
      <c r="GV171" s="591"/>
      <c r="GW171" s="591"/>
      <c r="GX171" s="592"/>
      <c r="GZ171" s="591"/>
      <c r="HA171" s="591"/>
      <c r="HB171" s="592"/>
      <c r="HD171" s="591"/>
      <c r="HE171" s="591"/>
      <c r="HF171" s="592"/>
      <c r="HH171" s="591"/>
      <c r="HI171" s="591"/>
      <c r="HJ171" s="592"/>
      <c r="HL171" s="591"/>
      <c r="HM171" s="591"/>
      <c r="HN171" s="592"/>
      <c r="HP171" s="591"/>
      <c r="HQ171" s="591"/>
      <c r="HR171" s="592"/>
      <c r="HT171" s="591"/>
      <c r="HU171" s="591"/>
      <c r="HV171" s="592"/>
      <c r="HX171" s="591"/>
      <c r="HY171" s="591"/>
      <c r="HZ171" s="592"/>
      <c r="IB171" s="591"/>
      <c r="IC171" s="591"/>
      <c r="ID171" s="592"/>
      <c r="IF171" s="591"/>
      <c r="IG171" s="591"/>
      <c r="IH171" s="592"/>
      <c r="IJ171" s="591"/>
      <c r="IK171" s="591"/>
      <c r="IL171" s="592"/>
      <c r="IN171" s="591"/>
      <c r="IO171" s="591"/>
      <c r="IP171" s="592"/>
      <c r="IR171" s="591"/>
      <c r="IS171" s="591"/>
      <c r="IT171" s="592"/>
      <c r="IV171" s="591"/>
    </row>
    <row r="172" spans="1:256" ht="15" customHeight="1" x14ac:dyDescent="0.2">
      <c r="A172" s="685"/>
      <c r="B172" s="592"/>
      <c r="G172" s="777"/>
      <c r="J172" s="592"/>
      <c r="L172" s="591"/>
      <c r="M172" s="591"/>
      <c r="N172" s="592"/>
      <c r="P172" s="591"/>
      <c r="Q172" s="591"/>
      <c r="R172" s="592"/>
      <c r="T172" s="591"/>
      <c r="U172" s="591"/>
      <c r="V172" s="592"/>
      <c r="X172" s="591"/>
      <c r="Y172" s="591"/>
      <c r="Z172" s="592"/>
      <c r="AB172" s="591"/>
      <c r="AC172" s="591"/>
      <c r="AD172" s="592"/>
      <c r="AF172" s="591"/>
      <c r="AG172" s="591"/>
      <c r="AH172" s="592"/>
      <c r="AJ172" s="591"/>
      <c r="AK172" s="591"/>
      <c r="AL172" s="592"/>
      <c r="AN172" s="591"/>
      <c r="AO172" s="591"/>
      <c r="AP172" s="592"/>
      <c r="AR172" s="591"/>
      <c r="AS172" s="591"/>
      <c r="AT172" s="592"/>
      <c r="AV172" s="591"/>
      <c r="AW172" s="591"/>
      <c r="AX172" s="592"/>
      <c r="AZ172" s="591"/>
      <c r="BA172" s="591"/>
      <c r="BB172" s="592"/>
      <c r="BD172" s="591"/>
      <c r="BE172" s="591"/>
      <c r="BF172" s="592"/>
      <c r="BH172" s="591"/>
      <c r="BI172" s="591"/>
      <c r="BJ172" s="592"/>
      <c r="BL172" s="591"/>
      <c r="BM172" s="591"/>
      <c r="BN172" s="592"/>
      <c r="BP172" s="591"/>
      <c r="BQ172" s="591"/>
      <c r="BR172" s="592"/>
      <c r="BT172" s="591"/>
      <c r="BU172" s="591"/>
      <c r="BV172" s="592"/>
      <c r="BX172" s="591"/>
      <c r="BY172" s="591"/>
      <c r="BZ172" s="592"/>
      <c r="CB172" s="591"/>
      <c r="CC172" s="591"/>
      <c r="CD172" s="592"/>
      <c r="CF172" s="591"/>
      <c r="CG172" s="591"/>
      <c r="CH172" s="592"/>
      <c r="CJ172" s="591"/>
      <c r="CK172" s="591"/>
      <c r="CL172" s="592"/>
      <c r="CN172" s="591"/>
      <c r="CO172" s="591"/>
      <c r="CP172" s="592"/>
      <c r="CR172" s="591"/>
      <c r="CS172" s="591"/>
      <c r="CT172" s="592"/>
      <c r="CV172" s="591"/>
      <c r="CW172" s="591"/>
      <c r="CX172" s="592"/>
      <c r="CZ172" s="591"/>
      <c r="DA172" s="591"/>
      <c r="DB172" s="592"/>
      <c r="DD172" s="591"/>
      <c r="DE172" s="591"/>
      <c r="DF172" s="592"/>
      <c r="DH172" s="591"/>
      <c r="DI172" s="591"/>
      <c r="DJ172" s="592"/>
      <c r="DL172" s="591"/>
      <c r="DM172" s="591"/>
      <c r="DN172" s="592"/>
      <c r="DP172" s="591"/>
      <c r="DQ172" s="591"/>
      <c r="DR172" s="592"/>
      <c r="DT172" s="591"/>
      <c r="DU172" s="591"/>
      <c r="DV172" s="592"/>
      <c r="DX172" s="591"/>
      <c r="DY172" s="591"/>
      <c r="DZ172" s="592"/>
      <c r="EB172" s="591"/>
      <c r="EC172" s="591"/>
      <c r="ED172" s="592"/>
      <c r="EF172" s="591"/>
      <c r="EG172" s="591"/>
      <c r="EH172" s="592"/>
      <c r="EJ172" s="591"/>
      <c r="EK172" s="591"/>
      <c r="EL172" s="592"/>
      <c r="EN172" s="591"/>
      <c r="EO172" s="591"/>
      <c r="EP172" s="592"/>
      <c r="ER172" s="591"/>
      <c r="ES172" s="591"/>
      <c r="ET172" s="592"/>
      <c r="EV172" s="591"/>
      <c r="EW172" s="591"/>
      <c r="EX172" s="592"/>
      <c r="EZ172" s="591"/>
      <c r="FA172" s="591"/>
      <c r="FB172" s="592"/>
      <c r="FD172" s="591"/>
      <c r="FE172" s="591"/>
      <c r="FF172" s="592"/>
      <c r="FH172" s="591"/>
      <c r="FI172" s="591"/>
      <c r="FJ172" s="592"/>
      <c r="FL172" s="591"/>
      <c r="FM172" s="591"/>
      <c r="FN172" s="592"/>
      <c r="FP172" s="591"/>
      <c r="FQ172" s="591"/>
      <c r="FR172" s="592"/>
      <c r="FT172" s="591"/>
      <c r="FU172" s="591"/>
      <c r="FV172" s="592"/>
      <c r="FX172" s="591"/>
      <c r="FY172" s="591"/>
      <c r="FZ172" s="592"/>
      <c r="GB172" s="591"/>
      <c r="GC172" s="591"/>
      <c r="GD172" s="592"/>
      <c r="GF172" s="591"/>
      <c r="GG172" s="591"/>
      <c r="GH172" s="592"/>
      <c r="GJ172" s="591"/>
      <c r="GK172" s="591"/>
      <c r="GL172" s="592"/>
      <c r="GN172" s="591"/>
      <c r="GO172" s="591"/>
      <c r="GP172" s="592"/>
      <c r="GR172" s="591"/>
      <c r="GS172" s="591"/>
      <c r="GT172" s="592"/>
      <c r="GV172" s="591"/>
      <c r="GW172" s="591"/>
      <c r="GX172" s="592"/>
      <c r="GZ172" s="591"/>
      <c r="HA172" s="591"/>
      <c r="HB172" s="592"/>
      <c r="HD172" s="591"/>
      <c r="HE172" s="591"/>
      <c r="HF172" s="592"/>
      <c r="HH172" s="591"/>
      <c r="HI172" s="591"/>
      <c r="HJ172" s="592"/>
      <c r="HL172" s="591"/>
      <c r="HM172" s="591"/>
      <c r="HN172" s="592"/>
      <c r="HP172" s="591"/>
      <c r="HQ172" s="591"/>
      <c r="HR172" s="592"/>
      <c r="HT172" s="591"/>
      <c r="HU172" s="591"/>
      <c r="HV172" s="592"/>
      <c r="HX172" s="591"/>
      <c r="HY172" s="591"/>
      <c r="HZ172" s="592"/>
      <c r="IB172" s="591"/>
      <c r="IC172" s="591"/>
      <c r="ID172" s="592"/>
      <c r="IF172" s="591"/>
      <c r="IG172" s="591"/>
      <c r="IH172" s="592"/>
      <c r="IJ172" s="591"/>
      <c r="IK172" s="591"/>
      <c r="IL172" s="592"/>
      <c r="IN172" s="591"/>
      <c r="IO172" s="591"/>
      <c r="IP172" s="592"/>
      <c r="IR172" s="591"/>
      <c r="IS172" s="591"/>
      <c r="IT172" s="592"/>
      <c r="IV172" s="591"/>
    </row>
    <row r="173" spans="1:256" ht="15" customHeight="1" x14ac:dyDescent="0.2">
      <c r="A173" s="685"/>
      <c r="B173" s="655"/>
      <c r="G173" s="777"/>
      <c r="J173" s="592"/>
      <c r="L173" s="591"/>
      <c r="M173" s="591"/>
      <c r="N173" s="592"/>
      <c r="P173" s="591"/>
      <c r="Q173" s="591"/>
      <c r="R173" s="592"/>
      <c r="T173" s="591"/>
      <c r="U173" s="591"/>
      <c r="V173" s="592"/>
      <c r="X173" s="591"/>
      <c r="Y173" s="591"/>
      <c r="Z173" s="592"/>
      <c r="AB173" s="591"/>
      <c r="AC173" s="591"/>
      <c r="AD173" s="592"/>
      <c r="AF173" s="591"/>
      <c r="AG173" s="591"/>
      <c r="AH173" s="592"/>
      <c r="AJ173" s="591"/>
      <c r="AK173" s="591"/>
      <c r="AL173" s="592"/>
      <c r="AN173" s="591"/>
      <c r="AO173" s="591"/>
      <c r="AP173" s="592"/>
      <c r="AR173" s="591"/>
      <c r="AS173" s="591"/>
      <c r="AT173" s="592"/>
      <c r="AV173" s="591"/>
      <c r="AW173" s="591"/>
      <c r="AX173" s="592"/>
      <c r="AZ173" s="591"/>
      <c r="BA173" s="591"/>
      <c r="BB173" s="592"/>
      <c r="BD173" s="591"/>
      <c r="BE173" s="591"/>
      <c r="BF173" s="592"/>
      <c r="BH173" s="591"/>
      <c r="BI173" s="591"/>
      <c r="BJ173" s="592"/>
      <c r="BL173" s="591"/>
      <c r="BM173" s="591"/>
      <c r="BN173" s="592"/>
      <c r="BP173" s="591"/>
      <c r="BQ173" s="591"/>
      <c r="BR173" s="592"/>
      <c r="BT173" s="591"/>
      <c r="BU173" s="591"/>
      <c r="BV173" s="592"/>
      <c r="BX173" s="591"/>
      <c r="BY173" s="591"/>
      <c r="BZ173" s="592"/>
      <c r="CB173" s="591"/>
      <c r="CC173" s="591"/>
      <c r="CD173" s="592"/>
      <c r="CF173" s="591"/>
      <c r="CG173" s="591"/>
      <c r="CH173" s="592"/>
      <c r="CJ173" s="591"/>
      <c r="CK173" s="591"/>
      <c r="CL173" s="592"/>
      <c r="CN173" s="591"/>
      <c r="CO173" s="591"/>
      <c r="CP173" s="592"/>
      <c r="CR173" s="591"/>
      <c r="CS173" s="591"/>
      <c r="CT173" s="592"/>
      <c r="CV173" s="591"/>
      <c r="CW173" s="591"/>
      <c r="CX173" s="592"/>
      <c r="CZ173" s="591"/>
      <c r="DA173" s="591"/>
      <c r="DB173" s="592"/>
      <c r="DD173" s="591"/>
      <c r="DE173" s="591"/>
      <c r="DF173" s="592"/>
      <c r="DH173" s="591"/>
      <c r="DI173" s="591"/>
      <c r="DJ173" s="592"/>
      <c r="DL173" s="591"/>
      <c r="DM173" s="591"/>
      <c r="DN173" s="592"/>
      <c r="DP173" s="591"/>
      <c r="DQ173" s="591"/>
      <c r="DR173" s="592"/>
      <c r="DT173" s="591"/>
      <c r="DU173" s="591"/>
      <c r="DV173" s="592"/>
      <c r="DX173" s="591"/>
      <c r="DY173" s="591"/>
      <c r="DZ173" s="592"/>
      <c r="EB173" s="591"/>
      <c r="EC173" s="591"/>
      <c r="ED173" s="592"/>
      <c r="EF173" s="591"/>
      <c r="EG173" s="591"/>
      <c r="EH173" s="592"/>
      <c r="EJ173" s="591"/>
      <c r="EK173" s="591"/>
      <c r="EL173" s="592"/>
      <c r="EN173" s="591"/>
      <c r="EO173" s="591"/>
      <c r="EP173" s="592"/>
      <c r="ER173" s="591"/>
      <c r="ES173" s="591"/>
      <c r="ET173" s="592"/>
      <c r="EV173" s="591"/>
      <c r="EW173" s="591"/>
      <c r="EX173" s="592"/>
      <c r="EZ173" s="591"/>
      <c r="FA173" s="591"/>
      <c r="FB173" s="592"/>
      <c r="FD173" s="591"/>
      <c r="FE173" s="591"/>
      <c r="FF173" s="592"/>
      <c r="FH173" s="591"/>
      <c r="FI173" s="591"/>
      <c r="FJ173" s="592"/>
      <c r="FL173" s="591"/>
      <c r="FM173" s="591"/>
      <c r="FN173" s="592"/>
      <c r="FP173" s="591"/>
      <c r="FQ173" s="591"/>
      <c r="FR173" s="592"/>
      <c r="FT173" s="591"/>
      <c r="FU173" s="591"/>
      <c r="FV173" s="592"/>
      <c r="FX173" s="591"/>
      <c r="FY173" s="591"/>
      <c r="FZ173" s="592"/>
      <c r="GB173" s="591"/>
      <c r="GC173" s="591"/>
      <c r="GD173" s="592"/>
      <c r="GF173" s="591"/>
      <c r="GG173" s="591"/>
      <c r="GH173" s="592"/>
      <c r="GJ173" s="591"/>
      <c r="GK173" s="591"/>
      <c r="GL173" s="592"/>
      <c r="GN173" s="591"/>
      <c r="GO173" s="591"/>
      <c r="GP173" s="592"/>
      <c r="GR173" s="591"/>
      <c r="GS173" s="591"/>
      <c r="GT173" s="592"/>
      <c r="GV173" s="591"/>
      <c r="GW173" s="591"/>
      <c r="GX173" s="592"/>
      <c r="GZ173" s="591"/>
      <c r="HA173" s="591"/>
      <c r="HB173" s="592"/>
      <c r="HD173" s="591"/>
      <c r="HE173" s="591"/>
      <c r="HF173" s="592"/>
      <c r="HH173" s="591"/>
      <c r="HI173" s="591"/>
      <c r="HJ173" s="592"/>
      <c r="HL173" s="591"/>
      <c r="HM173" s="591"/>
      <c r="HN173" s="592"/>
      <c r="HP173" s="591"/>
      <c r="HQ173" s="591"/>
      <c r="HR173" s="592"/>
      <c r="HT173" s="591"/>
      <c r="HU173" s="591"/>
      <c r="HV173" s="592"/>
      <c r="HX173" s="591"/>
      <c r="HY173" s="591"/>
      <c r="HZ173" s="592"/>
      <c r="IB173" s="591"/>
      <c r="IC173" s="591"/>
      <c r="ID173" s="592"/>
      <c r="IF173" s="591"/>
      <c r="IG173" s="591"/>
      <c r="IH173" s="592"/>
      <c r="IJ173" s="591"/>
      <c r="IK173" s="591"/>
      <c r="IL173" s="592"/>
      <c r="IN173" s="591"/>
      <c r="IO173" s="591"/>
      <c r="IP173" s="592"/>
      <c r="IR173" s="591"/>
      <c r="IS173" s="591"/>
      <c r="IT173" s="592"/>
      <c r="IV173" s="591"/>
    </row>
    <row r="174" spans="1:256" ht="15" customHeight="1" x14ac:dyDescent="0.2">
      <c r="B174" s="599"/>
      <c r="G174" s="777"/>
      <c r="J174" s="592"/>
      <c r="L174" s="591"/>
      <c r="M174" s="591"/>
      <c r="N174" s="592"/>
      <c r="P174" s="591"/>
      <c r="Q174" s="591"/>
      <c r="R174" s="592"/>
      <c r="T174" s="591"/>
      <c r="U174" s="591"/>
      <c r="V174" s="592"/>
      <c r="X174" s="591"/>
      <c r="Y174" s="591"/>
      <c r="Z174" s="592"/>
      <c r="AB174" s="591"/>
      <c r="AC174" s="591"/>
      <c r="AD174" s="592"/>
      <c r="AF174" s="591"/>
      <c r="AG174" s="591"/>
      <c r="AH174" s="592"/>
      <c r="AJ174" s="591"/>
      <c r="AK174" s="591"/>
      <c r="AL174" s="592"/>
      <c r="AN174" s="591"/>
      <c r="AO174" s="591"/>
      <c r="AP174" s="592"/>
      <c r="AR174" s="591"/>
      <c r="AS174" s="591"/>
      <c r="AT174" s="592"/>
      <c r="AV174" s="591"/>
      <c r="AW174" s="591"/>
      <c r="AX174" s="592"/>
      <c r="AZ174" s="591"/>
      <c r="BA174" s="591"/>
      <c r="BB174" s="592"/>
      <c r="BD174" s="591"/>
      <c r="BE174" s="591"/>
      <c r="BF174" s="592"/>
      <c r="BH174" s="591"/>
      <c r="BI174" s="591"/>
      <c r="BJ174" s="592"/>
      <c r="BL174" s="591"/>
      <c r="BM174" s="591"/>
      <c r="BN174" s="592"/>
      <c r="BP174" s="591"/>
      <c r="BQ174" s="591"/>
      <c r="BR174" s="592"/>
      <c r="BT174" s="591"/>
      <c r="BU174" s="591"/>
      <c r="BV174" s="592"/>
      <c r="BX174" s="591"/>
      <c r="BY174" s="591"/>
      <c r="BZ174" s="592"/>
      <c r="CB174" s="591"/>
      <c r="CC174" s="591"/>
      <c r="CD174" s="592"/>
      <c r="CF174" s="591"/>
      <c r="CG174" s="591"/>
      <c r="CH174" s="592"/>
      <c r="CJ174" s="591"/>
      <c r="CK174" s="591"/>
      <c r="CL174" s="592"/>
      <c r="CN174" s="591"/>
      <c r="CO174" s="591"/>
      <c r="CP174" s="592"/>
      <c r="CR174" s="591"/>
      <c r="CS174" s="591"/>
      <c r="CT174" s="592"/>
      <c r="CV174" s="591"/>
      <c r="CW174" s="591"/>
      <c r="CX174" s="592"/>
      <c r="CZ174" s="591"/>
      <c r="DA174" s="591"/>
      <c r="DB174" s="592"/>
      <c r="DD174" s="591"/>
      <c r="DE174" s="591"/>
      <c r="DF174" s="592"/>
      <c r="DH174" s="591"/>
      <c r="DI174" s="591"/>
      <c r="DJ174" s="592"/>
      <c r="DL174" s="591"/>
      <c r="DM174" s="591"/>
      <c r="DN174" s="592"/>
      <c r="DP174" s="591"/>
      <c r="DQ174" s="591"/>
      <c r="DR174" s="592"/>
      <c r="DT174" s="591"/>
      <c r="DU174" s="591"/>
      <c r="DV174" s="592"/>
      <c r="DX174" s="591"/>
      <c r="DY174" s="591"/>
      <c r="DZ174" s="592"/>
      <c r="EB174" s="591"/>
      <c r="EC174" s="591"/>
      <c r="ED174" s="592"/>
      <c r="EF174" s="591"/>
      <c r="EG174" s="591"/>
      <c r="EH174" s="592"/>
      <c r="EJ174" s="591"/>
      <c r="EK174" s="591"/>
      <c r="EL174" s="592"/>
      <c r="EN174" s="591"/>
      <c r="EO174" s="591"/>
      <c r="EP174" s="592"/>
      <c r="ER174" s="591"/>
      <c r="ES174" s="591"/>
      <c r="ET174" s="592"/>
      <c r="EV174" s="591"/>
      <c r="EW174" s="591"/>
      <c r="EX174" s="592"/>
      <c r="EZ174" s="591"/>
      <c r="FA174" s="591"/>
      <c r="FB174" s="592"/>
      <c r="FD174" s="591"/>
      <c r="FE174" s="591"/>
      <c r="FF174" s="592"/>
      <c r="FH174" s="591"/>
      <c r="FI174" s="591"/>
      <c r="FJ174" s="592"/>
      <c r="FL174" s="591"/>
      <c r="FM174" s="591"/>
      <c r="FN174" s="592"/>
      <c r="FP174" s="591"/>
      <c r="FQ174" s="591"/>
      <c r="FR174" s="592"/>
      <c r="FT174" s="591"/>
      <c r="FU174" s="591"/>
      <c r="FV174" s="592"/>
      <c r="FX174" s="591"/>
      <c r="FY174" s="591"/>
      <c r="FZ174" s="592"/>
      <c r="GB174" s="591"/>
      <c r="GC174" s="591"/>
      <c r="GD174" s="592"/>
      <c r="GF174" s="591"/>
      <c r="GG174" s="591"/>
      <c r="GH174" s="592"/>
      <c r="GJ174" s="591"/>
      <c r="GK174" s="591"/>
      <c r="GL174" s="592"/>
      <c r="GN174" s="591"/>
      <c r="GO174" s="591"/>
      <c r="GP174" s="592"/>
      <c r="GR174" s="591"/>
      <c r="GS174" s="591"/>
      <c r="GT174" s="592"/>
      <c r="GV174" s="591"/>
      <c r="GW174" s="591"/>
      <c r="GX174" s="592"/>
      <c r="GZ174" s="591"/>
      <c r="HA174" s="591"/>
      <c r="HB174" s="592"/>
      <c r="HD174" s="591"/>
      <c r="HE174" s="591"/>
      <c r="HF174" s="592"/>
      <c r="HH174" s="591"/>
      <c r="HI174" s="591"/>
      <c r="HJ174" s="592"/>
      <c r="HL174" s="591"/>
      <c r="HM174" s="591"/>
      <c r="HN174" s="592"/>
      <c r="HP174" s="591"/>
      <c r="HQ174" s="591"/>
      <c r="HR174" s="592"/>
      <c r="HT174" s="591"/>
      <c r="HU174" s="591"/>
      <c r="HV174" s="592"/>
      <c r="HX174" s="591"/>
      <c r="HY174" s="591"/>
      <c r="HZ174" s="592"/>
      <c r="IB174" s="591"/>
      <c r="IC174" s="591"/>
      <c r="ID174" s="592"/>
      <c r="IF174" s="591"/>
      <c r="IG174" s="591"/>
      <c r="IH174" s="592"/>
      <c r="IJ174" s="591"/>
      <c r="IK174" s="591"/>
      <c r="IL174" s="592"/>
      <c r="IN174" s="591"/>
      <c r="IO174" s="591"/>
      <c r="IP174" s="592"/>
      <c r="IR174" s="591"/>
      <c r="IS174" s="591"/>
      <c r="IT174" s="592"/>
      <c r="IV174" s="591"/>
    </row>
    <row r="175" spans="1:256" ht="15" customHeight="1" x14ac:dyDescent="0.2">
      <c r="A175" s="685"/>
      <c r="B175" s="686"/>
      <c r="G175" s="777"/>
      <c r="J175" s="592"/>
      <c r="L175" s="591"/>
      <c r="M175" s="591"/>
      <c r="N175" s="592"/>
      <c r="P175" s="591"/>
      <c r="Q175" s="591"/>
      <c r="R175" s="592"/>
      <c r="T175" s="591"/>
      <c r="U175" s="591"/>
      <c r="V175" s="592"/>
      <c r="X175" s="591"/>
      <c r="Y175" s="591"/>
      <c r="Z175" s="592"/>
      <c r="AB175" s="591"/>
      <c r="AC175" s="591"/>
      <c r="AD175" s="592"/>
      <c r="AF175" s="591"/>
      <c r="AG175" s="591"/>
      <c r="AH175" s="592"/>
      <c r="AJ175" s="591"/>
      <c r="AK175" s="591"/>
      <c r="AL175" s="592"/>
      <c r="AN175" s="591"/>
      <c r="AO175" s="591"/>
      <c r="AP175" s="592"/>
      <c r="AR175" s="591"/>
      <c r="AS175" s="591"/>
      <c r="AT175" s="592"/>
      <c r="AV175" s="591"/>
      <c r="AW175" s="591"/>
      <c r="AX175" s="592"/>
      <c r="AZ175" s="591"/>
      <c r="BA175" s="591"/>
      <c r="BB175" s="592"/>
      <c r="BD175" s="591"/>
      <c r="BE175" s="591"/>
      <c r="BF175" s="592"/>
      <c r="BH175" s="591"/>
      <c r="BI175" s="591"/>
      <c r="BJ175" s="592"/>
      <c r="BL175" s="591"/>
      <c r="BM175" s="591"/>
      <c r="BN175" s="592"/>
      <c r="BP175" s="591"/>
      <c r="BQ175" s="591"/>
      <c r="BR175" s="592"/>
      <c r="BT175" s="591"/>
      <c r="BU175" s="591"/>
      <c r="BV175" s="592"/>
      <c r="BX175" s="591"/>
      <c r="BY175" s="591"/>
      <c r="BZ175" s="592"/>
      <c r="CB175" s="591"/>
      <c r="CC175" s="591"/>
      <c r="CD175" s="592"/>
      <c r="CF175" s="591"/>
      <c r="CG175" s="591"/>
      <c r="CH175" s="592"/>
      <c r="CJ175" s="591"/>
      <c r="CK175" s="591"/>
      <c r="CL175" s="592"/>
      <c r="CN175" s="591"/>
      <c r="CO175" s="591"/>
      <c r="CP175" s="592"/>
      <c r="CR175" s="591"/>
      <c r="CS175" s="591"/>
      <c r="CT175" s="592"/>
      <c r="CV175" s="591"/>
      <c r="CW175" s="591"/>
      <c r="CX175" s="592"/>
      <c r="CZ175" s="591"/>
      <c r="DA175" s="591"/>
      <c r="DB175" s="592"/>
      <c r="DD175" s="591"/>
      <c r="DE175" s="591"/>
      <c r="DF175" s="592"/>
      <c r="DH175" s="591"/>
      <c r="DI175" s="591"/>
      <c r="DJ175" s="592"/>
      <c r="DL175" s="591"/>
      <c r="DM175" s="591"/>
      <c r="DN175" s="592"/>
      <c r="DP175" s="591"/>
      <c r="DQ175" s="591"/>
      <c r="DR175" s="592"/>
      <c r="DT175" s="591"/>
      <c r="DU175" s="591"/>
      <c r="DV175" s="592"/>
      <c r="DX175" s="591"/>
      <c r="DY175" s="591"/>
      <c r="DZ175" s="592"/>
      <c r="EB175" s="591"/>
      <c r="EC175" s="591"/>
      <c r="ED175" s="592"/>
      <c r="EF175" s="591"/>
      <c r="EG175" s="591"/>
      <c r="EH175" s="592"/>
      <c r="EJ175" s="591"/>
      <c r="EK175" s="591"/>
      <c r="EL175" s="592"/>
      <c r="EN175" s="591"/>
      <c r="EO175" s="591"/>
      <c r="EP175" s="592"/>
      <c r="ER175" s="591"/>
      <c r="ES175" s="591"/>
      <c r="ET175" s="592"/>
      <c r="EV175" s="591"/>
      <c r="EW175" s="591"/>
      <c r="EX175" s="592"/>
      <c r="EZ175" s="591"/>
      <c r="FA175" s="591"/>
      <c r="FB175" s="592"/>
      <c r="FD175" s="591"/>
      <c r="FE175" s="591"/>
      <c r="FF175" s="592"/>
      <c r="FH175" s="591"/>
      <c r="FI175" s="591"/>
      <c r="FJ175" s="592"/>
      <c r="FL175" s="591"/>
      <c r="FM175" s="591"/>
      <c r="FN175" s="592"/>
      <c r="FP175" s="591"/>
      <c r="FQ175" s="591"/>
      <c r="FR175" s="592"/>
      <c r="FT175" s="591"/>
      <c r="FU175" s="591"/>
      <c r="FV175" s="592"/>
      <c r="FX175" s="591"/>
      <c r="FY175" s="591"/>
      <c r="FZ175" s="592"/>
      <c r="GB175" s="591"/>
      <c r="GC175" s="591"/>
      <c r="GD175" s="592"/>
      <c r="GF175" s="591"/>
      <c r="GG175" s="591"/>
      <c r="GH175" s="592"/>
      <c r="GJ175" s="591"/>
      <c r="GK175" s="591"/>
      <c r="GL175" s="592"/>
      <c r="GN175" s="591"/>
      <c r="GO175" s="591"/>
      <c r="GP175" s="592"/>
      <c r="GR175" s="591"/>
      <c r="GS175" s="591"/>
      <c r="GT175" s="592"/>
      <c r="GV175" s="591"/>
      <c r="GW175" s="591"/>
      <c r="GX175" s="592"/>
      <c r="GZ175" s="591"/>
      <c r="HA175" s="591"/>
      <c r="HB175" s="592"/>
      <c r="HD175" s="591"/>
      <c r="HE175" s="591"/>
      <c r="HF175" s="592"/>
      <c r="HH175" s="591"/>
      <c r="HI175" s="591"/>
      <c r="HJ175" s="592"/>
      <c r="HL175" s="591"/>
      <c r="HM175" s="591"/>
      <c r="HN175" s="592"/>
      <c r="HP175" s="591"/>
      <c r="HQ175" s="591"/>
      <c r="HR175" s="592"/>
      <c r="HT175" s="591"/>
      <c r="HU175" s="591"/>
      <c r="HV175" s="592"/>
      <c r="HX175" s="591"/>
      <c r="HY175" s="591"/>
      <c r="HZ175" s="592"/>
      <c r="IB175" s="591"/>
      <c r="IC175" s="591"/>
      <c r="ID175" s="592"/>
      <c r="IF175" s="591"/>
      <c r="IG175" s="591"/>
      <c r="IH175" s="592"/>
      <c r="IJ175" s="591"/>
      <c r="IK175" s="591"/>
      <c r="IL175" s="592"/>
      <c r="IN175" s="591"/>
      <c r="IO175" s="591"/>
      <c r="IP175" s="592"/>
      <c r="IR175" s="591"/>
      <c r="IS175" s="591"/>
      <c r="IT175" s="592"/>
      <c r="IV175" s="591"/>
    </row>
    <row r="176" spans="1:256" ht="15" customHeight="1" x14ac:dyDescent="0.2">
      <c r="A176" s="685"/>
      <c r="B176" s="686"/>
      <c r="G176" s="777"/>
      <c r="J176" s="592"/>
      <c r="L176" s="591"/>
      <c r="M176" s="591"/>
      <c r="N176" s="592"/>
      <c r="P176" s="591"/>
      <c r="Q176" s="591"/>
      <c r="R176" s="592"/>
      <c r="T176" s="591"/>
      <c r="U176" s="591"/>
      <c r="V176" s="592"/>
      <c r="X176" s="591"/>
      <c r="Y176" s="591"/>
      <c r="Z176" s="592"/>
      <c r="AB176" s="591"/>
      <c r="AC176" s="591"/>
      <c r="AD176" s="592"/>
      <c r="AF176" s="591"/>
      <c r="AG176" s="591"/>
      <c r="AH176" s="592"/>
      <c r="AJ176" s="591"/>
      <c r="AK176" s="591"/>
      <c r="AL176" s="592"/>
      <c r="AN176" s="591"/>
      <c r="AO176" s="591"/>
      <c r="AP176" s="592"/>
      <c r="AR176" s="591"/>
      <c r="AS176" s="591"/>
      <c r="AT176" s="592"/>
      <c r="AV176" s="591"/>
      <c r="AW176" s="591"/>
      <c r="AX176" s="592"/>
      <c r="AZ176" s="591"/>
      <c r="BA176" s="591"/>
      <c r="BB176" s="592"/>
      <c r="BD176" s="591"/>
      <c r="BE176" s="591"/>
      <c r="BF176" s="592"/>
      <c r="BH176" s="591"/>
      <c r="BI176" s="591"/>
      <c r="BJ176" s="592"/>
      <c r="BL176" s="591"/>
      <c r="BM176" s="591"/>
      <c r="BN176" s="592"/>
      <c r="BP176" s="591"/>
      <c r="BQ176" s="591"/>
      <c r="BR176" s="592"/>
      <c r="BT176" s="591"/>
      <c r="BU176" s="591"/>
      <c r="BV176" s="592"/>
      <c r="BX176" s="591"/>
      <c r="BY176" s="591"/>
      <c r="BZ176" s="592"/>
      <c r="CB176" s="591"/>
      <c r="CC176" s="591"/>
      <c r="CD176" s="592"/>
      <c r="CF176" s="591"/>
      <c r="CG176" s="591"/>
      <c r="CH176" s="592"/>
      <c r="CJ176" s="591"/>
      <c r="CK176" s="591"/>
      <c r="CL176" s="592"/>
      <c r="CN176" s="591"/>
      <c r="CO176" s="591"/>
      <c r="CP176" s="592"/>
      <c r="CR176" s="591"/>
      <c r="CS176" s="591"/>
      <c r="CT176" s="592"/>
      <c r="CV176" s="591"/>
      <c r="CW176" s="591"/>
      <c r="CX176" s="592"/>
      <c r="CZ176" s="591"/>
      <c r="DA176" s="591"/>
      <c r="DB176" s="592"/>
      <c r="DD176" s="591"/>
      <c r="DE176" s="591"/>
      <c r="DF176" s="592"/>
      <c r="DH176" s="591"/>
      <c r="DI176" s="591"/>
      <c r="DJ176" s="592"/>
      <c r="DL176" s="591"/>
      <c r="DM176" s="591"/>
      <c r="DN176" s="592"/>
      <c r="DP176" s="591"/>
      <c r="DQ176" s="591"/>
      <c r="DR176" s="592"/>
      <c r="DT176" s="591"/>
      <c r="DU176" s="591"/>
      <c r="DV176" s="592"/>
      <c r="DX176" s="591"/>
      <c r="DY176" s="591"/>
      <c r="DZ176" s="592"/>
      <c r="EB176" s="591"/>
      <c r="EC176" s="591"/>
      <c r="ED176" s="592"/>
      <c r="EF176" s="591"/>
      <c r="EG176" s="591"/>
      <c r="EH176" s="592"/>
      <c r="EJ176" s="591"/>
      <c r="EK176" s="591"/>
      <c r="EL176" s="592"/>
      <c r="EN176" s="591"/>
      <c r="EO176" s="591"/>
      <c r="EP176" s="592"/>
      <c r="ER176" s="591"/>
      <c r="ES176" s="591"/>
      <c r="ET176" s="592"/>
      <c r="EV176" s="591"/>
      <c r="EW176" s="591"/>
      <c r="EX176" s="592"/>
      <c r="EZ176" s="591"/>
      <c r="FA176" s="591"/>
      <c r="FB176" s="592"/>
      <c r="FD176" s="591"/>
      <c r="FE176" s="591"/>
      <c r="FF176" s="592"/>
      <c r="FH176" s="591"/>
      <c r="FI176" s="591"/>
      <c r="FJ176" s="592"/>
      <c r="FL176" s="591"/>
      <c r="FM176" s="591"/>
      <c r="FN176" s="592"/>
      <c r="FP176" s="591"/>
      <c r="FQ176" s="591"/>
      <c r="FR176" s="592"/>
      <c r="FT176" s="591"/>
      <c r="FU176" s="591"/>
      <c r="FV176" s="592"/>
      <c r="FX176" s="591"/>
      <c r="FY176" s="591"/>
      <c r="FZ176" s="592"/>
      <c r="GB176" s="591"/>
      <c r="GC176" s="591"/>
      <c r="GD176" s="592"/>
      <c r="GF176" s="591"/>
      <c r="GG176" s="591"/>
      <c r="GH176" s="592"/>
      <c r="GJ176" s="591"/>
      <c r="GK176" s="591"/>
      <c r="GL176" s="592"/>
      <c r="GN176" s="591"/>
      <c r="GO176" s="591"/>
      <c r="GP176" s="592"/>
      <c r="GR176" s="591"/>
      <c r="GS176" s="591"/>
      <c r="GT176" s="592"/>
      <c r="GV176" s="591"/>
      <c r="GW176" s="591"/>
      <c r="GX176" s="592"/>
      <c r="GZ176" s="591"/>
      <c r="HA176" s="591"/>
      <c r="HB176" s="592"/>
      <c r="HD176" s="591"/>
      <c r="HE176" s="591"/>
      <c r="HF176" s="592"/>
      <c r="HH176" s="591"/>
      <c r="HI176" s="591"/>
      <c r="HJ176" s="592"/>
      <c r="HL176" s="591"/>
      <c r="HM176" s="591"/>
      <c r="HN176" s="592"/>
      <c r="HP176" s="591"/>
      <c r="HQ176" s="591"/>
      <c r="HR176" s="592"/>
      <c r="HT176" s="591"/>
      <c r="HU176" s="591"/>
      <c r="HV176" s="592"/>
      <c r="HX176" s="591"/>
      <c r="HY176" s="591"/>
      <c r="HZ176" s="592"/>
      <c r="IB176" s="591"/>
      <c r="IC176" s="591"/>
      <c r="ID176" s="592"/>
      <c r="IF176" s="591"/>
      <c r="IG176" s="591"/>
      <c r="IH176" s="592"/>
      <c r="IJ176" s="591"/>
      <c r="IK176" s="591"/>
      <c r="IL176" s="592"/>
      <c r="IN176" s="591"/>
      <c r="IO176" s="591"/>
      <c r="IP176" s="592"/>
      <c r="IR176" s="591"/>
      <c r="IS176" s="591"/>
      <c r="IT176" s="592"/>
      <c r="IV176" s="591"/>
    </row>
    <row r="177" spans="1:256" ht="15" customHeight="1" x14ac:dyDescent="0.2">
      <c r="A177" s="685"/>
      <c r="B177" s="686"/>
      <c r="F177" s="597"/>
      <c r="G177" s="687"/>
      <c r="H177" s="777"/>
      <c r="I177" s="591"/>
      <c r="J177" s="592"/>
      <c r="L177" s="591"/>
      <c r="M177" s="591"/>
      <c r="N177" s="592"/>
      <c r="P177" s="591"/>
      <c r="Q177" s="591"/>
      <c r="R177" s="592"/>
      <c r="T177" s="591"/>
      <c r="U177" s="591"/>
      <c r="V177" s="592"/>
      <c r="X177" s="591"/>
      <c r="Y177" s="591"/>
      <c r="Z177" s="592"/>
      <c r="AB177" s="591"/>
      <c r="AC177" s="591"/>
      <c r="AD177" s="592"/>
      <c r="AF177" s="591"/>
      <c r="AG177" s="591"/>
      <c r="AH177" s="592"/>
      <c r="AJ177" s="591"/>
      <c r="AK177" s="591"/>
      <c r="AL177" s="592"/>
      <c r="AN177" s="591"/>
      <c r="AO177" s="591"/>
      <c r="AP177" s="592"/>
      <c r="AR177" s="591"/>
      <c r="AS177" s="591"/>
      <c r="AT177" s="592"/>
      <c r="AV177" s="591"/>
      <c r="AW177" s="591"/>
      <c r="AX177" s="592"/>
      <c r="AZ177" s="591"/>
      <c r="BA177" s="591"/>
      <c r="BB177" s="592"/>
      <c r="BD177" s="591"/>
      <c r="BE177" s="591"/>
      <c r="BF177" s="592"/>
      <c r="BH177" s="591"/>
      <c r="BI177" s="591"/>
      <c r="BJ177" s="592"/>
      <c r="BL177" s="591"/>
      <c r="BM177" s="591"/>
      <c r="BN177" s="592"/>
      <c r="BP177" s="591"/>
      <c r="BQ177" s="591"/>
      <c r="BR177" s="592"/>
      <c r="BT177" s="591"/>
      <c r="BU177" s="591"/>
      <c r="BV177" s="592"/>
      <c r="BX177" s="591"/>
      <c r="BY177" s="591"/>
      <c r="BZ177" s="592"/>
      <c r="CB177" s="591"/>
      <c r="CC177" s="591"/>
      <c r="CD177" s="592"/>
      <c r="CF177" s="591"/>
      <c r="CG177" s="591"/>
      <c r="CH177" s="592"/>
      <c r="CJ177" s="591"/>
      <c r="CK177" s="591"/>
      <c r="CL177" s="592"/>
      <c r="CN177" s="591"/>
      <c r="CO177" s="591"/>
      <c r="CP177" s="592"/>
      <c r="CR177" s="591"/>
      <c r="CS177" s="591"/>
      <c r="CT177" s="592"/>
      <c r="CV177" s="591"/>
      <c r="CW177" s="591"/>
      <c r="CX177" s="592"/>
      <c r="CZ177" s="591"/>
      <c r="DA177" s="591"/>
      <c r="DB177" s="592"/>
      <c r="DD177" s="591"/>
      <c r="DE177" s="591"/>
      <c r="DF177" s="592"/>
      <c r="DH177" s="591"/>
      <c r="DI177" s="591"/>
      <c r="DJ177" s="592"/>
      <c r="DL177" s="591"/>
      <c r="DM177" s="591"/>
      <c r="DN177" s="592"/>
      <c r="DP177" s="591"/>
      <c r="DQ177" s="591"/>
      <c r="DR177" s="592"/>
      <c r="DT177" s="591"/>
      <c r="DU177" s="591"/>
      <c r="DV177" s="592"/>
      <c r="DX177" s="591"/>
      <c r="DY177" s="591"/>
      <c r="DZ177" s="592"/>
      <c r="EB177" s="591"/>
      <c r="EC177" s="591"/>
      <c r="ED177" s="592"/>
      <c r="EF177" s="591"/>
      <c r="EG177" s="591"/>
      <c r="EH177" s="592"/>
      <c r="EJ177" s="591"/>
      <c r="EK177" s="591"/>
      <c r="EL177" s="592"/>
      <c r="EN177" s="591"/>
      <c r="EO177" s="591"/>
      <c r="EP177" s="592"/>
      <c r="ER177" s="591"/>
      <c r="ES177" s="591"/>
      <c r="ET177" s="592"/>
      <c r="EV177" s="591"/>
      <c r="EW177" s="591"/>
      <c r="EX177" s="592"/>
      <c r="EZ177" s="591"/>
      <c r="FA177" s="591"/>
      <c r="FB177" s="592"/>
      <c r="FD177" s="591"/>
      <c r="FE177" s="591"/>
      <c r="FF177" s="592"/>
      <c r="FH177" s="591"/>
      <c r="FI177" s="591"/>
      <c r="FJ177" s="592"/>
      <c r="FL177" s="591"/>
      <c r="FM177" s="591"/>
      <c r="FN177" s="592"/>
      <c r="FP177" s="591"/>
      <c r="FQ177" s="591"/>
      <c r="FR177" s="592"/>
      <c r="FT177" s="591"/>
      <c r="FU177" s="591"/>
      <c r="FV177" s="592"/>
      <c r="FX177" s="591"/>
      <c r="FY177" s="591"/>
      <c r="FZ177" s="592"/>
      <c r="GB177" s="591"/>
      <c r="GC177" s="591"/>
      <c r="GD177" s="592"/>
      <c r="GF177" s="591"/>
      <c r="GG177" s="591"/>
      <c r="GH177" s="592"/>
      <c r="GJ177" s="591"/>
      <c r="GK177" s="591"/>
      <c r="GL177" s="592"/>
      <c r="GN177" s="591"/>
      <c r="GO177" s="591"/>
      <c r="GP177" s="592"/>
      <c r="GR177" s="591"/>
      <c r="GS177" s="591"/>
      <c r="GT177" s="592"/>
      <c r="GV177" s="591"/>
      <c r="GW177" s="591"/>
      <c r="GX177" s="592"/>
      <c r="GZ177" s="591"/>
      <c r="HA177" s="591"/>
      <c r="HB177" s="592"/>
      <c r="HD177" s="591"/>
      <c r="HE177" s="591"/>
      <c r="HF177" s="592"/>
      <c r="HH177" s="591"/>
      <c r="HI177" s="591"/>
      <c r="HJ177" s="592"/>
      <c r="HL177" s="591"/>
      <c r="HM177" s="591"/>
      <c r="HN177" s="592"/>
      <c r="HP177" s="591"/>
      <c r="HQ177" s="591"/>
      <c r="HR177" s="592"/>
      <c r="HT177" s="591"/>
      <c r="HU177" s="591"/>
      <c r="HV177" s="592"/>
      <c r="HX177" s="591"/>
      <c r="HY177" s="591"/>
      <c r="HZ177" s="592"/>
      <c r="IB177" s="591"/>
      <c r="IC177" s="591"/>
      <c r="ID177" s="592"/>
      <c r="IF177" s="591"/>
      <c r="IG177" s="591"/>
      <c r="IH177" s="592"/>
      <c r="IJ177" s="591"/>
      <c r="IK177" s="591"/>
      <c r="IL177" s="592"/>
      <c r="IN177" s="591"/>
      <c r="IO177" s="591"/>
      <c r="IP177" s="592"/>
      <c r="IR177" s="591"/>
      <c r="IS177" s="591"/>
      <c r="IT177" s="592"/>
      <c r="IV177" s="591"/>
    </row>
    <row r="178" spans="1:256" ht="15" customHeight="1" x14ac:dyDescent="0.2">
      <c r="A178" s="685"/>
      <c r="B178" s="686"/>
      <c r="F178" s="688"/>
      <c r="G178" s="687"/>
      <c r="H178" s="777"/>
      <c r="I178" s="591"/>
      <c r="J178" s="592"/>
      <c r="L178" s="591"/>
      <c r="M178" s="591"/>
      <c r="N178" s="592"/>
      <c r="P178" s="591"/>
      <c r="Q178" s="591"/>
      <c r="R178" s="592"/>
      <c r="T178" s="591"/>
      <c r="U178" s="591"/>
      <c r="V178" s="592"/>
      <c r="X178" s="591"/>
      <c r="Y178" s="591"/>
      <c r="Z178" s="592"/>
      <c r="AB178" s="591"/>
      <c r="AC178" s="591"/>
      <c r="AD178" s="592"/>
      <c r="AF178" s="591"/>
      <c r="AG178" s="591"/>
      <c r="AH178" s="592"/>
      <c r="AJ178" s="591"/>
      <c r="AK178" s="591"/>
      <c r="AL178" s="592"/>
      <c r="AN178" s="591"/>
      <c r="AO178" s="591"/>
      <c r="AP178" s="592"/>
      <c r="AR178" s="591"/>
      <c r="AS178" s="591"/>
      <c r="AT178" s="592"/>
      <c r="AV178" s="591"/>
      <c r="AW178" s="591"/>
      <c r="AX178" s="592"/>
      <c r="AZ178" s="591"/>
      <c r="BA178" s="591"/>
      <c r="BB178" s="592"/>
      <c r="BD178" s="591"/>
      <c r="BE178" s="591"/>
      <c r="BF178" s="592"/>
      <c r="BH178" s="591"/>
      <c r="BI178" s="591"/>
      <c r="BJ178" s="592"/>
      <c r="BL178" s="591"/>
      <c r="BM178" s="591"/>
      <c r="BN178" s="592"/>
      <c r="BP178" s="591"/>
      <c r="BQ178" s="591"/>
      <c r="BR178" s="592"/>
      <c r="BT178" s="591"/>
      <c r="BU178" s="591"/>
      <c r="BV178" s="592"/>
      <c r="BX178" s="591"/>
      <c r="BY178" s="591"/>
      <c r="BZ178" s="592"/>
      <c r="CB178" s="591"/>
      <c r="CC178" s="591"/>
      <c r="CD178" s="592"/>
      <c r="CF178" s="591"/>
      <c r="CG178" s="591"/>
      <c r="CH178" s="592"/>
      <c r="CJ178" s="591"/>
      <c r="CK178" s="591"/>
      <c r="CL178" s="592"/>
      <c r="CN178" s="591"/>
      <c r="CO178" s="591"/>
      <c r="CP178" s="592"/>
      <c r="CR178" s="591"/>
      <c r="CS178" s="591"/>
      <c r="CT178" s="592"/>
      <c r="CV178" s="591"/>
      <c r="CW178" s="591"/>
      <c r="CX178" s="592"/>
      <c r="CZ178" s="591"/>
      <c r="DA178" s="591"/>
      <c r="DB178" s="592"/>
      <c r="DD178" s="591"/>
      <c r="DE178" s="591"/>
      <c r="DF178" s="592"/>
      <c r="DH178" s="591"/>
      <c r="DI178" s="591"/>
      <c r="DJ178" s="592"/>
      <c r="DL178" s="591"/>
      <c r="DM178" s="591"/>
      <c r="DN178" s="592"/>
      <c r="DP178" s="591"/>
      <c r="DQ178" s="591"/>
      <c r="DR178" s="592"/>
      <c r="DT178" s="591"/>
      <c r="DU178" s="591"/>
      <c r="DV178" s="592"/>
      <c r="DX178" s="591"/>
      <c r="DY178" s="591"/>
      <c r="DZ178" s="592"/>
      <c r="EB178" s="591"/>
      <c r="EC178" s="591"/>
      <c r="ED178" s="592"/>
      <c r="EF178" s="591"/>
      <c r="EG178" s="591"/>
      <c r="EH178" s="592"/>
      <c r="EJ178" s="591"/>
      <c r="EK178" s="591"/>
      <c r="EL178" s="592"/>
      <c r="EN178" s="591"/>
      <c r="EO178" s="591"/>
      <c r="EP178" s="592"/>
      <c r="ER178" s="591"/>
      <c r="ES178" s="591"/>
      <c r="ET178" s="592"/>
      <c r="EV178" s="591"/>
      <c r="EW178" s="591"/>
      <c r="EX178" s="592"/>
      <c r="EZ178" s="591"/>
      <c r="FA178" s="591"/>
      <c r="FB178" s="592"/>
      <c r="FD178" s="591"/>
      <c r="FE178" s="591"/>
      <c r="FF178" s="592"/>
      <c r="FH178" s="591"/>
      <c r="FI178" s="591"/>
      <c r="FJ178" s="592"/>
      <c r="FL178" s="591"/>
      <c r="FM178" s="591"/>
      <c r="FN178" s="592"/>
      <c r="FP178" s="591"/>
      <c r="FQ178" s="591"/>
      <c r="FR178" s="592"/>
      <c r="FT178" s="591"/>
      <c r="FU178" s="591"/>
      <c r="FV178" s="592"/>
      <c r="FX178" s="591"/>
      <c r="FY178" s="591"/>
      <c r="FZ178" s="592"/>
      <c r="GB178" s="591"/>
      <c r="GC178" s="591"/>
      <c r="GD178" s="592"/>
      <c r="GF178" s="591"/>
      <c r="GG178" s="591"/>
      <c r="GH178" s="592"/>
      <c r="GJ178" s="591"/>
      <c r="GK178" s="591"/>
      <c r="GL178" s="592"/>
      <c r="GN178" s="591"/>
      <c r="GO178" s="591"/>
      <c r="GP178" s="592"/>
      <c r="GR178" s="591"/>
      <c r="GS178" s="591"/>
      <c r="GT178" s="592"/>
      <c r="GV178" s="591"/>
      <c r="GW178" s="591"/>
      <c r="GX178" s="592"/>
      <c r="GZ178" s="591"/>
      <c r="HA178" s="591"/>
      <c r="HB178" s="592"/>
      <c r="HD178" s="591"/>
      <c r="HE178" s="591"/>
      <c r="HF178" s="592"/>
      <c r="HH178" s="591"/>
      <c r="HI178" s="591"/>
      <c r="HJ178" s="592"/>
      <c r="HL178" s="591"/>
      <c r="HM178" s="591"/>
      <c r="HN178" s="592"/>
      <c r="HP178" s="591"/>
      <c r="HQ178" s="591"/>
      <c r="HR178" s="592"/>
      <c r="HT178" s="591"/>
      <c r="HU178" s="591"/>
      <c r="HV178" s="592"/>
      <c r="HX178" s="591"/>
      <c r="HY178" s="591"/>
      <c r="HZ178" s="592"/>
      <c r="IB178" s="591"/>
      <c r="IC178" s="591"/>
      <c r="ID178" s="592"/>
      <c r="IF178" s="591"/>
      <c r="IG178" s="591"/>
      <c r="IH178" s="592"/>
      <c r="IJ178" s="591"/>
      <c r="IK178" s="591"/>
      <c r="IL178" s="592"/>
      <c r="IN178" s="591"/>
      <c r="IO178" s="591"/>
      <c r="IP178" s="592"/>
      <c r="IR178" s="591"/>
      <c r="IS178" s="591"/>
      <c r="IT178" s="592"/>
      <c r="IV178" s="591"/>
    </row>
    <row r="179" spans="1:256" ht="15" customHeight="1" x14ac:dyDescent="0.2">
      <c r="B179" s="686"/>
      <c r="F179" s="597"/>
      <c r="G179" s="687"/>
      <c r="H179" s="777"/>
      <c r="I179" s="591"/>
      <c r="J179" s="592"/>
      <c r="L179" s="591"/>
      <c r="M179" s="591"/>
      <c r="N179" s="592"/>
      <c r="P179" s="591"/>
      <c r="Q179" s="591"/>
      <c r="R179" s="592"/>
      <c r="T179" s="591"/>
      <c r="U179" s="591"/>
      <c r="V179" s="592"/>
      <c r="X179" s="591"/>
      <c r="Y179" s="591"/>
      <c r="Z179" s="592"/>
      <c r="AB179" s="591"/>
      <c r="AC179" s="591"/>
      <c r="AD179" s="592"/>
      <c r="AF179" s="591"/>
      <c r="AG179" s="591"/>
      <c r="AH179" s="592"/>
      <c r="AJ179" s="591"/>
      <c r="AK179" s="591"/>
      <c r="AL179" s="592"/>
      <c r="AN179" s="591"/>
      <c r="AO179" s="591"/>
      <c r="AP179" s="592"/>
      <c r="AR179" s="591"/>
      <c r="AS179" s="591"/>
      <c r="AT179" s="592"/>
      <c r="AV179" s="591"/>
      <c r="AW179" s="591"/>
      <c r="AX179" s="592"/>
      <c r="AZ179" s="591"/>
      <c r="BA179" s="591"/>
      <c r="BB179" s="592"/>
      <c r="BD179" s="591"/>
      <c r="BE179" s="591"/>
      <c r="BF179" s="592"/>
      <c r="BH179" s="591"/>
      <c r="BI179" s="591"/>
      <c r="BJ179" s="592"/>
      <c r="BL179" s="591"/>
      <c r="BM179" s="591"/>
      <c r="BN179" s="592"/>
      <c r="BP179" s="591"/>
      <c r="BQ179" s="591"/>
      <c r="BR179" s="592"/>
      <c r="BT179" s="591"/>
      <c r="BU179" s="591"/>
      <c r="BV179" s="592"/>
      <c r="BX179" s="591"/>
      <c r="BY179" s="591"/>
      <c r="BZ179" s="592"/>
      <c r="CB179" s="591"/>
      <c r="CC179" s="591"/>
      <c r="CD179" s="592"/>
      <c r="CF179" s="591"/>
      <c r="CG179" s="591"/>
      <c r="CH179" s="592"/>
      <c r="CJ179" s="591"/>
      <c r="CK179" s="591"/>
      <c r="CL179" s="592"/>
      <c r="CN179" s="591"/>
      <c r="CO179" s="591"/>
      <c r="CP179" s="592"/>
      <c r="CR179" s="591"/>
      <c r="CS179" s="591"/>
      <c r="CT179" s="592"/>
      <c r="CV179" s="591"/>
      <c r="CW179" s="591"/>
      <c r="CX179" s="592"/>
      <c r="CZ179" s="591"/>
      <c r="DA179" s="591"/>
      <c r="DB179" s="592"/>
      <c r="DD179" s="591"/>
      <c r="DE179" s="591"/>
      <c r="DF179" s="592"/>
      <c r="DH179" s="591"/>
      <c r="DI179" s="591"/>
      <c r="DJ179" s="592"/>
      <c r="DL179" s="591"/>
      <c r="DM179" s="591"/>
      <c r="DN179" s="592"/>
      <c r="DP179" s="591"/>
      <c r="DQ179" s="591"/>
      <c r="DR179" s="592"/>
      <c r="DT179" s="591"/>
      <c r="DU179" s="591"/>
      <c r="DV179" s="592"/>
      <c r="DX179" s="591"/>
      <c r="DY179" s="591"/>
      <c r="DZ179" s="592"/>
      <c r="EB179" s="591"/>
      <c r="EC179" s="591"/>
      <c r="ED179" s="592"/>
      <c r="EF179" s="591"/>
      <c r="EG179" s="591"/>
      <c r="EH179" s="592"/>
      <c r="EJ179" s="591"/>
      <c r="EK179" s="591"/>
      <c r="EL179" s="592"/>
      <c r="EN179" s="591"/>
      <c r="EO179" s="591"/>
      <c r="EP179" s="592"/>
      <c r="ER179" s="591"/>
      <c r="ES179" s="591"/>
      <c r="ET179" s="592"/>
      <c r="EV179" s="591"/>
      <c r="EW179" s="591"/>
      <c r="EX179" s="592"/>
      <c r="EZ179" s="591"/>
      <c r="FA179" s="591"/>
      <c r="FB179" s="592"/>
      <c r="FD179" s="591"/>
      <c r="FE179" s="591"/>
      <c r="FF179" s="592"/>
      <c r="FH179" s="591"/>
      <c r="FI179" s="591"/>
      <c r="FJ179" s="592"/>
      <c r="FL179" s="591"/>
      <c r="FM179" s="591"/>
      <c r="FN179" s="592"/>
      <c r="FP179" s="591"/>
      <c r="FQ179" s="591"/>
      <c r="FR179" s="592"/>
      <c r="FT179" s="591"/>
      <c r="FU179" s="591"/>
      <c r="FV179" s="592"/>
      <c r="FX179" s="591"/>
      <c r="FY179" s="591"/>
      <c r="FZ179" s="592"/>
      <c r="GB179" s="591"/>
      <c r="GC179" s="591"/>
      <c r="GD179" s="592"/>
      <c r="GF179" s="591"/>
      <c r="GG179" s="591"/>
      <c r="GH179" s="592"/>
      <c r="GJ179" s="591"/>
      <c r="GK179" s="591"/>
      <c r="GL179" s="592"/>
      <c r="GN179" s="591"/>
      <c r="GO179" s="591"/>
      <c r="GP179" s="592"/>
      <c r="GR179" s="591"/>
      <c r="GS179" s="591"/>
      <c r="GT179" s="592"/>
      <c r="GV179" s="591"/>
      <c r="GW179" s="591"/>
      <c r="GX179" s="592"/>
      <c r="GZ179" s="591"/>
      <c r="HA179" s="591"/>
      <c r="HB179" s="592"/>
      <c r="HD179" s="591"/>
      <c r="HE179" s="591"/>
      <c r="HF179" s="592"/>
      <c r="HH179" s="591"/>
      <c r="HI179" s="591"/>
      <c r="HJ179" s="592"/>
      <c r="HL179" s="591"/>
      <c r="HM179" s="591"/>
      <c r="HN179" s="592"/>
      <c r="HP179" s="591"/>
      <c r="HQ179" s="591"/>
      <c r="HR179" s="592"/>
      <c r="HT179" s="591"/>
      <c r="HU179" s="591"/>
      <c r="HV179" s="592"/>
      <c r="HX179" s="591"/>
      <c r="HY179" s="591"/>
      <c r="HZ179" s="592"/>
      <c r="IB179" s="591"/>
      <c r="IC179" s="591"/>
      <c r="ID179" s="592"/>
      <c r="IF179" s="591"/>
      <c r="IG179" s="591"/>
      <c r="IH179" s="592"/>
      <c r="IJ179" s="591"/>
      <c r="IK179" s="591"/>
      <c r="IL179" s="592"/>
      <c r="IN179" s="591"/>
      <c r="IO179" s="591"/>
      <c r="IP179" s="592"/>
      <c r="IR179" s="591"/>
      <c r="IS179" s="591"/>
      <c r="IT179" s="592"/>
      <c r="IV179" s="591"/>
    </row>
    <row r="180" spans="1:256" ht="15" customHeight="1" x14ac:dyDescent="0.2">
      <c r="B180" s="686"/>
      <c r="F180" s="597"/>
      <c r="G180" s="687"/>
      <c r="H180" s="777"/>
      <c r="I180" s="591"/>
      <c r="J180" s="592"/>
      <c r="L180" s="591"/>
      <c r="M180" s="591"/>
      <c r="N180" s="592"/>
      <c r="P180" s="591"/>
      <c r="Q180" s="591"/>
      <c r="R180" s="592"/>
      <c r="T180" s="591"/>
      <c r="U180" s="591"/>
      <c r="V180" s="592"/>
      <c r="X180" s="591"/>
      <c r="Y180" s="591"/>
      <c r="Z180" s="592"/>
      <c r="AB180" s="591"/>
      <c r="AC180" s="591"/>
      <c r="AD180" s="592"/>
      <c r="AF180" s="591"/>
      <c r="AG180" s="591"/>
      <c r="AH180" s="592"/>
      <c r="AJ180" s="591"/>
      <c r="AK180" s="591"/>
      <c r="AL180" s="592"/>
      <c r="AN180" s="591"/>
      <c r="AO180" s="591"/>
      <c r="AP180" s="592"/>
      <c r="AR180" s="591"/>
      <c r="AS180" s="591"/>
      <c r="AT180" s="592"/>
      <c r="AV180" s="591"/>
      <c r="AW180" s="591"/>
      <c r="AX180" s="592"/>
      <c r="AZ180" s="591"/>
      <c r="BA180" s="591"/>
      <c r="BB180" s="592"/>
      <c r="BD180" s="591"/>
      <c r="BE180" s="591"/>
      <c r="BF180" s="592"/>
      <c r="BH180" s="591"/>
      <c r="BI180" s="591"/>
      <c r="BJ180" s="592"/>
      <c r="BL180" s="591"/>
      <c r="BM180" s="591"/>
      <c r="BN180" s="592"/>
      <c r="BP180" s="591"/>
      <c r="BQ180" s="591"/>
      <c r="BR180" s="592"/>
      <c r="BT180" s="591"/>
      <c r="BU180" s="591"/>
      <c r="BV180" s="592"/>
      <c r="BX180" s="591"/>
      <c r="BY180" s="591"/>
      <c r="BZ180" s="592"/>
      <c r="CB180" s="591"/>
      <c r="CC180" s="591"/>
      <c r="CD180" s="592"/>
      <c r="CF180" s="591"/>
      <c r="CG180" s="591"/>
      <c r="CH180" s="592"/>
      <c r="CJ180" s="591"/>
      <c r="CK180" s="591"/>
      <c r="CL180" s="592"/>
      <c r="CN180" s="591"/>
      <c r="CO180" s="591"/>
      <c r="CP180" s="592"/>
      <c r="CR180" s="591"/>
      <c r="CS180" s="591"/>
      <c r="CT180" s="592"/>
      <c r="CV180" s="591"/>
      <c r="CW180" s="591"/>
      <c r="CX180" s="592"/>
      <c r="CZ180" s="591"/>
      <c r="DA180" s="591"/>
      <c r="DB180" s="592"/>
      <c r="DD180" s="591"/>
      <c r="DE180" s="591"/>
      <c r="DF180" s="592"/>
      <c r="DH180" s="591"/>
      <c r="DI180" s="591"/>
      <c r="DJ180" s="592"/>
      <c r="DL180" s="591"/>
      <c r="DM180" s="591"/>
      <c r="DN180" s="592"/>
      <c r="DP180" s="591"/>
      <c r="DQ180" s="591"/>
      <c r="DR180" s="592"/>
      <c r="DT180" s="591"/>
      <c r="DU180" s="591"/>
      <c r="DV180" s="592"/>
      <c r="DX180" s="591"/>
      <c r="DY180" s="591"/>
      <c r="DZ180" s="592"/>
      <c r="EB180" s="591"/>
      <c r="EC180" s="591"/>
      <c r="ED180" s="592"/>
      <c r="EF180" s="591"/>
      <c r="EG180" s="591"/>
      <c r="EH180" s="592"/>
      <c r="EJ180" s="591"/>
      <c r="EK180" s="591"/>
      <c r="EL180" s="592"/>
      <c r="EN180" s="591"/>
      <c r="EO180" s="591"/>
      <c r="EP180" s="592"/>
      <c r="ER180" s="591"/>
      <c r="ES180" s="591"/>
      <c r="ET180" s="592"/>
      <c r="EV180" s="591"/>
      <c r="EW180" s="591"/>
      <c r="EX180" s="592"/>
      <c r="EZ180" s="591"/>
      <c r="FA180" s="591"/>
      <c r="FB180" s="592"/>
      <c r="FD180" s="591"/>
      <c r="FE180" s="591"/>
      <c r="FF180" s="592"/>
      <c r="FH180" s="591"/>
      <c r="FI180" s="591"/>
      <c r="FJ180" s="592"/>
      <c r="FL180" s="591"/>
      <c r="FM180" s="591"/>
      <c r="FN180" s="592"/>
      <c r="FP180" s="591"/>
      <c r="FQ180" s="591"/>
      <c r="FR180" s="592"/>
      <c r="FT180" s="591"/>
      <c r="FU180" s="591"/>
      <c r="FV180" s="592"/>
      <c r="FX180" s="591"/>
      <c r="FY180" s="591"/>
      <c r="FZ180" s="592"/>
      <c r="GB180" s="591"/>
      <c r="GC180" s="591"/>
      <c r="GD180" s="592"/>
      <c r="GF180" s="591"/>
      <c r="GG180" s="591"/>
      <c r="GH180" s="592"/>
      <c r="GJ180" s="591"/>
      <c r="GK180" s="591"/>
      <c r="GL180" s="592"/>
      <c r="GN180" s="591"/>
      <c r="GO180" s="591"/>
      <c r="GP180" s="592"/>
      <c r="GR180" s="591"/>
      <c r="GS180" s="591"/>
      <c r="GT180" s="592"/>
      <c r="GV180" s="591"/>
      <c r="GW180" s="591"/>
      <c r="GX180" s="592"/>
      <c r="GZ180" s="591"/>
      <c r="HA180" s="591"/>
      <c r="HB180" s="592"/>
      <c r="HD180" s="591"/>
      <c r="HE180" s="591"/>
      <c r="HF180" s="592"/>
      <c r="HH180" s="591"/>
      <c r="HI180" s="591"/>
      <c r="HJ180" s="592"/>
      <c r="HL180" s="591"/>
      <c r="HM180" s="591"/>
      <c r="HN180" s="592"/>
      <c r="HP180" s="591"/>
      <c r="HQ180" s="591"/>
      <c r="HR180" s="592"/>
      <c r="HT180" s="591"/>
      <c r="HU180" s="591"/>
      <c r="HV180" s="592"/>
      <c r="HX180" s="591"/>
      <c r="HY180" s="591"/>
      <c r="HZ180" s="592"/>
      <c r="IB180" s="591"/>
      <c r="IC180" s="591"/>
      <c r="ID180" s="592"/>
      <c r="IF180" s="591"/>
      <c r="IG180" s="591"/>
      <c r="IH180" s="592"/>
      <c r="IJ180" s="591"/>
      <c r="IK180" s="591"/>
      <c r="IL180" s="592"/>
      <c r="IN180" s="591"/>
      <c r="IO180" s="591"/>
      <c r="IP180" s="592"/>
      <c r="IR180" s="591"/>
      <c r="IS180" s="591"/>
      <c r="IT180" s="592"/>
      <c r="IV180" s="591"/>
    </row>
    <row r="181" spans="1:256" ht="15" customHeight="1" x14ac:dyDescent="0.2">
      <c r="B181" s="686"/>
      <c r="F181" s="597"/>
      <c r="G181" s="687"/>
      <c r="H181" s="777"/>
      <c r="I181" s="591"/>
      <c r="J181" s="592"/>
      <c r="L181" s="591"/>
      <c r="M181" s="591"/>
      <c r="N181" s="592"/>
      <c r="P181" s="591"/>
      <c r="Q181" s="591"/>
      <c r="R181" s="592"/>
      <c r="T181" s="591"/>
      <c r="U181" s="591"/>
      <c r="V181" s="592"/>
      <c r="X181" s="591"/>
      <c r="Y181" s="591"/>
      <c r="Z181" s="592"/>
      <c r="AB181" s="591"/>
      <c r="AC181" s="591"/>
      <c r="AD181" s="592"/>
      <c r="AF181" s="591"/>
      <c r="AG181" s="591"/>
      <c r="AH181" s="592"/>
      <c r="AJ181" s="591"/>
      <c r="AK181" s="591"/>
      <c r="AL181" s="592"/>
      <c r="AN181" s="591"/>
      <c r="AO181" s="591"/>
      <c r="AP181" s="592"/>
      <c r="AR181" s="591"/>
      <c r="AS181" s="591"/>
      <c r="AT181" s="592"/>
      <c r="AV181" s="591"/>
      <c r="AW181" s="591"/>
      <c r="AX181" s="592"/>
      <c r="AZ181" s="591"/>
      <c r="BA181" s="591"/>
      <c r="BB181" s="592"/>
      <c r="BD181" s="591"/>
      <c r="BE181" s="591"/>
      <c r="BF181" s="592"/>
      <c r="BH181" s="591"/>
      <c r="BI181" s="591"/>
      <c r="BJ181" s="592"/>
      <c r="BL181" s="591"/>
      <c r="BM181" s="591"/>
      <c r="BN181" s="592"/>
      <c r="BP181" s="591"/>
      <c r="BQ181" s="591"/>
      <c r="BR181" s="592"/>
      <c r="BT181" s="591"/>
      <c r="BU181" s="591"/>
      <c r="BV181" s="592"/>
      <c r="BX181" s="591"/>
      <c r="BY181" s="591"/>
      <c r="BZ181" s="592"/>
      <c r="CB181" s="591"/>
      <c r="CC181" s="591"/>
      <c r="CD181" s="592"/>
      <c r="CF181" s="591"/>
      <c r="CG181" s="591"/>
      <c r="CH181" s="592"/>
      <c r="CJ181" s="591"/>
      <c r="CK181" s="591"/>
      <c r="CL181" s="592"/>
      <c r="CN181" s="591"/>
      <c r="CO181" s="591"/>
      <c r="CP181" s="592"/>
      <c r="CR181" s="591"/>
      <c r="CS181" s="591"/>
      <c r="CT181" s="592"/>
      <c r="CV181" s="591"/>
      <c r="CW181" s="591"/>
      <c r="CX181" s="592"/>
      <c r="CZ181" s="591"/>
      <c r="DA181" s="591"/>
      <c r="DB181" s="592"/>
      <c r="DD181" s="591"/>
      <c r="DE181" s="591"/>
      <c r="DF181" s="592"/>
      <c r="DH181" s="591"/>
      <c r="DI181" s="591"/>
      <c r="DJ181" s="592"/>
      <c r="DL181" s="591"/>
      <c r="DM181" s="591"/>
      <c r="DN181" s="592"/>
      <c r="DP181" s="591"/>
      <c r="DQ181" s="591"/>
      <c r="DR181" s="592"/>
      <c r="DT181" s="591"/>
      <c r="DU181" s="591"/>
      <c r="DV181" s="592"/>
      <c r="DX181" s="591"/>
      <c r="DY181" s="591"/>
      <c r="DZ181" s="592"/>
      <c r="EB181" s="591"/>
      <c r="EC181" s="591"/>
      <c r="ED181" s="592"/>
      <c r="EF181" s="591"/>
      <c r="EG181" s="591"/>
      <c r="EH181" s="592"/>
      <c r="EJ181" s="591"/>
      <c r="EK181" s="591"/>
      <c r="EL181" s="592"/>
      <c r="EN181" s="591"/>
      <c r="EO181" s="591"/>
      <c r="EP181" s="592"/>
      <c r="ER181" s="591"/>
      <c r="ES181" s="591"/>
      <c r="ET181" s="592"/>
      <c r="EV181" s="591"/>
      <c r="EW181" s="591"/>
      <c r="EX181" s="592"/>
      <c r="EZ181" s="591"/>
      <c r="FA181" s="591"/>
      <c r="FB181" s="592"/>
      <c r="FD181" s="591"/>
      <c r="FE181" s="591"/>
      <c r="FF181" s="592"/>
      <c r="FH181" s="591"/>
      <c r="FI181" s="591"/>
      <c r="FJ181" s="592"/>
      <c r="FL181" s="591"/>
      <c r="FM181" s="591"/>
      <c r="FN181" s="592"/>
      <c r="FP181" s="591"/>
      <c r="FQ181" s="591"/>
      <c r="FR181" s="592"/>
      <c r="FT181" s="591"/>
      <c r="FU181" s="591"/>
      <c r="FV181" s="592"/>
      <c r="FX181" s="591"/>
      <c r="FY181" s="591"/>
      <c r="FZ181" s="592"/>
      <c r="GB181" s="591"/>
      <c r="GC181" s="591"/>
      <c r="GD181" s="592"/>
      <c r="GF181" s="591"/>
      <c r="GG181" s="591"/>
      <c r="GH181" s="592"/>
      <c r="GJ181" s="591"/>
      <c r="GK181" s="591"/>
      <c r="GL181" s="592"/>
      <c r="GN181" s="591"/>
      <c r="GO181" s="591"/>
      <c r="GP181" s="592"/>
      <c r="GR181" s="591"/>
      <c r="GS181" s="591"/>
      <c r="GT181" s="592"/>
      <c r="GV181" s="591"/>
      <c r="GW181" s="591"/>
      <c r="GX181" s="592"/>
      <c r="GZ181" s="591"/>
      <c r="HA181" s="591"/>
      <c r="HB181" s="592"/>
      <c r="HD181" s="591"/>
      <c r="HE181" s="591"/>
      <c r="HF181" s="592"/>
      <c r="HH181" s="591"/>
      <c r="HI181" s="591"/>
      <c r="HJ181" s="592"/>
      <c r="HL181" s="591"/>
      <c r="HM181" s="591"/>
      <c r="HN181" s="592"/>
      <c r="HP181" s="591"/>
      <c r="HQ181" s="591"/>
      <c r="HR181" s="592"/>
      <c r="HT181" s="591"/>
      <c r="HU181" s="591"/>
      <c r="HV181" s="592"/>
      <c r="HX181" s="591"/>
      <c r="HY181" s="591"/>
      <c r="HZ181" s="592"/>
      <c r="IB181" s="591"/>
      <c r="IC181" s="591"/>
      <c r="ID181" s="592"/>
      <c r="IF181" s="591"/>
      <c r="IG181" s="591"/>
      <c r="IH181" s="592"/>
      <c r="IJ181" s="591"/>
      <c r="IK181" s="591"/>
      <c r="IL181" s="592"/>
      <c r="IN181" s="591"/>
      <c r="IO181" s="591"/>
      <c r="IP181" s="592"/>
      <c r="IR181" s="591"/>
      <c r="IS181" s="591"/>
      <c r="IT181" s="592"/>
      <c r="IV181" s="591"/>
    </row>
    <row r="182" spans="1:256" ht="15" customHeight="1" x14ac:dyDescent="0.2">
      <c r="B182" s="686"/>
      <c r="F182" s="597"/>
      <c r="G182" s="687"/>
      <c r="H182" s="777"/>
      <c r="I182" s="591"/>
      <c r="J182" s="592"/>
      <c r="L182" s="591"/>
      <c r="M182" s="591"/>
      <c r="N182" s="592"/>
      <c r="P182" s="591"/>
      <c r="Q182" s="591"/>
      <c r="R182" s="592"/>
      <c r="T182" s="591"/>
      <c r="U182" s="591"/>
      <c r="V182" s="592"/>
      <c r="X182" s="591"/>
      <c r="Y182" s="591"/>
      <c r="Z182" s="592"/>
      <c r="AB182" s="591"/>
      <c r="AC182" s="591"/>
      <c r="AD182" s="592"/>
      <c r="AF182" s="591"/>
      <c r="AG182" s="591"/>
      <c r="AH182" s="592"/>
      <c r="AJ182" s="591"/>
      <c r="AK182" s="591"/>
      <c r="AL182" s="592"/>
      <c r="AN182" s="591"/>
      <c r="AO182" s="591"/>
      <c r="AP182" s="592"/>
      <c r="AR182" s="591"/>
      <c r="AS182" s="591"/>
      <c r="AT182" s="592"/>
      <c r="AV182" s="591"/>
      <c r="AW182" s="591"/>
      <c r="AX182" s="592"/>
      <c r="AZ182" s="591"/>
      <c r="BA182" s="591"/>
      <c r="BB182" s="592"/>
      <c r="BD182" s="591"/>
      <c r="BE182" s="591"/>
      <c r="BF182" s="592"/>
      <c r="BH182" s="591"/>
      <c r="BI182" s="591"/>
      <c r="BJ182" s="592"/>
      <c r="BL182" s="591"/>
      <c r="BM182" s="591"/>
      <c r="BN182" s="592"/>
      <c r="BP182" s="591"/>
      <c r="BQ182" s="591"/>
      <c r="BR182" s="592"/>
      <c r="BT182" s="591"/>
      <c r="BU182" s="591"/>
      <c r="BV182" s="592"/>
      <c r="BX182" s="591"/>
      <c r="BY182" s="591"/>
      <c r="BZ182" s="592"/>
      <c r="CB182" s="591"/>
      <c r="CC182" s="591"/>
      <c r="CD182" s="592"/>
      <c r="CF182" s="591"/>
      <c r="CG182" s="591"/>
      <c r="CH182" s="592"/>
      <c r="CJ182" s="591"/>
      <c r="CK182" s="591"/>
      <c r="CL182" s="592"/>
      <c r="CN182" s="591"/>
      <c r="CO182" s="591"/>
      <c r="CP182" s="592"/>
      <c r="CR182" s="591"/>
      <c r="CS182" s="591"/>
      <c r="CT182" s="592"/>
      <c r="CV182" s="591"/>
      <c r="CW182" s="591"/>
      <c r="CX182" s="592"/>
      <c r="CZ182" s="591"/>
      <c r="DA182" s="591"/>
      <c r="DB182" s="592"/>
      <c r="DD182" s="591"/>
      <c r="DE182" s="591"/>
      <c r="DF182" s="592"/>
      <c r="DH182" s="591"/>
      <c r="DI182" s="591"/>
      <c r="DJ182" s="592"/>
      <c r="DL182" s="591"/>
      <c r="DM182" s="591"/>
      <c r="DN182" s="592"/>
      <c r="DP182" s="591"/>
      <c r="DQ182" s="591"/>
      <c r="DR182" s="592"/>
      <c r="DT182" s="591"/>
      <c r="DU182" s="591"/>
      <c r="DV182" s="592"/>
      <c r="DX182" s="591"/>
      <c r="DY182" s="591"/>
      <c r="DZ182" s="592"/>
      <c r="EB182" s="591"/>
      <c r="EC182" s="591"/>
      <c r="ED182" s="592"/>
      <c r="EF182" s="591"/>
      <c r="EG182" s="591"/>
      <c r="EH182" s="592"/>
      <c r="EJ182" s="591"/>
      <c r="EK182" s="591"/>
      <c r="EL182" s="592"/>
      <c r="EN182" s="591"/>
      <c r="EO182" s="591"/>
      <c r="EP182" s="592"/>
      <c r="ER182" s="591"/>
      <c r="ES182" s="591"/>
      <c r="ET182" s="592"/>
      <c r="EV182" s="591"/>
      <c r="EW182" s="591"/>
      <c r="EX182" s="592"/>
      <c r="EZ182" s="591"/>
      <c r="FA182" s="591"/>
      <c r="FB182" s="592"/>
      <c r="FD182" s="591"/>
      <c r="FE182" s="591"/>
      <c r="FF182" s="592"/>
      <c r="FH182" s="591"/>
      <c r="FI182" s="591"/>
      <c r="FJ182" s="592"/>
      <c r="FL182" s="591"/>
      <c r="FM182" s="591"/>
      <c r="FN182" s="592"/>
      <c r="FP182" s="591"/>
      <c r="FQ182" s="591"/>
      <c r="FR182" s="592"/>
      <c r="FT182" s="591"/>
      <c r="FU182" s="591"/>
      <c r="FV182" s="592"/>
      <c r="FX182" s="591"/>
      <c r="FY182" s="591"/>
      <c r="FZ182" s="592"/>
      <c r="GB182" s="591"/>
      <c r="GC182" s="591"/>
      <c r="GD182" s="592"/>
      <c r="GF182" s="591"/>
      <c r="GG182" s="591"/>
      <c r="GH182" s="592"/>
      <c r="GJ182" s="591"/>
      <c r="GK182" s="591"/>
      <c r="GL182" s="592"/>
      <c r="GN182" s="591"/>
      <c r="GO182" s="591"/>
      <c r="GP182" s="592"/>
      <c r="GR182" s="591"/>
      <c r="GS182" s="591"/>
      <c r="GT182" s="592"/>
      <c r="GV182" s="591"/>
      <c r="GW182" s="591"/>
      <c r="GX182" s="592"/>
      <c r="GZ182" s="591"/>
      <c r="HA182" s="591"/>
      <c r="HB182" s="592"/>
      <c r="HD182" s="591"/>
      <c r="HE182" s="591"/>
      <c r="HF182" s="592"/>
      <c r="HH182" s="591"/>
      <c r="HI182" s="591"/>
      <c r="HJ182" s="592"/>
      <c r="HL182" s="591"/>
      <c r="HM182" s="591"/>
      <c r="HN182" s="592"/>
      <c r="HP182" s="591"/>
      <c r="HQ182" s="591"/>
      <c r="HR182" s="592"/>
      <c r="HT182" s="591"/>
      <c r="HU182" s="591"/>
      <c r="HV182" s="592"/>
      <c r="HX182" s="591"/>
      <c r="HY182" s="591"/>
      <c r="HZ182" s="592"/>
      <c r="IB182" s="591"/>
      <c r="IC182" s="591"/>
      <c r="ID182" s="592"/>
      <c r="IF182" s="591"/>
      <c r="IG182" s="591"/>
      <c r="IH182" s="592"/>
      <c r="IJ182" s="591"/>
      <c r="IK182" s="591"/>
      <c r="IL182" s="592"/>
      <c r="IN182" s="591"/>
      <c r="IO182" s="591"/>
      <c r="IP182" s="592"/>
      <c r="IR182" s="591"/>
      <c r="IS182" s="591"/>
      <c r="IT182" s="592"/>
      <c r="IV182" s="591"/>
    </row>
    <row r="183" spans="1:256" ht="15" customHeight="1" x14ac:dyDescent="0.2">
      <c r="B183" s="686"/>
      <c r="F183" s="597"/>
      <c r="G183" s="687"/>
      <c r="H183" s="777"/>
      <c r="I183" s="591"/>
      <c r="J183" s="592"/>
      <c r="L183" s="591"/>
      <c r="M183" s="591"/>
      <c r="N183" s="592"/>
      <c r="P183" s="591"/>
      <c r="Q183" s="591"/>
      <c r="R183" s="592"/>
      <c r="T183" s="591"/>
      <c r="U183" s="591"/>
      <c r="V183" s="592"/>
      <c r="X183" s="591"/>
      <c r="Y183" s="591"/>
      <c r="Z183" s="592"/>
      <c r="AB183" s="591"/>
      <c r="AC183" s="591"/>
      <c r="AD183" s="592"/>
      <c r="AF183" s="591"/>
      <c r="AG183" s="591"/>
      <c r="AH183" s="592"/>
      <c r="AJ183" s="591"/>
      <c r="AK183" s="591"/>
      <c r="AL183" s="592"/>
      <c r="AN183" s="591"/>
      <c r="AO183" s="591"/>
      <c r="AP183" s="592"/>
      <c r="AR183" s="591"/>
      <c r="AS183" s="591"/>
      <c r="AT183" s="592"/>
      <c r="AV183" s="591"/>
      <c r="AW183" s="591"/>
      <c r="AX183" s="592"/>
      <c r="AZ183" s="591"/>
      <c r="BA183" s="591"/>
      <c r="BB183" s="592"/>
      <c r="BD183" s="591"/>
      <c r="BE183" s="591"/>
      <c r="BF183" s="592"/>
      <c r="BH183" s="591"/>
      <c r="BI183" s="591"/>
      <c r="BJ183" s="592"/>
      <c r="BL183" s="591"/>
      <c r="BM183" s="591"/>
      <c r="BN183" s="592"/>
      <c r="BP183" s="591"/>
      <c r="BQ183" s="591"/>
      <c r="BR183" s="592"/>
      <c r="BT183" s="591"/>
      <c r="BU183" s="591"/>
      <c r="BV183" s="592"/>
      <c r="BX183" s="591"/>
      <c r="BY183" s="591"/>
      <c r="BZ183" s="592"/>
      <c r="CB183" s="591"/>
      <c r="CC183" s="591"/>
      <c r="CD183" s="592"/>
      <c r="CF183" s="591"/>
      <c r="CG183" s="591"/>
      <c r="CH183" s="592"/>
      <c r="CJ183" s="591"/>
      <c r="CK183" s="591"/>
      <c r="CL183" s="592"/>
      <c r="CN183" s="591"/>
      <c r="CO183" s="591"/>
      <c r="CP183" s="592"/>
      <c r="CR183" s="591"/>
      <c r="CS183" s="591"/>
      <c r="CT183" s="592"/>
      <c r="CV183" s="591"/>
      <c r="CW183" s="591"/>
      <c r="CX183" s="592"/>
      <c r="CZ183" s="591"/>
      <c r="DA183" s="591"/>
      <c r="DB183" s="592"/>
      <c r="DD183" s="591"/>
      <c r="DE183" s="591"/>
      <c r="DF183" s="592"/>
      <c r="DH183" s="591"/>
      <c r="DI183" s="591"/>
      <c r="DJ183" s="592"/>
      <c r="DL183" s="591"/>
      <c r="DM183" s="591"/>
      <c r="DN183" s="592"/>
      <c r="DP183" s="591"/>
      <c r="DQ183" s="591"/>
      <c r="DR183" s="592"/>
      <c r="DT183" s="591"/>
      <c r="DU183" s="591"/>
      <c r="DV183" s="592"/>
      <c r="DX183" s="591"/>
      <c r="DY183" s="591"/>
      <c r="DZ183" s="592"/>
      <c r="EB183" s="591"/>
      <c r="EC183" s="591"/>
      <c r="ED183" s="592"/>
      <c r="EF183" s="591"/>
      <c r="EG183" s="591"/>
      <c r="EH183" s="592"/>
      <c r="EJ183" s="591"/>
      <c r="EK183" s="591"/>
      <c r="EL183" s="592"/>
      <c r="EN183" s="591"/>
      <c r="EO183" s="591"/>
      <c r="EP183" s="592"/>
      <c r="ER183" s="591"/>
      <c r="ES183" s="591"/>
      <c r="ET183" s="592"/>
      <c r="EV183" s="591"/>
      <c r="EW183" s="591"/>
      <c r="EX183" s="592"/>
      <c r="EZ183" s="591"/>
      <c r="FA183" s="591"/>
      <c r="FB183" s="592"/>
      <c r="FD183" s="591"/>
      <c r="FE183" s="591"/>
      <c r="FF183" s="592"/>
      <c r="FH183" s="591"/>
      <c r="FI183" s="591"/>
      <c r="FJ183" s="592"/>
      <c r="FL183" s="591"/>
      <c r="FM183" s="591"/>
      <c r="FN183" s="592"/>
      <c r="FP183" s="591"/>
      <c r="FQ183" s="591"/>
      <c r="FR183" s="592"/>
      <c r="FT183" s="591"/>
      <c r="FU183" s="591"/>
      <c r="FV183" s="592"/>
      <c r="FX183" s="591"/>
      <c r="FY183" s="591"/>
      <c r="FZ183" s="592"/>
      <c r="GB183" s="591"/>
      <c r="GC183" s="591"/>
      <c r="GD183" s="592"/>
      <c r="GF183" s="591"/>
      <c r="GG183" s="591"/>
      <c r="GH183" s="592"/>
      <c r="GJ183" s="591"/>
      <c r="GK183" s="591"/>
      <c r="GL183" s="592"/>
      <c r="GN183" s="591"/>
      <c r="GO183" s="591"/>
      <c r="GP183" s="592"/>
      <c r="GR183" s="591"/>
      <c r="GS183" s="591"/>
      <c r="GT183" s="592"/>
      <c r="GV183" s="591"/>
      <c r="GW183" s="591"/>
      <c r="GX183" s="592"/>
      <c r="GZ183" s="591"/>
      <c r="HA183" s="591"/>
      <c r="HB183" s="592"/>
      <c r="HD183" s="591"/>
      <c r="HE183" s="591"/>
      <c r="HF183" s="592"/>
      <c r="HH183" s="591"/>
      <c r="HI183" s="591"/>
      <c r="HJ183" s="592"/>
      <c r="HL183" s="591"/>
      <c r="HM183" s="591"/>
      <c r="HN183" s="592"/>
      <c r="HP183" s="591"/>
      <c r="HQ183" s="591"/>
      <c r="HR183" s="592"/>
      <c r="HT183" s="591"/>
      <c r="HU183" s="591"/>
      <c r="HV183" s="592"/>
      <c r="HX183" s="591"/>
      <c r="HY183" s="591"/>
      <c r="HZ183" s="592"/>
      <c r="IB183" s="591"/>
      <c r="IC183" s="591"/>
      <c r="ID183" s="592"/>
      <c r="IF183" s="591"/>
      <c r="IG183" s="591"/>
      <c r="IH183" s="592"/>
      <c r="IJ183" s="591"/>
      <c r="IK183" s="591"/>
      <c r="IL183" s="592"/>
      <c r="IN183" s="591"/>
      <c r="IO183" s="591"/>
      <c r="IP183" s="592"/>
      <c r="IR183" s="591"/>
      <c r="IS183" s="591"/>
      <c r="IT183" s="592"/>
      <c r="IV183" s="591"/>
    </row>
    <row r="184" spans="1:256" ht="15" customHeight="1" x14ac:dyDescent="0.2">
      <c r="B184" s="686"/>
      <c r="F184" s="597"/>
      <c r="G184" s="687"/>
      <c r="H184" s="777"/>
      <c r="I184" s="591"/>
      <c r="J184" s="592"/>
      <c r="L184" s="591"/>
      <c r="M184" s="591"/>
      <c r="N184" s="592"/>
      <c r="P184" s="591"/>
      <c r="Q184" s="591"/>
      <c r="R184" s="592"/>
      <c r="T184" s="591"/>
      <c r="U184" s="591"/>
      <c r="V184" s="592"/>
      <c r="X184" s="591"/>
      <c r="Y184" s="591"/>
      <c r="Z184" s="592"/>
      <c r="AB184" s="591"/>
      <c r="AC184" s="591"/>
      <c r="AD184" s="592"/>
      <c r="AF184" s="591"/>
      <c r="AG184" s="591"/>
      <c r="AH184" s="592"/>
      <c r="AJ184" s="591"/>
      <c r="AK184" s="591"/>
      <c r="AL184" s="592"/>
      <c r="AN184" s="591"/>
      <c r="AO184" s="591"/>
      <c r="AP184" s="592"/>
      <c r="AR184" s="591"/>
      <c r="AS184" s="591"/>
      <c r="AT184" s="592"/>
      <c r="AV184" s="591"/>
      <c r="AW184" s="591"/>
      <c r="AX184" s="592"/>
      <c r="AZ184" s="591"/>
      <c r="BA184" s="591"/>
      <c r="BB184" s="592"/>
      <c r="BD184" s="591"/>
      <c r="BE184" s="591"/>
      <c r="BF184" s="592"/>
      <c r="BH184" s="591"/>
      <c r="BI184" s="591"/>
      <c r="BJ184" s="592"/>
      <c r="BL184" s="591"/>
      <c r="BM184" s="591"/>
      <c r="BN184" s="592"/>
      <c r="BP184" s="591"/>
      <c r="BQ184" s="591"/>
      <c r="BR184" s="592"/>
      <c r="BT184" s="591"/>
      <c r="BU184" s="591"/>
      <c r="BV184" s="592"/>
      <c r="BX184" s="591"/>
      <c r="BY184" s="591"/>
      <c r="BZ184" s="592"/>
      <c r="CB184" s="591"/>
      <c r="CC184" s="591"/>
      <c r="CD184" s="592"/>
      <c r="CF184" s="591"/>
      <c r="CG184" s="591"/>
      <c r="CH184" s="592"/>
      <c r="CJ184" s="591"/>
      <c r="CK184" s="591"/>
      <c r="CL184" s="592"/>
      <c r="CN184" s="591"/>
      <c r="CO184" s="591"/>
      <c r="CP184" s="592"/>
      <c r="CR184" s="591"/>
      <c r="CS184" s="591"/>
      <c r="CT184" s="592"/>
      <c r="CV184" s="591"/>
      <c r="CW184" s="591"/>
      <c r="CX184" s="592"/>
      <c r="CZ184" s="591"/>
      <c r="DA184" s="591"/>
      <c r="DB184" s="592"/>
      <c r="DD184" s="591"/>
      <c r="DE184" s="591"/>
      <c r="DF184" s="592"/>
      <c r="DH184" s="591"/>
      <c r="DI184" s="591"/>
      <c r="DJ184" s="592"/>
      <c r="DL184" s="591"/>
      <c r="DM184" s="591"/>
      <c r="DN184" s="592"/>
      <c r="DP184" s="591"/>
      <c r="DQ184" s="591"/>
      <c r="DR184" s="592"/>
      <c r="DT184" s="591"/>
      <c r="DU184" s="591"/>
      <c r="DV184" s="592"/>
      <c r="DX184" s="591"/>
      <c r="DY184" s="591"/>
      <c r="DZ184" s="592"/>
      <c r="EB184" s="591"/>
      <c r="EC184" s="591"/>
      <c r="ED184" s="592"/>
      <c r="EF184" s="591"/>
      <c r="EG184" s="591"/>
      <c r="EH184" s="592"/>
      <c r="EJ184" s="591"/>
      <c r="EK184" s="591"/>
      <c r="EL184" s="592"/>
      <c r="EN184" s="591"/>
      <c r="EO184" s="591"/>
      <c r="EP184" s="592"/>
      <c r="ER184" s="591"/>
      <c r="ES184" s="591"/>
      <c r="ET184" s="592"/>
      <c r="EV184" s="591"/>
      <c r="EW184" s="591"/>
      <c r="EX184" s="592"/>
      <c r="EZ184" s="591"/>
      <c r="FA184" s="591"/>
      <c r="FB184" s="592"/>
      <c r="FD184" s="591"/>
      <c r="FE184" s="591"/>
      <c r="FF184" s="592"/>
      <c r="FH184" s="591"/>
      <c r="FI184" s="591"/>
      <c r="FJ184" s="592"/>
      <c r="FL184" s="591"/>
      <c r="FM184" s="591"/>
      <c r="FN184" s="592"/>
      <c r="FP184" s="591"/>
      <c r="FQ184" s="591"/>
      <c r="FR184" s="592"/>
      <c r="FT184" s="591"/>
      <c r="FU184" s="591"/>
      <c r="FV184" s="592"/>
      <c r="FX184" s="591"/>
      <c r="FY184" s="591"/>
      <c r="FZ184" s="592"/>
      <c r="GB184" s="591"/>
      <c r="GC184" s="591"/>
      <c r="GD184" s="592"/>
      <c r="GF184" s="591"/>
      <c r="GG184" s="591"/>
      <c r="GH184" s="592"/>
      <c r="GJ184" s="591"/>
      <c r="GK184" s="591"/>
      <c r="GL184" s="592"/>
      <c r="GN184" s="591"/>
      <c r="GO184" s="591"/>
      <c r="GP184" s="592"/>
      <c r="GR184" s="591"/>
      <c r="GS184" s="591"/>
      <c r="GT184" s="592"/>
      <c r="GV184" s="591"/>
      <c r="GW184" s="591"/>
      <c r="GX184" s="592"/>
      <c r="GZ184" s="591"/>
      <c r="HA184" s="591"/>
      <c r="HB184" s="592"/>
      <c r="HD184" s="591"/>
      <c r="HE184" s="591"/>
      <c r="HF184" s="592"/>
      <c r="HH184" s="591"/>
      <c r="HI184" s="591"/>
      <c r="HJ184" s="592"/>
      <c r="HL184" s="591"/>
      <c r="HM184" s="591"/>
      <c r="HN184" s="592"/>
      <c r="HP184" s="591"/>
      <c r="HQ184" s="591"/>
      <c r="HR184" s="592"/>
      <c r="HT184" s="591"/>
      <c r="HU184" s="591"/>
      <c r="HV184" s="592"/>
      <c r="HX184" s="591"/>
      <c r="HY184" s="591"/>
      <c r="HZ184" s="592"/>
      <c r="IB184" s="591"/>
      <c r="IC184" s="591"/>
      <c r="ID184" s="592"/>
      <c r="IF184" s="591"/>
      <c r="IG184" s="591"/>
      <c r="IH184" s="592"/>
      <c r="IJ184" s="591"/>
      <c r="IK184" s="591"/>
      <c r="IL184" s="592"/>
      <c r="IN184" s="591"/>
      <c r="IO184" s="591"/>
      <c r="IP184" s="592"/>
      <c r="IR184" s="591"/>
      <c r="IS184" s="591"/>
      <c r="IT184" s="592"/>
      <c r="IV184" s="591"/>
    </row>
    <row r="185" spans="1:256" ht="15" customHeight="1" x14ac:dyDescent="0.2">
      <c r="B185" s="686"/>
      <c r="F185" s="597"/>
      <c r="G185" s="687"/>
      <c r="H185" s="777"/>
      <c r="I185" s="591"/>
      <c r="J185" s="592"/>
      <c r="L185" s="591"/>
      <c r="M185" s="591"/>
      <c r="N185" s="592"/>
      <c r="P185" s="591"/>
      <c r="Q185" s="591"/>
      <c r="R185" s="592"/>
      <c r="T185" s="591"/>
      <c r="U185" s="591"/>
      <c r="V185" s="592"/>
      <c r="X185" s="591"/>
      <c r="Y185" s="591"/>
      <c r="Z185" s="592"/>
      <c r="AB185" s="591"/>
      <c r="AC185" s="591"/>
      <c r="AD185" s="592"/>
      <c r="AF185" s="591"/>
      <c r="AG185" s="591"/>
      <c r="AH185" s="592"/>
      <c r="AJ185" s="591"/>
      <c r="AK185" s="591"/>
      <c r="AL185" s="592"/>
      <c r="AN185" s="591"/>
      <c r="AO185" s="591"/>
      <c r="AP185" s="592"/>
      <c r="AR185" s="591"/>
      <c r="AS185" s="591"/>
      <c r="AT185" s="592"/>
      <c r="AV185" s="591"/>
      <c r="AW185" s="591"/>
      <c r="AX185" s="592"/>
      <c r="AZ185" s="591"/>
      <c r="BA185" s="591"/>
      <c r="BB185" s="592"/>
      <c r="BD185" s="591"/>
      <c r="BE185" s="591"/>
      <c r="BF185" s="592"/>
      <c r="BH185" s="591"/>
      <c r="BI185" s="591"/>
      <c r="BJ185" s="592"/>
      <c r="BL185" s="591"/>
      <c r="BM185" s="591"/>
      <c r="BN185" s="592"/>
      <c r="BP185" s="591"/>
      <c r="BQ185" s="591"/>
      <c r="BR185" s="592"/>
      <c r="BT185" s="591"/>
      <c r="BU185" s="591"/>
      <c r="BV185" s="592"/>
      <c r="BX185" s="591"/>
      <c r="BY185" s="591"/>
      <c r="BZ185" s="592"/>
      <c r="CB185" s="591"/>
      <c r="CC185" s="591"/>
      <c r="CD185" s="592"/>
      <c r="CF185" s="591"/>
      <c r="CG185" s="591"/>
      <c r="CH185" s="592"/>
      <c r="CJ185" s="591"/>
      <c r="CK185" s="591"/>
      <c r="CL185" s="592"/>
      <c r="CN185" s="591"/>
      <c r="CO185" s="591"/>
      <c r="CP185" s="592"/>
      <c r="CR185" s="591"/>
      <c r="CS185" s="591"/>
      <c r="CT185" s="592"/>
      <c r="CV185" s="591"/>
      <c r="CW185" s="591"/>
      <c r="CX185" s="592"/>
      <c r="CZ185" s="591"/>
      <c r="DA185" s="591"/>
      <c r="DB185" s="592"/>
      <c r="DD185" s="591"/>
      <c r="DE185" s="591"/>
      <c r="DF185" s="592"/>
      <c r="DH185" s="591"/>
      <c r="DI185" s="591"/>
      <c r="DJ185" s="592"/>
      <c r="DL185" s="591"/>
      <c r="DM185" s="591"/>
      <c r="DN185" s="592"/>
      <c r="DP185" s="591"/>
      <c r="DQ185" s="591"/>
      <c r="DR185" s="592"/>
      <c r="DT185" s="591"/>
      <c r="DU185" s="591"/>
      <c r="DV185" s="592"/>
      <c r="DX185" s="591"/>
      <c r="DY185" s="591"/>
      <c r="DZ185" s="592"/>
      <c r="EB185" s="591"/>
      <c r="EC185" s="591"/>
      <c r="ED185" s="592"/>
      <c r="EF185" s="591"/>
      <c r="EG185" s="591"/>
      <c r="EH185" s="592"/>
      <c r="EJ185" s="591"/>
      <c r="EK185" s="591"/>
      <c r="EL185" s="592"/>
      <c r="EN185" s="591"/>
      <c r="EO185" s="591"/>
      <c r="EP185" s="592"/>
      <c r="ER185" s="591"/>
      <c r="ES185" s="591"/>
      <c r="ET185" s="592"/>
      <c r="EV185" s="591"/>
      <c r="EW185" s="591"/>
      <c r="EX185" s="592"/>
      <c r="EZ185" s="591"/>
      <c r="FA185" s="591"/>
      <c r="FB185" s="592"/>
      <c r="FD185" s="591"/>
      <c r="FE185" s="591"/>
      <c r="FF185" s="592"/>
      <c r="FH185" s="591"/>
      <c r="FI185" s="591"/>
      <c r="FJ185" s="592"/>
      <c r="FL185" s="591"/>
      <c r="FM185" s="591"/>
      <c r="FN185" s="592"/>
      <c r="FP185" s="591"/>
      <c r="FQ185" s="591"/>
      <c r="FR185" s="592"/>
      <c r="FT185" s="591"/>
      <c r="FU185" s="591"/>
      <c r="FV185" s="592"/>
      <c r="FX185" s="591"/>
      <c r="FY185" s="591"/>
      <c r="FZ185" s="592"/>
      <c r="GB185" s="591"/>
      <c r="GC185" s="591"/>
      <c r="GD185" s="592"/>
      <c r="GF185" s="591"/>
      <c r="GG185" s="591"/>
      <c r="GH185" s="592"/>
      <c r="GJ185" s="591"/>
      <c r="GK185" s="591"/>
      <c r="GL185" s="592"/>
      <c r="GN185" s="591"/>
      <c r="GO185" s="591"/>
      <c r="GP185" s="592"/>
      <c r="GR185" s="591"/>
      <c r="GS185" s="591"/>
      <c r="GT185" s="592"/>
      <c r="GV185" s="591"/>
      <c r="GW185" s="591"/>
      <c r="GX185" s="592"/>
      <c r="GZ185" s="591"/>
      <c r="HA185" s="591"/>
      <c r="HB185" s="592"/>
      <c r="HD185" s="591"/>
      <c r="HE185" s="591"/>
      <c r="HF185" s="592"/>
      <c r="HH185" s="591"/>
      <c r="HI185" s="591"/>
      <c r="HJ185" s="592"/>
      <c r="HL185" s="591"/>
      <c r="HM185" s="591"/>
      <c r="HN185" s="592"/>
      <c r="HP185" s="591"/>
      <c r="HQ185" s="591"/>
      <c r="HR185" s="592"/>
      <c r="HT185" s="591"/>
      <c r="HU185" s="591"/>
      <c r="HV185" s="592"/>
      <c r="HX185" s="591"/>
      <c r="HY185" s="591"/>
      <c r="HZ185" s="592"/>
      <c r="IB185" s="591"/>
      <c r="IC185" s="591"/>
      <c r="ID185" s="592"/>
      <c r="IF185" s="591"/>
      <c r="IG185" s="591"/>
      <c r="IH185" s="592"/>
      <c r="IJ185" s="591"/>
      <c r="IK185" s="591"/>
      <c r="IL185" s="592"/>
      <c r="IN185" s="591"/>
      <c r="IO185" s="591"/>
      <c r="IP185" s="592"/>
      <c r="IR185" s="591"/>
      <c r="IS185" s="591"/>
      <c r="IT185" s="592"/>
    </row>
    <row r="186" spans="1:256" ht="15" customHeight="1" x14ac:dyDescent="0.2">
      <c r="B186" s="686"/>
      <c r="F186" s="597"/>
      <c r="G186" s="687"/>
      <c r="H186" s="777"/>
      <c r="I186" s="591"/>
      <c r="J186" s="592"/>
      <c r="L186" s="591"/>
      <c r="M186" s="591"/>
      <c r="N186" s="592"/>
      <c r="P186" s="591"/>
      <c r="Q186" s="591"/>
      <c r="R186" s="592"/>
      <c r="T186" s="591"/>
      <c r="U186" s="591"/>
      <c r="V186" s="592"/>
      <c r="X186" s="591"/>
      <c r="Y186" s="591"/>
      <c r="Z186" s="592"/>
      <c r="AB186" s="591"/>
      <c r="AC186" s="591"/>
      <c r="AD186" s="592"/>
      <c r="AF186" s="591"/>
      <c r="AG186" s="591"/>
      <c r="AH186" s="592"/>
      <c r="AJ186" s="591"/>
      <c r="AK186" s="591"/>
      <c r="AL186" s="592"/>
      <c r="AN186" s="591"/>
      <c r="AO186" s="591"/>
      <c r="AP186" s="592"/>
      <c r="AR186" s="591"/>
      <c r="AS186" s="591"/>
      <c r="AT186" s="592"/>
      <c r="AV186" s="591"/>
      <c r="AW186" s="591"/>
      <c r="AX186" s="592"/>
      <c r="AZ186" s="591"/>
      <c r="BA186" s="591"/>
      <c r="BB186" s="592"/>
      <c r="BD186" s="591"/>
      <c r="BE186" s="591"/>
      <c r="BF186" s="592"/>
      <c r="BH186" s="591"/>
      <c r="BI186" s="591"/>
      <c r="BJ186" s="592"/>
      <c r="BL186" s="591"/>
      <c r="BM186" s="591"/>
      <c r="BN186" s="592"/>
      <c r="BP186" s="591"/>
      <c r="BQ186" s="591"/>
      <c r="BR186" s="592"/>
      <c r="BT186" s="591"/>
      <c r="BU186" s="591"/>
      <c r="BV186" s="592"/>
      <c r="BX186" s="591"/>
      <c r="BY186" s="591"/>
      <c r="BZ186" s="592"/>
      <c r="CB186" s="591"/>
      <c r="CC186" s="591"/>
      <c r="CD186" s="592"/>
      <c r="CF186" s="591"/>
      <c r="CG186" s="591"/>
      <c r="CH186" s="592"/>
      <c r="CJ186" s="591"/>
      <c r="CK186" s="591"/>
      <c r="CL186" s="592"/>
      <c r="CN186" s="591"/>
      <c r="CO186" s="591"/>
      <c r="CP186" s="592"/>
      <c r="CR186" s="591"/>
      <c r="CS186" s="591"/>
      <c r="CT186" s="592"/>
      <c r="CV186" s="591"/>
      <c r="CW186" s="591"/>
      <c r="CX186" s="592"/>
      <c r="CZ186" s="591"/>
      <c r="DA186" s="591"/>
      <c r="DB186" s="592"/>
      <c r="DD186" s="591"/>
      <c r="DE186" s="591"/>
      <c r="DF186" s="592"/>
      <c r="DH186" s="591"/>
      <c r="DI186" s="591"/>
      <c r="DJ186" s="592"/>
      <c r="DL186" s="591"/>
      <c r="DM186" s="591"/>
      <c r="DN186" s="592"/>
      <c r="DP186" s="591"/>
      <c r="DQ186" s="591"/>
      <c r="DR186" s="592"/>
      <c r="DT186" s="591"/>
      <c r="DU186" s="591"/>
      <c r="DV186" s="592"/>
      <c r="DX186" s="591"/>
      <c r="DY186" s="591"/>
      <c r="DZ186" s="592"/>
      <c r="EB186" s="591"/>
      <c r="EC186" s="591"/>
      <c r="ED186" s="592"/>
      <c r="EF186" s="591"/>
      <c r="EG186" s="591"/>
      <c r="EH186" s="592"/>
      <c r="EJ186" s="591"/>
      <c r="EK186" s="591"/>
      <c r="EL186" s="592"/>
      <c r="EN186" s="591"/>
      <c r="EO186" s="591"/>
      <c r="EP186" s="592"/>
      <c r="ER186" s="591"/>
      <c r="ES186" s="591"/>
      <c r="ET186" s="592"/>
      <c r="EV186" s="591"/>
      <c r="EW186" s="591"/>
      <c r="EX186" s="592"/>
      <c r="EZ186" s="591"/>
      <c r="FA186" s="591"/>
      <c r="FB186" s="592"/>
      <c r="FD186" s="591"/>
      <c r="FE186" s="591"/>
      <c r="FF186" s="592"/>
      <c r="FH186" s="591"/>
      <c r="FI186" s="591"/>
      <c r="FJ186" s="592"/>
      <c r="FL186" s="591"/>
      <c r="FM186" s="591"/>
      <c r="FN186" s="592"/>
      <c r="FP186" s="591"/>
      <c r="FQ186" s="591"/>
      <c r="FR186" s="592"/>
      <c r="FT186" s="591"/>
      <c r="FU186" s="591"/>
      <c r="FV186" s="592"/>
      <c r="FX186" s="591"/>
      <c r="FY186" s="591"/>
      <c r="FZ186" s="592"/>
      <c r="GB186" s="591"/>
      <c r="GC186" s="591"/>
      <c r="GD186" s="592"/>
      <c r="GF186" s="591"/>
      <c r="GG186" s="591"/>
      <c r="GH186" s="592"/>
      <c r="GJ186" s="591"/>
      <c r="GK186" s="591"/>
      <c r="GL186" s="592"/>
      <c r="GN186" s="591"/>
      <c r="GO186" s="591"/>
      <c r="GP186" s="592"/>
      <c r="GR186" s="591"/>
      <c r="GS186" s="591"/>
      <c r="GT186" s="592"/>
      <c r="GV186" s="591"/>
      <c r="GW186" s="591"/>
      <c r="GX186" s="592"/>
      <c r="GZ186" s="591"/>
      <c r="HA186" s="591"/>
      <c r="HB186" s="592"/>
      <c r="HD186" s="591"/>
      <c r="HE186" s="591"/>
      <c r="HF186" s="592"/>
      <c r="HH186" s="591"/>
      <c r="HI186" s="591"/>
      <c r="HJ186" s="592"/>
      <c r="HL186" s="591"/>
      <c r="HM186" s="591"/>
      <c r="HN186" s="592"/>
      <c r="HP186" s="591"/>
      <c r="HQ186" s="591"/>
      <c r="HR186" s="592"/>
      <c r="HT186" s="591"/>
      <c r="HU186" s="591"/>
      <c r="HV186" s="592"/>
      <c r="HX186" s="591"/>
      <c r="HY186" s="591"/>
      <c r="HZ186" s="592"/>
      <c r="IB186" s="591"/>
      <c r="IC186" s="591"/>
      <c r="ID186" s="592"/>
      <c r="IF186" s="591"/>
      <c r="IG186" s="591"/>
      <c r="IH186" s="592"/>
      <c r="IJ186" s="591"/>
      <c r="IK186" s="591"/>
      <c r="IL186" s="592"/>
      <c r="IN186" s="591"/>
      <c r="IO186" s="591"/>
      <c r="IP186" s="592"/>
      <c r="IR186" s="591"/>
      <c r="IS186" s="591"/>
      <c r="IT186" s="592"/>
    </row>
    <row r="187" spans="1:256" ht="15" customHeight="1" x14ac:dyDescent="0.2">
      <c r="B187" s="686"/>
      <c r="F187" s="597"/>
      <c r="G187" s="687"/>
      <c r="H187" s="777"/>
      <c r="I187" s="591"/>
      <c r="J187" s="592"/>
      <c r="L187" s="591"/>
      <c r="M187" s="591"/>
      <c r="N187" s="592"/>
      <c r="P187" s="591"/>
      <c r="Q187" s="591"/>
      <c r="R187" s="592"/>
      <c r="T187" s="591"/>
      <c r="U187" s="591"/>
      <c r="V187" s="592"/>
      <c r="X187" s="591"/>
      <c r="Y187" s="591"/>
      <c r="Z187" s="592"/>
      <c r="AB187" s="591"/>
      <c r="AC187" s="591"/>
      <c r="AD187" s="592"/>
      <c r="AF187" s="591"/>
      <c r="AG187" s="591"/>
      <c r="AH187" s="592"/>
      <c r="AJ187" s="591"/>
      <c r="AK187" s="591"/>
      <c r="AL187" s="592"/>
      <c r="AN187" s="591"/>
      <c r="AO187" s="591"/>
      <c r="AP187" s="592"/>
      <c r="AR187" s="591"/>
      <c r="AS187" s="591"/>
      <c r="AT187" s="592"/>
      <c r="AV187" s="591"/>
      <c r="AW187" s="591"/>
      <c r="AX187" s="592"/>
      <c r="AZ187" s="591"/>
      <c r="BA187" s="591"/>
      <c r="BB187" s="592"/>
      <c r="BD187" s="591"/>
      <c r="BE187" s="591"/>
      <c r="BF187" s="592"/>
      <c r="BH187" s="591"/>
      <c r="BI187" s="591"/>
      <c r="BJ187" s="592"/>
      <c r="BL187" s="591"/>
      <c r="BM187" s="591"/>
      <c r="BN187" s="592"/>
      <c r="BP187" s="591"/>
      <c r="BQ187" s="591"/>
      <c r="BR187" s="592"/>
      <c r="BT187" s="591"/>
      <c r="BU187" s="591"/>
      <c r="BV187" s="592"/>
      <c r="BX187" s="591"/>
      <c r="BY187" s="591"/>
      <c r="BZ187" s="592"/>
      <c r="CB187" s="591"/>
      <c r="CC187" s="591"/>
      <c r="CD187" s="592"/>
      <c r="CF187" s="591"/>
      <c r="CG187" s="591"/>
      <c r="CH187" s="592"/>
      <c r="CJ187" s="591"/>
      <c r="CK187" s="591"/>
      <c r="CL187" s="592"/>
      <c r="CN187" s="591"/>
      <c r="CO187" s="591"/>
      <c r="CP187" s="592"/>
      <c r="CR187" s="591"/>
      <c r="CS187" s="591"/>
      <c r="CT187" s="592"/>
      <c r="CV187" s="591"/>
      <c r="CW187" s="591"/>
      <c r="CX187" s="592"/>
      <c r="CZ187" s="591"/>
      <c r="DA187" s="591"/>
      <c r="DB187" s="592"/>
      <c r="DD187" s="591"/>
      <c r="DE187" s="591"/>
      <c r="DF187" s="592"/>
      <c r="DH187" s="591"/>
      <c r="DI187" s="591"/>
      <c r="DJ187" s="592"/>
      <c r="DL187" s="591"/>
      <c r="DM187" s="591"/>
      <c r="DN187" s="592"/>
      <c r="DP187" s="591"/>
      <c r="DQ187" s="591"/>
      <c r="DR187" s="592"/>
      <c r="DT187" s="591"/>
      <c r="DU187" s="591"/>
      <c r="DV187" s="592"/>
      <c r="DX187" s="591"/>
      <c r="DY187" s="591"/>
      <c r="DZ187" s="592"/>
      <c r="EB187" s="591"/>
      <c r="EC187" s="591"/>
      <c r="ED187" s="592"/>
      <c r="EF187" s="591"/>
      <c r="EG187" s="591"/>
      <c r="EH187" s="592"/>
      <c r="EJ187" s="591"/>
      <c r="EK187" s="591"/>
      <c r="EL187" s="592"/>
      <c r="EN187" s="591"/>
      <c r="EO187" s="591"/>
      <c r="EP187" s="592"/>
      <c r="ER187" s="591"/>
      <c r="ES187" s="591"/>
      <c r="ET187" s="592"/>
      <c r="EV187" s="591"/>
      <c r="EW187" s="591"/>
      <c r="EX187" s="592"/>
      <c r="EZ187" s="591"/>
      <c r="FA187" s="591"/>
      <c r="FB187" s="592"/>
      <c r="FD187" s="591"/>
      <c r="FE187" s="591"/>
      <c r="FF187" s="592"/>
      <c r="FH187" s="591"/>
      <c r="FI187" s="591"/>
      <c r="FJ187" s="592"/>
      <c r="FL187" s="591"/>
      <c r="FM187" s="591"/>
      <c r="FN187" s="592"/>
      <c r="FP187" s="591"/>
      <c r="FQ187" s="591"/>
      <c r="FR187" s="592"/>
      <c r="FT187" s="591"/>
      <c r="FU187" s="591"/>
      <c r="FV187" s="592"/>
      <c r="FX187" s="591"/>
      <c r="FY187" s="591"/>
      <c r="FZ187" s="592"/>
      <c r="GB187" s="591"/>
      <c r="GC187" s="591"/>
      <c r="GD187" s="592"/>
      <c r="GF187" s="591"/>
      <c r="GG187" s="591"/>
      <c r="GH187" s="592"/>
      <c r="GJ187" s="591"/>
      <c r="GK187" s="591"/>
      <c r="GL187" s="592"/>
      <c r="GN187" s="591"/>
      <c r="GO187" s="591"/>
      <c r="GP187" s="592"/>
      <c r="GR187" s="591"/>
      <c r="GS187" s="591"/>
      <c r="GT187" s="592"/>
      <c r="GV187" s="591"/>
      <c r="GW187" s="591"/>
      <c r="GX187" s="592"/>
      <c r="GZ187" s="591"/>
      <c r="HA187" s="591"/>
      <c r="HB187" s="592"/>
      <c r="HD187" s="591"/>
      <c r="HE187" s="591"/>
      <c r="HF187" s="592"/>
      <c r="HH187" s="591"/>
      <c r="HI187" s="591"/>
      <c r="HJ187" s="592"/>
      <c r="HL187" s="591"/>
      <c r="HM187" s="591"/>
      <c r="HN187" s="592"/>
      <c r="HP187" s="591"/>
      <c r="HQ187" s="591"/>
      <c r="HR187" s="592"/>
      <c r="HT187" s="591"/>
      <c r="HU187" s="591"/>
      <c r="HV187" s="592"/>
      <c r="HX187" s="591"/>
      <c r="HY187" s="591"/>
      <c r="HZ187" s="592"/>
      <c r="IB187" s="591"/>
      <c r="IC187" s="591"/>
      <c r="ID187" s="592"/>
      <c r="IF187" s="591"/>
      <c r="IG187" s="591"/>
      <c r="IH187" s="592"/>
      <c r="IJ187" s="591"/>
      <c r="IK187" s="591"/>
      <c r="IL187" s="592"/>
      <c r="IN187" s="591"/>
      <c r="IO187" s="591"/>
      <c r="IP187" s="592"/>
      <c r="IR187" s="591"/>
      <c r="IS187" s="591"/>
      <c r="IT187" s="592"/>
    </row>
    <row r="188" spans="1:256" ht="15" customHeight="1" x14ac:dyDescent="0.2">
      <c r="B188" s="596"/>
      <c r="F188" s="597"/>
      <c r="G188" s="687"/>
      <c r="H188" s="777"/>
      <c r="I188" s="591"/>
      <c r="J188" s="592"/>
      <c r="L188" s="591"/>
      <c r="M188" s="591"/>
      <c r="N188" s="592"/>
      <c r="P188" s="591"/>
      <c r="Q188" s="591"/>
      <c r="R188" s="592"/>
      <c r="T188" s="591"/>
      <c r="U188" s="591"/>
      <c r="V188" s="592"/>
      <c r="X188" s="591"/>
      <c r="Y188" s="591"/>
      <c r="Z188" s="592"/>
      <c r="AB188" s="591"/>
      <c r="AC188" s="591"/>
      <c r="AD188" s="592"/>
      <c r="AF188" s="591"/>
      <c r="AG188" s="591"/>
      <c r="AH188" s="592"/>
      <c r="AJ188" s="591"/>
      <c r="AK188" s="591"/>
      <c r="AL188" s="592"/>
      <c r="AN188" s="591"/>
      <c r="AO188" s="591"/>
      <c r="AP188" s="592"/>
      <c r="AR188" s="591"/>
      <c r="AS188" s="591"/>
      <c r="AT188" s="592"/>
      <c r="AV188" s="591"/>
      <c r="AW188" s="591"/>
      <c r="AX188" s="592"/>
      <c r="AZ188" s="591"/>
      <c r="BA188" s="591"/>
      <c r="BB188" s="592"/>
      <c r="BD188" s="591"/>
      <c r="BE188" s="591"/>
      <c r="BF188" s="592"/>
      <c r="BH188" s="591"/>
      <c r="BI188" s="591"/>
      <c r="BJ188" s="592"/>
      <c r="BL188" s="591"/>
      <c r="BM188" s="591"/>
      <c r="BN188" s="592"/>
      <c r="BP188" s="591"/>
      <c r="BQ188" s="591"/>
      <c r="BR188" s="592"/>
      <c r="BT188" s="591"/>
      <c r="BU188" s="591"/>
      <c r="BV188" s="592"/>
      <c r="BX188" s="591"/>
      <c r="BY188" s="591"/>
      <c r="BZ188" s="592"/>
      <c r="CB188" s="591"/>
      <c r="CC188" s="591"/>
      <c r="CD188" s="592"/>
      <c r="CF188" s="591"/>
      <c r="CG188" s="591"/>
      <c r="CH188" s="592"/>
      <c r="CJ188" s="591"/>
      <c r="CK188" s="591"/>
      <c r="CL188" s="592"/>
      <c r="CN188" s="591"/>
      <c r="CO188" s="591"/>
      <c r="CP188" s="592"/>
      <c r="CR188" s="591"/>
      <c r="CS188" s="591"/>
      <c r="CT188" s="592"/>
      <c r="CV188" s="591"/>
      <c r="CW188" s="591"/>
      <c r="CX188" s="592"/>
      <c r="CZ188" s="591"/>
      <c r="DA188" s="591"/>
      <c r="DB188" s="592"/>
      <c r="DD188" s="591"/>
      <c r="DE188" s="591"/>
      <c r="DF188" s="592"/>
      <c r="DH188" s="591"/>
      <c r="DI188" s="591"/>
      <c r="DJ188" s="592"/>
      <c r="DL188" s="591"/>
      <c r="DM188" s="591"/>
      <c r="DN188" s="592"/>
      <c r="DP188" s="591"/>
      <c r="DQ188" s="591"/>
      <c r="DR188" s="592"/>
      <c r="DT188" s="591"/>
      <c r="DU188" s="591"/>
      <c r="DV188" s="592"/>
      <c r="DX188" s="591"/>
      <c r="DY188" s="591"/>
      <c r="DZ188" s="592"/>
      <c r="EB188" s="591"/>
      <c r="EC188" s="591"/>
      <c r="ED188" s="592"/>
      <c r="EF188" s="591"/>
      <c r="EG188" s="591"/>
      <c r="EH188" s="592"/>
      <c r="EJ188" s="591"/>
      <c r="EK188" s="591"/>
      <c r="EL188" s="592"/>
      <c r="EN188" s="591"/>
      <c r="EO188" s="591"/>
      <c r="EP188" s="592"/>
      <c r="ER188" s="591"/>
      <c r="ES188" s="591"/>
      <c r="ET188" s="592"/>
      <c r="EV188" s="591"/>
      <c r="EW188" s="591"/>
      <c r="EX188" s="592"/>
      <c r="EZ188" s="591"/>
      <c r="FA188" s="591"/>
      <c r="FB188" s="592"/>
      <c r="FD188" s="591"/>
      <c r="FE188" s="591"/>
      <c r="FF188" s="592"/>
      <c r="FH188" s="591"/>
      <c r="FI188" s="591"/>
      <c r="FJ188" s="592"/>
      <c r="FL188" s="591"/>
      <c r="FM188" s="591"/>
      <c r="FN188" s="592"/>
      <c r="FP188" s="591"/>
      <c r="FQ188" s="591"/>
      <c r="FR188" s="592"/>
      <c r="FT188" s="591"/>
      <c r="FU188" s="591"/>
      <c r="FV188" s="592"/>
      <c r="FX188" s="591"/>
      <c r="FY188" s="591"/>
      <c r="FZ188" s="592"/>
      <c r="GB188" s="591"/>
      <c r="GC188" s="591"/>
      <c r="GD188" s="592"/>
      <c r="GF188" s="591"/>
      <c r="GG188" s="591"/>
      <c r="GH188" s="592"/>
      <c r="GJ188" s="591"/>
      <c r="GK188" s="591"/>
      <c r="GL188" s="592"/>
      <c r="GN188" s="591"/>
      <c r="GO188" s="591"/>
      <c r="GP188" s="592"/>
      <c r="GR188" s="591"/>
      <c r="GS188" s="591"/>
      <c r="GT188" s="592"/>
      <c r="GV188" s="591"/>
      <c r="GW188" s="591"/>
      <c r="GX188" s="592"/>
      <c r="GZ188" s="591"/>
      <c r="HA188" s="591"/>
      <c r="HB188" s="592"/>
      <c r="HD188" s="591"/>
      <c r="HE188" s="591"/>
      <c r="HF188" s="592"/>
      <c r="HH188" s="591"/>
      <c r="HI188" s="591"/>
      <c r="HJ188" s="592"/>
      <c r="HL188" s="591"/>
      <c r="HM188" s="591"/>
      <c r="HN188" s="592"/>
      <c r="HP188" s="591"/>
      <c r="HQ188" s="591"/>
      <c r="HR188" s="592"/>
      <c r="HT188" s="591"/>
      <c r="HU188" s="591"/>
      <c r="HV188" s="592"/>
      <c r="HX188" s="591"/>
      <c r="HY188" s="591"/>
      <c r="HZ188" s="592"/>
      <c r="IB188" s="591"/>
      <c r="IC188" s="591"/>
      <c r="ID188" s="592"/>
      <c r="IF188" s="591"/>
      <c r="IG188" s="591"/>
      <c r="IH188" s="592"/>
      <c r="IJ188" s="591"/>
      <c r="IK188" s="591"/>
      <c r="IL188" s="592"/>
      <c r="IN188" s="591"/>
      <c r="IO188" s="591"/>
      <c r="IP188" s="592"/>
      <c r="IR188" s="591"/>
      <c r="IS188" s="591"/>
      <c r="IT188" s="592"/>
    </row>
    <row r="189" spans="1:256" ht="15" customHeight="1" x14ac:dyDescent="0.2">
      <c r="B189" s="589"/>
      <c r="C189" s="597"/>
      <c r="D189" s="597"/>
      <c r="E189" s="597"/>
      <c r="G189" s="689"/>
      <c r="H189" s="591"/>
      <c r="I189" s="591"/>
      <c r="J189" s="592"/>
      <c r="L189" s="591"/>
      <c r="M189" s="591"/>
      <c r="N189" s="592"/>
      <c r="P189" s="591"/>
      <c r="Q189" s="591"/>
      <c r="R189" s="592"/>
      <c r="T189" s="591"/>
      <c r="U189" s="591"/>
      <c r="V189" s="592"/>
      <c r="X189" s="591"/>
      <c r="Y189" s="591"/>
      <c r="Z189" s="592"/>
      <c r="AB189" s="591"/>
      <c r="AC189" s="591"/>
      <c r="AD189" s="592"/>
      <c r="AF189" s="591"/>
      <c r="AG189" s="591"/>
      <c r="AH189" s="592"/>
      <c r="AJ189" s="591"/>
      <c r="AK189" s="591"/>
      <c r="AL189" s="592"/>
      <c r="AN189" s="591"/>
      <c r="AO189" s="591"/>
      <c r="AP189" s="592"/>
      <c r="AR189" s="591"/>
      <c r="AS189" s="591"/>
      <c r="AT189" s="592"/>
      <c r="AV189" s="591"/>
      <c r="AW189" s="591"/>
      <c r="AX189" s="592"/>
      <c r="AZ189" s="591"/>
      <c r="BA189" s="591"/>
      <c r="BB189" s="592"/>
      <c r="BD189" s="591"/>
      <c r="BE189" s="591"/>
      <c r="BF189" s="592"/>
      <c r="BH189" s="591"/>
      <c r="BI189" s="591"/>
      <c r="BJ189" s="592"/>
      <c r="BL189" s="591"/>
      <c r="BM189" s="591"/>
      <c r="BN189" s="592"/>
      <c r="BP189" s="591"/>
      <c r="BQ189" s="591"/>
      <c r="BR189" s="592"/>
      <c r="BT189" s="591"/>
      <c r="BU189" s="591"/>
      <c r="BV189" s="592"/>
      <c r="BX189" s="591"/>
      <c r="BY189" s="591"/>
      <c r="BZ189" s="592"/>
      <c r="CB189" s="591"/>
      <c r="CC189" s="591"/>
      <c r="CD189" s="592"/>
      <c r="CF189" s="591"/>
      <c r="CG189" s="591"/>
      <c r="CH189" s="592"/>
      <c r="CJ189" s="591"/>
      <c r="CK189" s="591"/>
      <c r="CL189" s="592"/>
      <c r="CN189" s="591"/>
      <c r="CO189" s="591"/>
      <c r="CP189" s="592"/>
      <c r="CR189" s="591"/>
      <c r="CS189" s="591"/>
      <c r="CT189" s="592"/>
      <c r="CV189" s="591"/>
      <c r="CW189" s="591"/>
      <c r="CX189" s="592"/>
      <c r="CZ189" s="591"/>
      <c r="DA189" s="591"/>
      <c r="DB189" s="592"/>
      <c r="DD189" s="591"/>
      <c r="DE189" s="591"/>
      <c r="DF189" s="592"/>
      <c r="DH189" s="591"/>
      <c r="DI189" s="591"/>
      <c r="DJ189" s="592"/>
      <c r="DL189" s="591"/>
      <c r="DM189" s="591"/>
      <c r="DN189" s="592"/>
      <c r="DP189" s="591"/>
      <c r="DQ189" s="591"/>
      <c r="DR189" s="592"/>
      <c r="DT189" s="591"/>
      <c r="DU189" s="591"/>
      <c r="DV189" s="592"/>
      <c r="DX189" s="591"/>
      <c r="DY189" s="591"/>
      <c r="DZ189" s="592"/>
      <c r="EB189" s="591"/>
      <c r="EC189" s="591"/>
      <c r="ED189" s="592"/>
      <c r="EF189" s="591"/>
      <c r="EG189" s="591"/>
      <c r="EH189" s="592"/>
      <c r="EJ189" s="591"/>
      <c r="EK189" s="591"/>
      <c r="EL189" s="592"/>
      <c r="EN189" s="591"/>
      <c r="EO189" s="591"/>
      <c r="EP189" s="592"/>
      <c r="ER189" s="591"/>
      <c r="ES189" s="591"/>
      <c r="ET189" s="592"/>
      <c r="EV189" s="591"/>
      <c r="EW189" s="591"/>
      <c r="EX189" s="592"/>
      <c r="EZ189" s="591"/>
      <c r="FA189" s="591"/>
      <c r="FB189" s="592"/>
      <c r="FD189" s="591"/>
      <c r="FE189" s="591"/>
      <c r="FF189" s="592"/>
      <c r="FH189" s="591"/>
      <c r="FI189" s="591"/>
      <c r="FJ189" s="592"/>
      <c r="FL189" s="591"/>
      <c r="FM189" s="591"/>
      <c r="FN189" s="592"/>
      <c r="FP189" s="591"/>
      <c r="FQ189" s="591"/>
      <c r="FR189" s="592"/>
      <c r="FT189" s="591"/>
      <c r="FU189" s="591"/>
      <c r="FV189" s="592"/>
      <c r="FX189" s="591"/>
      <c r="FY189" s="591"/>
      <c r="FZ189" s="592"/>
      <c r="GB189" s="591"/>
      <c r="GC189" s="591"/>
      <c r="GD189" s="592"/>
      <c r="GF189" s="591"/>
      <c r="GG189" s="591"/>
      <c r="GH189" s="592"/>
      <c r="GJ189" s="591"/>
      <c r="GK189" s="591"/>
      <c r="GL189" s="592"/>
      <c r="GN189" s="591"/>
      <c r="GO189" s="591"/>
      <c r="GP189" s="592"/>
      <c r="GR189" s="591"/>
      <c r="GS189" s="591"/>
      <c r="GT189" s="592"/>
      <c r="GV189" s="591"/>
      <c r="GW189" s="591"/>
      <c r="GX189" s="592"/>
      <c r="GZ189" s="591"/>
      <c r="HA189" s="591"/>
      <c r="HB189" s="592"/>
      <c r="HD189" s="591"/>
      <c r="HE189" s="591"/>
      <c r="HF189" s="592"/>
      <c r="HH189" s="591"/>
      <c r="HI189" s="591"/>
      <c r="HJ189" s="592"/>
      <c r="HL189" s="591"/>
      <c r="HM189" s="591"/>
      <c r="HN189" s="592"/>
      <c r="HP189" s="591"/>
      <c r="HQ189" s="591"/>
      <c r="HR189" s="592"/>
      <c r="HT189" s="591"/>
      <c r="HU189" s="591"/>
      <c r="HV189" s="592"/>
      <c r="HX189" s="591"/>
      <c r="HY189" s="591"/>
      <c r="HZ189" s="592"/>
      <c r="IB189" s="591"/>
      <c r="IC189" s="591"/>
      <c r="ID189" s="592"/>
      <c r="IF189" s="591"/>
      <c r="IG189" s="591"/>
      <c r="IH189" s="592"/>
      <c r="IJ189" s="591"/>
      <c r="IK189" s="591"/>
      <c r="IL189" s="592"/>
      <c r="IN189" s="591"/>
      <c r="IO189" s="591"/>
      <c r="IP189" s="592"/>
      <c r="IR189" s="591"/>
      <c r="IS189" s="591"/>
      <c r="IT189" s="592"/>
    </row>
    <row r="190" spans="1:256" ht="15" customHeight="1" x14ac:dyDescent="0.2">
      <c r="B190" s="596"/>
      <c r="C190" s="597"/>
      <c r="D190" s="597"/>
      <c r="E190" s="597"/>
      <c r="G190" s="689"/>
      <c r="H190" s="777"/>
      <c r="I190" s="591"/>
      <c r="J190" s="592"/>
      <c r="L190" s="591"/>
      <c r="M190" s="591"/>
      <c r="N190" s="592"/>
      <c r="P190" s="591"/>
      <c r="Q190" s="591"/>
      <c r="R190" s="592"/>
      <c r="T190" s="591"/>
      <c r="U190" s="591"/>
      <c r="V190" s="592"/>
      <c r="X190" s="591"/>
      <c r="Y190" s="591"/>
      <c r="Z190" s="592"/>
      <c r="AB190" s="591"/>
      <c r="AC190" s="591"/>
      <c r="AD190" s="592"/>
      <c r="AF190" s="591"/>
      <c r="AG190" s="591"/>
      <c r="AH190" s="592"/>
      <c r="AJ190" s="591"/>
      <c r="AK190" s="591"/>
      <c r="AL190" s="592"/>
      <c r="AN190" s="591"/>
      <c r="AO190" s="591"/>
      <c r="AP190" s="592"/>
      <c r="AR190" s="591"/>
      <c r="AS190" s="591"/>
      <c r="AT190" s="592"/>
      <c r="AV190" s="591"/>
      <c r="AW190" s="591"/>
      <c r="AX190" s="592"/>
      <c r="AZ190" s="591"/>
      <c r="BA190" s="591"/>
      <c r="BB190" s="592"/>
      <c r="BD190" s="591"/>
      <c r="BE190" s="591"/>
      <c r="BF190" s="592"/>
      <c r="BH190" s="591"/>
      <c r="BI190" s="591"/>
      <c r="BJ190" s="592"/>
      <c r="BL190" s="591"/>
      <c r="BM190" s="591"/>
      <c r="BN190" s="592"/>
      <c r="BP190" s="591"/>
      <c r="BQ190" s="591"/>
      <c r="BR190" s="592"/>
      <c r="BT190" s="591"/>
      <c r="BU190" s="591"/>
      <c r="BV190" s="592"/>
      <c r="BX190" s="591"/>
      <c r="BY190" s="591"/>
      <c r="BZ190" s="592"/>
      <c r="CB190" s="591"/>
      <c r="CC190" s="591"/>
      <c r="CD190" s="592"/>
      <c r="CF190" s="591"/>
      <c r="CG190" s="591"/>
      <c r="CH190" s="592"/>
      <c r="CJ190" s="591"/>
      <c r="CK190" s="591"/>
      <c r="CL190" s="592"/>
      <c r="CN190" s="591"/>
      <c r="CO190" s="591"/>
      <c r="CP190" s="592"/>
      <c r="CR190" s="591"/>
      <c r="CS190" s="591"/>
      <c r="CT190" s="592"/>
      <c r="CV190" s="591"/>
      <c r="CW190" s="591"/>
      <c r="CX190" s="592"/>
      <c r="CZ190" s="591"/>
      <c r="DA190" s="591"/>
      <c r="DB190" s="592"/>
      <c r="DD190" s="591"/>
      <c r="DE190" s="591"/>
      <c r="DF190" s="592"/>
      <c r="DH190" s="591"/>
      <c r="DI190" s="591"/>
      <c r="DJ190" s="592"/>
      <c r="DL190" s="591"/>
      <c r="DM190" s="591"/>
      <c r="DN190" s="592"/>
      <c r="DP190" s="591"/>
      <c r="DQ190" s="591"/>
      <c r="DR190" s="592"/>
      <c r="DT190" s="591"/>
      <c r="DU190" s="591"/>
      <c r="DV190" s="592"/>
      <c r="DX190" s="591"/>
      <c r="DY190" s="591"/>
      <c r="DZ190" s="592"/>
      <c r="EB190" s="591"/>
      <c r="EC190" s="591"/>
      <c r="ED190" s="592"/>
      <c r="EF190" s="591"/>
      <c r="EG190" s="591"/>
      <c r="EH190" s="592"/>
      <c r="EJ190" s="591"/>
      <c r="EK190" s="591"/>
      <c r="EL190" s="592"/>
      <c r="EN190" s="591"/>
      <c r="EO190" s="591"/>
      <c r="EP190" s="592"/>
      <c r="ER190" s="591"/>
      <c r="ES190" s="591"/>
      <c r="ET190" s="592"/>
      <c r="EV190" s="591"/>
      <c r="EW190" s="591"/>
      <c r="EX190" s="592"/>
      <c r="EZ190" s="591"/>
      <c r="FA190" s="591"/>
      <c r="FB190" s="592"/>
      <c r="FD190" s="591"/>
      <c r="FE190" s="591"/>
      <c r="FF190" s="592"/>
      <c r="FH190" s="591"/>
      <c r="FI190" s="591"/>
      <c r="FJ190" s="592"/>
      <c r="FL190" s="591"/>
      <c r="FM190" s="591"/>
      <c r="FN190" s="592"/>
      <c r="FP190" s="591"/>
      <c r="FQ190" s="591"/>
      <c r="FR190" s="592"/>
      <c r="FT190" s="591"/>
      <c r="FU190" s="591"/>
      <c r="FV190" s="592"/>
      <c r="FX190" s="591"/>
      <c r="FY190" s="591"/>
      <c r="FZ190" s="592"/>
      <c r="GB190" s="591"/>
      <c r="GC190" s="591"/>
      <c r="GD190" s="592"/>
      <c r="GF190" s="591"/>
      <c r="GG190" s="591"/>
      <c r="GH190" s="592"/>
      <c r="GJ190" s="591"/>
      <c r="GK190" s="591"/>
      <c r="GL190" s="592"/>
      <c r="GN190" s="591"/>
      <c r="GO190" s="591"/>
      <c r="GP190" s="592"/>
      <c r="GR190" s="591"/>
      <c r="GS190" s="591"/>
      <c r="GT190" s="592"/>
      <c r="GV190" s="591"/>
      <c r="GW190" s="591"/>
      <c r="GX190" s="592"/>
      <c r="GZ190" s="591"/>
      <c r="HA190" s="591"/>
      <c r="HB190" s="592"/>
      <c r="HD190" s="591"/>
      <c r="HE190" s="591"/>
      <c r="HF190" s="592"/>
      <c r="HH190" s="591"/>
      <c r="HI190" s="591"/>
      <c r="HJ190" s="592"/>
      <c r="HL190" s="591"/>
      <c r="HM190" s="591"/>
      <c r="HN190" s="592"/>
      <c r="HP190" s="591"/>
      <c r="HQ190" s="591"/>
      <c r="HR190" s="592"/>
      <c r="HT190" s="591"/>
      <c r="HU190" s="591"/>
      <c r="HV190" s="592"/>
      <c r="HX190" s="591"/>
      <c r="HY190" s="591"/>
      <c r="HZ190" s="592"/>
      <c r="IB190" s="591"/>
      <c r="IC190" s="591"/>
      <c r="ID190" s="592"/>
      <c r="IF190" s="591"/>
      <c r="IG190" s="591"/>
      <c r="IH190" s="592"/>
      <c r="IJ190" s="591"/>
      <c r="IK190" s="591"/>
      <c r="IL190" s="592"/>
      <c r="IN190" s="591"/>
      <c r="IO190" s="591"/>
      <c r="IP190" s="592"/>
      <c r="IR190" s="591"/>
      <c r="IS190" s="591"/>
      <c r="IT190" s="592"/>
    </row>
    <row r="191" spans="1:256" ht="15" customHeight="1" x14ac:dyDescent="0.2">
      <c r="B191" s="596"/>
      <c r="C191" s="597"/>
      <c r="D191" s="597"/>
      <c r="E191" s="597"/>
      <c r="G191" s="689"/>
      <c r="H191" s="777"/>
      <c r="I191" s="591"/>
      <c r="J191" s="592"/>
      <c r="L191" s="591"/>
      <c r="M191" s="591"/>
      <c r="N191" s="592"/>
      <c r="P191" s="591"/>
      <c r="Q191" s="591"/>
      <c r="R191" s="592"/>
      <c r="T191" s="591"/>
      <c r="U191" s="591"/>
      <c r="V191" s="592"/>
      <c r="X191" s="591"/>
      <c r="Y191" s="591"/>
      <c r="Z191" s="592"/>
      <c r="AB191" s="591"/>
      <c r="AC191" s="591"/>
      <c r="AD191" s="592"/>
      <c r="AF191" s="591"/>
      <c r="AG191" s="591"/>
      <c r="AH191" s="592"/>
      <c r="AJ191" s="591"/>
      <c r="AK191" s="591"/>
      <c r="AL191" s="592"/>
      <c r="AN191" s="591"/>
      <c r="AO191" s="591"/>
      <c r="AP191" s="592"/>
      <c r="AR191" s="591"/>
      <c r="AS191" s="591"/>
      <c r="AT191" s="592"/>
      <c r="AV191" s="591"/>
      <c r="AW191" s="591"/>
      <c r="AX191" s="592"/>
      <c r="AZ191" s="591"/>
      <c r="BA191" s="591"/>
      <c r="BB191" s="592"/>
      <c r="BD191" s="591"/>
      <c r="BE191" s="591"/>
      <c r="BF191" s="592"/>
      <c r="BH191" s="591"/>
      <c r="BI191" s="591"/>
      <c r="BJ191" s="592"/>
      <c r="BL191" s="591"/>
      <c r="BM191" s="591"/>
      <c r="BN191" s="592"/>
      <c r="BP191" s="591"/>
      <c r="BQ191" s="591"/>
      <c r="BR191" s="592"/>
      <c r="BT191" s="591"/>
      <c r="BU191" s="591"/>
      <c r="BV191" s="592"/>
      <c r="BX191" s="591"/>
      <c r="BY191" s="591"/>
      <c r="BZ191" s="592"/>
      <c r="CB191" s="591"/>
      <c r="CC191" s="591"/>
      <c r="CD191" s="592"/>
      <c r="CF191" s="591"/>
      <c r="CG191" s="591"/>
      <c r="CH191" s="592"/>
      <c r="CJ191" s="591"/>
      <c r="CK191" s="591"/>
      <c r="CL191" s="592"/>
      <c r="CN191" s="591"/>
      <c r="CO191" s="591"/>
      <c r="CP191" s="592"/>
      <c r="CR191" s="591"/>
      <c r="CS191" s="591"/>
      <c r="CT191" s="592"/>
      <c r="CV191" s="591"/>
      <c r="CW191" s="591"/>
      <c r="CX191" s="592"/>
      <c r="CZ191" s="591"/>
      <c r="DA191" s="591"/>
      <c r="DB191" s="592"/>
      <c r="DD191" s="591"/>
      <c r="DE191" s="591"/>
      <c r="DF191" s="592"/>
      <c r="DH191" s="591"/>
      <c r="DI191" s="591"/>
      <c r="DJ191" s="592"/>
      <c r="DL191" s="591"/>
      <c r="DM191" s="591"/>
      <c r="DN191" s="592"/>
      <c r="DP191" s="591"/>
      <c r="DQ191" s="591"/>
      <c r="DR191" s="592"/>
      <c r="DT191" s="591"/>
      <c r="DU191" s="591"/>
      <c r="DV191" s="592"/>
      <c r="DX191" s="591"/>
      <c r="DY191" s="591"/>
      <c r="DZ191" s="592"/>
      <c r="EB191" s="591"/>
      <c r="EC191" s="591"/>
      <c r="ED191" s="592"/>
      <c r="EF191" s="591"/>
      <c r="EG191" s="591"/>
      <c r="EH191" s="592"/>
      <c r="EJ191" s="591"/>
      <c r="EK191" s="591"/>
      <c r="EL191" s="592"/>
      <c r="EN191" s="591"/>
      <c r="EO191" s="591"/>
      <c r="EP191" s="592"/>
      <c r="ER191" s="591"/>
      <c r="ES191" s="591"/>
      <c r="ET191" s="592"/>
      <c r="EV191" s="591"/>
      <c r="EW191" s="591"/>
      <c r="EX191" s="592"/>
      <c r="EZ191" s="591"/>
      <c r="FA191" s="591"/>
      <c r="FB191" s="592"/>
      <c r="FD191" s="591"/>
      <c r="FE191" s="591"/>
      <c r="FF191" s="592"/>
      <c r="FH191" s="591"/>
      <c r="FI191" s="591"/>
      <c r="FJ191" s="592"/>
      <c r="FL191" s="591"/>
      <c r="FM191" s="591"/>
      <c r="FN191" s="592"/>
      <c r="FP191" s="591"/>
      <c r="FQ191" s="591"/>
      <c r="FR191" s="592"/>
      <c r="FT191" s="591"/>
      <c r="FU191" s="591"/>
      <c r="FV191" s="592"/>
      <c r="FX191" s="591"/>
      <c r="FY191" s="591"/>
      <c r="FZ191" s="592"/>
      <c r="GB191" s="591"/>
      <c r="GC191" s="591"/>
      <c r="GD191" s="592"/>
      <c r="GF191" s="591"/>
      <c r="GG191" s="591"/>
      <c r="GH191" s="592"/>
      <c r="GJ191" s="591"/>
      <c r="GK191" s="591"/>
      <c r="GL191" s="592"/>
      <c r="GN191" s="591"/>
      <c r="GO191" s="591"/>
      <c r="GP191" s="592"/>
      <c r="GR191" s="591"/>
      <c r="GS191" s="591"/>
      <c r="GT191" s="592"/>
      <c r="GV191" s="591"/>
      <c r="GW191" s="591"/>
      <c r="GX191" s="592"/>
      <c r="GZ191" s="591"/>
      <c r="HA191" s="591"/>
      <c r="HB191" s="592"/>
      <c r="HD191" s="591"/>
      <c r="HE191" s="591"/>
      <c r="HF191" s="592"/>
      <c r="HH191" s="591"/>
      <c r="HI191" s="591"/>
      <c r="HJ191" s="592"/>
      <c r="HL191" s="591"/>
      <c r="HM191" s="591"/>
      <c r="HN191" s="592"/>
      <c r="HP191" s="591"/>
      <c r="HQ191" s="591"/>
      <c r="HR191" s="592"/>
      <c r="HT191" s="591"/>
      <c r="HU191" s="591"/>
      <c r="HV191" s="592"/>
      <c r="HX191" s="591"/>
      <c r="HY191" s="591"/>
      <c r="HZ191" s="592"/>
      <c r="IB191" s="591"/>
      <c r="IC191" s="591"/>
      <c r="ID191" s="592"/>
      <c r="IF191" s="591"/>
      <c r="IG191" s="591"/>
      <c r="IH191" s="592"/>
      <c r="IJ191" s="591"/>
      <c r="IK191" s="591"/>
      <c r="IL191" s="592"/>
      <c r="IN191" s="591"/>
      <c r="IO191" s="591"/>
      <c r="IP191" s="592"/>
      <c r="IR191" s="591"/>
      <c r="IS191" s="591"/>
      <c r="IT191" s="592"/>
      <c r="IV191" s="591"/>
    </row>
    <row r="192" spans="1:256" ht="15" customHeight="1" x14ac:dyDescent="0.2">
      <c r="B192" s="596"/>
      <c r="C192" s="597"/>
      <c r="D192" s="597"/>
      <c r="E192" s="597"/>
      <c r="G192" s="689"/>
      <c r="H192" s="777"/>
      <c r="I192" s="591"/>
      <c r="J192" s="592"/>
      <c r="L192" s="591"/>
      <c r="M192" s="591"/>
      <c r="N192" s="592"/>
      <c r="P192" s="591"/>
      <c r="Q192" s="591"/>
      <c r="R192" s="592"/>
      <c r="T192" s="591"/>
      <c r="U192" s="591"/>
      <c r="V192" s="592"/>
      <c r="X192" s="591"/>
      <c r="Y192" s="591"/>
      <c r="Z192" s="592"/>
      <c r="AB192" s="591"/>
      <c r="AC192" s="591"/>
      <c r="AD192" s="592"/>
      <c r="AF192" s="591"/>
      <c r="AG192" s="591"/>
      <c r="AH192" s="592"/>
      <c r="AJ192" s="591"/>
      <c r="AK192" s="591"/>
      <c r="AL192" s="592"/>
      <c r="AN192" s="591"/>
      <c r="AO192" s="591"/>
      <c r="AP192" s="592"/>
      <c r="AR192" s="591"/>
      <c r="AS192" s="591"/>
      <c r="AT192" s="592"/>
      <c r="AV192" s="591"/>
      <c r="AW192" s="591"/>
      <c r="AX192" s="592"/>
      <c r="AZ192" s="591"/>
      <c r="BA192" s="591"/>
      <c r="BB192" s="592"/>
      <c r="BD192" s="591"/>
      <c r="BE192" s="591"/>
      <c r="BF192" s="592"/>
      <c r="BH192" s="591"/>
      <c r="BI192" s="591"/>
      <c r="BJ192" s="592"/>
      <c r="BL192" s="591"/>
      <c r="BM192" s="591"/>
      <c r="BN192" s="592"/>
      <c r="BP192" s="591"/>
      <c r="BQ192" s="591"/>
      <c r="BR192" s="592"/>
      <c r="BT192" s="591"/>
      <c r="BU192" s="591"/>
      <c r="BV192" s="592"/>
      <c r="BX192" s="591"/>
      <c r="BY192" s="591"/>
      <c r="BZ192" s="592"/>
      <c r="CB192" s="591"/>
      <c r="CC192" s="591"/>
      <c r="CD192" s="592"/>
      <c r="CF192" s="591"/>
      <c r="CG192" s="591"/>
      <c r="CH192" s="592"/>
      <c r="CJ192" s="591"/>
      <c r="CK192" s="591"/>
      <c r="CL192" s="592"/>
      <c r="CN192" s="591"/>
      <c r="CO192" s="591"/>
      <c r="CP192" s="592"/>
      <c r="CR192" s="591"/>
      <c r="CS192" s="591"/>
      <c r="CT192" s="592"/>
      <c r="CV192" s="591"/>
      <c r="CW192" s="591"/>
      <c r="CX192" s="592"/>
      <c r="CZ192" s="591"/>
      <c r="DA192" s="591"/>
      <c r="DB192" s="592"/>
      <c r="DD192" s="591"/>
      <c r="DE192" s="591"/>
      <c r="DF192" s="592"/>
      <c r="DH192" s="591"/>
      <c r="DI192" s="591"/>
      <c r="DJ192" s="592"/>
      <c r="DL192" s="591"/>
      <c r="DM192" s="591"/>
      <c r="DN192" s="592"/>
      <c r="DP192" s="591"/>
      <c r="DQ192" s="591"/>
      <c r="DR192" s="592"/>
      <c r="DT192" s="591"/>
      <c r="DU192" s="591"/>
      <c r="DV192" s="592"/>
      <c r="DX192" s="591"/>
      <c r="DY192" s="591"/>
      <c r="DZ192" s="592"/>
      <c r="EB192" s="591"/>
      <c r="EC192" s="591"/>
      <c r="ED192" s="592"/>
      <c r="EF192" s="591"/>
      <c r="EG192" s="591"/>
      <c r="EH192" s="592"/>
      <c r="EJ192" s="591"/>
      <c r="EK192" s="591"/>
      <c r="EL192" s="592"/>
      <c r="EN192" s="591"/>
      <c r="EO192" s="591"/>
      <c r="EP192" s="592"/>
      <c r="ER192" s="591"/>
      <c r="ES192" s="591"/>
      <c r="ET192" s="592"/>
      <c r="EV192" s="591"/>
      <c r="EW192" s="591"/>
      <c r="EX192" s="592"/>
      <c r="EZ192" s="591"/>
      <c r="FA192" s="591"/>
      <c r="FB192" s="592"/>
      <c r="FD192" s="591"/>
      <c r="FE192" s="591"/>
      <c r="FF192" s="592"/>
      <c r="FH192" s="591"/>
      <c r="FI192" s="591"/>
      <c r="FJ192" s="592"/>
      <c r="FL192" s="591"/>
      <c r="FM192" s="591"/>
      <c r="FN192" s="592"/>
      <c r="FP192" s="591"/>
      <c r="FQ192" s="591"/>
      <c r="FR192" s="592"/>
      <c r="FT192" s="591"/>
      <c r="FU192" s="591"/>
      <c r="FV192" s="592"/>
      <c r="FX192" s="591"/>
      <c r="FY192" s="591"/>
      <c r="FZ192" s="592"/>
      <c r="GB192" s="591"/>
      <c r="GC192" s="591"/>
      <c r="GD192" s="592"/>
      <c r="GF192" s="591"/>
      <c r="GG192" s="591"/>
      <c r="GH192" s="592"/>
      <c r="GJ192" s="591"/>
      <c r="GK192" s="591"/>
      <c r="GL192" s="592"/>
      <c r="GN192" s="591"/>
      <c r="GO192" s="591"/>
      <c r="GP192" s="592"/>
      <c r="GR192" s="591"/>
      <c r="GS192" s="591"/>
      <c r="GT192" s="592"/>
      <c r="GV192" s="591"/>
      <c r="GW192" s="591"/>
      <c r="GX192" s="592"/>
      <c r="GZ192" s="591"/>
      <c r="HA192" s="591"/>
      <c r="HB192" s="592"/>
      <c r="HD192" s="591"/>
      <c r="HE192" s="591"/>
      <c r="HF192" s="592"/>
      <c r="HH192" s="591"/>
      <c r="HI192" s="591"/>
      <c r="HJ192" s="592"/>
      <c r="HL192" s="591"/>
      <c r="HM192" s="591"/>
      <c r="HN192" s="592"/>
      <c r="HP192" s="591"/>
      <c r="HQ192" s="591"/>
      <c r="HR192" s="592"/>
      <c r="HT192" s="591"/>
      <c r="HU192" s="591"/>
      <c r="HV192" s="592"/>
      <c r="HX192" s="591"/>
      <c r="HY192" s="591"/>
      <c r="HZ192" s="592"/>
      <c r="IB192" s="591"/>
      <c r="IC192" s="591"/>
      <c r="ID192" s="592"/>
      <c r="IF192" s="591"/>
      <c r="IG192" s="591"/>
      <c r="IH192" s="592"/>
      <c r="IJ192" s="591"/>
      <c r="IK192" s="591"/>
      <c r="IL192" s="592"/>
      <c r="IN192" s="591"/>
      <c r="IO192" s="591"/>
      <c r="IP192" s="592"/>
      <c r="IR192" s="591"/>
      <c r="IS192" s="591"/>
      <c r="IT192" s="592"/>
      <c r="IV192" s="591"/>
    </row>
    <row r="193" spans="1:256" ht="15" customHeight="1" x14ac:dyDescent="0.2">
      <c r="B193" s="596"/>
      <c r="C193" s="597"/>
      <c r="D193" s="597"/>
      <c r="E193" s="597"/>
      <c r="G193" s="689"/>
      <c r="H193" s="777"/>
      <c r="I193" s="591"/>
      <c r="J193" s="592"/>
      <c r="L193" s="591"/>
      <c r="M193" s="591"/>
      <c r="N193" s="592"/>
      <c r="P193" s="591"/>
      <c r="Q193" s="591"/>
      <c r="R193" s="592"/>
      <c r="T193" s="591"/>
      <c r="U193" s="591"/>
      <c r="V193" s="592"/>
      <c r="X193" s="591"/>
      <c r="Y193" s="591"/>
      <c r="Z193" s="592"/>
      <c r="AB193" s="591"/>
      <c r="AC193" s="591"/>
      <c r="AD193" s="592"/>
      <c r="AF193" s="591"/>
      <c r="AG193" s="591"/>
      <c r="AH193" s="592"/>
      <c r="AJ193" s="591"/>
      <c r="AK193" s="591"/>
      <c r="AL193" s="592"/>
      <c r="AN193" s="591"/>
      <c r="AO193" s="591"/>
      <c r="AP193" s="592"/>
      <c r="AR193" s="591"/>
      <c r="AS193" s="591"/>
      <c r="AT193" s="592"/>
      <c r="AV193" s="591"/>
      <c r="AW193" s="591"/>
      <c r="AX193" s="592"/>
      <c r="AZ193" s="591"/>
      <c r="BA193" s="591"/>
      <c r="BB193" s="592"/>
      <c r="BD193" s="591"/>
      <c r="BE193" s="591"/>
      <c r="BF193" s="592"/>
      <c r="BH193" s="591"/>
      <c r="BI193" s="591"/>
      <c r="BJ193" s="592"/>
      <c r="BL193" s="591"/>
      <c r="BM193" s="591"/>
      <c r="BN193" s="592"/>
      <c r="BP193" s="591"/>
      <c r="BQ193" s="591"/>
      <c r="BR193" s="592"/>
      <c r="BT193" s="591"/>
      <c r="BU193" s="591"/>
      <c r="BV193" s="592"/>
      <c r="BX193" s="591"/>
      <c r="BY193" s="591"/>
      <c r="BZ193" s="592"/>
      <c r="CB193" s="591"/>
      <c r="CC193" s="591"/>
      <c r="CD193" s="592"/>
      <c r="CF193" s="591"/>
      <c r="CG193" s="591"/>
      <c r="CH193" s="592"/>
      <c r="CJ193" s="591"/>
      <c r="CK193" s="591"/>
      <c r="CL193" s="592"/>
      <c r="CN193" s="591"/>
      <c r="CO193" s="591"/>
      <c r="CP193" s="592"/>
      <c r="CR193" s="591"/>
      <c r="CS193" s="591"/>
      <c r="CT193" s="592"/>
      <c r="CV193" s="591"/>
      <c r="CW193" s="591"/>
      <c r="CX193" s="592"/>
      <c r="CZ193" s="591"/>
      <c r="DA193" s="591"/>
      <c r="DB193" s="592"/>
      <c r="DD193" s="591"/>
      <c r="DE193" s="591"/>
      <c r="DF193" s="592"/>
      <c r="DH193" s="591"/>
      <c r="DI193" s="591"/>
      <c r="DJ193" s="592"/>
      <c r="DL193" s="591"/>
      <c r="DM193" s="591"/>
      <c r="DN193" s="592"/>
      <c r="DP193" s="591"/>
      <c r="DQ193" s="591"/>
      <c r="DR193" s="592"/>
      <c r="DT193" s="591"/>
      <c r="DU193" s="591"/>
      <c r="DV193" s="592"/>
      <c r="DX193" s="591"/>
      <c r="DY193" s="591"/>
      <c r="DZ193" s="592"/>
      <c r="EB193" s="591"/>
      <c r="EC193" s="591"/>
      <c r="ED193" s="592"/>
      <c r="EF193" s="591"/>
      <c r="EG193" s="591"/>
      <c r="EH193" s="592"/>
      <c r="EJ193" s="591"/>
      <c r="EK193" s="591"/>
      <c r="EL193" s="592"/>
      <c r="EN193" s="591"/>
      <c r="EO193" s="591"/>
      <c r="EP193" s="592"/>
      <c r="ER193" s="591"/>
      <c r="ES193" s="591"/>
      <c r="ET193" s="592"/>
      <c r="EV193" s="591"/>
      <c r="EW193" s="591"/>
      <c r="EX193" s="592"/>
      <c r="EZ193" s="591"/>
      <c r="FA193" s="591"/>
      <c r="FB193" s="592"/>
      <c r="FD193" s="591"/>
      <c r="FE193" s="591"/>
      <c r="FF193" s="592"/>
      <c r="FH193" s="591"/>
      <c r="FI193" s="591"/>
      <c r="FJ193" s="592"/>
      <c r="FL193" s="591"/>
      <c r="FM193" s="591"/>
      <c r="FN193" s="592"/>
      <c r="FP193" s="591"/>
      <c r="FQ193" s="591"/>
      <c r="FR193" s="592"/>
      <c r="FT193" s="591"/>
      <c r="FU193" s="591"/>
      <c r="FV193" s="592"/>
      <c r="FX193" s="591"/>
      <c r="FY193" s="591"/>
      <c r="FZ193" s="592"/>
      <c r="GB193" s="591"/>
      <c r="GC193" s="591"/>
      <c r="GD193" s="592"/>
      <c r="GF193" s="591"/>
      <c r="GG193" s="591"/>
      <c r="GH193" s="592"/>
      <c r="GJ193" s="591"/>
      <c r="GK193" s="591"/>
      <c r="GL193" s="592"/>
      <c r="GN193" s="591"/>
      <c r="GO193" s="591"/>
      <c r="GP193" s="592"/>
      <c r="GR193" s="591"/>
      <c r="GS193" s="591"/>
      <c r="GT193" s="592"/>
      <c r="GV193" s="591"/>
      <c r="GW193" s="591"/>
      <c r="GX193" s="592"/>
      <c r="GZ193" s="591"/>
      <c r="HA193" s="591"/>
      <c r="HB193" s="592"/>
      <c r="HD193" s="591"/>
      <c r="HE193" s="591"/>
      <c r="HF193" s="592"/>
      <c r="HH193" s="591"/>
      <c r="HI193" s="591"/>
      <c r="HJ193" s="592"/>
      <c r="HL193" s="591"/>
      <c r="HM193" s="591"/>
      <c r="HN193" s="592"/>
      <c r="HP193" s="591"/>
      <c r="HQ193" s="591"/>
      <c r="HR193" s="592"/>
      <c r="HT193" s="591"/>
      <c r="HU193" s="591"/>
      <c r="HV193" s="592"/>
      <c r="HX193" s="591"/>
      <c r="HY193" s="591"/>
      <c r="HZ193" s="592"/>
      <c r="IB193" s="591"/>
      <c r="IC193" s="591"/>
      <c r="ID193" s="592"/>
      <c r="IF193" s="591"/>
      <c r="IG193" s="591"/>
      <c r="IH193" s="592"/>
      <c r="IJ193" s="591"/>
      <c r="IK193" s="591"/>
      <c r="IL193" s="592"/>
      <c r="IN193" s="591"/>
      <c r="IO193" s="591"/>
      <c r="IP193" s="592"/>
      <c r="IR193" s="591"/>
      <c r="IS193" s="591"/>
      <c r="IT193" s="592"/>
      <c r="IV193" s="591"/>
    </row>
    <row r="194" spans="1:256" ht="15" customHeight="1" x14ac:dyDescent="0.2">
      <c r="C194" s="597"/>
      <c r="D194" s="597"/>
      <c r="E194" s="597"/>
      <c r="G194" s="689"/>
      <c r="I194" s="591"/>
      <c r="J194" s="592"/>
      <c r="L194" s="591"/>
      <c r="M194" s="591"/>
      <c r="N194" s="592"/>
      <c r="P194" s="591"/>
      <c r="Q194" s="591"/>
      <c r="R194" s="592"/>
      <c r="T194" s="591"/>
      <c r="U194" s="591"/>
      <c r="V194" s="592"/>
      <c r="X194" s="591"/>
      <c r="Y194" s="591"/>
      <c r="Z194" s="592"/>
      <c r="AB194" s="591"/>
      <c r="AC194" s="591"/>
      <c r="AD194" s="592"/>
      <c r="AF194" s="591"/>
      <c r="AG194" s="591"/>
      <c r="AH194" s="592"/>
      <c r="AJ194" s="591"/>
      <c r="AK194" s="591"/>
      <c r="AL194" s="592"/>
      <c r="AN194" s="591"/>
      <c r="AO194" s="591"/>
      <c r="AP194" s="592"/>
      <c r="AR194" s="591"/>
      <c r="AS194" s="591"/>
      <c r="AT194" s="592"/>
      <c r="AV194" s="591"/>
      <c r="AW194" s="591"/>
      <c r="AX194" s="592"/>
      <c r="AZ194" s="591"/>
      <c r="BA194" s="591"/>
      <c r="BB194" s="592"/>
      <c r="BD194" s="591"/>
      <c r="BE194" s="591"/>
      <c r="BF194" s="592"/>
      <c r="BH194" s="591"/>
      <c r="BI194" s="591"/>
      <c r="BJ194" s="592"/>
      <c r="BL194" s="591"/>
      <c r="BM194" s="591"/>
      <c r="BN194" s="592"/>
      <c r="BP194" s="591"/>
      <c r="BQ194" s="591"/>
      <c r="BR194" s="592"/>
      <c r="BT194" s="591"/>
      <c r="BU194" s="591"/>
      <c r="BV194" s="592"/>
      <c r="BX194" s="591"/>
      <c r="BY194" s="591"/>
      <c r="BZ194" s="592"/>
      <c r="CB194" s="591"/>
      <c r="CC194" s="591"/>
      <c r="CD194" s="592"/>
      <c r="CF194" s="591"/>
      <c r="CG194" s="591"/>
      <c r="CH194" s="592"/>
      <c r="CJ194" s="591"/>
      <c r="CK194" s="591"/>
      <c r="CL194" s="592"/>
      <c r="CN194" s="591"/>
      <c r="CO194" s="591"/>
      <c r="CP194" s="592"/>
      <c r="CR194" s="591"/>
      <c r="CS194" s="591"/>
      <c r="CT194" s="592"/>
      <c r="CV194" s="591"/>
      <c r="CW194" s="591"/>
      <c r="CX194" s="592"/>
      <c r="CZ194" s="591"/>
      <c r="DA194" s="591"/>
      <c r="DB194" s="592"/>
      <c r="DD194" s="591"/>
      <c r="DE194" s="591"/>
      <c r="DF194" s="592"/>
      <c r="DH194" s="591"/>
      <c r="DI194" s="591"/>
      <c r="DJ194" s="592"/>
      <c r="DL194" s="591"/>
      <c r="DM194" s="591"/>
      <c r="DN194" s="592"/>
      <c r="DP194" s="591"/>
      <c r="DQ194" s="591"/>
      <c r="DR194" s="592"/>
      <c r="DT194" s="591"/>
      <c r="DU194" s="591"/>
      <c r="DV194" s="592"/>
      <c r="DX194" s="591"/>
      <c r="DY194" s="591"/>
      <c r="DZ194" s="592"/>
      <c r="EB194" s="591"/>
      <c r="EC194" s="591"/>
      <c r="ED194" s="592"/>
      <c r="EF194" s="591"/>
      <c r="EG194" s="591"/>
      <c r="EH194" s="592"/>
      <c r="EJ194" s="591"/>
      <c r="EK194" s="591"/>
      <c r="EL194" s="592"/>
      <c r="EN194" s="591"/>
      <c r="EO194" s="591"/>
      <c r="EP194" s="592"/>
      <c r="ER194" s="591"/>
      <c r="ES194" s="591"/>
      <c r="ET194" s="592"/>
      <c r="EV194" s="591"/>
      <c r="EW194" s="591"/>
      <c r="EX194" s="592"/>
      <c r="EZ194" s="591"/>
      <c r="FA194" s="591"/>
      <c r="FB194" s="592"/>
      <c r="FD194" s="591"/>
      <c r="FE194" s="591"/>
      <c r="FF194" s="592"/>
      <c r="FH194" s="591"/>
      <c r="FI194" s="591"/>
      <c r="FJ194" s="592"/>
      <c r="FL194" s="591"/>
      <c r="FM194" s="591"/>
      <c r="FN194" s="592"/>
      <c r="FP194" s="591"/>
      <c r="FQ194" s="591"/>
      <c r="FR194" s="592"/>
      <c r="FT194" s="591"/>
      <c r="FU194" s="591"/>
      <c r="FV194" s="592"/>
      <c r="FX194" s="591"/>
      <c r="FY194" s="591"/>
      <c r="FZ194" s="592"/>
      <c r="GB194" s="591"/>
      <c r="GC194" s="591"/>
      <c r="GD194" s="592"/>
      <c r="GF194" s="591"/>
      <c r="GG194" s="591"/>
      <c r="GH194" s="592"/>
      <c r="GJ194" s="591"/>
      <c r="GK194" s="591"/>
      <c r="GL194" s="592"/>
      <c r="GN194" s="591"/>
      <c r="GO194" s="591"/>
      <c r="GP194" s="592"/>
      <c r="GR194" s="591"/>
      <c r="GS194" s="591"/>
      <c r="GT194" s="592"/>
      <c r="GV194" s="591"/>
      <c r="GW194" s="591"/>
      <c r="GX194" s="592"/>
      <c r="GZ194" s="591"/>
      <c r="HA194" s="591"/>
      <c r="HB194" s="592"/>
      <c r="HD194" s="591"/>
      <c r="HE194" s="591"/>
      <c r="HF194" s="592"/>
      <c r="HH194" s="591"/>
      <c r="HI194" s="591"/>
      <c r="HJ194" s="592"/>
      <c r="HL194" s="591"/>
      <c r="HM194" s="591"/>
      <c r="HN194" s="592"/>
      <c r="HP194" s="591"/>
      <c r="HQ194" s="591"/>
      <c r="HR194" s="592"/>
      <c r="HT194" s="591"/>
      <c r="HU194" s="591"/>
      <c r="HV194" s="592"/>
      <c r="HX194" s="591"/>
      <c r="HY194" s="591"/>
      <c r="HZ194" s="592"/>
      <c r="IB194" s="591"/>
      <c r="IC194" s="591"/>
      <c r="ID194" s="592"/>
      <c r="IF194" s="591"/>
      <c r="IG194" s="591"/>
      <c r="IH194" s="592"/>
      <c r="IJ194" s="591"/>
      <c r="IK194" s="591"/>
      <c r="IL194" s="592"/>
      <c r="IN194" s="591"/>
      <c r="IO194" s="591"/>
      <c r="IP194" s="592"/>
      <c r="IR194" s="591"/>
      <c r="IS194" s="591"/>
      <c r="IT194" s="592"/>
      <c r="IV194" s="591"/>
    </row>
    <row r="195" spans="1:256" ht="15" customHeight="1" x14ac:dyDescent="0.2">
      <c r="A195" s="599"/>
      <c r="C195" s="597"/>
      <c r="D195" s="597"/>
      <c r="E195" s="597"/>
      <c r="G195" s="689"/>
      <c r="I195" s="591"/>
      <c r="J195" s="592"/>
      <c r="L195" s="591"/>
      <c r="M195" s="591"/>
      <c r="N195" s="592"/>
      <c r="P195" s="591"/>
      <c r="Q195" s="591"/>
      <c r="R195" s="592"/>
      <c r="T195" s="591"/>
      <c r="U195" s="591"/>
      <c r="V195" s="592"/>
      <c r="X195" s="591"/>
      <c r="Y195" s="591"/>
      <c r="Z195" s="592"/>
      <c r="AB195" s="591"/>
      <c r="AC195" s="591"/>
      <c r="AD195" s="592"/>
      <c r="AF195" s="591"/>
      <c r="AG195" s="591"/>
      <c r="AH195" s="592"/>
      <c r="AJ195" s="591"/>
      <c r="AK195" s="591"/>
      <c r="AL195" s="592"/>
      <c r="AN195" s="591"/>
      <c r="AO195" s="591"/>
      <c r="AP195" s="592"/>
      <c r="AR195" s="591"/>
      <c r="AS195" s="591"/>
      <c r="AT195" s="592"/>
      <c r="AV195" s="591"/>
      <c r="AW195" s="591"/>
      <c r="AX195" s="592"/>
      <c r="AZ195" s="591"/>
      <c r="BA195" s="591"/>
      <c r="BB195" s="592"/>
      <c r="BD195" s="591"/>
      <c r="BE195" s="591"/>
      <c r="BF195" s="592"/>
      <c r="BH195" s="591"/>
      <c r="BI195" s="591"/>
      <c r="BJ195" s="592"/>
      <c r="BL195" s="591"/>
      <c r="BM195" s="591"/>
      <c r="BN195" s="592"/>
      <c r="BP195" s="591"/>
      <c r="BQ195" s="591"/>
      <c r="BR195" s="592"/>
      <c r="BT195" s="591"/>
      <c r="BU195" s="591"/>
      <c r="BV195" s="592"/>
      <c r="BX195" s="591"/>
      <c r="BY195" s="591"/>
      <c r="BZ195" s="592"/>
      <c r="CB195" s="591"/>
      <c r="CC195" s="591"/>
      <c r="CD195" s="592"/>
      <c r="CF195" s="591"/>
      <c r="CG195" s="591"/>
      <c r="CH195" s="592"/>
      <c r="CJ195" s="591"/>
      <c r="CK195" s="591"/>
      <c r="CL195" s="592"/>
      <c r="CN195" s="591"/>
      <c r="CO195" s="591"/>
      <c r="CP195" s="592"/>
      <c r="CR195" s="591"/>
      <c r="CS195" s="591"/>
      <c r="CT195" s="592"/>
      <c r="CV195" s="591"/>
      <c r="CW195" s="591"/>
      <c r="CX195" s="592"/>
      <c r="CZ195" s="591"/>
      <c r="DA195" s="591"/>
      <c r="DB195" s="592"/>
      <c r="DD195" s="591"/>
      <c r="DE195" s="591"/>
      <c r="DF195" s="592"/>
      <c r="DH195" s="591"/>
      <c r="DI195" s="591"/>
      <c r="DJ195" s="592"/>
      <c r="DL195" s="591"/>
      <c r="DM195" s="591"/>
      <c r="DN195" s="592"/>
      <c r="DP195" s="591"/>
      <c r="DQ195" s="591"/>
      <c r="DR195" s="592"/>
      <c r="DT195" s="591"/>
      <c r="DU195" s="591"/>
      <c r="DV195" s="592"/>
      <c r="DX195" s="591"/>
      <c r="DY195" s="591"/>
      <c r="DZ195" s="592"/>
      <c r="EB195" s="591"/>
      <c r="EC195" s="591"/>
      <c r="ED195" s="592"/>
      <c r="EF195" s="591"/>
      <c r="EG195" s="591"/>
      <c r="EH195" s="592"/>
      <c r="EJ195" s="591"/>
      <c r="EK195" s="591"/>
      <c r="EL195" s="592"/>
      <c r="EN195" s="591"/>
      <c r="EO195" s="591"/>
      <c r="EP195" s="592"/>
      <c r="ER195" s="591"/>
      <c r="ES195" s="591"/>
      <c r="ET195" s="592"/>
      <c r="EV195" s="591"/>
      <c r="EW195" s="591"/>
      <c r="EX195" s="592"/>
      <c r="EZ195" s="591"/>
      <c r="FA195" s="591"/>
      <c r="FB195" s="592"/>
      <c r="FD195" s="591"/>
      <c r="FE195" s="591"/>
      <c r="FF195" s="592"/>
      <c r="FH195" s="591"/>
      <c r="FI195" s="591"/>
      <c r="FJ195" s="592"/>
      <c r="FL195" s="591"/>
      <c r="FM195" s="591"/>
      <c r="FN195" s="592"/>
      <c r="FP195" s="591"/>
      <c r="FQ195" s="591"/>
      <c r="FR195" s="592"/>
      <c r="FT195" s="591"/>
      <c r="FU195" s="591"/>
      <c r="FV195" s="592"/>
      <c r="FX195" s="591"/>
      <c r="FY195" s="591"/>
      <c r="FZ195" s="592"/>
      <c r="GB195" s="591"/>
      <c r="GC195" s="591"/>
      <c r="GD195" s="592"/>
      <c r="GF195" s="591"/>
      <c r="GG195" s="591"/>
      <c r="GH195" s="592"/>
      <c r="GJ195" s="591"/>
      <c r="GK195" s="591"/>
      <c r="GL195" s="592"/>
      <c r="GN195" s="591"/>
      <c r="GO195" s="591"/>
      <c r="GP195" s="592"/>
      <c r="GR195" s="591"/>
      <c r="GS195" s="591"/>
      <c r="GT195" s="592"/>
      <c r="GV195" s="591"/>
      <c r="GW195" s="591"/>
      <c r="GX195" s="592"/>
      <c r="GZ195" s="591"/>
      <c r="HA195" s="591"/>
      <c r="HB195" s="592"/>
      <c r="HD195" s="591"/>
      <c r="HE195" s="591"/>
      <c r="HF195" s="592"/>
      <c r="HH195" s="591"/>
      <c r="HI195" s="591"/>
      <c r="HJ195" s="592"/>
      <c r="HL195" s="591"/>
      <c r="HM195" s="591"/>
      <c r="HN195" s="592"/>
      <c r="HP195" s="591"/>
      <c r="HQ195" s="591"/>
      <c r="HR195" s="592"/>
      <c r="HT195" s="591"/>
      <c r="HU195" s="591"/>
      <c r="HV195" s="592"/>
      <c r="HX195" s="591"/>
      <c r="HY195" s="591"/>
      <c r="HZ195" s="592"/>
      <c r="IB195" s="591"/>
      <c r="IC195" s="591"/>
      <c r="ID195" s="592"/>
      <c r="IF195" s="591"/>
      <c r="IG195" s="591"/>
      <c r="IH195" s="592"/>
      <c r="IJ195" s="591"/>
      <c r="IK195" s="591"/>
      <c r="IL195" s="592"/>
      <c r="IN195" s="591"/>
      <c r="IO195" s="591"/>
      <c r="IP195" s="592"/>
      <c r="IR195" s="591"/>
      <c r="IS195" s="591"/>
      <c r="IT195" s="592"/>
      <c r="IV195" s="591"/>
    </row>
    <row r="196" spans="1:256" ht="15" customHeight="1" x14ac:dyDescent="0.2">
      <c r="A196" s="599"/>
      <c r="C196" s="597"/>
      <c r="D196" s="597"/>
      <c r="E196" s="597"/>
      <c r="G196" s="689"/>
      <c r="I196" s="591"/>
      <c r="J196" s="592"/>
      <c r="L196" s="591"/>
      <c r="M196" s="591"/>
      <c r="N196" s="592"/>
      <c r="P196" s="591"/>
      <c r="Q196" s="591"/>
      <c r="R196" s="592"/>
      <c r="T196" s="591"/>
      <c r="U196" s="591"/>
      <c r="V196" s="592"/>
      <c r="X196" s="591"/>
      <c r="Y196" s="591"/>
      <c r="Z196" s="592"/>
      <c r="AB196" s="591"/>
      <c r="AC196" s="591"/>
      <c r="AD196" s="592"/>
      <c r="AF196" s="591"/>
      <c r="AG196" s="591"/>
      <c r="AH196" s="592"/>
      <c r="AJ196" s="591"/>
      <c r="AK196" s="591"/>
      <c r="AL196" s="592"/>
      <c r="AN196" s="591"/>
      <c r="AO196" s="591"/>
      <c r="AP196" s="592"/>
      <c r="AR196" s="591"/>
      <c r="AS196" s="591"/>
      <c r="AT196" s="592"/>
      <c r="AV196" s="591"/>
      <c r="AW196" s="591"/>
      <c r="AX196" s="592"/>
      <c r="AZ196" s="591"/>
      <c r="BA196" s="591"/>
      <c r="BB196" s="592"/>
      <c r="BD196" s="591"/>
      <c r="BE196" s="591"/>
      <c r="BF196" s="592"/>
      <c r="BH196" s="591"/>
      <c r="BI196" s="591"/>
      <c r="BJ196" s="592"/>
      <c r="BL196" s="591"/>
      <c r="BM196" s="591"/>
      <c r="BN196" s="592"/>
      <c r="BP196" s="591"/>
      <c r="BQ196" s="591"/>
      <c r="BR196" s="592"/>
      <c r="BT196" s="591"/>
      <c r="BU196" s="591"/>
      <c r="BV196" s="592"/>
      <c r="BX196" s="591"/>
      <c r="BY196" s="591"/>
      <c r="BZ196" s="592"/>
      <c r="CB196" s="591"/>
      <c r="CC196" s="591"/>
      <c r="CD196" s="592"/>
      <c r="CF196" s="591"/>
      <c r="CG196" s="591"/>
      <c r="CH196" s="592"/>
      <c r="CJ196" s="591"/>
      <c r="CK196" s="591"/>
      <c r="CL196" s="592"/>
      <c r="CN196" s="591"/>
      <c r="CO196" s="591"/>
      <c r="CP196" s="592"/>
      <c r="CR196" s="591"/>
      <c r="CS196" s="591"/>
      <c r="CT196" s="592"/>
      <c r="CV196" s="591"/>
      <c r="CW196" s="591"/>
      <c r="CX196" s="592"/>
      <c r="CZ196" s="591"/>
      <c r="DA196" s="591"/>
      <c r="DB196" s="592"/>
      <c r="DD196" s="591"/>
      <c r="DE196" s="591"/>
      <c r="DF196" s="592"/>
      <c r="DH196" s="591"/>
      <c r="DI196" s="591"/>
      <c r="DJ196" s="592"/>
      <c r="DL196" s="591"/>
      <c r="DM196" s="591"/>
      <c r="DN196" s="592"/>
      <c r="DP196" s="591"/>
      <c r="DQ196" s="591"/>
      <c r="DR196" s="592"/>
      <c r="DT196" s="591"/>
      <c r="DU196" s="591"/>
      <c r="DV196" s="592"/>
      <c r="DX196" s="591"/>
      <c r="DY196" s="591"/>
      <c r="DZ196" s="592"/>
      <c r="EB196" s="591"/>
      <c r="EC196" s="591"/>
      <c r="ED196" s="592"/>
      <c r="EF196" s="591"/>
      <c r="EG196" s="591"/>
      <c r="EH196" s="592"/>
      <c r="EJ196" s="591"/>
      <c r="EK196" s="591"/>
      <c r="EL196" s="592"/>
      <c r="EN196" s="591"/>
      <c r="EO196" s="591"/>
      <c r="EP196" s="592"/>
      <c r="ER196" s="591"/>
      <c r="ES196" s="591"/>
      <c r="ET196" s="592"/>
      <c r="EV196" s="591"/>
      <c r="EW196" s="591"/>
      <c r="EX196" s="592"/>
      <c r="EZ196" s="591"/>
      <c r="FA196" s="591"/>
      <c r="FB196" s="592"/>
      <c r="FD196" s="591"/>
      <c r="FE196" s="591"/>
      <c r="FF196" s="592"/>
      <c r="FH196" s="591"/>
      <c r="FI196" s="591"/>
      <c r="FJ196" s="592"/>
      <c r="FL196" s="591"/>
      <c r="FM196" s="591"/>
      <c r="FN196" s="592"/>
      <c r="FP196" s="591"/>
      <c r="FQ196" s="591"/>
      <c r="FR196" s="592"/>
      <c r="FT196" s="591"/>
      <c r="FU196" s="591"/>
      <c r="FV196" s="592"/>
      <c r="FX196" s="591"/>
      <c r="FY196" s="591"/>
      <c r="FZ196" s="592"/>
      <c r="GB196" s="591"/>
      <c r="GC196" s="591"/>
      <c r="GD196" s="592"/>
      <c r="GF196" s="591"/>
      <c r="GG196" s="591"/>
      <c r="GH196" s="592"/>
      <c r="GJ196" s="591"/>
      <c r="GK196" s="591"/>
      <c r="GL196" s="592"/>
      <c r="GN196" s="591"/>
      <c r="GO196" s="591"/>
      <c r="GP196" s="592"/>
      <c r="GR196" s="591"/>
      <c r="GS196" s="591"/>
      <c r="GT196" s="592"/>
      <c r="GV196" s="591"/>
      <c r="GW196" s="591"/>
      <c r="GX196" s="592"/>
      <c r="GZ196" s="591"/>
      <c r="HA196" s="591"/>
      <c r="HB196" s="592"/>
      <c r="HD196" s="591"/>
      <c r="HE196" s="591"/>
      <c r="HF196" s="592"/>
      <c r="HH196" s="591"/>
      <c r="HI196" s="591"/>
      <c r="HJ196" s="592"/>
      <c r="HL196" s="591"/>
      <c r="HM196" s="591"/>
      <c r="HN196" s="592"/>
      <c r="HP196" s="591"/>
      <c r="HQ196" s="591"/>
      <c r="HR196" s="592"/>
      <c r="HT196" s="591"/>
      <c r="HU196" s="591"/>
      <c r="HV196" s="592"/>
      <c r="HX196" s="591"/>
      <c r="HY196" s="591"/>
      <c r="HZ196" s="592"/>
      <c r="IB196" s="591"/>
      <c r="IC196" s="591"/>
      <c r="ID196" s="592"/>
      <c r="IF196" s="591"/>
      <c r="IG196" s="591"/>
      <c r="IH196" s="592"/>
      <c r="IJ196" s="591"/>
      <c r="IK196" s="591"/>
      <c r="IL196" s="592"/>
      <c r="IN196" s="591"/>
      <c r="IO196" s="591"/>
      <c r="IP196" s="592"/>
      <c r="IR196" s="591"/>
      <c r="IS196" s="591"/>
      <c r="IT196" s="592"/>
      <c r="IV196" s="591"/>
    </row>
    <row r="197" spans="1:256" ht="15" customHeight="1" x14ac:dyDescent="0.2">
      <c r="A197" s="599"/>
      <c r="B197" s="690"/>
      <c r="C197" s="597"/>
      <c r="D197" s="597"/>
      <c r="E197" s="597"/>
      <c r="F197" s="597"/>
      <c r="G197" s="676"/>
      <c r="H197" s="676"/>
      <c r="I197" s="676"/>
      <c r="J197" s="676"/>
      <c r="K197" s="655"/>
      <c r="L197" s="655"/>
      <c r="M197" s="655"/>
      <c r="N197" s="655"/>
      <c r="O197" s="655"/>
      <c r="P197" s="592"/>
      <c r="T197" s="691"/>
      <c r="U197" s="691"/>
    </row>
    <row r="198" spans="1:256" ht="15" customHeight="1" x14ac:dyDescent="0.2">
      <c r="A198" s="599"/>
      <c r="B198" s="589"/>
      <c r="C198" s="597"/>
      <c r="D198" s="597"/>
      <c r="E198" s="597"/>
      <c r="G198" s="689"/>
      <c r="I198" s="591"/>
      <c r="J198" s="592"/>
      <c r="L198" s="591"/>
      <c r="M198" s="591"/>
      <c r="N198" s="592"/>
      <c r="P198" s="591"/>
      <c r="Q198" s="591"/>
      <c r="R198" s="592"/>
      <c r="T198" s="591"/>
      <c r="U198" s="591"/>
      <c r="V198" s="592"/>
      <c r="X198" s="591"/>
      <c r="Y198" s="591"/>
      <c r="Z198" s="592"/>
      <c r="AB198" s="591"/>
      <c r="AC198" s="591"/>
      <c r="AD198" s="592"/>
      <c r="AF198" s="591"/>
      <c r="AG198" s="591"/>
      <c r="AH198" s="592"/>
      <c r="AJ198" s="591"/>
      <c r="AK198" s="591"/>
      <c r="AL198" s="592"/>
      <c r="AN198" s="591"/>
      <c r="AO198" s="591"/>
      <c r="AP198" s="592"/>
      <c r="AR198" s="591"/>
      <c r="AS198" s="591"/>
      <c r="AT198" s="592"/>
      <c r="AV198" s="591"/>
      <c r="AW198" s="591"/>
      <c r="AX198" s="592"/>
      <c r="AZ198" s="591"/>
      <c r="BA198" s="591"/>
      <c r="BB198" s="592"/>
      <c r="BD198" s="591"/>
      <c r="BE198" s="591"/>
      <c r="BF198" s="592"/>
      <c r="BH198" s="591"/>
      <c r="BI198" s="591"/>
      <c r="BJ198" s="592"/>
      <c r="BL198" s="591"/>
      <c r="BM198" s="591"/>
      <c r="BN198" s="592"/>
      <c r="BP198" s="591"/>
      <c r="BQ198" s="591"/>
      <c r="BR198" s="592"/>
      <c r="BT198" s="591"/>
      <c r="BU198" s="591"/>
      <c r="BV198" s="592"/>
      <c r="BX198" s="591"/>
      <c r="BY198" s="591"/>
      <c r="BZ198" s="592"/>
      <c r="CB198" s="591"/>
      <c r="CC198" s="591"/>
      <c r="CD198" s="592"/>
      <c r="CF198" s="591"/>
      <c r="CG198" s="591"/>
      <c r="CH198" s="592"/>
      <c r="CJ198" s="591"/>
      <c r="CK198" s="591"/>
      <c r="CL198" s="592"/>
      <c r="CN198" s="591"/>
      <c r="CO198" s="591"/>
      <c r="CP198" s="592"/>
      <c r="CR198" s="591"/>
      <c r="CS198" s="591"/>
      <c r="CT198" s="592"/>
      <c r="CV198" s="591"/>
      <c r="CW198" s="591"/>
      <c r="CX198" s="592"/>
      <c r="CZ198" s="591"/>
      <c r="DA198" s="591"/>
      <c r="DB198" s="592"/>
      <c r="DD198" s="591"/>
      <c r="DE198" s="591"/>
      <c r="DF198" s="592"/>
      <c r="DH198" s="591"/>
      <c r="DI198" s="591"/>
      <c r="DJ198" s="592"/>
      <c r="DL198" s="591"/>
      <c r="DM198" s="591"/>
      <c r="DN198" s="592"/>
      <c r="DP198" s="591"/>
      <c r="DQ198" s="591"/>
      <c r="DR198" s="592"/>
      <c r="DT198" s="591"/>
      <c r="DU198" s="591"/>
      <c r="DV198" s="592"/>
      <c r="DX198" s="591"/>
      <c r="DY198" s="591"/>
      <c r="DZ198" s="592"/>
      <c r="EB198" s="591"/>
      <c r="EC198" s="591"/>
      <c r="ED198" s="592"/>
      <c r="EF198" s="591"/>
      <c r="EG198" s="591"/>
      <c r="EH198" s="592"/>
      <c r="EJ198" s="591"/>
      <c r="EK198" s="591"/>
      <c r="EL198" s="592"/>
      <c r="EN198" s="591"/>
      <c r="EO198" s="591"/>
      <c r="EP198" s="592"/>
      <c r="ER198" s="591"/>
      <c r="ES198" s="591"/>
      <c r="ET198" s="592"/>
      <c r="EV198" s="591"/>
      <c r="EW198" s="591"/>
      <c r="EX198" s="592"/>
      <c r="EZ198" s="591"/>
      <c r="FA198" s="591"/>
      <c r="FB198" s="592"/>
      <c r="FD198" s="591"/>
      <c r="FE198" s="591"/>
      <c r="FF198" s="592"/>
      <c r="FH198" s="591"/>
      <c r="FI198" s="591"/>
      <c r="FJ198" s="592"/>
      <c r="FL198" s="591"/>
      <c r="FM198" s="591"/>
      <c r="FN198" s="592"/>
      <c r="FP198" s="591"/>
      <c r="FQ198" s="591"/>
      <c r="FR198" s="592"/>
      <c r="FT198" s="591"/>
      <c r="FU198" s="591"/>
      <c r="FV198" s="592"/>
      <c r="FX198" s="591"/>
      <c r="FY198" s="591"/>
      <c r="FZ198" s="592"/>
      <c r="GB198" s="591"/>
      <c r="GC198" s="591"/>
      <c r="GD198" s="592"/>
      <c r="GF198" s="591"/>
      <c r="GG198" s="591"/>
      <c r="GH198" s="592"/>
      <c r="GJ198" s="591"/>
      <c r="GK198" s="591"/>
      <c r="GL198" s="592"/>
      <c r="GN198" s="591"/>
      <c r="GO198" s="591"/>
      <c r="GP198" s="592"/>
      <c r="GR198" s="591"/>
      <c r="GS198" s="591"/>
      <c r="GT198" s="592"/>
      <c r="GV198" s="591"/>
      <c r="GW198" s="591"/>
      <c r="GX198" s="592"/>
      <c r="GZ198" s="591"/>
      <c r="HA198" s="591"/>
      <c r="HB198" s="592"/>
      <c r="HD198" s="591"/>
      <c r="HE198" s="591"/>
      <c r="HF198" s="592"/>
      <c r="HH198" s="591"/>
      <c r="HI198" s="591"/>
      <c r="HJ198" s="592"/>
      <c r="HL198" s="591"/>
      <c r="HM198" s="591"/>
      <c r="HN198" s="592"/>
      <c r="HP198" s="591"/>
      <c r="HQ198" s="591"/>
      <c r="HR198" s="592"/>
      <c r="HT198" s="591"/>
      <c r="HU198" s="591"/>
      <c r="HV198" s="592"/>
      <c r="HX198" s="591"/>
      <c r="HY198" s="591"/>
      <c r="HZ198" s="592"/>
      <c r="IB198" s="591"/>
      <c r="IC198" s="591"/>
      <c r="ID198" s="592"/>
      <c r="IF198" s="591"/>
      <c r="IG198" s="591"/>
      <c r="IH198" s="592"/>
      <c r="IJ198" s="591"/>
      <c r="IK198" s="591"/>
      <c r="IL198" s="592"/>
      <c r="IN198" s="591"/>
      <c r="IO198" s="591"/>
      <c r="IP198" s="592"/>
      <c r="IR198" s="591"/>
      <c r="IS198" s="591"/>
      <c r="IT198" s="592"/>
      <c r="IV198" s="591"/>
    </row>
    <row r="199" spans="1:256" ht="15" customHeight="1" x14ac:dyDescent="0.2">
      <c r="A199" s="599"/>
      <c r="B199" s="596"/>
      <c r="C199" s="597"/>
      <c r="D199" s="597"/>
      <c r="E199" s="597"/>
      <c r="G199" s="689"/>
      <c r="I199" s="591"/>
      <c r="J199" s="592"/>
      <c r="L199" s="591"/>
      <c r="M199" s="591"/>
      <c r="N199" s="592"/>
      <c r="P199" s="591"/>
      <c r="Q199" s="591"/>
      <c r="R199" s="592"/>
      <c r="T199" s="591"/>
      <c r="U199" s="591"/>
      <c r="V199" s="592"/>
      <c r="X199" s="591"/>
      <c r="Y199" s="591"/>
      <c r="Z199" s="592"/>
      <c r="AB199" s="591"/>
      <c r="AC199" s="591"/>
      <c r="AD199" s="592"/>
      <c r="AF199" s="591"/>
      <c r="AG199" s="591"/>
      <c r="AH199" s="592"/>
      <c r="AJ199" s="591"/>
      <c r="AK199" s="591"/>
      <c r="AL199" s="592"/>
      <c r="AN199" s="591"/>
      <c r="AO199" s="591"/>
      <c r="AP199" s="592"/>
      <c r="AR199" s="591"/>
      <c r="AS199" s="591"/>
      <c r="AT199" s="592"/>
      <c r="AV199" s="591"/>
      <c r="AW199" s="591"/>
      <c r="AX199" s="592"/>
      <c r="AZ199" s="591"/>
      <c r="BA199" s="591"/>
      <c r="BB199" s="592"/>
      <c r="BD199" s="591"/>
      <c r="BE199" s="591"/>
      <c r="BF199" s="592"/>
      <c r="BH199" s="591"/>
      <c r="BI199" s="591"/>
      <c r="BJ199" s="592"/>
      <c r="BL199" s="591"/>
      <c r="BM199" s="591"/>
      <c r="BN199" s="592"/>
      <c r="BP199" s="591"/>
      <c r="BQ199" s="591"/>
      <c r="BR199" s="592"/>
      <c r="BT199" s="591"/>
      <c r="BU199" s="591"/>
      <c r="BV199" s="592"/>
      <c r="BX199" s="591"/>
      <c r="BY199" s="591"/>
      <c r="BZ199" s="592"/>
      <c r="CB199" s="591"/>
      <c r="CC199" s="591"/>
      <c r="CD199" s="592"/>
      <c r="CF199" s="591"/>
      <c r="CG199" s="591"/>
      <c r="CH199" s="592"/>
      <c r="CJ199" s="591"/>
      <c r="CK199" s="591"/>
      <c r="CL199" s="592"/>
      <c r="CN199" s="591"/>
      <c r="CO199" s="591"/>
      <c r="CP199" s="592"/>
      <c r="CR199" s="591"/>
      <c r="CS199" s="591"/>
      <c r="CT199" s="592"/>
      <c r="CV199" s="591"/>
      <c r="CW199" s="591"/>
      <c r="CX199" s="592"/>
      <c r="CZ199" s="591"/>
      <c r="DA199" s="591"/>
      <c r="DB199" s="592"/>
      <c r="DD199" s="591"/>
      <c r="DE199" s="591"/>
      <c r="DF199" s="592"/>
      <c r="DH199" s="591"/>
      <c r="DI199" s="591"/>
      <c r="DJ199" s="592"/>
      <c r="DL199" s="591"/>
      <c r="DM199" s="591"/>
      <c r="DN199" s="592"/>
      <c r="DP199" s="591"/>
      <c r="DQ199" s="591"/>
      <c r="DR199" s="592"/>
      <c r="DT199" s="591"/>
      <c r="DU199" s="591"/>
      <c r="DV199" s="592"/>
      <c r="DX199" s="591"/>
      <c r="DY199" s="591"/>
      <c r="DZ199" s="592"/>
      <c r="EB199" s="591"/>
      <c r="EC199" s="591"/>
      <c r="ED199" s="592"/>
      <c r="EF199" s="591"/>
      <c r="EG199" s="591"/>
      <c r="EH199" s="592"/>
      <c r="EJ199" s="591"/>
      <c r="EK199" s="591"/>
      <c r="EL199" s="592"/>
      <c r="EN199" s="591"/>
      <c r="EO199" s="591"/>
      <c r="EP199" s="592"/>
      <c r="ER199" s="591"/>
      <c r="ES199" s="591"/>
      <c r="ET199" s="592"/>
      <c r="EV199" s="591"/>
      <c r="EW199" s="591"/>
      <c r="EX199" s="592"/>
      <c r="EZ199" s="591"/>
      <c r="FA199" s="591"/>
      <c r="FB199" s="592"/>
      <c r="FD199" s="591"/>
      <c r="FE199" s="591"/>
      <c r="FF199" s="592"/>
      <c r="FH199" s="591"/>
      <c r="FI199" s="591"/>
      <c r="FJ199" s="592"/>
      <c r="FL199" s="591"/>
      <c r="FM199" s="591"/>
      <c r="FN199" s="592"/>
      <c r="FP199" s="591"/>
      <c r="FQ199" s="591"/>
      <c r="FR199" s="592"/>
      <c r="FT199" s="591"/>
      <c r="FU199" s="591"/>
      <c r="FV199" s="592"/>
      <c r="FX199" s="591"/>
      <c r="FY199" s="591"/>
      <c r="FZ199" s="592"/>
      <c r="GB199" s="591"/>
      <c r="GC199" s="591"/>
      <c r="GD199" s="592"/>
      <c r="GF199" s="591"/>
      <c r="GG199" s="591"/>
      <c r="GH199" s="592"/>
      <c r="GJ199" s="591"/>
      <c r="GK199" s="591"/>
      <c r="GL199" s="592"/>
      <c r="GN199" s="591"/>
      <c r="GO199" s="591"/>
      <c r="GP199" s="592"/>
      <c r="GR199" s="591"/>
      <c r="GS199" s="591"/>
      <c r="GT199" s="592"/>
      <c r="GV199" s="591"/>
      <c r="GW199" s="591"/>
      <c r="GX199" s="592"/>
      <c r="GZ199" s="591"/>
      <c r="HA199" s="591"/>
      <c r="HB199" s="592"/>
      <c r="HD199" s="591"/>
      <c r="HE199" s="591"/>
      <c r="HF199" s="592"/>
      <c r="HH199" s="591"/>
      <c r="HI199" s="591"/>
      <c r="HJ199" s="592"/>
      <c r="HL199" s="591"/>
      <c r="HM199" s="591"/>
      <c r="HN199" s="592"/>
      <c r="HP199" s="591"/>
      <c r="HQ199" s="591"/>
      <c r="HR199" s="592"/>
      <c r="HT199" s="591"/>
      <c r="HU199" s="591"/>
      <c r="HV199" s="592"/>
      <c r="HX199" s="591"/>
      <c r="HY199" s="591"/>
      <c r="HZ199" s="592"/>
      <c r="IB199" s="591"/>
      <c r="IC199" s="591"/>
      <c r="ID199" s="592"/>
      <c r="IF199" s="591"/>
      <c r="IG199" s="591"/>
      <c r="IH199" s="592"/>
      <c r="IJ199" s="591"/>
      <c r="IK199" s="591"/>
      <c r="IL199" s="592"/>
      <c r="IN199" s="591"/>
      <c r="IO199" s="591"/>
      <c r="IP199" s="592"/>
      <c r="IR199" s="591"/>
      <c r="IS199" s="591"/>
      <c r="IT199" s="592"/>
      <c r="IV199" s="591"/>
    </row>
    <row r="200" spans="1:256" ht="15" customHeight="1" x14ac:dyDescent="0.2">
      <c r="A200" s="599"/>
      <c r="B200" s="596"/>
      <c r="C200" s="597"/>
      <c r="D200" s="597"/>
      <c r="E200" s="597"/>
      <c r="G200" s="689"/>
      <c r="I200" s="591"/>
      <c r="J200" s="592"/>
      <c r="L200" s="591"/>
      <c r="M200" s="591"/>
      <c r="N200" s="592"/>
      <c r="P200" s="591"/>
      <c r="Q200" s="591"/>
      <c r="R200" s="592"/>
      <c r="T200" s="591"/>
      <c r="U200" s="591"/>
      <c r="V200" s="592"/>
      <c r="X200" s="591"/>
      <c r="Y200" s="591"/>
      <c r="Z200" s="592"/>
      <c r="AB200" s="591"/>
      <c r="AC200" s="591"/>
      <c r="AD200" s="592"/>
      <c r="AF200" s="591"/>
      <c r="AG200" s="591"/>
      <c r="AH200" s="592"/>
      <c r="AJ200" s="591"/>
      <c r="AK200" s="591"/>
      <c r="AL200" s="592"/>
      <c r="AN200" s="591"/>
      <c r="AO200" s="591"/>
      <c r="AP200" s="592"/>
      <c r="AR200" s="591"/>
      <c r="AS200" s="591"/>
      <c r="AT200" s="592"/>
      <c r="AV200" s="591"/>
      <c r="AW200" s="591"/>
      <c r="AX200" s="592"/>
      <c r="AZ200" s="591"/>
      <c r="BA200" s="591"/>
      <c r="BB200" s="592"/>
      <c r="BD200" s="591"/>
      <c r="BE200" s="591"/>
      <c r="BF200" s="592"/>
      <c r="BH200" s="591"/>
      <c r="BI200" s="591"/>
      <c r="BJ200" s="592"/>
      <c r="BL200" s="591"/>
      <c r="BM200" s="591"/>
      <c r="BN200" s="592"/>
      <c r="BP200" s="591"/>
      <c r="BQ200" s="591"/>
      <c r="BR200" s="592"/>
      <c r="BT200" s="591"/>
      <c r="BU200" s="591"/>
      <c r="BV200" s="592"/>
      <c r="BX200" s="591"/>
      <c r="BY200" s="591"/>
      <c r="BZ200" s="592"/>
      <c r="CB200" s="591"/>
      <c r="CC200" s="591"/>
      <c r="CD200" s="592"/>
      <c r="CF200" s="591"/>
      <c r="CG200" s="591"/>
      <c r="CH200" s="592"/>
      <c r="CJ200" s="591"/>
      <c r="CK200" s="591"/>
      <c r="CL200" s="592"/>
      <c r="CN200" s="591"/>
      <c r="CO200" s="591"/>
      <c r="CP200" s="592"/>
      <c r="CR200" s="591"/>
      <c r="CS200" s="591"/>
      <c r="CT200" s="592"/>
      <c r="CV200" s="591"/>
      <c r="CW200" s="591"/>
      <c r="CX200" s="592"/>
      <c r="CZ200" s="591"/>
      <c r="DA200" s="591"/>
      <c r="DB200" s="592"/>
      <c r="DD200" s="591"/>
      <c r="DE200" s="591"/>
      <c r="DF200" s="592"/>
      <c r="DH200" s="591"/>
      <c r="DI200" s="591"/>
      <c r="DJ200" s="592"/>
      <c r="DL200" s="591"/>
      <c r="DM200" s="591"/>
      <c r="DN200" s="592"/>
      <c r="DP200" s="591"/>
      <c r="DQ200" s="591"/>
      <c r="DR200" s="592"/>
      <c r="DT200" s="591"/>
      <c r="DU200" s="591"/>
      <c r="DV200" s="592"/>
      <c r="DX200" s="591"/>
      <c r="DY200" s="591"/>
      <c r="DZ200" s="592"/>
      <c r="EB200" s="591"/>
      <c r="EC200" s="591"/>
      <c r="ED200" s="592"/>
      <c r="EF200" s="591"/>
      <c r="EG200" s="591"/>
      <c r="EH200" s="592"/>
      <c r="EJ200" s="591"/>
      <c r="EK200" s="591"/>
      <c r="EL200" s="592"/>
      <c r="EN200" s="591"/>
      <c r="EO200" s="591"/>
      <c r="EP200" s="592"/>
      <c r="ER200" s="591"/>
      <c r="ES200" s="591"/>
      <c r="ET200" s="592"/>
      <c r="EV200" s="591"/>
      <c r="EW200" s="591"/>
      <c r="EX200" s="592"/>
      <c r="EZ200" s="591"/>
      <c r="FA200" s="591"/>
      <c r="FB200" s="592"/>
      <c r="FD200" s="591"/>
      <c r="FE200" s="591"/>
      <c r="FF200" s="592"/>
      <c r="FH200" s="591"/>
      <c r="FI200" s="591"/>
      <c r="FJ200" s="592"/>
      <c r="FL200" s="591"/>
      <c r="FM200" s="591"/>
      <c r="FN200" s="592"/>
      <c r="FP200" s="591"/>
      <c r="FQ200" s="591"/>
      <c r="FR200" s="592"/>
      <c r="FT200" s="591"/>
      <c r="FU200" s="591"/>
      <c r="FV200" s="592"/>
      <c r="FX200" s="591"/>
      <c r="FY200" s="591"/>
      <c r="FZ200" s="592"/>
      <c r="GB200" s="591"/>
      <c r="GC200" s="591"/>
      <c r="GD200" s="592"/>
      <c r="GF200" s="591"/>
      <c r="GG200" s="591"/>
      <c r="GH200" s="592"/>
      <c r="GJ200" s="591"/>
      <c r="GK200" s="591"/>
      <c r="GL200" s="592"/>
      <c r="GN200" s="591"/>
      <c r="GO200" s="591"/>
      <c r="GP200" s="592"/>
      <c r="GR200" s="591"/>
      <c r="GS200" s="591"/>
      <c r="GT200" s="592"/>
      <c r="GV200" s="591"/>
      <c r="GW200" s="591"/>
      <c r="GX200" s="592"/>
      <c r="GZ200" s="591"/>
      <c r="HA200" s="591"/>
      <c r="HB200" s="592"/>
      <c r="HD200" s="591"/>
      <c r="HE200" s="591"/>
      <c r="HF200" s="592"/>
      <c r="HH200" s="591"/>
      <c r="HI200" s="591"/>
      <c r="HJ200" s="592"/>
      <c r="HL200" s="591"/>
      <c r="HM200" s="591"/>
      <c r="HN200" s="592"/>
      <c r="HP200" s="591"/>
      <c r="HQ200" s="591"/>
      <c r="HR200" s="592"/>
      <c r="HT200" s="591"/>
      <c r="HU200" s="591"/>
      <c r="HV200" s="592"/>
      <c r="HX200" s="591"/>
      <c r="HY200" s="591"/>
      <c r="HZ200" s="592"/>
      <c r="IB200" s="591"/>
      <c r="IC200" s="591"/>
      <c r="ID200" s="592"/>
      <c r="IF200" s="591"/>
      <c r="IG200" s="591"/>
      <c r="IH200" s="592"/>
      <c r="IJ200" s="591"/>
      <c r="IK200" s="591"/>
      <c r="IL200" s="592"/>
      <c r="IN200" s="591"/>
      <c r="IO200" s="591"/>
      <c r="IP200" s="592"/>
      <c r="IR200" s="591"/>
      <c r="IS200" s="591"/>
      <c r="IT200" s="592"/>
      <c r="IV200" s="591"/>
    </row>
    <row r="201" spans="1:256" ht="15" customHeight="1" x14ac:dyDescent="0.2">
      <c r="A201" s="599"/>
      <c r="B201" s="596"/>
      <c r="C201" s="597"/>
      <c r="D201" s="597"/>
      <c r="E201" s="597"/>
      <c r="G201" s="689"/>
      <c r="I201" s="591"/>
      <c r="J201" s="592"/>
      <c r="L201" s="591"/>
      <c r="M201" s="591"/>
      <c r="N201" s="592"/>
      <c r="P201" s="591"/>
      <c r="Q201" s="591"/>
      <c r="R201" s="592"/>
      <c r="T201" s="591"/>
      <c r="U201" s="591"/>
      <c r="V201" s="592"/>
      <c r="X201" s="591"/>
      <c r="Y201" s="591"/>
      <c r="Z201" s="592"/>
      <c r="AB201" s="591"/>
      <c r="AC201" s="591"/>
      <c r="AD201" s="592"/>
      <c r="AF201" s="591"/>
      <c r="AG201" s="591"/>
      <c r="AH201" s="592"/>
      <c r="AJ201" s="591"/>
      <c r="AK201" s="591"/>
      <c r="AL201" s="592"/>
      <c r="AN201" s="591"/>
      <c r="AO201" s="591"/>
      <c r="AP201" s="592"/>
      <c r="AR201" s="591"/>
      <c r="AS201" s="591"/>
      <c r="AT201" s="592"/>
      <c r="AV201" s="591"/>
      <c r="AW201" s="591"/>
      <c r="AX201" s="592"/>
      <c r="AZ201" s="591"/>
      <c r="BA201" s="591"/>
      <c r="BB201" s="592"/>
      <c r="BD201" s="591"/>
      <c r="BE201" s="591"/>
      <c r="BF201" s="592"/>
      <c r="BH201" s="591"/>
      <c r="BI201" s="591"/>
      <c r="BJ201" s="592"/>
      <c r="BL201" s="591"/>
      <c r="BM201" s="591"/>
      <c r="BN201" s="592"/>
      <c r="BP201" s="591"/>
      <c r="BQ201" s="591"/>
      <c r="BR201" s="592"/>
      <c r="BT201" s="591"/>
      <c r="BU201" s="591"/>
      <c r="BV201" s="592"/>
      <c r="BX201" s="591"/>
      <c r="BY201" s="591"/>
      <c r="BZ201" s="592"/>
      <c r="CB201" s="591"/>
      <c r="CC201" s="591"/>
      <c r="CD201" s="592"/>
      <c r="CF201" s="591"/>
      <c r="CG201" s="591"/>
      <c r="CH201" s="592"/>
      <c r="CJ201" s="591"/>
      <c r="CK201" s="591"/>
      <c r="CL201" s="592"/>
      <c r="CN201" s="591"/>
      <c r="CO201" s="591"/>
      <c r="CP201" s="592"/>
      <c r="CR201" s="591"/>
      <c r="CS201" s="591"/>
      <c r="CT201" s="592"/>
      <c r="CV201" s="591"/>
      <c r="CW201" s="591"/>
      <c r="CX201" s="592"/>
      <c r="CZ201" s="591"/>
      <c r="DA201" s="591"/>
      <c r="DB201" s="592"/>
      <c r="DD201" s="591"/>
      <c r="DE201" s="591"/>
      <c r="DF201" s="592"/>
      <c r="DH201" s="591"/>
      <c r="DI201" s="591"/>
      <c r="DJ201" s="592"/>
      <c r="DL201" s="591"/>
      <c r="DM201" s="591"/>
      <c r="DN201" s="592"/>
      <c r="DP201" s="591"/>
      <c r="DQ201" s="591"/>
      <c r="DR201" s="592"/>
      <c r="DT201" s="591"/>
      <c r="DU201" s="591"/>
      <c r="DV201" s="592"/>
      <c r="DX201" s="591"/>
      <c r="DY201" s="591"/>
      <c r="DZ201" s="592"/>
      <c r="EB201" s="591"/>
      <c r="EC201" s="591"/>
      <c r="ED201" s="592"/>
      <c r="EF201" s="591"/>
      <c r="EG201" s="591"/>
      <c r="EH201" s="592"/>
      <c r="EJ201" s="591"/>
      <c r="EK201" s="591"/>
      <c r="EL201" s="592"/>
      <c r="EN201" s="591"/>
      <c r="EO201" s="591"/>
      <c r="EP201" s="592"/>
      <c r="ER201" s="591"/>
      <c r="ES201" s="591"/>
      <c r="ET201" s="592"/>
      <c r="EV201" s="591"/>
      <c r="EW201" s="591"/>
      <c r="EX201" s="592"/>
      <c r="EZ201" s="591"/>
      <c r="FA201" s="591"/>
      <c r="FB201" s="592"/>
      <c r="FD201" s="591"/>
      <c r="FE201" s="591"/>
      <c r="FF201" s="592"/>
      <c r="FH201" s="591"/>
      <c r="FI201" s="591"/>
      <c r="FJ201" s="592"/>
      <c r="FL201" s="591"/>
      <c r="FM201" s="591"/>
      <c r="FN201" s="592"/>
      <c r="FP201" s="591"/>
      <c r="FQ201" s="591"/>
      <c r="FR201" s="592"/>
      <c r="FT201" s="591"/>
      <c r="FU201" s="591"/>
      <c r="FV201" s="592"/>
      <c r="FX201" s="591"/>
      <c r="FY201" s="591"/>
      <c r="FZ201" s="592"/>
      <c r="GB201" s="591"/>
      <c r="GC201" s="591"/>
      <c r="GD201" s="592"/>
      <c r="GF201" s="591"/>
      <c r="GG201" s="591"/>
      <c r="GH201" s="592"/>
      <c r="GJ201" s="591"/>
      <c r="GK201" s="591"/>
      <c r="GL201" s="592"/>
      <c r="GN201" s="591"/>
      <c r="GO201" s="591"/>
      <c r="GP201" s="592"/>
      <c r="GR201" s="591"/>
      <c r="GS201" s="591"/>
      <c r="GT201" s="592"/>
      <c r="GV201" s="591"/>
      <c r="GW201" s="591"/>
      <c r="GX201" s="592"/>
      <c r="GZ201" s="591"/>
      <c r="HA201" s="591"/>
      <c r="HB201" s="592"/>
      <c r="HD201" s="591"/>
      <c r="HE201" s="591"/>
      <c r="HF201" s="592"/>
      <c r="HH201" s="591"/>
      <c r="HI201" s="591"/>
      <c r="HJ201" s="592"/>
      <c r="HL201" s="591"/>
      <c r="HM201" s="591"/>
      <c r="HN201" s="592"/>
      <c r="HP201" s="591"/>
      <c r="HQ201" s="591"/>
      <c r="HR201" s="592"/>
      <c r="HT201" s="591"/>
      <c r="HU201" s="591"/>
      <c r="HV201" s="592"/>
      <c r="HX201" s="591"/>
      <c r="HY201" s="591"/>
      <c r="HZ201" s="592"/>
      <c r="IB201" s="591"/>
      <c r="IC201" s="591"/>
      <c r="ID201" s="592"/>
      <c r="IF201" s="591"/>
      <c r="IG201" s="591"/>
      <c r="IH201" s="592"/>
      <c r="IJ201" s="591"/>
      <c r="IK201" s="591"/>
      <c r="IL201" s="592"/>
      <c r="IN201" s="591"/>
      <c r="IO201" s="591"/>
      <c r="IP201" s="592"/>
      <c r="IR201" s="591"/>
      <c r="IS201" s="591"/>
      <c r="IT201" s="592"/>
      <c r="IV201" s="591"/>
    </row>
    <row r="202" spans="1:256" ht="15" customHeight="1" x14ac:dyDescent="0.2">
      <c r="A202" s="828"/>
      <c r="B202" s="596"/>
      <c r="C202" s="597"/>
      <c r="D202" s="597"/>
      <c r="E202" s="597"/>
      <c r="G202" s="689"/>
      <c r="I202" s="591"/>
      <c r="J202" s="592"/>
      <c r="L202" s="591"/>
      <c r="M202" s="591"/>
      <c r="N202" s="592"/>
      <c r="P202" s="591"/>
      <c r="Q202" s="591"/>
      <c r="R202" s="592"/>
      <c r="T202" s="591"/>
      <c r="U202" s="591"/>
      <c r="V202" s="592"/>
      <c r="X202" s="591"/>
      <c r="Y202" s="591"/>
      <c r="Z202" s="592"/>
      <c r="AB202" s="591"/>
      <c r="AC202" s="591"/>
      <c r="AD202" s="592"/>
      <c r="AF202" s="591"/>
      <c r="AG202" s="591"/>
      <c r="AH202" s="592"/>
      <c r="AJ202" s="591"/>
      <c r="AK202" s="591"/>
      <c r="AL202" s="592"/>
      <c r="AN202" s="591"/>
      <c r="AO202" s="591"/>
      <c r="AP202" s="592"/>
      <c r="AR202" s="591"/>
      <c r="AS202" s="591"/>
      <c r="AT202" s="592"/>
      <c r="AV202" s="591"/>
      <c r="AW202" s="591"/>
      <c r="AX202" s="592"/>
      <c r="AZ202" s="591"/>
      <c r="BA202" s="591"/>
      <c r="BB202" s="592"/>
      <c r="BD202" s="591"/>
      <c r="BE202" s="591"/>
      <c r="BF202" s="592"/>
      <c r="BH202" s="591"/>
      <c r="BI202" s="591"/>
      <c r="BJ202" s="592"/>
      <c r="BL202" s="591"/>
      <c r="BM202" s="591"/>
      <c r="BN202" s="592"/>
      <c r="BP202" s="591"/>
      <c r="BQ202" s="591"/>
      <c r="BR202" s="592"/>
      <c r="BT202" s="591"/>
      <c r="BU202" s="591"/>
      <c r="BV202" s="592"/>
      <c r="BX202" s="591"/>
      <c r="BY202" s="591"/>
      <c r="BZ202" s="592"/>
      <c r="CB202" s="591"/>
      <c r="CC202" s="591"/>
      <c r="CD202" s="592"/>
      <c r="CF202" s="591"/>
      <c r="CG202" s="591"/>
      <c r="CH202" s="592"/>
      <c r="CJ202" s="591"/>
      <c r="CK202" s="591"/>
      <c r="CL202" s="592"/>
      <c r="CN202" s="591"/>
      <c r="CO202" s="591"/>
      <c r="CP202" s="592"/>
      <c r="CR202" s="591"/>
      <c r="CS202" s="591"/>
      <c r="CT202" s="592"/>
      <c r="CV202" s="591"/>
      <c r="CW202" s="591"/>
      <c r="CX202" s="592"/>
      <c r="CZ202" s="591"/>
      <c r="DA202" s="591"/>
      <c r="DB202" s="592"/>
      <c r="DD202" s="591"/>
      <c r="DE202" s="591"/>
      <c r="DF202" s="592"/>
      <c r="DH202" s="591"/>
      <c r="DI202" s="591"/>
      <c r="DJ202" s="592"/>
      <c r="DL202" s="591"/>
      <c r="DM202" s="591"/>
      <c r="DN202" s="592"/>
      <c r="DP202" s="591"/>
      <c r="DQ202" s="591"/>
      <c r="DR202" s="592"/>
      <c r="DT202" s="591"/>
      <c r="DU202" s="591"/>
      <c r="DV202" s="592"/>
      <c r="DX202" s="591"/>
      <c r="DY202" s="591"/>
      <c r="DZ202" s="592"/>
      <c r="EB202" s="591"/>
      <c r="EC202" s="591"/>
      <c r="ED202" s="592"/>
      <c r="EF202" s="591"/>
      <c r="EG202" s="591"/>
      <c r="EH202" s="592"/>
      <c r="EJ202" s="591"/>
      <c r="EK202" s="591"/>
      <c r="EL202" s="592"/>
      <c r="EN202" s="591"/>
      <c r="EO202" s="591"/>
      <c r="EP202" s="592"/>
      <c r="ER202" s="591"/>
      <c r="ES202" s="591"/>
      <c r="ET202" s="592"/>
      <c r="EV202" s="591"/>
      <c r="EW202" s="591"/>
      <c r="EX202" s="592"/>
      <c r="EZ202" s="591"/>
      <c r="FA202" s="591"/>
      <c r="FB202" s="592"/>
      <c r="FD202" s="591"/>
      <c r="FE202" s="591"/>
      <c r="FF202" s="592"/>
      <c r="FH202" s="591"/>
      <c r="FI202" s="591"/>
      <c r="FJ202" s="592"/>
      <c r="FL202" s="591"/>
      <c r="FM202" s="591"/>
      <c r="FN202" s="592"/>
      <c r="FP202" s="591"/>
      <c r="FQ202" s="591"/>
      <c r="FR202" s="592"/>
      <c r="FT202" s="591"/>
      <c r="FU202" s="591"/>
      <c r="FV202" s="592"/>
      <c r="FX202" s="591"/>
      <c r="FY202" s="591"/>
      <c r="FZ202" s="592"/>
      <c r="GB202" s="591"/>
      <c r="GC202" s="591"/>
      <c r="GD202" s="592"/>
      <c r="GF202" s="591"/>
      <c r="GG202" s="591"/>
      <c r="GH202" s="592"/>
      <c r="GJ202" s="591"/>
      <c r="GK202" s="591"/>
      <c r="GL202" s="592"/>
      <c r="GN202" s="591"/>
      <c r="GO202" s="591"/>
      <c r="GP202" s="592"/>
      <c r="GR202" s="591"/>
      <c r="GS202" s="591"/>
      <c r="GT202" s="592"/>
      <c r="GV202" s="591"/>
      <c r="GW202" s="591"/>
      <c r="GX202" s="592"/>
      <c r="GZ202" s="591"/>
      <c r="HA202" s="591"/>
      <c r="HB202" s="592"/>
      <c r="HD202" s="591"/>
      <c r="HE202" s="591"/>
      <c r="HF202" s="592"/>
      <c r="HH202" s="591"/>
      <c r="HI202" s="591"/>
      <c r="HJ202" s="592"/>
      <c r="HL202" s="591"/>
      <c r="HM202" s="591"/>
      <c r="HN202" s="592"/>
      <c r="HP202" s="591"/>
      <c r="HQ202" s="591"/>
      <c r="HR202" s="592"/>
      <c r="HT202" s="591"/>
      <c r="HU202" s="591"/>
      <c r="HV202" s="592"/>
      <c r="HX202" s="591"/>
      <c r="HY202" s="591"/>
      <c r="HZ202" s="592"/>
      <c r="IB202" s="591"/>
      <c r="IC202" s="591"/>
      <c r="ID202" s="592"/>
      <c r="IF202" s="591"/>
      <c r="IG202" s="591"/>
      <c r="IH202" s="592"/>
      <c r="IJ202" s="591"/>
      <c r="IK202" s="591"/>
      <c r="IL202" s="592"/>
      <c r="IN202" s="591"/>
      <c r="IO202" s="591"/>
      <c r="IP202" s="592"/>
      <c r="IR202" s="591"/>
      <c r="IS202" s="591"/>
      <c r="IT202" s="592"/>
      <c r="IV202" s="591"/>
    </row>
    <row r="203" spans="1:256" ht="15" customHeight="1" x14ac:dyDescent="0.2">
      <c r="A203" s="826"/>
      <c r="B203" s="596"/>
      <c r="C203" s="597"/>
      <c r="D203" s="597"/>
      <c r="E203" s="597"/>
      <c r="G203" s="689"/>
      <c r="I203" s="591"/>
      <c r="J203" s="592"/>
      <c r="L203" s="591"/>
      <c r="M203" s="591"/>
      <c r="N203" s="592"/>
      <c r="P203" s="591"/>
      <c r="Q203" s="591"/>
      <c r="R203" s="592"/>
      <c r="T203" s="591"/>
      <c r="U203" s="591"/>
      <c r="V203" s="592"/>
      <c r="X203" s="591"/>
      <c r="Y203" s="591"/>
      <c r="Z203" s="592"/>
      <c r="AB203" s="591"/>
      <c r="AC203" s="591"/>
      <c r="AD203" s="592"/>
      <c r="AF203" s="591"/>
      <c r="AG203" s="591"/>
      <c r="AH203" s="592"/>
      <c r="AJ203" s="591"/>
      <c r="AK203" s="591"/>
      <c r="AL203" s="592"/>
      <c r="AN203" s="591"/>
      <c r="AO203" s="591"/>
      <c r="AP203" s="592"/>
      <c r="AR203" s="591"/>
      <c r="AS203" s="591"/>
      <c r="AT203" s="592"/>
      <c r="AV203" s="591"/>
      <c r="AW203" s="591"/>
      <c r="AX203" s="592"/>
      <c r="AZ203" s="591"/>
      <c r="BA203" s="591"/>
      <c r="BB203" s="592"/>
      <c r="BD203" s="591"/>
      <c r="BE203" s="591"/>
      <c r="BF203" s="592"/>
      <c r="BH203" s="591"/>
      <c r="BI203" s="591"/>
      <c r="BJ203" s="592"/>
      <c r="BL203" s="591"/>
      <c r="BM203" s="591"/>
      <c r="BN203" s="592"/>
      <c r="BP203" s="591"/>
      <c r="BQ203" s="591"/>
      <c r="BR203" s="592"/>
      <c r="BT203" s="591"/>
      <c r="BU203" s="591"/>
      <c r="BV203" s="592"/>
      <c r="BX203" s="591"/>
      <c r="BY203" s="591"/>
      <c r="BZ203" s="592"/>
      <c r="CB203" s="591"/>
      <c r="CC203" s="591"/>
      <c r="CD203" s="592"/>
      <c r="CF203" s="591"/>
      <c r="CG203" s="591"/>
      <c r="CH203" s="592"/>
      <c r="CJ203" s="591"/>
      <c r="CK203" s="591"/>
      <c r="CL203" s="592"/>
      <c r="CN203" s="591"/>
      <c r="CO203" s="591"/>
      <c r="CP203" s="592"/>
      <c r="CR203" s="591"/>
      <c r="CS203" s="591"/>
      <c r="CT203" s="592"/>
      <c r="CV203" s="591"/>
      <c r="CW203" s="591"/>
      <c r="CX203" s="592"/>
      <c r="CZ203" s="591"/>
      <c r="DA203" s="591"/>
      <c r="DB203" s="592"/>
      <c r="DD203" s="591"/>
      <c r="DE203" s="591"/>
      <c r="DF203" s="592"/>
      <c r="DH203" s="591"/>
      <c r="DI203" s="591"/>
      <c r="DJ203" s="592"/>
      <c r="DL203" s="591"/>
      <c r="DM203" s="591"/>
      <c r="DN203" s="592"/>
      <c r="DP203" s="591"/>
      <c r="DQ203" s="591"/>
      <c r="DR203" s="592"/>
      <c r="DT203" s="591"/>
      <c r="DU203" s="591"/>
      <c r="DV203" s="592"/>
      <c r="DX203" s="591"/>
      <c r="DY203" s="591"/>
      <c r="DZ203" s="592"/>
      <c r="EB203" s="591"/>
      <c r="EC203" s="591"/>
      <c r="ED203" s="592"/>
      <c r="EF203" s="591"/>
      <c r="EG203" s="591"/>
      <c r="EH203" s="592"/>
      <c r="EJ203" s="591"/>
      <c r="EK203" s="591"/>
      <c r="EL203" s="592"/>
      <c r="EN203" s="591"/>
      <c r="EO203" s="591"/>
      <c r="EP203" s="592"/>
      <c r="ER203" s="591"/>
      <c r="ES203" s="591"/>
      <c r="ET203" s="592"/>
      <c r="EV203" s="591"/>
      <c r="EW203" s="591"/>
      <c r="EX203" s="592"/>
      <c r="EZ203" s="591"/>
      <c r="FA203" s="591"/>
      <c r="FB203" s="592"/>
      <c r="FD203" s="591"/>
      <c r="FE203" s="591"/>
      <c r="FF203" s="592"/>
      <c r="FH203" s="591"/>
      <c r="FI203" s="591"/>
      <c r="FJ203" s="592"/>
      <c r="FL203" s="591"/>
      <c r="FM203" s="591"/>
      <c r="FN203" s="592"/>
      <c r="FP203" s="591"/>
      <c r="FQ203" s="591"/>
      <c r="FR203" s="592"/>
      <c r="FT203" s="591"/>
      <c r="FU203" s="591"/>
      <c r="FV203" s="592"/>
      <c r="FX203" s="591"/>
      <c r="FY203" s="591"/>
      <c r="FZ203" s="592"/>
      <c r="GB203" s="591"/>
      <c r="GC203" s="591"/>
      <c r="GD203" s="592"/>
      <c r="GF203" s="591"/>
      <c r="GG203" s="591"/>
      <c r="GH203" s="592"/>
      <c r="GJ203" s="591"/>
      <c r="GK203" s="591"/>
      <c r="GL203" s="592"/>
      <c r="GN203" s="591"/>
      <c r="GO203" s="591"/>
      <c r="GP203" s="592"/>
      <c r="GR203" s="591"/>
      <c r="GS203" s="591"/>
      <c r="GT203" s="592"/>
      <c r="GV203" s="591"/>
      <c r="GW203" s="591"/>
      <c r="GX203" s="592"/>
      <c r="GZ203" s="591"/>
      <c r="HA203" s="591"/>
      <c r="HB203" s="592"/>
      <c r="HD203" s="591"/>
      <c r="HE203" s="591"/>
      <c r="HF203" s="592"/>
      <c r="HH203" s="591"/>
      <c r="HI203" s="591"/>
      <c r="HJ203" s="592"/>
      <c r="HL203" s="591"/>
      <c r="HM203" s="591"/>
      <c r="HN203" s="592"/>
      <c r="HP203" s="591"/>
      <c r="HQ203" s="591"/>
      <c r="HR203" s="592"/>
      <c r="HT203" s="591"/>
      <c r="HU203" s="591"/>
      <c r="HV203" s="592"/>
      <c r="HX203" s="591"/>
      <c r="HY203" s="591"/>
      <c r="HZ203" s="592"/>
      <c r="IB203" s="591"/>
      <c r="IC203" s="591"/>
      <c r="ID203" s="592"/>
      <c r="IF203" s="591"/>
      <c r="IG203" s="591"/>
      <c r="IH203" s="592"/>
      <c r="IJ203" s="591"/>
      <c r="IK203" s="591"/>
      <c r="IL203" s="592"/>
      <c r="IN203" s="591"/>
      <c r="IO203" s="591"/>
      <c r="IP203" s="592"/>
      <c r="IR203" s="591"/>
      <c r="IS203" s="591"/>
      <c r="IT203" s="592"/>
      <c r="IV203" s="591"/>
    </row>
    <row r="204" spans="1:256" ht="15" customHeight="1" x14ac:dyDescent="0.2">
      <c r="A204" s="826"/>
      <c r="B204" s="596"/>
      <c r="C204" s="597"/>
      <c r="D204" s="597"/>
      <c r="E204" s="597"/>
      <c r="G204" s="689"/>
      <c r="I204" s="591"/>
      <c r="J204" s="592"/>
      <c r="L204" s="591"/>
      <c r="M204" s="591"/>
      <c r="N204" s="592"/>
      <c r="P204" s="591"/>
      <c r="Q204" s="591"/>
      <c r="R204" s="592"/>
      <c r="T204" s="591"/>
      <c r="U204" s="591"/>
      <c r="V204" s="592"/>
      <c r="X204" s="591"/>
      <c r="Y204" s="591"/>
      <c r="Z204" s="592"/>
      <c r="AB204" s="591"/>
      <c r="AC204" s="591"/>
      <c r="AD204" s="592"/>
      <c r="AF204" s="591"/>
      <c r="AG204" s="591"/>
      <c r="AH204" s="592"/>
      <c r="AJ204" s="591"/>
      <c r="AK204" s="591"/>
      <c r="AL204" s="592"/>
      <c r="AN204" s="591"/>
      <c r="AO204" s="591"/>
      <c r="AP204" s="592"/>
      <c r="AR204" s="591"/>
      <c r="AS204" s="591"/>
      <c r="AT204" s="592"/>
      <c r="AV204" s="591"/>
      <c r="AW204" s="591"/>
      <c r="AX204" s="592"/>
      <c r="AZ204" s="591"/>
      <c r="BA204" s="591"/>
      <c r="BB204" s="592"/>
      <c r="BD204" s="591"/>
      <c r="BE204" s="591"/>
      <c r="BF204" s="592"/>
      <c r="BH204" s="591"/>
      <c r="BI204" s="591"/>
      <c r="BJ204" s="592"/>
      <c r="BL204" s="591"/>
      <c r="BM204" s="591"/>
      <c r="BN204" s="592"/>
      <c r="BP204" s="591"/>
      <c r="BQ204" s="591"/>
      <c r="BR204" s="592"/>
      <c r="BT204" s="591"/>
      <c r="BU204" s="591"/>
      <c r="BV204" s="592"/>
      <c r="BX204" s="591"/>
      <c r="BY204" s="591"/>
      <c r="BZ204" s="592"/>
      <c r="CB204" s="591"/>
      <c r="CC204" s="591"/>
      <c r="CD204" s="592"/>
      <c r="CF204" s="591"/>
      <c r="CG204" s="591"/>
      <c r="CH204" s="592"/>
      <c r="CJ204" s="591"/>
      <c r="CK204" s="591"/>
      <c r="CL204" s="592"/>
      <c r="CN204" s="591"/>
      <c r="CO204" s="591"/>
      <c r="CP204" s="592"/>
      <c r="CR204" s="591"/>
      <c r="CS204" s="591"/>
      <c r="CT204" s="592"/>
      <c r="CV204" s="591"/>
      <c r="CW204" s="591"/>
      <c r="CX204" s="592"/>
      <c r="CZ204" s="591"/>
      <c r="DA204" s="591"/>
      <c r="DB204" s="592"/>
      <c r="DD204" s="591"/>
      <c r="DE204" s="591"/>
      <c r="DF204" s="592"/>
      <c r="DH204" s="591"/>
      <c r="DI204" s="591"/>
      <c r="DJ204" s="592"/>
      <c r="DL204" s="591"/>
      <c r="DM204" s="591"/>
      <c r="DN204" s="592"/>
      <c r="DP204" s="591"/>
      <c r="DQ204" s="591"/>
      <c r="DR204" s="592"/>
      <c r="DT204" s="591"/>
      <c r="DU204" s="591"/>
      <c r="DV204" s="592"/>
      <c r="DX204" s="591"/>
      <c r="DY204" s="591"/>
      <c r="DZ204" s="592"/>
      <c r="EB204" s="591"/>
      <c r="EC204" s="591"/>
      <c r="ED204" s="592"/>
      <c r="EF204" s="591"/>
      <c r="EG204" s="591"/>
      <c r="EH204" s="592"/>
      <c r="EJ204" s="591"/>
      <c r="EK204" s="591"/>
      <c r="EL204" s="592"/>
      <c r="EN204" s="591"/>
      <c r="EO204" s="591"/>
      <c r="EP204" s="592"/>
      <c r="ER204" s="591"/>
      <c r="ES204" s="591"/>
      <c r="ET204" s="592"/>
      <c r="EV204" s="591"/>
      <c r="EW204" s="591"/>
      <c r="EX204" s="592"/>
      <c r="EZ204" s="591"/>
      <c r="FA204" s="591"/>
      <c r="FB204" s="592"/>
      <c r="FD204" s="591"/>
      <c r="FE204" s="591"/>
      <c r="FF204" s="592"/>
      <c r="FH204" s="591"/>
      <c r="FI204" s="591"/>
      <c r="FJ204" s="592"/>
      <c r="FL204" s="591"/>
      <c r="FM204" s="591"/>
      <c r="FN204" s="592"/>
      <c r="FP204" s="591"/>
      <c r="FQ204" s="591"/>
      <c r="FR204" s="592"/>
      <c r="FT204" s="591"/>
      <c r="FU204" s="591"/>
      <c r="FV204" s="592"/>
      <c r="FX204" s="591"/>
      <c r="FY204" s="591"/>
      <c r="FZ204" s="592"/>
      <c r="GB204" s="591"/>
      <c r="GC204" s="591"/>
      <c r="GD204" s="592"/>
      <c r="GF204" s="591"/>
      <c r="GG204" s="591"/>
      <c r="GH204" s="592"/>
      <c r="GJ204" s="591"/>
      <c r="GK204" s="591"/>
      <c r="GL204" s="592"/>
      <c r="GN204" s="591"/>
      <c r="GO204" s="591"/>
      <c r="GP204" s="592"/>
      <c r="GR204" s="591"/>
      <c r="GS204" s="591"/>
      <c r="GT204" s="592"/>
      <c r="GV204" s="591"/>
      <c r="GW204" s="591"/>
      <c r="GX204" s="592"/>
      <c r="GZ204" s="591"/>
      <c r="HA204" s="591"/>
      <c r="HB204" s="592"/>
      <c r="HD204" s="591"/>
      <c r="HE204" s="591"/>
      <c r="HF204" s="592"/>
      <c r="HH204" s="591"/>
      <c r="HI204" s="591"/>
      <c r="HJ204" s="592"/>
      <c r="HL204" s="591"/>
      <c r="HM204" s="591"/>
      <c r="HN204" s="592"/>
      <c r="HP204" s="591"/>
      <c r="HQ204" s="591"/>
      <c r="HR204" s="592"/>
      <c r="HT204" s="591"/>
      <c r="HU204" s="591"/>
      <c r="HV204" s="592"/>
      <c r="HX204" s="591"/>
      <c r="HY204" s="591"/>
      <c r="HZ204" s="592"/>
      <c r="IB204" s="591"/>
      <c r="IC204" s="591"/>
      <c r="ID204" s="592"/>
      <c r="IF204" s="591"/>
      <c r="IG204" s="591"/>
      <c r="IH204" s="592"/>
      <c r="IJ204" s="591"/>
      <c r="IK204" s="591"/>
      <c r="IL204" s="592"/>
      <c r="IN204" s="591"/>
      <c r="IO204" s="591"/>
      <c r="IP204" s="592"/>
      <c r="IR204" s="591"/>
      <c r="IS204" s="591"/>
      <c r="IT204" s="592"/>
      <c r="IV204" s="591"/>
    </row>
    <row r="205" spans="1:256" ht="15" customHeight="1" x14ac:dyDescent="0.2">
      <c r="A205" s="826"/>
      <c r="B205" s="596"/>
      <c r="G205" s="689"/>
      <c r="I205" s="591"/>
      <c r="J205" s="592"/>
      <c r="L205" s="591"/>
      <c r="M205" s="591"/>
      <c r="N205" s="592"/>
      <c r="P205" s="591"/>
      <c r="Q205" s="591"/>
      <c r="R205" s="592"/>
      <c r="T205" s="591"/>
      <c r="U205" s="591"/>
      <c r="V205" s="592"/>
      <c r="X205" s="591"/>
      <c r="Y205" s="591"/>
      <c r="Z205" s="592"/>
      <c r="AB205" s="591"/>
      <c r="AC205" s="591"/>
      <c r="AD205" s="592"/>
      <c r="AF205" s="591"/>
      <c r="AG205" s="591"/>
      <c r="AH205" s="592"/>
      <c r="AJ205" s="591"/>
      <c r="AK205" s="591"/>
      <c r="AL205" s="592"/>
      <c r="AN205" s="591"/>
      <c r="AO205" s="591"/>
      <c r="AP205" s="592"/>
      <c r="AR205" s="591"/>
      <c r="AS205" s="591"/>
      <c r="AT205" s="592"/>
      <c r="AV205" s="591"/>
      <c r="AW205" s="591"/>
      <c r="AX205" s="592"/>
      <c r="AZ205" s="591"/>
      <c r="BA205" s="591"/>
      <c r="BB205" s="592"/>
      <c r="BD205" s="591"/>
      <c r="BE205" s="591"/>
      <c r="BF205" s="592"/>
      <c r="BH205" s="591"/>
      <c r="BI205" s="591"/>
      <c r="BJ205" s="592"/>
      <c r="BL205" s="591"/>
      <c r="BM205" s="591"/>
      <c r="BN205" s="592"/>
      <c r="BP205" s="591"/>
      <c r="BQ205" s="591"/>
      <c r="BR205" s="592"/>
      <c r="BT205" s="591"/>
      <c r="BU205" s="591"/>
      <c r="BV205" s="592"/>
      <c r="BX205" s="591"/>
      <c r="BY205" s="591"/>
      <c r="BZ205" s="592"/>
      <c r="CB205" s="591"/>
      <c r="CC205" s="591"/>
      <c r="CD205" s="592"/>
      <c r="CF205" s="591"/>
      <c r="CG205" s="591"/>
      <c r="CH205" s="592"/>
      <c r="CJ205" s="591"/>
      <c r="CK205" s="591"/>
      <c r="CL205" s="592"/>
      <c r="CN205" s="591"/>
      <c r="CO205" s="591"/>
      <c r="CP205" s="592"/>
      <c r="CR205" s="591"/>
      <c r="CS205" s="591"/>
      <c r="CT205" s="592"/>
      <c r="CV205" s="591"/>
      <c r="CW205" s="591"/>
      <c r="CX205" s="592"/>
      <c r="CZ205" s="591"/>
      <c r="DA205" s="591"/>
      <c r="DB205" s="592"/>
      <c r="DD205" s="591"/>
      <c r="DE205" s="591"/>
      <c r="DF205" s="592"/>
      <c r="DH205" s="591"/>
      <c r="DI205" s="591"/>
      <c r="DJ205" s="592"/>
      <c r="DL205" s="591"/>
      <c r="DM205" s="591"/>
      <c r="DN205" s="592"/>
      <c r="DP205" s="591"/>
      <c r="DQ205" s="591"/>
      <c r="DR205" s="592"/>
      <c r="DT205" s="591"/>
      <c r="DU205" s="591"/>
      <c r="DV205" s="592"/>
      <c r="DX205" s="591"/>
      <c r="DY205" s="591"/>
      <c r="DZ205" s="592"/>
      <c r="EB205" s="591"/>
      <c r="EC205" s="591"/>
      <c r="ED205" s="592"/>
      <c r="EF205" s="591"/>
      <c r="EG205" s="591"/>
      <c r="EH205" s="592"/>
      <c r="EJ205" s="591"/>
      <c r="EK205" s="591"/>
      <c r="EL205" s="592"/>
      <c r="EN205" s="591"/>
      <c r="EO205" s="591"/>
      <c r="EP205" s="592"/>
      <c r="ER205" s="591"/>
      <c r="ES205" s="591"/>
      <c r="ET205" s="592"/>
      <c r="EV205" s="591"/>
      <c r="EW205" s="591"/>
      <c r="EX205" s="592"/>
      <c r="EZ205" s="591"/>
      <c r="FA205" s="591"/>
      <c r="FB205" s="592"/>
      <c r="FD205" s="591"/>
      <c r="FE205" s="591"/>
      <c r="FF205" s="592"/>
      <c r="FH205" s="591"/>
      <c r="FI205" s="591"/>
      <c r="FJ205" s="592"/>
      <c r="FL205" s="591"/>
      <c r="FM205" s="591"/>
      <c r="FN205" s="592"/>
      <c r="FP205" s="591"/>
      <c r="FQ205" s="591"/>
      <c r="FR205" s="592"/>
      <c r="FT205" s="591"/>
      <c r="FU205" s="591"/>
      <c r="FV205" s="592"/>
      <c r="FX205" s="591"/>
      <c r="FY205" s="591"/>
      <c r="FZ205" s="592"/>
      <c r="GB205" s="591"/>
      <c r="GC205" s="591"/>
      <c r="GD205" s="592"/>
      <c r="GF205" s="591"/>
      <c r="GG205" s="591"/>
      <c r="GH205" s="592"/>
      <c r="GJ205" s="591"/>
      <c r="GK205" s="591"/>
      <c r="GL205" s="592"/>
      <c r="GN205" s="591"/>
      <c r="GO205" s="591"/>
      <c r="GP205" s="592"/>
      <c r="GR205" s="591"/>
      <c r="GS205" s="591"/>
      <c r="GT205" s="592"/>
      <c r="GV205" s="591"/>
      <c r="GW205" s="591"/>
      <c r="GX205" s="592"/>
      <c r="GZ205" s="591"/>
      <c r="HA205" s="591"/>
      <c r="HB205" s="592"/>
      <c r="HD205" s="591"/>
      <c r="HE205" s="591"/>
      <c r="HF205" s="592"/>
      <c r="HH205" s="591"/>
      <c r="HI205" s="591"/>
      <c r="HJ205" s="592"/>
      <c r="HL205" s="591"/>
      <c r="HM205" s="591"/>
      <c r="HN205" s="592"/>
      <c r="HP205" s="591"/>
      <c r="HQ205" s="591"/>
      <c r="HR205" s="592"/>
      <c r="HT205" s="591"/>
      <c r="HU205" s="591"/>
      <c r="HV205" s="592"/>
      <c r="HX205" s="591"/>
      <c r="HY205" s="591"/>
      <c r="HZ205" s="592"/>
      <c r="IB205" s="591"/>
      <c r="IC205" s="591"/>
      <c r="ID205" s="592"/>
      <c r="IF205" s="591"/>
      <c r="IG205" s="591"/>
      <c r="IH205" s="592"/>
      <c r="IJ205" s="591"/>
      <c r="IK205" s="591"/>
      <c r="IL205" s="592"/>
      <c r="IN205" s="591"/>
      <c r="IO205" s="591"/>
      <c r="IP205" s="592"/>
      <c r="IR205" s="591"/>
      <c r="IS205" s="591"/>
      <c r="IT205" s="592"/>
      <c r="IV205" s="591"/>
    </row>
    <row r="206" spans="1:256" ht="15" customHeight="1" x14ac:dyDescent="0.2">
      <c r="A206" s="826"/>
      <c r="B206" s="596"/>
      <c r="C206" s="597"/>
      <c r="D206" s="597"/>
      <c r="E206" s="597"/>
      <c r="G206" s="689"/>
      <c r="I206" s="591"/>
      <c r="J206" s="592"/>
      <c r="L206" s="591"/>
      <c r="M206" s="591"/>
      <c r="N206" s="592"/>
      <c r="P206" s="591"/>
      <c r="Q206" s="591"/>
      <c r="R206" s="592"/>
      <c r="T206" s="591"/>
      <c r="U206" s="591"/>
      <c r="V206" s="592"/>
      <c r="X206" s="591"/>
      <c r="Y206" s="591"/>
      <c r="Z206" s="592"/>
      <c r="AB206" s="591"/>
      <c r="AC206" s="591"/>
      <c r="AD206" s="592"/>
      <c r="AF206" s="591"/>
      <c r="AG206" s="591"/>
      <c r="AH206" s="592"/>
      <c r="AJ206" s="591"/>
      <c r="AK206" s="591"/>
      <c r="AL206" s="592"/>
      <c r="AN206" s="591"/>
      <c r="AO206" s="591"/>
      <c r="AP206" s="592"/>
      <c r="AR206" s="591"/>
      <c r="AS206" s="591"/>
      <c r="AT206" s="592"/>
      <c r="AV206" s="591"/>
      <c r="AW206" s="591"/>
      <c r="AX206" s="592"/>
      <c r="AZ206" s="591"/>
      <c r="BA206" s="591"/>
      <c r="BB206" s="592"/>
      <c r="BD206" s="591"/>
      <c r="BE206" s="591"/>
      <c r="BF206" s="592"/>
      <c r="BH206" s="591"/>
      <c r="BI206" s="591"/>
      <c r="BJ206" s="592"/>
      <c r="BL206" s="591"/>
      <c r="BM206" s="591"/>
      <c r="BN206" s="592"/>
      <c r="BP206" s="591"/>
      <c r="BQ206" s="591"/>
      <c r="BR206" s="592"/>
      <c r="BT206" s="591"/>
      <c r="BU206" s="591"/>
      <c r="BV206" s="592"/>
      <c r="BX206" s="591"/>
      <c r="BY206" s="591"/>
      <c r="BZ206" s="592"/>
      <c r="CB206" s="591"/>
      <c r="CC206" s="591"/>
      <c r="CD206" s="592"/>
      <c r="CF206" s="591"/>
      <c r="CG206" s="591"/>
      <c r="CH206" s="592"/>
      <c r="CJ206" s="591"/>
      <c r="CK206" s="591"/>
      <c r="CL206" s="592"/>
      <c r="CN206" s="591"/>
      <c r="CO206" s="591"/>
      <c r="CP206" s="592"/>
      <c r="CR206" s="591"/>
      <c r="CS206" s="591"/>
      <c r="CT206" s="592"/>
      <c r="CV206" s="591"/>
      <c r="CW206" s="591"/>
      <c r="CX206" s="592"/>
      <c r="CZ206" s="591"/>
      <c r="DA206" s="591"/>
      <c r="DB206" s="592"/>
      <c r="DD206" s="591"/>
      <c r="DE206" s="591"/>
      <c r="DF206" s="592"/>
      <c r="DH206" s="591"/>
      <c r="DI206" s="591"/>
      <c r="DJ206" s="592"/>
      <c r="DL206" s="591"/>
      <c r="DM206" s="591"/>
      <c r="DN206" s="592"/>
      <c r="DP206" s="591"/>
      <c r="DQ206" s="591"/>
      <c r="DR206" s="592"/>
      <c r="DT206" s="591"/>
      <c r="DU206" s="591"/>
      <c r="DV206" s="592"/>
      <c r="DX206" s="591"/>
      <c r="DY206" s="591"/>
      <c r="DZ206" s="592"/>
      <c r="EB206" s="591"/>
      <c r="EC206" s="591"/>
      <c r="ED206" s="592"/>
      <c r="EF206" s="591"/>
      <c r="EG206" s="591"/>
      <c r="EH206" s="592"/>
      <c r="EJ206" s="591"/>
      <c r="EK206" s="591"/>
      <c r="EL206" s="592"/>
      <c r="EN206" s="591"/>
      <c r="EO206" s="591"/>
      <c r="EP206" s="592"/>
      <c r="ER206" s="591"/>
      <c r="ES206" s="591"/>
      <c r="ET206" s="592"/>
      <c r="EV206" s="591"/>
      <c r="EW206" s="591"/>
      <c r="EX206" s="592"/>
      <c r="EZ206" s="591"/>
      <c r="FA206" s="591"/>
      <c r="FB206" s="592"/>
      <c r="FD206" s="591"/>
      <c r="FE206" s="591"/>
      <c r="FF206" s="592"/>
      <c r="FH206" s="591"/>
      <c r="FI206" s="591"/>
      <c r="FJ206" s="592"/>
      <c r="FL206" s="591"/>
      <c r="FM206" s="591"/>
      <c r="FN206" s="592"/>
      <c r="FP206" s="591"/>
      <c r="FQ206" s="591"/>
      <c r="FR206" s="592"/>
      <c r="FT206" s="591"/>
      <c r="FU206" s="591"/>
      <c r="FV206" s="592"/>
      <c r="FX206" s="591"/>
      <c r="FY206" s="591"/>
      <c r="FZ206" s="592"/>
      <c r="GB206" s="591"/>
      <c r="GC206" s="591"/>
      <c r="GD206" s="592"/>
      <c r="GF206" s="591"/>
      <c r="GG206" s="591"/>
      <c r="GH206" s="592"/>
      <c r="GJ206" s="591"/>
      <c r="GK206" s="591"/>
      <c r="GL206" s="592"/>
      <c r="GN206" s="591"/>
      <c r="GO206" s="591"/>
      <c r="GP206" s="592"/>
      <c r="GR206" s="591"/>
      <c r="GS206" s="591"/>
      <c r="GT206" s="592"/>
      <c r="GV206" s="591"/>
      <c r="GW206" s="591"/>
      <c r="GX206" s="592"/>
      <c r="GZ206" s="591"/>
      <c r="HA206" s="591"/>
      <c r="HB206" s="592"/>
      <c r="HD206" s="591"/>
      <c r="HE206" s="591"/>
      <c r="HF206" s="592"/>
      <c r="HH206" s="591"/>
      <c r="HI206" s="591"/>
      <c r="HJ206" s="592"/>
      <c r="HL206" s="591"/>
      <c r="HM206" s="591"/>
      <c r="HN206" s="592"/>
      <c r="HP206" s="591"/>
      <c r="HQ206" s="591"/>
      <c r="HR206" s="592"/>
      <c r="HT206" s="591"/>
      <c r="HU206" s="591"/>
      <c r="HV206" s="592"/>
      <c r="HX206" s="591"/>
      <c r="HY206" s="591"/>
      <c r="HZ206" s="592"/>
      <c r="IB206" s="591"/>
      <c r="IC206" s="591"/>
      <c r="ID206" s="592"/>
      <c r="IF206" s="591"/>
      <c r="IG206" s="591"/>
      <c r="IH206" s="592"/>
      <c r="IJ206" s="591"/>
      <c r="IK206" s="591"/>
      <c r="IL206" s="592"/>
      <c r="IN206" s="591"/>
      <c r="IO206" s="591"/>
      <c r="IP206" s="592"/>
      <c r="IR206" s="591"/>
      <c r="IS206" s="591"/>
      <c r="IT206" s="592"/>
      <c r="IV206" s="591"/>
    </row>
    <row r="207" spans="1:256" ht="15" customHeight="1" x14ac:dyDescent="0.2">
      <c r="B207" s="596"/>
      <c r="C207" s="597"/>
      <c r="D207" s="597"/>
      <c r="E207" s="597"/>
      <c r="G207" s="689"/>
      <c r="I207" s="591"/>
      <c r="J207" s="592"/>
      <c r="L207" s="591"/>
      <c r="M207" s="591"/>
      <c r="N207" s="592"/>
      <c r="P207" s="591"/>
      <c r="Q207" s="591"/>
      <c r="R207" s="592"/>
      <c r="T207" s="591"/>
      <c r="U207" s="591"/>
      <c r="V207" s="592"/>
      <c r="X207" s="591"/>
      <c r="Y207" s="591"/>
      <c r="Z207" s="592"/>
      <c r="AB207" s="591"/>
      <c r="AC207" s="591"/>
      <c r="AD207" s="592"/>
      <c r="AF207" s="591"/>
      <c r="AG207" s="591"/>
      <c r="AH207" s="592"/>
      <c r="AJ207" s="591"/>
      <c r="AK207" s="591"/>
      <c r="AL207" s="592"/>
      <c r="AN207" s="591"/>
      <c r="AO207" s="591"/>
      <c r="AP207" s="592"/>
      <c r="AR207" s="591"/>
      <c r="AS207" s="591"/>
      <c r="AT207" s="592"/>
      <c r="AV207" s="591"/>
      <c r="AW207" s="591"/>
      <c r="AX207" s="592"/>
      <c r="AZ207" s="591"/>
      <c r="BA207" s="591"/>
      <c r="BB207" s="592"/>
      <c r="BD207" s="591"/>
      <c r="BE207" s="591"/>
      <c r="BF207" s="592"/>
      <c r="BH207" s="591"/>
      <c r="BI207" s="591"/>
      <c r="BJ207" s="592"/>
      <c r="BL207" s="591"/>
      <c r="BM207" s="591"/>
      <c r="BN207" s="592"/>
      <c r="BP207" s="591"/>
      <c r="BQ207" s="591"/>
      <c r="BR207" s="592"/>
      <c r="BT207" s="591"/>
      <c r="BU207" s="591"/>
      <c r="BV207" s="592"/>
      <c r="BX207" s="591"/>
      <c r="BY207" s="591"/>
      <c r="BZ207" s="592"/>
      <c r="CB207" s="591"/>
      <c r="CC207" s="591"/>
      <c r="CD207" s="592"/>
      <c r="CF207" s="591"/>
      <c r="CG207" s="591"/>
      <c r="CH207" s="592"/>
      <c r="CJ207" s="591"/>
      <c r="CK207" s="591"/>
      <c r="CL207" s="592"/>
      <c r="CN207" s="591"/>
      <c r="CO207" s="591"/>
      <c r="CP207" s="592"/>
      <c r="CR207" s="591"/>
      <c r="CS207" s="591"/>
      <c r="CT207" s="592"/>
      <c r="CV207" s="591"/>
      <c r="CW207" s="591"/>
      <c r="CX207" s="592"/>
      <c r="CZ207" s="591"/>
      <c r="DA207" s="591"/>
      <c r="DB207" s="592"/>
      <c r="DD207" s="591"/>
      <c r="DE207" s="591"/>
      <c r="DF207" s="592"/>
      <c r="DH207" s="591"/>
      <c r="DI207" s="591"/>
      <c r="DJ207" s="592"/>
      <c r="DL207" s="591"/>
      <c r="DM207" s="591"/>
      <c r="DN207" s="592"/>
      <c r="DP207" s="591"/>
      <c r="DQ207" s="591"/>
      <c r="DR207" s="592"/>
      <c r="DT207" s="591"/>
      <c r="DU207" s="591"/>
      <c r="DV207" s="592"/>
      <c r="DX207" s="591"/>
      <c r="DY207" s="591"/>
      <c r="DZ207" s="592"/>
      <c r="EB207" s="591"/>
      <c r="EC207" s="591"/>
      <c r="ED207" s="592"/>
      <c r="EF207" s="591"/>
      <c r="EG207" s="591"/>
      <c r="EH207" s="592"/>
      <c r="EJ207" s="591"/>
      <c r="EK207" s="591"/>
      <c r="EL207" s="592"/>
      <c r="EN207" s="591"/>
      <c r="EO207" s="591"/>
      <c r="EP207" s="592"/>
      <c r="ER207" s="591"/>
      <c r="ES207" s="591"/>
      <c r="ET207" s="592"/>
      <c r="EV207" s="591"/>
      <c r="EW207" s="591"/>
      <c r="EX207" s="592"/>
      <c r="EZ207" s="591"/>
      <c r="FA207" s="591"/>
      <c r="FB207" s="592"/>
      <c r="FD207" s="591"/>
      <c r="FE207" s="591"/>
      <c r="FF207" s="592"/>
      <c r="FH207" s="591"/>
      <c r="FI207" s="591"/>
      <c r="FJ207" s="592"/>
      <c r="FL207" s="591"/>
      <c r="FM207" s="591"/>
      <c r="FN207" s="592"/>
      <c r="FP207" s="591"/>
      <c r="FQ207" s="591"/>
      <c r="FR207" s="592"/>
      <c r="FT207" s="591"/>
      <c r="FU207" s="591"/>
      <c r="FV207" s="592"/>
      <c r="FX207" s="591"/>
      <c r="FY207" s="591"/>
      <c r="FZ207" s="592"/>
      <c r="GB207" s="591"/>
      <c r="GC207" s="591"/>
      <c r="GD207" s="592"/>
      <c r="GF207" s="591"/>
      <c r="GG207" s="591"/>
      <c r="GH207" s="592"/>
      <c r="GJ207" s="591"/>
      <c r="GK207" s="591"/>
      <c r="GL207" s="592"/>
      <c r="GN207" s="591"/>
      <c r="GO207" s="591"/>
      <c r="GP207" s="592"/>
      <c r="GR207" s="591"/>
      <c r="GS207" s="591"/>
      <c r="GT207" s="592"/>
      <c r="GV207" s="591"/>
      <c r="GW207" s="591"/>
      <c r="GX207" s="592"/>
      <c r="GZ207" s="591"/>
      <c r="HA207" s="591"/>
      <c r="HB207" s="592"/>
      <c r="HD207" s="591"/>
      <c r="HE207" s="591"/>
      <c r="HF207" s="592"/>
      <c r="HH207" s="591"/>
      <c r="HI207" s="591"/>
      <c r="HJ207" s="592"/>
      <c r="HL207" s="591"/>
      <c r="HM207" s="591"/>
      <c r="HN207" s="592"/>
      <c r="HP207" s="591"/>
      <c r="HQ207" s="591"/>
      <c r="HR207" s="592"/>
      <c r="HT207" s="591"/>
      <c r="HU207" s="591"/>
      <c r="HV207" s="592"/>
      <c r="HX207" s="591"/>
      <c r="HY207" s="591"/>
      <c r="HZ207" s="592"/>
      <c r="IB207" s="591"/>
      <c r="IC207" s="591"/>
      <c r="ID207" s="592"/>
      <c r="IF207" s="591"/>
      <c r="IG207" s="591"/>
      <c r="IH207" s="592"/>
      <c r="IJ207" s="591"/>
      <c r="IK207" s="591"/>
      <c r="IL207" s="592"/>
      <c r="IN207" s="591"/>
      <c r="IO207" s="591"/>
      <c r="IP207" s="592"/>
      <c r="IR207" s="591"/>
      <c r="IS207" s="591"/>
      <c r="IT207" s="592"/>
      <c r="IV207" s="591"/>
    </row>
    <row r="208" spans="1:256" ht="15" customHeight="1" x14ac:dyDescent="0.2">
      <c r="A208" s="599"/>
      <c r="B208" s="596"/>
      <c r="C208" s="597"/>
      <c r="D208" s="597"/>
      <c r="E208" s="597"/>
      <c r="G208" s="689"/>
      <c r="I208" s="591"/>
      <c r="J208" s="592"/>
      <c r="L208" s="591"/>
      <c r="M208" s="591"/>
      <c r="N208" s="592"/>
      <c r="P208" s="591"/>
      <c r="Q208" s="591"/>
      <c r="R208" s="592"/>
      <c r="T208" s="591"/>
      <c r="U208" s="591"/>
      <c r="V208" s="592"/>
      <c r="X208" s="591"/>
      <c r="Y208" s="591"/>
      <c r="Z208" s="592"/>
      <c r="AB208" s="591"/>
      <c r="AC208" s="591"/>
      <c r="AD208" s="592"/>
      <c r="AF208" s="591"/>
      <c r="AG208" s="591"/>
      <c r="AH208" s="592"/>
      <c r="AJ208" s="591"/>
      <c r="AK208" s="591"/>
      <c r="AL208" s="592"/>
      <c r="AN208" s="591"/>
      <c r="AO208" s="591"/>
      <c r="AP208" s="592"/>
      <c r="AR208" s="591"/>
      <c r="AS208" s="591"/>
      <c r="AT208" s="592"/>
      <c r="AV208" s="591"/>
      <c r="AW208" s="591"/>
      <c r="AX208" s="592"/>
      <c r="AZ208" s="591"/>
      <c r="BA208" s="591"/>
      <c r="BB208" s="592"/>
      <c r="BD208" s="591"/>
      <c r="BE208" s="591"/>
      <c r="BF208" s="592"/>
      <c r="BH208" s="591"/>
      <c r="BI208" s="591"/>
      <c r="BJ208" s="592"/>
      <c r="BL208" s="591"/>
      <c r="BM208" s="591"/>
      <c r="BN208" s="592"/>
      <c r="BP208" s="591"/>
      <c r="BQ208" s="591"/>
      <c r="BR208" s="592"/>
      <c r="BT208" s="591"/>
      <c r="BU208" s="591"/>
      <c r="BV208" s="592"/>
      <c r="BX208" s="591"/>
      <c r="BY208" s="591"/>
      <c r="BZ208" s="592"/>
      <c r="CB208" s="591"/>
      <c r="CC208" s="591"/>
      <c r="CD208" s="592"/>
      <c r="CF208" s="591"/>
      <c r="CG208" s="591"/>
      <c r="CH208" s="592"/>
      <c r="CJ208" s="591"/>
      <c r="CK208" s="591"/>
      <c r="CL208" s="592"/>
      <c r="CN208" s="591"/>
      <c r="CO208" s="591"/>
      <c r="CP208" s="592"/>
      <c r="CR208" s="591"/>
      <c r="CS208" s="591"/>
      <c r="CT208" s="592"/>
      <c r="CV208" s="591"/>
      <c r="CW208" s="591"/>
      <c r="CX208" s="592"/>
      <c r="CZ208" s="591"/>
      <c r="DA208" s="591"/>
      <c r="DB208" s="592"/>
      <c r="DD208" s="591"/>
      <c r="DE208" s="591"/>
      <c r="DF208" s="592"/>
      <c r="DH208" s="591"/>
      <c r="DI208" s="591"/>
      <c r="DJ208" s="592"/>
      <c r="DL208" s="591"/>
      <c r="DM208" s="591"/>
      <c r="DN208" s="592"/>
      <c r="DP208" s="591"/>
      <c r="DQ208" s="591"/>
      <c r="DR208" s="592"/>
      <c r="DT208" s="591"/>
      <c r="DU208" s="591"/>
      <c r="DV208" s="592"/>
      <c r="DX208" s="591"/>
      <c r="DY208" s="591"/>
      <c r="DZ208" s="592"/>
      <c r="EB208" s="591"/>
      <c r="EC208" s="591"/>
      <c r="ED208" s="592"/>
      <c r="EF208" s="591"/>
      <c r="EG208" s="591"/>
      <c r="EH208" s="592"/>
      <c r="EJ208" s="591"/>
      <c r="EK208" s="591"/>
      <c r="EL208" s="592"/>
      <c r="EN208" s="591"/>
      <c r="EO208" s="591"/>
      <c r="EP208" s="592"/>
      <c r="ER208" s="591"/>
      <c r="ES208" s="591"/>
      <c r="ET208" s="592"/>
      <c r="EV208" s="591"/>
      <c r="EW208" s="591"/>
      <c r="EX208" s="592"/>
      <c r="EZ208" s="591"/>
      <c r="FA208" s="591"/>
      <c r="FB208" s="592"/>
      <c r="FD208" s="591"/>
      <c r="FE208" s="591"/>
      <c r="FF208" s="592"/>
      <c r="FH208" s="591"/>
      <c r="FI208" s="591"/>
      <c r="FJ208" s="592"/>
      <c r="FL208" s="591"/>
      <c r="FM208" s="591"/>
      <c r="FN208" s="592"/>
      <c r="FP208" s="591"/>
      <c r="FQ208" s="591"/>
      <c r="FR208" s="592"/>
      <c r="FT208" s="591"/>
      <c r="FU208" s="591"/>
      <c r="FV208" s="592"/>
      <c r="FX208" s="591"/>
      <c r="FY208" s="591"/>
      <c r="FZ208" s="592"/>
      <c r="GB208" s="591"/>
      <c r="GC208" s="591"/>
      <c r="GD208" s="592"/>
      <c r="GF208" s="591"/>
      <c r="GG208" s="591"/>
      <c r="GH208" s="592"/>
      <c r="GJ208" s="591"/>
      <c r="GK208" s="591"/>
      <c r="GL208" s="592"/>
      <c r="GN208" s="591"/>
      <c r="GO208" s="591"/>
      <c r="GP208" s="592"/>
      <c r="GR208" s="591"/>
      <c r="GS208" s="591"/>
      <c r="GT208" s="592"/>
      <c r="GV208" s="591"/>
      <c r="GW208" s="591"/>
      <c r="GX208" s="592"/>
      <c r="GZ208" s="591"/>
      <c r="HA208" s="591"/>
      <c r="HB208" s="592"/>
      <c r="HD208" s="591"/>
      <c r="HE208" s="591"/>
      <c r="HF208" s="592"/>
      <c r="HH208" s="591"/>
      <c r="HI208" s="591"/>
      <c r="HJ208" s="592"/>
      <c r="HL208" s="591"/>
      <c r="HM208" s="591"/>
      <c r="HN208" s="592"/>
      <c r="HP208" s="591"/>
      <c r="HQ208" s="591"/>
      <c r="HR208" s="592"/>
      <c r="HT208" s="591"/>
      <c r="HU208" s="591"/>
      <c r="HV208" s="592"/>
      <c r="HX208" s="591"/>
      <c r="HY208" s="591"/>
      <c r="HZ208" s="592"/>
      <c r="IB208" s="591"/>
      <c r="IC208" s="591"/>
      <c r="ID208" s="592"/>
      <c r="IF208" s="591"/>
      <c r="IG208" s="591"/>
      <c r="IH208" s="592"/>
      <c r="IJ208" s="591"/>
      <c r="IK208" s="591"/>
      <c r="IL208" s="592"/>
      <c r="IN208" s="591"/>
      <c r="IO208" s="591"/>
      <c r="IP208" s="592"/>
      <c r="IR208" s="591"/>
      <c r="IS208" s="591"/>
      <c r="IT208" s="592"/>
      <c r="IV208" s="591"/>
    </row>
    <row r="209" spans="1:256" ht="15" customHeight="1" x14ac:dyDescent="0.2">
      <c r="B209" s="596"/>
      <c r="C209" s="597"/>
      <c r="D209" s="597"/>
      <c r="E209" s="597"/>
      <c r="G209" s="689"/>
      <c r="I209" s="591"/>
      <c r="J209" s="592"/>
      <c r="L209" s="591"/>
      <c r="M209" s="591"/>
      <c r="N209" s="592"/>
      <c r="P209" s="591"/>
      <c r="Q209" s="591"/>
      <c r="R209" s="592"/>
      <c r="T209" s="591"/>
      <c r="U209" s="591"/>
      <c r="V209" s="592"/>
      <c r="X209" s="591"/>
      <c r="Y209" s="591"/>
      <c r="Z209" s="592"/>
      <c r="AB209" s="591"/>
      <c r="AC209" s="591"/>
      <c r="AD209" s="592"/>
      <c r="AF209" s="591"/>
      <c r="AG209" s="591"/>
      <c r="AH209" s="592"/>
      <c r="AJ209" s="591"/>
      <c r="AK209" s="591"/>
      <c r="AL209" s="592"/>
      <c r="AN209" s="591"/>
      <c r="AO209" s="591"/>
      <c r="AP209" s="592"/>
      <c r="AR209" s="591"/>
      <c r="AS209" s="591"/>
      <c r="AT209" s="592"/>
      <c r="AV209" s="591"/>
      <c r="AW209" s="591"/>
      <c r="AX209" s="592"/>
      <c r="AZ209" s="591"/>
      <c r="BA209" s="591"/>
      <c r="BB209" s="592"/>
      <c r="BD209" s="591"/>
      <c r="BE209" s="591"/>
      <c r="BF209" s="592"/>
      <c r="BH209" s="591"/>
      <c r="BI209" s="591"/>
      <c r="BJ209" s="592"/>
      <c r="BL209" s="591"/>
      <c r="BM209" s="591"/>
      <c r="BN209" s="592"/>
      <c r="BP209" s="591"/>
      <c r="BQ209" s="591"/>
      <c r="BR209" s="592"/>
      <c r="BT209" s="591"/>
      <c r="BU209" s="591"/>
      <c r="BV209" s="592"/>
      <c r="BX209" s="591"/>
      <c r="BY209" s="591"/>
      <c r="BZ209" s="592"/>
      <c r="CB209" s="591"/>
      <c r="CC209" s="591"/>
      <c r="CD209" s="592"/>
      <c r="CF209" s="591"/>
      <c r="CG209" s="591"/>
      <c r="CH209" s="592"/>
      <c r="CJ209" s="591"/>
      <c r="CK209" s="591"/>
      <c r="CL209" s="592"/>
      <c r="CN209" s="591"/>
      <c r="CO209" s="591"/>
      <c r="CP209" s="592"/>
      <c r="CR209" s="591"/>
      <c r="CS209" s="591"/>
      <c r="CT209" s="592"/>
      <c r="CV209" s="591"/>
      <c r="CW209" s="591"/>
      <c r="CX209" s="592"/>
      <c r="CZ209" s="591"/>
      <c r="DA209" s="591"/>
      <c r="DB209" s="592"/>
      <c r="DD209" s="591"/>
      <c r="DE209" s="591"/>
      <c r="DF209" s="592"/>
      <c r="DH209" s="591"/>
      <c r="DI209" s="591"/>
      <c r="DJ209" s="592"/>
      <c r="DL209" s="591"/>
      <c r="DM209" s="591"/>
      <c r="DN209" s="592"/>
      <c r="DP209" s="591"/>
      <c r="DQ209" s="591"/>
      <c r="DR209" s="592"/>
      <c r="DT209" s="591"/>
      <c r="DU209" s="591"/>
      <c r="DV209" s="592"/>
      <c r="DX209" s="591"/>
      <c r="DY209" s="591"/>
      <c r="DZ209" s="592"/>
      <c r="EB209" s="591"/>
      <c r="EC209" s="591"/>
      <c r="ED209" s="592"/>
      <c r="EF209" s="591"/>
      <c r="EG209" s="591"/>
      <c r="EH209" s="592"/>
      <c r="EJ209" s="591"/>
      <c r="EK209" s="591"/>
      <c r="EL209" s="592"/>
      <c r="EN209" s="591"/>
      <c r="EO209" s="591"/>
      <c r="EP209" s="592"/>
      <c r="ER209" s="591"/>
      <c r="ES209" s="591"/>
      <c r="ET209" s="592"/>
      <c r="EV209" s="591"/>
      <c r="EW209" s="591"/>
      <c r="EX209" s="592"/>
      <c r="EZ209" s="591"/>
      <c r="FA209" s="591"/>
      <c r="FB209" s="592"/>
      <c r="FD209" s="591"/>
      <c r="FE209" s="591"/>
      <c r="FF209" s="592"/>
      <c r="FH209" s="591"/>
      <c r="FI209" s="591"/>
      <c r="FJ209" s="592"/>
      <c r="FL209" s="591"/>
      <c r="FM209" s="591"/>
      <c r="FN209" s="592"/>
      <c r="FP209" s="591"/>
      <c r="FQ209" s="591"/>
      <c r="FR209" s="592"/>
      <c r="FT209" s="591"/>
      <c r="FU209" s="591"/>
      <c r="FV209" s="592"/>
      <c r="FX209" s="591"/>
      <c r="FY209" s="591"/>
      <c r="FZ209" s="592"/>
      <c r="GB209" s="591"/>
      <c r="GC209" s="591"/>
      <c r="GD209" s="592"/>
      <c r="GF209" s="591"/>
      <c r="GG209" s="591"/>
      <c r="GH209" s="592"/>
      <c r="GJ209" s="591"/>
      <c r="GK209" s="591"/>
      <c r="GL209" s="592"/>
      <c r="GN209" s="591"/>
      <c r="GO209" s="591"/>
      <c r="GP209" s="592"/>
      <c r="GR209" s="591"/>
      <c r="GS209" s="591"/>
      <c r="GT209" s="592"/>
      <c r="GV209" s="591"/>
      <c r="GW209" s="591"/>
      <c r="GX209" s="592"/>
      <c r="GZ209" s="591"/>
      <c r="HA209" s="591"/>
      <c r="HB209" s="592"/>
      <c r="HD209" s="591"/>
      <c r="HE209" s="591"/>
      <c r="HF209" s="592"/>
      <c r="HH209" s="591"/>
      <c r="HI209" s="591"/>
      <c r="HJ209" s="592"/>
      <c r="HL209" s="591"/>
      <c r="HM209" s="591"/>
      <c r="HN209" s="592"/>
      <c r="HP209" s="591"/>
      <c r="HQ209" s="591"/>
      <c r="HR209" s="592"/>
      <c r="HT209" s="591"/>
      <c r="HU209" s="591"/>
      <c r="HV209" s="592"/>
      <c r="HX209" s="591"/>
      <c r="HY209" s="591"/>
      <c r="HZ209" s="592"/>
      <c r="IB209" s="591"/>
      <c r="IC209" s="591"/>
      <c r="ID209" s="592"/>
      <c r="IF209" s="591"/>
      <c r="IG209" s="591"/>
      <c r="IH209" s="592"/>
      <c r="IJ209" s="591"/>
      <c r="IK209" s="591"/>
      <c r="IL209" s="592"/>
      <c r="IN209" s="591"/>
      <c r="IO209" s="591"/>
      <c r="IP209" s="592"/>
      <c r="IR209" s="591"/>
      <c r="IS209" s="591"/>
      <c r="IT209" s="592"/>
      <c r="IV209" s="591"/>
    </row>
    <row r="210" spans="1:256" ht="15" customHeight="1" x14ac:dyDescent="0.2">
      <c r="B210" s="596"/>
      <c r="C210" s="597"/>
      <c r="D210" s="597"/>
      <c r="E210" s="597"/>
      <c r="G210" s="689"/>
      <c r="H210" s="777"/>
      <c r="I210" s="591"/>
      <c r="J210" s="592"/>
      <c r="L210" s="591"/>
      <c r="M210" s="591"/>
      <c r="N210" s="592"/>
      <c r="P210" s="591"/>
      <c r="Q210" s="591"/>
      <c r="R210" s="592"/>
      <c r="T210" s="591"/>
      <c r="U210" s="591"/>
      <c r="V210" s="592"/>
      <c r="X210" s="591"/>
      <c r="Y210" s="591"/>
      <c r="Z210" s="592"/>
      <c r="AB210" s="591"/>
      <c r="AC210" s="591"/>
      <c r="AD210" s="592"/>
      <c r="AF210" s="591"/>
      <c r="AG210" s="591"/>
      <c r="AH210" s="592"/>
      <c r="AJ210" s="591"/>
      <c r="AK210" s="591"/>
      <c r="AL210" s="592"/>
      <c r="AN210" s="591"/>
      <c r="AO210" s="591"/>
      <c r="AP210" s="592"/>
      <c r="AR210" s="591"/>
      <c r="AS210" s="591"/>
      <c r="AT210" s="592"/>
      <c r="AV210" s="591"/>
      <c r="AW210" s="591"/>
      <c r="AX210" s="592"/>
      <c r="AZ210" s="591"/>
      <c r="BA210" s="591"/>
      <c r="BB210" s="592"/>
      <c r="BD210" s="591"/>
      <c r="BE210" s="591"/>
      <c r="BF210" s="592"/>
      <c r="BH210" s="591"/>
      <c r="BI210" s="591"/>
      <c r="BJ210" s="592"/>
      <c r="BL210" s="591"/>
      <c r="BM210" s="591"/>
      <c r="BN210" s="592"/>
      <c r="BP210" s="591"/>
      <c r="BQ210" s="591"/>
      <c r="BR210" s="592"/>
      <c r="BT210" s="591"/>
      <c r="BU210" s="591"/>
      <c r="BV210" s="592"/>
      <c r="BX210" s="591"/>
      <c r="BY210" s="591"/>
      <c r="BZ210" s="592"/>
      <c r="CB210" s="591"/>
      <c r="CC210" s="591"/>
      <c r="CD210" s="592"/>
      <c r="CF210" s="591"/>
      <c r="CG210" s="591"/>
      <c r="CH210" s="592"/>
      <c r="CJ210" s="591"/>
      <c r="CK210" s="591"/>
      <c r="CL210" s="592"/>
      <c r="CN210" s="591"/>
      <c r="CO210" s="591"/>
      <c r="CP210" s="592"/>
      <c r="CR210" s="591"/>
      <c r="CS210" s="591"/>
      <c r="CT210" s="592"/>
      <c r="CV210" s="591"/>
      <c r="CW210" s="591"/>
      <c r="CX210" s="592"/>
      <c r="CZ210" s="591"/>
      <c r="DA210" s="591"/>
      <c r="DB210" s="592"/>
      <c r="DD210" s="591"/>
      <c r="DE210" s="591"/>
      <c r="DF210" s="592"/>
      <c r="DH210" s="591"/>
      <c r="DI210" s="591"/>
      <c r="DJ210" s="592"/>
      <c r="DL210" s="591"/>
      <c r="DM210" s="591"/>
      <c r="DN210" s="592"/>
      <c r="DP210" s="591"/>
      <c r="DQ210" s="591"/>
      <c r="DR210" s="592"/>
      <c r="DT210" s="591"/>
      <c r="DU210" s="591"/>
      <c r="DV210" s="592"/>
      <c r="DX210" s="591"/>
      <c r="DY210" s="591"/>
      <c r="DZ210" s="592"/>
      <c r="EB210" s="591"/>
      <c r="EC210" s="591"/>
      <c r="ED210" s="592"/>
      <c r="EF210" s="591"/>
      <c r="EG210" s="591"/>
      <c r="EH210" s="592"/>
      <c r="EJ210" s="591"/>
      <c r="EK210" s="591"/>
      <c r="EL210" s="592"/>
      <c r="EN210" s="591"/>
      <c r="EO210" s="591"/>
      <c r="EP210" s="592"/>
      <c r="ER210" s="591"/>
      <c r="ES210" s="591"/>
      <c r="ET210" s="592"/>
      <c r="EV210" s="591"/>
      <c r="EW210" s="591"/>
      <c r="EX210" s="592"/>
      <c r="EZ210" s="591"/>
      <c r="FA210" s="591"/>
      <c r="FB210" s="592"/>
      <c r="FD210" s="591"/>
      <c r="FE210" s="591"/>
      <c r="FF210" s="592"/>
      <c r="FH210" s="591"/>
      <c r="FI210" s="591"/>
      <c r="FJ210" s="592"/>
      <c r="FL210" s="591"/>
      <c r="FM210" s="591"/>
      <c r="FN210" s="592"/>
      <c r="FP210" s="591"/>
      <c r="FQ210" s="591"/>
      <c r="FR210" s="592"/>
      <c r="FT210" s="591"/>
      <c r="FU210" s="591"/>
      <c r="FV210" s="592"/>
      <c r="FX210" s="591"/>
      <c r="FY210" s="591"/>
      <c r="FZ210" s="592"/>
      <c r="GB210" s="591"/>
      <c r="GC210" s="591"/>
      <c r="GD210" s="592"/>
      <c r="GF210" s="591"/>
      <c r="GG210" s="591"/>
      <c r="GH210" s="592"/>
      <c r="GJ210" s="591"/>
      <c r="GK210" s="591"/>
      <c r="GL210" s="592"/>
      <c r="GN210" s="591"/>
      <c r="GO210" s="591"/>
      <c r="GP210" s="592"/>
      <c r="GR210" s="591"/>
      <c r="GS210" s="591"/>
      <c r="GT210" s="592"/>
      <c r="GV210" s="591"/>
      <c r="GW210" s="591"/>
      <c r="GX210" s="592"/>
      <c r="GZ210" s="591"/>
      <c r="HA210" s="591"/>
      <c r="HB210" s="592"/>
      <c r="HD210" s="591"/>
      <c r="HE210" s="591"/>
      <c r="HF210" s="592"/>
      <c r="HH210" s="591"/>
      <c r="HI210" s="591"/>
      <c r="HJ210" s="592"/>
      <c r="HL210" s="591"/>
      <c r="HM210" s="591"/>
      <c r="HN210" s="592"/>
      <c r="HP210" s="591"/>
      <c r="HQ210" s="591"/>
      <c r="HR210" s="592"/>
      <c r="HT210" s="591"/>
      <c r="HU210" s="591"/>
      <c r="HV210" s="592"/>
      <c r="HX210" s="591"/>
      <c r="HY210" s="591"/>
      <c r="HZ210" s="592"/>
      <c r="IB210" s="591"/>
      <c r="IC210" s="591"/>
      <c r="ID210" s="592"/>
      <c r="IF210" s="591"/>
      <c r="IG210" s="591"/>
      <c r="IH210" s="592"/>
      <c r="IJ210" s="591"/>
      <c r="IK210" s="591"/>
      <c r="IL210" s="592"/>
      <c r="IN210" s="591"/>
      <c r="IO210" s="591"/>
      <c r="IP210" s="592"/>
      <c r="IR210" s="591"/>
      <c r="IS210" s="591"/>
      <c r="IT210" s="592"/>
      <c r="IV210" s="591"/>
    </row>
    <row r="211" spans="1:256" ht="15" customHeight="1" x14ac:dyDescent="0.2">
      <c r="A211" s="826"/>
      <c r="B211" s="596"/>
      <c r="C211" s="597"/>
      <c r="D211" s="597"/>
      <c r="E211" s="597"/>
      <c r="G211" s="689"/>
      <c r="H211" s="777"/>
      <c r="I211" s="591"/>
      <c r="J211" s="592"/>
      <c r="L211" s="591"/>
      <c r="M211" s="591"/>
      <c r="N211" s="592"/>
      <c r="P211" s="591"/>
      <c r="Q211" s="591"/>
      <c r="R211" s="592"/>
      <c r="T211" s="591"/>
      <c r="U211" s="591"/>
      <c r="V211" s="592"/>
      <c r="X211" s="591"/>
      <c r="Y211" s="591"/>
      <c r="Z211" s="592"/>
      <c r="AB211" s="591"/>
      <c r="AC211" s="591"/>
      <c r="AD211" s="592"/>
      <c r="AF211" s="591"/>
      <c r="AG211" s="591"/>
      <c r="AH211" s="592"/>
      <c r="AJ211" s="591"/>
      <c r="AK211" s="591"/>
      <c r="AL211" s="592"/>
      <c r="AN211" s="591"/>
      <c r="AO211" s="591"/>
      <c r="AP211" s="592"/>
      <c r="AR211" s="591"/>
      <c r="AS211" s="591"/>
      <c r="AT211" s="592"/>
      <c r="AV211" s="591"/>
      <c r="AW211" s="591"/>
      <c r="AX211" s="592"/>
      <c r="AZ211" s="591"/>
      <c r="BA211" s="591"/>
      <c r="BB211" s="592"/>
      <c r="BD211" s="591"/>
      <c r="BE211" s="591"/>
      <c r="BF211" s="592"/>
      <c r="BH211" s="591"/>
      <c r="BI211" s="591"/>
      <c r="BJ211" s="592"/>
      <c r="BL211" s="591"/>
      <c r="BM211" s="591"/>
      <c r="BN211" s="592"/>
      <c r="BP211" s="591"/>
      <c r="BQ211" s="591"/>
      <c r="BR211" s="592"/>
      <c r="BT211" s="591"/>
      <c r="BU211" s="591"/>
      <c r="BV211" s="592"/>
      <c r="BX211" s="591"/>
      <c r="BY211" s="591"/>
      <c r="BZ211" s="592"/>
      <c r="CB211" s="591"/>
      <c r="CC211" s="591"/>
      <c r="CD211" s="592"/>
      <c r="CF211" s="591"/>
      <c r="CG211" s="591"/>
      <c r="CH211" s="592"/>
      <c r="CJ211" s="591"/>
      <c r="CK211" s="591"/>
      <c r="CL211" s="592"/>
      <c r="CN211" s="591"/>
      <c r="CO211" s="591"/>
      <c r="CP211" s="592"/>
      <c r="CR211" s="591"/>
      <c r="CS211" s="591"/>
      <c r="CT211" s="592"/>
      <c r="CV211" s="591"/>
      <c r="CW211" s="591"/>
      <c r="CX211" s="592"/>
      <c r="CZ211" s="591"/>
      <c r="DA211" s="591"/>
      <c r="DB211" s="592"/>
      <c r="DD211" s="591"/>
      <c r="DE211" s="591"/>
      <c r="DF211" s="592"/>
      <c r="DH211" s="591"/>
      <c r="DI211" s="591"/>
      <c r="DJ211" s="592"/>
      <c r="DL211" s="591"/>
      <c r="DM211" s="591"/>
      <c r="DN211" s="592"/>
      <c r="DP211" s="591"/>
      <c r="DQ211" s="591"/>
      <c r="DR211" s="592"/>
      <c r="DT211" s="591"/>
      <c r="DU211" s="591"/>
      <c r="DV211" s="592"/>
      <c r="DX211" s="591"/>
      <c r="DY211" s="591"/>
      <c r="DZ211" s="592"/>
      <c r="EB211" s="591"/>
      <c r="EC211" s="591"/>
      <c r="ED211" s="592"/>
      <c r="EF211" s="591"/>
      <c r="EG211" s="591"/>
      <c r="EH211" s="592"/>
      <c r="EJ211" s="591"/>
      <c r="EK211" s="591"/>
      <c r="EL211" s="592"/>
      <c r="EN211" s="591"/>
      <c r="EO211" s="591"/>
      <c r="EP211" s="592"/>
      <c r="ER211" s="591"/>
      <c r="ES211" s="591"/>
      <c r="ET211" s="592"/>
      <c r="EV211" s="591"/>
      <c r="EW211" s="591"/>
      <c r="EX211" s="592"/>
      <c r="EZ211" s="591"/>
      <c r="FA211" s="591"/>
      <c r="FB211" s="592"/>
      <c r="FD211" s="591"/>
      <c r="FE211" s="591"/>
      <c r="FF211" s="592"/>
      <c r="FH211" s="591"/>
      <c r="FI211" s="591"/>
      <c r="FJ211" s="592"/>
      <c r="FL211" s="591"/>
      <c r="FM211" s="591"/>
      <c r="FN211" s="592"/>
      <c r="FP211" s="591"/>
      <c r="FQ211" s="591"/>
      <c r="FR211" s="592"/>
      <c r="FT211" s="591"/>
      <c r="FU211" s="591"/>
      <c r="FV211" s="592"/>
      <c r="FX211" s="591"/>
      <c r="FY211" s="591"/>
      <c r="FZ211" s="592"/>
      <c r="GB211" s="591"/>
      <c r="GC211" s="591"/>
      <c r="GD211" s="592"/>
      <c r="GF211" s="591"/>
      <c r="GG211" s="591"/>
      <c r="GH211" s="592"/>
      <c r="GJ211" s="591"/>
      <c r="GK211" s="591"/>
      <c r="GL211" s="592"/>
      <c r="GN211" s="591"/>
      <c r="GO211" s="591"/>
      <c r="GP211" s="592"/>
      <c r="GR211" s="591"/>
      <c r="GS211" s="591"/>
      <c r="GT211" s="592"/>
      <c r="GV211" s="591"/>
      <c r="GW211" s="591"/>
      <c r="GX211" s="592"/>
      <c r="GZ211" s="591"/>
      <c r="HA211" s="591"/>
      <c r="HB211" s="592"/>
      <c r="HD211" s="591"/>
      <c r="HE211" s="591"/>
      <c r="HF211" s="592"/>
      <c r="HH211" s="591"/>
      <c r="HI211" s="591"/>
      <c r="HJ211" s="592"/>
      <c r="HL211" s="591"/>
      <c r="HM211" s="591"/>
      <c r="HN211" s="592"/>
      <c r="HP211" s="591"/>
      <c r="HQ211" s="591"/>
      <c r="HR211" s="592"/>
      <c r="HT211" s="591"/>
      <c r="HU211" s="591"/>
      <c r="HV211" s="592"/>
      <c r="HX211" s="591"/>
      <c r="HY211" s="591"/>
      <c r="HZ211" s="592"/>
      <c r="IB211" s="591"/>
      <c r="IC211" s="591"/>
      <c r="ID211" s="592"/>
      <c r="IF211" s="591"/>
      <c r="IG211" s="591"/>
      <c r="IH211" s="592"/>
      <c r="IJ211" s="591"/>
      <c r="IK211" s="591"/>
      <c r="IL211" s="592"/>
      <c r="IN211" s="591"/>
      <c r="IO211" s="591"/>
      <c r="IP211" s="592"/>
      <c r="IR211" s="591"/>
      <c r="IS211" s="591"/>
      <c r="IT211" s="592"/>
      <c r="IV211" s="591"/>
    </row>
    <row r="212" spans="1:256" ht="15" customHeight="1" x14ac:dyDescent="0.2">
      <c r="A212" s="826"/>
      <c r="B212" s="596"/>
      <c r="C212" s="597"/>
      <c r="D212" s="597"/>
      <c r="E212" s="597"/>
      <c r="G212" s="689"/>
      <c r="H212" s="777"/>
      <c r="I212" s="591"/>
      <c r="J212" s="592"/>
      <c r="L212" s="591"/>
      <c r="M212" s="591"/>
      <c r="N212" s="592"/>
      <c r="P212" s="591"/>
      <c r="Q212" s="591"/>
      <c r="R212" s="592"/>
      <c r="T212" s="591"/>
      <c r="U212" s="591"/>
      <c r="V212" s="592"/>
      <c r="X212" s="591"/>
      <c r="Y212" s="591"/>
      <c r="Z212" s="592"/>
      <c r="AB212" s="591"/>
      <c r="AC212" s="591"/>
      <c r="AD212" s="592"/>
      <c r="AF212" s="591"/>
      <c r="AG212" s="591"/>
      <c r="AH212" s="592"/>
      <c r="AJ212" s="591"/>
      <c r="AK212" s="591"/>
      <c r="AL212" s="592"/>
      <c r="AN212" s="591"/>
      <c r="AO212" s="591"/>
      <c r="AP212" s="592"/>
      <c r="AR212" s="591"/>
      <c r="AS212" s="591"/>
      <c r="AT212" s="592"/>
      <c r="AV212" s="591"/>
      <c r="AW212" s="591"/>
      <c r="AX212" s="592"/>
      <c r="AZ212" s="591"/>
      <c r="BA212" s="591"/>
      <c r="BB212" s="592"/>
      <c r="BD212" s="591"/>
      <c r="BE212" s="591"/>
      <c r="BF212" s="592"/>
      <c r="BH212" s="591"/>
      <c r="BI212" s="591"/>
      <c r="BJ212" s="592"/>
      <c r="BL212" s="591"/>
      <c r="BM212" s="591"/>
      <c r="BN212" s="592"/>
      <c r="BP212" s="591"/>
      <c r="BQ212" s="591"/>
      <c r="BR212" s="592"/>
      <c r="BT212" s="591"/>
      <c r="BU212" s="591"/>
      <c r="BV212" s="592"/>
      <c r="BX212" s="591"/>
      <c r="BY212" s="591"/>
      <c r="BZ212" s="592"/>
      <c r="CB212" s="591"/>
      <c r="CC212" s="591"/>
      <c r="CD212" s="592"/>
      <c r="CF212" s="591"/>
      <c r="CG212" s="591"/>
      <c r="CH212" s="592"/>
      <c r="CJ212" s="591"/>
      <c r="CK212" s="591"/>
      <c r="CL212" s="592"/>
      <c r="CN212" s="591"/>
      <c r="CO212" s="591"/>
      <c r="CP212" s="592"/>
      <c r="CR212" s="591"/>
      <c r="CS212" s="591"/>
      <c r="CT212" s="592"/>
      <c r="CV212" s="591"/>
      <c r="CW212" s="591"/>
      <c r="CX212" s="592"/>
      <c r="CZ212" s="591"/>
      <c r="DA212" s="591"/>
      <c r="DB212" s="592"/>
      <c r="DD212" s="591"/>
      <c r="DE212" s="591"/>
      <c r="DF212" s="592"/>
      <c r="DH212" s="591"/>
      <c r="DI212" s="591"/>
      <c r="DJ212" s="592"/>
      <c r="DL212" s="591"/>
      <c r="DM212" s="591"/>
      <c r="DN212" s="592"/>
      <c r="DP212" s="591"/>
      <c r="DQ212" s="591"/>
      <c r="DR212" s="592"/>
      <c r="DT212" s="591"/>
      <c r="DU212" s="591"/>
      <c r="DV212" s="592"/>
      <c r="DX212" s="591"/>
      <c r="DY212" s="591"/>
      <c r="DZ212" s="592"/>
      <c r="EB212" s="591"/>
      <c r="EC212" s="591"/>
      <c r="ED212" s="592"/>
      <c r="EF212" s="591"/>
      <c r="EG212" s="591"/>
      <c r="EH212" s="592"/>
      <c r="EJ212" s="591"/>
      <c r="EK212" s="591"/>
      <c r="EL212" s="592"/>
      <c r="EN212" s="591"/>
      <c r="EO212" s="591"/>
      <c r="EP212" s="592"/>
      <c r="ER212" s="591"/>
      <c r="ES212" s="591"/>
      <c r="ET212" s="592"/>
      <c r="EV212" s="591"/>
      <c r="EW212" s="591"/>
      <c r="EX212" s="592"/>
      <c r="EZ212" s="591"/>
      <c r="FA212" s="591"/>
      <c r="FB212" s="592"/>
      <c r="FD212" s="591"/>
      <c r="FE212" s="591"/>
      <c r="FF212" s="592"/>
      <c r="FH212" s="591"/>
      <c r="FI212" s="591"/>
      <c r="FJ212" s="592"/>
      <c r="FL212" s="591"/>
      <c r="FM212" s="591"/>
      <c r="FN212" s="592"/>
      <c r="FP212" s="591"/>
      <c r="FQ212" s="591"/>
      <c r="FR212" s="592"/>
      <c r="FT212" s="591"/>
      <c r="FU212" s="591"/>
      <c r="FV212" s="592"/>
      <c r="FX212" s="591"/>
      <c r="FY212" s="591"/>
      <c r="FZ212" s="592"/>
      <c r="GB212" s="591"/>
      <c r="GC212" s="591"/>
      <c r="GD212" s="592"/>
      <c r="GF212" s="591"/>
      <c r="GG212" s="591"/>
      <c r="GH212" s="592"/>
      <c r="GJ212" s="591"/>
      <c r="GK212" s="591"/>
      <c r="GL212" s="592"/>
      <c r="GN212" s="591"/>
      <c r="GO212" s="591"/>
      <c r="GP212" s="592"/>
      <c r="GR212" s="591"/>
      <c r="GS212" s="591"/>
      <c r="GT212" s="592"/>
      <c r="GV212" s="591"/>
      <c r="GW212" s="591"/>
      <c r="GX212" s="592"/>
      <c r="GZ212" s="591"/>
      <c r="HA212" s="591"/>
      <c r="HB212" s="592"/>
      <c r="HD212" s="591"/>
      <c r="HE212" s="591"/>
      <c r="HF212" s="592"/>
      <c r="HH212" s="591"/>
      <c r="HI212" s="591"/>
      <c r="HJ212" s="592"/>
      <c r="HL212" s="591"/>
      <c r="HM212" s="591"/>
      <c r="HN212" s="592"/>
      <c r="HP212" s="591"/>
      <c r="HQ212" s="591"/>
      <c r="HR212" s="592"/>
      <c r="HT212" s="591"/>
      <c r="HU212" s="591"/>
      <c r="HV212" s="592"/>
      <c r="HX212" s="591"/>
      <c r="HY212" s="591"/>
      <c r="HZ212" s="592"/>
      <c r="IB212" s="591"/>
      <c r="IC212" s="591"/>
      <c r="ID212" s="592"/>
      <c r="IF212" s="591"/>
      <c r="IG212" s="591"/>
      <c r="IH212" s="592"/>
      <c r="IJ212" s="591"/>
      <c r="IK212" s="591"/>
      <c r="IL212" s="592"/>
      <c r="IN212" s="591"/>
      <c r="IO212" s="591"/>
      <c r="IP212" s="592"/>
      <c r="IR212" s="591"/>
      <c r="IS212" s="591"/>
      <c r="IT212" s="592"/>
      <c r="IV212" s="591"/>
    </row>
    <row r="213" spans="1:256" ht="15" customHeight="1" x14ac:dyDescent="0.2">
      <c r="A213" s="826"/>
      <c r="B213" s="684"/>
      <c r="C213" s="597"/>
      <c r="D213" s="597"/>
      <c r="E213" s="597"/>
      <c r="G213" s="689"/>
      <c r="H213" s="777"/>
      <c r="I213" s="591"/>
      <c r="J213" s="592"/>
      <c r="L213" s="591"/>
      <c r="M213" s="591"/>
      <c r="N213" s="592"/>
      <c r="P213" s="591"/>
      <c r="Q213" s="591"/>
      <c r="R213" s="592"/>
      <c r="T213" s="591"/>
      <c r="U213" s="591"/>
      <c r="V213" s="592"/>
      <c r="X213" s="591"/>
      <c r="Y213" s="591"/>
      <c r="Z213" s="592"/>
      <c r="AB213" s="591"/>
      <c r="AC213" s="591"/>
      <c r="AD213" s="592"/>
      <c r="AF213" s="591"/>
      <c r="AG213" s="591"/>
      <c r="AH213" s="592"/>
      <c r="AJ213" s="591"/>
      <c r="AK213" s="591"/>
      <c r="AL213" s="592"/>
      <c r="AN213" s="591"/>
      <c r="AO213" s="591"/>
      <c r="AP213" s="592"/>
      <c r="AR213" s="591"/>
      <c r="AS213" s="591"/>
      <c r="AT213" s="592"/>
      <c r="AV213" s="591"/>
      <c r="AW213" s="591"/>
      <c r="AX213" s="592"/>
      <c r="AZ213" s="591"/>
      <c r="BA213" s="591"/>
      <c r="BB213" s="592"/>
      <c r="BD213" s="591"/>
      <c r="BE213" s="591"/>
      <c r="BF213" s="592"/>
      <c r="BH213" s="591"/>
      <c r="BI213" s="591"/>
      <c r="BJ213" s="592"/>
      <c r="BL213" s="591"/>
      <c r="BM213" s="591"/>
      <c r="BN213" s="592"/>
      <c r="BP213" s="591"/>
      <c r="BQ213" s="591"/>
      <c r="BR213" s="592"/>
      <c r="BT213" s="591"/>
      <c r="BU213" s="591"/>
      <c r="BV213" s="592"/>
      <c r="BX213" s="591"/>
      <c r="BY213" s="591"/>
      <c r="BZ213" s="592"/>
      <c r="CB213" s="591"/>
      <c r="CC213" s="591"/>
      <c r="CD213" s="592"/>
      <c r="CF213" s="591"/>
      <c r="CG213" s="591"/>
      <c r="CH213" s="592"/>
      <c r="CJ213" s="591"/>
      <c r="CK213" s="591"/>
      <c r="CL213" s="592"/>
      <c r="CN213" s="591"/>
      <c r="CO213" s="591"/>
      <c r="CP213" s="592"/>
      <c r="CR213" s="591"/>
      <c r="CS213" s="591"/>
      <c r="CT213" s="592"/>
      <c r="CV213" s="591"/>
      <c r="CW213" s="591"/>
      <c r="CX213" s="592"/>
      <c r="CZ213" s="591"/>
      <c r="DA213" s="591"/>
      <c r="DB213" s="592"/>
      <c r="DD213" s="591"/>
      <c r="DE213" s="591"/>
      <c r="DF213" s="592"/>
      <c r="DH213" s="591"/>
      <c r="DI213" s="591"/>
      <c r="DJ213" s="592"/>
      <c r="DL213" s="591"/>
      <c r="DM213" s="591"/>
      <c r="DN213" s="592"/>
      <c r="DP213" s="591"/>
      <c r="DQ213" s="591"/>
      <c r="DR213" s="592"/>
      <c r="DT213" s="591"/>
      <c r="DU213" s="591"/>
      <c r="DV213" s="592"/>
      <c r="DX213" s="591"/>
      <c r="DY213" s="591"/>
      <c r="DZ213" s="592"/>
      <c r="EB213" s="591"/>
      <c r="EC213" s="591"/>
      <c r="ED213" s="592"/>
      <c r="EF213" s="591"/>
      <c r="EG213" s="591"/>
      <c r="EH213" s="592"/>
      <c r="EJ213" s="591"/>
      <c r="EK213" s="591"/>
      <c r="EL213" s="592"/>
      <c r="EN213" s="591"/>
      <c r="EO213" s="591"/>
      <c r="EP213" s="592"/>
      <c r="ER213" s="591"/>
      <c r="ES213" s="591"/>
      <c r="ET213" s="592"/>
      <c r="EV213" s="591"/>
      <c r="EW213" s="591"/>
      <c r="EX213" s="592"/>
      <c r="EZ213" s="591"/>
      <c r="FA213" s="591"/>
      <c r="FB213" s="592"/>
      <c r="FD213" s="591"/>
      <c r="FE213" s="591"/>
      <c r="FF213" s="592"/>
      <c r="FH213" s="591"/>
      <c r="FI213" s="591"/>
      <c r="FJ213" s="592"/>
      <c r="FL213" s="591"/>
      <c r="FM213" s="591"/>
      <c r="FN213" s="592"/>
      <c r="FP213" s="591"/>
      <c r="FQ213" s="591"/>
      <c r="FR213" s="592"/>
      <c r="FT213" s="591"/>
      <c r="FU213" s="591"/>
      <c r="FV213" s="592"/>
      <c r="FX213" s="591"/>
      <c r="FY213" s="591"/>
      <c r="FZ213" s="592"/>
      <c r="GB213" s="591"/>
      <c r="GC213" s="591"/>
      <c r="GD213" s="592"/>
      <c r="GF213" s="591"/>
      <c r="GG213" s="591"/>
      <c r="GH213" s="592"/>
      <c r="GJ213" s="591"/>
      <c r="GK213" s="591"/>
      <c r="GL213" s="592"/>
      <c r="GN213" s="591"/>
      <c r="GO213" s="591"/>
      <c r="GP213" s="592"/>
      <c r="GR213" s="591"/>
      <c r="GS213" s="591"/>
      <c r="GT213" s="592"/>
      <c r="GV213" s="591"/>
      <c r="GW213" s="591"/>
      <c r="GX213" s="592"/>
      <c r="GZ213" s="591"/>
      <c r="HA213" s="591"/>
      <c r="HB213" s="592"/>
      <c r="HD213" s="591"/>
      <c r="HE213" s="591"/>
      <c r="HF213" s="592"/>
      <c r="HH213" s="591"/>
      <c r="HI213" s="591"/>
      <c r="HJ213" s="592"/>
      <c r="HL213" s="591"/>
      <c r="HM213" s="591"/>
      <c r="HN213" s="592"/>
      <c r="HP213" s="591"/>
      <c r="HQ213" s="591"/>
      <c r="HR213" s="592"/>
      <c r="HT213" s="591"/>
      <c r="HU213" s="591"/>
      <c r="HV213" s="592"/>
      <c r="HX213" s="591"/>
      <c r="HY213" s="591"/>
      <c r="HZ213" s="592"/>
      <c r="IB213" s="591"/>
      <c r="IC213" s="591"/>
      <c r="ID213" s="592"/>
      <c r="IF213" s="591"/>
      <c r="IG213" s="591"/>
      <c r="IH213" s="592"/>
      <c r="IJ213" s="591"/>
      <c r="IK213" s="591"/>
      <c r="IL213" s="592"/>
      <c r="IN213" s="591"/>
      <c r="IO213" s="591"/>
      <c r="IP213" s="592"/>
      <c r="IR213" s="591"/>
      <c r="IS213" s="591"/>
      <c r="IT213" s="592"/>
      <c r="IV213" s="591"/>
    </row>
    <row r="214" spans="1:256" ht="15" customHeight="1" x14ac:dyDescent="0.2">
      <c r="A214" s="826"/>
      <c r="B214" s="592"/>
      <c r="G214" s="689"/>
      <c r="I214" s="591"/>
      <c r="J214" s="592"/>
      <c r="L214" s="591"/>
      <c r="M214" s="591"/>
      <c r="N214" s="592"/>
      <c r="P214" s="591"/>
      <c r="Q214" s="591"/>
      <c r="R214" s="592"/>
      <c r="T214" s="591"/>
      <c r="U214" s="591"/>
      <c r="V214" s="592"/>
      <c r="X214" s="591"/>
      <c r="Y214" s="591"/>
      <c r="Z214" s="592"/>
      <c r="AB214" s="591"/>
      <c r="AC214" s="591"/>
      <c r="AD214" s="592"/>
      <c r="AF214" s="591"/>
      <c r="AG214" s="591"/>
      <c r="AH214" s="592"/>
      <c r="AJ214" s="591"/>
      <c r="AK214" s="591"/>
      <c r="AL214" s="592"/>
      <c r="AN214" s="591"/>
      <c r="AO214" s="591"/>
      <c r="AP214" s="592"/>
      <c r="AR214" s="591"/>
      <c r="AS214" s="591"/>
      <c r="AT214" s="592"/>
      <c r="AV214" s="591"/>
      <c r="AW214" s="591"/>
      <c r="AX214" s="592"/>
      <c r="AZ214" s="591"/>
      <c r="BA214" s="591"/>
      <c r="BB214" s="592"/>
      <c r="BD214" s="591"/>
      <c r="BE214" s="591"/>
      <c r="BF214" s="592"/>
      <c r="BH214" s="591"/>
      <c r="BI214" s="591"/>
      <c r="BJ214" s="592"/>
      <c r="BL214" s="591"/>
      <c r="BM214" s="591"/>
      <c r="BN214" s="592"/>
      <c r="BP214" s="591"/>
      <c r="BQ214" s="591"/>
      <c r="BR214" s="592"/>
      <c r="BT214" s="591"/>
      <c r="BU214" s="591"/>
      <c r="BV214" s="592"/>
      <c r="BX214" s="591"/>
      <c r="BY214" s="591"/>
      <c r="BZ214" s="592"/>
      <c r="CB214" s="591"/>
      <c r="CC214" s="591"/>
      <c r="CD214" s="592"/>
      <c r="CF214" s="591"/>
      <c r="CG214" s="591"/>
      <c r="CH214" s="592"/>
      <c r="CJ214" s="591"/>
      <c r="CK214" s="591"/>
      <c r="CL214" s="592"/>
      <c r="CN214" s="591"/>
      <c r="CO214" s="591"/>
      <c r="CP214" s="592"/>
      <c r="CR214" s="591"/>
      <c r="CS214" s="591"/>
      <c r="CT214" s="592"/>
      <c r="CV214" s="591"/>
      <c r="CW214" s="591"/>
      <c r="CX214" s="592"/>
      <c r="CZ214" s="591"/>
      <c r="DA214" s="591"/>
      <c r="DB214" s="592"/>
      <c r="DD214" s="591"/>
      <c r="DE214" s="591"/>
      <c r="DF214" s="592"/>
      <c r="DH214" s="591"/>
      <c r="DI214" s="591"/>
      <c r="DJ214" s="592"/>
      <c r="DL214" s="591"/>
      <c r="DM214" s="591"/>
      <c r="DN214" s="592"/>
      <c r="DP214" s="591"/>
      <c r="DQ214" s="591"/>
      <c r="DR214" s="592"/>
      <c r="DT214" s="591"/>
      <c r="DU214" s="591"/>
      <c r="DV214" s="592"/>
      <c r="DX214" s="591"/>
      <c r="DY214" s="591"/>
      <c r="DZ214" s="592"/>
      <c r="EB214" s="591"/>
      <c r="EC214" s="591"/>
      <c r="ED214" s="592"/>
      <c r="EF214" s="591"/>
      <c r="EG214" s="591"/>
      <c r="EH214" s="592"/>
      <c r="EJ214" s="591"/>
      <c r="EK214" s="591"/>
      <c r="EL214" s="592"/>
      <c r="EN214" s="591"/>
      <c r="EO214" s="591"/>
      <c r="EP214" s="592"/>
      <c r="ER214" s="591"/>
      <c r="ES214" s="591"/>
      <c r="ET214" s="592"/>
      <c r="EV214" s="591"/>
      <c r="EW214" s="591"/>
      <c r="EX214" s="592"/>
      <c r="EZ214" s="591"/>
      <c r="FA214" s="591"/>
      <c r="FB214" s="592"/>
      <c r="FD214" s="591"/>
      <c r="FE214" s="591"/>
      <c r="FF214" s="592"/>
      <c r="FH214" s="591"/>
      <c r="FI214" s="591"/>
      <c r="FJ214" s="592"/>
      <c r="FL214" s="591"/>
      <c r="FM214" s="591"/>
      <c r="FN214" s="592"/>
      <c r="FP214" s="591"/>
      <c r="FQ214" s="591"/>
      <c r="FR214" s="592"/>
      <c r="FT214" s="591"/>
      <c r="FU214" s="591"/>
      <c r="FV214" s="592"/>
      <c r="FX214" s="591"/>
      <c r="FY214" s="591"/>
      <c r="FZ214" s="592"/>
      <c r="GB214" s="591"/>
      <c r="GC214" s="591"/>
      <c r="GD214" s="592"/>
      <c r="GF214" s="591"/>
      <c r="GG214" s="591"/>
      <c r="GH214" s="592"/>
      <c r="GJ214" s="591"/>
      <c r="GK214" s="591"/>
      <c r="GL214" s="592"/>
      <c r="GN214" s="591"/>
      <c r="GO214" s="591"/>
      <c r="GP214" s="592"/>
      <c r="GR214" s="591"/>
      <c r="GS214" s="591"/>
      <c r="GT214" s="592"/>
      <c r="GV214" s="591"/>
      <c r="GW214" s="591"/>
      <c r="GX214" s="592"/>
      <c r="GZ214" s="591"/>
      <c r="HA214" s="591"/>
      <c r="HB214" s="592"/>
      <c r="HD214" s="591"/>
      <c r="HE214" s="591"/>
      <c r="HF214" s="592"/>
      <c r="HH214" s="591"/>
      <c r="HI214" s="591"/>
      <c r="HJ214" s="592"/>
      <c r="HL214" s="591"/>
      <c r="HM214" s="591"/>
      <c r="HN214" s="592"/>
      <c r="HP214" s="591"/>
      <c r="HQ214" s="591"/>
      <c r="HR214" s="592"/>
      <c r="HT214" s="591"/>
      <c r="HU214" s="591"/>
      <c r="HV214" s="592"/>
      <c r="HX214" s="591"/>
      <c r="HY214" s="591"/>
      <c r="HZ214" s="592"/>
      <c r="IB214" s="591"/>
      <c r="IC214" s="591"/>
      <c r="ID214" s="592"/>
      <c r="IF214" s="591"/>
      <c r="IG214" s="591"/>
      <c r="IH214" s="592"/>
      <c r="IJ214" s="591"/>
      <c r="IK214" s="591"/>
      <c r="IL214" s="592"/>
      <c r="IN214" s="591"/>
      <c r="IO214" s="591"/>
      <c r="IP214" s="592"/>
      <c r="IR214" s="591"/>
      <c r="IS214" s="591"/>
      <c r="IT214" s="592"/>
      <c r="IV214" s="591"/>
    </row>
    <row r="215" spans="1:256" ht="15" customHeight="1" x14ac:dyDescent="0.2">
      <c r="A215" s="826"/>
      <c r="B215" s="596"/>
      <c r="C215" s="597"/>
      <c r="D215" s="597"/>
      <c r="E215" s="597"/>
      <c r="G215" s="689"/>
      <c r="H215" s="777"/>
      <c r="I215" s="591"/>
      <c r="J215" s="592"/>
      <c r="L215" s="591"/>
      <c r="M215" s="591"/>
      <c r="N215" s="592"/>
      <c r="P215" s="591"/>
      <c r="Q215" s="591"/>
      <c r="R215" s="592"/>
      <c r="T215" s="591"/>
      <c r="U215" s="591"/>
      <c r="V215" s="592"/>
      <c r="X215" s="591"/>
      <c r="Y215" s="591"/>
      <c r="Z215" s="592"/>
      <c r="AB215" s="591"/>
      <c r="AC215" s="591"/>
      <c r="AD215" s="592"/>
      <c r="AF215" s="591"/>
      <c r="AG215" s="591"/>
      <c r="AH215" s="592"/>
      <c r="AJ215" s="591"/>
      <c r="AK215" s="591"/>
      <c r="AL215" s="592"/>
      <c r="AN215" s="591"/>
      <c r="AO215" s="591"/>
      <c r="AP215" s="592"/>
      <c r="AR215" s="591"/>
      <c r="AS215" s="591"/>
      <c r="AT215" s="592"/>
      <c r="AV215" s="591"/>
      <c r="AW215" s="591"/>
      <c r="AX215" s="592"/>
      <c r="AZ215" s="591"/>
      <c r="BA215" s="591"/>
      <c r="BB215" s="592"/>
      <c r="BD215" s="591"/>
      <c r="BE215" s="591"/>
      <c r="BF215" s="592"/>
      <c r="BH215" s="591"/>
      <c r="BI215" s="591"/>
      <c r="BJ215" s="592"/>
      <c r="BL215" s="591"/>
      <c r="BM215" s="591"/>
      <c r="BN215" s="592"/>
      <c r="BP215" s="591"/>
      <c r="BQ215" s="591"/>
      <c r="BR215" s="592"/>
      <c r="BT215" s="591"/>
      <c r="BU215" s="591"/>
      <c r="BV215" s="592"/>
      <c r="BX215" s="591"/>
      <c r="BY215" s="591"/>
      <c r="BZ215" s="592"/>
      <c r="CB215" s="591"/>
      <c r="CC215" s="591"/>
      <c r="CD215" s="592"/>
      <c r="CF215" s="591"/>
      <c r="CG215" s="591"/>
      <c r="CH215" s="592"/>
      <c r="CJ215" s="591"/>
      <c r="CK215" s="591"/>
      <c r="CL215" s="592"/>
      <c r="CN215" s="591"/>
      <c r="CO215" s="591"/>
      <c r="CP215" s="592"/>
      <c r="CR215" s="591"/>
      <c r="CS215" s="591"/>
      <c r="CT215" s="592"/>
      <c r="CV215" s="591"/>
      <c r="CW215" s="591"/>
      <c r="CX215" s="592"/>
      <c r="CZ215" s="591"/>
      <c r="DA215" s="591"/>
      <c r="DB215" s="592"/>
      <c r="DD215" s="591"/>
      <c r="DE215" s="591"/>
      <c r="DF215" s="592"/>
      <c r="DH215" s="591"/>
      <c r="DI215" s="591"/>
      <c r="DJ215" s="592"/>
      <c r="DL215" s="591"/>
      <c r="DM215" s="591"/>
      <c r="DN215" s="592"/>
      <c r="DP215" s="591"/>
      <c r="DQ215" s="591"/>
      <c r="DR215" s="592"/>
      <c r="DT215" s="591"/>
      <c r="DU215" s="591"/>
      <c r="DV215" s="592"/>
      <c r="DX215" s="591"/>
      <c r="DY215" s="591"/>
      <c r="DZ215" s="592"/>
      <c r="EB215" s="591"/>
      <c r="EC215" s="591"/>
      <c r="ED215" s="592"/>
      <c r="EF215" s="591"/>
      <c r="EG215" s="591"/>
      <c r="EH215" s="592"/>
      <c r="EJ215" s="591"/>
      <c r="EK215" s="591"/>
      <c r="EL215" s="592"/>
      <c r="EN215" s="591"/>
      <c r="EO215" s="591"/>
      <c r="EP215" s="592"/>
      <c r="ER215" s="591"/>
      <c r="ES215" s="591"/>
      <c r="ET215" s="592"/>
      <c r="EV215" s="591"/>
      <c r="EW215" s="591"/>
      <c r="EX215" s="592"/>
      <c r="EZ215" s="591"/>
      <c r="FA215" s="591"/>
      <c r="FB215" s="592"/>
      <c r="FD215" s="591"/>
      <c r="FE215" s="591"/>
      <c r="FF215" s="592"/>
      <c r="FH215" s="591"/>
      <c r="FI215" s="591"/>
      <c r="FJ215" s="592"/>
      <c r="FL215" s="591"/>
      <c r="FM215" s="591"/>
      <c r="FN215" s="592"/>
      <c r="FP215" s="591"/>
      <c r="FQ215" s="591"/>
      <c r="FR215" s="592"/>
      <c r="FT215" s="591"/>
      <c r="FU215" s="591"/>
      <c r="FV215" s="592"/>
      <c r="FX215" s="591"/>
      <c r="FY215" s="591"/>
      <c r="FZ215" s="592"/>
      <c r="GB215" s="591"/>
      <c r="GC215" s="591"/>
      <c r="GD215" s="592"/>
      <c r="GF215" s="591"/>
      <c r="GG215" s="591"/>
      <c r="GH215" s="592"/>
      <c r="GJ215" s="591"/>
      <c r="GK215" s="591"/>
      <c r="GL215" s="592"/>
      <c r="GN215" s="591"/>
      <c r="GO215" s="591"/>
      <c r="GP215" s="592"/>
      <c r="GR215" s="591"/>
      <c r="GS215" s="591"/>
      <c r="GT215" s="592"/>
      <c r="GV215" s="591"/>
      <c r="GW215" s="591"/>
      <c r="GX215" s="592"/>
      <c r="GZ215" s="591"/>
      <c r="HA215" s="591"/>
      <c r="HB215" s="592"/>
      <c r="HD215" s="591"/>
      <c r="HE215" s="591"/>
      <c r="HF215" s="592"/>
      <c r="HH215" s="591"/>
      <c r="HI215" s="591"/>
      <c r="HJ215" s="592"/>
      <c r="HL215" s="591"/>
      <c r="HM215" s="591"/>
      <c r="HN215" s="592"/>
      <c r="HP215" s="591"/>
      <c r="HQ215" s="591"/>
      <c r="HR215" s="592"/>
      <c r="HT215" s="591"/>
      <c r="HU215" s="591"/>
      <c r="HV215" s="592"/>
      <c r="HX215" s="591"/>
      <c r="HY215" s="591"/>
      <c r="HZ215" s="592"/>
      <c r="IB215" s="591"/>
      <c r="IC215" s="591"/>
      <c r="ID215" s="592"/>
      <c r="IF215" s="591"/>
      <c r="IG215" s="591"/>
      <c r="IH215" s="592"/>
      <c r="IJ215" s="591"/>
      <c r="IK215" s="591"/>
      <c r="IL215" s="592"/>
      <c r="IN215" s="591"/>
      <c r="IO215" s="591"/>
      <c r="IP215" s="592"/>
      <c r="IR215" s="591"/>
      <c r="IS215" s="591"/>
      <c r="IT215" s="592"/>
      <c r="IV215" s="591"/>
    </row>
    <row r="216" spans="1:256" ht="15" customHeight="1" x14ac:dyDescent="0.2">
      <c r="A216" s="826"/>
      <c r="B216" s="596"/>
      <c r="C216" s="597"/>
      <c r="D216" s="597"/>
      <c r="E216" s="597"/>
      <c r="G216" s="689"/>
      <c r="H216" s="777"/>
      <c r="I216" s="591"/>
      <c r="J216" s="592"/>
      <c r="L216" s="591"/>
      <c r="M216" s="591"/>
      <c r="N216" s="592"/>
      <c r="P216" s="591"/>
      <c r="Q216" s="591"/>
      <c r="R216" s="592"/>
      <c r="T216" s="591"/>
      <c r="U216" s="591"/>
      <c r="V216" s="592"/>
      <c r="X216" s="591"/>
      <c r="Y216" s="591"/>
      <c r="Z216" s="592"/>
      <c r="AB216" s="591"/>
      <c r="AC216" s="591"/>
      <c r="AD216" s="592"/>
      <c r="AF216" s="591"/>
      <c r="AG216" s="591"/>
      <c r="AH216" s="592"/>
      <c r="AJ216" s="591"/>
      <c r="AK216" s="591"/>
      <c r="AL216" s="592"/>
      <c r="AN216" s="591"/>
      <c r="AO216" s="591"/>
      <c r="AP216" s="592"/>
      <c r="AR216" s="591"/>
      <c r="AS216" s="591"/>
      <c r="AT216" s="592"/>
      <c r="AV216" s="591"/>
      <c r="AW216" s="591"/>
      <c r="AX216" s="592"/>
      <c r="AZ216" s="591"/>
      <c r="BA216" s="591"/>
      <c r="BB216" s="592"/>
      <c r="BD216" s="591"/>
      <c r="BE216" s="591"/>
      <c r="BF216" s="592"/>
      <c r="BH216" s="591"/>
      <c r="BI216" s="591"/>
      <c r="BJ216" s="592"/>
      <c r="BL216" s="591"/>
      <c r="BM216" s="591"/>
      <c r="BN216" s="592"/>
      <c r="BP216" s="591"/>
      <c r="BQ216" s="591"/>
      <c r="BR216" s="592"/>
      <c r="BT216" s="591"/>
      <c r="BU216" s="591"/>
      <c r="BV216" s="592"/>
      <c r="BX216" s="591"/>
      <c r="BY216" s="591"/>
      <c r="BZ216" s="592"/>
      <c r="CB216" s="591"/>
      <c r="CC216" s="591"/>
      <c r="CD216" s="592"/>
      <c r="CF216" s="591"/>
      <c r="CG216" s="591"/>
      <c r="CH216" s="592"/>
      <c r="CJ216" s="591"/>
      <c r="CK216" s="591"/>
      <c r="CL216" s="592"/>
      <c r="CN216" s="591"/>
      <c r="CO216" s="591"/>
      <c r="CP216" s="592"/>
      <c r="CR216" s="591"/>
      <c r="CS216" s="591"/>
      <c r="CT216" s="592"/>
      <c r="CV216" s="591"/>
      <c r="CW216" s="591"/>
      <c r="CX216" s="592"/>
      <c r="CZ216" s="591"/>
      <c r="DA216" s="591"/>
      <c r="DB216" s="592"/>
      <c r="DD216" s="591"/>
      <c r="DE216" s="591"/>
      <c r="DF216" s="592"/>
      <c r="DH216" s="591"/>
      <c r="DI216" s="591"/>
      <c r="DJ216" s="592"/>
      <c r="DL216" s="591"/>
      <c r="DM216" s="591"/>
      <c r="DN216" s="592"/>
      <c r="DP216" s="591"/>
      <c r="DQ216" s="591"/>
      <c r="DR216" s="592"/>
      <c r="DT216" s="591"/>
      <c r="DU216" s="591"/>
      <c r="DV216" s="592"/>
      <c r="DX216" s="591"/>
      <c r="DY216" s="591"/>
      <c r="DZ216" s="592"/>
      <c r="EB216" s="591"/>
      <c r="EC216" s="591"/>
      <c r="ED216" s="592"/>
      <c r="EF216" s="591"/>
      <c r="EG216" s="591"/>
      <c r="EH216" s="592"/>
      <c r="EJ216" s="591"/>
      <c r="EK216" s="591"/>
      <c r="EL216" s="592"/>
      <c r="EN216" s="591"/>
      <c r="EO216" s="591"/>
      <c r="EP216" s="592"/>
      <c r="ER216" s="591"/>
      <c r="ES216" s="591"/>
      <c r="ET216" s="592"/>
      <c r="EV216" s="591"/>
      <c r="EW216" s="591"/>
      <c r="EX216" s="592"/>
      <c r="EZ216" s="591"/>
      <c r="FA216" s="591"/>
      <c r="FB216" s="592"/>
      <c r="FD216" s="591"/>
      <c r="FE216" s="591"/>
      <c r="FF216" s="592"/>
      <c r="FH216" s="591"/>
      <c r="FI216" s="591"/>
      <c r="FJ216" s="592"/>
      <c r="FL216" s="591"/>
      <c r="FM216" s="591"/>
      <c r="FN216" s="592"/>
      <c r="FP216" s="591"/>
      <c r="FQ216" s="591"/>
      <c r="FR216" s="592"/>
      <c r="FT216" s="591"/>
      <c r="FU216" s="591"/>
      <c r="FV216" s="592"/>
      <c r="FX216" s="591"/>
      <c r="FY216" s="591"/>
      <c r="FZ216" s="592"/>
      <c r="GB216" s="591"/>
      <c r="GC216" s="591"/>
      <c r="GD216" s="592"/>
      <c r="GF216" s="591"/>
      <c r="GG216" s="591"/>
      <c r="GH216" s="592"/>
      <c r="GJ216" s="591"/>
      <c r="GK216" s="591"/>
      <c r="GL216" s="592"/>
      <c r="GN216" s="591"/>
      <c r="GO216" s="591"/>
      <c r="GP216" s="592"/>
      <c r="GR216" s="591"/>
      <c r="GS216" s="591"/>
      <c r="GT216" s="592"/>
      <c r="GV216" s="591"/>
      <c r="GW216" s="591"/>
      <c r="GX216" s="592"/>
      <c r="GZ216" s="591"/>
      <c r="HA216" s="591"/>
      <c r="HB216" s="592"/>
      <c r="HD216" s="591"/>
      <c r="HE216" s="591"/>
      <c r="HF216" s="592"/>
      <c r="HH216" s="591"/>
      <c r="HI216" s="591"/>
      <c r="HJ216" s="592"/>
      <c r="HL216" s="591"/>
      <c r="HM216" s="591"/>
      <c r="HN216" s="592"/>
      <c r="HP216" s="591"/>
      <c r="HQ216" s="591"/>
      <c r="HR216" s="592"/>
      <c r="HT216" s="591"/>
      <c r="HU216" s="591"/>
      <c r="HV216" s="592"/>
      <c r="HX216" s="591"/>
      <c r="HY216" s="591"/>
      <c r="HZ216" s="592"/>
      <c r="IB216" s="591"/>
      <c r="IC216" s="591"/>
      <c r="ID216" s="592"/>
      <c r="IF216" s="591"/>
      <c r="IG216" s="591"/>
      <c r="IH216" s="592"/>
      <c r="IJ216" s="591"/>
      <c r="IK216" s="591"/>
      <c r="IL216" s="592"/>
      <c r="IN216" s="591"/>
      <c r="IO216" s="591"/>
      <c r="IP216" s="592"/>
      <c r="IR216" s="591"/>
      <c r="IS216" s="591"/>
      <c r="IT216" s="592"/>
      <c r="IV216" s="591"/>
    </row>
    <row r="217" spans="1:256" ht="15" customHeight="1" x14ac:dyDescent="0.2">
      <c r="B217" s="596"/>
      <c r="C217" s="597"/>
      <c r="D217" s="597"/>
      <c r="E217" s="597"/>
      <c r="G217" s="689"/>
      <c r="H217" s="777"/>
      <c r="I217" s="591"/>
      <c r="J217" s="592"/>
      <c r="L217" s="591"/>
      <c r="M217" s="591"/>
      <c r="N217" s="592"/>
      <c r="P217" s="591"/>
      <c r="Q217" s="591"/>
      <c r="R217" s="592"/>
      <c r="T217" s="591"/>
      <c r="U217" s="591"/>
      <c r="V217" s="592"/>
      <c r="X217" s="591"/>
      <c r="Y217" s="591"/>
      <c r="Z217" s="592"/>
      <c r="AB217" s="591"/>
      <c r="AC217" s="591"/>
      <c r="AD217" s="592"/>
      <c r="AF217" s="591"/>
      <c r="AG217" s="591"/>
      <c r="AH217" s="592"/>
      <c r="AJ217" s="591"/>
      <c r="AK217" s="591"/>
      <c r="AL217" s="592"/>
      <c r="AN217" s="591"/>
      <c r="AO217" s="591"/>
      <c r="AP217" s="592"/>
      <c r="AR217" s="591"/>
      <c r="AS217" s="591"/>
      <c r="AT217" s="592"/>
      <c r="AV217" s="591"/>
      <c r="AW217" s="591"/>
      <c r="AX217" s="592"/>
      <c r="AZ217" s="591"/>
      <c r="BA217" s="591"/>
      <c r="BB217" s="592"/>
      <c r="BD217" s="591"/>
      <c r="BE217" s="591"/>
      <c r="BF217" s="592"/>
      <c r="BH217" s="591"/>
      <c r="BI217" s="591"/>
      <c r="BJ217" s="592"/>
      <c r="BL217" s="591"/>
      <c r="BM217" s="591"/>
      <c r="BN217" s="592"/>
      <c r="BP217" s="591"/>
      <c r="BQ217" s="591"/>
      <c r="BR217" s="592"/>
      <c r="BT217" s="591"/>
      <c r="BU217" s="591"/>
      <c r="BV217" s="592"/>
      <c r="BX217" s="591"/>
      <c r="BY217" s="591"/>
      <c r="BZ217" s="592"/>
      <c r="CB217" s="591"/>
      <c r="CC217" s="591"/>
      <c r="CD217" s="592"/>
      <c r="CF217" s="591"/>
      <c r="CG217" s="591"/>
      <c r="CH217" s="592"/>
      <c r="CJ217" s="591"/>
      <c r="CK217" s="591"/>
      <c r="CL217" s="592"/>
      <c r="CN217" s="591"/>
      <c r="CO217" s="591"/>
      <c r="CP217" s="592"/>
      <c r="CR217" s="591"/>
      <c r="CS217" s="591"/>
      <c r="CT217" s="592"/>
      <c r="CV217" s="591"/>
      <c r="CW217" s="591"/>
      <c r="CX217" s="592"/>
      <c r="CZ217" s="591"/>
      <c r="DA217" s="591"/>
      <c r="DB217" s="592"/>
      <c r="DD217" s="591"/>
      <c r="DE217" s="591"/>
      <c r="DF217" s="592"/>
      <c r="DH217" s="591"/>
      <c r="DI217" s="591"/>
      <c r="DJ217" s="592"/>
      <c r="DL217" s="591"/>
      <c r="DM217" s="591"/>
      <c r="DN217" s="592"/>
      <c r="DP217" s="591"/>
      <c r="DQ217" s="591"/>
      <c r="DR217" s="592"/>
      <c r="DT217" s="591"/>
      <c r="DU217" s="591"/>
      <c r="DV217" s="592"/>
      <c r="DX217" s="591"/>
      <c r="DY217" s="591"/>
      <c r="DZ217" s="592"/>
      <c r="EB217" s="591"/>
      <c r="EC217" s="591"/>
      <c r="ED217" s="592"/>
      <c r="EF217" s="591"/>
      <c r="EG217" s="591"/>
      <c r="EH217" s="592"/>
      <c r="EJ217" s="591"/>
      <c r="EK217" s="591"/>
      <c r="EL217" s="592"/>
      <c r="EN217" s="591"/>
      <c r="EO217" s="591"/>
      <c r="EP217" s="592"/>
      <c r="ER217" s="591"/>
      <c r="ES217" s="591"/>
      <c r="ET217" s="592"/>
      <c r="EV217" s="591"/>
      <c r="EW217" s="591"/>
      <c r="EX217" s="592"/>
      <c r="EZ217" s="591"/>
      <c r="FA217" s="591"/>
      <c r="FB217" s="592"/>
      <c r="FD217" s="591"/>
      <c r="FE217" s="591"/>
      <c r="FF217" s="592"/>
      <c r="FH217" s="591"/>
      <c r="FI217" s="591"/>
      <c r="FJ217" s="592"/>
      <c r="FL217" s="591"/>
      <c r="FM217" s="591"/>
      <c r="FN217" s="592"/>
      <c r="FP217" s="591"/>
      <c r="FQ217" s="591"/>
      <c r="FR217" s="592"/>
      <c r="FT217" s="591"/>
      <c r="FU217" s="591"/>
      <c r="FV217" s="592"/>
      <c r="FX217" s="591"/>
      <c r="FY217" s="591"/>
      <c r="FZ217" s="592"/>
      <c r="GB217" s="591"/>
      <c r="GC217" s="591"/>
      <c r="GD217" s="592"/>
      <c r="GF217" s="591"/>
      <c r="GG217" s="591"/>
      <c r="GH217" s="592"/>
      <c r="GJ217" s="591"/>
      <c r="GK217" s="591"/>
      <c r="GL217" s="592"/>
      <c r="GN217" s="591"/>
      <c r="GO217" s="591"/>
      <c r="GP217" s="592"/>
      <c r="GR217" s="591"/>
      <c r="GS217" s="591"/>
      <c r="GT217" s="592"/>
      <c r="GV217" s="591"/>
      <c r="GW217" s="591"/>
      <c r="GX217" s="592"/>
      <c r="GZ217" s="591"/>
      <c r="HA217" s="591"/>
      <c r="HB217" s="592"/>
      <c r="HD217" s="591"/>
      <c r="HE217" s="591"/>
      <c r="HF217" s="592"/>
      <c r="HH217" s="591"/>
      <c r="HI217" s="591"/>
      <c r="HJ217" s="592"/>
      <c r="HL217" s="591"/>
      <c r="HM217" s="591"/>
      <c r="HN217" s="592"/>
      <c r="HP217" s="591"/>
      <c r="HQ217" s="591"/>
      <c r="HR217" s="592"/>
      <c r="HT217" s="591"/>
      <c r="HU217" s="591"/>
      <c r="HV217" s="592"/>
      <c r="HX217" s="591"/>
      <c r="HY217" s="591"/>
      <c r="HZ217" s="592"/>
      <c r="IB217" s="591"/>
      <c r="IC217" s="591"/>
      <c r="ID217" s="592"/>
      <c r="IF217" s="591"/>
      <c r="IG217" s="591"/>
      <c r="IH217" s="592"/>
      <c r="IJ217" s="591"/>
      <c r="IK217" s="591"/>
      <c r="IL217" s="592"/>
      <c r="IN217" s="591"/>
      <c r="IO217" s="591"/>
      <c r="IP217" s="592"/>
      <c r="IR217" s="591"/>
      <c r="IS217" s="591"/>
      <c r="IT217" s="592"/>
      <c r="IV217" s="591"/>
    </row>
    <row r="218" spans="1:256" ht="15" customHeight="1" x14ac:dyDescent="0.2">
      <c r="B218" s="596"/>
      <c r="C218" s="597"/>
      <c r="D218" s="597"/>
      <c r="E218" s="597"/>
      <c r="G218" s="689"/>
      <c r="H218" s="777"/>
      <c r="I218" s="591"/>
      <c r="J218" s="592"/>
      <c r="L218" s="591"/>
      <c r="M218" s="591"/>
      <c r="N218" s="592"/>
      <c r="P218" s="591"/>
      <c r="Q218" s="591"/>
      <c r="R218" s="592"/>
      <c r="T218" s="591"/>
      <c r="U218" s="591"/>
      <c r="V218" s="592"/>
      <c r="X218" s="591"/>
      <c r="Y218" s="591"/>
      <c r="Z218" s="592"/>
      <c r="AB218" s="591"/>
      <c r="AC218" s="591"/>
      <c r="AD218" s="592"/>
      <c r="AF218" s="591"/>
      <c r="AG218" s="591"/>
      <c r="AH218" s="592"/>
      <c r="AJ218" s="591"/>
      <c r="AK218" s="591"/>
      <c r="AL218" s="592"/>
      <c r="AN218" s="591"/>
      <c r="AO218" s="591"/>
      <c r="AP218" s="592"/>
      <c r="AR218" s="591"/>
      <c r="AS218" s="591"/>
      <c r="AT218" s="592"/>
      <c r="AV218" s="591"/>
      <c r="AW218" s="591"/>
      <c r="AX218" s="592"/>
      <c r="AZ218" s="591"/>
      <c r="BA218" s="591"/>
      <c r="BB218" s="592"/>
      <c r="BD218" s="591"/>
      <c r="BE218" s="591"/>
      <c r="BF218" s="592"/>
      <c r="BH218" s="591"/>
      <c r="BI218" s="591"/>
      <c r="BJ218" s="592"/>
      <c r="BL218" s="591"/>
      <c r="BM218" s="591"/>
      <c r="BN218" s="592"/>
      <c r="BP218" s="591"/>
      <c r="BQ218" s="591"/>
      <c r="BR218" s="592"/>
      <c r="BT218" s="591"/>
      <c r="BU218" s="591"/>
      <c r="BV218" s="592"/>
      <c r="BX218" s="591"/>
      <c r="BY218" s="591"/>
      <c r="BZ218" s="592"/>
      <c r="CB218" s="591"/>
      <c r="CC218" s="591"/>
      <c r="CD218" s="592"/>
      <c r="CF218" s="591"/>
      <c r="CG218" s="591"/>
      <c r="CH218" s="592"/>
      <c r="CJ218" s="591"/>
      <c r="CK218" s="591"/>
      <c r="CL218" s="592"/>
      <c r="CN218" s="591"/>
      <c r="CO218" s="591"/>
      <c r="CP218" s="592"/>
      <c r="CR218" s="591"/>
      <c r="CS218" s="591"/>
      <c r="CT218" s="592"/>
      <c r="CV218" s="591"/>
      <c r="CW218" s="591"/>
      <c r="CX218" s="592"/>
      <c r="CZ218" s="591"/>
      <c r="DA218" s="591"/>
      <c r="DB218" s="592"/>
      <c r="DD218" s="591"/>
      <c r="DE218" s="591"/>
      <c r="DF218" s="592"/>
      <c r="DH218" s="591"/>
      <c r="DI218" s="591"/>
      <c r="DJ218" s="592"/>
      <c r="DL218" s="591"/>
      <c r="DM218" s="591"/>
      <c r="DN218" s="592"/>
      <c r="DP218" s="591"/>
      <c r="DQ218" s="591"/>
      <c r="DR218" s="592"/>
      <c r="DT218" s="591"/>
      <c r="DU218" s="591"/>
      <c r="DV218" s="592"/>
      <c r="DX218" s="591"/>
      <c r="DY218" s="591"/>
      <c r="DZ218" s="592"/>
      <c r="EB218" s="591"/>
      <c r="EC218" s="591"/>
      <c r="ED218" s="592"/>
      <c r="EF218" s="591"/>
      <c r="EG218" s="591"/>
      <c r="EH218" s="592"/>
      <c r="EJ218" s="591"/>
      <c r="EK218" s="591"/>
      <c r="EL218" s="592"/>
      <c r="EN218" s="591"/>
      <c r="EO218" s="591"/>
      <c r="EP218" s="592"/>
      <c r="ER218" s="591"/>
      <c r="ES218" s="591"/>
      <c r="ET218" s="592"/>
      <c r="EV218" s="591"/>
      <c r="EW218" s="591"/>
      <c r="EX218" s="592"/>
      <c r="EZ218" s="591"/>
      <c r="FA218" s="591"/>
      <c r="FB218" s="592"/>
      <c r="FD218" s="591"/>
      <c r="FE218" s="591"/>
      <c r="FF218" s="592"/>
      <c r="FH218" s="591"/>
      <c r="FI218" s="591"/>
      <c r="FJ218" s="592"/>
      <c r="FL218" s="591"/>
      <c r="FM218" s="591"/>
      <c r="FN218" s="592"/>
      <c r="FP218" s="591"/>
      <c r="FQ218" s="591"/>
      <c r="FR218" s="592"/>
      <c r="FT218" s="591"/>
      <c r="FU218" s="591"/>
      <c r="FV218" s="592"/>
      <c r="FX218" s="591"/>
      <c r="FY218" s="591"/>
      <c r="FZ218" s="592"/>
      <c r="GB218" s="591"/>
      <c r="GC218" s="591"/>
      <c r="GD218" s="592"/>
      <c r="GF218" s="591"/>
      <c r="GG218" s="591"/>
      <c r="GH218" s="592"/>
      <c r="GJ218" s="591"/>
      <c r="GK218" s="591"/>
      <c r="GL218" s="592"/>
      <c r="GN218" s="591"/>
      <c r="GO218" s="591"/>
      <c r="GP218" s="592"/>
      <c r="GR218" s="591"/>
      <c r="GS218" s="591"/>
      <c r="GT218" s="592"/>
      <c r="GV218" s="591"/>
      <c r="GW218" s="591"/>
      <c r="GX218" s="592"/>
      <c r="GZ218" s="591"/>
      <c r="HA218" s="591"/>
      <c r="HB218" s="592"/>
      <c r="HD218" s="591"/>
      <c r="HE218" s="591"/>
      <c r="HF218" s="592"/>
      <c r="HH218" s="591"/>
      <c r="HI218" s="591"/>
      <c r="HJ218" s="592"/>
      <c r="HL218" s="591"/>
      <c r="HM218" s="591"/>
      <c r="HN218" s="592"/>
      <c r="HP218" s="591"/>
      <c r="HQ218" s="591"/>
      <c r="HR218" s="592"/>
      <c r="HT218" s="591"/>
      <c r="HU218" s="591"/>
      <c r="HV218" s="592"/>
      <c r="HX218" s="591"/>
      <c r="HY218" s="591"/>
      <c r="HZ218" s="592"/>
      <c r="IB218" s="591"/>
      <c r="IC218" s="591"/>
      <c r="ID218" s="592"/>
      <c r="IF218" s="591"/>
      <c r="IG218" s="591"/>
      <c r="IH218" s="592"/>
      <c r="IJ218" s="591"/>
      <c r="IK218" s="591"/>
      <c r="IL218" s="592"/>
      <c r="IN218" s="591"/>
      <c r="IO218" s="591"/>
      <c r="IP218" s="592"/>
      <c r="IR218" s="591"/>
      <c r="IS218" s="591"/>
      <c r="IT218" s="592"/>
      <c r="IV218" s="591"/>
    </row>
    <row r="219" spans="1:256" ht="15" customHeight="1" x14ac:dyDescent="0.2">
      <c r="B219" s="596"/>
      <c r="C219" s="597"/>
      <c r="D219" s="597"/>
      <c r="E219" s="597"/>
      <c r="G219" s="689"/>
      <c r="H219" s="777"/>
      <c r="I219" s="591"/>
      <c r="J219" s="592"/>
      <c r="L219" s="591"/>
      <c r="M219" s="591"/>
      <c r="N219" s="592"/>
      <c r="P219" s="591"/>
      <c r="Q219" s="591"/>
      <c r="R219" s="592"/>
      <c r="T219" s="591"/>
      <c r="U219" s="591"/>
      <c r="V219" s="592"/>
      <c r="X219" s="591"/>
      <c r="Y219" s="591"/>
      <c r="Z219" s="592"/>
      <c r="AB219" s="591"/>
      <c r="AC219" s="591"/>
      <c r="AD219" s="592"/>
      <c r="AF219" s="591"/>
      <c r="AG219" s="591"/>
      <c r="AH219" s="592"/>
      <c r="AJ219" s="591"/>
      <c r="AK219" s="591"/>
      <c r="AL219" s="592"/>
      <c r="AN219" s="591"/>
      <c r="AO219" s="591"/>
      <c r="AP219" s="592"/>
      <c r="AR219" s="591"/>
      <c r="AS219" s="591"/>
      <c r="AT219" s="592"/>
      <c r="AV219" s="591"/>
      <c r="AW219" s="591"/>
      <c r="AX219" s="592"/>
      <c r="AZ219" s="591"/>
      <c r="BA219" s="591"/>
      <c r="BB219" s="592"/>
      <c r="BD219" s="591"/>
      <c r="BE219" s="591"/>
      <c r="BF219" s="592"/>
      <c r="BH219" s="591"/>
      <c r="BI219" s="591"/>
      <c r="BJ219" s="592"/>
      <c r="BL219" s="591"/>
      <c r="BM219" s="591"/>
      <c r="BN219" s="592"/>
      <c r="BP219" s="591"/>
      <c r="BQ219" s="591"/>
      <c r="BR219" s="592"/>
      <c r="BT219" s="591"/>
      <c r="BU219" s="591"/>
      <c r="BV219" s="592"/>
      <c r="BX219" s="591"/>
      <c r="BY219" s="591"/>
      <c r="BZ219" s="592"/>
      <c r="CB219" s="591"/>
      <c r="CC219" s="591"/>
      <c r="CD219" s="592"/>
      <c r="CF219" s="591"/>
      <c r="CG219" s="591"/>
      <c r="CH219" s="592"/>
      <c r="CJ219" s="591"/>
      <c r="CK219" s="591"/>
      <c r="CL219" s="592"/>
      <c r="CN219" s="591"/>
      <c r="CO219" s="591"/>
      <c r="CP219" s="592"/>
      <c r="CR219" s="591"/>
      <c r="CS219" s="591"/>
      <c r="CT219" s="592"/>
      <c r="CV219" s="591"/>
      <c r="CW219" s="591"/>
      <c r="CX219" s="592"/>
      <c r="CZ219" s="591"/>
      <c r="DA219" s="591"/>
      <c r="DB219" s="592"/>
      <c r="DD219" s="591"/>
      <c r="DE219" s="591"/>
      <c r="DF219" s="592"/>
      <c r="DH219" s="591"/>
      <c r="DI219" s="591"/>
      <c r="DJ219" s="592"/>
      <c r="DL219" s="591"/>
      <c r="DM219" s="591"/>
      <c r="DN219" s="592"/>
      <c r="DP219" s="591"/>
      <c r="DQ219" s="591"/>
      <c r="DR219" s="592"/>
      <c r="DT219" s="591"/>
      <c r="DU219" s="591"/>
      <c r="DV219" s="592"/>
      <c r="DX219" s="591"/>
      <c r="DY219" s="591"/>
      <c r="DZ219" s="592"/>
      <c r="EB219" s="591"/>
      <c r="EC219" s="591"/>
      <c r="ED219" s="592"/>
      <c r="EF219" s="591"/>
      <c r="EG219" s="591"/>
      <c r="EH219" s="592"/>
      <c r="EJ219" s="591"/>
      <c r="EK219" s="591"/>
      <c r="EL219" s="592"/>
      <c r="EN219" s="591"/>
      <c r="EO219" s="591"/>
      <c r="EP219" s="592"/>
      <c r="ER219" s="591"/>
      <c r="ES219" s="591"/>
      <c r="ET219" s="592"/>
      <c r="EV219" s="591"/>
      <c r="EW219" s="591"/>
      <c r="EX219" s="592"/>
      <c r="EZ219" s="591"/>
      <c r="FA219" s="591"/>
      <c r="FB219" s="592"/>
      <c r="FD219" s="591"/>
      <c r="FE219" s="591"/>
      <c r="FF219" s="592"/>
      <c r="FH219" s="591"/>
      <c r="FI219" s="591"/>
      <c r="FJ219" s="592"/>
      <c r="FL219" s="591"/>
      <c r="FM219" s="591"/>
      <c r="FN219" s="592"/>
      <c r="FP219" s="591"/>
      <c r="FQ219" s="591"/>
      <c r="FR219" s="592"/>
      <c r="FT219" s="591"/>
      <c r="FU219" s="591"/>
      <c r="FV219" s="592"/>
      <c r="FX219" s="591"/>
      <c r="FY219" s="591"/>
      <c r="FZ219" s="592"/>
      <c r="GB219" s="591"/>
      <c r="GC219" s="591"/>
      <c r="GD219" s="592"/>
      <c r="GF219" s="591"/>
      <c r="GG219" s="591"/>
      <c r="GH219" s="592"/>
      <c r="GJ219" s="591"/>
      <c r="GK219" s="591"/>
      <c r="GL219" s="592"/>
      <c r="GN219" s="591"/>
      <c r="GO219" s="591"/>
      <c r="GP219" s="592"/>
      <c r="GR219" s="591"/>
      <c r="GS219" s="591"/>
      <c r="GT219" s="592"/>
      <c r="GV219" s="591"/>
      <c r="GW219" s="591"/>
      <c r="GX219" s="592"/>
      <c r="GZ219" s="591"/>
      <c r="HA219" s="591"/>
      <c r="HB219" s="592"/>
      <c r="HD219" s="591"/>
      <c r="HE219" s="591"/>
      <c r="HF219" s="592"/>
      <c r="HH219" s="591"/>
      <c r="HI219" s="591"/>
      <c r="HJ219" s="592"/>
      <c r="HL219" s="591"/>
      <c r="HM219" s="591"/>
      <c r="HN219" s="592"/>
      <c r="HP219" s="591"/>
      <c r="HQ219" s="591"/>
      <c r="HR219" s="592"/>
      <c r="HT219" s="591"/>
      <c r="HU219" s="591"/>
      <c r="HV219" s="592"/>
      <c r="HX219" s="591"/>
      <c r="HY219" s="591"/>
      <c r="HZ219" s="592"/>
      <c r="IB219" s="591"/>
      <c r="IC219" s="591"/>
      <c r="ID219" s="592"/>
      <c r="IF219" s="591"/>
      <c r="IG219" s="591"/>
      <c r="IH219" s="592"/>
      <c r="IJ219" s="591"/>
      <c r="IK219" s="591"/>
      <c r="IL219" s="592"/>
      <c r="IN219" s="591"/>
      <c r="IO219" s="591"/>
      <c r="IP219" s="592"/>
      <c r="IR219" s="591"/>
      <c r="IS219" s="591"/>
      <c r="IT219" s="592"/>
      <c r="IV219" s="591"/>
    </row>
    <row r="220" spans="1:256" ht="15" customHeight="1" x14ac:dyDescent="0.2">
      <c r="B220" s="596"/>
      <c r="C220" s="597"/>
      <c r="D220" s="597"/>
      <c r="E220" s="597"/>
      <c r="G220" s="689"/>
      <c r="H220" s="777"/>
      <c r="I220" s="591"/>
      <c r="J220" s="592"/>
      <c r="L220" s="591"/>
      <c r="M220" s="591"/>
      <c r="N220" s="592"/>
      <c r="P220" s="591"/>
      <c r="Q220" s="591"/>
      <c r="R220" s="592"/>
      <c r="T220" s="591"/>
      <c r="U220" s="591"/>
      <c r="V220" s="592"/>
      <c r="X220" s="591"/>
      <c r="Y220" s="591"/>
      <c r="Z220" s="592"/>
      <c r="AB220" s="591"/>
      <c r="AC220" s="591"/>
      <c r="AD220" s="592"/>
      <c r="AF220" s="591"/>
      <c r="AG220" s="591"/>
      <c r="AH220" s="592"/>
      <c r="AJ220" s="591"/>
      <c r="AK220" s="591"/>
      <c r="AL220" s="592"/>
      <c r="AN220" s="591"/>
      <c r="AO220" s="591"/>
      <c r="AP220" s="592"/>
      <c r="AR220" s="591"/>
      <c r="AS220" s="591"/>
      <c r="AT220" s="592"/>
      <c r="AV220" s="591"/>
      <c r="AW220" s="591"/>
      <c r="AX220" s="592"/>
      <c r="AZ220" s="591"/>
      <c r="BA220" s="591"/>
      <c r="BB220" s="592"/>
      <c r="BD220" s="591"/>
      <c r="BE220" s="591"/>
      <c r="BF220" s="592"/>
      <c r="BH220" s="591"/>
      <c r="BI220" s="591"/>
      <c r="BJ220" s="592"/>
      <c r="BL220" s="591"/>
      <c r="BM220" s="591"/>
      <c r="BN220" s="592"/>
      <c r="BP220" s="591"/>
      <c r="BQ220" s="591"/>
      <c r="BR220" s="592"/>
      <c r="BT220" s="591"/>
      <c r="BU220" s="591"/>
      <c r="BV220" s="592"/>
      <c r="BX220" s="591"/>
      <c r="BY220" s="591"/>
      <c r="BZ220" s="592"/>
      <c r="CB220" s="591"/>
      <c r="CC220" s="591"/>
      <c r="CD220" s="592"/>
      <c r="CF220" s="591"/>
      <c r="CG220" s="591"/>
      <c r="CH220" s="592"/>
      <c r="CJ220" s="591"/>
      <c r="CK220" s="591"/>
      <c r="CL220" s="592"/>
      <c r="CN220" s="591"/>
      <c r="CO220" s="591"/>
      <c r="CP220" s="592"/>
      <c r="CR220" s="591"/>
      <c r="CS220" s="591"/>
      <c r="CT220" s="592"/>
      <c r="CV220" s="591"/>
      <c r="CW220" s="591"/>
      <c r="CX220" s="592"/>
      <c r="CZ220" s="591"/>
      <c r="DA220" s="591"/>
      <c r="DB220" s="592"/>
      <c r="DD220" s="591"/>
      <c r="DE220" s="591"/>
      <c r="DF220" s="592"/>
      <c r="DH220" s="591"/>
      <c r="DI220" s="591"/>
      <c r="DJ220" s="592"/>
      <c r="DL220" s="591"/>
      <c r="DM220" s="591"/>
      <c r="DN220" s="592"/>
      <c r="DP220" s="591"/>
      <c r="DQ220" s="591"/>
      <c r="DR220" s="592"/>
      <c r="DT220" s="591"/>
      <c r="DU220" s="591"/>
      <c r="DV220" s="592"/>
      <c r="DX220" s="591"/>
      <c r="DY220" s="591"/>
      <c r="DZ220" s="592"/>
      <c r="EB220" s="591"/>
      <c r="EC220" s="591"/>
      <c r="ED220" s="592"/>
      <c r="EF220" s="591"/>
      <c r="EG220" s="591"/>
      <c r="EH220" s="592"/>
      <c r="EJ220" s="591"/>
      <c r="EK220" s="591"/>
      <c r="EL220" s="592"/>
      <c r="EN220" s="591"/>
      <c r="EO220" s="591"/>
      <c r="EP220" s="592"/>
      <c r="ER220" s="591"/>
      <c r="ES220" s="591"/>
      <c r="ET220" s="592"/>
      <c r="EV220" s="591"/>
      <c r="EW220" s="591"/>
      <c r="EX220" s="592"/>
      <c r="EZ220" s="591"/>
      <c r="FA220" s="591"/>
      <c r="FB220" s="592"/>
      <c r="FD220" s="591"/>
      <c r="FE220" s="591"/>
      <c r="FF220" s="592"/>
      <c r="FH220" s="591"/>
      <c r="FI220" s="591"/>
      <c r="FJ220" s="592"/>
      <c r="FL220" s="591"/>
      <c r="FM220" s="591"/>
      <c r="FN220" s="592"/>
      <c r="FP220" s="591"/>
      <c r="FQ220" s="591"/>
      <c r="FR220" s="592"/>
      <c r="FT220" s="591"/>
      <c r="FU220" s="591"/>
      <c r="FV220" s="592"/>
      <c r="FX220" s="591"/>
      <c r="FY220" s="591"/>
      <c r="FZ220" s="592"/>
      <c r="GB220" s="591"/>
      <c r="GC220" s="591"/>
      <c r="GD220" s="592"/>
      <c r="GF220" s="591"/>
      <c r="GG220" s="591"/>
      <c r="GH220" s="592"/>
      <c r="GJ220" s="591"/>
      <c r="GK220" s="591"/>
      <c r="GL220" s="592"/>
      <c r="GN220" s="591"/>
      <c r="GO220" s="591"/>
      <c r="GP220" s="592"/>
      <c r="GR220" s="591"/>
      <c r="GS220" s="591"/>
      <c r="GT220" s="592"/>
      <c r="GV220" s="591"/>
      <c r="GW220" s="591"/>
      <c r="GX220" s="592"/>
      <c r="GZ220" s="591"/>
      <c r="HA220" s="591"/>
      <c r="HB220" s="592"/>
      <c r="HD220" s="591"/>
      <c r="HE220" s="591"/>
      <c r="HF220" s="592"/>
      <c r="HH220" s="591"/>
      <c r="HI220" s="591"/>
      <c r="HJ220" s="592"/>
      <c r="HL220" s="591"/>
      <c r="HM220" s="591"/>
      <c r="HN220" s="592"/>
      <c r="HP220" s="591"/>
      <c r="HQ220" s="591"/>
      <c r="HR220" s="592"/>
      <c r="HT220" s="591"/>
      <c r="HU220" s="591"/>
      <c r="HV220" s="592"/>
      <c r="HX220" s="591"/>
      <c r="HY220" s="591"/>
      <c r="HZ220" s="592"/>
      <c r="IB220" s="591"/>
      <c r="IC220" s="591"/>
      <c r="ID220" s="592"/>
      <c r="IF220" s="591"/>
      <c r="IG220" s="591"/>
      <c r="IH220" s="592"/>
      <c r="IJ220" s="591"/>
      <c r="IK220" s="591"/>
      <c r="IL220" s="592"/>
      <c r="IN220" s="591"/>
      <c r="IO220" s="591"/>
      <c r="IP220" s="592"/>
      <c r="IR220" s="591"/>
      <c r="IS220" s="591"/>
      <c r="IT220" s="592"/>
      <c r="IV220" s="591"/>
    </row>
    <row r="221" spans="1:256" ht="15" customHeight="1" x14ac:dyDescent="0.2">
      <c r="B221" s="596"/>
      <c r="C221" s="597"/>
      <c r="D221" s="597"/>
      <c r="E221" s="597"/>
      <c r="G221" s="689"/>
      <c r="H221" s="777"/>
      <c r="I221" s="591"/>
      <c r="J221" s="592"/>
      <c r="L221" s="591"/>
      <c r="M221" s="591"/>
      <c r="N221" s="592"/>
      <c r="P221" s="591"/>
      <c r="Q221" s="591"/>
      <c r="R221" s="592"/>
      <c r="T221" s="591"/>
      <c r="U221" s="591"/>
      <c r="V221" s="592"/>
      <c r="X221" s="591"/>
      <c r="Y221" s="591"/>
      <c r="Z221" s="592"/>
      <c r="AB221" s="591"/>
      <c r="AC221" s="591"/>
      <c r="AD221" s="592"/>
      <c r="AF221" s="591"/>
      <c r="AG221" s="591"/>
      <c r="AH221" s="592"/>
      <c r="AJ221" s="591"/>
      <c r="AK221" s="591"/>
      <c r="AL221" s="592"/>
      <c r="AN221" s="591"/>
      <c r="AO221" s="591"/>
      <c r="AP221" s="592"/>
      <c r="AR221" s="591"/>
      <c r="AS221" s="591"/>
      <c r="AT221" s="592"/>
      <c r="AV221" s="591"/>
      <c r="AW221" s="591"/>
      <c r="AX221" s="592"/>
      <c r="AZ221" s="591"/>
      <c r="BA221" s="591"/>
      <c r="BB221" s="592"/>
      <c r="BD221" s="591"/>
      <c r="BE221" s="591"/>
      <c r="BF221" s="592"/>
      <c r="BH221" s="591"/>
      <c r="BI221" s="591"/>
      <c r="BJ221" s="592"/>
      <c r="BL221" s="591"/>
      <c r="BM221" s="591"/>
      <c r="BN221" s="592"/>
      <c r="BP221" s="591"/>
      <c r="BQ221" s="591"/>
      <c r="BR221" s="592"/>
      <c r="BT221" s="591"/>
      <c r="BU221" s="591"/>
      <c r="BV221" s="592"/>
      <c r="BX221" s="591"/>
      <c r="BY221" s="591"/>
      <c r="BZ221" s="592"/>
      <c r="CB221" s="591"/>
      <c r="CC221" s="591"/>
      <c r="CD221" s="592"/>
      <c r="CF221" s="591"/>
      <c r="CG221" s="591"/>
      <c r="CH221" s="592"/>
      <c r="CJ221" s="591"/>
      <c r="CK221" s="591"/>
      <c r="CL221" s="592"/>
      <c r="CN221" s="591"/>
      <c r="CO221" s="591"/>
      <c r="CP221" s="592"/>
      <c r="CR221" s="591"/>
      <c r="CS221" s="591"/>
      <c r="CT221" s="592"/>
      <c r="CV221" s="591"/>
      <c r="CW221" s="591"/>
      <c r="CX221" s="592"/>
      <c r="CZ221" s="591"/>
      <c r="DA221" s="591"/>
      <c r="DB221" s="592"/>
      <c r="DD221" s="591"/>
      <c r="DE221" s="591"/>
      <c r="DF221" s="592"/>
      <c r="DH221" s="591"/>
      <c r="DI221" s="591"/>
      <c r="DJ221" s="592"/>
      <c r="DL221" s="591"/>
      <c r="DM221" s="591"/>
      <c r="DN221" s="592"/>
      <c r="DP221" s="591"/>
      <c r="DQ221" s="591"/>
      <c r="DR221" s="592"/>
      <c r="DT221" s="591"/>
      <c r="DU221" s="591"/>
      <c r="DV221" s="592"/>
      <c r="DX221" s="591"/>
      <c r="DY221" s="591"/>
      <c r="DZ221" s="592"/>
      <c r="EB221" s="591"/>
      <c r="EC221" s="591"/>
      <c r="ED221" s="592"/>
      <c r="EF221" s="591"/>
      <c r="EG221" s="591"/>
      <c r="EH221" s="592"/>
      <c r="EJ221" s="591"/>
      <c r="EK221" s="591"/>
      <c r="EL221" s="592"/>
      <c r="EN221" s="591"/>
      <c r="EO221" s="591"/>
      <c r="EP221" s="592"/>
      <c r="ER221" s="591"/>
      <c r="ES221" s="591"/>
      <c r="ET221" s="592"/>
      <c r="EV221" s="591"/>
      <c r="EW221" s="591"/>
      <c r="EX221" s="592"/>
      <c r="EZ221" s="591"/>
      <c r="FA221" s="591"/>
      <c r="FB221" s="592"/>
      <c r="FD221" s="591"/>
      <c r="FE221" s="591"/>
      <c r="FF221" s="592"/>
      <c r="FH221" s="591"/>
      <c r="FI221" s="591"/>
      <c r="FJ221" s="592"/>
      <c r="FL221" s="591"/>
      <c r="FM221" s="591"/>
      <c r="FN221" s="592"/>
      <c r="FP221" s="591"/>
      <c r="FQ221" s="591"/>
      <c r="FR221" s="592"/>
      <c r="FT221" s="591"/>
      <c r="FU221" s="591"/>
      <c r="FV221" s="592"/>
      <c r="FX221" s="591"/>
      <c r="FY221" s="591"/>
      <c r="FZ221" s="592"/>
      <c r="GB221" s="591"/>
      <c r="GC221" s="591"/>
      <c r="GD221" s="592"/>
      <c r="GF221" s="591"/>
      <c r="GG221" s="591"/>
      <c r="GH221" s="592"/>
      <c r="GJ221" s="591"/>
      <c r="GK221" s="591"/>
      <c r="GL221" s="592"/>
      <c r="GN221" s="591"/>
      <c r="GO221" s="591"/>
      <c r="GP221" s="592"/>
      <c r="GR221" s="591"/>
      <c r="GS221" s="591"/>
      <c r="GT221" s="592"/>
      <c r="GV221" s="591"/>
      <c r="GW221" s="591"/>
      <c r="GX221" s="592"/>
      <c r="GZ221" s="591"/>
      <c r="HA221" s="591"/>
      <c r="HB221" s="592"/>
      <c r="HD221" s="591"/>
      <c r="HE221" s="591"/>
      <c r="HF221" s="592"/>
      <c r="HH221" s="591"/>
      <c r="HI221" s="591"/>
      <c r="HJ221" s="592"/>
      <c r="HL221" s="591"/>
      <c r="HM221" s="591"/>
      <c r="HN221" s="592"/>
      <c r="HP221" s="591"/>
      <c r="HQ221" s="591"/>
      <c r="HR221" s="592"/>
      <c r="HT221" s="591"/>
      <c r="HU221" s="591"/>
      <c r="HV221" s="592"/>
      <c r="HX221" s="591"/>
      <c r="HY221" s="591"/>
      <c r="HZ221" s="592"/>
      <c r="IB221" s="591"/>
      <c r="IC221" s="591"/>
      <c r="ID221" s="592"/>
      <c r="IF221" s="591"/>
      <c r="IG221" s="591"/>
      <c r="IH221" s="592"/>
      <c r="IJ221" s="591"/>
      <c r="IK221" s="591"/>
      <c r="IL221" s="592"/>
      <c r="IN221" s="591"/>
      <c r="IO221" s="591"/>
      <c r="IP221" s="592"/>
      <c r="IR221" s="591"/>
      <c r="IS221" s="591"/>
      <c r="IT221" s="592"/>
      <c r="IV221" s="591"/>
    </row>
    <row r="222" spans="1:256" ht="15" customHeight="1" x14ac:dyDescent="0.2">
      <c r="B222" s="596"/>
      <c r="C222" s="597"/>
      <c r="D222" s="597"/>
      <c r="E222" s="597"/>
      <c r="G222" s="689"/>
      <c r="H222" s="777"/>
      <c r="I222" s="591"/>
      <c r="J222" s="592"/>
      <c r="L222" s="591"/>
      <c r="M222" s="591"/>
      <c r="N222" s="592"/>
      <c r="P222" s="591"/>
      <c r="Q222" s="591"/>
      <c r="R222" s="592"/>
      <c r="T222" s="591"/>
      <c r="U222" s="591"/>
      <c r="V222" s="592"/>
      <c r="X222" s="591"/>
      <c r="Y222" s="591"/>
      <c r="Z222" s="592"/>
      <c r="AB222" s="591"/>
      <c r="AC222" s="591"/>
      <c r="AD222" s="592"/>
      <c r="AF222" s="591"/>
      <c r="AG222" s="591"/>
      <c r="AH222" s="592"/>
      <c r="AJ222" s="591"/>
      <c r="AK222" s="591"/>
      <c r="AL222" s="592"/>
      <c r="AN222" s="591"/>
      <c r="AO222" s="591"/>
      <c r="AP222" s="592"/>
      <c r="AR222" s="591"/>
      <c r="AS222" s="591"/>
      <c r="AT222" s="592"/>
      <c r="AV222" s="591"/>
      <c r="AW222" s="591"/>
      <c r="AX222" s="592"/>
      <c r="AZ222" s="591"/>
      <c r="BA222" s="591"/>
      <c r="BB222" s="592"/>
      <c r="BD222" s="591"/>
      <c r="BE222" s="591"/>
      <c r="BF222" s="592"/>
      <c r="BH222" s="591"/>
      <c r="BI222" s="591"/>
      <c r="BJ222" s="592"/>
      <c r="BL222" s="591"/>
      <c r="BM222" s="591"/>
      <c r="BN222" s="592"/>
      <c r="BP222" s="591"/>
      <c r="BQ222" s="591"/>
      <c r="BR222" s="592"/>
      <c r="BT222" s="591"/>
      <c r="BU222" s="591"/>
      <c r="BV222" s="592"/>
      <c r="BX222" s="591"/>
      <c r="BY222" s="591"/>
      <c r="BZ222" s="592"/>
      <c r="CB222" s="591"/>
      <c r="CC222" s="591"/>
      <c r="CD222" s="592"/>
      <c r="CF222" s="591"/>
      <c r="CG222" s="591"/>
      <c r="CH222" s="592"/>
      <c r="CJ222" s="591"/>
      <c r="CK222" s="591"/>
      <c r="CL222" s="592"/>
      <c r="CN222" s="591"/>
      <c r="CO222" s="591"/>
      <c r="CP222" s="592"/>
      <c r="CR222" s="591"/>
      <c r="CS222" s="591"/>
      <c r="CT222" s="592"/>
      <c r="CV222" s="591"/>
      <c r="CW222" s="591"/>
      <c r="CX222" s="592"/>
      <c r="CZ222" s="591"/>
      <c r="DA222" s="591"/>
      <c r="DB222" s="592"/>
      <c r="DD222" s="591"/>
      <c r="DE222" s="591"/>
      <c r="DF222" s="592"/>
      <c r="DH222" s="591"/>
      <c r="DI222" s="591"/>
      <c r="DJ222" s="592"/>
      <c r="DL222" s="591"/>
      <c r="DM222" s="591"/>
      <c r="DN222" s="592"/>
      <c r="DP222" s="591"/>
      <c r="DQ222" s="591"/>
      <c r="DR222" s="592"/>
      <c r="DT222" s="591"/>
      <c r="DU222" s="591"/>
      <c r="DV222" s="592"/>
      <c r="DX222" s="591"/>
      <c r="DY222" s="591"/>
      <c r="DZ222" s="592"/>
      <c r="EB222" s="591"/>
      <c r="EC222" s="591"/>
      <c r="ED222" s="592"/>
      <c r="EF222" s="591"/>
      <c r="EG222" s="591"/>
      <c r="EH222" s="592"/>
      <c r="EJ222" s="591"/>
      <c r="EK222" s="591"/>
      <c r="EL222" s="592"/>
      <c r="EN222" s="591"/>
      <c r="EO222" s="591"/>
      <c r="EP222" s="592"/>
      <c r="ER222" s="591"/>
      <c r="ES222" s="591"/>
      <c r="ET222" s="592"/>
      <c r="EV222" s="591"/>
      <c r="EW222" s="591"/>
      <c r="EX222" s="592"/>
      <c r="EZ222" s="591"/>
      <c r="FA222" s="591"/>
      <c r="FB222" s="592"/>
      <c r="FD222" s="591"/>
      <c r="FE222" s="591"/>
      <c r="FF222" s="592"/>
      <c r="FH222" s="591"/>
      <c r="FI222" s="591"/>
      <c r="FJ222" s="592"/>
      <c r="FL222" s="591"/>
      <c r="FM222" s="591"/>
      <c r="FN222" s="592"/>
      <c r="FP222" s="591"/>
      <c r="FQ222" s="591"/>
      <c r="FR222" s="592"/>
      <c r="FT222" s="591"/>
      <c r="FU222" s="591"/>
      <c r="FV222" s="592"/>
      <c r="FX222" s="591"/>
      <c r="FY222" s="591"/>
      <c r="FZ222" s="592"/>
      <c r="GB222" s="591"/>
      <c r="GC222" s="591"/>
      <c r="GD222" s="592"/>
      <c r="GF222" s="591"/>
      <c r="GG222" s="591"/>
      <c r="GH222" s="592"/>
      <c r="GJ222" s="591"/>
      <c r="GK222" s="591"/>
      <c r="GL222" s="592"/>
      <c r="GN222" s="591"/>
      <c r="GO222" s="591"/>
      <c r="GP222" s="592"/>
      <c r="GR222" s="591"/>
      <c r="GS222" s="591"/>
      <c r="GT222" s="592"/>
      <c r="GV222" s="591"/>
      <c r="GW222" s="591"/>
      <c r="GX222" s="592"/>
      <c r="GZ222" s="591"/>
      <c r="HA222" s="591"/>
      <c r="HB222" s="592"/>
      <c r="HD222" s="591"/>
      <c r="HE222" s="591"/>
      <c r="HF222" s="592"/>
      <c r="HH222" s="591"/>
      <c r="HI222" s="591"/>
      <c r="HJ222" s="592"/>
      <c r="HL222" s="591"/>
      <c r="HM222" s="591"/>
      <c r="HN222" s="592"/>
      <c r="HP222" s="591"/>
      <c r="HQ222" s="591"/>
      <c r="HR222" s="592"/>
      <c r="HT222" s="591"/>
      <c r="HU222" s="591"/>
      <c r="HV222" s="592"/>
      <c r="HX222" s="591"/>
      <c r="HY222" s="591"/>
      <c r="HZ222" s="592"/>
      <c r="IB222" s="591"/>
      <c r="IC222" s="591"/>
      <c r="ID222" s="592"/>
      <c r="IF222" s="591"/>
      <c r="IG222" s="591"/>
      <c r="IH222" s="592"/>
      <c r="IJ222" s="591"/>
      <c r="IK222" s="591"/>
      <c r="IL222" s="592"/>
      <c r="IN222" s="591"/>
      <c r="IO222" s="591"/>
      <c r="IP222" s="592"/>
      <c r="IR222" s="591"/>
      <c r="IS222" s="591"/>
      <c r="IT222" s="592"/>
      <c r="IV222" s="591"/>
    </row>
    <row r="223" spans="1:256" ht="15" customHeight="1" x14ac:dyDescent="0.2">
      <c r="B223" s="589"/>
      <c r="C223" s="597"/>
      <c r="D223" s="597"/>
      <c r="E223" s="597"/>
      <c r="G223" s="689"/>
      <c r="H223" s="777"/>
      <c r="I223" s="591"/>
      <c r="J223" s="592"/>
      <c r="L223" s="591"/>
      <c r="M223" s="591"/>
      <c r="N223" s="592"/>
      <c r="P223" s="591"/>
      <c r="Q223" s="591"/>
      <c r="R223" s="592"/>
      <c r="T223" s="591"/>
      <c r="U223" s="591"/>
      <c r="V223" s="592"/>
      <c r="X223" s="591"/>
      <c r="Y223" s="591"/>
      <c r="Z223" s="592"/>
      <c r="AB223" s="591"/>
      <c r="AC223" s="591"/>
      <c r="AD223" s="592"/>
      <c r="AF223" s="591"/>
      <c r="AG223" s="591"/>
      <c r="AH223" s="592"/>
      <c r="AJ223" s="591"/>
      <c r="AK223" s="591"/>
      <c r="AL223" s="592"/>
      <c r="AN223" s="591"/>
      <c r="AO223" s="591"/>
      <c r="AP223" s="592"/>
      <c r="AR223" s="591"/>
      <c r="AS223" s="591"/>
      <c r="AT223" s="592"/>
      <c r="AV223" s="591"/>
      <c r="AW223" s="591"/>
      <c r="AX223" s="592"/>
      <c r="AZ223" s="591"/>
      <c r="BA223" s="591"/>
      <c r="BB223" s="592"/>
      <c r="BD223" s="591"/>
      <c r="BE223" s="591"/>
      <c r="BF223" s="592"/>
      <c r="BH223" s="591"/>
      <c r="BI223" s="591"/>
      <c r="BJ223" s="592"/>
      <c r="BL223" s="591"/>
      <c r="BM223" s="591"/>
      <c r="BN223" s="592"/>
      <c r="BP223" s="591"/>
      <c r="BQ223" s="591"/>
      <c r="BR223" s="592"/>
      <c r="BT223" s="591"/>
      <c r="BU223" s="591"/>
      <c r="BV223" s="592"/>
      <c r="BX223" s="591"/>
      <c r="BY223" s="591"/>
      <c r="BZ223" s="592"/>
      <c r="CB223" s="591"/>
      <c r="CC223" s="591"/>
      <c r="CD223" s="592"/>
      <c r="CF223" s="591"/>
      <c r="CG223" s="591"/>
      <c r="CH223" s="592"/>
      <c r="CJ223" s="591"/>
      <c r="CK223" s="591"/>
      <c r="CL223" s="592"/>
      <c r="CN223" s="591"/>
      <c r="CO223" s="591"/>
      <c r="CP223" s="592"/>
      <c r="CR223" s="591"/>
      <c r="CS223" s="591"/>
      <c r="CT223" s="592"/>
      <c r="CV223" s="591"/>
      <c r="CW223" s="591"/>
      <c r="CX223" s="592"/>
      <c r="CZ223" s="591"/>
      <c r="DA223" s="591"/>
      <c r="DB223" s="592"/>
      <c r="DD223" s="591"/>
      <c r="DE223" s="591"/>
      <c r="DF223" s="592"/>
      <c r="DH223" s="591"/>
      <c r="DI223" s="591"/>
      <c r="DJ223" s="592"/>
      <c r="DL223" s="591"/>
      <c r="DM223" s="591"/>
      <c r="DN223" s="592"/>
      <c r="DP223" s="591"/>
      <c r="DQ223" s="591"/>
      <c r="DR223" s="592"/>
      <c r="DT223" s="591"/>
      <c r="DU223" s="591"/>
      <c r="DV223" s="592"/>
      <c r="DX223" s="591"/>
      <c r="DY223" s="591"/>
      <c r="DZ223" s="592"/>
      <c r="EB223" s="591"/>
      <c r="EC223" s="591"/>
      <c r="ED223" s="592"/>
      <c r="EF223" s="591"/>
      <c r="EG223" s="591"/>
      <c r="EH223" s="592"/>
      <c r="EJ223" s="591"/>
      <c r="EK223" s="591"/>
      <c r="EL223" s="592"/>
      <c r="EN223" s="591"/>
      <c r="EO223" s="591"/>
      <c r="EP223" s="592"/>
      <c r="ER223" s="591"/>
      <c r="ES223" s="591"/>
      <c r="ET223" s="592"/>
      <c r="EV223" s="591"/>
      <c r="EW223" s="591"/>
      <c r="EX223" s="592"/>
      <c r="EZ223" s="591"/>
      <c r="FA223" s="591"/>
      <c r="FB223" s="592"/>
      <c r="FD223" s="591"/>
      <c r="FE223" s="591"/>
      <c r="FF223" s="592"/>
      <c r="FH223" s="591"/>
      <c r="FI223" s="591"/>
      <c r="FJ223" s="592"/>
      <c r="FL223" s="591"/>
      <c r="FM223" s="591"/>
      <c r="FN223" s="592"/>
      <c r="FP223" s="591"/>
      <c r="FQ223" s="591"/>
      <c r="FR223" s="592"/>
      <c r="FT223" s="591"/>
      <c r="FU223" s="591"/>
      <c r="FV223" s="592"/>
      <c r="FX223" s="591"/>
      <c r="FY223" s="591"/>
      <c r="FZ223" s="592"/>
      <c r="GB223" s="591"/>
      <c r="GC223" s="591"/>
      <c r="GD223" s="592"/>
      <c r="GF223" s="591"/>
      <c r="GG223" s="591"/>
      <c r="GH223" s="592"/>
      <c r="GJ223" s="591"/>
      <c r="GK223" s="591"/>
      <c r="GL223" s="592"/>
      <c r="GN223" s="591"/>
      <c r="GO223" s="591"/>
      <c r="GP223" s="592"/>
      <c r="GR223" s="591"/>
      <c r="GS223" s="591"/>
      <c r="GT223" s="592"/>
      <c r="GV223" s="591"/>
      <c r="GW223" s="591"/>
      <c r="GX223" s="592"/>
      <c r="GZ223" s="591"/>
      <c r="HA223" s="591"/>
      <c r="HB223" s="592"/>
      <c r="HD223" s="591"/>
      <c r="HE223" s="591"/>
      <c r="HF223" s="592"/>
      <c r="HH223" s="591"/>
      <c r="HI223" s="591"/>
      <c r="HJ223" s="592"/>
      <c r="HL223" s="591"/>
      <c r="HM223" s="591"/>
      <c r="HN223" s="592"/>
      <c r="HP223" s="591"/>
      <c r="HQ223" s="591"/>
      <c r="HR223" s="592"/>
      <c r="HT223" s="591"/>
      <c r="HU223" s="591"/>
      <c r="HV223" s="592"/>
      <c r="HX223" s="591"/>
      <c r="HY223" s="591"/>
      <c r="HZ223" s="592"/>
      <c r="IB223" s="591"/>
      <c r="IC223" s="591"/>
      <c r="ID223" s="592"/>
      <c r="IF223" s="591"/>
      <c r="IG223" s="591"/>
      <c r="IH223" s="592"/>
      <c r="IJ223" s="591"/>
      <c r="IK223" s="591"/>
      <c r="IL223" s="592"/>
      <c r="IN223" s="591"/>
      <c r="IO223" s="591"/>
      <c r="IP223" s="592"/>
      <c r="IR223" s="591"/>
      <c r="IS223" s="591"/>
      <c r="IT223" s="592"/>
      <c r="IV223" s="591"/>
    </row>
    <row r="224" spans="1:256" ht="15" customHeight="1" x14ac:dyDescent="0.2">
      <c r="B224" s="692"/>
      <c r="C224" s="597"/>
      <c r="D224" s="597"/>
      <c r="E224" s="597"/>
      <c r="G224" s="689"/>
      <c r="H224" s="777"/>
      <c r="I224" s="591"/>
      <c r="J224" s="592"/>
      <c r="L224" s="591"/>
      <c r="M224" s="591"/>
      <c r="N224" s="592"/>
      <c r="P224" s="591"/>
      <c r="Q224" s="591"/>
      <c r="R224" s="592"/>
      <c r="T224" s="591"/>
      <c r="U224" s="591"/>
      <c r="V224" s="592"/>
      <c r="X224" s="591"/>
      <c r="Y224" s="591"/>
      <c r="Z224" s="592"/>
      <c r="AB224" s="591"/>
      <c r="AC224" s="591"/>
      <c r="AD224" s="592"/>
      <c r="AF224" s="591"/>
      <c r="AG224" s="591"/>
      <c r="AH224" s="592"/>
      <c r="AJ224" s="591"/>
      <c r="AK224" s="591"/>
      <c r="AL224" s="592"/>
      <c r="AN224" s="591"/>
      <c r="AO224" s="591"/>
      <c r="AP224" s="592"/>
      <c r="AR224" s="591"/>
      <c r="AS224" s="591"/>
      <c r="AT224" s="592"/>
      <c r="AV224" s="591"/>
      <c r="AW224" s="591"/>
      <c r="AX224" s="592"/>
      <c r="AZ224" s="591"/>
      <c r="BA224" s="591"/>
      <c r="BB224" s="592"/>
      <c r="BD224" s="591"/>
      <c r="BE224" s="591"/>
      <c r="BF224" s="592"/>
      <c r="BH224" s="591"/>
      <c r="BI224" s="591"/>
      <c r="BJ224" s="592"/>
      <c r="BL224" s="591"/>
      <c r="BM224" s="591"/>
      <c r="BN224" s="592"/>
      <c r="BP224" s="591"/>
      <c r="BQ224" s="591"/>
      <c r="BR224" s="592"/>
      <c r="BT224" s="591"/>
      <c r="BU224" s="591"/>
      <c r="BV224" s="592"/>
      <c r="BX224" s="591"/>
      <c r="BY224" s="591"/>
      <c r="BZ224" s="592"/>
      <c r="CB224" s="591"/>
      <c r="CC224" s="591"/>
      <c r="CD224" s="592"/>
      <c r="CF224" s="591"/>
      <c r="CG224" s="591"/>
      <c r="CH224" s="592"/>
      <c r="CJ224" s="591"/>
      <c r="CK224" s="591"/>
      <c r="CL224" s="592"/>
      <c r="CN224" s="591"/>
      <c r="CO224" s="591"/>
      <c r="CP224" s="592"/>
      <c r="CR224" s="591"/>
      <c r="CS224" s="591"/>
      <c r="CT224" s="592"/>
      <c r="CV224" s="591"/>
      <c r="CW224" s="591"/>
      <c r="CX224" s="592"/>
      <c r="CZ224" s="591"/>
      <c r="DA224" s="591"/>
      <c r="DB224" s="592"/>
      <c r="DD224" s="591"/>
      <c r="DE224" s="591"/>
      <c r="DF224" s="592"/>
      <c r="DH224" s="591"/>
      <c r="DI224" s="591"/>
      <c r="DJ224" s="592"/>
      <c r="DL224" s="591"/>
      <c r="DM224" s="591"/>
      <c r="DN224" s="592"/>
      <c r="DP224" s="591"/>
      <c r="DQ224" s="591"/>
      <c r="DR224" s="592"/>
      <c r="DT224" s="591"/>
      <c r="DU224" s="591"/>
      <c r="DV224" s="592"/>
      <c r="DX224" s="591"/>
      <c r="DY224" s="591"/>
      <c r="DZ224" s="592"/>
      <c r="EB224" s="591"/>
      <c r="EC224" s="591"/>
      <c r="ED224" s="592"/>
      <c r="EF224" s="591"/>
      <c r="EG224" s="591"/>
      <c r="EH224" s="592"/>
      <c r="EJ224" s="591"/>
      <c r="EK224" s="591"/>
      <c r="EL224" s="592"/>
      <c r="EN224" s="591"/>
      <c r="EO224" s="591"/>
      <c r="EP224" s="592"/>
      <c r="ER224" s="591"/>
      <c r="ES224" s="591"/>
      <c r="ET224" s="592"/>
      <c r="EV224" s="591"/>
      <c r="EW224" s="591"/>
      <c r="EX224" s="592"/>
      <c r="EZ224" s="591"/>
      <c r="FA224" s="591"/>
      <c r="FB224" s="592"/>
      <c r="FD224" s="591"/>
      <c r="FE224" s="591"/>
      <c r="FF224" s="592"/>
      <c r="FH224" s="591"/>
      <c r="FI224" s="591"/>
      <c r="FJ224" s="592"/>
      <c r="FL224" s="591"/>
      <c r="FM224" s="591"/>
      <c r="FN224" s="592"/>
      <c r="FP224" s="591"/>
      <c r="FQ224" s="591"/>
      <c r="FR224" s="592"/>
      <c r="FT224" s="591"/>
      <c r="FU224" s="591"/>
      <c r="FV224" s="592"/>
      <c r="FX224" s="591"/>
      <c r="FY224" s="591"/>
      <c r="FZ224" s="592"/>
      <c r="GB224" s="591"/>
      <c r="GC224" s="591"/>
      <c r="GD224" s="592"/>
      <c r="GF224" s="591"/>
      <c r="GG224" s="591"/>
      <c r="GH224" s="592"/>
      <c r="GJ224" s="591"/>
      <c r="GK224" s="591"/>
      <c r="GL224" s="592"/>
      <c r="GN224" s="591"/>
      <c r="GO224" s="591"/>
      <c r="GP224" s="592"/>
      <c r="GR224" s="591"/>
      <c r="GS224" s="591"/>
      <c r="GT224" s="592"/>
      <c r="GV224" s="591"/>
      <c r="GW224" s="591"/>
      <c r="GX224" s="592"/>
      <c r="GZ224" s="591"/>
      <c r="HA224" s="591"/>
      <c r="HB224" s="592"/>
      <c r="HD224" s="591"/>
      <c r="HE224" s="591"/>
      <c r="HF224" s="592"/>
      <c r="HH224" s="591"/>
      <c r="HI224" s="591"/>
      <c r="HJ224" s="592"/>
      <c r="HL224" s="591"/>
      <c r="HM224" s="591"/>
      <c r="HN224" s="592"/>
      <c r="HP224" s="591"/>
      <c r="HQ224" s="591"/>
      <c r="HR224" s="592"/>
      <c r="HT224" s="591"/>
      <c r="HU224" s="591"/>
      <c r="HV224" s="592"/>
      <c r="HX224" s="591"/>
      <c r="HY224" s="591"/>
      <c r="HZ224" s="592"/>
      <c r="IB224" s="591"/>
      <c r="IC224" s="591"/>
      <c r="ID224" s="592"/>
      <c r="IF224" s="591"/>
      <c r="IG224" s="591"/>
      <c r="IH224" s="592"/>
      <c r="IJ224" s="591"/>
      <c r="IK224" s="591"/>
      <c r="IL224" s="592"/>
      <c r="IN224" s="591"/>
      <c r="IO224" s="591"/>
      <c r="IP224" s="592"/>
      <c r="IR224" s="591"/>
      <c r="IS224" s="591"/>
      <c r="IT224" s="592"/>
      <c r="IV224" s="591"/>
    </row>
    <row r="225" spans="1:256" ht="15" customHeight="1" x14ac:dyDescent="0.2">
      <c r="B225" s="589"/>
      <c r="C225" s="597"/>
      <c r="D225" s="597"/>
      <c r="E225" s="597"/>
      <c r="G225" s="689"/>
      <c r="H225" s="777"/>
      <c r="I225" s="591"/>
      <c r="J225" s="592"/>
      <c r="L225" s="591"/>
      <c r="M225" s="591"/>
      <c r="N225" s="592"/>
      <c r="P225" s="591"/>
      <c r="Q225" s="591"/>
      <c r="R225" s="592"/>
      <c r="T225" s="591"/>
      <c r="U225" s="591"/>
      <c r="V225" s="592"/>
      <c r="X225" s="591"/>
      <c r="Y225" s="591"/>
      <c r="Z225" s="592"/>
      <c r="AB225" s="591"/>
      <c r="AC225" s="591"/>
      <c r="AD225" s="592"/>
      <c r="AF225" s="591"/>
      <c r="AG225" s="591"/>
      <c r="AH225" s="592"/>
      <c r="AJ225" s="591"/>
      <c r="AK225" s="591"/>
      <c r="AL225" s="592"/>
      <c r="AN225" s="591"/>
      <c r="AO225" s="591"/>
      <c r="AP225" s="592"/>
      <c r="AR225" s="591"/>
      <c r="AS225" s="591"/>
      <c r="AT225" s="592"/>
      <c r="AV225" s="591"/>
      <c r="AW225" s="591"/>
      <c r="AX225" s="592"/>
      <c r="AZ225" s="591"/>
      <c r="BA225" s="591"/>
      <c r="BB225" s="592"/>
      <c r="BD225" s="591"/>
      <c r="BE225" s="591"/>
      <c r="BF225" s="592"/>
      <c r="BH225" s="591"/>
      <c r="BI225" s="591"/>
      <c r="BJ225" s="592"/>
      <c r="BL225" s="591"/>
      <c r="BM225" s="591"/>
      <c r="BN225" s="592"/>
      <c r="BP225" s="591"/>
      <c r="BQ225" s="591"/>
      <c r="BR225" s="592"/>
      <c r="BT225" s="591"/>
      <c r="BU225" s="591"/>
      <c r="BV225" s="592"/>
      <c r="BX225" s="591"/>
      <c r="BY225" s="591"/>
      <c r="BZ225" s="592"/>
      <c r="CB225" s="591"/>
      <c r="CC225" s="591"/>
      <c r="CD225" s="592"/>
      <c r="CF225" s="591"/>
      <c r="CG225" s="591"/>
      <c r="CH225" s="592"/>
      <c r="CJ225" s="591"/>
      <c r="CK225" s="591"/>
      <c r="CL225" s="592"/>
      <c r="CN225" s="591"/>
      <c r="CO225" s="591"/>
      <c r="CP225" s="592"/>
      <c r="CR225" s="591"/>
      <c r="CS225" s="591"/>
      <c r="CT225" s="592"/>
      <c r="CV225" s="591"/>
      <c r="CW225" s="591"/>
      <c r="CX225" s="592"/>
      <c r="CZ225" s="591"/>
      <c r="DA225" s="591"/>
      <c r="DB225" s="592"/>
      <c r="DD225" s="591"/>
      <c r="DE225" s="591"/>
      <c r="DF225" s="592"/>
      <c r="DH225" s="591"/>
      <c r="DI225" s="591"/>
      <c r="DJ225" s="592"/>
      <c r="DL225" s="591"/>
      <c r="DM225" s="591"/>
      <c r="DN225" s="592"/>
      <c r="DP225" s="591"/>
      <c r="DQ225" s="591"/>
      <c r="DR225" s="592"/>
      <c r="DT225" s="591"/>
      <c r="DU225" s="591"/>
      <c r="DV225" s="592"/>
      <c r="DX225" s="591"/>
      <c r="DY225" s="591"/>
      <c r="DZ225" s="592"/>
      <c r="EB225" s="591"/>
      <c r="EC225" s="591"/>
      <c r="ED225" s="592"/>
      <c r="EF225" s="591"/>
      <c r="EG225" s="591"/>
      <c r="EH225" s="592"/>
      <c r="EJ225" s="591"/>
      <c r="EK225" s="591"/>
      <c r="EL225" s="592"/>
      <c r="EN225" s="591"/>
      <c r="EO225" s="591"/>
      <c r="EP225" s="592"/>
      <c r="ER225" s="591"/>
      <c r="ES225" s="591"/>
      <c r="ET225" s="592"/>
      <c r="EV225" s="591"/>
      <c r="EW225" s="591"/>
      <c r="EX225" s="592"/>
      <c r="EZ225" s="591"/>
      <c r="FA225" s="591"/>
      <c r="FB225" s="592"/>
      <c r="FD225" s="591"/>
      <c r="FE225" s="591"/>
      <c r="FF225" s="592"/>
      <c r="FH225" s="591"/>
      <c r="FI225" s="591"/>
      <c r="FJ225" s="592"/>
      <c r="FL225" s="591"/>
      <c r="FM225" s="591"/>
      <c r="FN225" s="592"/>
      <c r="FP225" s="591"/>
      <c r="FQ225" s="591"/>
      <c r="FR225" s="592"/>
      <c r="FT225" s="591"/>
      <c r="FU225" s="591"/>
      <c r="FV225" s="592"/>
      <c r="FX225" s="591"/>
      <c r="FY225" s="591"/>
      <c r="FZ225" s="592"/>
      <c r="GB225" s="591"/>
      <c r="GC225" s="591"/>
      <c r="GD225" s="592"/>
      <c r="GF225" s="591"/>
      <c r="GG225" s="591"/>
      <c r="GH225" s="592"/>
      <c r="GJ225" s="591"/>
      <c r="GK225" s="591"/>
      <c r="GL225" s="592"/>
      <c r="GN225" s="591"/>
      <c r="GO225" s="591"/>
      <c r="GP225" s="592"/>
      <c r="GR225" s="591"/>
      <c r="GS225" s="591"/>
      <c r="GT225" s="592"/>
      <c r="GV225" s="591"/>
      <c r="GW225" s="591"/>
      <c r="GX225" s="592"/>
      <c r="GZ225" s="591"/>
      <c r="HA225" s="591"/>
      <c r="HB225" s="592"/>
      <c r="HD225" s="591"/>
      <c r="HE225" s="591"/>
      <c r="HF225" s="592"/>
      <c r="HH225" s="591"/>
      <c r="HI225" s="591"/>
      <c r="HJ225" s="592"/>
      <c r="HL225" s="591"/>
      <c r="HM225" s="591"/>
      <c r="HN225" s="592"/>
      <c r="HP225" s="591"/>
      <c r="HQ225" s="591"/>
      <c r="HR225" s="592"/>
      <c r="HT225" s="591"/>
      <c r="HU225" s="591"/>
      <c r="HV225" s="592"/>
      <c r="HX225" s="591"/>
      <c r="HY225" s="591"/>
      <c r="HZ225" s="592"/>
      <c r="IB225" s="591"/>
      <c r="IC225" s="591"/>
      <c r="ID225" s="592"/>
      <c r="IF225" s="591"/>
      <c r="IG225" s="591"/>
      <c r="IH225" s="592"/>
      <c r="IJ225" s="591"/>
      <c r="IK225" s="591"/>
      <c r="IL225" s="592"/>
      <c r="IN225" s="591"/>
      <c r="IO225" s="591"/>
      <c r="IP225" s="592"/>
      <c r="IR225" s="591"/>
      <c r="IS225" s="591"/>
      <c r="IT225" s="592"/>
      <c r="IV225" s="591"/>
    </row>
    <row r="226" spans="1:256" ht="15" customHeight="1" x14ac:dyDescent="0.2">
      <c r="B226" s="589"/>
      <c r="C226" s="597"/>
      <c r="D226" s="597"/>
      <c r="E226" s="597"/>
      <c r="G226" s="689"/>
      <c r="H226" s="777"/>
      <c r="I226" s="591"/>
      <c r="J226" s="592"/>
      <c r="L226" s="591"/>
      <c r="M226" s="591"/>
      <c r="N226" s="592"/>
      <c r="P226" s="591"/>
      <c r="Q226" s="591"/>
      <c r="R226" s="592"/>
      <c r="T226" s="591"/>
      <c r="U226" s="591"/>
      <c r="V226" s="592"/>
      <c r="X226" s="591"/>
      <c r="Y226" s="591"/>
      <c r="Z226" s="592"/>
      <c r="AB226" s="591"/>
      <c r="AC226" s="591"/>
      <c r="AD226" s="592"/>
      <c r="AF226" s="591"/>
      <c r="AG226" s="591"/>
      <c r="AH226" s="592"/>
      <c r="AJ226" s="591"/>
      <c r="AK226" s="591"/>
      <c r="AL226" s="592"/>
      <c r="AN226" s="591"/>
      <c r="AO226" s="591"/>
      <c r="AP226" s="592"/>
      <c r="AR226" s="591"/>
      <c r="AS226" s="591"/>
      <c r="AT226" s="592"/>
      <c r="AV226" s="591"/>
      <c r="AW226" s="591"/>
      <c r="AX226" s="592"/>
      <c r="AZ226" s="591"/>
      <c r="BA226" s="591"/>
      <c r="BB226" s="592"/>
      <c r="BD226" s="591"/>
      <c r="BE226" s="591"/>
      <c r="BF226" s="592"/>
      <c r="BH226" s="591"/>
      <c r="BI226" s="591"/>
      <c r="BJ226" s="592"/>
      <c r="BL226" s="591"/>
      <c r="BM226" s="591"/>
      <c r="BN226" s="592"/>
      <c r="BP226" s="591"/>
      <c r="BQ226" s="591"/>
      <c r="BR226" s="592"/>
      <c r="BT226" s="591"/>
      <c r="BU226" s="591"/>
      <c r="BV226" s="592"/>
      <c r="BX226" s="591"/>
      <c r="BY226" s="591"/>
      <c r="BZ226" s="592"/>
      <c r="CB226" s="591"/>
      <c r="CC226" s="591"/>
      <c r="CD226" s="592"/>
      <c r="CF226" s="591"/>
      <c r="CG226" s="591"/>
      <c r="CH226" s="592"/>
      <c r="CJ226" s="591"/>
      <c r="CK226" s="591"/>
      <c r="CL226" s="592"/>
      <c r="CN226" s="591"/>
      <c r="CO226" s="591"/>
      <c r="CP226" s="592"/>
      <c r="CR226" s="591"/>
      <c r="CS226" s="591"/>
      <c r="CT226" s="592"/>
      <c r="CV226" s="591"/>
      <c r="CW226" s="591"/>
      <c r="CX226" s="592"/>
      <c r="CZ226" s="591"/>
      <c r="DA226" s="591"/>
      <c r="DB226" s="592"/>
      <c r="DD226" s="591"/>
      <c r="DE226" s="591"/>
      <c r="DF226" s="592"/>
      <c r="DH226" s="591"/>
      <c r="DI226" s="591"/>
      <c r="DJ226" s="592"/>
      <c r="DL226" s="591"/>
      <c r="DM226" s="591"/>
      <c r="DN226" s="592"/>
      <c r="DP226" s="591"/>
      <c r="DQ226" s="591"/>
      <c r="DR226" s="592"/>
      <c r="DT226" s="591"/>
      <c r="DU226" s="591"/>
      <c r="DV226" s="592"/>
      <c r="DX226" s="591"/>
      <c r="DY226" s="591"/>
      <c r="DZ226" s="592"/>
      <c r="EB226" s="591"/>
      <c r="EC226" s="591"/>
      <c r="ED226" s="592"/>
      <c r="EF226" s="591"/>
      <c r="EG226" s="591"/>
      <c r="EH226" s="592"/>
      <c r="EJ226" s="591"/>
      <c r="EK226" s="591"/>
      <c r="EL226" s="592"/>
      <c r="EN226" s="591"/>
      <c r="EO226" s="591"/>
      <c r="EP226" s="592"/>
      <c r="ER226" s="591"/>
      <c r="ES226" s="591"/>
      <c r="ET226" s="592"/>
      <c r="EV226" s="591"/>
      <c r="EW226" s="591"/>
      <c r="EX226" s="592"/>
      <c r="EZ226" s="591"/>
      <c r="FA226" s="591"/>
      <c r="FB226" s="592"/>
      <c r="FD226" s="591"/>
      <c r="FE226" s="591"/>
      <c r="FF226" s="592"/>
      <c r="FH226" s="591"/>
      <c r="FI226" s="591"/>
      <c r="FJ226" s="592"/>
      <c r="FL226" s="591"/>
      <c r="FM226" s="591"/>
      <c r="FN226" s="592"/>
      <c r="FP226" s="591"/>
      <c r="FQ226" s="591"/>
      <c r="FR226" s="592"/>
      <c r="FT226" s="591"/>
      <c r="FU226" s="591"/>
      <c r="FV226" s="592"/>
      <c r="FX226" s="591"/>
      <c r="FY226" s="591"/>
      <c r="FZ226" s="592"/>
      <c r="GB226" s="591"/>
      <c r="GC226" s="591"/>
      <c r="GD226" s="592"/>
      <c r="GF226" s="591"/>
      <c r="GG226" s="591"/>
      <c r="GH226" s="592"/>
      <c r="GJ226" s="591"/>
      <c r="GK226" s="591"/>
      <c r="GL226" s="592"/>
      <c r="GN226" s="591"/>
      <c r="GO226" s="591"/>
      <c r="GP226" s="592"/>
      <c r="GR226" s="591"/>
      <c r="GS226" s="591"/>
      <c r="GT226" s="592"/>
      <c r="GV226" s="591"/>
      <c r="GW226" s="591"/>
      <c r="GX226" s="592"/>
      <c r="GZ226" s="591"/>
      <c r="HA226" s="591"/>
      <c r="HB226" s="592"/>
      <c r="HD226" s="591"/>
      <c r="HE226" s="591"/>
      <c r="HF226" s="592"/>
      <c r="HH226" s="591"/>
      <c r="HI226" s="591"/>
      <c r="HJ226" s="592"/>
      <c r="HL226" s="591"/>
      <c r="HM226" s="591"/>
      <c r="HN226" s="592"/>
      <c r="HP226" s="591"/>
      <c r="HQ226" s="591"/>
      <c r="HR226" s="592"/>
      <c r="HT226" s="591"/>
      <c r="HU226" s="591"/>
      <c r="HV226" s="592"/>
      <c r="HX226" s="591"/>
      <c r="HY226" s="591"/>
      <c r="HZ226" s="592"/>
      <c r="IB226" s="591"/>
      <c r="IC226" s="591"/>
      <c r="ID226" s="592"/>
      <c r="IF226" s="591"/>
      <c r="IG226" s="591"/>
      <c r="IH226" s="592"/>
      <c r="IJ226" s="591"/>
      <c r="IK226" s="591"/>
      <c r="IL226" s="592"/>
      <c r="IN226" s="591"/>
      <c r="IO226" s="591"/>
      <c r="IP226" s="592"/>
      <c r="IR226" s="591"/>
      <c r="IS226" s="591"/>
      <c r="IT226" s="592"/>
      <c r="IV226" s="591"/>
    </row>
    <row r="227" spans="1:256" ht="15" customHeight="1" x14ac:dyDescent="0.2">
      <c r="B227" s="596"/>
      <c r="C227" s="597"/>
      <c r="D227" s="597"/>
      <c r="E227" s="597"/>
      <c r="G227" s="689"/>
      <c r="H227" s="777"/>
      <c r="I227" s="591"/>
      <c r="J227" s="592"/>
      <c r="L227" s="591"/>
      <c r="M227" s="591"/>
      <c r="N227" s="592"/>
      <c r="P227" s="591"/>
      <c r="Q227" s="591"/>
      <c r="R227" s="592"/>
      <c r="T227" s="591"/>
      <c r="U227" s="591"/>
      <c r="V227" s="592"/>
      <c r="X227" s="591"/>
      <c r="Y227" s="591"/>
      <c r="Z227" s="592"/>
      <c r="AB227" s="591"/>
      <c r="AC227" s="591"/>
      <c r="AD227" s="592"/>
      <c r="AF227" s="591"/>
      <c r="AG227" s="591"/>
      <c r="AH227" s="592"/>
      <c r="AJ227" s="591"/>
      <c r="AK227" s="591"/>
      <c r="AL227" s="592"/>
      <c r="AN227" s="591"/>
      <c r="AO227" s="591"/>
      <c r="AP227" s="592"/>
      <c r="AR227" s="591"/>
      <c r="AS227" s="591"/>
      <c r="AT227" s="592"/>
      <c r="AV227" s="591"/>
      <c r="AW227" s="591"/>
      <c r="AX227" s="592"/>
      <c r="AZ227" s="591"/>
      <c r="BA227" s="591"/>
      <c r="BB227" s="592"/>
      <c r="BD227" s="591"/>
      <c r="BE227" s="591"/>
      <c r="BF227" s="592"/>
      <c r="BH227" s="591"/>
      <c r="BI227" s="591"/>
      <c r="BJ227" s="592"/>
      <c r="BL227" s="591"/>
      <c r="BM227" s="591"/>
      <c r="BN227" s="592"/>
      <c r="BP227" s="591"/>
      <c r="BQ227" s="591"/>
      <c r="BR227" s="592"/>
      <c r="BT227" s="591"/>
      <c r="BU227" s="591"/>
      <c r="BV227" s="592"/>
      <c r="BX227" s="591"/>
      <c r="BY227" s="591"/>
      <c r="BZ227" s="592"/>
      <c r="CB227" s="591"/>
      <c r="CC227" s="591"/>
      <c r="CD227" s="592"/>
      <c r="CF227" s="591"/>
      <c r="CG227" s="591"/>
      <c r="CH227" s="592"/>
      <c r="CJ227" s="591"/>
      <c r="CK227" s="591"/>
      <c r="CL227" s="592"/>
      <c r="CN227" s="591"/>
      <c r="CO227" s="591"/>
      <c r="CP227" s="592"/>
      <c r="CR227" s="591"/>
      <c r="CS227" s="591"/>
      <c r="CT227" s="592"/>
      <c r="CV227" s="591"/>
      <c r="CW227" s="591"/>
      <c r="CX227" s="592"/>
      <c r="CZ227" s="591"/>
      <c r="DA227" s="591"/>
      <c r="DB227" s="592"/>
      <c r="DD227" s="591"/>
      <c r="DE227" s="591"/>
      <c r="DF227" s="592"/>
      <c r="DH227" s="591"/>
      <c r="DI227" s="591"/>
      <c r="DJ227" s="592"/>
      <c r="DL227" s="591"/>
      <c r="DM227" s="591"/>
      <c r="DN227" s="592"/>
      <c r="DP227" s="591"/>
      <c r="DQ227" s="591"/>
      <c r="DR227" s="592"/>
      <c r="DT227" s="591"/>
      <c r="DU227" s="591"/>
      <c r="DV227" s="592"/>
      <c r="DX227" s="591"/>
      <c r="DY227" s="591"/>
      <c r="DZ227" s="592"/>
      <c r="EB227" s="591"/>
      <c r="EC227" s="591"/>
      <c r="ED227" s="592"/>
      <c r="EF227" s="591"/>
      <c r="EG227" s="591"/>
      <c r="EH227" s="592"/>
      <c r="EJ227" s="591"/>
      <c r="EK227" s="591"/>
      <c r="EL227" s="592"/>
      <c r="EN227" s="591"/>
      <c r="EO227" s="591"/>
      <c r="EP227" s="592"/>
      <c r="ER227" s="591"/>
      <c r="ES227" s="591"/>
      <c r="ET227" s="592"/>
      <c r="EV227" s="591"/>
      <c r="EW227" s="591"/>
      <c r="EX227" s="592"/>
      <c r="EZ227" s="591"/>
      <c r="FA227" s="591"/>
      <c r="FB227" s="592"/>
      <c r="FD227" s="591"/>
      <c r="FE227" s="591"/>
      <c r="FF227" s="592"/>
      <c r="FH227" s="591"/>
      <c r="FI227" s="591"/>
      <c r="FJ227" s="592"/>
      <c r="FL227" s="591"/>
      <c r="FM227" s="591"/>
      <c r="FN227" s="592"/>
      <c r="FP227" s="591"/>
      <c r="FQ227" s="591"/>
      <c r="FR227" s="592"/>
      <c r="FT227" s="591"/>
      <c r="FU227" s="591"/>
      <c r="FV227" s="592"/>
      <c r="FX227" s="591"/>
      <c r="FY227" s="591"/>
      <c r="FZ227" s="592"/>
      <c r="GB227" s="591"/>
      <c r="GC227" s="591"/>
      <c r="GD227" s="592"/>
      <c r="GF227" s="591"/>
      <c r="GG227" s="591"/>
      <c r="GH227" s="592"/>
      <c r="GJ227" s="591"/>
      <c r="GK227" s="591"/>
      <c r="GL227" s="592"/>
      <c r="GN227" s="591"/>
      <c r="GO227" s="591"/>
      <c r="GP227" s="592"/>
      <c r="GR227" s="591"/>
      <c r="GS227" s="591"/>
      <c r="GT227" s="592"/>
      <c r="GV227" s="591"/>
      <c r="GW227" s="591"/>
      <c r="GX227" s="592"/>
      <c r="GZ227" s="591"/>
      <c r="HA227" s="591"/>
      <c r="HB227" s="592"/>
      <c r="HD227" s="591"/>
      <c r="HE227" s="591"/>
      <c r="HF227" s="592"/>
      <c r="HH227" s="591"/>
      <c r="HI227" s="591"/>
      <c r="HJ227" s="592"/>
      <c r="HL227" s="591"/>
      <c r="HM227" s="591"/>
      <c r="HN227" s="592"/>
      <c r="HP227" s="591"/>
      <c r="HQ227" s="591"/>
      <c r="HR227" s="592"/>
      <c r="HT227" s="591"/>
      <c r="HU227" s="591"/>
      <c r="HV227" s="592"/>
      <c r="HX227" s="591"/>
      <c r="HY227" s="591"/>
      <c r="HZ227" s="592"/>
      <c r="IB227" s="591"/>
      <c r="IC227" s="591"/>
      <c r="ID227" s="592"/>
      <c r="IF227" s="591"/>
      <c r="IG227" s="591"/>
      <c r="IH227" s="592"/>
      <c r="IJ227" s="591"/>
      <c r="IK227" s="591"/>
      <c r="IL227" s="592"/>
      <c r="IN227" s="591"/>
      <c r="IO227" s="591"/>
      <c r="IP227" s="592"/>
      <c r="IR227" s="591"/>
      <c r="IS227" s="591"/>
      <c r="IT227" s="592"/>
      <c r="IV227" s="591"/>
    </row>
    <row r="228" spans="1:256" ht="15" customHeight="1" x14ac:dyDescent="0.2">
      <c r="A228" s="826"/>
      <c r="B228" s="596"/>
      <c r="C228" s="597"/>
      <c r="D228" s="597"/>
      <c r="E228" s="597"/>
      <c r="G228" s="689"/>
      <c r="H228" s="777"/>
      <c r="I228" s="591"/>
      <c r="J228" s="592"/>
      <c r="L228" s="591"/>
      <c r="M228" s="591"/>
      <c r="N228" s="592"/>
      <c r="P228" s="591"/>
      <c r="Q228" s="591"/>
      <c r="R228" s="592"/>
      <c r="T228" s="591"/>
      <c r="U228" s="591"/>
      <c r="V228" s="592"/>
      <c r="X228" s="591"/>
      <c r="Y228" s="591"/>
      <c r="Z228" s="592"/>
      <c r="AB228" s="591"/>
      <c r="AC228" s="591"/>
      <c r="AD228" s="592"/>
      <c r="AF228" s="591"/>
      <c r="AG228" s="591"/>
      <c r="AH228" s="592"/>
      <c r="AJ228" s="591"/>
      <c r="AK228" s="591"/>
      <c r="AL228" s="592"/>
      <c r="AN228" s="591"/>
      <c r="AO228" s="591"/>
      <c r="AP228" s="592"/>
      <c r="AR228" s="591"/>
      <c r="AS228" s="591"/>
      <c r="AT228" s="592"/>
      <c r="AV228" s="591"/>
      <c r="AW228" s="591"/>
      <c r="AX228" s="592"/>
      <c r="AZ228" s="591"/>
      <c r="BA228" s="591"/>
      <c r="BB228" s="592"/>
      <c r="BD228" s="591"/>
      <c r="BE228" s="591"/>
      <c r="BF228" s="592"/>
      <c r="BH228" s="591"/>
      <c r="BI228" s="591"/>
      <c r="BJ228" s="592"/>
      <c r="BL228" s="591"/>
      <c r="BM228" s="591"/>
      <c r="BN228" s="592"/>
      <c r="BP228" s="591"/>
      <c r="BQ228" s="591"/>
      <c r="BR228" s="592"/>
      <c r="BT228" s="591"/>
      <c r="BU228" s="591"/>
      <c r="BV228" s="592"/>
      <c r="BX228" s="591"/>
      <c r="BY228" s="591"/>
      <c r="BZ228" s="592"/>
      <c r="CB228" s="591"/>
      <c r="CC228" s="591"/>
      <c r="CD228" s="592"/>
      <c r="CF228" s="591"/>
      <c r="CG228" s="591"/>
      <c r="CH228" s="592"/>
      <c r="CJ228" s="591"/>
      <c r="CK228" s="591"/>
      <c r="CL228" s="592"/>
      <c r="CN228" s="591"/>
      <c r="CO228" s="591"/>
      <c r="CP228" s="592"/>
      <c r="CR228" s="591"/>
      <c r="CS228" s="591"/>
      <c r="CT228" s="592"/>
      <c r="CV228" s="591"/>
      <c r="CW228" s="591"/>
      <c r="CX228" s="592"/>
      <c r="CZ228" s="591"/>
      <c r="DA228" s="591"/>
      <c r="DB228" s="592"/>
      <c r="DD228" s="591"/>
      <c r="DE228" s="591"/>
      <c r="DF228" s="592"/>
      <c r="DH228" s="591"/>
      <c r="DI228" s="591"/>
      <c r="DJ228" s="592"/>
      <c r="DL228" s="591"/>
      <c r="DM228" s="591"/>
      <c r="DN228" s="592"/>
      <c r="DP228" s="591"/>
      <c r="DQ228" s="591"/>
      <c r="DR228" s="592"/>
      <c r="DT228" s="591"/>
      <c r="DU228" s="591"/>
      <c r="DV228" s="592"/>
      <c r="DX228" s="591"/>
      <c r="DY228" s="591"/>
      <c r="DZ228" s="592"/>
      <c r="EB228" s="591"/>
      <c r="EC228" s="591"/>
      <c r="ED228" s="592"/>
      <c r="EF228" s="591"/>
      <c r="EG228" s="591"/>
      <c r="EH228" s="592"/>
      <c r="EJ228" s="591"/>
      <c r="EK228" s="591"/>
      <c r="EL228" s="592"/>
      <c r="EN228" s="591"/>
      <c r="EO228" s="591"/>
      <c r="EP228" s="592"/>
      <c r="ER228" s="591"/>
      <c r="ES228" s="591"/>
      <c r="ET228" s="592"/>
      <c r="EV228" s="591"/>
      <c r="EW228" s="591"/>
      <c r="EX228" s="592"/>
      <c r="EZ228" s="591"/>
      <c r="FA228" s="591"/>
      <c r="FB228" s="592"/>
      <c r="FD228" s="591"/>
      <c r="FE228" s="591"/>
      <c r="FF228" s="592"/>
      <c r="FH228" s="591"/>
      <c r="FI228" s="591"/>
      <c r="FJ228" s="592"/>
      <c r="FL228" s="591"/>
      <c r="FM228" s="591"/>
      <c r="FN228" s="592"/>
      <c r="FP228" s="591"/>
      <c r="FQ228" s="591"/>
      <c r="FR228" s="592"/>
      <c r="FT228" s="591"/>
      <c r="FU228" s="591"/>
      <c r="FV228" s="592"/>
      <c r="FX228" s="591"/>
      <c r="FY228" s="591"/>
      <c r="FZ228" s="592"/>
      <c r="GB228" s="591"/>
      <c r="GC228" s="591"/>
      <c r="GD228" s="592"/>
      <c r="GF228" s="591"/>
      <c r="GG228" s="591"/>
      <c r="GH228" s="592"/>
      <c r="GJ228" s="591"/>
      <c r="GK228" s="591"/>
      <c r="GL228" s="592"/>
      <c r="GN228" s="591"/>
      <c r="GO228" s="591"/>
      <c r="GP228" s="592"/>
      <c r="GR228" s="591"/>
      <c r="GS228" s="591"/>
      <c r="GT228" s="592"/>
      <c r="GV228" s="591"/>
      <c r="GW228" s="591"/>
      <c r="GX228" s="592"/>
      <c r="GZ228" s="591"/>
      <c r="HA228" s="591"/>
      <c r="HB228" s="592"/>
      <c r="HD228" s="591"/>
      <c r="HE228" s="591"/>
      <c r="HF228" s="592"/>
      <c r="HH228" s="591"/>
      <c r="HI228" s="591"/>
      <c r="HJ228" s="592"/>
      <c r="HL228" s="591"/>
      <c r="HM228" s="591"/>
      <c r="HN228" s="592"/>
      <c r="HP228" s="591"/>
      <c r="HQ228" s="591"/>
      <c r="HR228" s="592"/>
      <c r="HT228" s="591"/>
      <c r="HU228" s="591"/>
      <c r="HV228" s="592"/>
      <c r="HX228" s="591"/>
      <c r="HY228" s="591"/>
      <c r="HZ228" s="592"/>
      <c r="IB228" s="591"/>
      <c r="IC228" s="591"/>
      <c r="ID228" s="592"/>
      <c r="IF228" s="591"/>
      <c r="IG228" s="591"/>
      <c r="IH228" s="592"/>
      <c r="IJ228" s="591"/>
      <c r="IK228" s="591"/>
      <c r="IL228" s="592"/>
      <c r="IN228" s="591"/>
      <c r="IO228" s="591"/>
      <c r="IP228" s="592"/>
      <c r="IR228" s="591"/>
      <c r="IS228" s="591"/>
      <c r="IT228" s="592"/>
      <c r="IV228" s="591"/>
    </row>
    <row r="229" spans="1:256" ht="15" customHeight="1" x14ac:dyDescent="0.2">
      <c r="A229" s="826"/>
      <c r="B229" s="596"/>
      <c r="C229" s="597"/>
      <c r="D229" s="597"/>
      <c r="E229" s="597"/>
      <c r="G229" s="689"/>
      <c r="H229" s="777"/>
      <c r="I229" s="591"/>
      <c r="J229" s="592"/>
      <c r="L229" s="591"/>
      <c r="M229" s="591"/>
      <c r="N229" s="592"/>
      <c r="P229" s="591"/>
      <c r="Q229" s="591"/>
      <c r="R229" s="592"/>
      <c r="T229" s="591"/>
      <c r="U229" s="591"/>
      <c r="V229" s="592"/>
      <c r="X229" s="591"/>
      <c r="Y229" s="591"/>
      <c r="Z229" s="592"/>
      <c r="AB229" s="591"/>
      <c r="AC229" s="591"/>
      <c r="AD229" s="592"/>
      <c r="AF229" s="591"/>
      <c r="AG229" s="591"/>
      <c r="AH229" s="592"/>
      <c r="AJ229" s="591"/>
      <c r="AK229" s="591"/>
      <c r="AL229" s="592"/>
      <c r="AN229" s="591"/>
      <c r="AO229" s="591"/>
      <c r="AP229" s="592"/>
      <c r="AR229" s="591"/>
      <c r="AS229" s="591"/>
      <c r="AT229" s="592"/>
      <c r="AV229" s="591"/>
      <c r="AW229" s="591"/>
      <c r="AX229" s="592"/>
      <c r="AZ229" s="591"/>
      <c r="BA229" s="591"/>
      <c r="BB229" s="592"/>
      <c r="BD229" s="591"/>
      <c r="BE229" s="591"/>
      <c r="BF229" s="592"/>
      <c r="BH229" s="591"/>
      <c r="BI229" s="591"/>
      <c r="BJ229" s="592"/>
      <c r="BL229" s="591"/>
      <c r="BM229" s="591"/>
      <c r="BN229" s="592"/>
      <c r="BP229" s="591"/>
      <c r="BQ229" s="591"/>
      <c r="BR229" s="592"/>
      <c r="BT229" s="591"/>
      <c r="BU229" s="591"/>
      <c r="BV229" s="592"/>
      <c r="BX229" s="591"/>
      <c r="BY229" s="591"/>
      <c r="BZ229" s="592"/>
      <c r="CB229" s="591"/>
      <c r="CC229" s="591"/>
      <c r="CD229" s="592"/>
      <c r="CF229" s="591"/>
      <c r="CG229" s="591"/>
      <c r="CH229" s="592"/>
      <c r="CJ229" s="591"/>
      <c r="CK229" s="591"/>
      <c r="CL229" s="592"/>
      <c r="CN229" s="591"/>
      <c r="CO229" s="591"/>
      <c r="CP229" s="592"/>
      <c r="CR229" s="591"/>
      <c r="CS229" s="591"/>
      <c r="CT229" s="592"/>
      <c r="CV229" s="591"/>
      <c r="CW229" s="591"/>
      <c r="CX229" s="592"/>
      <c r="CZ229" s="591"/>
      <c r="DA229" s="591"/>
      <c r="DB229" s="592"/>
      <c r="DD229" s="591"/>
      <c r="DE229" s="591"/>
      <c r="DF229" s="592"/>
      <c r="DH229" s="591"/>
      <c r="DI229" s="591"/>
      <c r="DJ229" s="592"/>
      <c r="DL229" s="591"/>
      <c r="DM229" s="591"/>
      <c r="DN229" s="592"/>
      <c r="DP229" s="591"/>
      <c r="DQ229" s="591"/>
      <c r="DR229" s="592"/>
      <c r="DT229" s="591"/>
      <c r="DU229" s="591"/>
      <c r="DV229" s="592"/>
      <c r="DX229" s="591"/>
      <c r="DY229" s="591"/>
      <c r="DZ229" s="592"/>
      <c r="EB229" s="591"/>
      <c r="EC229" s="591"/>
      <c r="ED229" s="592"/>
      <c r="EF229" s="591"/>
      <c r="EG229" s="591"/>
      <c r="EH229" s="592"/>
      <c r="EJ229" s="591"/>
      <c r="EK229" s="591"/>
      <c r="EL229" s="592"/>
      <c r="EN229" s="591"/>
      <c r="EO229" s="591"/>
      <c r="EP229" s="592"/>
      <c r="ER229" s="591"/>
      <c r="ES229" s="591"/>
      <c r="ET229" s="592"/>
      <c r="EV229" s="591"/>
      <c r="EW229" s="591"/>
      <c r="EX229" s="592"/>
      <c r="EZ229" s="591"/>
      <c r="FA229" s="591"/>
      <c r="FB229" s="592"/>
      <c r="FD229" s="591"/>
      <c r="FE229" s="591"/>
      <c r="FF229" s="592"/>
      <c r="FH229" s="591"/>
      <c r="FI229" s="591"/>
      <c r="FJ229" s="592"/>
      <c r="FL229" s="591"/>
      <c r="FM229" s="591"/>
      <c r="FN229" s="592"/>
      <c r="FP229" s="591"/>
      <c r="FQ229" s="591"/>
      <c r="FR229" s="592"/>
      <c r="FT229" s="591"/>
      <c r="FU229" s="591"/>
      <c r="FV229" s="592"/>
      <c r="FX229" s="591"/>
      <c r="FY229" s="591"/>
      <c r="FZ229" s="592"/>
      <c r="GB229" s="591"/>
      <c r="GC229" s="591"/>
      <c r="GD229" s="592"/>
      <c r="GF229" s="591"/>
      <c r="GG229" s="591"/>
      <c r="GH229" s="592"/>
      <c r="GJ229" s="591"/>
      <c r="GK229" s="591"/>
      <c r="GL229" s="592"/>
      <c r="GN229" s="591"/>
      <c r="GO229" s="591"/>
      <c r="GP229" s="592"/>
      <c r="GR229" s="591"/>
      <c r="GS229" s="591"/>
      <c r="GT229" s="592"/>
      <c r="GV229" s="591"/>
      <c r="GW229" s="591"/>
      <c r="GX229" s="592"/>
      <c r="GZ229" s="591"/>
      <c r="HA229" s="591"/>
      <c r="HB229" s="592"/>
      <c r="HD229" s="591"/>
      <c r="HE229" s="591"/>
      <c r="HF229" s="592"/>
      <c r="HH229" s="591"/>
      <c r="HI229" s="591"/>
      <c r="HJ229" s="592"/>
      <c r="HL229" s="591"/>
      <c r="HM229" s="591"/>
      <c r="HN229" s="592"/>
      <c r="HP229" s="591"/>
      <c r="HQ229" s="591"/>
      <c r="HR229" s="592"/>
      <c r="HT229" s="591"/>
      <c r="HU229" s="591"/>
      <c r="HV229" s="592"/>
      <c r="HX229" s="591"/>
      <c r="HY229" s="591"/>
      <c r="HZ229" s="592"/>
      <c r="IB229" s="591"/>
      <c r="IC229" s="591"/>
      <c r="ID229" s="592"/>
      <c r="IF229" s="591"/>
      <c r="IG229" s="591"/>
      <c r="IH229" s="592"/>
      <c r="IJ229" s="591"/>
      <c r="IK229" s="591"/>
      <c r="IL229" s="592"/>
      <c r="IN229" s="591"/>
      <c r="IO229" s="591"/>
      <c r="IP229" s="592"/>
      <c r="IR229" s="591"/>
      <c r="IS229" s="591"/>
      <c r="IT229" s="592"/>
      <c r="IV229" s="591"/>
    </row>
    <row r="230" spans="1:256" ht="15" customHeight="1" x14ac:dyDescent="0.2">
      <c r="A230" s="826"/>
      <c r="B230" s="596"/>
      <c r="C230" s="597"/>
      <c r="D230" s="597"/>
      <c r="E230" s="597"/>
      <c r="G230" s="689"/>
      <c r="H230" s="777"/>
      <c r="I230" s="591"/>
      <c r="J230" s="592"/>
      <c r="L230" s="591"/>
      <c r="M230" s="591"/>
      <c r="N230" s="592"/>
      <c r="P230" s="591"/>
      <c r="Q230" s="591"/>
      <c r="R230" s="592"/>
      <c r="T230" s="591"/>
      <c r="U230" s="591"/>
      <c r="V230" s="592"/>
      <c r="X230" s="591"/>
      <c r="Y230" s="591"/>
      <c r="Z230" s="592"/>
      <c r="AB230" s="591"/>
      <c r="AC230" s="591"/>
      <c r="AD230" s="592"/>
      <c r="AF230" s="591"/>
      <c r="AG230" s="591"/>
      <c r="AH230" s="592"/>
      <c r="AJ230" s="591"/>
      <c r="AK230" s="591"/>
      <c r="AL230" s="592"/>
      <c r="AN230" s="591"/>
      <c r="AO230" s="591"/>
      <c r="AP230" s="592"/>
      <c r="AR230" s="591"/>
      <c r="AS230" s="591"/>
      <c r="AT230" s="592"/>
      <c r="AV230" s="591"/>
      <c r="AW230" s="591"/>
      <c r="AX230" s="592"/>
      <c r="AZ230" s="591"/>
      <c r="BA230" s="591"/>
      <c r="BB230" s="592"/>
      <c r="BD230" s="591"/>
      <c r="BE230" s="591"/>
      <c r="BF230" s="592"/>
      <c r="BH230" s="591"/>
      <c r="BI230" s="591"/>
      <c r="BJ230" s="592"/>
      <c r="BL230" s="591"/>
      <c r="BM230" s="591"/>
      <c r="BN230" s="592"/>
      <c r="BP230" s="591"/>
      <c r="BQ230" s="591"/>
      <c r="BR230" s="592"/>
      <c r="BT230" s="591"/>
      <c r="BU230" s="591"/>
      <c r="BV230" s="592"/>
      <c r="BX230" s="591"/>
      <c r="BY230" s="591"/>
      <c r="BZ230" s="592"/>
      <c r="CB230" s="591"/>
      <c r="CC230" s="591"/>
      <c r="CD230" s="592"/>
      <c r="CF230" s="591"/>
      <c r="CG230" s="591"/>
      <c r="CH230" s="592"/>
      <c r="CJ230" s="591"/>
      <c r="CK230" s="591"/>
      <c r="CL230" s="592"/>
      <c r="CN230" s="591"/>
      <c r="CO230" s="591"/>
      <c r="CP230" s="592"/>
      <c r="CR230" s="591"/>
      <c r="CS230" s="591"/>
      <c r="CT230" s="592"/>
      <c r="CV230" s="591"/>
      <c r="CW230" s="591"/>
      <c r="CX230" s="592"/>
      <c r="CZ230" s="591"/>
      <c r="DA230" s="591"/>
      <c r="DB230" s="592"/>
      <c r="DD230" s="591"/>
      <c r="DE230" s="591"/>
      <c r="DF230" s="592"/>
      <c r="DH230" s="591"/>
      <c r="DI230" s="591"/>
      <c r="DJ230" s="592"/>
      <c r="DL230" s="591"/>
      <c r="DM230" s="591"/>
      <c r="DN230" s="592"/>
      <c r="DP230" s="591"/>
      <c r="DQ230" s="591"/>
      <c r="DR230" s="592"/>
      <c r="DT230" s="591"/>
      <c r="DU230" s="591"/>
      <c r="DV230" s="592"/>
      <c r="DX230" s="591"/>
      <c r="DY230" s="591"/>
      <c r="DZ230" s="592"/>
      <c r="EB230" s="591"/>
      <c r="EC230" s="591"/>
      <c r="ED230" s="592"/>
      <c r="EF230" s="591"/>
      <c r="EG230" s="591"/>
      <c r="EH230" s="592"/>
      <c r="EJ230" s="591"/>
      <c r="EK230" s="591"/>
      <c r="EL230" s="592"/>
      <c r="EN230" s="591"/>
      <c r="EO230" s="591"/>
      <c r="EP230" s="592"/>
      <c r="ER230" s="591"/>
      <c r="ES230" s="591"/>
      <c r="ET230" s="592"/>
      <c r="EV230" s="591"/>
      <c r="EW230" s="591"/>
      <c r="EX230" s="592"/>
      <c r="EZ230" s="591"/>
      <c r="FA230" s="591"/>
      <c r="FB230" s="592"/>
      <c r="FD230" s="591"/>
      <c r="FE230" s="591"/>
      <c r="FF230" s="592"/>
      <c r="FH230" s="591"/>
      <c r="FI230" s="591"/>
      <c r="FJ230" s="592"/>
      <c r="FL230" s="591"/>
      <c r="FM230" s="591"/>
      <c r="FN230" s="592"/>
      <c r="FP230" s="591"/>
      <c r="FQ230" s="591"/>
      <c r="FR230" s="592"/>
      <c r="FT230" s="591"/>
      <c r="FU230" s="591"/>
      <c r="FV230" s="592"/>
      <c r="FX230" s="591"/>
      <c r="FY230" s="591"/>
      <c r="FZ230" s="592"/>
      <c r="GB230" s="591"/>
      <c r="GC230" s="591"/>
      <c r="GD230" s="592"/>
      <c r="GF230" s="591"/>
      <c r="GG230" s="591"/>
      <c r="GH230" s="592"/>
      <c r="GJ230" s="591"/>
      <c r="GK230" s="591"/>
      <c r="GL230" s="592"/>
      <c r="GN230" s="591"/>
      <c r="GO230" s="591"/>
      <c r="GP230" s="592"/>
      <c r="GR230" s="591"/>
      <c r="GS230" s="591"/>
      <c r="GT230" s="592"/>
      <c r="GV230" s="591"/>
      <c r="GW230" s="591"/>
      <c r="GX230" s="592"/>
      <c r="GZ230" s="591"/>
      <c r="HA230" s="591"/>
      <c r="HB230" s="592"/>
      <c r="HD230" s="591"/>
      <c r="HE230" s="591"/>
      <c r="HF230" s="592"/>
      <c r="HH230" s="591"/>
      <c r="HI230" s="591"/>
      <c r="HJ230" s="592"/>
      <c r="HL230" s="591"/>
      <c r="HM230" s="591"/>
      <c r="HN230" s="592"/>
      <c r="HP230" s="591"/>
      <c r="HQ230" s="591"/>
      <c r="HR230" s="592"/>
      <c r="HT230" s="591"/>
      <c r="HU230" s="591"/>
      <c r="HV230" s="592"/>
      <c r="HX230" s="591"/>
      <c r="HY230" s="591"/>
      <c r="HZ230" s="592"/>
      <c r="IB230" s="591"/>
      <c r="IC230" s="591"/>
      <c r="ID230" s="592"/>
      <c r="IF230" s="591"/>
      <c r="IG230" s="591"/>
      <c r="IH230" s="592"/>
      <c r="IJ230" s="591"/>
      <c r="IK230" s="591"/>
      <c r="IL230" s="592"/>
      <c r="IN230" s="591"/>
      <c r="IO230" s="591"/>
      <c r="IP230" s="592"/>
      <c r="IR230" s="591"/>
      <c r="IS230" s="591"/>
      <c r="IT230" s="592"/>
      <c r="IV230" s="591"/>
    </row>
    <row r="231" spans="1:256" ht="15" customHeight="1" x14ac:dyDescent="0.2">
      <c r="A231" s="826"/>
      <c r="B231" s="596"/>
      <c r="C231" s="597"/>
      <c r="D231" s="597"/>
      <c r="E231" s="597"/>
      <c r="G231" s="689"/>
      <c r="H231" s="777"/>
      <c r="I231" s="591"/>
      <c r="J231" s="592"/>
      <c r="L231" s="591"/>
      <c r="M231" s="591"/>
      <c r="N231" s="592"/>
      <c r="P231" s="591"/>
      <c r="Q231" s="591"/>
      <c r="R231" s="592"/>
      <c r="T231" s="591"/>
      <c r="U231" s="591"/>
      <c r="V231" s="592"/>
      <c r="X231" s="591"/>
      <c r="Y231" s="591"/>
      <c r="Z231" s="592"/>
      <c r="AB231" s="591"/>
      <c r="AC231" s="591"/>
      <c r="AD231" s="592"/>
      <c r="AF231" s="591"/>
      <c r="AG231" s="591"/>
      <c r="AH231" s="592"/>
      <c r="AJ231" s="591"/>
      <c r="AK231" s="591"/>
      <c r="AL231" s="592"/>
      <c r="AN231" s="591"/>
      <c r="AO231" s="591"/>
      <c r="AP231" s="592"/>
      <c r="AR231" s="591"/>
      <c r="AS231" s="591"/>
      <c r="AT231" s="592"/>
      <c r="AV231" s="591"/>
      <c r="AW231" s="591"/>
      <c r="AX231" s="592"/>
      <c r="AZ231" s="591"/>
      <c r="BA231" s="591"/>
      <c r="BB231" s="592"/>
      <c r="BD231" s="591"/>
      <c r="BE231" s="591"/>
      <c r="BF231" s="592"/>
      <c r="BH231" s="591"/>
      <c r="BI231" s="591"/>
      <c r="BJ231" s="592"/>
      <c r="BL231" s="591"/>
      <c r="BM231" s="591"/>
      <c r="BN231" s="592"/>
      <c r="BP231" s="591"/>
      <c r="BQ231" s="591"/>
      <c r="BR231" s="592"/>
      <c r="BT231" s="591"/>
      <c r="BU231" s="591"/>
      <c r="BV231" s="592"/>
      <c r="BX231" s="591"/>
      <c r="BY231" s="591"/>
      <c r="BZ231" s="592"/>
      <c r="CB231" s="591"/>
      <c r="CC231" s="591"/>
      <c r="CD231" s="592"/>
      <c r="CF231" s="591"/>
      <c r="CG231" s="591"/>
      <c r="CH231" s="592"/>
      <c r="CJ231" s="591"/>
      <c r="CK231" s="591"/>
      <c r="CL231" s="592"/>
      <c r="CN231" s="591"/>
      <c r="CO231" s="591"/>
      <c r="CP231" s="592"/>
      <c r="CR231" s="591"/>
      <c r="CS231" s="591"/>
      <c r="CT231" s="592"/>
      <c r="CV231" s="591"/>
      <c r="CW231" s="591"/>
      <c r="CX231" s="592"/>
      <c r="CZ231" s="591"/>
      <c r="DA231" s="591"/>
      <c r="DB231" s="592"/>
      <c r="DD231" s="591"/>
      <c r="DE231" s="591"/>
      <c r="DF231" s="592"/>
      <c r="DH231" s="591"/>
      <c r="DI231" s="591"/>
      <c r="DJ231" s="592"/>
      <c r="DL231" s="591"/>
      <c r="DM231" s="591"/>
      <c r="DN231" s="592"/>
      <c r="DP231" s="591"/>
      <c r="DQ231" s="591"/>
      <c r="DR231" s="592"/>
      <c r="DT231" s="591"/>
      <c r="DU231" s="591"/>
      <c r="DV231" s="592"/>
      <c r="DX231" s="591"/>
      <c r="DY231" s="591"/>
      <c r="DZ231" s="592"/>
      <c r="EB231" s="591"/>
      <c r="EC231" s="591"/>
      <c r="ED231" s="592"/>
      <c r="EF231" s="591"/>
      <c r="EG231" s="591"/>
      <c r="EH231" s="592"/>
      <c r="EJ231" s="591"/>
      <c r="EK231" s="591"/>
      <c r="EL231" s="592"/>
      <c r="EN231" s="591"/>
      <c r="EO231" s="591"/>
      <c r="EP231" s="592"/>
      <c r="ER231" s="591"/>
      <c r="ES231" s="591"/>
      <c r="ET231" s="592"/>
      <c r="EV231" s="591"/>
      <c r="EW231" s="591"/>
      <c r="EX231" s="592"/>
      <c r="EZ231" s="591"/>
      <c r="FA231" s="591"/>
      <c r="FB231" s="592"/>
      <c r="FD231" s="591"/>
      <c r="FE231" s="591"/>
      <c r="FF231" s="592"/>
      <c r="FH231" s="591"/>
      <c r="FI231" s="591"/>
      <c r="FJ231" s="592"/>
      <c r="FL231" s="591"/>
      <c r="FM231" s="591"/>
      <c r="FN231" s="592"/>
      <c r="FP231" s="591"/>
      <c r="FQ231" s="591"/>
      <c r="FR231" s="592"/>
      <c r="FT231" s="591"/>
      <c r="FU231" s="591"/>
      <c r="FV231" s="592"/>
      <c r="FX231" s="591"/>
      <c r="FY231" s="591"/>
      <c r="FZ231" s="592"/>
      <c r="GB231" s="591"/>
      <c r="GC231" s="591"/>
      <c r="GD231" s="592"/>
      <c r="GF231" s="591"/>
      <c r="GG231" s="591"/>
      <c r="GH231" s="592"/>
      <c r="GJ231" s="591"/>
      <c r="GK231" s="591"/>
      <c r="GL231" s="592"/>
      <c r="GN231" s="591"/>
      <c r="GO231" s="591"/>
      <c r="GP231" s="592"/>
      <c r="GR231" s="591"/>
      <c r="GS231" s="591"/>
      <c r="GT231" s="592"/>
      <c r="GV231" s="591"/>
      <c r="GW231" s="591"/>
      <c r="GX231" s="592"/>
      <c r="GZ231" s="591"/>
      <c r="HA231" s="591"/>
      <c r="HB231" s="592"/>
      <c r="HD231" s="591"/>
      <c r="HE231" s="591"/>
      <c r="HF231" s="592"/>
      <c r="HH231" s="591"/>
      <c r="HI231" s="591"/>
      <c r="HJ231" s="592"/>
      <c r="HL231" s="591"/>
      <c r="HM231" s="591"/>
      <c r="HN231" s="592"/>
      <c r="HP231" s="591"/>
      <c r="HQ231" s="591"/>
      <c r="HR231" s="592"/>
      <c r="HT231" s="591"/>
      <c r="HU231" s="591"/>
      <c r="HV231" s="592"/>
      <c r="HX231" s="591"/>
      <c r="HY231" s="591"/>
      <c r="HZ231" s="592"/>
      <c r="IB231" s="591"/>
      <c r="IC231" s="591"/>
      <c r="ID231" s="592"/>
      <c r="IF231" s="591"/>
      <c r="IG231" s="591"/>
      <c r="IH231" s="592"/>
      <c r="IJ231" s="591"/>
      <c r="IK231" s="591"/>
      <c r="IL231" s="592"/>
      <c r="IN231" s="591"/>
      <c r="IO231" s="591"/>
      <c r="IP231" s="592"/>
      <c r="IR231" s="591"/>
      <c r="IS231" s="591"/>
      <c r="IT231" s="592"/>
      <c r="IV231" s="591"/>
    </row>
    <row r="232" spans="1:256" ht="15" customHeight="1" x14ac:dyDescent="0.2">
      <c r="A232" s="826"/>
      <c r="B232" s="596"/>
      <c r="C232" s="597"/>
      <c r="D232" s="597"/>
      <c r="E232" s="597"/>
      <c r="G232" s="689"/>
      <c r="H232" s="777"/>
      <c r="I232" s="591"/>
      <c r="J232" s="592"/>
      <c r="L232" s="591"/>
      <c r="M232" s="591"/>
      <c r="N232" s="592"/>
      <c r="P232" s="591"/>
      <c r="Q232" s="591"/>
      <c r="R232" s="592"/>
      <c r="T232" s="591"/>
      <c r="U232" s="591"/>
      <c r="V232" s="592"/>
      <c r="X232" s="591"/>
      <c r="Y232" s="591"/>
      <c r="Z232" s="592"/>
      <c r="AB232" s="591"/>
      <c r="AC232" s="591"/>
      <c r="AD232" s="592"/>
      <c r="AF232" s="591"/>
      <c r="AG232" s="591"/>
      <c r="AH232" s="592"/>
      <c r="AJ232" s="591"/>
      <c r="AK232" s="591"/>
      <c r="AL232" s="592"/>
      <c r="AN232" s="591"/>
      <c r="AO232" s="591"/>
      <c r="AP232" s="592"/>
      <c r="AR232" s="591"/>
      <c r="AS232" s="591"/>
      <c r="AT232" s="592"/>
      <c r="AV232" s="591"/>
      <c r="AW232" s="591"/>
      <c r="AX232" s="592"/>
      <c r="AZ232" s="591"/>
      <c r="BA232" s="591"/>
      <c r="BB232" s="592"/>
      <c r="BD232" s="591"/>
      <c r="BE232" s="591"/>
      <c r="BF232" s="592"/>
      <c r="BH232" s="591"/>
      <c r="BI232" s="591"/>
      <c r="BJ232" s="592"/>
      <c r="BL232" s="591"/>
      <c r="BM232" s="591"/>
      <c r="BN232" s="592"/>
      <c r="BP232" s="591"/>
      <c r="BQ232" s="591"/>
      <c r="BR232" s="592"/>
      <c r="BT232" s="591"/>
      <c r="BU232" s="591"/>
      <c r="BV232" s="592"/>
      <c r="BX232" s="591"/>
      <c r="BY232" s="591"/>
      <c r="BZ232" s="592"/>
      <c r="CB232" s="591"/>
      <c r="CC232" s="591"/>
      <c r="CD232" s="592"/>
      <c r="CF232" s="591"/>
      <c r="CG232" s="591"/>
      <c r="CH232" s="592"/>
      <c r="CJ232" s="591"/>
      <c r="CK232" s="591"/>
      <c r="CL232" s="592"/>
      <c r="CN232" s="591"/>
      <c r="CO232" s="591"/>
      <c r="CP232" s="592"/>
      <c r="CR232" s="591"/>
      <c r="CS232" s="591"/>
      <c r="CT232" s="592"/>
      <c r="CV232" s="591"/>
      <c r="CW232" s="591"/>
      <c r="CX232" s="592"/>
      <c r="CZ232" s="591"/>
      <c r="DA232" s="591"/>
      <c r="DB232" s="592"/>
      <c r="DD232" s="591"/>
      <c r="DE232" s="591"/>
      <c r="DF232" s="592"/>
      <c r="DH232" s="591"/>
      <c r="DI232" s="591"/>
      <c r="DJ232" s="592"/>
      <c r="DL232" s="591"/>
      <c r="DM232" s="591"/>
      <c r="DN232" s="592"/>
      <c r="DP232" s="591"/>
      <c r="DQ232" s="591"/>
      <c r="DR232" s="592"/>
      <c r="DT232" s="591"/>
      <c r="DU232" s="591"/>
      <c r="DV232" s="592"/>
      <c r="DX232" s="591"/>
      <c r="DY232" s="591"/>
      <c r="DZ232" s="592"/>
      <c r="EB232" s="591"/>
      <c r="EC232" s="591"/>
      <c r="ED232" s="592"/>
      <c r="EF232" s="591"/>
      <c r="EG232" s="591"/>
      <c r="EH232" s="592"/>
      <c r="EJ232" s="591"/>
      <c r="EK232" s="591"/>
      <c r="EL232" s="592"/>
      <c r="EN232" s="591"/>
      <c r="EO232" s="591"/>
      <c r="EP232" s="592"/>
      <c r="ER232" s="591"/>
      <c r="ES232" s="591"/>
      <c r="ET232" s="592"/>
      <c r="EV232" s="591"/>
      <c r="EW232" s="591"/>
      <c r="EX232" s="592"/>
      <c r="EZ232" s="591"/>
      <c r="FA232" s="591"/>
      <c r="FB232" s="592"/>
      <c r="FD232" s="591"/>
      <c r="FE232" s="591"/>
      <c r="FF232" s="592"/>
      <c r="FH232" s="591"/>
      <c r="FI232" s="591"/>
      <c r="FJ232" s="592"/>
      <c r="FL232" s="591"/>
      <c r="FM232" s="591"/>
      <c r="FN232" s="592"/>
      <c r="FP232" s="591"/>
      <c r="FQ232" s="591"/>
      <c r="FR232" s="592"/>
      <c r="FT232" s="591"/>
      <c r="FU232" s="591"/>
      <c r="FV232" s="592"/>
      <c r="FX232" s="591"/>
      <c r="FY232" s="591"/>
      <c r="FZ232" s="592"/>
      <c r="GB232" s="591"/>
      <c r="GC232" s="591"/>
      <c r="GD232" s="592"/>
      <c r="GF232" s="591"/>
      <c r="GG232" s="591"/>
      <c r="GH232" s="592"/>
      <c r="GJ232" s="591"/>
      <c r="GK232" s="591"/>
      <c r="GL232" s="592"/>
      <c r="GN232" s="591"/>
      <c r="GO232" s="591"/>
      <c r="GP232" s="592"/>
      <c r="GR232" s="591"/>
      <c r="GS232" s="591"/>
      <c r="GT232" s="592"/>
      <c r="GV232" s="591"/>
      <c r="GW232" s="591"/>
      <c r="GX232" s="592"/>
      <c r="GZ232" s="591"/>
      <c r="HA232" s="591"/>
      <c r="HB232" s="592"/>
      <c r="HD232" s="591"/>
      <c r="HE232" s="591"/>
      <c r="HF232" s="592"/>
      <c r="HH232" s="591"/>
      <c r="HI232" s="591"/>
      <c r="HJ232" s="592"/>
      <c r="HL232" s="591"/>
      <c r="HM232" s="591"/>
      <c r="HN232" s="592"/>
      <c r="HP232" s="591"/>
      <c r="HQ232" s="591"/>
      <c r="HR232" s="592"/>
      <c r="HT232" s="591"/>
      <c r="HU232" s="591"/>
      <c r="HV232" s="592"/>
      <c r="HX232" s="591"/>
      <c r="HY232" s="591"/>
      <c r="HZ232" s="592"/>
      <c r="IB232" s="591"/>
      <c r="IC232" s="591"/>
      <c r="ID232" s="592"/>
      <c r="IF232" s="591"/>
      <c r="IG232" s="591"/>
      <c r="IH232" s="592"/>
      <c r="IJ232" s="591"/>
      <c r="IK232" s="591"/>
      <c r="IL232" s="592"/>
      <c r="IN232" s="591"/>
      <c r="IO232" s="591"/>
      <c r="IP232" s="592"/>
      <c r="IR232" s="591"/>
      <c r="IS232" s="591"/>
      <c r="IT232" s="592"/>
      <c r="IV232" s="591"/>
    </row>
    <row r="233" spans="1:256" ht="15" customHeight="1" x14ac:dyDescent="0.2">
      <c r="A233" s="826"/>
      <c r="B233" s="596"/>
      <c r="C233" s="597"/>
      <c r="D233" s="597"/>
      <c r="E233" s="597"/>
      <c r="G233" s="689"/>
      <c r="H233" s="777"/>
      <c r="I233" s="591"/>
      <c r="J233" s="592"/>
      <c r="L233" s="591"/>
      <c r="M233" s="591"/>
      <c r="N233" s="592"/>
      <c r="P233" s="591"/>
      <c r="Q233" s="591"/>
      <c r="R233" s="592"/>
      <c r="T233" s="591"/>
      <c r="U233" s="591"/>
      <c r="V233" s="592"/>
      <c r="X233" s="591"/>
      <c r="Y233" s="591"/>
      <c r="Z233" s="592"/>
      <c r="AB233" s="591"/>
      <c r="AC233" s="591"/>
      <c r="AD233" s="592"/>
      <c r="AF233" s="591"/>
      <c r="AG233" s="591"/>
      <c r="AH233" s="592"/>
      <c r="AJ233" s="591"/>
      <c r="AK233" s="591"/>
      <c r="AL233" s="592"/>
      <c r="AN233" s="591"/>
      <c r="AO233" s="591"/>
      <c r="AP233" s="592"/>
      <c r="AR233" s="591"/>
      <c r="AS233" s="591"/>
      <c r="AT233" s="592"/>
      <c r="AV233" s="591"/>
      <c r="AW233" s="591"/>
      <c r="AX233" s="592"/>
      <c r="AZ233" s="591"/>
      <c r="BA233" s="591"/>
      <c r="BB233" s="592"/>
      <c r="BD233" s="591"/>
      <c r="BE233" s="591"/>
      <c r="BF233" s="592"/>
      <c r="BH233" s="591"/>
      <c r="BI233" s="591"/>
      <c r="BJ233" s="592"/>
      <c r="BL233" s="591"/>
      <c r="BM233" s="591"/>
      <c r="BN233" s="592"/>
      <c r="BP233" s="591"/>
      <c r="BQ233" s="591"/>
      <c r="BR233" s="592"/>
      <c r="BT233" s="591"/>
      <c r="BU233" s="591"/>
      <c r="BV233" s="592"/>
      <c r="BX233" s="591"/>
      <c r="BY233" s="591"/>
      <c r="BZ233" s="592"/>
      <c r="CB233" s="591"/>
      <c r="CC233" s="591"/>
      <c r="CD233" s="592"/>
      <c r="CF233" s="591"/>
      <c r="CG233" s="591"/>
      <c r="CH233" s="592"/>
      <c r="CJ233" s="591"/>
      <c r="CK233" s="591"/>
      <c r="CL233" s="592"/>
      <c r="CN233" s="591"/>
      <c r="CO233" s="591"/>
      <c r="CP233" s="592"/>
      <c r="CR233" s="591"/>
      <c r="CS233" s="591"/>
      <c r="CT233" s="592"/>
      <c r="CV233" s="591"/>
      <c r="CW233" s="591"/>
      <c r="CX233" s="592"/>
      <c r="CZ233" s="591"/>
      <c r="DA233" s="591"/>
      <c r="DB233" s="592"/>
      <c r="DD233" s="591"/>
      <c r="DE233" s="591"/>
      <c r="DF233" s="592"/>
      <c r="DH233" s="591"/>
      <c r="DI233" s="591"/>
      <c r="DJ233" s="592"/>
      <c r="DL233" s="591"/>
      <c r="DM233" s="591"/>
      <c r="DN233" s="592"/>
      <c r="DP233" s="591"/>
      <c r="DQ233" s="591"/>
      <c r="DR233" s="592"/>
      <c r="DT233" s="591"/>
      <c r="DU233" s="591"/>
      <c r="DV233" s="592"/>
      <c r="DX233" s="591"/>
      <c r="DY233" s="591"/>
      <c r="DZ233" s="592"/>
      <c r="EB233" s="591"/>
      <c r="EC233" s="591"/>
      <c r="ED233" s="592"/>
      <c r="EF233" s="591"/>
      <c r="EG233" s="591"/>
      <c r="EH233" s="592"/>
      <c r="EJ233" s="591"/>
      <c r="EK233" s="591"/>
      <c r="EL233" s="592"/>
      <c r="EN233" s="591"/>
      <c r="EO233" s="591"/>
      <c r="EP233" s="592"/>
      <c r="ER233" s="591"/>
      <c r="ES233" s="591"/>
      <c r="ET233" s="592"/>
      <c r="EV233" s="591"/>
      <c r="EW233" s="591"/>
      <c r="EX233" s="592"/>
      <c r="EZ233" s="591"/>
      <c r="FA233" s="591"/>
      <c r="FB233" s="592"/>
      <c r="FD233" s="591"/>
      <c r="FE233" s="591"/>
      <c r="FF233" s="592"/>
      <c r="FH233" s="591"/>
      <c r="FI233" s="591"/>
      <c r="FJ233" s="592"/>
      <c r="FL233" s="591"/>
      <c r="FM233" s="591"/>
      <c r="FN233" s="592"/>
      <c r="FP233" s="591"/>
      <c r="FQ233" s="591"/>
      <c r="FR233" s="592"/>
      <c r="FT233" s="591"/>
      <c r="FU233" s="591"/>
      <c r="FV233" s="592"/>
      <c r="FX233" s="591"/>
      <c r="FY233" s="591"/>
      <c r="FZ233" s="592"/>
      <c r="GB233" s="591"/>
      <c r="GC233" s="591"/>
      <c r="GD233" s="592"/>
      <c r="GF233" s="591"/>
      <c r="GG233" s="591"/>
      <c r="GH233" s="592"/>
      <c r="GJ233" s="591"/>
      <c r="GK233" s="591"/>
      <c r="GL233" s="592"/>
      <c r="GN233" s="591"/>
      <c r="GO233" s="591"/>
      <c r="GP233" s="592"/>
      <c r="GR233" s="591"/>
      <c r="GS233" s="591"/>
      <c r="GT233" s="592"/>
      <c r="GV233" s="591"/>
      <c r="GW233" s="591"/>
      <c r="GX233" s="592"/>
      <c r="GZ233" s="591"/>
      <c r="HA233" s="591"/>
      <c r="HB233" s="592"/>
      <c r="HD233" s="591"/>
      <c r="HE233" s="591"/>
      <c r="HF233" s="592"/>
      <c r="HH233" s="591"/>
      <c r="HI233" s="591"/>
      <c r="HJ233" s="592"/>
      <c r="HL233" s="591"/>
      <c r="HM233" s="591"/>
      <c r="HN233" s="592"/>
      <c r="HP233" s="591"/>
      <c r="HQ233" s="591"/>
      <c r="HR233" s="592"/>
      <c r="HT233" s="591"/>
      <c r="HU233" s="591"/>
      <c r="HV233" s="592"/>
      <c r="HX233" s="591"/>
      <c r="HY233" s="591"/>
      <c r="HZ233" s="592"/>
      <c r="IB233" s="591"/>
      <c r="IC233" s="591"/>
      <c r="ID233" s="592"/>
      <c r="IF233" s="591"/>
      <c r="IG233" s="591"/>
      <c r="IH233" s="592"/>
      <c r="IJ233" s="591"/>
      <c r="IK233" s="591"/>
      <c r="IL233" s="592"/>
      <c r="IN233" s="591"/>
      <c r="IO233" s="591"/>
      <c r="IP233" s="592"/>
      <c r="IR233" s="591"/>
      <c r="IS233" s="591"/>
      <c r="IT233" s="592"/>
      <c r="IV233" s="591"/>
    </row>
    <row r="234" spans="1:256" ht="15" customHeight="1" x14ac:dyDescent="0.2">
      <c r="A234" s="826"/>
      <c r="B234" s="596"/>
      <c r="C234" s="597"/>
      <c r="D234" s="597"/>
      <c r="E234" s="597"/>
      <c r="G234" s="689"/>
      <c r="H234" s="777"/>
      <c r="I234" s="591"/>
      <c r="J234" s="592"/>
      <c r="L234" s="591"/>
      <c r="M234" s="591"/>
      <c r="N234" s="592"/>
      <c r="P234" s="591"/>
      <c r="Q234" s="591"/>
      <c r="R234" s="592"/>
      <c r="T234" s="591"/>
      <c r="U234" s="591"/>
      <c r="V234" s="592"/>
      <c r="X234" s="591"/>
      <c r="Y234" s="591"/>
      <c r="Z234" s="592"/>
      <c r="AB234" s="591"/>
      <c r="AC234" s="591"/>
      <c r="AD234" s="592"/>
      <c r="AF234" s="591"/>
      <c r="AG234" s="591"/>
      <c r="AH234" s="592"/>
      <c r="AJ234" s="591"/>
      <c r="AK234" s="591"/>
      <c r="AL234" s="592"/>
      <c r="AN234" s="591"/>
      <c r="AO234" s="591"/>
      <c r="AP234" s="592"/>
      <c r="AR234" s="591"/>
      <c r="AS234" s="591"/>
      <c r="AT234" s="592"/>
      <c r="AV234" s="591"/>
      <c r="AW234" s="591"/>
      <c r="AX234" s="592"/>
      <c r="AZ234" s="591"/>
      <c r="BA234" s="591"/>
      <c r="BB234" s="592"/>
      <c r="BD234" s="591"/>
      <c r="BE234" s="591"/>
      <c r="BF234" s="592"/>
      <c r="BH234" s="591"/>
      <c r="BI234" s="591"/>
      <c r="BJ234" s="592"/>
      <c r="BL234" s="591"/>
      <c r="BM234" s="591"/>
      <c r="BN234" s="592"/>
      <c r="BP234" s="591"/>
      <c r="BQ234" s="591"/>
      <c r="BR234" s="592"/>
      <c r="BT234" s="591"/>
      <c r="BU234" s="591"/>
      <c r="BV234" s="592"/>
      <c r="BX234" s="591"/>
      <c r="BY234" s="591"/>
      <c r="BZ234" s="592"/>
      <c r="CB234" s="591"/>
      <c r="CC234" s="591"/>
      <c r="CD234" s="592"/>
      <c r="CF234" s="591"/>
      <c r="CG234" s="591"/>
      <c r="CH234" s="592"/>
      <c r="CJ234" s="591"/>
      <c r="CK234" s="591"/>
      <c r="CL234" s="592"/>
      <c r="CN234" s="591"/>
      <c r="CO234" s="591"/>
      <c r="CP234" s="592"/>
      <c r="CR234" s="591"/>
      <c r="CS234" s="591"/>
      <c r="CT234" s="592"/>
      <c r="CV234" s="591"/>
      <c r="CW234" s="591"/>
      <c r="CX234" s="592"/>
      <c r="CZ234" s="591"/>
      <c r="DA234" s="591"/>
      <c r="DB234" s="592"/>
      <c r="DD234" s="591"/>
      <c r="DE234" s="591"/>
      <c r="DF234" s="592"/>
      <c r="DH234" s="591"/>
      <c r="DI234" s="591"/>
      <c r="DJ234" s="592"/>
      <c r="DL234" s="591"/>
      <c r="DM234" s="591"/>
      <c r="DN234" s="592"/>
      <c r="DP234" s="591"/>
      <c r="DQ234" s="591"/>
      <c r="DR234" s="592"/>
      <c r="DT234" s="591"/>
      <c r="DU234" s="591"/>
      <c r="DV234" s="592"/>
      <c r="DX234" s="591"/>
      <c r="DY234" s="591"/>
      <c r="DZ234" s="592"/>
      <c r="EB234" s="591"/>
      <c r="EC234" s="591"/>
      <c r="ED234" s="592"/>
      <c r="EF234" s="591"/>
      <c r="EG234" s="591"/>
      <c r="EH234" s="592"/>
      <c r="EJ234" s="591"/>
      <c r="EK234" s="591"/>
      <c r="EL234" s="592"/>
      <c r="EN234" s="591"/>
      <c r="EO234" s="591"/>
      <c r="EP234" s="592"/>
      <c r="ER234" s="591"/>
      <c r="ES234" s="591"/>
      <c r="ET234" s="592"/>
      <c r="EV234" s="591"/>
      <c r="EW234" s="591"/>
      <c r="EX234" s="592"/>
      <c r="EZ234" s="591"/>
      <c r="FA234" s="591"/>
      <c r="FB234" s="592"/>
      <c r="FD234" s="591"/>
      <c r="FE234" s="591"/>
      <c r="FF234" s="592"/>
      <c r="FH234" s="591"/>
      <c r="FI234" s="591"/>
      <c r="FJ234" s="592"/>
      <c r="FL234" s="591"/>
      <c r="FM234" s="591"/>
      <c r="FN234" s="592"/>
      <c r="FP234" s="591"/>
      <c r="FQ234" s="591"/>
      <c r="FR234" s="592"/>
      <c r="FT234" s="591"/>
      <c r="FU234" s="591"/>
      <c r="FV234" s="592"/>
      <c r="FX234" s="591"/>
      <c r="FY234" s="591"/>
      <c r="FZ234" s="592"/>
      <c r="GB234" s="591"/>
      <c r="GC234" s="591"/>
      <c r="GD234" s="592"/>
      <c r="GF234" s="591"/>
      <c r="GG234" s="591"/>
      <c r="GH234" s="592"/>
      <c r="GJ234" s="591"/>
      <c r="GK234" s="591"/>
      <c r="GL234" s="592"/>
      <c r="GN234" s="591"/>
      <c r="GO234" s="591"/>
      <c r="GP234" s="592"/>
      <c r="GR234" s="591"/>
      <c r="GS234" s="591"/>
      <c r="GT234" s="592"/>
      <c r="GV234" s="591"/>
      <c r="GW234" s="591"/>
      <c r="GX234" s="592"/>
      <c r="GZ234" s="591"/>
      <c r="HA234" s="591"/>
      <c r="HB234" s="592"/>
      <c r="HD234" s="591"/>
      <c r="HE234" s="591"/>
      <c r="HF234" s="592"/>
      <c r="HH234" s="591"/>
      <c r="HI234" s="591"/>
      <c r="HJ234" s="592"/>
      <c r="HL234" s="591"/>
      <c r="HM234" s="591"/>
      <c r="HN234" s="592"/>
      <c r="HP234" s="591"/>
      <c r="HQ234" s="591"/>
      <c r="HR234" s="592"/>
      <c r="HT234" s="591"/>
      <c r="HU234" s="591"/>
      <c r="HV234" s="592"/>
      <c r="HX234" s="591"/>
      <c r="HY234" s="591"/>
      <c r="HZ234" s="592"/>
      <c r="IB234" s="591"/>
      <c r="IC234" s="591"/>
      <c r="ID234" s="592"/>
      <c r="IF234" s="591"/>
      <c r="IG234" s="591"/>
      <c r="IH234" s="592"/>
      <c r="IJ234" s="591"/>
      <c r="IK234" s="591"/>
      <c r="IL234" s="592"/>
      <c r="IN234" s="591"/>
      <c r="IO234" s="591"/>
      <c r="IP234" s="592"/>
      <c r="IR234" s="591"/>
      <c r="IS234" s="591"/>
      <c r="IT234" s="592"/>
      <c r="IV234" s="591"/>
    </row>
    <row r="235" spans="1:256" ht="15" customHeight="1" x14ac:dyDescent="0.2">
      <c r="A235" s="826"/>
      <c r="B235" s="596"/>
      <c r="C235" s="597"/>
      <c r="D235" s="597"/>
      <c r="E235" s="597"/>
      <c r="G235" s="689"/>
      <c r="H235" s="777"/>
      <c r="I235" s="591"/>
      <c r="J235" s="592"/>
      <c r="L235" s="591"/>
      <c r="M235" s="591"/>
      <c r="N235" s="592"/>
      <c r="P235" s="591"/>
      <c r="Q235" s="591"/>
      <c r="R235" s="592"/>
      <c r="T235" s="591"/>
      <c r="U235" s="591"/>
      <c r="V235" s="592"/>
      <c r="X235" s="591"/>
      <c r="Y235" s="591"/>
      <c r="Z235" s="592"/>
      <c r="AB235" s="591"/>
      <c r="AC235" s="591"/>
      <c r="AD235" s="592"/>
      <c r="AF235" s="591"/>
      <c r="AG235" s="591"/>
      <c r="AH235" s="592"/>
      <c r="AJ235" s="591"/>
      <c r="AK235" s="591"/>
      <c r="AL235" s="592"/>
      <c r="AN235" s="591"/>
      <c r="AO235" s="591"/>
      <c r="AP235" s="592"/>
      <c r="AR235" s="591"/>
      <c r="AS235" s="591"/>
      <c r="AT235" s="592"/>
      <c r="AV235" s="591"/>
      <c r="AW235" s="591"/>
      <c r="AX235" s="592"/>
      <c r="AZ235" s="591"/>
      <c r="BA235" s="591"/>
      <c r="BB235" s="592"/>
      <c r="BD235" s="591"/>
      <c r="BE235" s="591"/>
      <c r="BF235" s="592"/>
      <c r="BH235" s="591"/>
      <c r="BI235" s="591"/>
      <c r="BJ235" s="592"/>
      <c r="BL235" s="591"/>
      <c r="BM235" s="591"/>
      <c r="BN235" s="592"/>
      <c r="BP235" s="591"/>
      <c r="BQ235" s="591"/>
      <c r="BR235" s="592"/>
      <c r="BT235" s="591"/>
      <c r="BU235" s="591"/>
      <c r="BV235" s="592"/>
      <c r="BX235" s="591"/>
      <c r="BY235" s="591"/>
      <c r="BZ235" s="592"/>
      <c r="CB235" s="591"/>
      <c r="CC235" s="591"/>
      <c r="CD235" s="592"/>
      <c r="CF235" s="591"/>
      <c r="CG235" s="591"/>
      <c r="CH235" s="592"/>
      <c r="CJ235" s="591"/>
      <c r="CK235" s="591"/>
      <c r="CL235" s="592"/>
      <c r="CN235" s="591"/>
      <c r="CO235" s="591"/>
      <c r="CP235" s="592"/>
      <c r="CR235" s="591"/>
      <c r="CS235" s="591"/>
      <c r="CT235" s="592"/>
      <c r="CV235" s="591"/>
      <c r="CW235" s="591"/>
      <c r="CX235" s="592"/>
      <c r="CZ235" s="591"/>
      <c r="DA235" s="591"/>
      <c r="DB235" s="592"/>
      <c r="DD235" s="591"/>
      <c r="DE235" s="591"/>
      <c r="DF235" s="592"/>
      <c r="DH235" s="591"/>
      <c r="DI235" s="591"/>
      <c r="DJ235" s="592"/>
      <c r="DL235" s="591"/>
      <c r="DM235" s="591"/>
      <c r="DN235" s="592"/>
      <c r="DP235" s="591"/>
      <c r="DQ235" s="591"/>
      <c r="DR235" s="592"/>
      <c r="DT235" s="591"/>
      <c r="DU235" s="591"/>
      <c r="DV235" s="592"/>
      <c r="DX235" s="591"/>
      <c r="DY235" s="591"/>
      <c r="DZ235" s="592"/>
      <c r="EB235" s="591"/>
      <c r="EC235" s="591"/>
      <c r="ED235" s="592"/>
      <c r="EF235" s="591"/>
      <c r="EG235" s="591"/>
      <c r="EH235" s="592"/>
      <c r="EJ235" s="591"/>
      <c r="EK235" s="591"/>
      <c r="EL235" s="592"/>
      <c r="EN235" s="591"/>
      <c r="EO235" s="591"/>
      <c r="EP235" s="592"/>
      <c r="ER235" s="591"/>
      <c r="ES235" s="591"/>
      <c r="ET235" s="592"/>
      <c r="EV235" s="591"/>
      <c r="EW235" s="591"/>
      <c r="EX235" s="592"/>
      <c r="EZ235" s="591"/>
      <c r="FA235" s="591"/>
      <c r="FB235" s="592"/>
      <c r="FD235" s="591"/>
      <c r="FE235" s="591"/>
      <c r="FF235" s="592"/>
      <c r="FH235" s="591"/>
      <c r="FI235" s="591"/>
      <c r="FJ235" s="592"/>
      <c r="FL235" s="591"/>
      <c r="FM235" s="591"/>
      <c r="FN235" s="592"/>
      <c r="FP235" s="591"/>
      <c r="FQ235" s="591"/>
      <c r="FR235" s="592"/>
      <c r="FT235" s="591"/>
      <c r="FU235" s="591"/>
      <c r="FV235" s="592"/>
      <c r="FX235" s="591"/>
      <c r="FY235" s="591"/>
      <c r="FZ235" s="592"/>
      <c r="GB235" s="591"/>
      <c r="GC235" s="591"/>
      <c r="GD235" s="592"/>
      <c r="GF235" s="591"/>
      <c r="GG235" s="591"/>
      <c r="GH235" s="592"/>
      <c r="GJ235" s="591"/>
      <c r="GK235" s="591"/>
      <c r="GL235" s="592"/>
      <c r="GN235" s="591"/>
      <c r="GO235" s="591"/>
      <c r="GP235" s="592"/>
      <c r="GR235" s="591"/>
      <c r="GS235" s="591"/>
      <c r="GT235" s="592"/>
      <c r="GV235" s="591"/>
      <c r="GW235" s="591"/>
      <c r="GX235" s="592"/>
      <c r="GZ235" s="591"/>
      <c r="HA235" s="591"/>
      <c r="HB235" s="592"/>
      <c r="HD235" s="591"/>
      <c r="HE235" s="591"/>
      <c r="HF235" s="592"/>
      <c r="HH235" s="591"/>
      <c r="HI235" s="591"/>
      <c r="HJ235" s="592"/>
      <c r="HL235" s="591"/>
      <c r="HM235" s="591"/>
      <c r="HN235" s="592"/>
      <c r="HP235" s="591"/>
      <c r="HQ235" s="591"/>
      <c r="HR235" s="592"/>
      <c r="HT235" s="591"/>
      <c r="HU235" s="591"/>
      <c r="HV235" s="592"/>
      <c r="HX235" s="591"/>
      <c r="HY235" s="591"/>
      <c r="HZ235" s="592"/>
      <c r="IB235" s="591"/>
      <c r="IC235" s="591"/>
      <c r="ID235" s="592"/>
      <c r="IF235" s="591"/>
      <c r="IG235" s="591"/>
      <c r="IH235" s="592"/>
      <c r="IJ235" s="591"/>
      <c r="IK235" s="591"/>
      <c r="IL235" s="592"/>
      <c r="IN235" s="591"/>
      <c r="IO235" s="591"/>
      <c r="IP235" s="592"/>
      <c r="IR235" s="591"/>
      <c r="IS235" s="591"/>
      <c r="IT235" s="592"/>
      <c r="IV235" s="591"/>
    </row>
    <row r="236" spans="1:256" ht="15" customHeight="1" x14ac:dyDescent="0.2">
      <c r="B236" s="596"/>
      <c r="C236" s="597"/>
      <c r="D236" s="597"/>
      <c r="E236" s="597"/>
      <c r="G236" s="689"/>
      <c r="H236" s="777"/>
      <c r="I236" s="591"/>
      <c r="J236" s="592"/>
      <c r="L236" s="591"/>
      <c r="M236" s="591"/>
      <c r="N236" s="592"/>
      <c r="P236" s="591"/>
      <c r="Q236" s="591"/>
      <c r="R236" s="592"/>
      <c r="T236" s="591"/>
      <c r="U236" s="591"/>
      <c r="V236" s="592"/>
      <c r="X236" s="591"/>
      <c r="Y236" s="591"/>
      <c r="Z236" s="592"/>
      <c r="AB236" s="591"/>
      <c r="AC236" s="591"/>
      <c r="AD236" s="592"/>
      <c r="AF236" s="591"/>
      <c r="AG236" s="591"/>
      <c r="AH236" s="592"/>
      <c r="AJ236" s="591"/>
      <c r="AK236" s="591"/>
      <c r="AL236" s="592"/>
      <c r="AN236" s="591"/>
      <c r="AO236" s="591"/>
      <c r="AP236" s="592"/>
      <c r="AR236" s="591"/>
      <c r="AS236" s="591"/>
      <c r="AT236" s="592"/>
      <c r="AV236" s="591"/>
      <c r="AW236" s="591"/>
      <c r="AX236" s="592"/>
      <c r="AZ236" s="591"/>
      <c r="BA236" s="591"/>
      <c r="BB236" s="592"/>
      <c r="BD236" s="591"/>
      <c r="BE236" s="591"/>
      <c r="BF236" s="592"/>
      <c r="BH236" s="591"/>
      <c r="BI236" s="591"/>
      <c r="BJ236" s="592"/>
      <c r="BL236" s="591"/>
      <c r="BM236" s="591"/>
      <c r="BN236" s="592"/>
      <c r="BP236" s="591"/>
      <c r="BQ236" s="591"/>
      <c r="BR236" s="592"/>
      <c r="BT236" s="591"/>
      <c r="BU236" s="591"/>
      <c r="BV236" s="592"/>
      <c r="BX236" s="591"/>
      <c r="BY236" s="591"/>
      <c r="BZ236" s="592"/>
      <c r="CB236" s="591"/>
      <c r="CC236" s="591"/>
      <c r="CD236" s="592"/>
      <c r="CF236" s="591"/>
      <c r="CG236" s="591"/>
      <c r="CH236" s="592"/>
      <c r="CJ236" s="591"/>
      <c r="CK236" s="591"/>
      <c r="CL236" s="592"/>
      <c r="CN236" s="591"/>
      <c r="CO236" s="591"/>
      <c r="CP236" s="592"/>
      <c r="CR236" s="591"/>
      <c r="CS236" s="591"/>
      <c r="CT236" s="592"/>
      <c r="CV236" s="591"/>
      <c r="CW236" s="591"/>
      <c r="CX236" s="592"/>
      <c r="CZ236" s="591"/>
      <c r="DA236" s="591"/>
      <c r="DB236" s="592"/>
      <c r="DD236" s="591"/>
      <c r="DE236" s="591"/>
      <c r="DF236" s="592"/>
      <c r="DH236" s="591"/>
      <c r="DI236" s="591"/>
      <c r="DJ236" s="592"/>
      <c r="DL236" s="591"/>
      <c r="DM236" s="591"/>
      <c r="DN236" s="592"/>
      <c r="DP236" s="591"/>
      <c r="DQ236" s="591"/>
      <c r="DR236" s="592"/>
      <c r="DT236" s="591"/>
      <c r="DU236" s="591"/>
      <c r="DV236" s="592"/>
      <c r="DX236" s="591"/>
      <c r="DY236" s="591"/>
      <c r="DZ236" s="592"/>
      <c r="EB236" s="591"/>
      <c r="EC236" s="591"/>
      <c r="ED236" s="592"/>
      <c r="EF236" s="591"/>
      <c r="EG236" s="591"/>
      <c r="EH236" s="592"/>
      <c r="EJ236" s="591"/>
      <c r="EK236" s="591"/>
      <c r="EL236" s="592"/>
      <c r="EN236" s="591"/>
      <c r="EO236" s="591"/>
      <c r="EP236" s="592"/>
      <c r="ER236" s="591"/>
      <c r="ES236" s="591"/>
      <c r="ET236" s="592"/>
      <c r="EV236" s="591"/>
      <c r="EW236" s="591"/>
      <c r="EX236" s="592"/>
      <c r="EZ236" s="591"/>
      <c r="FA236" s="591"/>
      <c r="FB236" s="592"/>
      <c r="FD236" s="591"/>
      <c r="FE236" s="591"/>
      <c r="FF236" s="592"/>
      <c r="FH236" s="591"/>
      <c r="FI236" s="591"/>
      <c r="FJ236" s="592"/>
      <c r="FL236" s="591"/>
      <c r="FM236" s="591"/>
      <c r="FN236" s="592"/>
      <c r="FP236" s="591"/>
      <c r="FQ236" s="591"/>
      <c r="FR236" s="592"/>
      <c r="FT236" s="591"/>
      <c r="FU236" s="591"/>
      <c r="FV236" s="592"/>
      <c r="FX236" s="591"/>
      <c r="FY236" s="591"/>
      <c r="FZ236" s="592"/>
      <c r="GB236" s="591"/>
      <c r="GC236" s="591"/>
      <c r="GD236" s="592"/>
      <c r="GF236" s="591"/>
      <c r="GG236" s="591"/>
      <c r="GH236" s="592"/>
      <c r="GJ236" s="591"/>
      <c r="GK236" s="591"/>
      <c r="GL236" s="592"/>
      <c r="GN236" s="591"/>
      <c r="GO236" s="591"/>
      <c r="GP236" s="592"/>
      <c r="GR236" s="591"/>
      <c r="GS236" s="591"/>
      <c r="GT236" s="592"/>
      <c r="GV236" s="591"/>
      <c r="GW236" s="591"/>
      <c r="GX236" s="592"/>
      <c r="GZ236" s="591"/>
      <c r="HA236" s="591"/>
      <c r="HB236" s="592"/>
      <c r="HD236" s="591"/>
      <c r="HE236" s="591"/>
      <c r="HF236" s="592"/>
      <c r="HH236" s="591"/>
      <c r="HI236" s="591"/>
      <c r="HJ236" s="592"/>
      <c r="HL236" s="591"/>
      <c r="HM236" s="591"/>
      <c r="HN236" s="592"/>
      <c r="HP236" s="591"/>
      <c r="HQ236" s="591"/>
      <c r="HR236" s="592"/>
      <c r="HT236" s="591"/>
      <c r="HU236" s="591"/>
      <c r="HV236" s="592"/>
      <c r="HX236" s="591"/>
      <c r="HY236" s="591"/>
      <c r="HZ236" s="592"/>
      <c r="IB236" s="591"/>
      <c r="IC236" s="591"/>
      <c r="ID236" s="592"/>
      <c r="IF236" s="591"/>
      <c r="IG236" s="591"/>
      <c r="IH236" s="592"/>
      <c r="IJ236" s="591"/>
      <c r="IK236" s="591"/>
      <c r="IL236" s="592"/>
      <c r="IN236" s="591"/>
      <c r="IO236" s="591"/>
      <c r="IP236" s="592"/>
      <c r="IR236" s="591"/>
      <c r="IS236" s="591"/>
      <c r="IT236" s="592"/>
      <c r="IV236" s="591"/>
    </row>
    <row r="237" spans="1:256" ht="15" customHeight="1" x14ac:dyDescent="0.2">
      <c r="A237" s="826"/>
      <c r="B237" s="596"/>
      <c r="C237" s="597"/>
      <c r="D237" s="597"/>
      <c r="E237" s="597"/>
      <c r="G237" s="689"/>
      <c r="H237" s="777"/>
      <c r="I237" s="591"/>
      <c r="J237" s="592"/>
      <c r="L237" s="591"/>
      <c r="M237" s="591"/>
      <c r="N237" s="592"/>
      <c r="P237" s="591"/>
      <c r="Q237" s="591"/>
      <c r="R237" s="592"/>
      <c r="T237" s="591"/>
      <c r="U237" s="591"/>
      <c r="V237" s="592"/>
      <c r="X237" s="591"/>
      <c r="Y237" s="591"/>
      <c r="Z237" s="592"/>
      <c r="AB237" s="591"/>
      <c r="AC237" s="591"/>
      <c r="AD237" s="592"/>
      <c r="AF237" s="591"/>
      <c r="AG237" s="591"/>
      <c r="AH237" s="592"/>
      <c r="AJ237" s="591"/>
      <c r="AK237" s="591"/>
      <c r="AL237" s="592"/>
      <c r="AN237" s="591"/>
      <c r="AO237" s="591"/>
      <c r="AP237" s="592"/>
      <c r="AR237" s="591"/>
      <c r="AS237" s="591"/>
      <c r="AT237" s="592"/>
      <c r="AV237" s="591"/>
      <c r="AW237" s="591"/>
      <c r="AX237" s="592"/>
      <c r="AZ237" s="591"/>
      <c r="BA237" s="591"/>
      <c r="BB237" s="592"/>
      <c r="BD237" s="591"/>
      <c r="BE237" s="591"/>
      <c r="BF237" s="592"/>
      <c r="BH237" s="591"/>
      <c r="BI237" s="591"/>
      <c r="BJ237" s="592"/>
      <c r="BL237" s="591"/>
      <c r="BM237" s="591"/>
      <c r="BN237" s="592"/>
      <c r="BP237" s="591"/>
      <c r="BQ237" s="591"/>
      <c r="BR237" s="592"/>
      <c r="BT237" s="591"/>
      <c r="BU237" s="591"/>
      <c r="BV237" s="592"/>
      <c r="BX237" s="591"/>
      <c r="BY237" s="591"/>
      <c r="BZ237" s="592"/>
      <c r="CB237" s="591"/>
      <c r="CC237" s="591"/>
      <c r="CD237" s="592"/>
      <c r="CF237" s="591"/>
      <c r="CG237" s="591"/>
      <c r="CH237" s="592"/>
      <c r="CJ237" s="591"/>
      <c r="CK237" s="591"/>
      <c r="CL237" s="592"/>
      <c r="CN237" s="591"/>
      <c r="CO237" s="591"/>
      <c r="CP237" s="592"/>
      <c r="CR237" s="591"/>
      <c r="CS237" s="591"/>
      <c r="CT237" s="592"/>
      <c r="CV237" s="591"/>
      <c r="CW237" s="591"/>
      <c r="CX237" s="592"/>
      <c r="CZ237" s="591"/>
      <c r="DA237" s="591"/>
      <c r="DB237" s="592"/>
      <c r="DD237" s="591"/>
      <c r="DE237" s="591"/>
      <c r="DF237" s="592"/>
      <c r="DH237" s="591"/>
      <c r="DI237" s="591"/>
      <c r="DJ237" s="592"/>
      <c r="DL237" s="591"/>
      <c r="DM237" s="591"/>
      <c r="DN237" s="592"/>
      <c r="DP237" s="591"/>
      <c r="DQ237" s="591"/>
      <c r="DR237" s="592"/>
      <c r="DT237" s="591"/>
      <c r="DU237" s="591"/>
      <c r="DV237" s="592"/>
      <c r="DX237" s="591"/>
      <c r="DY237" s="591"/>
      <c r="DZ237" s="592"/>
      <c r="EB237" s="591"/>
      <c r="EC237" s="591"/>
      <c r="ED237" s="592"/>
      <c r="EF237" s="591"/>
      <c r="EG237" s="591"/>
      <c r="EH237" s="592"/>
      <c r="EJ237" s="591"/>
      <c r="EK237" s="591"/>
      <c r="EL237" s="592"/>
      <c r="EN237" s="591"/>
      <c r="EO237" s="591"/>
      <c r="EP237" s="592"/>
      <c r="ER237" s="591"/>
      <c r="ES237" s="591"/>
      <c r="ET237" s="592"/>
      <c r="EV237" s="591"/>
      <c r="EW237" s="591"/>
      <c r="EX237" s="592"/>
      <c r="EZ237" s="591"/>
      <c r="FA237" s="591"/>
      <c r="FB237" s="592"/>
      <c r="FD237" s="591"/>
      <c r="FE237" s="591"/>
      <c r="FF237" s="592"/>
      <c r="FH237" s="591"/>
      <c r="FI237" s="591"/>
      <c r="FJ237" s="592"/>
      <c r="FL237" s="591"/>
      <c r="FM237" s="591"/>
      <c r="FN237" s="592"/>
      <c r="FP237" s="591"/>
      <c r="FQ237" s="591"/>
      <c r="FR237" s="592"/>
      <c r="FT237" s="591"/>
      <c r="FU237" s="591"/>
      <c r="FV237" s="592"/>
      <c r="FX237" s="591"/>
      <c r="FY237" s="591"/>
      <c r="FZ237" s="592"/>
      <c r="GB237" s="591"/>
      <c r="GC237" s="591"/>
      <c r="GD237" s="592"/>
      <c r="GF237" s="591"/>
      <c r="GG237" s="591"/>
      <c r="GH237" s="592"/>
      <c r="GJ237" s="591"/>
      <c r="GK237" s="591"/>
      <c r="GL237" s="592"/>
      <c r="GN237" s="591"/>
      <c r="GO237" s="591"/>
      <c r="GP237" s="592"/>
      <c r="GR237" s="591"/>
      <c r="GS237" s="591"/>
      <c r="GT237" s="592"/>
      <c r="GV237" s="591"/>
      <c r="GW237" s="591"/>
      <c r="GX237" s="592"/>
      <c r="GZ237" s="591"/>
      <c r="HA237" s="591"/>
      <c r="HB237" s="592"/>
      <c r="HD237" s="591"/>
      <c r="HE237" s="591"/>
      <c r="HF237" s="592"/>
      <c r="HH237" s="591"/>
      <c r="HI237" s="591"/>
      <c r="HJ237" s="592"/>
      <c r="HL237" s="591"/>
      <c r="HM237" s="591"/>
      <c r="HN237" s="592"/>
      <c r="HP237" s="591"/>
      <c r="HQ237" s="591"/>
      <c r="HR237" s="592"/>
      <c r="HT237" s="591"/>
      <c r="HU237" s="591"/>
      <c r="HV237" s="592"/>
      <c r="HX237" s="591"/>
      <c r="HY237" s="591"/>
      <c r="HZ237" s="592"/>
      <c r="IB237" s="591"/>
      <c r="IC237" s="591"/>
      <c r="ID237" s="592"/>
      <c r="IF237" s="591"/>
      <c r="IG237" s="591"/>
      <c r="IH237" s="592"/>
      <c r="IJ237" s="591"/>
      <c r="IK237" s="591"/>
      <c r="IL237" s="592"/>
      <c r="IN237" s="591"/>
      <c r="IO237" s="591"/>
      <c r="IP237" s="592"/>
      <c r="IR237" s="591"/>
      <c r="IS237" s="591"/>
      <c r="IT237" s="592"/>
      <c r="IV237" s="591"/>
    </row>
    <row r="238" spans="1:256" ht="15" customHeight="1" x14ac:dyDescent="0.2">
      <c r="A238" s="826"/>
      <c r="B238" s="596"/>
      <c r="C238" s="597"/>
      <c r="D238" s="597"/>
      <c r="E238" s="597"/>
      <c r="G238" s="689"/>
      <c r="H238" s="777"/>
      <c r="I238" s="591"/>
      <c r="J238" s="592"/>
      <c r="L238" s="591"/>
      <c r="M238" s="591"/>
      <c r="N238" s="592"/>
      <c r="P238" s="591"/>
      <c r="Q238" s="591"/>
      <c r="R238" s="592"/>
      <c r="T238" s="591"/>
      <c r="U238" s="591"/>
      <c r="V238" s="592"/>
      <c r="X238" s="591"/>
      <c r="Y238" s="591"/>
      <c r="Z238" s="592"/>
      <c r="AB238" s="591"/>
      <c r="AC238" s="591"/>
      <c r="AD238" s="592"/>
      <c r="AF238" s="591"/>
      <c r="AG238" s="591"/>
      <c r="AH238" s="592"/>
      <c r="AJ238" s="591"/>
      <c r="AK238" s="591"/>
      <c r="AL238" s="592"/>
      <c r="AN238" s="591"/>
      <c r="AO238" s="591"/>
      <c r="AP238" s="592"/>
      <c r="AR238" s="591"/>
      <c r="AS238" s="591"/>
      <c r="AT238" s="592"/>
      <c r="AV238" s="591"/>
      <c r="AW238" s="591"/>
      <c r="AX238" s="592"/>
      <c r="AZ238" s="591"/>
      <c r="BA238" s="591"/>
      <c r="BB238" s="592"/>
      <c r="BD238" s="591"/>
      <c r="BE238" s="591"/>
      <c r="BF238" s="592"/>
      <c r="BH238" s="591"/>
      <c r="BI238" s="591"/>
      <c r="BJ238" s="592"/>
      <c r="BL238" s="591"/>
      <c r="BM238" s="591"/>
      <c r="BN238" s="592"/>
      <c r="BP238" s="591"/>
      <c r="BQ238" s="591"/>
      <c r="BR238" s="592"/>
      <c r="BT238" s="591"/>
      <c r="BU238" s="591"/>
      <c r="BV238" s="592"/>
      <c r="BX238" s="591"/>
      <c r="BY238" s="591"/>
      <c r="BZ238" s="592"/>
      <c r="CB238" s="591"/>
      <c r="CC238" s="591"/>
      <c r="CD238" s="592"/>
      <c r="CF238" s="591"/>
      <c r="CG238" s="591"/>
      <c r="CH238" s="592"/>
      <c r="CJ238" s="591"/>
      <c r="CK238" s="591"/>
      <c r="CL238" s="592"/>
      <c r="CN238" s="591"/>
      <c r="CO238" s="591"/>
      <c r="CP238" s="592"/>
      <c r="CR238" s="591"/>
      <c r="CS238" s="591"/>
      <c r="CT238" s="592"/>
      <c r="CV238" s="591"/>
      <c r="CW238" s="591"/>
      <c r="CX238" s="592"/>
      <c r="CZ238" s="591"/>
      <c r="DA238" s="591"/>
      <c r="DB238" s="592"/>
      <c r="DD238" s="591"/>
      <c r="DE238" s="591"/>
      <c r="DF238" s="592"/>
      <c r="DH238" s="591"/>
      <c r="DI238" s="591"/>
      <c r="DJ238" s="592"/>
      <c r="DL238" s="591"/>
      <c r="DM238" s="591"/>
      <c r="DN238" s="592"/>
      <c r="DP238" s="591"/>
      <c r="DQ238" s="591"/>
      <c r="DR238" s="592"/>
      <c r="DT238" s="591"/>
      <c r="DU238" s="591"/>
      <c r="DV238" s="592"/>
      <c r="DX238" s="591"/>
      <c r="DY238" s="591"/>
      <c r="DZ238" s="592"/>
      <c r="EB238" s="591"/>
      <c r="EC238" s="591"/>
      <c r="ED238" s="592"/>
      <c r="EF238" s="591"/>
      <c r="EG238" s="591"/>
      <c r="EH238" s="592"/>
      <c r="EJ238" s="591"/>
      <c r="EK238" s="591"/>
      <c r="EL238" s="592"/>
      <c r="EN238" s="591"/>
      <c r="EO238" s="591"/>
      <c r="EP238" s="592"/>
      <c r="ER238" s="591"/>
      <c r="ES238" s="591"/>
      <c r="ET238" s="592"/>
      <c r="EV238" s="591"/>
      <c r="EW238" s="591"/>
      <c r="EX238" s="592"/>
      <c r="EZ238" s="591"/>
      <c r="FA238" s="591"/>
      <c r="FB238" s="592"/>
      <c r="FD238" s="591"/>
      <c r="FE238" s="591"/>
      <c r="FF238" s="592"/>
      <c r="FH238" s="591"/>
      <c r="FI238" s="591"/>
      <c r="FJ238" s="592"/>
      <c r="FL238" s="591"/>
      <c r="FM238" s="591"/>
      <c r="FN238" s="592"/>
      <c r="FP238" s="591"/>
      <c r="FQ238" s="591"/>
      <c r="FR238" s="592"/>
      <c r="FT238" s="591"/>
      <c r="FU238" s="591"/>
      <c r="FV238" s="592"/>
      <c r="FX238" s="591"/>
      <c r="FY238" s="591"/>
      <c r="FZ238" s="592"/>
      <c r="GB238" s="591"/>
      <c r="GC238" s="591"/>
      <c r="GD238" s="592"/>
      <c r="GF238" s="591"/>
      <c r="GG238" s="591"/>
      <c r="GH238" s="592"/>
      <c r="GJ238" s="591"/>
      <c r="GK238" s="591"/>
      <c r="GL238" s="592"/>
      <c r="GN238" s="591"/>
      <c r="GO238" s="591"/>
      <c r="GP238" s="592"/>
      <c r="GR238" s="591"/>
      <c r="GS238" s="591"/>
      <c r="GT238" s="592"/>
      <c r="GV238" s="591"/>
      <c r="GW238" s="591"/>
      <c r="GX238" s="592"/>
      <c r="GZ238" s="591"/>
      <c r="HA238" s="591"/>
      <c r="HB238" s="592"/>
      <c r="HD238" s="591"/>
      <c r="HE238" s="591"/>
      <c r="HF238" s="592"/>
      <c r="HH238" s="591"/>
      <c r="HI238" s="591"/>
      <c r="HJ238" s="592"/>
      <c r="HL238" s="591"/>
      <c r="HM238" s="591"/>
      <c r="HN238" s="592"/>
      <c r="HP238" s="591"/>
      <c r="HQ238" s="591"/>
      <c r="HR238" s="592"/>
      <c r="HT238" s="591"/>
      <c r="HU238" s="591"/>
      <c r="HV238" s="592"/>
      <c r="HX238" s="591"/>
      <c r="HY238" s="591"/>
      <c r="HZ238" s="592"/>
      <c r="IB238" s="591"/>
      <c r="IC238" s="591"/>
      <c r="ID238" s="592"/>
      <c r="IF238" s="591"/>
      <c r="IG238" s="591"/>
      <c r="IH238" s="592"/>
      <c r="IJ238" s="591"/>
      <c r="IK238" s="591"/>
      <c r="IL238" s="592"/>
      <c r="IN238" s="591"/>
      <c r="IO238" s="591"/>
      <c r="IP238" s="592"/>
      <c r="IR238" s="591"/>
      <c r="IS238" s="591"/>
      <c r="IT238" s="592"/>
      <c r="IV238" s="591"/>
    </row>
    <row r="239" spans="1:256" ht="15" customHeight="1" x14ac:dyDescent="0.2">
      <c r="A239" s="826"/>
      <c r="B239" s="596"/>
      <c r="C239" s="597"/>
      <c r="D239" s="597"/>
      <c r="E239" s="597"/>
      <c r="G239" s="689"/>
      <c r="H239" s="777"/>
      <c r="I239" s="591"/>
      <c r="J239" s="592"/>
      <c r="L239" s="591"/>
      <c r="M239" s="591"/>
      <c r="N239" s="592"/>
      <c r="P239" s="591"/>
      <c r="Q239" s="591"/>
      <c r="R239" s="592"/>
      <c r="T239" s="591"/>
      <c r="U239" s="591"/>
      <c r="V239" s="592"/>
      <c r="X239" s="591"/>
      <c r="Y239" s="591"/>
      <c r="Z239" s="592"/>
      <c r="AB239" s="591"/>
      <c r="AC239" s="591"/>
      <c r="AD239" s="592"/>
      <c r="AF239" s="591"/>
      <c r="AG239" s="591"/>
      <c r="AH239" s="592"/>
      <c r="AJ239" s="591"/>
      <c r="AK239" s="591"/>
      <c r="AL239" s="592"/>
      <c r="AN239" s="591"/>
      <c r="AO239" s="591"/>
      <c r="AP239" s="592"/>
      <c r="AR239" s="591"/>
      <c r="AS239" s="591"/>
      <c r="AT239" s="592"/>
      <c r="AV239" s="591"/>
      <c r="AW239" s="591"/>
      <c r="AX239" s="592"/>
      <c r="AZ239" s="591"/>
      <c r="BA239" s="591"/>
      <c r="BB239" s="592"/>
      <c r="BD239" s="591"/>
      <c r="BE239" s="591"/>
      <c r="BF239" s="592"/>
      <c r="BH239" s="591"/>
      <c r="BI239" s="591"/>
      <c r="BJ239" s="592"/>
      <c r="BL239" s="591"/>
      <c r="BM239" s="591"/>
      <c r="BN239" s="592"/>
      <c r="BP239" s="591"/>
      <c r="BQ239" s="591"/>
      <c r="BR239" s="592"/>
      <c r="BT239" s="591"/>
      <c r="BU239" s="591"/>
      <c r="BV239" s="592"/>
      <c r="BX239" s="591"/>
      <c r="BY239" s="591"/>
      <c r="BZ239" s="592"/>
      <c r="CB239" s="591"/>
      <c r="CC239" s="591"/>
      <c r="CD239" s="592"/>
      <c r="CF239" s="591"/>
      <c r="CG239" s="591"/>
      <c r="CH239" s="592"/>
      <c r="CJ239" s="591"/>
      <c r="CK239" s="591"/>
      <c r="CL239" s="592"/>
      <c r="CN239" s="591"/>
      <c r="CO239" s="591"/>
      <c r="CP239" s="592"/>
      <c r="CR239" s="591"/>
      <c r="CS239" s="591"/>
      <c r="CT239" s="592"/>
      <c r="CV239" s="591"/>
      <c r="CW239" s="591"/>
      <c r="CX239" s="592"/>
      <c r="CZ239" s="591"/>
      <c r="DA239" s="591"/>
      <c r="DB239" s="592"/>
      <c r="DD239" s="591"/>
      <c r="DE239" s="591"/>
      <c r="DF239" s="592"/>
      <c r="DH239" s="591"/>
      <c r="DI239" s="591"/>
      <c r="DJ239" s="592"/>
      <c r="DL239" s="591"/>
      <c r="DM239" s="591"/>
      <c r="DN239" s="592"/>
      <c r="DP239" s="591"/>
      <c r="DQ239" s="591"/>
      <c r="DR239" s="592"/>
      <c r="DT239" s="591"/>
      <c r="DU239" s="591"/>
      <c r="DV239" s="592"/>
      <c r="DX239" s="591"/>
      <c r="DY239" s="591"/>
      <c r="DZ239" s="592"/>
      <c r="EB239" s="591"/>
      <c r="EC239" s="591"/>
      <c r="ED239" s="592"/>
      <c r="EF239" s="591"/>
      <c r="EG239" s="591"/>
      <c r="EH239" s="592"/>
      <c r="EJ239" s="591"/>
      <c r="EK239" s="591"/>
      <c r="EL239" s="592"/>
      <c r="EN239" s="591"/>
      <c r="EO239" s="591"/>
      <c r="EP239" s="592"/>
      <c r="ER239" s="591"/>
      <c r="ES239" s="591"/>
      <c r="ET239" s="592"/>
      <c r="EV239" s="591"/>
      <c r="EW239" s="591"/>
      <c r="EX239" s="592"/>
      <c r="EZ239" s="591"/>
      <c r="FA239" s="591"/>
      <c r="FB239" s="592"/>
      <c r="FD239" s="591"/>
      <c r="FE239" s="591"/>
      <c r="FF239" s="592"/>
      <c r="FH239" s="591"/>
      <c r="FI239" s="591"/>
      <c r="FJ239" s="592"/>
      <c r="FL239" s="591"/>
      <c r="FM239" s="591"/>
      <c r="FN239" s="592"/>
      <c r="FP239" s="591"/>
      <c r="FQ239" s="591"/>
      <c r="FR239" s="592"/>
      <c r="FT239" s="591"/>
      <c r="FU239" s="591"/>
      <c r="FV239" s="592"/>
      <c r="FX239" s="591"/>
      <c r="FY239" s="591"/>
      <c r="FZ239" s="592"/>
      <c r="GB239" s="591"/>
      <c r="GC239" s="591"/>
      <c r="GD239" s="592"/>
      <c r="GF239" s="591"/>
      <c r="GG239" s="591"/>
      <c r="GH239" s="592"/>
      <c r="GJ239" s="591"/>
      <c r="GK239" s="591"/>
      <c r="GL239" s="592"/>
      <c r="GN239" s="591"/>
      <c r="GO239" s="591"/>
      <c r="GP239" s="592"/>
      <c r="GR239" s="591"/>
      <c r="GS239" s="591"/>
      <c r="GT239" s="592"/>
      <c r="GV239" s="591"/>
      <c r="GW239" s="591"/>
      <c r="GX239" s="592"/>
      <c r="GZ239" s="591"/>
      <c r="HA239" s="591"/>
      <c r="HB239" s="592"/>
      <c r="HD239" s="591"/>
      <c r="HE239" s="591"/>
      <c r="HF239" s="592"/>
      <c r="HH239" s="591"/>
      <c r="HI239" s="591"/>
      <c r="HJ239" s="592"/>
      <c r="HL239" s="591"/>
      <c r="HM239" s="591"/>
      <c r="HN239" s="592"/>
      <c r="HP239" s="591"/>
      <c r="HQ239" s="591"/>
      <c r="HR239" s="592"/>
      <c r="HT239" s="591"/>
      <c r="HU239" s="591"/>
      <c r="HV239" s="592"/>
      <c r="HX239" s="591"/>
      <c r="HY239" s="591"/>
      <c r="HZ239" s="592"/>
      <c r="IB239" s="591"/>
      <c r="IC239" s="591"/>
      <c r="ID239" s="592"/>
      <c r="IF239" s="591"/>
      <c r="IG239" s="591"/>
      <c r="IH239" s="592"/>
      <c r="IJ239" s="591"/>
      <c r="IK239" s="591"/>
      <c r="IL239" s="592"/>
      <c r="IN239" s="591"/>
      <c r="IO239" s="591"/>
      <c r="IP239" s="592"/>
      <c r="IR239" s="591"/>
      <c r="IS239" s="591"/>
      <c r="IT239" s="592"/>
      <c r="IV239" s="591"/>
    </row>
    <row r="240" spans="1:256" ht="15" customHeight="1" x14ac:dyDescent="0.2">
      <c r="A240" s="826"/>
      <c r="B240" s="596"/>
      <c r="C240" s="597"/>
      <c r="D240" s="597"/>
      <c r="E240" s="597"/>
      <c r="G240" s="689"/>
      <c r="H240" s="777"/>
      <c r="I240" s="591"/>
      <c r="J240" s="592"/>
      <c r="L240" s="591"/>
      <c r="M240" s="591"/>
      <c r="N240" s="592"/>
      <c r="P240" s="591"/>
      <c r="Q240" s="591"/>
      <c r="R240" s="592"/>
      <c r="T240" s="591"/>
      <c r="U240" s="591"/>
      <c r="V240" s="592"/>
      <c r="X240" s="591"/>
      <c r="Y240" s="591"/>
      <c r="Z240" s="592"/>
      <c r="AB240" s="591"/>
      <c r="AC240" s="591"/>
      <c r="AD240" s="592"/>
      <c r="AF240" s="591"/>
      <c r="AG240" s="591"/>
      <c r="AH240" s="592"/>
      <c r="AJ240" s="591"/>
      <c r="AK240" s="591"/>
      <c r="AL240" s="592"/>
      <c r="AN240" s="591"/>
      <c r="AO240" s="591"/>
      <c r="AP240" s="592"/>
      <c r="AR240" s="591"/>
      <c r="AS240" s="591"/>
      <c r="AT240" s="592"/>
      <c r="AV240" s="591"/>
      <c r="AW240" s="591"/>
      <c r="AX240" s="592"/>
      <c r="AZ240" s="591"/>
      <c r="BA240" s="591"/>
      <c r="BB240" s="592"/>
      <c r="BD240" s="591"/>
      <c r="BE240" s="591"/>
      <c r="BF240" s="592"/>
      <c r="BH240" s="591"/>
      <c r="BI240" s="591"/>
      <c r="BJ240" s="592"/>
      <c r="BL240" s="591"/>
      <c r="BM240" s="591"/>
      <c r="BN240" s="592"/>
      <c r="BP240" s="591"/>
      <c r="BQ240" s="591"/>
      <c r="BR240" s="592"/>
      <c r="BT240" s="591"/>
      <c r="BU240" s="591"/>
      <c r="BV240" s="592"/>
      <c r="BX240" s="591"/>
      <c r="BY240" s="591"/>
      <c r="BZ240" s="592"/>
      <c r="CB240" s="591"/>
      <c r="CC240" s="591"/>
      <c r="CD240" s="592"/>
      <c r="CF240" s="591"/>
      <c r="CG240" s="591"/>
      <c r="CH240" s="592"/>
      <c r="CJ240" s="591"/>
      <c r="CK240" s="591"/>
      <c r="CL240" s="592"/>
      <c r="CN240" s="591"/>
      <c r="CO240" s="591"/>
      <c r="CP240" s="592"/>
      <c r="CR240" s="591"/>
      <c r="CS240" s="591"/>
      <c r="CT240" s="592"/>
      <c r="CV240" s="591"/>
      <c r="CW240" s="591"/>
      <c r="CX240" s="592"/>
      <c r="CZ240" s="591"/>
      <c r="DA240" s="591"/>
      <c r="DB240" s="592"/>
      <c r="DD240" s="591"/>
      <c r="DE240" s="591"/>
      <c r="DF240" s="592"/>
      <c r="DH240" s="591"/>
      <c r="DI240" s="591"/>
      <c r="DJ240" s="592"/>
      <c r="DL240" s="591"/>
      <c r="DM240" s="591"/>
      <c r="DN240" s="592"/>
      <c r="DP240" s="591"/>
      <c r="DQ240" s="591"/>
      <c r="DR240" s="592"/>
      <c r="DT240" s="591"/>
      <c r="DU240" s="591"/>
      <c r="DV240" s="592"/>
      <c r="DX240" s="591"/>
      <c r="DY240" s="591"/>
      <c r="DZ240" s="592"/>
      <c r="EB240" s="591"/>
      <c r="EC240" s="591"/>
      <c r="ED240" s="592"/>
      <c r="EF240" s="591"/>
      <c r="EG240" s="591"/>
      <c r="EH240" s="592"/>
      <c r="EJ240" s="591"/>
      <c r="EK240" s="591"/>
      <c r="EL240" s="592"/>
      <c r="EN240" s="591"/>
      <c r="EO240" s="591"/>
      <c r="EP240" s="592"/>
      <c r="ER240" s="591"/>
      <c r="ES240" s="591"/>
      <c r="ET240" s="592"/>
      <c r="EV240" s="591"/>
      <c r="EW240" s="591"/>
      <c r="EX240" s="592"/>
      <c r="EZ240" s="591"/>
      <c r="FA240" s="591"/>
      <c r="FB240" s="592"/>
      <c r="FD240" s="591"/>
      <c r="FE240" s="591"/>
      <c r="FF240" s="592"/>
      <c r="FH240" s="591"/>
      <c r="FI240" s="591"/>
      <c r="FJ240" s="592"/>
      <c r="FL240" s="591"/>
      <c r="FM240" s="591"/>
      <c r="FN240" s="592"/>
      <c r="FP240" s="591"/>
      <c r="FQ240" s="591"/>
      <c r="FR240" s="592"/>
      <c r="FT240" s="591"/>
      <c r="FU240" s="591"/>
      <c r="FV240" s="592"/>
      <c r="FX240" s="591"/>
      <c r="FY240" s="591"/>
      <c r="FZ240" s="592"/>
      <c r="GB240" s="591"/>
      <c r="GC240" s="591"/>
      <c r="GD240" s="592"/>
      <c r="GF240" s="591"/>
      <c r="GG240" s="591"/>
      <c r="GH240" s="592"/>
      <c r="GJ240" s="591"/>
      <c r="GK240" s="591"/>
      <c r="GL240" s="592"/>
      <c r="GN240" s="591"/>
      <c r="GO240" s="591"/>
      <c r="GP240" s="592"/>
      <c r="GR240" s="591"/>
      <c r="GS240" s="591"/>
      <c r="GT240" s="592"/>
      <c r="GV240" s="591"/>
      <c r="GW240" s="591"/>
      <c r="GX240" s="592"/>
      <c r="GZ240" s="591"/>
      <c r="HA240" s="591"/>
      <c r="HB240" s="592"/>
      <c r="HD240" s="591"/>
      <c r="HE240" s="591"/>
      <c r="HF240" s="592"/>
      <c r="HH240" s="591"/>
      <c r="HI240" s="591"/>
      <c r="HJ240" s="592"/>
      <c r="HL240" s="591"/>
      <c r="HM240" s="591"/>
      <c r="HN240" s="592"/>
      <c r="HP240" s="591"/>
      <c r="HQ240" s="591"/>
      <c r="HR240" s="592"/>
      <c r="HT240" s="591"/>
      <c r="HU240" s="591"/>
      <c r="HV240" s="592"/>
      <c r="HX240" s="591"/>
      <c r="HY240" s="591"/>
      <c r="HZ240" s="592"/>
      <c r="IB240" s="591"/>
      <c r="IC240" s="591"/>
      <c r="ID240" s="592"/>
      <c r="IF240" s="591"/>
      <c r="IG240" s="591"/>
      <c r="IH240" s="592"/>
      <c r="IJ240" s="591"/>
      <c r="IK240" s="591"/>
      <c r="IL240" s="592"/>
      <c r="IN240" s="591"/>
      <c r="IO240" s="591"/>
      <c r="IP240" s="592"/>
      <c r="IR240" s="591"/>
      <c r="IS240" s="591"/>
      <c r="IT240" s="592"/>
      <c r="IV240" s="591"/>
    </row>
    <row r="241" spans="1:256" ht="15" customHeight="1" x14ac:dyDescent="0.2">
      <c r="A241" s="826"/>
      <c r="B241" s="596"/>
      <c r="C241" s="597"/>
      <c r="D241" s="597"/>
      <c r="E241" s="597"/>
      <c r="G241" s="689"/>
      <c r="H241" s="777"/>
      <c r="I241" s="591"/>
      <c r="J241" s="592"/>
      <c r="L241" s="591"/>
      <c r="M241" s="591"/>
      <c r="N241" s="592"/>
      <c r="P241" s="591"/>
      <c r="Q241" s="591"/>
      <c r="R241" s="592"/>
      <c r="T241" s="591"/>
      <c r="U241" s="591"/>
      <c r="V241" s="592"/>
      <c r="X241" s="591"/>
      <c r="Y241" s="591"/>
      <c r="Z241" s="592"/>
      <c r="AB241" s="591"/>
      <c r="AC241" s="591"/>
      <c r="AD241" s="592"/>
      <c r="AF241" s="591"/>
      <c r="AG241" s="591"/>
      <c r="AH241" s="592"/>
      <c r="AJ241" s="591"/>
      <c r="AK241" s="591"/>
      <c r="AL241" s="592"/>
      <c r="AN241" s="591"/>
      <c r="AO241" s="591"/>
      <c r="AP241" s="592"/>
      <c r="AR241" s="591"/>
      <c r="AS241" s="591"/>
      <c r="AT241" s="592"/>
      <c r="AV241" s="591"/>
      <c r="AW241" s="591"/>
      <c r="AX241" s="592"/>
      <c r="AZ241" s="591"/>
      <c r="BA241" s="591"/>
      <c r="BB241" s="592"/>
      <c r="BD241" s="591"/>
      <c r="BE241" s="591"/>
      <c r="BF241" s="592"/>
      <c r="BH241" s="591"/>
      <c r="BI241" s="591"/>
      <c r="BJ241" s="592"/>
      <c r="BL241" s="591"/>
      <c r="BM241" s="591"/>
      <c r="BN241" s="592"/>
      <c r="BP241" s="591"/>
      <c r="BQ241" s="591"/>
      <c r="BR241" s="592"/>
      <c r="BT241" s="591"/>
      <c r="BU241" s="591"/>
      <c r="BV241" s="592"/>
      <c r="BX241" s="591"/>
      <c r="BY241" s="591"/>
      <c r="BZ241" s="592"/>
      <c r="CB241" s="591"/>
      <c r="CC241" s="591"/>
      <c r="CD241" s="592"/>
      <c r="CF241" s="591"/>
      <c r="CG241" s="591"/>
      <c r="CH241" s="592"/>
      <c r="CJ241" s="591"/>
      <c r="CK241" s="591"/>
      <c r="CL241" s="592"/>
      <c r="CN241" s="591"/>
      <c r="CO241" s="591"/>
      <c r="CP241" s="592"/>
      <c r="CR241" s="591"/>
      <c r="CS241" s="591"/>
      <c r="CT241" s="592"/>
      <c r="CV241" s="591"/>
      <c r="CW241" s="591"/>
      <c r="CX241" s="592"/>
      <c r="CZ241" s="591"/>
      <c r="DA241" s="591"/>
      <c r="DB241" s="592"/>
      <c r="DD241" s="591"/>
      <c r="DE241" s="591"/>
      <c r="DF241" s="592"/>
      <c r="DH241" s="591"/>
      <c r="DI241" s="591"/>
      <c r="DJ241" s="592"/>
      <c r="DL241" s="591"/>
      <c r="DM241" s="591"/>
      <c r="DN241" s="592"/>
      <c r="DP241" s="591"/>
      <c r="DQ241" s="591"/>
      <c r="DR241" s="592"/>
      <c r="DT241" s="591"/>
      <c r="DU241" s="591"/>
      <c r="DV241" s="592"/>
      <c r="DX241" s="591"/>
      <c r="DY241" s="591"/>
      <c r="DZ241" s="592"/>
      <c r="EB241" s="591"/>
      <c r="EC241" s="591"/>
      <c r="ED241" s="592"/>
      <c r="EF241" s="591"/>
      <c r="EG241" s="591"/>
      <c r="EH241" s="592"/>
      <c r="EJ241" s="591"/>
      <c r="EK241" s="591"/>
      <c r="EL241" s="592"/>
      <c r="EN241" s="591"/>
      <c r="EO241" s="591"/>
      <c r="EP241" s="592"/>
      <c r="ER241" s="591"/>
      <c r="ES241" s="591"/>
      <c r="ET241" s="592"/>
      <c r="EV241" s="591"/>
      <c r="EW241" s="591"/>
      <c r="EX241" s="592"/>
      <c r="EZ241" s="591"/>
      <c r="FA241" s="591"/>
      <c r="FB241" s="592"/>
      <c r="FD241" s="591"/>
      <c r="FE241" s="591"/>
      <c r="FF241" s="592"/>
      <c r="FH241" s="591"/>
      <c r="FI241" s="591"/>
      <c r="FJ241" s="592"/>
      <c r="FL241" s="591"/>
      <c r="FM241" s="591"/>
      <c r="FN241" s="592"/>
      <c r="FP241" s="591"/>
      <c r="FQ241" s="591"/>
      <c r="FR241" s="592"/>
      <c r="FT241" s="591"/>
      <c r="FU241" s="591"/>
      <c r="FV241" s="592"/>
      <c r="FX241" s="591"/>
      <c r="FY241" s="591"/>
      <c r="FZ241" s="592"/>
      <c r="GB241" s="591"/>
      <c r="GC241" s="591"/>
      <c r="GD241" s="592"/>
      <c r="GF241" s="591"/>
      <c r="GG241" s="591"/>
      <c r="GH241" s="592"/>
      <c r="GJ241" s="591"/>
      <c r="GK241" s="591"/>
      <c r="GL241" s="592"/>
      <c r="GN241" s="591"/>
      <c r="GO241" s="591"/>
      <c r="GP241" s="592"/>
      <c r="GR241" s="591"/>
      <c r="GS241" s="591"/>
      <c r="GT241" s="592"/>
      <c r="GV241" s="591"/>
      <c r="GW241" s="591"/>
      <c r="GX241" s="592"/>
      <c r="GZ241" s="591"/>
      <c r="HA241" s="591"/>
      <c r="HB241" s="592"/>
      <c r="HD241" s="591"/>
      <c r="HE241" s="591"/>
      <c r="HF241" s="592"/>
      <c r="HH241" s="591"/>
      <c r="HI241" s="591"/>
      <c r="HJ241" s="592"/>
      <c r="HL241" s="591"/>
      <c r="HM241" s="591"/>
      <c r="HN241" s="592"/>
      <c r="HP241" s="591"/>
      <c r="HQ241" s="591"/>
      <c r="HR241" s="592"/>
      <c r="HT241" s="591"/>
      <c r="HU241" s="591"/>
      <c r="HV241" s="592"/>
      <c r="HX241" s="591"/>
      <c r="HY241" s="591"/>
      <c r="HZ241" s="592"/>
      <c r="IB241" s="591"/>
      <c r="IC241" s="591"/>
      <c r="ID241" s="592"/>
      <c r="IF241" s="591"/>
      <c r="IG241" s="591"/>
      <c r="IH241" s="592"/>
      <c r="IJ241" s="591"/>
      <c r="IK241" s="591"/>
      <c r="IL241" s="592"/>
      <c r="IN241" s="591"/>
      <c r="IO241" s="591"/>
      <c r="IP241" s="592"/>
      <c r="IR241" s="591"/>
      <c r="IS241" s="591"/>
      <c r="IT241" s="592"/>
      <c r="IV241" s="591"/>
    </row>
    <row r="242" spans="1:256" ht="15" customHeight="1" x14ac:dyDescent="0.2">
      <c r="A242" s="826"/>
      <c r="C242" s="597"/>
      <c r="D242" s="597"/>
      <c r="E242" s="597"/>
      <c r="G242" s="689"/>
      <c r="H242" s="777"/>
      <c r="I242" s="591"/>
      <c r="J242" s="592"/>
      <c r="L242" s="591"/>
      <c r="M242" s="591"/>
      <c r="N242" s="592"/>
      <c r="P242" s="591"/>
      <c r="Q242" s="591"/>
      <c r="R242" s="592"/>
      <c r="T242" s="591"/>
      <c r="U242" s="591"/>
      <c r="V242" s="592"/>
      <c r="X242" s="591"/>
      <c r="Y242" s="591"/>
      <c r="Z242" s="592"/>
      <c r="AB242" s="591"/>
      <c r="AC242" s="591"/>
      <c r="AD242" s="592"/>
      <c r="AF242" s="591"/>
      <c r="AG242" s="591"/>
      <c r="AH242" s="592"/>
      <c r="AJ242" s="591"/>
      <c r="AK242" s="591"/>
      <c r="AL242" s="592"/>
      <c r="AN242" s="591"/>
      <c r="AO242" s="591"/>
      <c r="AP242" s="592"/>
      <c r="AR242" s="591"/>
      <c r="AS242" s="591"/>
      <c r="AT242" s="592"/>
      <c r="AV242" s="591"/>
      <c r="AW242" s="591"/>
      <c r="AX242" s="592"/>
      <c r="AZ242" s="591"/>
      <c r="BA242" s="591"/>
      <c r="BB242" s="592"/>
      <c r="BD242" s="591"/>
      <c r="BE242" s="591"/>
      <c r="BF242" s="592"/>
      <c r="BH242" s="591"/>
      <c r="BI242" s="591"/>
      <c r="BJ242" s="592"/>
      <c r="BL242" s="591"/>
      <c r="BM242" s="591"/>
      <c r="BN242" s="592"/>
      <c r="BP242" s="591"/>
      <c r="BQ242" s="591"/>
      <c r="BR242" s="592"/>
      <c r="BT242" s="591"/>
      <c r="BU242" s="591"/>
      <c r="BV242" s="592"/>
      <c r="BX242" s="591"/>
      <c r="BY242" s="591"/>
      <c r="BZ242" s="592"/>
      <c r="CB242" s="591"/>
      <c r="CC242" s="591"/>
      <c r="CD242" s="592"/>
      <c r="CF242" s="591"/>
      <c r="CG242" s="591"/>
      <c r="CH242" s="592"/>
      <c r="CJ242" s="591"/>
      <c r="CK242" s="591"/>
      <c r="CL242" s="592"/>
      <c r="CN242" s="591"/>
      <c r="CO242" s="591"/>
      <c r="CP242" s="592"/>
      <c r="CR242" s="591"/>
      <c r="CS242" s="591"/>
      <c r="CT242" s="592"/>
      <c r="CV242" s="591"/>
      <c r="CW242" s="591"/>
      <c r="CX242" s="592"/>
      <c r="CZ242" s="591"/>
      <c r="DA242" s="591"/>
      <c r="DB242" s="592"/>
      <c r="DD242" s="591"/>
      <c r="DE242" s="591"/>
      <c r="DF242" s="592"/>
      <c r="DH242" s="591"/>
      <c r="DI242" s="591"/>
      <c r="DJ242" s="592"/>
      <c r="DL242" s="591"/>
      <c r="DM242" s="591"/>
      <c r="DN242" s="592"/>
      <c r="DP242" s="591"/>
      <c r="DQ242" s="591"/>
      <c r="DR242" s="592"/>
      <c r="DT242" s="591"/>
      <c r="DU242" s="591"/>
      <c r="DV242" s="592"/>
      <c r="DX242" s="591"/>
      <c r="DY242" s="591"/>
      <c r="DZ242" s="592"/>
      <c r="EB242" s="591"/>
      <c r="EC242" s="591"/>
      <c r="ED242" s="592"/>
      <c r="EF242" s="591"/>
      <c r="EG242" s="591"/>
      <c r="EH242" s="592"/>
      <c r="EJ242" s="591"/>
      <c r="EK242" s="591"/>
      <c r="EL242" s="592"/>
      <c r="EN242" s="591"/>
      <c r="EO242" s="591"/>
      <c r="EP242" s="592"/>
      <c r="ER242" s="591"/>
      <c r="ES242" s="591"/>
      <c r="ET242" s="592"/>
      <c r="EV242" s="591"/>
      <c r="EW242" s="591"/>
      <c r="EX242" s="592"/>
      <c r="EZ242" s="591"/>
      <c r="FA242" s="591"/>
      <c r="FB242" s="592"/>
      <c r="FD242" s="591"/>
      <c r="FE242" s="591"/>
      <c r="FF242" s="592"/>
      <c r="FH242" s="591"/>
      <c r="FI242" s="591"/>
      <c r="FJ242" s="592"/>
      <c r="FL242" s="591"/>
      <c r="FM242" s="591"/>
      <c r="FN242" s="592"/>
      <c r="FP242" s="591"/>
      <c r="FQ242" s="591"/>
      <c r="FR242" s="592"/>
      <c r="FT242" s="591"/>
      <c r="FU242" s="591"/>
      <c r="FV242" s="592"/>
      <c r="FX242" s="591"/>
      <c r="FY242" s="591"/>
      <c r="FZ242" s="592"/>
      <c r="GB242" s="591"/>
      <c r="GC242" s="591"/>
      <c r="GD242" s="592"/>
      <c r="GF242" s="591"/>
      <c r="GG242" s="591"/>
      <c r="GH242" s="592"/>
      <c r="GJ242" s="591"/>
      <c r="GK242" s="591"/>
      <c r="GL242" s="592"/>
      <c r="GN242" s="591"/>
      <c r="GO242" s="591"/>
      <c r="GP242" s="592"/>
      <c r="GR242" s="591"/>
      <c r="GS242" s="591"/>
      <c r="GT242" s="592"/>
      <c r="GV242" s="591"/>
      <c r="GW242" s="591"/>
      <c r="GX242" s="592"/>
      <c r="GZ242" s="591"/>
      <c r="HA242" s="591"/>
      <c r="HB242" s="592"/>
      <c r="HD242" s="591"/>
      <c r="HE242" s="591"/>
      <c r="HF242" s="592"/>
      <c r="HH242" s="591"/>
      <c r="HI242" s="591"/>
      <c r="HJ242" s="592"/>
      <c r="HL242" s="591"/>
      <c r="HM242" s="591"/>
      <c r="HN242" s="592"/>
      <c r="HP242" s="591"/>
      <c r="HQ242" s="591"/>
      <c r="HR242" s="592"/>
      <c r="HT242" s="591"/>
      <c r="HU242" s="591"/>
      <c r="HV242" s="592"/>
      <c r="HX242" s="591"/>
      <c r="HY242" s="591"/>
      <c r="HZ242" s="592"/>
      <c r="IB242" s="591"/>
      <c r="IC242" s="591"/>
      <c r="ID242" s="592"/>
      <c r="IF242" s="591"/>
      <c r="IG242" s="591"/>
      <c r="IH242" s="592"/>
      <c r="IJ242" s="591"/>
      <c r="IK242" s="591"/>
      <c r="IL242" s="592"/>
      <c r="IN242" s="591"/>
      <c r="IO242" s="591"/>
      <c r="IP242" s="592"/>
      <c r="IR242" s="591"/>
      <c r="IS242" s="591"/>
      <c r="IT242" s="592"/>
      <c r="IV242" s="591"/>
    </row>
    <row r="243" spans="1:256" ht="15" customHeight="1" x14ac:dyDescent="0.2">
      <c r="A243" s="826"/>
      <c r="C243" s="597"/>
      <c r="D243" s="597"/>
      <c r="E243" s="597"/>
      <c r="G243" s="689"/>
      <c r="H243" s="777"/>
      <c r="I243" s="591"/>
      <c r="J243" s="592"/>
      <c r="L243" s="591"/>
      <c r="M243" s="591"/>
      <c r="N243" s="592"/>
      <c r="P243" s="591"/>
      <c r="Q243" s="591"/>
      <c r="R243" s="592"/>
      <c r="T243" s="591"/>
      <c r="U243" s="591"/>
      <c r="V243" s="592"/>
      <c r="X243" s="591"/>
      <c r="Y243" s="591"/>
      <c r="Z243" s="592"/>
      <c r="AB243" s="591"/>
      <c r="AC243" s="591"/>
      <c r="AD243" s="592"/>
      <c r="AF243" s="591"/>
      <c r="AG243" s="591"/>
      <c r="AH243" s="592"/>
      <c r="AJ243" s="591"/>
      <c r="AK243" s="591"/>
      <c r="AL243" s="592"/>
      <c r="AN243" s="591"/>
      <c r="AO243" s="591"/>
      <c r="AP243" s="592"/>
      <c r="AR243" s="591"/>
      <c r="AS243" s="591"/>
      <c r="AT243" s="592"/>
      <c r="AV243" s="591"/>
      <c r="AW243" s="591"/>
      <c r="AX243" s="592"/>
      <c r="AZ243" s="591"/>
      <c r="BA243" s="591"/>
      <c r="BB243" s="592"/>
      <c r="BD243" s="591"/>
      <c r="BE243" s="591"/>
      <c r="BF243" s="592"/>
      <c r="BH243" s="591"/>
      <c r="BI243" s="591"/>
      <c r="BJ243" s="592"/>
      <c r="BL243" s="591"/>
      <c r="BM243" s="591"/>
      <c r="BN243" s="592"/>
      <c r="BP243" s="591"/>
      <c r="BQ243" s="591"/>
      <c r="BR243" s="592"/>
      <c r="BT243" s="591"/>
      <c r="BU243" s="591"/>
      <c r="BV243" s="592"/>
      <c r="BX243" s="591"/>
      <c r="BY243" s="591"/>
      <c r="BZ243" s="592"/>
      <c r="CB243" s="591"/>
      <c r="CC243" s="591"/>
      <c r="CD243" s="592"/>
      <c r="CF243" s="591"/>
      <c r="CG243" s="591"/>
      <c r="CH243" s="592"/>
      <c r="CJ243" s="591"/>
      <c r="CK243" s="591"/>
      <c r="CL243" s="592"/>
      <c r="CN243" s="591"/>
      <c r="CO243" s="591"/>
      <c r="CP243" s="592"/>
      <c r="CR243" s="591"/>
      <c r="CS243" s="591"/>
      <c r="CT243" s="592"/>
      <c r="CV243" s="591"/>
      <c r="CW243" s="591"/>
      <c r="CX243" s="592"/>
      <c r="CZ243" s="591"/>
      <c r="DA243" s="591"/>
      <c r="DB243" s="592"/>
      <c r="DD243" s="591"/>
      <c r="DE243" s="591"/>
      <c r="DF243" s="592"/>
      <c r="DH243" s="591"/>
      <c r="DI243" s="591"/>
      <c r="DJ243" s="592"/>
      <c r="DL243" s="591"/>
      <c r="DM243" s="591"/>
      <c r="DN243" s="592"/>
      <c r="DP243" s="591"/>
      <c r="DQ243" s="591"/>
      <c r="DR243" s="592"/>
      <c r="DT243" s="591"/>
      <c r="DU243" s="591"/>
      <c r="DV243" s="592"/>
      <c r="DX243" s="591"/>
      <c r="DY243" s="591"/>
      <c r="DZ243" s="592"/>
      <c r="EB243" s="591"/>
      <c r="EC243" s="591"/>
      <c r="ED243" s="592"/>
      <c r="EF243" s="591"/>
      <c r="EG243" s="591"/>
      <c r="EH243" s="592"/>
      <c r="EJ243" s="591"/>
      <c r="EK243" s="591"/>
      <c r="EL243" s="592"/>
      <c r="EN243" s="591"/>
      <c r="EO243" s="591"/>
      <c r="EP243" s="592"/>
      <c r="ER243" s="591"/>
      <c r="ES243" s="591"/>
      <c r="ET243" s="592"/>
      <c r="EV243" s="591"/>
      <c r="EW243" s="591"/>
      <c r="EX243" s="592"/>
      <c r="EZ243" s="591"/>
      <c r="FA243" s="591"/>
      <c r="FB243" s="592"/>
      <c r="FD243" s="591"/>
      <c r="FE243" s="591"/>
      <c r="FF243" s="592"/>
      <c r="FH243" s="591"/>
      <c r="FI243" s="591"/>
      <c r="FJ243" s="592"/>
      <c r="FL243" s="591"/>
      <c r="FM243" s="591"/>
      <c r="FN243" s="592"/>
      <c r="FP243" s="591"/>
      <c r="FQ243" s="591"/>
      <c r="FR243" s="592"/>
      <c r="FT243" s="591"/>
      <c r="FU243" s="591"/>
      <c r="FV243" s="592"/>
      <c r="FX243" s="591"/>
      <c r="FY243" s="591"/>
      <c r="FZ243" s="592"/>
      <c r="GB243" s="591"/>
      <c r="GC243" s="591"/>
      <c r="GD243" s="592"/>
      <c r="GF243" s="591"/>
      <c r="GG243" s="591"/>
      <c r="GH243" s="592"/>
      <c r="GJ243" s="591"/>
      <c r="GK243" s="591"/>
      <c r="GL243" s="592"/>
      <c r="GN243" s="591"/>
      <c r="GO243" s="591"/>
      <c r="GP243" s="592"/>
      <c r="GR243" s="591"/>
      <c r="GS243" s="591"/>
      <c r="GT243" s="592"/>
      <c r="GV243" s="591"/>
      <c r="GW243" s="591"/>
      <c r="GX243" s="592"/>
      <c r="GZ243" s="591"/>
      <c r="HA243" s="591"/>
      <c r="HB243" s="592"/>
      <c r="HD243" s="591"/>
      <c r="HE243" s="591"/>
      <c r="HF243" s="592"/>
      <c r="HH243" s="591"/>
      <c r="HI243" s="591"/>
      <c r="HJ243" s="592"/>
      <c r="HL243" s="591"/>
      <c r="HM243" s="591"/>
      <c r="HN243" s="592"/>
      <c r="HP243" s="591"/>
      <c r="HQ243" s="591"/>
      <c r="HR243" s="592"/>
      <c r="HT243" s="591"/>
      <c r="HU243" s="591"/>
      <c r="HV243" s="592"/>
      <c r="HX243" s="591"/>
      <c r="HY243" s="591"/>
      <c r="HZ243" s="592"/>
      <c r="IB243" s="591"/>
      <c r="IC243" s="591"/>
      <c r="ID243" s="592"/>
      <c r="IF243" s="591"/>
      <c r="IG243" s="591"/>
      <c r="IH243" s="592"/>
      <c r="IJ243" s="591"/>
      <c r="IK243" s="591"/>
      <c r="IL243" s="592"/>
      <c r="IN243" s="591"/>
      <c r="IO243" s="591"/>
      <c r="IP243" s="592"/>
      <c r="IR243" s="591"/>
      <c r="IS243" s="591"/>
      <c r="IT243" s="592"/>
      <c r="IV243" s="591"/>
    </row>
    <row r="244" spans="1:256" ht="15" customHeight="1" x14ac:dyDescent="0.2">
      <c r="A244" s="826"/>
      <c r="B244" s="596"/>
      <c r="C244" s="597"/>
      <c r="D244" s="597"/>
      <c r="E244" s="597"/>
      <c r="G244" s="689"/>
      <c r="H244" s="777"/>
      <c r="I244" s="591"/>
      <c r="J244" s="592"/>
      <c r="L244" s="591"/>
      <c r="M244" s="591"/>
      <c r="N244" s="592"/>
      <c r="P244" s="591"/>
      <c r="Q244" s="591"/>
      <c r="R244" s="592"/>
      <c r="T244" s="591"/>
      <c r="U244" s="591"/>
      <c r="V244" s="592"/>
      <c r="X244" s="591"/>
      <c r="Y244" s="591"/>
      <c r="Z244" s="592"/>
      <c r="AB244" s="591"/>
      <c r="AC244" s="591"/>
      <c r="AD244" s="592"/>
      <c r="AF244" s="591"/>
      <c r="AG244" s="591"/>
      <c r="AH244" s="592"/>
      <c r="AJ244" s="591"/>
      <c r="AK244" s="591"/>
      <c r="AL244" s="592"/>
      <c r="AN244" s="591"/>
      <c r="AO244" s="591"/>
      <c r="AP244" s="592"/>
      <c r="AR244" s="591"/>
      <c r="AS244" s="591"/>
      <c r="AT244" s="592"/>
      <c r="AV244" s="591"/>
      <c r="AW244" s="591"/>
      <c r="AX244" s="592"/>
      <c r="AZ244" s="591"/>
      <c r="BA244" s="591"/>
      <c r="BB244" s="592"/>
      <c r="BD244" s="591"/>
      <c r="BE244" s="591"/>
      <c r="BF244" s="592"/>
      <c r="BH244" s="591"/>
      <c r="BI244" s="591"/>
      <c r="BJ244" s="592"/>
      <c r="BL244" s="591"/>
      <c r="BM244" s="591"/>
      <c r="BN244" s="592"/>
      <c r="BP244" s="591"/>
      <c r="BQ244" s="591"/>
      <c r="BR244" s="592"/>
      <c r="BT244" s="591"/>
      <c r="BU244" s="591"/>
      <c r="BV244" s="592"/>
      <c r="BX244" s="591"/>
      <c r="BY244" s="591"/>
      <c r="BZ244" s="592"/>
      <c r="CB244" s="591"/>
      <c r="CC244" s="591"/>
      <c r="CD244" s="592"/>
      <c r="CF244" s="591"/>
      <c r="CG244" s="591"/>
      <c r="CH244" s="592"/>
      <c r="CJ244" s="591"/>
      <c r="CK244" s="591"/>
      <c r="CL244" s="592"/>
      <c r="CN244" s="591"/>
      <c r="CO244" s="591"/>
      <c r="CP244" s="592"/>
      <c r="CR244" s="591"/>
      <c r="CS244" s="591"/>
      <c r="CT244" s="592"/>
      <c r="CV244" s="591"/>
      <c r="CW244" s="591"/>
      <c r="CX244" s="592"/>
      <c r="CZ244" s="591"/>
      <c r="DA244" s="591"/>
      <c r="DB244" s="592"/>
      <c r="DD244" s="591"/>
      <c r="DE244" s="591"/>
      <c r="DF244" s="592"/>
      <c r="DH244" s="591"/>
      <c r="DI244" s="591"/>
      <c r="DJ244" s="592"/>
      <c r="DL244" s="591"/>
      <c r="DM244" s="591"/>
      <c r="DN244" s="592"/>
      <c r="DP244" s="591"/>
      <c r="DQ244" s="591"/>
      <c r="DR244" s="592"/>
      <c r="DT244" s="591"/>
      <c r="DU244" s="591"/>
      <c r="DV244" s="592"/>
      <c r="DX244" s="591"/>
      <c r="DY244" s="591"/>
      <c r="DZ244" s="592"/>
      <c r="EB244" s="591"/>
      <c r="EC244" s="591"/>
      <c r="ED244" s="592"/>
      <c r="EF244" s="591"/>
      <c r="EG244" s="591"/>
      <c r="EH244" s="592"/>
      <c r="EJ244" s="591"/>
      <c r="EK244" s="591"/>
      <c r="EL244" s="592"/>
      <c r="EN244" s="591"/>
      <c r="EO244" s="591"/>
      <c r="EP244" s="592"/>
      <c r="ER244" s="591"/>
      <c r="ES244" s="591"/>
      <c r="ET244" s="592"/>
      <c r="EV244" s="591"/>
      <c r="EW244" s="591"/>
      <c r="EX244" s="592"/>
      <c r="EZ244" s="591"/>
      <c r="FA244" s="591"/>
      <c r="FB244" s="592"/>
      <c r="FD244" s="591"/>
      <c r="FE244" s="591"/>
      <c r="FF244" s="592"/>
      <c r="FH244" s="591"/>
      <c r="FI244" s="591"/>
      <c r="FJ244" s="592"/>
      <c r="FL244" s="591"/>
      <c r="FM244" s="591"/>
      <c r="FN244" s="592"/>
      <c r="FP244" s="591"/>
      <c r="FQ244" s="591"/>
      <c r="FR244" s="592"/>
      <c r="FT244" s="591"/>
      <c r="FU244" s="591"/>
      <c r="FV244" s="592"/>
      <c r="FX244" s="591"/>
      <c r="FY244" s="591"/>
      <c r="FZ244" s="592"/>
      <c r="GB244" s="591"/>
      <c r="GC244" s="591"/>
      <c r="GD244" s="592"/>
      <c r="GF244" s="591"/>
      <c r="GG244" s="591"/>
      <c r="GH244" s="592"/>
      <c r="GJ244" s="591"/>
      <c r="GK244" s="591"/>
      <c r="GL244" s="592"/>
      <c r="GN244" s="591"/>
      <c r="GO244" s="591"/>
      <c r="GP244" s="592"/>
      <c r="GR244" s="591"/>
      <c r="GS244" s="591"/>
      <c r="GT244" s="592"/>
      <c r="GV244" s="591"/>
      <c r="GW244" s="591"/>
      <c r="GX244" s="592"/>
      <c r="GZ244" s="591"/>
      <c r="HA244" s="591"/>
      <c r="HB244" s="592"/>
      <c r="HD244" s="591"/>
      <c r="HE244" s="591"/>
      <c r="HF244" s="592"/>
      <c r="HH244" s="591"/>
      <c r="HI244" s="591"/>
      <c r="HJ244" s="592"/>
      <c r="HL244" s="591"/>
      <c r="HM244" s="591"/>
      <c r="HN244" s="592"/>
      <c r="HP244" s="591"/>
      <c r="HQ244" s="591"/>
      <c r="HR244" s="592"/>
      <c r="HT244" s="591"/>
      <c r="HU244" s="591"/>
      <c r="HV244" s="592"/>
      <c r="HX244" s="591"/>
      <c r="HY244" s="591"/>
      <c r="HZ244" s="592"/>
      <c r="IB244" s="591"/>
      <c r="IC244" s="591"/>
      <c r="ID244" s="592"/>
      <c r="IF244" s="591"/>
      <c r="IG244" s="591"/>
      <c r="IH244" s="592"/>
      <c r="IJ244" s="591"/>
      <c r="IK244" s="591"/>
      <c r="IL244" s="592"/>
      <c r="IN244" s="591"/>
      <c r="IO244" s="591"/>
      <c r="IP244" s="592"/>
      <c r="IR244" s="591"/>
      <c r="IS244" s="591"/>
      <c r="IT244" s="592"/>
      <c r="IV244" s="591"/>
    </row>
    <row r="245" spans="1:256" ht="15" customHeight="1" x14ac:dyDescent="0.2">
      <c r="A245" s="826"/>
      <c r="B245" s="596"/>
      <c r="C245" s="597"/>
      <c r="D245" s="597"/>
      <c r="E245" s="597"/>
      <c r="G245" s="689"/>
      <c r="H245" s="777"/>
      <c r="I245" s="591"/>
      <c r="J245" s="592"/>
      <c r="L245" s="591"/>
      <c r="M245" s="591"/>
      <c r="N245" s="592"/>
      <c r="P245" s="591"/>
      <c r="Q245" s="591"/>
      <c r="R245" s="592"/>
      <c r="T245" s="591"/>
      <c r="U245" s="591"/>
      <c r="V245" s="592"/>
      <c r="X245" s="591"/>
      <c r="Y245" s="591"/>
      <c r="Z245" s="592"/>
      <c r="AB245" s="591"/>
      <c r="AC245" s="591"/>
      <c r="AD245" s="592"/>
      <c r="AF245" s="591"/>
      <c r="AG245" s="591"/>
      <c r="AH245" s="592"/>
      <c r="AJ245" s="591"/>
      <c r="AK245" s="591"/>
      <c r="AL245" s="592"/>
      <c r="AN245" s="591"/>
      <c r="AO245" s="591"/>
      <c r="AP245" s="592"/>
      <c r="AR245" s="591"/>
      <c r="AS245" s="591"/>
      <c r="AT245" s="592"/>
      <c r="AV245" s="591"/>
      <c r="AW245" s="591"/>
      <c r="AX245" s="592"/>
      <c r="AZ245" s="591"/>
      <c r="BA245" s="591"/>
      <c r="BB245" s="592"/>
      <c r="BD245" s="591"/>
      <c r="BE245" s="591"/>
      <c r="BF245" s="592"/>
      <c r="BH245" s="591"/>
      <c r="BI245" s="591"/>
      <c r="BJ245" s="592"/>
      <c r="BL245" s="591"/>
      <c r="BM245" s="591"/>
      <c r="BN245" s="592"/>
      <c r="BP245" s="591"/>
      <c r="BQ245" s="591"/>
      <c r="BR245" s="592"/>
      <c r="BT245" s="591"/>
      <c r="BU245" s="591"/>
      <c r="BV245" s="592"/>
      <c r="BX245" s="591"/>
      <c r="BY245" s="591"/>
      <c r="BZ245" s="592"/>
      <c r="CB245" s="591"/>
      <c r="CC245" s="591"/>
      <c r="CD245" s="592"/>
      <c r="CF245" s="591"/>
      <c r="CG245" s="591"/>
      <c r="CH245" s="592"/>
      <c r="CJ245" s="591"/>
      <c r="CK245" s="591"/>
      <c r="CL245" s="592"/>
      <c r="CN245" s="591"/>
      <c r="CO245" s="591"/>
      <c r="CP245" s="592"/>
      <c r="CR245" s="591"/>
      <c r="CS245" s="591"/>
      <c r="CT245" s="592"/>
      <c r="CV245" s="591"/>
      <c r="CW245" s="591"/>
      <c r="CX245" s="592"/>
      <c r="CZ245" s="591"/>
      <c r="DA245" s="591"/>
      <c r="DB245" s="592"/>
      <c r="DD245" s="591"/>
      <c r="DE245" s="591"/>
      <c r="DF245" s="592"/>
      <c r="DH245" s="591"/>
      <c r="DI245" s="591"/>
      <c r="DJ245" s="592"/>
      <c r="DL245" s="591"/>
      <c r="DM245" s="591"/>
      <c r="DN245" s="592"/>
      <c r="DP245" s="591"/>
      <c r="DQ245" s="591"/>
      <c r="DR245" s="592"/>
      <c r="DT245" s="591"/>
      <c r="DU245" s="591"/>
      <c r="DV245" s="592"/>
      <c r="DX245" s="591"/>
      <c r="DY245" s="591"/>
      <c r="DZ245" s="592"/>
      <c r="EB245" s="591"/>
      <c r="EC245" s="591"/>
      <c r="ED245" s="592"/>
      <c r="EF245" s="591"/>
      <c r="EG245" s="591"/>
      <c r="EH245" s="592"/>
      <c r="EJ245" s="591"/>
      <c r="EK245" s="591"/>
      <c r="EL245" s="592"/>
      <c r="EN245" s="591"/>
      <c r="EO245" s="591"/>
      <c r="EP245" s="592"/>
      <c r="ER245" s="591"/>
      <c r="ES245" s="591"/>
      <c r="ET245" s="592"/>
      <c r="EV245" s="591"/>
      <c r="EW245" s="591"/>
      <c r="EX245" s="592"/>
      <c r="EZ245" s="591"/>
      <c r="FA245" s="591"/>
      <c r="FB245" s="592"/>
      <c r="FD245" s="591"/>
      <c r="FE245" s="591"/>
      <c r="FF245" s="592"/>
      <c r="FH245" s="591"/>
      <c r="FI245" s="591"/>
      <c r="FJ245" s="592"/>
      <c r="FL245" s="591"/>
      <c r="FM245" s="591"/>
      <c r="FN245" s="592"/>
      <c r="FP245" s="591"/>
      <c r="FQ245" s="591"/>
      <c r="FR245" s="592"/>
      <c r="FT245" s="591"/>
      <c r="FU245" s="591"/>
      <c r="FV245" s="592"/>
      <c r="FX245" s="591"/>
      <c r="FY245" s="591"/>
      <c r="FZ245" s="592"/>
      <c r="GB245" s="591"/>
      <c r="GC245" s="591"/>
      <c r="GD245" s="592"/>
      <c r="GF245" s="591"/>
      <c r="GG245" s="591"/>
      <c r="GH245" s="592"/>
      <c r="GJ245" s="591"/>
      <c r="GK245" s="591"/>
      <c r="GL245" s="592"/>
      <c r="GN245" s="591"/>
      <c r="GO245" s="591"/>
      <c r="GP245" s="592"/>
      <c r="GR245" s="591"/>
      <c r="GS245" s="591"/>
      <c r="GT245" s="592"/>
      <c r="GV245" s="591"/>
      <c r="GW245" s="591"/>
      <c r="GX245" s="592"/>
      <c r="GZ245" s="591"/>
      <c r="HA245" s="591"/>
      <c r="HB245" s="592"/>
      <c r="HD245" s="591"/>
      <c r="HE245" s="591"/>
      <c r="HF245" s="592"/>
      <c r="HH245" s="591"/>
      <c r="HI245" s="591"/>
      <c r="HJ245" s="592"/>
      <c r="HL245" s="591"/>
      <c r="HM245" s="591"/>
      <c r="HN245" s="592"/>
      <c r="HP245" s="591"/>
      <c r="HQ245" s="591"/>
      <c r="HR245" s="592"/>
      <c r="HT245" s="591"/>
      <c r="HU245" s="591"/>
      <c r="HV245" s="592"/>
      <c r="HX245" s="591"/>
      <c r="HY245" s="591"/>
      <c r="HZ245" s="592"/>
      <c r="IB245" s="591"/>
      <c r="IC245" s="591"/>
      <c r="ID245" s="592"/>
      <c r="IF245" s="591"/>
      <c r="IG245" s="591"/>
      <c r="IH245" s="592"/>
      <c r="IJ245" s="591"/>
      <c r="IK245" s="591"/>
      <c r="IL245" s="592"/>
      <c r="IN245" s="591"/>
      <c r="IO245" s="591"/>
      <c r="IP245" s="592"/>
      <c r="IR245" s="591"/>
      <c r="IS245" s="591"/>
      <c r="IT245" s="592"/>
      <c r="IV245" s="591"/>
    </row>
    <row r="246" spans="1:256" ht="15" customHeight="1" x14ac:dyDescent="0.2">
      <c r="A246" s="826"/>
      <c r="B246" s="596"/>
      <c r="C246" s="597"/>
      <c r="D246" s="597"/>
      <c r="E246" s="597"/>
      <c r="G246" s="689"/>
      <c r="H246" s="777"/>
      <c r="I246" s="591"/>
      <c r="J246" s="592"/>
      <c r="L246" s="591"/>
      <c r="M246" s="591"/>
      <c r="N246" s="592"/>
      <c r="P246" s="591"/>
      <c r="Q246" s="591"/>
      <c r="R246" s="592"/>
      <c r="T246" s="591"/>
      <c r="U246" s="591"/>
      <c r="V246" s="592"/>
      <c r="X246" s="591"/>
      <c r="Y246" s="591"/>
      <c r="Z246" s="592"/>
      <c r="AB246" s="591"/>
      <c r="AC246" s="591"/>
      <c r="AD246" s="592"/>
      <c r="AF246" s="591"/>
      <c r="AG246" s="591"/>
      <c r="AH246" s="592"/>
      <c r="AJ246" s="591"/>
      <c r="AK246" s="591"/>
      <c r="AL246" s="592"/>
      <c r="AN246" s="591"/>
      <c r="AO246" s="591"/>
      <c r="AP246" s="592"/>
      <c r="AR246" s="591"/>
      <c r="AS246" s="591"/>
      <c r="AT246" s="592"/>
      <c r="AV246" s="591"/>
      <c r="AW246" s="591"/>
      <c r="AX246" s="592"/>
      <c r="AZ246" s="591"/>
      <c r="BA246" s="591"/>
      <c r="BB246" s="592"/>
      <c r="BD246" s="591"/>
      <c r="BE246" s="591"/>
      <c r="BF246" s="592"/>
      <c r="BH246" s="591"/>
      <c r="BI246" s="591"/>
      <c r="BJ246" s="592"/>
      <c r="BL246" s="591"/>
      <c r="BM246" s="591"/>
      <c r="BN246" s="592"/>
      <c r="BP246" s="591"/>
      <c r="BQ246" s="591"/>
      <c r="BR246" s="592"/>
      <c r="BT246" s="591"/>
      <c r="BU246" s="591"/>
      <c r="BV246" s="592"/>
      <c r="BX246" s="591"/>
      <c r="BY246" s="591"/>
      <c r="BZ246" s="592"/>
      <c r="CB246" s="591"/>
      <c r="CC246" s="591"/>
      <c r="CD246" s="592"/>
      <c r="CF246" s="591"/>
      <c r="CG246" s="591"/>
      <c r="CH246" s="592"/>
      <c r="CJ246" s="591"/>
      <c r="CK246" s="591"/>
      <c r="CL246" s="592"/>
      <c r="CN246" s="591"/>
      <c r="CO246" s="591"/>
      <c r="CP246" s="592"/>
      <c r="CR246" s="591"/>
      <c r="CS246" s="591"/>
      <c r="CT246" s="592"/>
      <c r="CV246" s="591"/>
      <c r="CW246" s="591"/>
      <c r="CX246" s="592"/>
      <c r="CZ246" s="591"/>
      <c r="DA246" s="591"/>
      <c r="DB246" s="592"/>
      <c r="DD246" s="591"/>
      <c r="DE246" s="591"/>
      <c r="DF246" s="592"/>
      <c r="DH246" s="591"/>
      <c r="DI246" s="591"/>
      <c r="DJ246" s="592"/>
      <c r="DL246" s="591"/>
      <c r="DM246" s="591"/>
      <c r="DN246" s="592"/>
      <c r="DP246" s="591"/>
      <c r="DQ246" s="591"/>
      <c r="DR246" s="592"/>
      <c r="DT246" s="591"/>
      <c r="DU246" s="591"/>
      <c r="DV246" s="592"/>
      <c r="DX246" s="591"/>
      <c r="DY246" s="591"/>
      <c r="DZ246" s="592"/>
      <c r="EB246" s="591"/>
      <c r="EC246" s="591"/>
      <c r="ED246" s="592"/>
      <c r="EF246" s="591"/>
      <c r="EG246" s="591"/>
      <c r="EH246" s="592"/>
      <c r="EJ246" s="591"/>
      <c r="EK246" s="591"/>
      <c r="EL246" s="592"/>
      <c r="EN246" s="591"/>
      <c r="EO246" s="591"/>
      <c r="EP246" s="592"/>
      <c r="ER246" s="591"/>
      <c r="ES246" s="591"/>
      <c r="ET246" s="592"/>
      <c r="EV246" s="591"/>
      <c r="EW246" s="591"/>
      <c r="EX246" s="592"/>
      <c r="EZ246" s="591"/>
      <c r="FA246" s="591"/>
      <c r="FB246" s="592"/>
      <c r="FD246" s="591"/>
      <c r="FE246" s="591"/>
      <c r="FF246" s="592"/>
      <c r="FH246" s="591"/>
      <c r="FI246" s="591"/>
      <c r="FJ246" s="592"/>
      <c r="FL246" s="591"/>
      <c r="FM246" s="591"/>
      <c r="FN246" s="592"/>
      <c r="FP246" s="591"/>
      <c r="FQ246" s="591"/>
      <c r="FR246" s="592"/>
      <c r="FT246" s="591"/>
      <c r="FU246" s="591"/>
      <c r="FV246" s="592"/>
      <c r="FX246" s="591"/>
      <c r="FY246" s="591"/>
      <c r="FZ246" s="592"/>
      <c r="GB246" s="591"/>
      <c r="GC246" s="591"/>
      <c r="GD246" s="592"/>
      <c r="GF246" s="591"/>
      <c r="GG246" s="591"/>
      <c r="GH246" s="592"/>
      <c r="GJ246" s="591"/>
      <c r="GK246" s="591"/>
      <c r="GL246" s="592"/>
      <c r="GN246" s="591"/>
      <c r="GO246" s="591"/>
      <c r="GP246" s="592"/>
      <c r="GR246" s="591"/>
      <c r="GS246" s="591"/>
      <c r="GT246" s="592"/>
      <c r="GV246" s="591"/>
      <c r="GW246" s="591"/>
      <c r="GX246" s="592"/>
      <c r="GZ246" s="591"/>
      <c r="HA246" s="591"/>
      <c r="HB246" s="592"/>
      <c r="HD246" s="591"/>
      <c r="HE246" s="591"/>
      <c r="HF246" s="592"/>
      <c r="HH246" s="591"/>
      <c r="HI246" s="591"/>
      <c r="HJ246" s="592"/>
      <c r="HL246" s="591"/>
      <c r="HM246" s="591"/>
      <c r="HN246" s="592"/>
      <c r="HP246" s="591"/>
      <c r="HQ246" s="591"/>
      <c r="HR246" s="592"/>
      <c r="HT246" s="591"/>
      <c r="HU246" s="591"/>
      <c r="HV246" s="592"/>
      <c r="HX246" s="591"/>
      <c r="HY246" s="591"/>
      <c r="HZ246" s="592"/>
      <c r="IB246" s="591"/>
      <c r="IC246" s="591"/>
      <c r="ID246" s="592"/>
      <c r="IF246" s="591"/>
      <c r="IG246" s="591"/>
      <c r="IH246" s="592"/>
      <c r="IJ246" s="591"/>
      <c r="IK246" s="591"/>
      <c r="IL246" s="592"/>
      <c r="IN246" s="591"/>
      <c r="IO246" s="591"/>
      <c r="IP246" s="592"/>
      <c r="IR246" s="591"/>
      <c r="IS246" s="591"/>
      <c r="IT246" s="592"/>
      <c r="IV246" s="591"/>
    </row>
    <row r="247" spans="1:256" ht="15" customHeight="1" x14ac:dyDescent="0.2">
      <c r="A247" s="826"/>
      <c r="B247" s="596"/>
      <c r="C247" s="597"/>
      <c r="D247" s="597"/>
      <c r="E247" s="597"/>
      <c r="G247" s="689"/>
      <c r="H247" s="777"/>
      <c r="I247" s="591"/>
      <c r="J247" s="592"/>
      <c r="L247" s="591"/>
      <c r="M247" s="591"/>
      <c r="N247" s="592"/>
      <c r="P247" s="591"/>
      <c r="Q247" s="591"/>
      <c r="R247" s="592"/>
      <c r="T247" s="591"/>
      <c r="U247" s="591"/>
      <c r="V247" s="592"/>
      <c r="X247" s="591"/>
      <c r="Y247" s="591"/>
      <c r="Z247" s="592"/>
      <c r="AB247" s="591"/>
      <c r="AC247" s="591"/>
      <c r="AD247" s="592"/>
      <c r="AF247" s="591"/>
      <c r="AG247" s="591"/>
      <c r="AH247" s="592"/>
      <c r="AJ247" s="591"/>
      <c r="AK247" s="591"/>
      <c r="AL247" s="592"/>
      <c r="AN247" s="591"/>
      <c r="AO247" s="591"/>
      <c r="AP247" s="592"/>
      <c r="AR247" s="591"/>
      <c r="AS247" s="591"/>
      <c r="AT247" s="592"/>
      <c r="AV247" s="591"/>
      <c r="AW247" s="591"/>
      <c r="AX247" s="592"/>
      <c r="AZ247" s="591"/>
      <c r="BA247" s="591"/>
      <c r="BB247" s="592"/>
      <c r="BD247" s="591"/>
      <c r="BE247" s="591"/>
      <c r="BF247" s="592"/>
      <c r="BH247" s="591"/>
      <c r="BI247" s="591"/>
      <c r="BJ247" s="592"/>
      <c r="BL247" s="591"/>
      <c r="BM247" s="591"/>
      <c r="BN247" s="592"/>
      <c r="BP247" s="591"/>
      <c r="BQ247" s="591"/>
      <c r="BR247" s="592"/>
      <c r="BT247" s="591"/>
      <c r="BU247" s="591"/>
      <c r="BV247" s="592"/>
      <c r="BX247" s="591"/>
      <c r="BY247" s="591"/>
      <c r="BZ247" s="592"/>
      <c r="CB247" s="591"/>
      <c r="CC247" s="591"/>
      <c r="CD247" s="592"/>
      <c r="CF247" s="591"/>
      <c r="CG247" s="591"/>
      <c r="CH247" s="592"/>
      <c r="CJ247" s="591"/>
      <c r="CK247" s="591"/>
      <c r="CL247" s="592"/>
      <c r="CN247" s="591"/>
      <c r="CO247" s="591"/>
      <c r="CP247" s="592"/>
      <c r="CR247" s="591"/>
      <c r="CS247" s="591"/>
      <c r="CT247" s="592"/>
      <c r="CV247" s="591"/>
      <c r="CW247" s="591"/>
      <c r="CX247" s="592"/>
      <c r="CZ247" s="591"/>
      <c r="DA247" s="591"/>
      <c r="DB247" s="592"/>
      <c r="DD247" s="591"/>
      <c r="DE247" s="591"/>
      <c r="DF247" s="592"/>
      <c r="DH247" s="591"/>
      <c r="DI247" s="591"/>
      <c r="DJ247" s="592"/>
      <c r="DL247" s="591"/>
      <c r="DM247" s="591"/>
      <c r="DN247" s="592"/>
      <c r="DP247" s="591"/>
      <c r="DQ247" s="591"/>
      <c r="DR247" s="592"/>
      <c r="DT247" s="591"/>
      <c r="DU247" s="591"/>
      <c r="DV247" s="592"/>
      <c r="DX247" s="591"/>
      <c r="DY247" s="591"/>
      <c r="DZ247" s="592"/>
      <c r="EB247" s="591"/>
      <c r="EC247" s="591"/>
      <c r="ED247" s="592"/>
      <c r="EF247" s="591"/>
      <c r="EG247" s="591"/>
      <c r="EH247" s="592"/>
      <c r="EJ247" s="591"/>
      <c r="EK247" s="591"/>
      <c r="EL247" s="592"/>
      <c r="EN247" s="591"/>
      <c r="EO247" s="591"/>
      <c r="EP247" s="592"/>
      <c r="ER247" s="591"/>
      <c r="ES247" s="591"/>
      <c r="ET247" s="592"/>
      <c r="EV247" s="591"/>
      <c r="EW247" s="591"/>
      <c r="EX247" s="592"/>
      <c r="EZ247" s="591"/>
      <c r="FA247" s="591"/>
      <c r="FB247" s="592"/>
      <c r="FD247" s="591"/>
      <c r="FE247" s="591"/>
      <c r="FF247" s="592"/>
      <c r="FH247" s="591"/>
      <c r="FI247" s="591"/>
      <c r="FJ247" s="592"/>
      <c r="FL247" s="591"/>
      <c r="FM247" s="591"/>
      <c r="FN247" s="592"/>
      <c r="FP247" s="591"/>
      <c r="FQ247" s="591"/>
      <c r="FR247" s="592"/>
      <c r="FT247" s="591"/>
      <c r="FU247" s="591"/>
      <c r="FV247" s="592"/>
      <c r="FX247" s="591"/>
      <c r="FY247" s="591"/>
      <c r="FZ247" s="592"/>
      <c r="GB247" s="591"/>
      <c r="GC247" s="591"/>
      <c r="GD247" s="592"/>
      <c r="GF247" s="591"/>
      <c r="GG247" s="591"/>
      <c r="GH247" s="592"/>
      <c r="GJ247" s="591"/>
      <c r="GK247" s="591"/>
      <c r="GL247" s="592"/>
      <c r="GN247" s="591"/>
      <c r="GO247" s="591"/>
      <c r="GP247" s="592"/>
      <c r="GR247" s="591"/>
      <c r="GS247" s="591"/>
      <c r="GT247" s="592"/>
      <c r="GV247" s="591"/>
      <c r="GW247" s="591"/>
      <c r="GX247" s="592"/>
      <c r="GZ247" s="591"/>
      <c r="HA247" s="591"/>
      <c r="HB247" s="592"/>
      <c r="HD247" s="591"/>
      <c r="HE247" s="591"/>
      <c r="HF247" s="592"/>
      <c r="HH247" s="591"/>
      <c r="HI247" s="591"/>
      <c r="HJ247" s="592"/>
      <c r="HL247" s="591"/>
      <c r="HM247" s="591"/>
      <c r="HN247" s="592"/>
      <c r="HP247" s="591"/>
      <c r="HQ247" s="591"/>
      <c r="HR247" s="592"/>
      <c r="HT247" s="591"/>
      <c r="HU247" s="591"/>
      <c r="HV247" s="592"/>
      <c r="HX247" s="591"/>
      <c r="HY247" s="591"/>
      <c r="HZ247" s="592"/>
      <c r="IB247" s="591"/>
      <c r="IC247" s="591"/>
      <c r="ID247" s="592"/>
      <c r="IF247" s="591"/>
      <c r="IG247" s="591"/>
      <c r="IH247" s="592"/>
      <c r="IJ247" s="591"/>
      <c r="IK247" s="591"/>
      <c r="IL247" s="592"/>
      <c r="IN247" s="591"/>
      <c r="IO247" s="591"/>
      <c r="IP247" s="592"/>
      <c r="IR247" s="591"/>
      <c r="IS247" s="591"/>
      <c r="IT247" s="592"/>
      <c r="IV247" s="591"/>
    </row>
    <row r="248" spans="1:256" ht="15" customHeight="1" x14ac:dyDescent="0.2">
      <c r="A248" s="826"/>
      <c r="B248" s="596"/>
      <c r="C248" s="597"/>
      <c r="D248" s="597"/>
      <c r="E248" s="597"/>
      <c r="G248" s="693"/>
      <c r="H248" s="777"/>
      <c r="I248" s="591"/>
      <c r="J248" s="592"/>
      <c r="L248" s="591"/>
      <c r="M248" s="591"/>
      <c r="N248" s="592"/>
      <c r="P248" s="591"/>
      <c r="Q248" s="591"/>
      <c r="R248" s="592"/>
      <c r="T248" s="591"/>
      <c r="U248" s="591"/>
      <c r="V248" s="592"/>
      <c r="X248" s="591"/>
      <c r="Y248" s="591"/>
      <c r="Z248" s="592"/>
      <c r="AB248" s="591"/>
      <c r="AC248" s="591"/>
      <c r="AD248" s="592"/>
      <c r="AF248" s="591"/>
      <c r="AG248" s="591"/>
      <c r="AH248" s="592"/>
      <c r="AJ248" s="591"/>
      <c r="AK248" s="591"/>
      <c r="AL248" s="592"/>
      <c r="AN248" s="591"/>
      <c r="AO248" s="591"/>
      <c r="AP248" s="592"/>
      <c r="AR248" s="591"/>
      <c r="AS248" s="591"/>
      <c r="AT248" s="592"/>
      <c r="AV248" s="591"/>
      <c r="AW248" s="591"/>
      <c r="AX248" s="592"/>
      <c r="AZ248" s="591"/>
      <c r="BA248" s="591"/>
      <c r="BB248" s="592"/>
      <c r="BD248" s="591"/>
      <c r="BE248" s="591"/>
      <c r="BF248" s="592"/>
      <c r="BH248" s="591"/>
      <c r="BI248" s="591"/>
      <c r="BJ248" s="592"/>
      <c r="BL248" s="591"/>
      <c r="BM248" s="591"/>
      <c r="BN248" s="592"/>
      <c r="BP248" s="591"/>
      <c r="BQ248" s="591"/>
      <c r="BR248" s="592"/>
      <c r="BT248" s="591"/>
      <c r="BU248" s="591"/>
      <c r="BV248" s="592"/>
      <c r="BX248" s="591"/>
      <c r="BY248" s="591"/>
      <c r="BZ248" s="592"/>
      <c r="CB248" s="591"/>
      <c r="CC248" s="591"/>
      <c r="CD248" s="592"/>
      <c r="CF248" s="591"/>
      <c r="CG248" s="591"/>
      <c r="CH248" s="592"/>
      <c r="CJ248" s="591"/>
      <c r="CK248" s="591"/>
      <c r="CL248" s="592"/>
      <c r="CN248" s="591"/>
      <c r="CO248" s="591"/>
      <c r="CP248" s="592"/>
      <c r="CR248" s="591"/>
      <c r="CS248" s="591"/>
      <c r="CT248" s="592"/>
      <c r="CV248" s="591"/>
      <c r="CW248" s="591"/>
      <c r="CX248" s="592"/>
      <c r="CZ248" s="591"/>
      <c r="DA248" s="591"/>
      <c r="DB248" s="592"/>
      <c r="DD248" s="591"/>
      <c r="DE248" s="591"/>
      <c r="DF248" s="592"/>
      <c r="DH248" s="591"/>
      <c r="DI248" s="591"/>
      <c r="DJ248" s="592"/>
      <c r="DL248" s="591"/>
      <c r="DM248" s="591"/>
      <c r="DN248" s="592"/>
      <c r="DP248" s="591"/>
      <c r="DQ248" s="591"/>
      <c r="DR248" s="592"/>
      <c r="DT248" s="591"/>
      <c r="DU248" s="591"/>
      <c r="DV248" s="592"/>
      <c r="DX248" s="591"/>
      <c r="DY248" s="591"/>
      <c r="DZ248" s="592"/>
      <c r="EB248" s="591"/>
      <c r="EC248" s="591"/>
      <c r="ED248" s="592"/>
      <c r="EF248" s="591"/>
      <c r="EG248" s="591"/>
      <c r="EH248" s="592"/>
      <c r="EJ248" s="591"/>
      <c r="EK248" s="591"/>
      <c r="EL248" s="592"/>
      <c r="EN248" s="591"/>
      <c r="EO248" s="591"/>
      <c r="EP248" s="592"/>
      <c r="ER248" s="591"/>
      <c r="ES248" s="591"/>
      <c r="ET248" s="592"/>
      <c r="EV248" s="591"/>
      <c r="EW248" s="591"/>
      <c r="EX248" s="592"/>
      <c r="EZ248" s="591"/>
      <c r="FA248" s="591"/>
      <c r="FB248" s="592"/>
      <c r="FD248" s="591"/>
      <c r="FE248" s="591"/>
      <c r="FF248" s="592"/>
      <c r="FH248" s="591"/>
      <c r="FI248" s="591"/>
      <c r="FJ248" s="592"/>
      <c r="FL248" s="591"/>
      <c r="FM248" s="591"/>
      <c r="FN248" s="592"/>
      <c r="FP248" s="591"/>
      <c r="FQ248" s="591"/>
      <c r="FR248" s="592"/>
      <c r="FT248" s="591"/>
      <c r="FU248" s="591"/>
      <c r="FV248" s="592"/>
      <c r="FX248" s="591"/>
      <c r="FY248" s="591"/>
      <c r="FZ248" s="592"/>
      <c r="GB248" s="591"/>
      <c r="GC248" s="591"/>
      <c r="GD248" s="592"/>
      <c r="GF248" s="591"/>
      <c r="GG248" s="591"/>
      <c r="GH248" s="592"/>
      <c r="GJ248" s="591"/>
      <c r="GK248" s="591"/>
      <c r="GL248" s="592"/>
      <c r="GN248" s="591"/>
      <c r="GO248" s="591"/>
      <c r="GP248" s="592"/>
      <c r="GR248" s="591"/>
      <c r="GS248" s="591"/>
      <c r="GT248" s="592"/>
      <c r="GV248" s="591"/>
      <c r="GW248" s="591"/>
      <c r="GX248" s="592"/>
      <c r="GZ248" s="591"/>
      <c r="HA248" s="591"/>
      <c r="HB248" s="592"/>
      <c r="HD248" s="591"/>
      <c r="HE248" s="591"/>
      <c r="HF248" s="592"/>
      <c r="HH248" s="591"/>
      <c r="HI248" s="591"/>
      <c r="HJ248" s="592"/>
      <c r="HL248" s="591"/>
      <c r="HM248" s="591"/>
      <c r="HN248" s="592"/>
      <c r="HP248" s="591"/>
      <c r="HQ248" s="591"/>
      <c r="HR248" s="592"/>
      <c r="HT248" s="591"/>
      <c r="HU248" s="591"/>
      <c r="HV248" s="592"/>
      <c r="HX248" s="591"/>
      <c r="HY248" s="591"/>
      <c r="HZ248" s="592"/>
      <c r="IB248" s="591"/>
      <c r="IC248" s="591"/>
      <c r="ID248" s="592"/>
      <c r="IF248" s="591"/>
      <c r="IG248" s="591"/>
      <c r="IH248" s="592"/>
      <c r="IJ248" s="591"/>
      <c r="IK248" s="591"/>
      <c r="IL248" s="592"/>
      <c r="IN248" s="591"/>
      <c r="IO248" s="591"/>
      <c r="IP248" s="592"/>
      <c r="IR248" s="591"/>
      <c r="IS248" s="591"/>
      <c r="IT248" s="592"/>
      <c r="IV248" s="591"/>
    </row>
    <row r="249" spans="1:256" ht="15" customHeight="1" x14ac:dyDescent="0.2">
      <c r="B249" s="596"/>
      <c r="C249" s="597"/>
      <c r="D249" s="597"/>
      <c r="E249" s="597"/>
      <c r="G249" s="694"/>
      <c r="H249" s="777"/>
      <c r="I249" s="591"/>
      <c r="J249" s="592"/>
      <c r="L249" s="591"/>
      <c r="M249" s="591"/>
      <c r="N249" s="592"/>
      <c r="P249" s="591"/>
      <c r="Q249" s="591"/>
      <c r="R249" s="592"/>
      <c r="T249" s="591"/>
      <c r="U249" s="591"/>
      <c r="V249" s="592"/>
      <c r="X249" s="591"/>
      <c r="Y249" s="591"/>
      <c r="Z249" s="592"/>
      <c r="AB249" s="591"/>
      <c r="AC249" s="591"/>
      <c r="AD249" s="592"/>
      <c r="AF249" s="591"/>
      <c r="AG249" s="591"/>
      <c r="AH249" s="592"/>
      <c r="AJ249" s="591"/>
      <c r="AK249" s="591"/>
      <c r="AL249" s="592"/>
      <c r="AN249" s="591"/>
      <c r="AO249" s="591"/>
      <c r="AP249" s="592"/>
      <c r="AR249" s="591"/>
      <c r="AS249" s="591"/>
      <c r="AT249" s="592"/>
      <c r="AV249" s="591"/>
      <c r="AW249" s="591"/>
      <c r="AX249" s="592"/>
      <c r="AZ249" s="591"/>
      <c r="BA249" s="591"/>
      <c r="BB249" s="592"/>
      <c r="BD249" s="591"/>
      <c r="BE249" s="591"/>
      <c r="BF249" s="592"/>
      <c r="BH249" s="591"/>
      <c r="BI249" s="591"/>
      <c r="BJ249" s="592"/>
      <c r="BL249" s="591"/>
      <c r="BM249" s="591"/>
      <c r="BN249" s="592"/>
      <c r="BP249" s="591"/>
      <c r="BQ249" s="591"/>
      <c r="BR249" s="592"/>
      <c r="BT249" s="591"/>
      <c r="BU249" s="591"/>
      <c r="BV249" s="592"/>
      <c r="BX249" s="591"/>
      <c r="BY249" s="591"/>
      <c r="BZ249" s="592"/>
      <c r="CB249" s="591"/>
      <c r="CC249" s="591"/>
      <c r="CD249" s="592"/>
      <c r="CF249" s="591"/>
      <c r="CG249" s="591"/>
      <c r="CH249" s="592"/>
      <c r="CJ249" s="591"/>
      <c r="CK249" s="591"/>
      <c r="CL249" s="592"/>
      <c r="CN249" s="591"/>
      <c r="CO249" s="591"/>
      <c r="CP249" s="592"/>
      <c r="CR249" s="591"/>
      <c r="CS249" s="591"/>
      <c r="CT249" s="592"/>
      <c r="CV249" s="591"/>
      <c r="CW249" s="591"/>
      <c r="CX249" s="592"/>
      <c r="CZ249" s="591"/>
      <c r="DA249" s="591"/>
      <c r="DB249" s="592"/>
      <c r="DD249" s="591"/>
      <c r="DE249" s="591"/>
      <c r="DF249" s="592"/>
      <c r="DH249" s="591"/>
      <c r="DI249" s="591"/>
      <c r="DJ249" s="592"/>
      <c r="DL249" s="591"/>
      <c r="DM249" s="591"/>
      <c r="DN249" s="592"/>
      <c r="DP249" s="591"/>
      <c r="DQ249" s="591"/>
      <c r="DR249" s="592"/>
      <c r="DT249" s="591"/>
      <c r="DU249" s="591"/>
      <c r="DV249" s="592"/>
      <c r="DX249" s="591"/>
      <c r="DY249" s="591"/>
      <c r="DZ249" s="592"/>
      <c r="EB249" s="591"/>
      <c r="EC249" s="591"/>
      <c r="ED249" s="592"/>
      <c r="EF249" s="591"/>
      <c r="EG249" s="591"/>
      <c r="EH249" s="592"/>
      <c r="EJ249" s="591"/>
      <c r="EK249" s="591"/>
      <c r="EL249" s="592"/>
      <c r="EN249" s="591"/>
      <c r="EO249" s="591"/>
      <c r="EP249" s="592"/>
      <c r="ER249" s="591"/>
      <c r="ES249" s="591"/>
      <c r="ET249" s="592"/>
      <c r="EV249" s="591"/>
      <c r="EW249" s="591"/>
      <c r="EX249" s="592"/>
      <c r="EZ249" s="591"/>
      <c r="FA249" s="591"/>
      <c r="FB249" s="592"/>
      <c r="FD249" s="591"/>
      <c r="FE249" s="591"/>
      <c r="FF249" s="592"/>
      <c r="FH249" s="591"/>
      <c r="FI249" s="591"/>
      <c r="FJ249" s="592"/>
      <c r="FL249" s="591"/>
      <c r="FM249" s="591"/>
      <c r="FN249" s="592"/>
      <c r="FP249" s="591"/>
      <c r="FQ249" s="591"/>
      <c r="FR249" s="592"/>
      <c r="FT249" s="591"/>
      <c r="FU249" s="591"/>
      <c r="FV249" s="592"/>
      <c r="FX249" s="591"/>
      <c r="FY249" s="591"/>
      <c r="FZ249" s="592"/>
      <c r="GB249" s="591"/>
      <c r="GC249" s="591"/>
      <c r="GD249" s="592"/>
      <c r="GF249" s="591"/>
      <c r="GG249" s="591"/>
      <c r="GH249" s="592"/>
      <c r="GJ249" s="591"/>
      <c r="GK249" s="591"/>
      <c r="GL249" s="592"/>
      <c r="GN249" s="591"/>
      <c r="GO249" s="591"/>
      <c r="GP249" s="592"/>
      <c r="GR249" s="591"/>
      <c r="GS249" s="591"/>
      <c r="GT249" s="592"/>
      <c r="GV249" s="591"/>
      <c r="GW249" s="591"/>
      <c r="GX249" s="592"/>
      <c r="GZ249" s="591"/>
      <c r="HA249" s="591"/>
      <c r="HB249" s="592"/>
      <c r="HD249" s="591"/>
      <c r="HE249" s="591"/>
      <c r="HF249" s="592"/>
      <c r="HH249" s="591"/>
      <c r="HI249" s="591"/>
      <c r="HJ249" s="592"/>
      <c r="HL249" s="591"/>
      <c r="HM249" s="591"/>
      <c r="HN249" s="592"/>
      <c r="HP249" s="591"/>
      <c r="HQ249" s="591"/>
      <c r="HR249" s="592"/>
      <c r="HT249" s="591"/>
      <c r="HU249" s="591"/>
      <c r="HV249" s="592"/>
      <c r="HX249" s="591"/>
      <c r="HY249" s="591"/>
      <c r="HZ249" s="592"/>
      <c r="IB249" s="591"/>
      <c r="IC249" s="591"/>
      <c r="ID249" s="592"/>
      <c r="IF249" s="591"/>
      <c r="IG249" s="591"/>
      <c r="IH249" s="592"/>
      <c r="IJ249" s="591"/>
      <c r="IK249" s="591"/>
      <c r="IL249" s="592"/>
      <c r="IN249" s="591"/>
      <c r="IO249" s="591"/>
      <c r="IP249" s="592"/>
      <c r="IR249" s="591"/>
      <c r="IS249" s="591"/>
      <c r="IT249" s="592"/>
      <c r="IV249" s="591"/>
    </row>
    <row r="250" spans="1:256" ht="15" customHeight="1" x14ac:dyDescent="0.2">
      <c r="B250" s="596"/>
      <c r="C250" s="597"/>
      <c r="D250" s="597"/>
      <c r="E250" s="597"/>
      <c r="G250" s="693"/>
      <c r="H250" s="695"/>
      <c r="I250" s="591"/>
      <c r="J250" s="592"/>
      <c r="L250" s="591"/>
      <c r="M250" s="591"/>
      <c r="N250" s="592"/>
      <c r="P250" s="591"/>
      <c r="Q250" s="591"/>
      <c r="R250" s="592"/>
      <c r="T250" s="591"/>
      <c r="U250" s="591"/>
      <c r="V250" s="592"/>
      <c r="X250" s="591"/>
      <c r="Y250" s="591"/>
      <c r="Z250" s="592"/>
      <c r="AB250" s="591"/>
      <c r="AC250" s="591"/>
      <c r="AD250" s="592"/>
      <c r="AF250" s="591"/>
      <c r="AG250" s="591"/>
      <c r="AH250" s="592"/>
      <c r="AJ250" s="591"/>
      <c r="AK250" s="591"/>
      <c r="AL250" s="592"/>
      <c r="AN250" s="591"/>
      <c r="AO250" s="591"/>
      <c r="AP250" s="592"/>
      <c r="AR250" s="591"/>
      <c r="AS250" s="591"/>
      <c r="AT250" s="592"/>
      <c r="AV250" s="591"/>
      <c r="AW250" s="591"/>
      <c r="AX250" s="592"/>
      <c r="AZ250" s="591"/>
      <c r="BA250" s="591"/>
      <c r="BB250" s="592"/>
      <c r="BD250" s="591"/>
      <c r="BE250" s="591"/>
      <c r="BF250" s="592"/>
      <c r="BH250" s="591"/>
      <c r="BI250" s="591"/>
      <c r="BJ250" s="592"/>
      <c r="BL250" s="591"/>
      <c r="BM250" s="591"/>
      <c r="BN250" s="592"/>
      <c r="BP250" s="591"/>
      <c r="BQ250" s="591"/>
      <c r="BR250" s="592"/>
      <c r="BT250" s="591"/>
      <c r="BU250" s="591"/>
      <c r="BV250" s="592"/>
      <c r="BX250" s="591"/>
      <c r="BY250" s="591"/>
      <c r="BZ250" s="592"/>
      <c r="CB250" s="591"/>
      <c r="CC250" s="591"/>
      <c r="CD250" s="592"/>
      <c r="CF250" s="591"/>
      <c r="CG250" s="591"/>
      <c r="CH250" s="592"/>
      <c r="CJ250" s="591"/>
      <c r="CK250" s="591"/>
      <c r="CL250" s="592"/>
      <c r="CN250" s="591"/>
      <c r="CO250" s="591"/>
      <c r="CP250" s="592"/>
      <c r="CR250" s="591"/>
      <c r="CS250" s="591"/>
      <c r="CT250" s="592"/>
      <c r="CV250" s="591"/>
      <c r="CW250" s="591"/>
      <c r="CX250" s="592"/>
      <c r="CZ250" s="591"/>
      <c r="DA250" s="591"/>
      <c r="DB250" s="592"/>
      <c r="DD250" s="591"/>
      <c r="DE250" s="591"/>
      <c r="DF250" s="592"/>
      <c r="DH250" s="591"/>
      <c r="DI250" s="591"/>
      <c r="DJ250" s="592"/>
      <c r="DL250" s="591"/>
      <c r="DM250" s="591"/>
      <c r="DN250" s="592"/>
      <c r="DP250" s="591"/>
      <c r="DQ250" s="591"/>
      <c r="DR250" s="592"/>
      <c r="DT250" s="591"/>
      <c r="DU250" s="591"/>
      <c r="DV250" s="592"/>
      <c r="DX250" s="591"/>
      <c r="DY250" s="591"/>
      <c r="DZ250" s="592"/>
      <c r="EB250" s="591"/>
      <c r="EC250" s="591"/>
      <c r="ED250" s="592"/>
      <c r="EF250" s="591"/>
      <c r="EG250" s="591"/>
      <c r="EH250" s="592"/>
      <c r="EJ250" s="591"/>
      <c r="EK250" s="591"/>
      <c r="EL250" s="592"/>
      <c r="EN250" s="591"/>
      <c r="EO250" s="591"/>
      <c r="EP250" s="592"/>
      <c r="ER250" s="591"/>
      <c r="ES250" s="591"/>
      <c r="ET250" s="592"/>
      <c r="EV250" s="591"/>
      <c r="EW250" s="591"/>
      <c r="EX250" s="592"/>
      <c r="EZ250" s="591"/>
      <c r="FA250" s="591"/>
      <c r="FB250" s="592"/>
      <c r="FD250" s="591"/>
      <c r="FE250" s="591"/>
      <c r="FF250" s="592"/>
      <c r="FH250" s="591"/>
      <c r="FI250" s="591"/>
      <c r="FJ250" s="592"/>
      <c r="FL250" s="591"/>
      <c r="FM250" s="591"/>
      <c r="FN250" s="592"/>
      <c r="FP250" s="591"/>
      <c r="FQ250" s="591"/>
      <c r="FR250" s="592"/>
      <c r="FT250" s="591"/>
      <c r="FU250" s="591"/>
      <c r="FV250" s="592"/>
      <c r="FX250" s="591"/>
      <c r="FY250" s="591"/>
      <c r="FZ250" s="592"/>
      <c r="GB250" s="591"/>
      <c r="GC250" s="591"/>
      <c r="GD250" s="592"/>
      <c r="GF250" s="591"/>
      <c r="GG250" s="591"/>
      <c r="GH250" s="592"/>
      <c r="GJ250" s="591"/>
      <c r="GK250" s="591"/>
      <c r="GL250" s="592"/>
      <c r="GN250" s="591"/>
      <c r="GO250" s="591"/>
      <c r="GP250" s="592"/>
      <c r="GR250" s="591"/>
      <c r="GS250" s="591"/>
      <c r="GT250" s="592"/>
      <c r="GV250" s="591"/>
      <c r="GW250" s="591"/>
      <c r="GX250" s="592"/>
      <c r="GZ250" s="591"/>
      <c r="HA250" s="591"/>
      <c r="HB250" s="592"/>
      <c r="HD250" s="591"/>
      <c r="HE250" s="591"/>
      <c r="HF250" s="592"/>
      <c r="HH250" s="591"/>
      <c r="HI250" s="591"/>
      <c r="HJ250" s="592"/>
      <c r="HL250" s="591"/>
      <c r="HM250" s="591"/>
      <c r="HN250" s="592"/>
      <c r="HP250" s="591"/>
      <c r="HQ250" s="591"/>
      <c r="HR250" s="592"/>
      <c r="HT250" s="591"/>
      <c r="HU250" s="591"/>
      <c r="HV250" s="592"/>
      <c r="HX250" s="591"/>
      <c r="HY250" s="591"/>
      <c r="HZ250" s="592"/>
      <c r="IB250" s="591"/>
      <c r="IC250" s="591"/>
      <c r="ID250" s="592"/>
      <c r="IF250" s="591"/>
      <c r="IG250" s="591"/>
      <c r="IH250" s="592"/>
      <c r="IJ250" s="591"/>
      <c r="IK250" s="591"/>
      <c r="IL250" s="592"/>
      <c r="IN250" s="591"/>
      <c r="IO250" s="591"/>
      <c r="IP250" s="592"/>
      <c r="IR250" s="591"/>
      <c r="IS250" s="591"/>
      <c r="IT250" s="592"/>
      <c r="IV250" s="591"/>
    </row>
    <row r="251" spans="1:256" ht="15" customHeight="1" x14ac:dyDescent="0.2">
      <c r="B251" s="696"/>
      <c r="C251" s="597"/>
      <c r="D251" s="597"/>
      <c r="E251" s="597"/>
      <c r="G251" s="687"/>
      <c r="H251" s="695"/>
      <c r="I251" s="591"/>
      <c r="J251" s="592"/>
      <c r="L251" s="591"/>
      <c r="M251" s="591"/>
      <c r="N251" s="592"/>
      <c r="P251" s="591"/>
      <c r="Q251" s="591"/>
      <c r="R251" s="592"/>
      <c r="T251" s="591"/>
      <c r="U251" s="591"/>
      <c r="V251" s="592"/>
      <c r="X251" s="591"/>
      <c r="Y251" s="591"/>
      <c r="Z251" s="592"/>
      <c r="AB251" s="591"/>
      <c r="AC251" s="591"/>
      <c r="AD251" s="592"/>
      <c r="AF251" s="591"/>
      <c r="AG251" s="591"/>
      <c r="AH251" s="592"/>
      <c r="AJ251" s="591"/>
      <c r="AK251" s="591"/>
      <c r="AL251" s="592"/>
      <c r="AN251" s="591"/>
      <c r="AO251" s="591"/>
      <c r="AP251" s="592"/>
      <c r="AR251" s="591"/>
      <c r="AS251" s="591"/>
      <c r="AT251" s="592"/>
      <c r="AV251" s="591"/>
      <c r="AW251" s="591"/>
      <c r="AX251" s="592"/>
      <c r="AZ251" s="591"/>
      <c r="BA251" s="591"/>
      <c r="BB251" s="592"/>
      <c r="BD251" s="591"/>
      <c r="BE251" s="591"/>
      <c r="BF251" s="592"/>
      <c r="BH251" s="591"/>
      <c r="BI251" s="591"/>
      <c r="BJ251" s="592"/>
      <c r="BL251" s="591"/>
      <c r="BM251" s="591"/>
      <c r="BN251" s="592"/>
      <c r="BP251" s="591"/>
      <c r="BQ251" s="591"/>
      <c r="BR251" s="592"/>
      <c r="BT251" s="591"/>
      <c r="BU251" s="591"/>
      <c r="BV251" s="592"/>
      <c r="BX251" s="591"/>
      <c r="BY251" s="591"/>
      <c r="BZ251" s="592"/>
      <c r="CB251" s="591"/>
      <c r="CC251" s="591"/>
      <c r="CD251" s="592"/>
      <c r="CF251" s="591"/>
      <c r="CG251" s="591"/>
      <c r="CH251" s="592"/>
      <c r="CJ251" s="591"/>
      <c r="CK251" s="591"/>
      <c r="CL251" s="592"/>
      <c r="CN251" s="591"/>
      <c r="CO251" s="591"/>
      <c r="CP251" s="592"/>
      <c r="CR251" s="591"/>
      <c r="CS251" s="591"/>
      <c r="CT251" s="592"/>
      <c r="CV251" s="591"/>
      <c r="CW251" s="591"/>
      <c r="CX251" s="592"/>
      <c r="CZ251" s="591"/>
      <c r="DA251" s="591"/>
      <c r="DB251" s="592"/>
      <c r="DD251" s="591"/>
      <c r="DE251" s="591"/>
      <c r="DF251" s="592"/>
      <c r="DH251" s="591"/>
      <c r="DI251" s="591"/>
      <c r="DJ251" s="592"/>
      <c r="DL251" s="591"/>
      <c r="DM251" s="591"/>
      <c r="DN251" s="592"/>
      <c r="DP251" s="591"/>
      <c r="DQ251" s="591"/>
      <c r="DR251" s="592"/>
      <c r="DT251" s="591"/>
      <c r="DU251" s="591"/>
      <c r="DV251" s="592"/>
      <c r="DX251" s="591"/>
      <c r="DY251" s="591"/>
      <c r="DZ251" s="592"/>
      <c r="EB251" s="591"/>
      <c r="EC251" s="591"/>
      <c r="ED251" s="592"/>
      <c r="EF251" s="591"/>
      <c r="EG251" s="591"/>
      <c r="EH251" s="592"/>
      <c r="EJ251" s="591"/>
      <c r="EK251" s="591"/>
      <c r="EL251" s="592"/>
      <c r="EN251" s="591"/>
      <c r="EO251" s="591"/>
      <c r="EP251" s="592"/>
      <c r="ER251" s="591"/>
      <c r="ES251" s="591"/>
      <c r="ET251" s="592"/>
      <c r="EV251" s="591"/>
      <c r="EW251" s="591"/>
      <c r="EX251" s="592"/>
      <c r="EZ251" s="591"/>
      <c r="FA251" s="591"/>
      <c r="FB251" s="592"/>
      <c r="FD251" s="591"/>
      <c r="FE251" s="591"/>
      <c r="FF251" s="592"/>
      <c r="FH251" s="591"/>
      <c r="FI251" s="591"/>
      <c r="FJ251" s="592"/>
      <c r="FL251" s="591"/>
      <c r="FM251" s="591"/>
      <c r="FN251" s="592"/>
      <c r="FP251" s="591"/>
      <c r="FQ251" s="591"/>
      <c r="FR251" s="592"/>
      <c r="FT251" s="591"/>
      <c r="FU251" s="591"/>
      <c r="FV251" s="592"/>
      <c r="FX251" s="591"/>
      <c r="FY251" s="591"/>
      <c r="FZ251" s="592"/>
      <c r="GB251" s="591"/>
      <c r="GC251" s="591"/>
      <c r="GD251" s="592"/>
      <c r="GF251" s="591"/>
      <c r="GG251" s="591"/>
      <c r="GH251" s="592"/>
      <c r="GJ251" s="591"/>
      <c r="GK251" s="591"/>
      <c r="GL251" s="592"/>
      <c r="GN251" s="591"/>
      <c r="GO251" s="591"/>
      <c r="GP251" s="592"/>
      <c r="GR251" s="591"/>
      <c r="GS251" s="591"/>
      <c r="GT251" s="592"/>
      <c r="GV251" s="591"/>
      <c r="GW251" s="591"/>
      <c r="GX251" s="592"/>
      <c r="GZ251" s="591"/>
      <c r="HA251" s="591"/>
      <c r="HB251" s="592"/>
      <c r="HD251" s="591"/>
      <c r="HE251" s="591"/>
      <c r="HF251" s="592"/>
      <c r="HH251" s="591"/>
      <c r="HI251" s="591"/>
      <c r="HJ251" s="592"/>
      <c r="HL251" s="591"/>
      <c r="HM251" s="591"/>
      <c r="HN251" s="592"/>
      <c r="HP251" s="591"/>
      <c r="HQ251" s="591"/>
      <c r="HR251" s="592"/>
      <c r="HT251" s="591"/>
      <c r="HU251" s="591"/>
      <c r="HV251" s="592"/>
      <c r="HX251" s="591"/>
      <c r="HY251" s="591"/>
      <c r="HZ251" s="592"/>
      <c r="IB251" s="591"/>
      <c r="IC251" s="591"/>
      <c r="ID251" s="592"/>
      <c r="IF251" s="591"/>
      <c r="IG251" s="591"/>
      <c r="IH251" s="592"/>
      <c r="IJ251" s="591"/>
      <c r="IK251" s="591"/>
      <c r="IL251" s="592"/>
      <c r="IN251" s="591"/>
      <c r="IO251" s="591"/>
      <c r="IP251" s="592"/>
      <c r="IR251" s="591"/>
      <c r="IS251" s="591"/>
      <c r="IT251" s="592"/>
      <c r="IV251" s="591"/>
    </row>
    <row r="252" spans="1:256" ht="15" customHeight="1" x14ac:dyDescent="0.2">
      <c r="A252" s="826"/>
      <c r="B252" s="596"/>
      <c r="C252" s="597"/>
      <c r="D252" s="597"/>
      <c r="E252" s="597"/>
      <c r="H252" s="777"/>
      <c r="I252" s="591"/>
      <c r="J252" s="592"/>
      <c r="L252" s="591"/>
      <c r="M252" s="591"/>
      <c r="N252" s="592"/>
      <c r="P252" s="591"/>
      <c r="Q252" s="591"/>
      <c r="R252" s="592"/>
      <c r="T252" s="591"/>
      <c r="U252" s="591"/>
      <c r="V252" s="592"/>
      <c r="X252" s="591"/>
      <c r="Y252" s="591"/>
      <c r="Z252" s="592"/>
      <c r="AB252" s="591"/>
      <c r="AC252" s="591"/>
      <c r="AD252" s="592"/>
      <c r="AF252" s="591"/>
      <c r="AG252" s="591"/>
      <c r="AH252" s="592"/>
      <c r="AJ252" s="591"/>
      <c r="AK252" s="591"/>
      <c r="AL252" s="592"/>
      <c r="AN252" s="591"/>
      <c r="AO252" s="591"/>
      <c r="AP252" s="592"/>
      <c r="AR252" s="591"/>
      <c r="AS252" s="591"/>
      <c r="AT252" s="592"/>
      <c r="AV252" s="591"/>
      <c r="AW252" s="591"/>
      <c r="AX252" s="592"/>
      <c r="AZ252" s="591"/>
      <c r="BA252" s="591"/>
      <c r="BB252" s="592"/>
      <c r="BD252" s="591"/>
      <c r="BE252" s="591"/>
      <c r="BF252" s="592"/>
      <c r="BH252" s="591"/>
      <c r="BI252" s="591"/>
      <c r="BJ252" s="592"/>
      <c r="BL252" s="591"/>
      <c r="BM252" s="591"/>
      <c r="BN252" s="592"/>
      <c r="BP252" s="591"/>
      <c r="BQ252" s="591"/>
      <c r="BR252" s="592"/>
      <c r="BT252" s="591"/>
      <c r="BU252" s="591"/>
      <c r="BV252" s="592"/>
      <c r="BX252" s="591"/>
      <c r="BY252" s="591"/>
      <c r="BZ252" s="592"/>
      <c r="CB252" s="591"/>
      <c r="CC252" s="591"/>
      <c r="CD252" s="592"/>
      <c r="CF252" s="591"/>
      <c r="CG252" s="591"/>
      <c r="CH252" s="592"/>
      <c r="CJ252" s="591"/>
      <c r="CK252" s="591"/>
      <c r="CL252" s="592"/>
      <c r="CN252" s="591"/>
      <c r="CO252" s="591"/>
      <c r="CP252" s="592"/>
      <c r="CR252" s="591"/>
      <c r="CS252" s="591"/>
      <c r="CT252" s="592"/>
      <c r="CV252" s="591"/>
      <c r="CW252" s="591"/>
      <c r="CX252" s="592"/>
      <c r="CZ252" s="591"/>
      <c r="DA252" s="591"/>
      <c r="DB252" s="592"/>
      <c r="DD252" s="591"/>
      <c r="DE252" s="591"/>
      <c r="DF252" s="592"/>
      <c r="DH252" s="591"/>
      <c r="DI252" s="591"/>
      <c r="DJ252" s="592"/>
      <c r="DL252" s="591"/>
      <c r="DM252" s="591"/>
      <c r="DN252" s="592"/>
      <c r="DP252" s="591"/>
      <c r="DQ252" s="591"/>
      <c r="DR252" s="592"/>
      <c r="DT252" s="591"/>
      <c r="DU252" s="591"/>
      <c r="DV252" s="592"/>
      <c r="DX252" s="591"/>
      <c r="DY252" s="591"/>
      <c r="DZ252" s="592"/>
      <c r="EB252" s="591"/>
      <c r="EC252" s="591"/>
      <c r="ED252" s="592"/>
      <c r="EF252" s="591"/>
      <c r="EG252" s="591"/>
      <c r="EH252" s="592"/>
      <c r="EJ252" s="591"/>
      <c r="EK252" s="591"/>
      <c r="EL252" s="592"/>
      <c r="EN252" s="591"/>
      <c r="EO252" s="591"/>
      <c r="EP252" s="592"/>
      <c r="ER252" s="591"/>
      <c r="ES252" s="591"/>
      <c r="ET252" s="592"/>
      <c r="EV252" s="591"/>
      <c r="EW252" s="591"/>
      <c r="EX252" s="592"/>
      <c r="EZ252" s="591"/>
      <c r="FA252" s="591"/>
      <c r="FB252" s="592"/>
      <c r="FD252" s="591"/>
      <c r="FE252" s="591"/>
      <c r="FF252" s="592"/>
      <c r="FH252" s="591"/>
      <c r="FI252" s="591"/>
      <c r="FJ252" s="592"/>
      <c r="FL252" s="591"/>
      <c r="FM252" s="591"/>
      <c r="FN252" s="592"/>
      <c r="FP252" s="591"/>
      <c r="FQ252" s="591"/>
      <c r="FR252" s="592"/>
      <c r="FT252" s="591"/>
      <c r="FU252" s="591"/>
      <c r="FV252" s="592"/>
      <c r="FX252" s="591"/>
      <c r="FY252" s="591"/>
      <c r="FZ252" s="592"/>
      <c r="GB252" s="591"/>
      <c r="GC252" s="591"/>
      <c r="GD252" s="592"/>
      <c r="GF252" s="591"/>
      <c r="GG252" s="591"/>
      <c r="GH252" s="592"/>
      <c r="GJ252" s="591"/>
      <c r="GK252" s="591"/>
      <c r="GL252" s="592"/>
      <c r="GN252" s="591"/>
      <c r="GO252" s="591"/>
      <c r="GP252" s="592"/>
      <c r="GR252" s="591"/>
      <c r="GS252" s="591"/>
      <c r="GT252" s="592"/>
      <c r="GV252" s="591"/>
      <c r="GW252" s="591"/>
      <c r="GX252" s="592"/>
      <c r="GZ252" s="591"/>
      <c r="HA252" s="591"/>
      <c r="HB252" s="592"/>
      <c r="HD252" s="591"/>
      <c r="HE252" s="591"/>
      <c r="HF252" s="592"/>
      <c r="HH252" s="591"/>
      <c r="HI252" s="591"/>
      <c r="HJ252" s="592"/>
      <c r="HL252" s="591"/>
      <c r="HM252" s="591"/>
      <c r="HN252" s="592"/>
      <c r="HP252" s="591"/>
      <c r="HQ252" s="591"/>
      <c r="HR252" s="592"/>
      <c r="HT252" s="591"/>
      <c r="HU252" s="591"/>
      <c r="HV252" s="592"/>
      <c r="HX252" s="591"/>
      <c r="HY252" s="591"/>
      <c r="HZ252" s="592"/>
      <c r="IB252" s="591"/>
      <c r="IC252" s="591"/>
      <c r="ID252" s="592"/>
      <c r="IF252" s="591"/>
      <c r="IG252" s="591"/>
      <c r="IH252" s="592"/>
      <c r="IJ252" s="591"/>
      <c r="IK252" s="591"/>
      <c r="IL252" s="592"/>
      <c r="IN252" s="591"/>
      <c r="IO252" s="591"/>
      <c r="IP252" s="592"/>
      <c r="IR252" s="591"/>
      <c r="IS252" s="591"/>
      <c r="IT252" s="592"/>
      <c r="IV252" s="591"/>
    </row>
    <row r="253" spans="1:256" ht="15" customHeight="1" x14ac:dyDescent="0.2">
      <c r="A253" s="826"/>
      <c r="B253" s="596"/>
      <c r="C253" s="597"/>
      <c r="D253" s="597"/>
      <c r="E253" s="597"/>
      <c r="G253" s="693"/>
      <c r="H253" s="777"/>
      <c r="I253" s="591"/>
      <c r="J253" s="592"/>
      <c r="L253" s="591"/>
      <c r="M253" s="591"/>
      <c r="N253" s="592"/>
      <c r="P253" s="591"/>
      <c r="Q253" s="591"/>
      <c r="R253" s="592"/>
      <c r="T253" s="591"/>
      <c r="U253" s="591"/>
      <c r="V253" s="592"/>
      <c r="X253" s="591"/>
      <c r="Y253" s="591"/>
      <c r="Z253" s="592"/>
      <c r="AB253" s="591"/>
      <c r="AC253" s="591"/>
      <c r="AD253" s="592"/>
      <c r="AF253" s="591"/>
      <c r="AG253" s="591"/>
      <c r="AH253" s="592"/>
      <c r="AJ253" s="591"/>
      <c r="AK253" s="591"/>
      <c r="AL253" s="592"/>
      <c r="AN253" s="591"/>
      <c r="AO253" s="591"/>
      <c r="AP253" s="592"/>
      <c r="AR253" s="591"/>
      <c r="AS253" s="591"/>
      <c r="AT253" s="592"/>
      <c r="AV253" s="591"/>
      <c r="AW253" s="591"/>
      <c r="AX253" s="592"/>
      <c r="AZ253" s="591"/>
      <c r="BA253" s="591"/>
      <c r="BB253" s="592"/>
      <c r="BD253" s="591"/>
      <c r="BE253" s="591"/>
      <c r="BF253" s="592"/>
      <c r="BH253" s="591"/>
      <c r="BI253" s="591"/>
      <c r="BJ253" s="592"/>
      <c r="BL253" s="591"/>
      <c r="BM253" s="591"/>
      <c r="BN253" s="592"/>
      <c r="BP253" s="591"/>
      <c r="BQ253" s="591"/>
      <c r="BR253" s="592"/>
      <c r="BT253" s="591"/>
      <c r="BU253" s="591"/>
      <c r="BV253" s="592"/>
      <c r="BX253" s="591"/>
      <c r="BY253" s="591"/>
      <c r="BZ253" s="592"/>
      <c r="CB253" s="591"/>
      <c r="CC253" s="591"/>
      <c r="CD253" s="592"/>
      <c r="CF253" s="591"/>
      <c r="CG253" s="591"/>
      <c r="CH253" s="592"/>
      <c r="CJ253" s="591"/>
      <c r="CK253" s="591"/>
      <c r="CL253" s="592"/>
      <c r="CN253" s="591"/>
      <c r="CO253" s="591"/>
      <c r="CP253" s="592"/>
      <c r="CR253" s="591"/>
      <c r="CS253" s="591"/>
      <c r="CT253" s="592"/>
      <c r="CV253" s="591"/>
      <c r="CW253" s="591"/>
      <c r="CX253" s="592"/>
      <c r="CZ253" s="591"/>
      <c r="DA253" s="591"/>
      <c r="DB253" s="592"/>
      <c r="DD253" s="591"/>
      <c r="DE253" s="591"/>
      <c r="DF253" s="592"/>
      <c r="DH253" s="591"/>
      <c r="DI253" s="591"/>
      <c r="DJ253" s="592"/>
      <c r="DL253" s="591"/>
      <c r="DM253" s="591"/>
      <c r="DN253" s="592"/>
      <c r="DP253" s="591"/>
      <c r="DQ253" s="591"/>
      <c r="DR253" s="592"/>
      <c r="DT253" s="591"/>
      <c r="DU253" s="591"/>
      <c r="DV253" s="592"/>
      <c r="DX253" s="591"/>
      <c r="DY253" s="591"/>
      <c r="DZ253" s="592"/>
      <c r="EB253" s="591"/>
      <c r="EC253" s="591"/>
      <c r="ED253" s="592"/>
      <c r="EF253" s="591"/>
      <c r="EG253" s="591"/>
      <c r="EH253" s="592"/>
      <c r="EJ253" s="591"/>
      <c r="EK253" s="591"/>
      <c r="EL253" s="592"/>
      <c r="EN253" s="591"/>
      <c r="EO253" s="591"/>
      <c r="EP253" s="592"/>
      <c r="ER253" s="591"/>
      <c r="ES253" s="591"/>
      <c r="ET253" s="592"/>
      <c r="EV253" s="591"/>
      <c r="EW253" s="591"/>
      <c r="EX253" s="592"/>
      <c r="EZ253" s="591"/>
      <c r="FA253" s="591"/>
      <c r="FB253" s="592"/>
      <c r="FD253" s="591"/>
      <c r="FE253" s="591"/>
      <c r="FF253" s="592"/>
      <c r="FH253" s="591"/>
      <c r="FI253" s="591"/>
      <c r="FJ253" s="592"/>
      <c r="FL253" s="591"/>
      <c r="FM253" s="591"/>
      <c r="FN253" s="592"/>
      <c r="FP253" s="591"/>
      <c r="FQ253" s="591"/>
      <c r="FR253" s="592"/>
      <c r="FT253" s="591"/>
      <c r="FU253" s="591"/>
      <c r="FV253" s="592"/>
      <c r="FX253" s="591"/>
      <c r="FY253" s="591"/>
      <c r="FZ253" s="592"/>
      <c r="GB253" s="591"/>
      <c r="GC253" s="591"/>
      <c r="GD253" s="592"/>
      <c r="GF253" s="591"/>
      <c r="GG253" s="591"/>
      <c r="GH253" s="592"/>
      <c r="GJ253" s="591"/>
      <c r="GK253" s="591"/>
      <c r="GL253" s="592"/>
      <c r="GN253" s="591"/>
      <c r="GO253" s="591"/>
      <c r="GP253" s="592"/>
      <c r="GR253" s="591"/>
      <c r="GS253" s="591"/>
      <c r="GT253" s="592"/>
      <c r="GV253" s="591"/>
      <c r="GW253" s="591"/>
      <c r="GX253" s="592"/>
      <c r="GZ253" s="591"/>
      <c r="HA253" s="591"/>
      <c r="HB253" s="592"/>
      <c r="HD253" s="591"/>
      <c r="HE253" s="591"/>
      <c r="HF253" s="592"/>
      <c r="HH253" s="591"/>
      <c r="HI253" s="591"/>
      <c r="HJ253" s="592"/>
      <c r="HL253" s="591"/>
      <c r="HM253" s="591"/>
      <c r="HN253" s="592"/>
      <c r="HP253" s="591"/>
      <c r="HQ253" s="591"/>
      <c r="HR253" s="592"/>
      <c r="HT253" s="591"/>
      <c r="HU253" s="591"/>
      <c r="HV253" s="592"/>
      <c r="HX253" s="591"/>
      <c r="HY253" s="591"/>
      <c r="HZ253" s="592"/>
      <c r="IB253" s="591"/>
      <c r="IC253" s="591"/>
      <c r="ID253" s="592"/>
      <c r="IF253" s="591"/>
      <c r="IG253" s="591"/>
      <c r="IH253" s="592"/>
      <c r="IJ253" s="591"/>
      <c r="IK253" s="591"/>
      <c r="IL253" s="592"/>
      <c r="IN253" s="591"/>
      <c r="IO253" s="591"/>
      <c r="IP253" s="592"/>
      <c r="IR253" s="591"/>
      <c r="IS253" s="591"/>
      <c r="IT253" s="592"/>
      <c r="IV253" s="591"/>
    </row>
    <row r="254" spans="1:256" ht="15" customHeight="1" x14ac:dyDescent="0.2">
      <c r="B254" s="596"/>
      <c r="G254" s="655"/>
      <c r="H254" s="777"/>
      <c r="I254" s="591"/>
      <c r="J254" s="592"/>
      <c r="L254" s="591"/>
      <c r="M254" s="591"/>
      <c r="N254" s="592"/>
      <c r="P254" s="591"/>
      <c r="Q254" s="591"/>
      <c r="R254" s="592"/>
      <c r="T254" s="591"/>
      <c r="U254" s="591"/>
      <c r="V254" s="592"/>
      <c r="X254" s="591"/>
      <c r="Y254" s="591"/>
      <c r="Z254" s="592"/>
      <c r="AB254" s="591"/>
      <c r="AC254" s="591"/>
      <c r="AD254" s="592"/>
      <c r="AF254" s="591"/>
      <c r="AG254" s="591"/>
      <c r="AH254" s="592"/>
      <c r="AJ254" s="591"/>
      <c r="AK254" s="591"/>
      <c r="AL254" s="592"/>
      <c r="AN254" s="591"/>
      <c r="AO254" s="591"/>
      <c r="AP254" s="592"/>
      <c r="AR254" s="591"/>
      <c r="AS254" s="591"/>
      <c r="AT254" s="592"/>
      <c r="AV254" s="591"/>
      <c r="AW254" s="591"/>
      <c r="AX254" s="592"/>
      <c r="AZ254" s="591"/>
      <c r="BA254" s="591"/>
      <c r="BB254" s="592"/>
      <c r="BD254" s="591"/>
      <c r="BE254" s="591"/>
      <c r="BF254" s="592"/>
      <c r="BH254" s="591"/>
      <c r="BI254" s="591"/>
      <c r="BJ254" s="592"/>
      <c r="BL254" s="591"/>
      <c r="BM254" s="591"/>
      <c r="BN254" s="592"/>
      <c r="BP254" s="591"/>
      <c r="BQ254" s="591"/>
      <c r="BR254" s="592"/>
      <c r="BT254" s="591"/>
      <c r="BU254" s="591"/>
      <c r="BV254" s="592"/>
      <c r="BX254" s="591"/>
      <c r="BY254" s="591"/>
      <c r="BZ254" s="592"/>
      <c r="CB254" s="591"/>
      <c r="CC254" s="591"/>
      <c r="CD254" s="592"/>
      <c r="CF254" s="591"/>
      <c r="CG254" s="591"/>
      <c r="CH254" s="592"/>
      <c r="CJ254" s="591"/>
      <c r="CK254" s="591"/>
      <c r="CL254" s="592"/>
      <c r="CN254" s="591"/>
      <c r="CO254" s="591"/>
      <c r="CP254" s="592"/>
      <c r="CR254" s="591"/>
      <c r="CS254" s="591"/>
      <c r="CT254" s="592"/>
      <c r="CV254" s="591"/>
      <c r="CW254" s="591"/>
      <c r="CX254" s="592"/>
      <c r="CZ254" s="591"/>
      <c r="DA254" s="591"/>
      <c r="DB254" s="592"/>
      <c r="DD254" s="591"/>
      <c r="DE254" s="591"/>
      <c r="DF254" s="592"/>
      <c r="DH254" s="591"/>
      <c r="DI254" s="591"/>
      <c r="DJ254" s="592"/>
      <c r="DL254" s="591"/>
      <c r="DM254" s="591"/>
      <c r="DN254" s="592"/>
      <c r="DP254" s="591"/>
      <c r="DQ254" s="591"/>
      <c r="DR254" s="592"/>
      <c r="DT254" s="591"/>
      <c r="DU254" s="591"/>
      <c r="DV254" s="592"/>
      <c r="DX254" s="591"/>
      <c r="DY254" s="591"/>
      <c r="DZ254" s="592"/>
      <c r="EB254" s="591"/>
      <c r="EC254" s="591"/>
      <c r="ED254" s="592"/>
      <c r="EF254" s="591"/>
      <c r="EG254" s="591"/>
      <c r="EH254" s="592"/>
      <c r="EJ254" s="591"/>
      <c r="EK254" s="591"/>
      <c r="EL254" s="592"/>
      <c r="EN254" s="591"/>
      <c r="EO254" s="591"/>
      <c r="EP254" s="592"/>
      <c r="ER254" s="591"/>
      <c r="ES254" s="591"/>
      <c r="ET254" s="592"/>
      <c r="EV254" s="591"/>
      <c r="EW254" s="591"/>
      <c r="EX254" s="592"/>
      <c r="EZ254" s="591"/>
      <c r="FA254" s="591"/>
      <c r="FB254" s="592"/>
      <c r="FD254" s="591"/>
      <c r="FE254" s="591"/>
      <c r="FF254" s="592"/>
      <c r="FH254" s="591"/>
      <c r="FI254" s="591"/>
      <c r="FJ254" s="592"/>
      <c r="FL254" s="591"/>
      <c r="FM254" s="591"/>
      <c r="FN254" s="592"/>
      <c r="FP254" s="591"/>
      <c r="FQ254" s="591"/>
      <c r="FR254" s="592"/>
      <c r="FT254" s="591"/>
      <c r="FU254" s="591"/>
      <c r="FV254" s="592"/>
      <c r="FX254" s="591"/>
      <c r="FY254" s="591"/>
      <c r="FZ254" s="592"/>
      <c r="GB254" s="591"/>
      <c r="GC254" s="591"/>
      <c r="GD254" s="592"/>
      <c r="GF254" s="591"/>
      <c r="GG254" s="591"/>
      <c r="GH254" s="592"/>
      <c r="GJ254" s="591"/>
      <c r="GK254" s="591"/>
      <c r="GL254" s="592"/>
      <c r="GN254" s="591"/>
      <c r="GO254" s="591"/>
      <c r="GP254" s="592"/>
      <c r="GR254" s="591"/>
      <c r="GS254" s="591"/>
      <c r="GT254" s="592"/>
      <c r="GV254" s="591"/>
      <c r="GW254" s="591"/>
      <c r="GX254" s="592"/>
      <c r="GZ254" s="591"/>
      <c r="HA254" s="591"/>
      <c r="HB254" s="592"/>
      <c r="HD254" s="591"/>
      <c r="HE254" s="591"/>
      <c r="HF254" s="592"/>
      <c r="HH254" s="591"/>
      <c r="HI254" s="591"/>
      <c r="HJ254" s="592"/>
      <c r="HL254" s="591"/>
      <c r="HM254" s="591"/>
      <c r="HN254" s="592"/>
      <c r="HP254" s="591"/>
      <c r="HQ254" s="591"/>
      <c r="HR254" s="592"/>
      <c r="HT254" s="591"/>
      <c r="HU254" s="591"/>
      <c r="HV254" s="592"/>
      <c r="HX254" s="591"/>
      <c r="HY254" s="591"/>
      <c r="HZ254" s="592"/>
      <c r="IB254" s="591"/>
      <c r="IC254" s="591"/>
      <c r="ID254" s="592"/>
      <c r="IF254" s="591"/>
      <c r="IG254" s="591"/>
      <c r="IH254" s="592"/>
      <c r="IJ254" s="591"/>
      <c r="IK254" s="591"/>
      <c r="IL254" s="592"/>
      <c r="IN254" s="591"/>
      <c r="IO254" s="591"/>
      <c r="IP254" s="592"/>
      <c r="IR254" s="591"/>
      <c r="IS254" s="591"/>
      <c r="IT254" s="592"/>
      <c r="IV254" s="591"/>
    </row>
    <row r="255" spans="1:256" ht="15" customHeight="1" x14ac:dyDescent="0.2">
      <c r="B255" s="596"/>
      <c r="G255" s="655"/>
      <c r="H255" s="591"/>
      <c r="I255" s="591"/>
      <c r="J255" s="592"/>
      <c r="L255" s="591"/>
      <c r="M255" s="591"/>
      <c r="N255" s="592"/>
      <c r="P255" s="591"/>
      <c r="Q255" s="591"/>
      <c r="R255" s="592"/>
      <c r="T255" s="591"/>
      <c r="U255" s="591"/>
      <c r="V255" s="592"/>
      <c r="X255" s="591"/>
      <c r="Y255" s="591"/>
      <c r="Z255" s="592"/>
      <c r="AB255" s="591"/>
      <c r="AC255" s="591"/>
      <c r="AD255" s="592"/>
      <c r="AF255" s="591"/>
      <c r="AG255" s="591"/>
      <c r="AH255" s="592"/>
      <c r="AJ255" s="591"/>
      <c r="AK255" s="591"/>
      <c r="AL255" s="592"/>
      <c r="AN255" s="591"/>
      <c r="AO255" s="591"/>
      <c r="AP255" s="592"/>
      <c r="AR255" s="591"/>
      <c r="AS255" s="591"/>
      <c r="AT255" s="592"/>
      <c r="AV255" s="591"/>
      <c r="AW255" s="591"/>
      <c r="AX255" s="592"/>
      <c r="AZ255" s="591"/>
      <c r="BA255" s="591"/>
      <c r="BB255" s="592"/>
      <c r="BD255" s="591"/>
      <c r="BE255" s="591"/>
      <c r="BF255" s="592"/>
      <c r="BH255" s="591"/>
      <c r="BI255" s="591"/>
      <c r="BJ255" s="592"/>
      <c r="BL255" s="591"/>
      <c r="BM255" s="591"/>
      <c r="BN255" s="592"/>
      <c r="BP255" s="591"/>
      <c r="BQ255" s="591"/>
      <c r="BR255" s="592"/>
      <c r="BT255" s="591"/>
      <c r="BU255" s="591"/>
      <c r="BV255" s="592"/>
      <c r="BX255" s="591"/>
      <c r="BY255" s="591"/>
      <c r="BZ255" s="592"/>
      <c r="CB255" s="591"/>
      <c r="CC255" s="591"/>
      <c r="CD255" s="592"/>
      <c r="CF255" s="591"/>
      <c r="CG255" s="591"/>
      <c r="CH255" s="592"/>
      <c r="CJ255" s="591"/>
      <c r="CK255" s="591"/>
      <c r="CL255" s="592"/>
      <c r="CN255" s="591"/>
      <c r="CO255" s="591"/>
      <c r="CP255" s="592"/>
      <c r="CR255" s="591"/>
      <c r="CS255" s="591"/>
      <c r="CT255" s="592"/>
      <c r="CV255" s="591"/>
      <c r="CW255" s="591"/>
      <c r="CX255" s="592"/>
      <c r="CZ255" s="591"/>
      <c r="DA255" s="591"/>
      <c r="DB255" s="592"/>
      <c r="DD255" s="591"/>
      <c r="DE255" s="591"/>
      <c r="DF255" s="592"/>
      <c r="DH255" s="591"/>
      <c r="DI255" s="591"/>
      <c r="DJ255" s="592"/>
      <c r="DL255" s="591"/>
      <c r="DM255" s="591"/>
      <c r="DN255" s="592"/>
      <c r="DP255" s="591"/>
      <c r="DQ255" s="591"/>
      <c r="DR255" s="592"/>
      <c r="DT255" s="591"/>
      <c r="DU255" s="591"/>
      <c r="DV255" s="592"/>
      <c r="DX255" s="591"/>
      <c r="DY255" s="591"/>
      <c r="DZ255" s="592"/>
      <c r="EB255" s="591"/>
      <c r="EC255" s="591"/>
      <c r="ED255" s="592"/>
      <c r="EF255" s="591"/>
      <c r="EG255" s="591"/>
      <c r="EH255" s="592"/>
      <c r="EJ255" s="591"/>
      <c r="EK255" s="591"/>
      <c r="EL255" s="592"/>
      <c r="EN255" s="591"/>
      <c r="EO255" s="591"/>
      <c r="EP255" s="592"/>
      <c r="ER255" s="591"/>
      <c r="ES255" s="591"/>
      <c r="ET255" s="592"/>
      <c r="EV255" s="591"/>
      <c r="EW255" s="591"/>
      <c r="EX255" s="592"/>
      <c r="EZ255" s="591"/>
      <c r="FA255" s="591"/>
      <c r="FB255" s="592"/>
      <c r="FD255" s="591"/>
      <c r="FE255" s="591"/>
      <c r="FF255" s="592"/>
      <c r="FH255" s="591"/>
      <c r="FI255" s="591"/>
      <c r="FJ255" s="592"/>
      <c r="FL255" s="591"/>
      <c r="FM255" s="591"/>
      <c r="FN255" s="592"/>
      <c r="FP255" s="591"/>
      <c r="FQ255" s="591"/>
      <c r="FR255" s="592"/>
      <c r="FT255" s="591"/>
      <c r="FU255" s="591"/>
      <c r="FV255" s="592"/>
      <c r="FX255" s="591"/>
      <c r="FY255" s="591"/>
      <c r="FZ255" s="592"/>
      <c r="GB255" s="591"/>
      <c r="GC255" s="591"/>
      <c r="GD255" s="592"/>
      <c r="GF255" s="591"/>
      <c r="GG255" s="591"/>
      <c r="GH255" s="592"/>
      <c r="GJ255" s="591"/>
      <c r="GK255" s="591"/>
      <c r="GL255" s="592"/>
      <c r="GN255" s="591"/>
      <c r="GO255" s="591"/>
      <c r="GP255" s="592"/>
      <c r="GR255" s="591"/>
      <c r="GS255" s="591"/>
      <c r="GT255" s="592"/>
      <c r="GV255" s="591"/>
      <c r="GW255" s="591"/>
      <c r="GX255" s="592"/>
      <c r="GZ255" s="591"/>
      <c r="HA255" s="591"/>
      <c r="HB255" s="592"/>
      <c r="HD255" s="591"/>
      <c r="HE255" s="591"/>
      <c r="HF255" s="592"/>
      <c r="HH255" s="591"/>
      <c r="HI255" s="591"/>
      <c r="HJ255" s="592"/>
      <c r="HL255" s="591"/>
      <c r="HM255" s="591"/>
      <c r="HN255" s="592"/>
      <c r="HP255" s="591"/>
      <c r="HQ255" s="591"/>
      <c r="HR255" s="592"/>
      <c r="HT255" s="591"/>
      <c r="HU255" s="591"/>
      <c r="HV255" s="592"/>
      <c r="HX255" s="591"/>
      <c r="HY255" s="591"/>
      <c r="HZ255" s="592"/>
      <c r="IB255" s="591"/>
      <c r="IC255" s="591"/>
      <c r="ID255" s="592"/>
      <c r="IF255" s="591"/>
      <c r="IG255" s="591"/>
      <c r="IH255" s="592"/>
      <c r="IJ255" s="591"/>
      <c r="IK255" s="591"/>
      <c r="IL255" s="592"/>
      <c r="IN255" s="591"/>
      <c r="IO255" s="591"/>
      <c r="IP255" s="592"/>
      <c r="IR255" s="591"/>
      <c r="IS255" s="591"/>
      <c r="IT255" s="592"/>
      <c r="IV255" s="591"/>
    </row>
    <row r="256" spans="1:256" ht="15" customHeight="1" x14ac:dyDescent="0.2">
      <c r="B256" s="596"/>
      <c r="G256" s="655"/>
      <c r="I256" s="591"/>
      <c r="J256" s="592"/>
      <c r="L256" s="591"/>
      <c r="M256" s="591"/>
      <c r="N256" s="592"/>
      <c r="P256" s="591"/>
      <c r="Q256" s="591"/>
      <c r="R256" s="592"/>
      <c r="T256" s="591"/>
      <c r="U256" s="591"/>
      <c r="V256" s="592"/>
      <c r="X256" s="591"/>
      <c r="Y256" s="591"/>
      <c r="Z256" s="592"/>
      <c r="AB256" s="591"/>
      <c r="AC256" s="591"/>
      <c r="AD256" s="592"/>
      <c r="AF256" s="591"/>
      <c r="AG256" s="591"/>
      <c r="AH256" s="592"/>
      <c r="AJ256" s="591"/>
      <c r="AK256" s="591"/>
      <c r="AL256" s="592"/>
      <c r="AN256" s="591"/>
      <c r="AO256" s="591"/>
      <c r="AP256" s="592"/>
      <c r="AR256" s="591"/>
      <c r="AS256" s="591"/>
      <c r="AT256" s="592"/>
      <c r="AV256" s="591"/>
      <c r="AW256" s="591"/>
      <c r="AX256" s="592"/>
      <c r="AZ256" s="591"/>
      <c r="BA256" s="591"/>
      <c r="BB256" s="592"/>
      <c r="BD256" s="591"/>
      <c r="BE256" s="591"/>
      <c r="BF256" s="592"/>
      <c r="BH256" s="591"/>
      <c r="BI256" s="591"/>
      <c r="BJ256" s="592"/>
      <c r="BL256" s="591"/>
      <c r="BM256" s="591"/>
      <c r="BN256" s="592"/>
      <c r="BP256" s="591"/>
      <c r="BQ256" s="591"/>
      <c r="BR256" s="592"/>
      <c r="BT256" s="591"/>
      <c r="BU256" s="591"/>
      <c r="BV256" s="592"/>
      <c r="BX256" s="591"/>
      <c r="BY256" s="591"/>
      <c r="BZ256" s="592"/>
      <c r="CB256" s="591"/>
      <c r="CC256" s="591"/>
      <c r="CD256" s="592"/>
      <c r="CF256" s="591"/>
      <c r="CG256" s="591"/>
      <c r="CH256" s="592"/>
      <c r="CJ256" s="591"/>
      <c r="CK256" s="591"/>
      <c r="CL256" s="592"/>
      <c r="CN256" s="591"/>
      <c r="CO256" s="591"/>
      <c r="CP256" s="592"/>
      <c r="CR256" s="591"/>
      <c r="CS256" s="591"/>
      <c r="CT256" s="592"/>
      <c r="CV256" s="591"/>
      <c r="CW256" s="591"/>
      <c r="CX256" s="592"/>
      <c r="CZ256" s="591"/>
      <c r="DA256" s="591"/>
      <c r="DB256" s="592"/>
      <c r="DD256" s="591"/>
      <c r="DE256" s="591"/>
      <c r="DF256" s="592"/>
      <c r="DH256" s="591"/>
      <c r="DI256" s="591"/>
      <c r="DJ256" s="592"/>
      <c r="DL256" s="591"/>
      <c r="DM256" s="591"/>
      <c r="DN256" s="592"/>
      <c r="DP256" s="591"/>
      <c r="DQ256" s="591"/>
      <c r="DR256" s="592"/>
      <c r="DT256" s="591"/>
      <c r="DU256" s="591"/>
      <c r="DV256" s="592"/>
      <c r="DX256" s="591"/>
      <c r="DY256" s="591"/>
      <c r="DZ256" s="592"/>
      <c r="EB256" s="591"/>
      <c r="EC256" s="591"/>
      <c r="ED256" s="592"/>
      <c r="EF256" s="591"/>
      <c r="EG256" s="591"/>
      <c r="EH256" s="592"/>
      <c r="EJ256" s="591"/>
      <c r="EK256" s="591"/>
      <c r="EL256" s="592"/>
      <c r="EN256" s="591"/>
      <c r="EO256" s="591"/>
      <c r="EP256" s="592"/>
      <c r="ER256" s="591"/>
      <c r="ES256" s="591"/>
      <c r="ET256" s="592"/>
      <c r="EV256" s="591"/>
      <c r="EW256" s="591"/>
      <c r="EX256" s="592"/>
      <c r="EZ256" s="591"/>
      <c r="FA256" s="591"/>
      <c r="FB256" s="592"/>
      <c r="FD256" s="591"/>
      <c r="FE256" s="591"/>
      <c r="FF256" s="592"/>
      <c r="FH256" s="591"/>
      <c r="FI256" s="591"/>
      <c r="FJ256" s="592"/>
      <c r="FL256" s="591"/>
      <c r="FM256" s="591"/>
      <c r="FN256" s="592"/>
      <c r="FP256" s="591"/>
      <c r="FQ256" s="591"/>
      <c r="FR256" s="592"/>
      <c r="FT256" s="591"/>
      <c r="FU256" s="591"/>
      <c r="FV256" s="592"/>
      <c r="FX256" s="591"/>
      <c r="FY256" s="591"/>
      <c r="FZ256" s="592"/>
      <c r="GB256" s="591"/>
      <c r="GC256" s="591"/>
      <c r="GD256" s="592"/>
      <c r="GF256" s="591"/>
      <c r="GG256" s="591"/>
      <c r="GH256" s="592"/>
      <c r="GJ256" s="591"/>
      <c r="GK256" s="591"/>
      <c r="GL256" s="592"/>
      <c r="GN256" s="591"/>
      <c r="GO256" s="591"/>
      <c r="GP256" s="592"/>
      <c r="GR256" s="591"/>
      <c r="GS256" s="591"/>
      <c r="GT256" s="592"/>
      <c r="GV256" s="591"/>
      <c r="GW256" s="591"/>
      <c r="GX256" s="592"/>
      <c r="GZ256" s="591"/>
      <c r="HA256" s="591"/>
      <c r="HB256" s="592"/>
      <c r="HD256" s="591"/>
      <c r="HE256" s="591"/>
      <c r="HF256" s="592"/>
      <c r="HH256" s="591"/>
      <c r="HI256" s="591"/>
      <c r="HJ256" s="592"/>
      <c r="HL256" s="591"/>
      <c r="HM256" s="591"/>
      <c r="HN256" s="592"/>
      <c r="HP256" s="591"/>
      <c r="HQ256" s="591"/>
      <c r="HR256" s="592"/>
      <c r="HT256" s="591"/>
      <c r="HU256" s="591"/>
      <c r="HV256" s="592"/>
      <c r="HX256" s="591"/>
      <c r="HY256" s="591"/>
      <c r="HZ256" s="592"/>
      <c r="IB256" s="591"/>
      <c r="IC256" s="591"/>
      <c r="ID256" s="592"/>
      <c r="IF256" s="591"/>
      <c r="IG256" s="591"/>
      <c r="IH256" s="592"/>
      <c r="IJ256" s="591"/>
      <c r="IK256" s="591"/>
      <c r="IL256" s="592"/>
      <c r="IN256" s="591"/>
      <c r="IO256" s="591"/>
      <c r="IP256" s="592"/>
      <c r="IR256" s="591"/>
      <c r="IS256" s="591"/>
      <c r="IT256" s="592"/>
      <c r="IV256" s="591"/>
    </row>
    <row r="257" spans="1:256" ht="15" customHeight="1" x14ac:dyDescent="0.2">
      <c r="A257" s="826"/>
      <c r="G257" s="655"/>
      <c r="H257" s="591"/>
      <c r="I257" s="591"/>
      <c r="J257" s="592"/>
      <c r="L257" s="591"/>
      <c r="M257" s="591"/>
      <c r="N257" s="592"/>
      <c r="P257" s="591"/>
      <c r="Q257" s="591"/>
      <c r="R257" s="592"/>
      <c r="T257" s="591"/>
      <c r="U257" s="591"/>
      <c r="V257" s="592"/>
      <c r="X257" s="591"/>
      <c r="Y257" s="591"/>
      <c r="Z257" s="592"/>
      <c r="AB257" s="591"/>
      <c r="AC257" s="591"/>
      <c r="AD257" s="592"/>
      <c r="AF257" s="591"/>
      <c r="AG257" s="591"/>
      <c r="AH257" s="592"/>
      <c r="AJ257" s="591"/>
      <c r="AK257" s="591"/>
      <c r="AL257" s="592"/>
      <c r="AN257" s="591"/>
      <c r="AO257" s="591"/>
      <c r="AP257" s="592"/>
      <c r="AR257" s="591"/>
      <c r="AS257" s="591"/>
      <c r="AT257" s="592"/>
      <c r="AV257" s="591"/>
      <c r="AW257" s="591"/>
      <c r="AX257" s="592"/>
      <c r="AZ257" s="591"/>
      <c r="BA257" s="591"/>
      <c r="BB257" s="592"/>
      <c r="BD257" s="591"/>
      <c r="BE257" s="591"/>
      <c r="BF257" s="592"/>
      <c r="BH257" s="591"/>
      <c r="BI257" s="591"/>
      <c r="BJ257" s="592"/>
      <c r="BL257" s="591"/>
      <c r="BM257" s="591"/>
      <c r="BN257" s="592"/>
      <c r="BP257" s="591"/>
      <c r="BQ257" s="591"/>
      <c r="BR257" s="592"/>
      <c r="BT257" s="591"/>
      <c r="BU257" s="591"/>
      <c r="BV257" s="592"/>
      <c r="BX257" s="591"/>
      <c r="BY257" s="591"/>
      <c r="BZ257" s="592"/>
      <c r="CB257" s="591"/>
      <c r="CC257" s="591"/>
      <c r="CD257" s="592"/>
      <c r="CF257" s="591"/>
      <c r="CG257" s="591"/>
      <c r="CH257" s="592"/>
      <c r="CJ257" s="591"/>
      <c r="CK257" s="591"/>
      <c r="CL257" s="592"/>
      <c r="CN257" s="591"/>
      <c r="CO257" s="591"/>
      <c r="CP257" s="592"/>
      <c r="CR257" s="591"/>
      <c r="CS257" s="591"/>
      <c r="CT257" s="592"/>
      <c r="CV257" s="591"/>
      <c r="CW257" s="591"/>
      <c r="CX257" s="592"/>
      <c r="CZ257" s="591"/>
      <c r="DA257" s="591"/>
      <c r="DB257" s="592"/>
      <c r="DD257" s="591"/>
      <c r="DE257" s="591"/>
      <c r="DF257" s="592"/>
      <c r="DH257" s="591"/>
      <c r="DI257" s="591"/>
      <c r="DJ257" s="592"/>
      <c r="DL257" s="591"/>
      <c r="DM257" s="591"/>
      <c r="DN257" s="592"/>
      <c r="DP257" s="591"/>
      <c r="DQ257" s="591"/>
      <c r="DR257" s="592"/>
      <c r="DT257" s="591"/>
      <c r="DU257" s="591"/>
      <c r="DV257" s="592"/>
      <c r="DX257" s="591"/>
      <c r="DY257" s="591"/>
      <c r="DZ257" s="592"/>
      <c r="EB257" s="591"/>
      <c r="EC257" s="591"/>
      <c r="ED257" s="592"/>
      <c r="EF257" s="591"/>
      <c r="EG257" s="591"/>
      <c r="EH257" s="592"/>
      <c r="EJ257" s="591"/>
      <c r="EK257" s="591"/>
      <c r="EL257" s="592"/>
      <c r="EN257" s="591"/>
      <c r="EO257" s="591"/>
      <c r="EP257" s="592"/>
      <c r="ER257" s="591"/>
      <c r="ES257" s="591"/>
      <c r="ET257" s="592"/>
      <c r="EV257" s="591"/>
      <c r="EW257" s="591"/>
      <c r="EX257" s="592"/>
      <c r="EZ257" s="591"/>
      <c r="FA257" s="591"/>
      <c r="FB257" s="592"/>
      <c r="FD257" s="591"/>
      <c r="FE257" s="591"/>
      <c r="FF257" s="592"/>
      <c r="FH257" s="591"/>
      <c r="FI257" s="591"/>
      <c r="FJ257" s="592"/>
      <c r="FL257" s="591"/>
      <c r="FM257" s="591"/>
      <c r="FN257" s="592"/>
      <c r="FP257" s="591"/>
      <c r="FQ257" s="591"/>
      <c r="FR257" s="592"/>
      <c r="FT257" s="591"/>
      <c r="FU257" s="591"/>
      <c r="FV257" s="592"/>
      <c r="FX257" s="591"/>
      <c r="FY257" s="591"/>
      <c r="FZ257" s="592"/>
      <c r="GB257" s="591"/>
      <c r="GC257" s="591"/>
      <c r="GD257" s="592"/>
      <c r="GF257" s="591"/>
      <c r="GG257" s="591"/>
      <c r="GH257" s="592"/>
      <c r="GJ257" s="591"/>
      <c r="GK257" s="591"/>
      <c r="GL257" s="592"/>
      <c r="GN257" s="591"/>
      <c r="GO257" s="591"/>
      <c r="GP257" s="592"/>
      <c r="GR257" s="591"/>
      <c r="GS257" s="591"/>
      <c r="GT257" s="592"/>
      <c r="GV257" s="591"/>
      <c r="GW257" s="591"/>
      <c r="GX257" s="592"/>
      <c r="GZ257" s="591"/>
      <c r="HA257" s="591"/>
      <c r="HB257" s="592"/>
      <c r="HD257" s="591"/>
      <c r="HE257" s="591"/>
      <c r="HF257" s="592"/>
      <c r="HH257" s="591"/>
      <c r="HI257" s="591"/>
      <c r="HJ257" s="592"/>
      <c r="HL257" s="591"/>
      <c r="HM257" s="591"/>
      <c r="HN257" s="592"/>
      <c r="HP257" s="591"/>
      <c r="HQ257" s="591"/>
      <c r="HR257" s="592"/>
      <c r="HT257" s="591"/>
      <c r="HU257" s="591"/>
      <c r="HV257" s="592"/>
      <c r="HX257" s="591"/>
      <c r="HY257" s="591"/>
      <c r="HZ257" s="592"/>
      <c r="IB257" s="591"/>
      <c r="IC257" s="591"/>
      <c r="ID257" s="592"/>
      <c r="IF257" s="591"/>
      <c r="IG257" s="591"/>
      <c r="IH257" s="592"/>
      <c r="IJ257" s="591"/>
      <c r="IK257" s="591"/>
      <c r="IL257" s="592"/>
      <c r="IN257" s="591"/>
      <c r="IO257" s="591"/>
      <c r="IP257" s="592"/>
      <c r="IR257" s="591"/>
      <c r="IS257" s="591"/>
      <c r="IT257" s="592"/>
      <c r="IV257" s="591"/>
    </row>
    <row r="258" spans="1:256" ht="15" customHeight="1" x14ac:dyDescent="0.2">
      <c r="A258" s="826"/>
      <c r="G258" s="655"/>
      <c r="H258" s="591"/>
      <c r="I258" s="591"/>
      <c r="J258" s="592"/>
      <c r="L258" s="591"/>
      <c r="M258" s="591"/>
      <c r="N258" s="592"/>
      <c r="P258" s="591"/>
      <c r="Q258" s="591"/>
      <c r="R258" s="592"/>
      <c r="T258" s="591"/>
      <c r="U258" s="591"/>
      <c r="V258" s="592"/>
      <c r="X258" s="591"/>
      <c r="Y258" s="591"/>
      <c r="Z258" s="592"/>
      <c r="AB258" s="591"/>
      <c r="AC258" s="591"/>
      <c r="AD258" s="592"/>
      <c r="AF258" s="591"/>
      <c r="AG258" s="591"/>
      <c r="AH258" s="592"/>
      <c r="AJ258" s="591"/>
      <c r="AK258" s="591"/>
      <c r="AL258" s="592"/>
      <c r="AN258" s="591"/>
      <c r="AO258" s="591"/>
      <c r="AP258" s="592"/>
      <c r="AR258" s="591"/>
      <c r="AS258" s="591"/>
      <c r="AT258" s="592"/>
      <c r="AV258" s="591"/>
      <c r="AW258" s="591"/>
      <c r="AX258" s="592"/>
      <c r="AZ258" s="591"/>
      <c r="BA258" s="591"/>
      <c r="BB258" s="592"/>
      <c r="BD258" s="591"/>
      <c r="BE258" s="591"/>
      <c r="BF258" s="592"/>
      <c r="BH258" s="591"/>
      <c r="BI258" s="591"/>
      <c r="BJ258" s="592"/>
      <c r="BL258" s="591"/>
      <c r="BM258" s="591"/>
      <c r="BN258" s="592"/>
      <c r="BP258" s="591"/>
      <c r="BQ258" s="591"/>
      <c r="BR258" s="592"/>
      <c r="BT258" s="591"/>
      <c r="BU258" s="591"/>
      <c r="BV258" s="592"/>
      <c r="BX258" s="591"/>
      <c r="BY258" s="591"/>
      <c r="BZ258" s="592"/>
      <c r="CB258" s="591"/>
      <c r="CC258" s="591"/>
      <c r="CD258" s="592"/>
      <c r="CF258" s="591"/>
      <c r="CG258" s="591"/>
      <c r="CH258" s="592"/>
      <c r="CJ258" s="591"/>
      <c r="CK258" s="591"/>
      <c r="CL258" s="592"/>
      <c r="CN258" s="591"/>
      <c r="CO258" s="591"/>
      <c r="CP258" s="592"/>
      <c r="CR258" s="591"/>
      <c r="CS258" s="591"/>
      <c r="CT258" s="592"/>
      <c r="CV258" s="591"/>
      <c r="CW258" s="591"/>
      <c r="CX258" s="592"/>
      <c r="CZ258" s="591"/>
      <c r="DA258" s="591"/>
      <c r="DB258" s="592"/>
      <c r="DD258" s="591"/>
      <c r="DE258" s="591"/>
      <c r="DF258" s="592"/>
      <c r="DH258" s="591"/>
      <c r="DI258" s="591"/>
      <c r="DJ258" s="592"/>
      <c r="DL258" s="591"/>
      <c r="DM258" s="591"/>
      <c r="DN258" s="592"/>
      <c r="DP258" s="591"/>
      <c r="DQ258" s="591"/>
      <c r="DR258" s="592"/>
      <c r="DT258" s="591"/>
      <c r="DU258" s="591"/>
      <c r="DV258" s="592"/>
      <c r="DX258" s="591"/>
      <c r="DY258" s="591"/>
      <c r="DZ258" s="592"/>
      <c r="EB258" s="591"/>
      <c r="EC258" s="591"/>
      <c r="ED258" s="592"/>
      <c r="EF258" s="591"/>
      <c r="EG258" s="591"/>
      <c r="EH258" s="592"/>
      <c r="EJ258" s="591"/>
      <c r="EK258" s="591"/>
      <c r="EL258" s="592"/>
      <c r="EN258" s="591"/>
      <c r="EO258" s="591"/>
      <c r="EP258" s="592"/>
      <c r="ER258" s="591"/>
      <c r="ES258" s="591"/>
      <c r="ET258" s="592"/>
      <c r="EV258" s="591"/>
      <c r="EW258" s="591"/>
      <c r="EX258" s="592"/>
      <c r="EZ258" s="591"/>
      <c r="FA258" s="591"/>
      <c r="FB258" s="592"/>
      <c r="FD258" s="591"/>
      <c r="FE258" s="591"/>
      <c r="FF258" s="592"/>
      <c r="FH258" s="591"/>
      <c r="FI258" s="591"/>
      <c r="FJ258" s="592"/>
      <c r="FL258" s="591"/>
      <c r="FM258" s="591"/>
      <c r="FN258" s="592"/>
      <c r="FP258" s="591"/>
      <c r="FQ258" s="591"/>
      <c r="FR258" s="592"/>
      <c r="FT258" s="591"/>
      <c r="FU258" s="591"/>
      <c r="FV258" s="592"/>
      <c r="FX258" s="591"/>
      <c r="FY258" s="591"/>
      <c r="FZ258" s="592"/>
      <c r="GB258" s="591"/>
      <c r="GC258" s="591"/>
      <c r="GD258" s="592"/>
      <c r="GF258" s="591"/>
      <c r="GG258" s="591"/>
      <c r="GH258" s="592"/>
      <c r="GJ258" s="591"/>
      <c r="GK258" s="591"/>
      <c r="GL258" s="592"/>
      <c r="GN258" s="591"/>
      <c r="GO258" s="591"/>
      <c r="GP258" s="592"/>
      <c r="GR258" s="591"/>
      <c r="GS258" s="591"/>
      <c r="GT258" s="592"/>
      <c r="GV258" s="591"/>
      <c r="GW258" s="591"/>
      <c r="GX258" s="592"/>
      <c r="GZ258" s="591"/>
      <c r="HA258" s="591"/>
      <c r="HB258" s="592"/>
      <c r="HD258" s="591"/>
      <c r="HE258" s="591"/>
      <c r="HF258" s="592"/>
      <c r="HH258" s="591"/>
      <c r="HI258" s="591"/>
      <c r="HJ258" s="592"/>
      <c r="HL258" s="591"/>
      <c r="HM258" s="591"/>
      <c r="HN258" s="592"/>
      <c r="HP258" s="591"/>
      <c r="HQ258" s="591"/>
      <c r="HR258" s="592"/>
      <c r="HT258" s="591"/>
      <c r="HU258" s="591"/>
      <c r="HV258" s="592"/>
      <c r="HX258" s="591"/>
      <c r="HY258" s="591"/>
      <c r="HZ258" s="592"/>
      <c r="IB258" s="591"/>
      <c r="IC258" s="591"/>
      <c r="ID258" s="592"/>
      <c r="IF258" s="591"/>
      <c r="IG258" s="591"/>
      <c r="IH258" s="592"/>
      <c r="IJ258" s="591"/>
      <c r="IK258" s="591"/>
      <c r="IL258" s="592"/>
      <c r="IN258" s="591"/>
      <c r="IO258" s="591"/>
      <c r="IP258" s="592"/>
      <c r="IR258" s="591"/>
      <c r="IS258" s="591"/>
      <c r="IT258" s="592"/>
      <c r="IV258" s="591"/>
    </row>
    <row r="259" spans="1:256" ht="15" customHeight="1" x14ac:dyDescent="0.2">
      <c r="A259" s="826"/>
      <c r="G259" s="591"/>
      <c r="H259" s="695"/>
      <c r="I259" s="591"/>
      <c r="J259" s="592"/>
      <c r="L259" s="591"/>
      <c r="M259" s="591"/>
      <c r="N259" s="592"/>
      <c r="P259" s="591"/>
      <c r="Q259" s="591"/>
      <c r="R259" s="592"/>
      <c r="T259" s="591"/>
      <c r="U259" s="591"/>
      <c r="V259" s="592"/>
      <c r="X259" s="591"/>
      <c r="Y259" s="591"/>
      <c r="Z259" s="592"/>
      <c r="AB259" s="591"/>
      <c r="AC259" s="591"/>
      <c r="AD259" s="592"/>
      <c r="AF259" s="591"/>
      <c r="AG259" s="591"/>
      <c r="AH259" s="592"/>
      <c r="AJ259" s="591"/>
      <c r="AK259" s="591"/>
      <c r="AL259" s="592"/>
      <c r="AN259" s="591"/>
      <c r="AO259" s="591"/>
      <c r="AP259" s="592"/>
      <c r="AR259" s="591"/>
      <c r="AS259" s="591"/>
      <c r="AT259" s="592"/>
      <c r="AV259" s="591"/>
      <c r="AW259" s="591"/>
      <c r="AX259" s="592"/>
      <c r="AZ259" s="591"/>
      <c r="BA259" s="591"/>
      <c r="BB259" s="592"/>
      <c r="BD259" s="591"/>
      <c r="BE259" s="591"/>
      <c r="BF259" s="592"/>
      <c r="BH259" s="591"/>
      <c r="BI259" s="591"/>
      <c r="BJ259" s="592"/>
      <c r="BL259" s="591"/>
      <c r="BM259" s="591"/>
      <c r="BN259" s="592"/>
      <c r="BP259" s="591"/>
      <c r="BQ259" s="591"/>
      <c r="BR259" s="592"/>
      <c r="BT259" s="591"/>
      <c r="BU259" s="591"/>
      <c r="BV259" s="592"/>
      <c r="BX259" s="591"/>
      <c r="BY259" s="591"/>
      <c r="BZ259" s="592"/>
      <c r="CB259" s="591"/>
      <c r="CC259" s="591"/>
      <c r="CD259" s="592"/>
      <c r="CF259" s="591"/>
      <c r="CG259" s="591"/>
      <c r="CH259" s="592"/>
      <c r="CJ259" s="591"/>
      <c r="CK259" s="591"/>
      <c r="CL259" s="592"/>
      <c r="CN259" s="591"/>
      <c r="CO259" s="591"/>
      <c r="CP259" s="592"/>
      <c r="CR259" s="591"/>
      <c r="CS259" s="591"/>
      <c r="CT259" s="592"/>
      <c r="CV259" s="591"/>
      <c r="CW259" s="591"/>
      <c r="CX259" s="592"/>
      <c r="CZ259" s="591"/>
      <c r="DA259" s="591"/>
      <c r="DB259" s="592"/>
      <c r="DD259" s="591"/>
      <c r="DE259" s="591"/>
      <c r="DF259" s="592"/>
      <c r="DH259" s="591"/>
      <c r="DI259" s="591"/>
      <c r="DJ259" s="592"/>
      <c r="DL259" s="591"/>
      <c r="DM259" s="591"/>
      <c r="DN259" s="592"/>
      <c r="DP259" s="591"/>
      <c r="DQ259" s="591"/>
      <c r="DR259" s="592"/>
      <c r="DT259" s="591"/>
      <c r="DU259" s="591"/>
      <c r="DV259" s="592"/>
      <c r="DX259" s="591"/>
      <c r="DY259" s="591"/>
      <c r="DZ259" s="592"/>
      <c r="EB259" s="591"/>
      <c r="EC259" s="591"/>
      <c r="ED259" s="592"/>
      <c r="EF259" s="591"/>
      <c r="EG259" s="591"/>
      <c r="EH259" s="592"/>
      <c r="EJ259" s="591"/>
      <c r="EK259" s="591"/>
      <c r="EL259" s="592"/>
      <c r="EN259" s="591"/>
      <c r="EO259" s="591"/>
      <c r="EP259" s="592"/>
      <c r="ER259" s="591"/>
      <c r="ES259" s="591"/>
      <c r="ET259" s="592"/>
      <c r="EV259" s="591"/>
      <c r="EW259" s="591"/>
      <c r="EX259" s="592"/>
      <c r="EZ259" s="591"/>
      <c r="FA259" s="591"/>
      <c r="FB259" s="592"/>
      <c r="FD259" s="591"/>
      <c r="FE259" s="591"/>
      <c r="FF259" s="592"/>
      <c r="FH259" s="591"/>
      <c r="FI259" s="591"/>
      <c r="FJ259" s="592"/>
      <c r="FL259" s="591"/>
      <c r="FM259" s="591"/>
      <c r="FN259" s="592"/>
      <c r="FP259" s="591"/>
      <c r="FQ259" s="591"/>
      <c r="FR259" s="592"/>
      <c r="FT259" s="591"/>
      <c r="FU259" s="591"/>
      <c r="FV259" s="592"/>
      <c r="FX259" s="591"/>
      <c r="FY259" s="591"/>
      <c r="FZ259" s="592"/>
      <c r="GB259" s="591"/>
      <c r="GC259" s="591"/>
      <c r="GD259" s="592"/>
      <c r="GF259" s="591"/>
      <c r="GG259" s="591"/>
      <c r="GH259" s="592"/>
      <c r="GJ259" s="591"/>
      <c r="GK259" s="591"/>
      <c r="GL259" s="592"/>
      <c r="GN259" s="591"/>
      <c r="GO259" s="591"/>
      <c r="GP259" s="592"/>
      <c r="GR259" s="591"/>
      <c r="GS259" s="591"/>
      <c r="GT259" s="592"/>
      <c r="GV259" s="591"/>
      <c r="GW259" s="591"/>
      <c r="GX259" s="592"/>
      <c r="GZ259" s="591"/>
      <c r="HA259" s="591"/>
      <c r="HB259" s="592"/>
      <c r="HD259" s="591"/>
      <c r="HE259" s="591"/>
      <c r="HF259" s="592"/>
      <c r="HH259" s="591"/>
      <c r="HI259" s="591"/>
      <c r="HJ259" s="592"/>
      <c r="HL259" s="591"/>
      <c r="HM259" s="591"/>
      <c r="HN259" s="592"/>
      <c r="HP259" s="591"/>
      <c r="HQ259" s="591"/>
      <c r="HR259" s="592"/>
      <c r="HT259" s="591"/>
      <c r="HU259" s="591"/>
      <c r="HV259" s="592"/>
      <c r="HX259" s="591"/>
      <c r="HY259" s="591"/>
      <c r="HZ259" s="592"/>
      <c r="IB259" s="591"/>
      <c r="IC259" s="591"/>
      <c r="ID259" s="592"/>
      <c r="IF259" s="591"/>
      <c r="IG259" s="591"/>
      <c r="IH259" s="592"/>
      <c r="IJ259" s="591"/>
      <c r="IK259" s="591"/>
      <c r="IL259" s="592"/>
      <c r="IN259" s="591"/>
      <c r="IO259" s="591"/>
      <c r="IP259" s="592"/>
      <c r="IR259" s="591"/>
      <c r="IS259" s="591"/>
      <c r="IT259" s="592"/>
      <c r="IV259" s="591"/>
    </row>
    <row r="260" spans="1:256" ht="15" customHeight="1" x14ac:dyDescent="0.2">
      <c r="G260" s="697"/>
      <c r="H260" s="591"/>
      <c r="I260" s="591"/>
      <c r="J260" s="592"/>
      <c r="L260" s="591"/>
      <c r="M260" s="591"/>
      <c r="N260" s="592"/>
      <c r="P260" s="591"/>
      <c r="Q260" s="591"/>
      <c r="R260" s="592"/>
      <c r="T260" s="591"/>
      <c r="U260" s="591"/>
      <c r="V260" s="592"/>
      <c r="X260" s="591"/>
      <c r="Y260" s="591"/>
      <c r="Z260" s="592"/>
      <c r="AB260" s="591"/>
      <c r="AC260" s="591"/>
      <c r="AD260" s="592"/>
      <c r="AF260" s="591"/>
      <c r="AG260" s="591"/>
      <c r="AH260" s="592"/>
      <c r="AJ260" s="591"/>
      <c r="AK260" s="591"/>
      <c r="AL260" s="592"/>
      <c r="AN260" s="591"/>
      <c r="AO260" s="591"/>
      <c r="AP260" s="592"/>
      <c r="AR260" s="591"/>
      <c r="AS260" s="591"/>
      <c r="AT260" s="592"/>
      <c r="AV260" s="591"/>
      <c r="AW260" s="591"/>
      <c r="AX260" s="592"/>
      <c r="AZ260" s="591"/>
      <c r="BA260" s="591"/>
      <c r="BB260" s="592"/>
      <c r="BD260" s="591"/>
      <c r="BE260" s="591"/>
      <c r="BF260" s="592"/>
      <c r="BH260" s="591"/>
      <c r="BI260" s="591"/>
      <c r="BJ260" s="592"/>
      <c r="BL260" s="591"/>
      <c r="BM260" s="591"/>
      <c r="BN260" s="592"/>
      <c r="BP260" s="591"/>
      <c r="BQ260" s="591"/>
      <c r="BR260" s="592"/>
      <c r="BT260" s="591"/>
      <c r="BU260" s="591"/>
      <c r="BV260" s="592"/>
      <c r="BX260" s="591"/>
      <c r="BY260" s="591"/>
      <c r="BZ260" s="592"/>
      <c r="CB260" s="591"/>
      <c r="CC260" s="591"/>
      <c r="CD260" s="592"/>
      <c r="CF260" s="591"/>
      <c r="CG260" s="591"/>
      <c r="CH260" s="592"/>
      <c r="CJ260" s="591"/>
      <c r="CK260" s="591"/>
      <c r="CL260" s="592"/>
      <c r="CN260" s="591"/>
      <c r="CO260" s="591"/>
      <c r="CP260" s="592"/>
      <c r="CR260" s="591"/>
      <c r="CS260" s="591"/>
      <c r="CT260" s="592"/>
      <c r="CV260" s="591"/>
      <c r="CW260" s="591"/>
      <c r="CX260" s="592"/>
      <c r="CZ260" s="591"/>
      <c r="DA260" s="591"/>
      <c r="DB260" s="592"/>
      <c r="DD260" s="591"/>
      <c r="DE260" s="591"/>
      <c r="DF260" s="592"/>
      <c r="DH260" s="591"/>
      <c r="DI260" s="591"/>
      <c r="DJ260" s="592"/>
      <c r="DL260" s="591"/>
      <c r="DM260" s="591"/>
      <c r="DN260" s="592"/>
      <c r="DP260" s="591"/>
      <c r="DQ260" s="591"/>
      <c r="DR260" s="592"/>
      <c r="DT260" s="591"/>
      <c r="DU260" s="591"/>
      <c r="DV260" s="592"/>
      <c r="DX260" s="591"/>
      <c r="DY260" s="591"/>
      <c r="DZ260" s="592"/>
      <c r="EB260" s="591"/>
      <c r="EC260" s="591"/>
      <c r="ED260" s="592"/>
      <c r="EF260" s="591"/>
      <c r="EG260" s="591"/>
      <c r="EH260" s="592"/>
      <c r="EJ260" s="591"/>
      <c r="EK260" s="591"/>
      <c r="EL260" s="592"/>
      <c r="EN260" s="591"/>
      <c r="EO260" s="591"/>
      <c r="EP260" s="592"/>
      <c r="ER260" s="591"/>
      <c r="ES260" s="591"/>
      <c r="ET260" s="592"/>
      <c r="EV260" s="591"/>
      <c r="EW260" s="591"/>
      <c r="EX260" s="592"/>
      <c r="EZ260" s="591"/>
      <c r="FA260" s="591"/>
      <c r="FB260" s="592"/>
      <c r="FD260" s="591"/>
      <c r="FE260" s="591"/>
      <c r="FF260" s="592"/>
      <c r="FH260" s="591"/>
      <c r="FI260" s="591"/>
      <c r="FJ260" s="592"/>
      <c r="FL260" s="591"/>
      <c r="FM260" s="591"/>
      <c r="FN260" s="592"/>
      <c r="FP260" s="591"/>
      <c r="FQ260" s="591"/>
      <c r="FR260" s="592"/>
      <c r="FT260" s="591"/>
      <c r="FU260" s="591"/>
      <c r="FV260" s="592"/>
      <c r="FX260" s="591"/>
      <c r="FY260" s="591"/>
      <c r="FZ260" s="592"/>
      <c r="GB260" s="591"/>
      <c r="GC260" s="591"/>
      <c r="GD260" s="592"/>
      <c r="GF260" s="591"/>
      <c r="GG260" s="591"/>
      <c r="GH260" s="592"/>
      <c r="GJ260" s="591"/>
      <c r="GK260" s="591"/>
      <c r="GL260" s="592"/>
      <c r="GN260" s="591"/>
      <c r="GO260" s="591"/>
      <c r="GP260" s="592"/>
      <c r="GR260" s="591"/>
      <c r="GS260" s="591"/>
      <c r="GT260" s="592"/>
      <c r="GV260" s="591"/>
      <c r="GW260" s="591"/>
      <c r="GX260" s="592"/>
      <c r="GZ260" s="591"/>
      <c r="HA260" s="591"/>
      <c r="HB260" s="592"/>
      <c r="HD260" s="591"/>
      <c r="HE260" s="591"/>
      <c r="HF260" s="592"/>
      <c r="HH260" s="591"/>
      <c r="HI260" s="591"/>
      <c r="HJ260" s="592"/>
      <c r="HL260" s="591"/>
      <c r="HM260" s="591"/>
      <c r="HN260" s="592"/>
      <c r="HP260" s="591"/>
      <c r="HQ260" s="591"/>
      <c r="HR260" s="592"/>
      <c r="HT260" s="591"/>
      <c r="HU260" s="591"/>
      <c r="HV260" s="592"/>
      <c r="HX260" s="591"/>
      <c r="HY260" s="591"/>
      <c r="HZ260" s="592"/>
      <c r="IB260" s="591"/>
      <c r="IC260" s="591"/>
      <c r="ID260" s="592"/>
      <c r="IF260" s="591"/>
      <c r="IG260" s="591"/>
      <c r="IH260" s="592"/>
      <c r="IJ260" s="591"/>
      <c r="IK260" s="591"/>
      <c r="IL260" s="592"/>
      <c r="IN260" s="591"/>
      <c r="IO260" s="591"/>
      <c r="IP260" s="592"/>
      <c r="IR260" s="591"/>
      <c r="IS260" s="591"/>
      <c r="IT260" s="592"/>
      <c r="IV260" s="591"/>
    </row>
    <row r="261" spans="1:256" ht="15" customHeight="1" x14ac:dyDescent="0.2">
      <c r="A261" s="826"/>
      <c r="F261" s="597"/>
      <c r="G261" s="591"/>
      <c r="I261" s="591"/>
      <c r="J261" s="591"/>
      <c r="L261" s="591"/>
      <c r="M261" s="591"/>
      <c r="N261" s="591"/>
      <c r="P261" s="591"/>
      <c r="Q261" s="591"/>
      <c r="R261" s="591"/>
      <c r="T261" s="591"/>
      <c r="U261" s="591"/>
      <c r="V261" s="591"/>
      <c r="X261" s="591"/>
      <c r="Y261" s="591"/>
      <c r="Z261" s="591"/>
      <c r="AB261" s="591"/>
      <c r="AC261" s="591"/>
      <c r="AD261" s="591"/>
      <c r="AF261" s="591"/>
      <c r="AG261" s="591"/>
      <c r="AH261" s="591"/>
      <c r="AJ261" s="591"/>
      <c r="AK261" s="591"/>
      <c r="AL261" s="591"/>
      <c r="AN261" s="591"/>
      <c r="AO261" s="591"/>
      <c r="AP261" s="591"/>
      <c r="AR261" s="591"/>
      <c r="AS261" s="591"/>
      <c r="AT261" s="591"/>
      <c r="AV261" s="591"/>
      <c r="AW261" s="591"/>
      <c r="AX261" s="591"/>
      <c r="AZ261" s="591"/>
      <c r="BA261" s="591"/>
      <c r="BB261" s="591"/>
      <c r="BD261" s="591"/>
      <c r="BE261" s="591"/>
      <c r="BF261" s="591"/>
      <c r="BH261" s="591"/>
      <c r="BI261" s="591"/>
      <c r="BJ261" s="591"/>
      <c r="BL261" s="591"/>
      <c r="BM261" s="591"/>
      <c r="BN261" s="591"/>
      <c r="BP261" s="591"/>
      <c r="BQ261" s="591"/>
      <c r="BR261" s="591"/>
      <c r="BT261" s="591"/>
      <c r="BU261" s="591"/>
      <c r="BV261" s="591"/>
      <c r="BX261" s="591"/>
      <c r="BY261" s="591"/>
      <c r="BZ261" s="591"/>
      <c r="CB261" s="591"/>
      <c r="CC261" s="591"/>
      <c r="CD261" s="591"/>
      <c r="CF261" s="591"/>
      <c r="CG261" s="591"/>
      <c r="CH261" s="591"/>
      <c r="CJ261" s="591"/>
      <c r="CK261" s="591"/>
      <c r="CL261" s="591"/>
      <c r="CN261" s="591"/>
      <c r="CO261" s="591"/>
      <c r="CP261" s="591"/>
      <c r="CR261" s="591"/>
      <c r="CS261" s="591"/>
      <c r="CT261" s="591"/>
      <c r="CV261" s="591"/>
      <c r="CW261" s="591"/>
      <c r="CX261" s="591"/>
      <c r="CZ261" s="591"/>
      <c r="DA261" s="591"/>
      <c r="DB261" s="591"/>
      <c r="DD261" s="591"/>
      <c r="DE261" s="591"/>
      <c r="DF261" s="591"/>
      <c r="DH261" s="591"/>
      <c r="DI261" s="591"/>
      <c r="DJ261" s="591"/>
      <c r="DL261" s="591"/>
      <c r="DM261" s="591"/>
      <c r="DN261" s="591"/>
      <c r="DP261" s="591"/>
      <c r="DQ261" s="591"/>
      <c r="DR261" s="591"/>
      <c r="DT261" s="591"/>
      <c r="DU261" s="591"/>
      <c r="DV261" s="591"/>
      <c r="DX261" s="591"/>
      <c r="DY261" s="591"/>
      <c r="DZ261" s="591"/>
      <c r="EB261" s="591"/>
      <c r="EC261" s="591"/>
      <c r="ED261" s="591"/>
      <c r="EF261" s="591"/>
      <c r="EG261" s="591"/>
      <c r="EH261" s="591"/>
      <c r="EJ261" s="591"/>
      <c r="EK261" s="591"/>
      <c r="EL261" s="591"/>
      <c r="EN261" s="591"/>
      <c r="EO261" s="591"/>
      <c r="EP261" s="591"/>
      <c r="ER261" s="591"/>
      <c r="ES261" s="591"/>
      <c r="ET261" s="591"/>
      <c r="EV261" s="591"/>
      <c r="EW261" s="591"/>
      <c r="EX261" s="591"/>
      <c r="EZ261" s="591"/>
      <c r="FA261" s="591"/>
      <c r="FB261" s="591"/>
      <c r="FD261" s="591"/>
      <c r="FE261" s="591"/>
      <c r="FF261" s="591"/>
      <c r="FH261" s="591"/>
      <c r="FI261" s="591"/>
      <c r="FJ261" s="591"/>
      <c r="FL261" s="591"/>
      <c r="FM261" s="591"/>
      <c r="FN261" s="591"/>
      <c r="FP261" s="591"/>
      <c r="FQ261" s="591"/>
      <c r="FR261" s="591"/>
      <c r="FT261" s="591"/>
      <c r="FU261" s="591"/>
      <c r="FV261" s="591"/>
      <c r="FX261" s="591"/>
      <c r="FY261" s="591"/>
      <c r="FZ261" s="591"/>
      <c r="GB261" s="591"/>
      <c r="GC261" s="591"/>
      <c r="GD261" s="591"/>
      <c r="GF261" s="591"/>
      <c r="GG261" s="591"/>
      <c r="GH261" s="591"/>
      <c r="GJ261" s="591"/>
      <c r="GK261" s="591"/>
      <c r="GL261" s="591"/>
      <c r="GN261" s="591"/>
      <c r="GO261" s="591"/>
      <c r="GP261" s="591"/>
      <c r="GR261" s="591"/>
      <c r="GS261" s="591"/>
      <c r="GT261" s="591"/>
      <c r="GV261" s="591"/>
      <c r="GW261" s="591"/>
      <c r="GX261" s="591"/>
      <c r="GZ261" s="591"/>
      <c r="HA261" s="591"/>
      <c r="HB261" s="591"/>
      <c r="HD261" s="591"/>
      <c r="HE261" s="591"/>
      <c r="HF261" s="591"/>
      <c r="HH261" s="591"/>
      <c r="HI261" s="591"/>
      <c r="HJ261" s="591"/>
      <c r="HL261" s="591"/>
      <c r="HM261" s="591"/>
      <c r="HN261" s="591"/>
      <c r="HP261" s="591"/>
      <c r="HQ261" s="591"/>
      <c r="HR261" s="591"/>
      <c r="HT261" s="591"/>
      <c r="HU261" s="591"/>
      <c r="HV261" s="591"/>
      <c r="HX261" s="591"/>
      <c r="HY261" s="591"/>
      <c r="HZ261" s="591"/>
      <c r="IB261" s="591"/>
      <c r="IC261" s="591"/>
      <c r="ID261" s="591"/>
      <c r="IF261" s="591"/>
      <c r="IG261" s="591"/>
      <c r="IH261" s="591"/>
      <c r="IJ261" s="591"/>
      <c r="IK261" s="591"/>
      <c r="IL261" s="591"/>
      <c r="IN261" s="591"/>
      <c r="IO261" s="591"/>
      <c r="IP261" s="591"/>
      <c r="IR261" s="591"/>
      <c r="IS261" s="591"/>
      <c r="IT261" s="591"/>
      <c r="IV261" s="591"/>
    </row>
    <row r="262" spans="1:256" ht="15" customHeight="1" x14ac:dyDescent="0.2">
      <c r="A262" s="826"/>
      <c r="C262" s="698"/>
      <c r="D262" s="698"/>
      <c r="E262" s="698"/>
      <c r="F262" s="597"/>
      <c r="G262" s="676"/>
      <c r="H262" s="676"/>
      <c r="I262" s="676"/>
      <c r="J262" s="676"/>
      <c r="K262" s="592"/>
      <c r="L262" s="592"/>
      <c r="M262" s="592"/>
      <c r="N262" s="592"/>
    </row>
    <row r="263" spans="1:256" ht="15" customHeight="1" x14ac:dyDescent="0.2">
      <c r="F263" s="597"/>
      <c r="G263" s="591"/>
      <c r="I263" s="591"/>
      <c r="J263" s="591"/>
      <c r="L263" s="591"/>
      <c r="M263" s="591"/>
      <c r="N263" s="591"/>
      <c r="P263" s="591"/>
      <c r="Q263" s="591"/>
      <c r="R263" s="591"/>
      <c r="T263" s="591"/>
      <c r="U263" s="591"/>
      <c r="V263" s="591"/>
      <c r="X263" s="591"/>
      <c r="Y263" s="591"/>
      <c r="Z263" s="591"/>
      <c r="AB263" s="591"/>
      <c r="AC263" s="591"/>
      <c r="AD263" s="591"/>
      <c r="AF263" s="591"/>
      <c r="AG263" s="591"/>
      <c r="AH263" s="591"/>
      <c r="AJ263" s="591"/>
      <c r="AK263" s="591"/>
      <c r="AL263" s="591"/>
      <c r="AN263" s="591"/>
      <c r="AO263" s="591"/>
      <c r="AP263" s="591"/>
      <c r="AR263" s="591"/>
      <c r="AS263" s="591"/>
      <c r="AT263" s="591"/>
      <c r="AV263" s="591"/>
      <c r="AW263" s="591"/>
      <c r="AX263" s="591"/>
      <c r="AZ263" s="591"/>
      <c r="BA263" s="591"/>
      <c r="BB263" s="591"/>
      <c r="BD263" s="591"/>
      <c r="BE263" s="591"/>
      <c r="BF263" s="591"/>
      <c r="BH263" s="591"/>
      <c r="BI263" s="591"/>
      <c r="BJ263" s="591"/>
      <c r="BL263" s="591"/>
      <c r="BM263" s="591"/>
      <c r="BN263" s="591"/>
      <c r="BP263" s="591"/>
      <c r="BQ263" s="591"/>
      <c r="BR263" s="591"/>
      <c r="BT263" s="591"/>
      <c r="BU263" s="591"/>
      <c r="BV263" s="591"/>
      <c r="BX263" s="591"/>
      <c r="BY263" s="591"/>
      <c r="BZ263" s="591"/>
      <c r="CB263" s="591"/>
      <c r="CC263" s="591"/>
      <c r="CD263" s="591"/>
      <c r="CF263" s="591"/>
      <c r="CG263" s="591"/>
      <c r="CH263" s="591"/>
      <c r="CJ263" s="591"/>
      <c r="CK263" s="591"/>
      <c r="CL263" s="591"/>
      <c r="CN263" s="591"/>
      <c r="CO263" s="591"/>
      <c r="CP263" s="591"/>
      <c r="CR263" s="591"/>
      <c r="CS263" s="591"/>
      <c r="CT263" s="591"/>
      <c r="CV263" s="591"/>
      <c r="CW263" s="591"/>
      <c r="CX263" s="591"/>
      <c r="CZ263" s="591"/>
      <c r="DA263" s="591"/>
      <c r="DB263" s="591"/>
      <c r="DD263" s="591"/>
      <c r="DE263" s="591"/>
      <c r="DF263" s="591"/>
      <c r="DH263" s="591"/>
      <c r="DI263" s="591"/>
      <c r="DJ263" s="591"/>
      <c r="DL263" s="591"/>
      <c r="DM263" s="591"/>
      <c r="DN263" s="591"/>
      <c r="DP263" s="591"/>
      <c r="DQ263" s="591"/>
      <c r="DR263" s="591"/>
      <c r="DT263" s="591"/>
      <c r="DU263" s="591"/>
      <c r="DV263" s="591"/>
      <c r="DX263" s="591"/>
      <c r="DY263" s="591"/>
      <c r="DZ263" s="591"/>
      <c r="EB263" s="591"/>
      <c r="EC263" s="591"/>
      <c r="ED263" s="591"/>
      <c r="EF263" s="591"/>
      <c r="EG263" s="591"/>
      <c r="EH263" s="591"/>
      <c r="EJ263" s="591"/>
      <c r="EK263" s="591"/>
      <c r="EL263" s="591"/>
      <c r="EN263" s="591"/>
      <c r="EO263" s="591"/>
      <c r="EP263" s="591"/>
      <c r="ER263" s="591"/>
      <c r="ES263" s="591"/>
      <c r="ET263" s="591"/>
      <c r="EV263" s="591"/>
      <c r="EW263" s="591"/>
      <c r="EX263" s="591"/>
      <c r="EZ263" s="591"/>
      <c r="FA263" s="591"/>
      <c r="FB263" s="591"/>
      <c r="FD263" s="591"/>
      <c r="FE263" s="591"/>
      <c r="FF263" s="591"/>
      <c r="FH263" s="591"/>
      <c r="FI263" s="591"/>
      <c r="FJ263" s="591"/>
      <c r="FL263" s="591"/>
      <c r="FM263" s="591"/>
      <c r="FN263" s="591"/>
      <c r="FP263" s="591"/>
      <c r="FQ263" s="591"/>
      <c r="FR263" s="591"/>
      <c r="FT263" s="591"/>
      <c r="FU263" s="591"/>
      <c r="FV263" s="591"/>
      <c r="FX263" s="591"/>
      <c r="FY263" s="591"/>
      <c r="FZ263" s="591"/>
      <c r="GB263" s="591"/>
      <c r="GC263" s="591"/>
      <c r="GD263" s="591"/>
      <c r="GF263" s="591"/>
      <c r="GG263" s="591"/>
      <c r="GH263" s="591"/>
      <c r="GJ263" s="591"/>
      <c r="GK263" s="591"/>
      <c r="GL263" s="591"/>
      <c r="GN263" s="591"/>
      <c r="GO263" s="591"/>
      <c r="GP263" s="591"/>
      <c r="GR263" s="591"/>
      <c r="GS263" s="591"/>
      <c r="GT263" s="591"/>
      <c r="GV263" s="591"/>
      <c r="GW263" s="591"/>
      <c r="GX263" s="591"/>
      <c r="GZ263" s="591"/>
      <c r="HA263" s="591"/>
      <c r="HB263" s="591"/>
      <c r="HD263" s="591"/>
      <c r="HE263" s="591"/>
      <c r="HF263" s="591"/>
      <c r="HH263" s="591"/>
      <c r="HI263" s="591"/>
      <c r="HJ263" s="591"/>
      <c r="HL263" s="591"/>
      <c r="HM263" s="591"/>
      <c r="HN263" s="591"/>
      <c r="HP263" s="591"/>
      <c r="HQ263" s="591"/>
      <c r="HR263" s="591"/>
      <c r="HT263" s="591"/>
      <c r="HU263" s="591"/>
      <c r="HV263" s="591"/>
      <c r="HX263" s="591"/>
      <c r="HY263" s="591"/>
      <c r="HZ263" s="591"/>
      <c r="IB263" s="591"/>
      <c r="IC263" s="591"/>
      <c r="ID263" s="591"/>
      <c r="IF263" s="591"/>
      <c r="IG263" s="591"/>
      <c r="IH263" s="591"/>
      <c r="IJ263" s="591"/>
      <c r="IK263" s="591"/>
      <c r="IL263" s="591"/>
      <c r="IN263" s="591"/>
      <c r="IO263" s="591"/>
      <c r="IP263" s="591"/>
      <c r="IR263" s="591"/>
      <c r="IS263" s="591"/>
      <c r="IT263" s="591"/>
      <c r="IV263" s="591"/>
    </row>
    <row r="264" spans="1:256" ht="15" customHeight="1" x14ac:dyDescent="0.2">
      <c r="B264" s="695"/>
      <c r="F264" s="684"/>
      <c r="G264" s="591"/>
      <c r="I264" s="591"/>
      <c r="J264" s="591"/>
      <c r="L264" s="591"/>
      <c r="M264" s="591"/>
      <c r="N264" s="591"/>
      <c r="P264" s="591"/>
      <c r="Q264" s="591"/>
      <c r="R264" s="591"/>
      <c r="T264" s="591"/>
      <c r="U264" s="591"/>
      <c r="V264" s="591"/>
      <c r="X264" s="591"/>
      <c r="Y264" s="591"/>
      <c r="Z264" s="591"/>
      <c r="AB264" s="591"/>
      <c r="AC264" s="591"/>
      <c r="AD264" s="591"/>
      <c r="AF264" s="591"/>
      <c r="AG264" s="591"/>
      <c r="AH264" s="591"/>
      <c r="AJ264" s="591"/>
      <c r="AK264" s="591"/>
      <c r="AL264" s="591"/>
      <c r="AN264" s="591"/>
      <c r="AO264" s="591"/>
      <c r="AP264" s="591"/>
      <c r="AR264" s="591"/>
      <c r="AS264" s="591"/>
      <c r="AT264" s="591"/>
      <c r="AV264" s="591"/>
      <c r="AW264" s="591"/>
      <c r="AX264" s="591"/>
      <c r="AZ264" s="591"/>
      <c r="BA264" s="591"/>
      <c r="BB264" s="591"/>
      <c r="BD264" s="591"/>
      <c r="BE264" s="591"/>
      <c r="BF264" s="591"/>
      <c r="BH264" s="591"/>
      <c r="BI264" s="591"/>
      <c r="BJ264" s="591"/>
      <c r="BL264" s="591"/>
      <c r="BM264" s="591"/>
      <c r="BN264" s="591"/>
      <c r="BP264" s="591"/>
      <c r="BQ264" s="591"/>
      <c r="BR264" s="591"/>
      <c r="BT264" s="591"/>
      <c r="BU264" s="591"/>
      <c r="BV264" s="591"/>
      <c r="BX264" s="591"/>
      <c r="BY264" s="591"/>
      <c r="BZ264" s="591"/>
      <c r="CB264" s="591"/>
      <c r="CC264" s="591"/>
      <c r="CD264" s="591"/>
      <c r="CF264" s="591"/>
      <c r="CG264" s="591"/>
      <c r="CH264" s="591"/>
      <c r="CJ264" s="591"/>
      <c r="CK264" s="591"/>
      <c r="CL264" s="591"/>
      <c r="CN264" s="591"/>
      <c r="CO264" s="591"/>
      <c r="CP264" s="591"/>
      <c r="CR264" s="591"/>
      <c r="CS264" s="591"/>
      <c r="CT264" s="591"/>
      <c r="CV264" s="591"/>
      <c r="CW264" s="591"/>
      <c r="CX264" s="591"/>
      <c r="CZ264" s="591"/>
      <c r="DA264" s="591"/>
      <c r="DB264" s="591"/>
      <c r="DD264" s="591"/>
      <c r="DE264" s="591"/>
      <c r="DF264" s="591"/>
      <c r="DH264" s="591"/>
      <c r="DI264" s="591"/>
      <c r="DJ264" s="591"/>
      <c r="DL264" s="591"/>
      <c r="DM264" s="591"/>
      <c r="DN264" s="591"/>
      <c r="DP264" s="591"/>
      <c r="DQ264" s="591"/>
      <c r="DR264" s="591"/>
      <c r="DT264" s="591"/>
      <c r="DU264" s="591"/>
      <c r="DV264" s="591"/>
      <c r="DX264" s="591"/>
      <c r="DY264" s="591"/>
      <c r="DZ264" s="591"/>
      <c r="EB264" s="591"/>
      <c r="EC264" s="591"/>
      <c r="ED264" s="591"/>
      <c r="EF264" s="591"/>
      <c r="EG264" s="591"/>
      <c r="EH264" s="591"/>
      <c r="EJ264" s="591"/>
      <c r="EK264" s="591"/>
      <c r="EL264" s="591"/>
      <c r="EN264" s="591"/>
      <c r="EO264" s="591"/>
      <c r="EP264" s="591"/>
      <c r="ER264" s="591"/>
      <c r="ES264" s="591"/>
      <c r="ET264" s="591"/>
      <c r="EV264" s="591"/>
      <c r="EW264" s="591"/>
      <c r="EX264" s="591"/>
      <c r="EZ264" s="591"/>
      <c r="FA264" s="591"/>
      <c r="FB264" s="591"/>
      <c r="FD264" s="591"/>
      <c r="FE264" s="591"/>
      <c r="FF264" s="591"/>
      <c r="FH264" s="591"/>
      <c r="FI264" s="591"/>
      <c r="FJ264" s="591"/>
      <c r="FL264" s="591"/>
      <c r="FM264" s="591"/>
      <c r="FN264" s="591"/>
      <c r="FP264" s="591"/>
      <c r="FQ264" s="591"/>
      <c r="FR264" s="591"/>
      <c r="FT264" s="591"/>
      <c r="FU264" s="591"/>
      <c r="FV264" s="591"/>
      <c r="FX264" s="591"/>
      <c r="FY264" s="591"/>
      <c r="FZ264" s="591"/>
      <c r="GB264" s="591"/>
      <c r="GC264" s="591"/>
      <c r="GD264" s="591"/>
      <c r="GF264" s="591"/>
      <c r="GG264" s="591"/>
      <c r="GH264" s="591"/>
      <c r="GJ264" s="591"/>
      <c r="GK264" s="591"/>
      <c r="GL264" s="591"/>
      <c r="GN264" s="591"/>
      <c r="GO264" s="591"/>
      <c r="GP264" s="591"/>
      <c r="GR264" s="591"/>
      <c r="GS264" s="591"/>
      <c r="GT264" s="591"/>
      <c r="GV264" s="591"/>
      <c r="GW264" s="591"/>
      <c r="GX264" s="591"/>
      <c r="GZ264" s="591"/>
      <c r="HA264" s="591"/>
      <c r="HB264" s="591"/>
      <c r="HD264" s="591"/>
      <c r="HE264" s="591"/>
      <c r="HF264" s="591"/>
      <c r="HH264" s="591"/>
      <c r="HI264" s="591"/>
      <c r="HJ264" s="591"/>
      <c r="HL264" s="591"/>
      <c r="HM264" s="591"/>
      <c r="HN264" s="591"/>
      <c r="HP264" s="591"/>
      <c r="HQ264" s="591"/>
      <c r="HR264" s="591"/>
      <c r="HT264" s="591"/>
      <c r="HU264" s="591"/>
      <c r="HV264" s="591"/>
      <c r="HX264" s="591"/>
      <c r="HY264" s="591"/>
      <c r="HZ264" s="591"/>
      <c r="IB264" s="591"/>
      <c r="IC264" s="591"/>
      <c r="ID264" s="591"/>
      <c r="IF264" s="591"/>
      <c r="IG264" s="591"/>
      <c r="IH264" s="591"/>
      <c r="IJ264" s="591"/>
      <c r="IK264" s="591"/>
      <c r="IL264" s="591"/>
      <c r="IN264" s="591"/>
      <c r="IO264" s="591"/>
      <c r="IP264" s="591"/>
      <c r="IR264" s="591"/>
      <c r="IS264" s="591"/>
      <c r="IT264" s="591"/>
      <c r="IV264" s="591"/>
    </row>
    <row r="265" spans="1:256" ht="15" customHeight="1" x14ac:dyDescent="0.2">
      <c r="A265" s="826"/>
      <c r="G265" s="699"/>
      <c r="I265" s="591"/>
      <c r="J265" s="591"/>
      <c r="L265" s="591"/>
      <c r="M265" s="591"/>
      <c r="N265" s="591"/>
      <c r="P265" s="591"/>
      <c r="Q265" s="591"/>
      <c r="R265" s="591"/>
      <c r="T265" s="591"/>
      <c r="U265" s="591"/>
      <c r="V265" s="591"/>
      <c r="X265" s="591"/>
      <c r="Y265" s="591"/>
      <c r="Z265" s="591"/>
      <c r="AB265" s="591"/>
      <c r="AC265" s="591"/>
      <c r="AD265" s="591"/>
      <c r="AF265" s="591"/>
      <c r="AG265" s="591"/>
      <c r="AH265" s="591"/>
      <c r="AJ265" s="591"/>
      <c r="AK265" s="591"/>
      <c r="AL265" s="591"/>
      <c r="AN265" s="591"/>
      <c r="AO265" s="591"/>
      <c r="AP265" s="591"/>
      <c r="AR265" s="591"/>
      <c r="AS265" s="591"/>
      <c r="AT265" s="591"/>
      <c r="AV265" s="591"/>
      <c r="AW265" s="591"/>
      <c r="AX265" s="591"/>
      <c r="AZ265" s="591"/>
      <c r="BA265" s="591"/>
      <c r="BB265" s="591"/>
      <c r="BD265" s="591"/>
      <c r="BE265" s="591"/>
      <c r="BF265" s="591"/>
      <c r="BH265" s="591"/>
      <c r="BI265" s="591"/>
      <c r="BJ265" s="591"/>
      <c r="BL265" s="591"/>
      <c r="BM265" s="591"/>
      <c r="BN265" s="591"/>
      <c r="BP265" s="591"/>
      <c r="BQ265" s="591"/>
      <c r="BR265" s="591"/>
      <c r="BT265" s="591"/>
      <c r="BU265" s="591"/>
      <c r="BV265" s="591"/>
      <c r="BX265" s="591"/>
      <c r="BY265" s="591"/>
      <c r="BZ265" s="591"/>
      <c r="CB265" s="591"/>
      <c r="CC265" s="591"/>
      <c r="CD265" s="591"/>
      <c r="CF265" s="591"/>
      <c r="CG265" s="591"/>
      <c r="CH265" s="591"/>
      <c r="CJ265" s="591"/>
      <c r="CK265" s="591"/>
      <c r="CL265" s="591"/>
      <c r="CN265" s="591"/>
      <c r="CO265" s="591"/>
      <c r="CP265" s="591"/>
      <c r="CR265" s="591"/>
      <c r="CS265" s="591"/>
      <c r="CT265" s="591"/>
      <c r="CV265" s="591"/>
      <c r="CW265" s="591"/>
      <c r="CX265" s="591"/>
      <c r="CZ265" s="591"/>
      <c r="DA265" s="591"/>
      <c r="DB265" s="591"/>
      <c r="DD265" s="591"/>
      <c r="DE265" s="591"/>
      <c r="DF265" s="591"/>
      <c r="DH265" s="591"/>
      <c r="DI265" s="591"/>
      <c r="DJ265" s="591"/>
      <c r="DL265" s="591"/>
      <c r="DM265" s="591"/>
      <c r="DN265" s="591"/>
      <c r="DP265" s="591"/>
      <c r="DQ265" s="591"/>
      <c r="DR265" s="591"/>
      <c r="DT265" s="591"/>
      <c r="DU265" s="591"/>
      <c r="DV265" s="591"/>
      <c r="DX265" s="591"/>
      <c r="DY265" s="591"/>
      <c r="DZ265" s="591"/>
      <c r="EB265" s="591"/>
      <c r="EC265" s="591"/>
      <c r="ED265" s="591"/>
      <c r="EF265" s="591"/>
      <c r="EG265" s="591"/>
      <c r="EH265" s="591"/>
      <c r="EJ265" s="591"/>
      <c r="EK265" s="591"/>
      <c r="EL265" s="591"/>
      <c r="EN265" s="591"/>
      <c r="EO265" s="591"/>
      <c r="EP265" s="591"/>
      <c r="ER265" s="591"/>
      <c r="ES265" s="591"/>
      <c r="ET265" s="591"/>
      <c r="EV265" s="591"/>
      <c r="EW265" s="591"/>
      <c r="EX265" s="591"/>
      <c r="EZ265" s="591"/>
      <c r="FA265" s="591"/>
      <c r="FB265" s="591"/>
      <c r="FD265" s="591"/>
      <c r="FE265" s="591"/>
      <c r="FF265" s="591"/>
      <c r="FH265" s="591"/>
      <c r="FI265" s="591"/>
      <c r="FJ265" s="591"/>
      <c r="FL265" s="591"/>
      <c r="FM265" s="591"/>
      <c r="FN265" s="591"/>
      <c r="FP265" s="591"/>
      <c r="FQ265" s="591"/>
      <c r="FR265" s="591"/>
      <c r="FT265" s="591"/>
      <c r="FU265" s="591"/>
      <c r="FV265" s="591"/>
      <c r="FX265" s="591"/>
      <c r="FY265" s="591"/>
      <c r="FZ265" s="591"/>
      <c r="GB265" s="591"/>
      <c r="GC265" s="591"/>
      <c r="GD265" s="591"/>
      <c r="GF265" s="591"/>
      <c r="GG265" s="591"/>
      <c r="GH265" s="591"/>
      <c r="GJ265" s="591"/>
      <c r="GK265" s="591"/>
      <c r="GL265" s="591"/>
      <c r="GN265" s="591"/>
      <c r="GO265" s="591"/>
      <c r="GP265" s="591"/>
      <c r="GR265" s="591"/>
      <c r="GS265" s="591"/>
      <c r="GT265" s="591"/>
      <c r="GV265" s="591"/>
      <c r="GW265" s="591"/>
      <c r="GX265" s="591"/>
      <c r="GZ265" s="591"/>
      <c r="HA265" s="591"/>
      <c r="HB265" s="591"/>
      <c r="HD265" s="591"/>
      <c r="HE265" s="591"/>
      <c r="HF265" s="591"/>
      <c r="HH265" s="591"/>
      <c r="HI265" s="591"/>
      <c r="HJ265" s="591"/>
      <c r="HL265" s="591"/>
      <c r="HM265" s="591"/>
      <c r="HN265" s="591"/>
      <c r="HP265" s="591"/>
      <c r="HQ265" s="591"/>
      <c r="HR265" s="591"/>
      <c r="HT265" s="591"/>
      <c r="HU265" s="591"/>
      <c r="HV265" s="591"/>
      <c r="HX265" s="591"/>
      <c r="HY265" s="591"/>
      <c r="HZ265" s="591"/>
      <c r="IB265" s="591"/>
      <c r="IC265" s="591"/>
      <c r="ID265" s="591"/>
      <c r="IF265" s="591"/>
      <c r="IG265" s="591"/>
      <c r="IH265" s="591"/>
      <c r="IJ265" s="591"/>
      <c r="IK265" s="591"/>
      <c r="IL265" s="591"/>
      <c r="IN265" s="591"/>
      <c r="IO265" s="591"/>
      <c r="IP265" s="591"/>
      <c r="IR265" s="591"/>
      <c r="IS265" s="591"/>
      <c r="IT265" s="591"/>
      <c r="IV265" s="591"/>
    </row>
    <row r="266" spans="1:256" ht="15" customHeight="1" x14ac:dyDescent="0.2">
      <c r="A266" s="826"/>
      <c r="G266" s="700"/>
      <c r="I266" s="591"/>
      <c r="J266" s="591"/>
      <c r="L266" s="591"/>
      <c r="M266" s="591"/>
      <c r="N266" s="591"/>
      <c r="P266" s="591"/>
      <c r="Q266" s="591"/>
      <c r="R266" s="591"/>
      <c r="T266" s="591"/>
      <c r="U266" s="591"/>
      <c r="V266" s="591"/>
      <c r="X266" s="591"/>
      <c r="Y266" s="591"/>
      <c r="Z266" s="591"/>
      <c r="AB266" s="591"/>
      <c r="AC266" s="591"/>
      <c r="AD266" s="591"/>
      <c r="AF266" s="591"/>
      <c r="AG266" s="591"/>
      <c r="AH266" s="591"/>
      <c r="AJ266" s="591"/>
      <c r="AK266" s="591"/>
      <c r="AL266" s="591"/>
      <c r="AN266" s="591"/>
      <c r="AO266" s="591"/>
      <c r="AP266" s="591"/>
      <c r="AR266" s="591"/>
      <c r="AS266" s="591"/>
      <c r="AT266" s="591"/>
      <c r="AV266" s="591"/>
      <c r="AW266" s="591"/>
      <c r="AX266" s="591"/>
      <c r="AZ266" s="591"/>
      <c r="BA266" s="591"/>
      <c r="BB266" s="591"/>
      <c r="BD266" s="591"/>
      <c r="BE266" s="591"/>
      <c r="BF266" s="591"/>
      <c r="BH266" s="591"/>
      <c r="BI266" s="591"/>
      <c r="BJ266" s="591"/>
      <c r="BL266" s="591"/>
      <c r="BM266" s="591"/>
      <c r="BN266" s="591"/>
      <c r="BP266" s="591"/>
      <c r="BQ266" s="591"/>
      <c r="BR266" s="591"/>
      <c r="BT266" s="591"/>
      <c r="BU266" s="591"/>
      <c r="BV266" s="591"/>
      <c r="BX266" s="591"/>
      <c r="BY266" s="591"/>
      <c r="BZ266" s="591"/>
      <c r="CB266" s="591"/>
      <c r="CC266" s="591"/>
      <c r="CD266" s="591"/>
      <c r="CF266" s="591"/>
      <c r="CG266" s="591"/>
      <c r="CH266" s="591"/>
      <c r="CJ266" s="591"/>
      <c r="CK266" s="591"/>
      <c r="CL266" s="591"/>
      <c r="CN266" s="591"/>
      <c r="CO266" s="591"/>
      <c r="CP266" s="591"/>
      <c r="CR266" s="591"/>
      <c r="CS266" s="591"/>
      <c r="CT266" s="591"/>
      <c r="CV266" s="591"/>
      <c r="CW266" s="591"/>
      <c r="CX266" s="591"/>
      <c r="CZ266" s="591"/>
      <c r="DA266" s="591"/>
      <c r="DB266" s="591"/>
      <c r="DD266" s="591"/>
      <c r="DE266" s="591"/>
      <c r="DF266" s="591"/>
      <c r="DH266" s="591"/>
      <c r="DI266" s="591"/>
      <c r="DJ266" s="591"/>
      <c r="DL266" s="591"/>
      <c r="DM266" s="591"/>
      <c r="DN266" s="591"/>
      <c r="DP266" s="591"/>
      <c r="DQ266" s="591"/>
      <c r="DR266" s="591"/>
      <c r="DT266" s="591"/>
      <c r="DU266" s="591"/>
      <c r="DV266" s="591"/>
      <c r="DX266" s="591"/>
      <c r="DY266" s="591"/>
      <c r="DZ266" s="591"/>
      <c r="EB266" s="591"/>
      <c r="EC266" s="591"/>
      <c r="ED266" s="591"/>
      <c r="EF266" s="591"/>
      <c r="EG266" s="591"/>
      <c r="EH266" s="591"/>
      <c r="EJ266" s="591"/>
      <c r="EK266" s="591"/>
      <c r="EL266" s="591"/>
      <c r="EN266" s="591"/>
      <c r="EO266" s="591"/>
      <c r="EP266" s="591"/>
      <c r="ER266" s="591"/>
      <c r="ES266" s="591"/>
      <c r="ET266" s="591"/>
      <c r="EV266" s="591"/>
      <c r="EW266" s="591"/>
      <c r="EX266" s="591"/>
      <c r="EZ266" s="591"/>
      <c r="FA266" s="591"/>
      <c r="FB266" s="591"/>
      <c r="FD266" s="591"/>
      <c r="FE266" s="591"/>
      <c r="FF266" s="591"/>
      <c r="FH266" s="591"/>
      <c r="FI266" s="591"/>
      <c r="FJ266" s="591"/>
      <c r="FL266" s="591"/>
      <c r="FM266" s="591"/>
      <c r="FN266" s="591"/>
      <c r="FP266" s="591"/>
      <c r="FQ266" s="591"/>
      <c r="FR266" s="591"/>
      <c r="FT266" s="591"/>
      <c r="FU266" s="591"/>
      <c r="FV266" s="591"/>
      <c r="FX266" s="591"/>
      <c r="FY266" s="591"/>
      <c r="FZ266" s="591"/>
      <c r="GB266" s="591"/>
      <c r="GC266" s="591"/>
      <c r="GD266" s="591"/>
      <c r="GF266" s="591"/>
      <c r="GG266" s="591"/>
      <c r="GH266" s="591"/>
      <c r="GJ266" s="591"/>
      <c r="GK266" s="591"/>
      <c r="GL266" s="591"/>
      <c r="GN266" s="591"/>
      <c r="GO266" s="591"/>
      <c r="GP266" s="591"/>
      <c r="GR266" s="591"/>
      <c r="GS266" s="591"/>
      <c r="GT266" s="591"/>
      <c r="GV266" s="591"/>
      <c r="GW266" s="591"/>
      <c r="GX266" s="591"/>
      <c r="GZ266" s="591"/>
      <c r="HA266" s="591"/>
      <c r="HB266" s="591"/>
      <c r="HD266" s="591"/>
      <c r="HE266" s="591"/>
      <c r="HF266" s="591"/>
      <c r="HH266" s="591"/>
      <c r="HI266" s="591"/>
      <c r="HJ266" s="591"/>
      <c r="HL266" s="591"/>
      <c r="HM266" s="591"/>
      <c r="HN266" s="591"/>
      <c r="HP266" s="591"/>
      <c r="HQ266" s="591"/>
      <c r="HR266" s="591"/>
      <c r="HT266" s="591"/>
      <c r="HU266" s="591"/>
      <c r="HV266" s="591"/>
      <c r="HX266" s="591"/>
      <c r="HY266" s="591"/>
      <c r="HZ266" s="591"/>
      <c r="IB266" s="591"/>
      <c r="IC266" s="591"/>
      <c r="ID266" s="591"/>
      <c r="IF266" s="591"/>
      <c r="IG266" s="591"/>
      <c r="IH266" s="591"/>
      <c r="IJ266" s="591"/>
      <c r="IK266" s="591"/>
      <c r="IL266" s="591"/>
      <c r="IN266" s="591"/>
      <c r="IO266" s="591"/>
      <c r="IP266" s="591"/>
      <c r="IR266" s="591"/>
      <c r="IS266" s="591"/>
      <c r="IT266" s="591"/>
      <c r="IV266" s="591"/>
    </row>
    <row r="267" spans="1:256" ht="15" customHeight="1" x14ac:dyDescent="0.2">
      <c r="A267" s="826"/>
      <c r="G267" s="700"/>
      <c r="I267" s="591"/>
      <c r="J267" s="591"/>
      <c r="L267" s="591"/>
      <c r="M267" s="591"/>
      <c r="N267" s="591"/>
      <c r="P267" s="591"/>
      <c r="Q267" s="591"/>
      <c r="R267" s="591"/>
      <c r="T267" s="591"/>
      <c r="U267" s="591"/>
      <c r="V267" s="591"/>
      <c r="X267" s="591"/>
      <c r="Y267" s="591"/>
      <c r="Z267" s="591"/>
      <c r="AB267" s="591"/>
      <c r="AC267" s="591"/>
      <c r="AD267" s="591"/>
      <c r="AF267" s="591"/>
      <c r="AG267" s="591"/>
      <c r="AH267" s="591"/>
      <c r="AJ267" s="591"/>
      <c r="AK267" s="591"/>
      <c r="AL267" s="591"/>
      <c r="AN267" s="591"/>
      <c r="AO267" s="591"/>
      <c r="AP267" s="591"/>
      <c r="AR267" s="591"/>
      <c r="AS267" s="591"/>
      <c r="AT267" s="591"/>
      <c r="AV267" s="591"/>
      <c r="AW267" s="591"/>
      <c r="AX267" s="591"/>
      <c r="AZ267" s="591"/>
      <c r="BA267" s="591"/>
      <c r="BB267" s="591"/>
      <c r="BD267" s="591"/>
      <c r="BE267" s="591"/>
      <c r="BF267" s="591"/>
      <c r="BH267" s="591"/>
      <c r="BI267" s="591"/>
      <c r="BJ267" s="591"/>
      <c r="BL267" s="591"/>
      <c r="BM267" s="591"/>
      <c r="BN267" s="591"/>
      <c r="BP267" s="591"/>
      <c r="BQ267" s="591"/>
      <c r="BR267" s="591"/>
      <c r="BT267" s="591"/>
      <c r="BU267" s="591"/>
      <c r="BV267" s="591"/>
      <c r="BX267" s="591"/>
      <c r="BY267" s="591"/>
      <c r="BZ267" s="591"/>
      <c r="CB267" s="591"/>
      <c r="CC267" s="591"/>
      <c r="CD267" s="591"/>
      <c r="CF267" s="591"/>
      <c r="CG267" s="591"/>
      <c r="CH267" s="591"/>
      <c r="CJ267" s="591"/>
      <c r="CK267" s="591"/>
      <c r="CL267" s="591"/>
      <c r="CN267" s="591"/>
      <c r="CO267" s="591"/>
      <c r="CP267" s="591"/>
      <c r="CR267" s="591"/>
      <c r="CS267" s="591"/>
      <c r="CT267" s="591"/>
      <c r="CV267" s="591"/>
      <c r="CW267" s="591"/>
      <c r="CX267" s="591"/>
      <c r="CZ267" s="591"/>
      <c r="DA267" s="591"/>
      <c r="DB267" s="591"/>
      <c r="DD267" s="591"/>
      <c r="DE267" s="591"/>
      <c r="DF267" s="591"/>
      <c r="DH267" s="591"/>
      <c r="DI267" s="591"/>
      <c r="DJ267" s="591"/>
      <c r="DL267" s="591"/>
      <c r="DM267" s="591"/>
      <c r="DN267" s="591"/>
      <c r="DP267" s="591"/>
      <c r="DQ267" s="591"/>
      <c r="DR267" s="591"/>
      <c r="DT267" s="591"/>
      <c r="DU267" s="591"/>
      <c r="DV267" s="591"/>
      <c r="DX267" s="591"/>
      <c r="DY267" s="591"/>
      <c r="DZ267" s="591"/>
      <c r="EB267" s="591"/>
      <c r="EC267" s="591"/>
      <c r="ED267" s="591"/>
      <c r="EF267" s="591"/>
      <c r="EG267" s="591"/>
      <c r="EH267" s="591"/>
      <c r="EJ267" s="591"/>
      <c r="EK267" s="591"/>
      <c r="EL267" s="591"/>
      <c r="EN267" s="591"/>
      <c r="EO267" s="591"/>
      <c r="EP267" s="591"/>
      <c r="ER267" s="591"/>
      <c r="ES267" s="591"/>
      <c r="ET267" s="591"/>
      <c r="EV267" s="591"/>
      <c r="EW267" s="591"/>
      <c r="EX267" s="591"/>
      <c r="EZ267" s="591"/>
      <c r="FA267" s="591"/>
      <c r="FB267" s="591"/>
      <c r="FD267" s="591"/>
      <c r="FE267" s="591"/>
      <c r="FF267" s="591"/>
      <c r="FH267" s="591"/>
      <c r="FI267" s="591"/>
      <c r="FJ267" s="591"/>
      <c r="FL267" s="591"/>
      <c r="FM267" s="591"/>
      <c r="FN267" s="591"/>
      <c r="FP267" s="591"/>
      <c r="FQ267" s="591"/>
      <c r="FR267" s="591"/>
      <c r="FT267" s="591"/>
      <c r="FU267" s="591"/>
      <c r="FV267" s="591"/>
      <c r="FX267" s="591"/>
      <c r="FY267" s="591"/>
      <c r="FZ267" s="591"/>
      <c r="GB267" s="591"/>
      <c r="GC267" s="591"/>
      <c r="GD267" s="591"/>
      <c r="GF267" s="591"/>
      <c r="GG267" s="591"/>
      <c r="GH267" s="591"/>
      <c r="GJ267" s="591"/>
      <c r="GK267" s="591"/>
      <c r="GL267" s="591"/>
      <c r="GN267" s="591"/>
      <c r="GO267" s="591"/>
      <c r="GP267" s="591"/>
      <c r="GR267" s="591"/>
      <c r="GS267" s="591"/>
      <c r="GT267" s="591"/>
      <c r="GV267" s="591"/>
      <c r="GW267" s="591"/>
      <c r="GX267" s="591"/>
      <c r="GZ267" s="591"/>
      <c r="HA267" s="591"/>
      <c r="HB267" s="591"/>
      <c r="HD267" s="591"/>
      <c r="HE267" s="591"/>
      <c r="HF267" s="591"/>
      <c r="HH267" s="591"/>
      <c r="HI267" s="591"/>
      <c r="HJ267" s="591"/>
      <c r="HL267" s="591"/>
      <c r="HM267" s="591"/>
      <c r="HN267" s="591"/>
      <c r="HP267" s="591"/>
      <c r="HQ267" s="591"/>
      <c r="HR267" s="591"/>
      <c r="HT267" s="591"/>
      <c r="HU267" s="591"/>
      <c r="HV267" s="591"/>
      <c r="HX267" s="591"/>
      <c r="HY267" s="591"/>
      <c r="HZ267" s="591"/>
      <c r="IB267" s="591"/>
      <c r="IC267" s="591"/>
      <c r="ID267" s="591"/>
      <c r="IF267" s="591"/>
      <c r="IG267" s="591"/>
      <c r="IH267" s="591"/>
      <c r="IJ267" s="591"/>
      <c r="IK267" s="591"/>
      <c r="IL267" s="591"/>
      <c r="IN267" s="591"/>
      <c r="IO267" s="591"/>
      <c r="IP267" s="591"/>
      <c r="IR267" s="591"/>
      <c r="IS267" s="591"/>
      <c r="IT267" s="591"/>
      <c r="IV267" s="591"/>
    </row>
    <row r="268" spans="1:256" ht="15" customHeight="1" x14ac:dyDescent="0.2">
      <c r="A268" s="826"/>
      <c r="G268" s="699"/>
      <c r="I268" s="591"/>
      <c r="J268" s="591"/>
      <c r="L268" s="591"/>
      <c r="M268" s="591"/>
      <c r="N268" s="591"/>
      <c r="P268" s="591"/>
      <c r="Q268" s="591"/>
      <c r="R268" s="591"/>
      <c r="T268" s="591"/>
      <c r="U268" s="591"/>
      <c r="V268" s="591"/>
      <c r="X268" s="591"/>
      <c r="Y268" s="591"/>
      <c r="Z268" s="591"/>
      <c r="AB268" s="591"/>
      <c r="AC268" s="591"/>
      <c r="AD268" s="591"/>
      <c r="AF268" s="591"/>
      <c r="AG268" s="591"/>
      <c r="AH268" s="591"/>
      <c r="AJ268" s="591"/>
      <c r="AK268" s="591"/>
      <c r="AL268" s="591"/>
      <c r="AN268" s="591"/>
      <c r="AO268" s="591"/>
      <c r="AP268" s="591"/>
      <c r="AR268" s="591"/>
      <c r="AS268" s="591"/>
      <c r="AT268" s="591"/>
      <c r="AV268" s="591"/>
      <c r="AW268" s="591"/>
      <c r="AX268" s="591"/>
      <c r="AZ268" s="591"/>
      <c r="BA268" s="591"/>
      <c r="BB268" s="591"/>
      <c r="BD268" s="591"/>
      <c r="BE268" s="591"/>
      <c r="BF268" s="591"/>
      <c r="BH268" s="591"/>
      <c r="BI268" s="591"/>
      <c r="BJ268" s="591"/>
      <c r="BL268" s="591"/>
      <c r="BM268" s="591"/>
      <c r="BN268" s="591"/>
      <c r="BP268" s="591"/>
      <c r="BQ268" s="591"/>
      <c r="BR268" s="591"/>
      <c r="BT268" s="591"/>
      <c r="BU268" s="591"/>
      <c r="BV268" s="591"/>
      <c r="BX268" s="591"/>
      <c r="BY268" s="591"/>
      <c r="BZ268" s="591"/>
      <c r="CB268" s="591"/>
      <c r="CC268" s="591"/>
      <c r="CD268" s="591"/>
      <c r="CF268" s="591"/>
      <c r="CG268" s="591"/>
      <c r="CH268" s="591"/>
      <c r="CJ268" s="591"/>
      <c r="CK268" s="591"/>
      <c r="CL268" s="591"/>
      <c r="CN268" s="591"/>
      <c r="CO268" s="591"/>
      <c r="CP268" s="591"/>
      <c r="CR268" s="591"/>
      <c r="CS268" s="591"/>
      <c r="CT268" s="591"/>
      <c r="CV268" s="591"/>
      <c r="CW268" s="591"/>
      <c r="CX268" s="591"/>
      <c r="CZ268" s="591"/>
      <c r="DA268" s="591"/>
      <c r="DB268" s="591"/>
      <c r="DD268" s="591"/>
      <c r="DE268" s="591"/>
      <c r="DF268" s="591"/>
      <c r="DH268" s="591"/>
      <c r="DI268" s="591"/>
      <c r="DJ268" s="591"/>
      <c r="DL268" s="591"/>
      <c r="DM268" s="591"/>
      <c r="DN268" s="591"/>
      <c r="DP268" s="591"/>
      <c r="DQ268" s="591"/>
      <c r="DR268" s="591"/>
      <c r="DT268" s="591"/>
      <c r="DU268" s="591"/>
      <c r="DV268" s="591"/>
      <c r="DX268" s="591"/>
      <c r="DY268" s="591"/>
      <c r="DZ268" s="591"/>
      <c r="EB268" s="591"/>
      <c r="EC268" s="591"/>
      <c r="ED268" s="591"/>
      <c r="EF268" s="591"/>
      <c r="EG268" s="591"/>
      <c r="EH268" s="591"/>
      <c r="EJ268" s="591"/>
      <c r="EK268" s="591"/>
      <c r="EL268" s="591"/>
      <c r="EN268" s="591"/>
      <c r="EO268" s="591"/>
      <c r="EP268" s="591"/>
      <c r="ER268" s="591"/>
      <c r="ES268" s="591"/>
      <c r="ET268" s="591"/>
      <c r="EV268" s="591"/>
      <c r="EW268" s="591"/>
      <c r="EX268" s="591"/>
      <c r="EZ268" s="591"/>
      <c r="FA268" s="591"/>
      <c r="FB268" s="591"/>
      <c r="FD268" s="591"/>
      <c r="FE268" s="591"/>
      <c r="FF268" s="591"/>
      <c r="FH268" s="591"/>
      <c r="FI268" s="591"/>
      <c r="FJ268" s="591"/>
      <c r="FL268" s="591"/>
      <c r="FM268" s="591"/>
      <c r="FN268" s="591"/>
      <c r="FP268" s="591"/>
      <c r="FQ268" s="591"/>
      <c r="FR268" s="591"/>
      <c r="FT268" s="591"/>
      <c r="FU268" s="591"/>
      <c r="FV268" s="591"/>
      <c r="FX268" s="591"/>
      <c r="FY268" s="591"/>
      <c r="FZ268" s="591"/>
      <c r="GB268" s="591"/>
      <c r="GC268" s="591"/>
      <c r="GD268" s="591"/>
      <c r="GF268" s="591"/>
      <c r="GG268" s="591"/>
      <c r="GH268" s="591"/>
      <c r="GJ268" s="591"/>
      <c r="GK268" s="591"/>
      <c r="GL268" s="591"/>
      <c r="GN268" s="591"/>
      <c r="GO268" s="591"/>
      <c r="GP268" s="591"/>
      <c r="GR268" s="591"/>
      <c r="GS268" s="591"/>
      <c r="GT268" s="591"/>
      <c r="GV268" s="591"/>
      <c r="GW268" s="591"/>
      <c r="GX268" s="591"/>
      <c r="GZ268" s="591"/>
      <c r="HA268" s="591"/>
      <c r="HB268" s="591"/>
      <c r="HD268" s="591"/>
      <c r="HE268" s="591"/>
      <c r="HF268" s="591"/>
      <c r="HH268" s="591"/>
      <c r="HI268" s="591"/>
      <c r="HJ268" s="591"/>
      <c r="HL268" s="591"/>
      <c r="HM268" s="591"/>
      <c r="HN268" s="591"/>
      <c r="HP268" s="591"/>
      <c r="HQ268" s="591"/>
      <c r="HR268" s="591"/>
      <c r="HT268" s="591"/>
      <c r="HU268" s="591"/>
      <c r="HV268" s="591"/>
      <c r="HX268" s="591"/>
      <c r="HY268" s="591"/>
      <c r="HZ268" s="591"/>
      <c r="IB268" s="591"/>
      <c r="IC268" s="591"/>
      <c r="ID268" s="591"/>
      <c r="IF268" s="591"/>
      <c r="IG268" s="591"/>
      <c r="IH268" s="591"/>
      <c r="IJ268" s="591"/>
      <c r="IK268" s="591"/>
      <c r="IL268" s="591"/>
      <c r="IN268" s="591"/>
      <c r="IO268" s="591"/>
      <c r="IP268" s="591"/>
      <c r="IR268" s="591"/>
      <c r="IS268" s="591"/>
      <c r="IT268" s="591"/>
      <c r="IV268" s="591"/>
    </row>
    <row r="269" spans="1:256" ht="15" customHeight="1" x14ac:dyDescent="0.2">
      <c r="A269" s="826"/>
      <c r="G269" s="699"/>
      <c r="I269" s="591"/>
      <c r="J269" s="591"/>
      <c r="L269" s="591"/>
      <c r="M269" s="591"/>
      <c r="N269" s="591"/>
      <c r="P269" s="591"/>
      <c r="Q269" s="591"/>
      <c r="R269" s="591"/>
      <c r="T269" s="591"/>
      <c r="U269" s="591"/>
      <c r="V269" s="591"/>
      <c r="X269" s="591"/>
      <c r="Y269" s="591"/>
      <c r="Z269" s="591"/>
      <c r="AB269" s="591"/>
      <c r="AC269" s="591"/>
      <c r="AD269" s="591"/>
      <c r="AF269" s="591"/>
      <c r="AG269" s="591"/>
      <c r="AH269" s="591"/>
      <c r="AJ269" s="591"/>
      <c r="AK269" s="591"/>
      <c r="AL269" s="591"/>
      <c r="AN269" s="591"/>
      <c r="AO269" s="591"/>
      <c r="AP269" s="591"/>
      <c r="AR269" s="591"/>
      <c r="AS269" s="591"/>
      <c r="AT269" s="591"/>
      <c r="AV269" s="591"/>
      <c r="AW269" s="591"/>
      <c r="AX269" s="591"/>
      <c r="AZ269" s="591"/>
      <c r="BA269" s="591"/>
      <c r="BB269" s="591"/>
      <c r="BD269" s="591"/>
      <c r="BE269" s="591"/>
      <c r="BF269" s="591"/>
      <c r="BH269" s="591"/>
      <c r="BI269" s="591"/>
      <c r="BJ269" s="591"/>
      <c r="BL269" s="591"/>
      <c r="BM269" s="591"/>
      <c r="BN269" s="591"/>
      <c r="BP269" s="591"/>
      <c r="BQ269" s="591"/>
      <c r="BR269" s="591"/>
      <c r="BT269" s="591"/>
      <c r="BU269" s="591"/>
      <c r="BV269" s="591"/>
      <c r="BX269" s="591"/>
      <c r="BY269" s="591"/>
      <c r="BZ269" s="591"/>
      <c r="CB269" s="591"/>
      <c r="CC269" s="591"/>
      <c r="CD269" s="591"/>
      <c r="CF269" s="591"/>
      <c r="CG269" s="591"/>
      <c r="CH269" s="591"/>
      <c r="CJ269" s="591"/>
      <c r="CK269" s="591"/>
      <c r="CL269" s="591"/>
      <c r="CN269" s="591"/>
      <c r="CO269" s="591"/>
      <c r="CP269" s="591"/>
      <c r="CR269" s="591"/>
      <c r="CS269" s="591"/>
      <c r="CT269" s="591"/>
      <c r="CV269" s="591"/>
      <c r="CW269" s="591"/>
      <c r="CX269" s="591"/>
      <c r="CZ269" s="591"/>
      <c r="DA269" s="591"/>
      <c r="DB269" s="591"/>
      <c r="DD269" s="591"/>
      <c r="DE269" s="591"/>
      <c r="DF269" s="591"/>
      <c r="DH269" s="591"/>
      <c r="DI269" s="591"/>
      <c r="DJ269" s="591"/>
      <c r="DL269" s="591"/>
      <c r="DM269" s="591"/>
      <c r="DN269" s="591"/>
      <c r="DP269" s="591"/>
      <c r="DQ269" s="591"/>
      <c r="DR269" s="591"/>
      <c r="DT269" s="591"/>
      <c r="DU269" s="591"/>
      <c r="DV269" s="591"/>
      <c r="DX269" s="591"/>
      <c r="DY269" s="591"/>
      <c r="DZ269" s="591"/>
      <c r="EB269" s="591"/>
      <c r="EC269" s="591"/>
      <c r="ED269" s="591"/>
      <c r="EF269" s="591"/>
      <c r="EG269" s="591"/>
      <c r="EH269" s="591"/>
      <c r="EJ269" s="591"/>
      <c r="EK269" s="591"/>
      <c r="EL269" s="591"/>
      <c r="EN269" s="591"/>
      <c r="EO269" s="591"/>
      <c r="EP269" s="591"/>
      <c r="ER269" s="591"/>
      <c r="ES269" s="591"/>
      <c r="ET269" s="591"/>
      <c r="EV269" s="591"/>
      <c r="EW269" s="591"/>
      <c r="EX269" s="591"/>
      <c r="EZ269" s="591"/>
      <c r="FA269" s="591"/>
      <c r="FB269" s="591"/>
      <c r="FD269" s="591"/>
      <c r="FE269" s="591"/>
      <c r="FF269" s="591"/>
      <c r="FH269" s="591"/>
      <c r="FI269" s="591"/>
      <c r="FJ269" s="591"/>
      <c r="FL269" s="591"/>
      <c r="FM269" s="591"/>
      <c r="FN269" s="591"/>
      <c r="FP269" s="591"/>
      <c r="FQ269" s="591"/>
      <c r="FR269" s="591"/>
      <c r="FT269" s="591"/>
      <c r="FU269" s="591"/>
      <c r="FV269" s="591"/>
      <c r="FX269" s="591"/>
      <c r="FY269" s="591"/>
      <c r="FZ269" s="591"/>
      <c r="GB269" s="591"/>
      <c r="GC269" s="591"/>
      <c r="GD269" s="591"/>
      <c r="GF269" s="591"/>
      <c r="GG269" s="591"/>
      <c r="GH269" s="591"/>
      <c r="GJ269" s="591"/>
      <c r="GK269" s="591"/>
      <c r="GL269" s="591"/>
      <c r="GN269" s="591"/>
      <c r="GO269" s="591"/>
      <c r="GP269" s="591"/>
      <c r="GR269" s="591"/>
      <c r="GS269" s="591"/>
      <c r="GT269" s="591"/>
      <c r="GV269" s="591"/>
      <c r="GW269" s="591"/>
      <c r="GX269" s="591"/>
      <c r="GZ269" s="591"/>
      <c r="HA269" s="591"/>
      <c r="HB269" s="591"/>
      <c r="HD269" s="591"/>
      <c r="HE269" s="591"/>
      <c r="HF269" s="591"/>
      <c r="HH269" s="591"/>
      <c r="HI269" s="591"/>
      <c r="HJ269" s="591"/>
      <c r="HL269" s="591"/>
      <c r="HM269" s="591"/>
      <c r="HN269" s="591"/>
      <c r="HP269" s="591"/>
      <c r="HQ269" s="591"/>
      <c r="HR269" s="591"/>
      <c r="HT269" s="591"/>
      <c r="HU269" s="591"/>
      <c r="HV269" s="591"/>
      <c r="HX269" s="591"/>
      <c r="HY269" s="591"/>
      <c r="HZ269" s="591"/>
      <c r="IB269" s="591"/>
      <c r="IC269" s="591"/>
      <c r="ID269" s="591"/>
      <c r="IF269" s="591"/>
      <c r="IG269" s="591"/>
      <c r="IH269" s="591"/>
      <c r="IJ269" s="591"/>
      <c r="IK269" s="591"/>
      <c r="IL269" s="591"/>
      <c r="IN269" s="591"/>
      <c r="IO269" s="591"/>
      <c r="IP269" s="591"/>
      <c r="IR269" s="591"/>
      <c r="IS269" s="591"/>
      <c r="IT269" s="591"/>
      <c r="IV269" s="591"/>
    </row>
    <row r="270" spans="1:256" ht="15" customHeight="1" x14ac:dyDescent="0.2">
      <c r="G270" s="699"/>
      <c r="I270" s="591"/>
      <c r="J270" s="591"/>
      <c r="L270" s="591"/>
      <c r="M270" s="591"/>
      <c r="N270" s="591"/>
      <c r="P270" s="591"/>
      <c r="Q270" s="591"/>
      <c r="R270" s="591"/>
      <c r="T270" s="591"/>
      <c r="U270" s="591"/>
      <c r="V270" s="591"/>
      <c r="X270" s="591"/>
      <c r="Y270" s="591"/>
      <c r="Z270" s="591"/>
      <c r="AB270" s="591"/>
      <c r="AC270" s="591"/>
      <c r="AD270" s="591"/>
      <c r="AF270" s="591"/>
      <c r="AG270" s="591"/>
      <c r="AH270" s="591"/>
      <c r="AJ270" s="591"/>
      <c r="AK270" s="591"/>
      <c r="AL270" s="591"/>
      <c r="AN270" s="591"/>
      <c r="AO270" s="591"/>
      <c r="AP270" s="591"/>
      <c r="AR270" s="591"/>
      <c r="AS270" s="591"/>
      <c r="AT270" s="591"/>
      <c r="AV270" s="591"/>
      <c r="AW270" s="591"/>
      <c r="AX270" s="591"/>
      <c r="AZ270" s="591"/>
      <c r="BA270" s="591"/>
      <c r="BB270" s="591"/>
      <c r="BD270" s="591"/>
      <c r="BE270" s="591"/>
      <c r="BF270" s="591"/>
      <c r="BH270" s="591"/>
      <c r="BI270" s="591"/>
      <c r="BJ270" s="591"/>
      <c r="BL270" s="591"/>
      <c r="BM270" s="591"/>
      <c r="BN270" s="591"/>
      <c r="BP270" s="591"/>
      <c r="BQ270" s="591"/>
      <c r="BR270" s="591"/>
      <c r="BT270" s="591"/>
      <c r="BU270" s="591"/>
      <c r="BV270" s="591"/>
      <c r="BX270" s="591"/>
      <c r="BY270" s="591"/>
      <c r="BZ270" s="591"/>
      <c r="CB270" s="591"/>
      <c r="CC270" s="591"/>
      <c r="CD270" s="591"/>
      <c r="CF270" s="591"/>
      <c r="CG270" s="591"/>
      <c r="CH270" s="591"/>
      <c r="CJ270" s="591"/>
      <c r="CK270" s="591"/>
      <c r="CL270" s="591"/>
      <c r="CN270" s="591"/>
      <c r="CO270" s="591"/>
      <c r="CP270" s="591"/>
      <c r="CR270" s="591"/>
      <c r="CS270" s="591"/>
      <c r="CT270" s="591"/>
      <c r="CV270" s="591"/>
      <c r="CW270" s="591"/>
      <c r="CX270" s="591"/>
      <c r="CZ270" s="591"/>
      <c r="DA270" s="591"/>
      <c r="DB270" s="591"/>
      <c r="DD270" s="591"/>
      <c r="DE270" s="591"/>
      <c r="DF270" s="591"/>
      <c r="DH270" s="591"/>
      <c r="DI270" s="591"/>
      <c r="DJ270" s="591"/>
      <c r="DL270" s="591"/>
      <c r="DM270" s="591"/>
      <c r="DN270" s="591"/>
      <c r="DP270" s="591"/>
      <c r="DQ270" s="591"/>
      <c r="DR270" s="591"/>
      <c r="DT270" s="591"/>
      <c r="DU270" s="591"/>
      <c r="DV270" s="591"/>
      <c r="DX270" s="591"/>
      <c r="DY270" s="591"/>
      <c r="DZ270" s="591"/>
      <c r="EB270" s="591"/>
      <c r="EC270" s="591"/>
      <c r="ED270" s="591"/>
      <c r="EF270" s="591"/>
      <c r="EG270" s="591"/>
      <c r="EH270" s="591"/>
      <c r="EJ270" s="591"/>
      <c r="EK270" s="591"/>
      <c r="EL270" s="591"/>
      <c r="EN270" s="591"/>
      <c r="EO270" s="591"/>
      <c r="EP270" s="591"/>
      <c r="ER270" s="591"/>
      <c r="ES270" s="591"/>
      <c r="ET270" s="591"/>
      <c r="EV270" s="591"/>
      <c r="EW270" s="591"/>
      <c r="EX270" s="591"/>
      <c r="EZ270" s="591"/>
      <c r="FA270" s="591"/>
      <c r="FB270" s="591"/>
      <c r="FD270" s="591"/>
      <c r="FE270" s="591"/>
      <c r="FF270" s="591"/>
      <c r="FH270" s="591"/>
      <c r="FI270" s="591"/>
      <c r="FJ270" s="591"/>
      <c r="FL270" s="591"/>
      <c r="FM270" s="591"/>
      <c r="FN270" s="591"/>
      <c r="FP270" s="591"/>
      <c r="FQ270" s="591"/>
      <c r="FR270" s="591"/>
      <c r="FT270" s="591"/>
      <c r="FU270" s="591"/>
      <c r="FV270" s="591"/>
      <c r="FX270" s="591"/>
      <c r="FY270" s="591"/>
      <c r="FZ270" s="591"/>
      <c r="GB270" s="591"/>
      <c r="GC270" s="591"/>
      <c r="GD270" s="591"/>
      <c r="GF270" s="591"/>
      <c r="GG270" s="591"/>
      <c r="GH270" s="591"/>
      <c r="GJ270" s="591"/>
      <c r="GK270" s="591"/>
      <c r="GL270" s="591"/>
      <c r="GN270" s="591"/>
      <c r="GO270" s="591"/>
      <c r="GP270" s="591"/>
      <c r="GR270" s="591"/>
      <c r="GS270" s="591"/>
      <c r="GT270" s="591"/>
      <c r="GV270" s="591"/>
      <c r="GW270" s="591"/>
      <c r="GX270" s="591"/>
      <c r="GZ270" s="591"/>
      <c r="HA270" s="591"/>
      <c r="HB270" s="591"/>
      <c r="HD270" s="591"/>
      <c r="HE270" s="591"/>
      <c r="HF270" s="591"/>
      <c r="HH270" s="591"/>
      <c r="HI270" s="591"/>
      <c r="HJ270" s="591"/>
      <c r="HL270" s="591"/>
      <c r="HM270" s="591"/>
      <c r="HN270" s="591"/>
      <c r="HP270" s="591"/>
      <c r="HQ270" s="591"/>
      <c r="HR270" s="591"/>
      <c r="HT270" s="591"/>
      <c r="HU270" s="591"/>
      <c r="HV270" s="591"/>
      <c r="HX270" s="591"/>
      <c r="HY270" s="591"/>
      <c r="HZ270" s="591"/>
      <c r="IB270" s="591"/>
      <c r="IC270" s="591"/>
      <c r="ID270" s="591"/>
      <c r="IF270" s="591"/>
      <c r="IG270" s="591"/>
      <c r="IH270" s="591"/>
      <c r="IJ270" s="591"/>
      <c r="IK270" s="591"/>
      <c r="IL270" s="591"/>
      <c r="IN270" s="591"/>
      <c r="IO270" s="591"/>
      <c r="IP270" s="591"/>
      <c r="IR270" s="591"/>
      <c r="IS270" s="591"/>
      <c r="IT270" s="591"/>
      <c r="IV270" s="591"/>
    </row>
    <row r="271" spans="1:256" ht="15" customHeight="1" x14ac:dyDescent="0.2">
      <c r="G271" s="699"/>
      <c r="I271" s="591"/>
      <c r="J271" s="591"/>
      <c r="L271" s="591"/>
      <c r="M271" s="591"/>
      <c r="N271" s="591"/>
      <c r="P271" s="591"/>
      <c r="Q271" s="591"/>
      <c r="R271" s="591"/>
      <c r="T271" s="591"/>
      <c r="U271" s="591"/>
      <c r="V271" s="591"/>
      <c r="X271" s="591"/>
      <c r="Y271" s="591"/>
      <c r="Z271" s="591"/>
      <c r="AB271" s="591"/>
      <c r="AC271" s="591"/>
      <c r="AD271" s="591"/>
      <c r="AF271" s="591"/>
      <c r="AG271" s="591"/>
      <c r="AH271" s="591"/>
      <c r="AJ271" s="591"/>
      <c r="AK271" s="591"/>
      <c r="AL271" s="591"/>
      <c r="AN271" s="591"/>
      <c r="AO271" s="591"/>
      <c r="AP271" s="591"/>
      <c r="AR271" s="591"/>
      <c r="AS271" s="591"/>
      <c r="AT271" s="591"/>
      <c r="AV271" s="591"/>
      <c r="AW271" s="591"/>
      <c r="AX271" s="591"/>
      <c r="AZ271" s="591"/>
      <c r="BA271" s="591"/>
      <c r="BB271" s="591"/>
      <c r="BD271" s="591"/>
      <c r="BE271" s="591"/>
      <c r="BF271" s="591"/>
      <c r="BH271" s="591"/>
      <c r="BI271" s="591"/>
      <c r="BJ271" s="591"/>
      <c r="BL271" s="591"/>
      <c r="BM271" s="591"/>
      <c r="BN271" s="591"/>
      <c r="BP271" s="591"/>
      <c r="BQ271" s="591"/>
      <c r="BR271" s="591"/>
      <c r="BT271" s="591"/>
      <c r="BU271" s="591"/>
      <c r="BV271" s="591"/>
      <c r="BX271" s="591"/>
      <c r="BY271" s="591"/>
      <c r="BZ271" s="591"/>
      <c r="CB271" s="591"/>
      <c r="CC271" s="591"/>
      <c r="CD271" s="591"/>
      <c r="CF271" s="591"/>
      <c r="CG271" s="591"/>
      <c r="CH271" s="591"/>
      <c r="CJ271" s="591"/>
      <c r="CK271" s="591"/>
      <c r="CL271" s="591"/>
      <c r="CN271" s="591"/>
      <c r="CO271" s="591"/>
      <c r="CP271" s="591"/>
      <c r="CR271" s="591"/>
      <c r="CS271" s="591"/>
      <c r="CT271" s="591"/>
      <c r="CV271" s="591"/>
      <c r="CW271" s="591"/>
      <c r="CX271" s="591"/>
      <c r="CZ271" s="591"/>
      <c r="DA271" s="591"/>
      <c r="DB271" s="591"/>
      <c r="DD271" s="591"/>
      <c r="DE271" s="591"/>
      <c r="DF271" s="591"/>
      <c r="DH271" s="591"/>
      <c r="DI271" s="591"/>
      <c r="DJ271" s="591"/>
      <c r="DL271" s="591"/>
      <c r="DM271" s="591"/>
      <c r="DN271" s="591"/>
      <c r="DP271" s="591"/>
      <c r="DQ271" s="591"/>
      <c r="DR271" s="591"/>
      <c r="DT271" s="591"/>
      <c r="DU271" s="591"/>
      <c r="DV271" s="591"/>
      <c r="DX271" s="591"/>
      <c r="DY271" s="591"/>
      <c r="DZ271" s="591"/>
      <c r="EB271" s="591"/>
      <c r="EC271" s="591"/>
      <c r="ED271" s="591"/>
      <c r="EF271" s="591"/>
      <c r="EG271" s="591"/>
      <c r="EH271" s="591"/>
      <c r="EJ271" s="591"/>
      <c r="EK271" s="591"/>
      <c r="EL271" s="591"/>
      <c r="EN271" s="591"/>
      <c r="EO271" s="591"/>
      <c r="EP271" s="591"/>
      <c r="ER271" s="591"/>
      <c r="ES271" s="591"/>
      <c r="ET271" s="591"/>
      <c r="EV271" s="591"/>
      <c r="EW271" s="591"/>
      <c r="EX271" s="591"/>
      <c r="EZ271" s="591"/>
      <c r="FA271" s="591"/>
      <c r="FB271" s="591"/>
      <c r="FD271" s="591"/>
      <c r="FE271" s="591"/>
      <c r="FF271" s="591"/>
      <c r="FH271" s="591"/>
      <c r="FI271" s="591"/>
      <c r="FJ271" s="591"/>
      <c r="FL271" s="591"/>
      <c r="FM271" s="591"/>
      <c r="FN271" s="591"/>
      <c r="FP271" s="591"/>
      <c r="FQ271" s="591"/>
      <c r="FR271" s="591"/>
      <c r="FT271" s="591"/>
      <c r="FU271" s="591"/>
      <c r="FV271" s="591"/>
      <c r="FX271" s="591"/>
      <c r="FY271" s="591"/>
      <c r="FZ271" s="591"/>
      <c r="GB271" s="591"/>
      <c r="GC271" s="591"/>
      <c r="GD271" s="591"/>
      <c r="GF271" s="591"/>
      <c r="GG271" s="591"/>
      <c r="GH271" s="591"/>
      <c r="GJ271" s="591"/>
      <c r="GK271" s="591"/>
      <c r="GL271" s="591"/>
      <c r="GN271" s="591"/>
      <c r="GO271" s="591"/>
      <c r="GP271" s="591"/>
      <c r="GR271" s="591"/>
      <c r="GS271" s="591"/>
      <c r="GT271" s="591"/>
      <c r="GV271" s="591"/>
      <c r="GW271" s="591"/>
      <c r="GX271" s="591"/>
      <c r="GZ271" s="591"/>
      <c r="HA271" s="591"/>
      <c r="HB271" s="591"/>
      <c r="HD271" s="591"/>
      <c r="HE271" s="591"/>
      <c r="HF271" s="591"/>
      <c r="HH271" s="591"/>
      <c r="HI271" s="591"/>
      <c r="HJ271" s="591"/>
      <c r="HL271" s="591"/>
      <c r="HM271" s="591"/>
      <c r="HN271" s="591"/>
      <c r="HP271" s="591"/>
      <c r="HQ271" s="591"/>
      <c r="HR271" s="591"/>
      <c r="HT271" s="591"/>
      <c r="HU271" s="591"/>
      <c r="HV271" s="591"/>
      <c r="HX271" s="591"/>
      <c r="HY271" s="591"/>
      <c r="HZ271" s="591"/>
      <c r="IB271" s="591"/>
      <c r="IC271" s="591"/>
      <c r="ID271" s="591"/>
      <c r="IF271" s="591"/>
      <c r="IG271" s="591"/>
      <c r="IH271" s="591"/>
      <c r="IJ271" s="591"/>
      <c r="IK271" s="591"/>
      <c r="IL271" s="591"/>
      <c r="IN271" s="591"/>
      <c r="IO271" s="591"/>
      <c r="IP271" s="591"/>
      <c r="IR271" s="591"/>
      <c r="IS271" s="591"/>
      <c r="IT271" s="591"/>
      <c r="IV271" s="591"/>
    </row>
    <row r="272" spans="1:256" ht="15" customHeight="1" x14ac:dyDescent="0.2">
      <c r="B272" s="827"/>
      <c r="C272" s="827"/>
      <c r="D272" s="777"/>
      <c r="E272" s="777"/>
      <c r="F272" s="684"/>
      <c r="G272" s="699"/>
      <c r="I272" s="591"/>
      <c r="J272" s="591"/>
      <c r="L272" s="591"/>
      <c r="M272" s="591"/>
      <c r="N272" s="591"/>
      <c r="P272" s="591"/>
      <c r="Q272" s="591"/>
      <c r="R272" s="591"/>
      <c r="T272" s="591"/>
      <c r="U272" s="591"/>
      <c r="V272" s="591"/>
      <c r="X272" s="591"/>
      <c r="Y272" s="591"/>
      <c r="Z272" s="591"/>
      <c r="AB272" s="591"/>
      <c r="AC272" s="591"/>
      <c r="AD272" s="591"/>
      <c r="AF272" s="591"/>
      <c r="AG272" s="591"/>
      <c r="AH272" s="591"/>
      <c r="AJ272" s="591"/>
      <c r="AK272" s="591"/>
      <c r="AL272" s="591"/>
      <c r="AN272" s="591"/>
      <c r="AO272" s="591"/>
      <c r="AP272" s="591"/>
      <c r="AR272" s="591"/>
      <c r="AS272" s="591"/>
      <c r="AT272" s="591"/>
      <c r="AV272" s="591"/>
      <c r="AW272" s="591"/>
      <c r="AX272" s="591"/>
      <c r="AZ272" s="591"/>
      <c r="BA272" s="591"/>
      <c r="BB272" s="591"/>
      <c r="BD272" s="591"/>
      <c r="BE272" s="591"/>
      <c r="BF272" s="591"/>
      <c r="BH272" s="591"/>
      <c r="BI272" s="591"/>
      <c r="BJ272" s="591"/>
      <c r="BL272" s="591"/>
      <c r="BM272" s="591"/>
      <c r="BN272" s="591"/>
      <c r="BP272" s="591"/>
      <c r="BQ272" s="591"/>
      <c r="BR272" s="591"/>
      <c r="BT272" s="591"/>
      <c r="BU272" s="591"/>
      <c r="BV272" s="591"/>
      <c r="BX272" s="591"/>
      <c r="BY272" s="591"/>
      <c r="BZ272" s="591"/>
      <c r="CB272" s="591"/>
      <c r="CC272" s="591"/>
      <c r="CD272" s="591"/>
      <c r="CF272" s="591"/>
      <c r="CG272" s="591"/>
      <c r="CH272" s="591"/>
      <c r="CJ272" s="591"/>
      <c r="CK272" s="591"/>
      <c r="CL272" s="591"/>
      <c r="CN272" s="591"/>
      <c r="CO272" s="591"/>
      <c r="CP272" s="591"/>
      <c r="CR272" s="591"/>
      <c r="CS272" s="591"/>
      <c r="CT272" s="591"/>
      <c r="CV272" s="591"/>
      <c r="CW272" s="591"/>
      <c r="CX272" s="591"/>
      <c r="CZ272" s="591"/>
      <c r="DA272" s="591"/>
      <c r="DB272" s="591"/>
      <c r="DD272" s="591"/>
      <c r="DE272" s="591"/>
      <c r="DF272" s="591"/>
      <c r="DH272" s="591"/>
      <c r="DI272" s="591"/>
      <c r="DJ272" s="591"/>
      <c r="DL272" s="591"/>
      <c r="DM272" s="591"/>
      <c r="DN272" s="591"/>
      <c r="DP272" s="591"/>
      <c r="DQ272" s="591"/>
      <c r="DR272" s="591"/>
      <c r="DT272" s="591"/>
      <c r="DU272" s="591"/>
      <c r="DV272" s="591"/>
      <c r="DX272" s="591"/>
      <c r="DY272" s="591"/>
      <c r="DZ272" s="591"/>
      <c r="EB272" s="591"/>
      <c r="EC272" s="591"/>
      <c r="ED272" s="591"/>
      <c r="EF272" s="591"/>
      <c r="EG272" s="591"/>
      <c r="EH272" s="591"/>
      <c r="EJ272" s="591"/>
      <c r="EK272" s="591"/>
      <c r="EL272" s="591"/>
      <c r="EN272" s="591"/>
      <c r="EO272" s="591"/>
      <c r="EP272" s="591"/>
      <c r="ER272" s="591"/>
      <c r="ES272" s="591"/>
      <c r="ET272" s="591"/>
      <c r="EV272" s="591"/>
      <c r="EW272" s="591"/>
      <c r="EX272" s="591"/>
      <c r="EZ272" s="591"/>
      <c r="FA272" s="591"/>
      <c r="FB272" s="591"/>
      <c r="FD272" s="591"/>
      <c r="FE272" s="591"/>
      <c r="FF272" s="591"/>
      <c r="FH272" s="591"/>
      <c r="FI272" s="591"/>
      <c r="FJ272" s="591"/>
      <c r="FL272" s="591"/>
      <c r="FM272" s="591"/>
      <c r="FN272" s="591"/>
      <c r="FP272" s="591"/>
      <c r="FQ272" s="591"/>
      <c r="FR272" s="591"/>
      <c r="FT272" s="591"/>
      <c r="FU272" s="591"/>
      <c r="FV272" s="591"/>
      <c r="FX272" s="591"/>
      <c r="FY272" s="591"/>
      <c r="FZ272" s="591"/>
      <c r="GB272" s="591"/>
      <c r="GC272" s="591"/>
      <c r="GD272" s="591"/>
      <c r="GF272" s="591"/>
      <c r="GG272" s="591"/>
      <c r="GH272" s="591"/>
      <c r="GJ272" s="591"/>
      <c r="GK272" s="591"/>
      <c r="GL272" s="591"/>
      <c r="GN272" s="591"/>
      <c r="GO272" s="591"/>
      <c r="GP272" s="591"/>
      <c r="GR272" s="591"/>
      <c r="GS272" s="591"/>
      <c r="GT272" s="591"/>
      <c r="GV272" s="591"/>
      <c r="GW272" s="591"/>
      <c r="GX272" s="591"/>
      <c r="GZ272" s="591"/>
      <c r="HA272" s="591"/>
      <c r="HB272" s="591"/>
      <c r="HD272" s="591"/>
      <c r="HE272" s="591"/>
      <c r="HF272" s="591"/>
      <c r="HH272" s="591"/>
      <c r="HI272" s="591"/>
      <c r="HJ272" s="591"/>
      <c r="HL272" s="591"/>
      <c r="HM272" s="591"/>
      <c r="HN272" s="591"/>
      <c r="HP272" s="591"/>
      <c r="HQ272" s="591"/>
      <c r="HR272" s="591"/>
      <c r="HT272" s="591"/>
      <c r="HU272" s="591"/>
      <c r="HV272" s="591"/>
      <c r="HX272" s="591"/>
      <c r="HY272" s="591"/>
      <c r="HZ272" s="591"/>
      <c r="IB272" s="591"/>
      <c r="IC272" s="591"/>
      <c r="ID272" s="591"/>
      <c r="IF272" s="591"/>
      <c r="IG272" s="591"/>
      <c r="IH272" s="591"/>
      <c r="IJ272" s="591"/>
      <c r="IK272" s="591"/>
      <c r="IL272" s="591"/>
      <c r="IN272" s="591"/>
      <c r="IO272" s="591"/>
      <c r="IP272" s="591"/>
      <c r="IR272" s="591"/>
      <c r="IS272" s="591"/>
      <c r="IT272" s="591"/>
      <c r="IV272" s="591"/>
    </row>
    <row r="273" spans="1:256" ht="15" customHeight="1" x14ac:dyDescent="0.2">
      <c r="B273" s="655"/>
      <c r="C273" s="597"/>
      <c r="D273" s="597"/>
      <c r="E273" s="597"/>
      <c r="G273" s="699"/>
      <c r="I273" s="591"/>
      <c r="J273" s="591"/>
      <c r="L273" s="591"/>
      <c r="M273" s="591"/>
      <c r="N273" s="591"/>
      <c r="P273" s="591"/>
      <c r="Q273" s="591"/>
      <c r="R273" s="591"/>
      <c r="T273" s="591"/>
      <c r="U273" s="591"/>
      <c r="V273" s="591"/>
      <c r="X273" s="591"/>
      <c r="Y273" s="591"/>
      <c r="Z273" s="591"/>
      <c r="AB273" s="591"/>
      <c r="AC273" s="591"/>
      <c r="AD273" s="591"/>
      <c r="AF273" s="591"/>
      <c r="AG273" s="591"/>
      <c r="AH273" s="591"/>
      <c r="AJ273" s="591"/>
      <c r="AK273" s="591"/>
      <c r="AL273" s="591"/>
      <c r="AN273" s="591"/>
      <c r="AO273" s="591"/>
      <c r="AP273" s="591"/>
      <c r="AR273" s="591"/>
      <c r="AS273" s="591"/>
      <c r="AT273" s="591"/>
      <c r="AV273" s="591"/>
      <c r="AW273" s="591"/>
      <c r="AX273" s="591"/>
      <c r="AZ273" s="591"/>
      <c r="BA273" s="591"/>
      <c r="BB273" s="591"/>
      <c r="BD273" s="591"/>
      <c r="BE273" s="591"/>
      <c r="BF273" s="591"/>
      <c r="BH273" s="591"/>
      <c r="BI273" s="591"/>
      <c r="BJ273" s="591"/>
      <c r="BL273" s="591"/>
      <c r="BM273" s="591"/>
      <c r="BN273" s="591"/>
      <c r="BP273" s="591"/>
      <c r="BQ273" s="591"/>
      <c r="BR273" s="591"/>
      <c r="BT273" s="591"/>
      <c r="BU273" s="591"/>
      <c r="BV273" s="591"/>
      <c r="BX273" s="591"/>
      <c r="BY273" s="591"/>
      <c r="BZ273" s="591"/>
      <c r="CB273" s="591"/>
      <c r="CC273" s="591"/>
      <c r="CD273" s="591"/>
      <c r="CF273" s="591"/>
      <c r="CG273" s="591"/>
      <c r="CH273" s="591"/>
      <c r="CJ273" s="591"/>
      <c r="CK273" s="591"/>
      <c r="CL273" s="591"/>
      <c r="CN273" s="591"/>
      <c r="CO273" s="591"/>
      <c r="CP273" s="591"/>
      <c r="CR273" s="591"/>
      <c r="CS273" s="591"/>
      <c r="CT273" s="591"/>
      <c r="CV273" s="591"/>
      <c r="CW273" s="591"/>
      <c r="CX273" s="591"/>
      <c r="CZ273" s="591"/>
      <c r="DA273" s="591"/>
      <c r="DB273" s="591"/>
      <c r="DD273" s="591"/>
      <c r="DE273" s="591"/>
      <c r="DF273" s="591"/>
      <c r="DH273" s="591"/>
      <c r="DI273" s="591"/>
      <c r="DJ273" s="591"/>
      <c r="DL273" s="591"/>
      <c r="DM273" s="591"/>
      <c r="DN273" s="591"/>
      <c r="DP273" s="591"/>
      <c r="DQ273" s="591"/>
      <c r="DR273" s="591"/>
      <c r="DT273" s="591"/>
      <c r="DU273" s="591"/>
      <c r="DV273" s="591"/>
      <c r="DX273" s="591"/>
      <c r="DY273" s="591"/>
      <c r="DZ273" s="591"/>
      <c r="EB273" s="591"/>
      <c r="EC273" s="591"/>
      <c r="ED273" s="591"/>
      <c r="EF273" s="591"/>
      <c r="EG273" s="591"/>
      <c r="EH273" s="591"/>
      <c r="EJ273" s="591"/>
      <c r="EK273" s="591"/>
      <c r="EL273" s="591"/>
      <c r="EN273" s="591"/>
      <c r="EO273" s="591"/>
      <c r="EP273" s="591"/>
      <c r="ER273" s="591"/>
      <c r="ES273" s="591"/>
      <c r="ET273" s="591"/>
      <c r="EV273" s="591"/>
      <c r="EW273" s="591"/>
      <c r="EX273" s="591"/>
      <c r="EZ273" s="591"/>
      <c r="FA273" s="591"/>
      <c r="FB273" s="591"/>
      <c r="FD273" s="591"/>
      <c r="FE273" s="591"/>
      <c r="FF273" s="591"/>
      <c r="FH273" s="591"/>
      <c r="FI273" s="591"/>
      <c r="FJ273" s="591"/>
      <c r="FL273" s="591"/>
      <c r="FM273" s="591"/>
      <c r="FN273" s="591"/>
      <c r="FP273" s="591"/>
      <c r="FQ273" s="591"/>
      <c r="FR273" s="591"/>
      <c r="FT273" s="591"/>
      <c r="FU273" s="591"/>
      <c r="FV273" s="591"/>
      <c r="FX273" s="591"/>
      <c r="FY273" s="591"/>
      <c r="FZ273" s="591"/>
      <c r="GB273" s="591"/>
      <c r="GC273" s="591"/>
      <c r="GD273" s="591"/>
      <c r="GF273" s="591"/>
      <c r="GG273" s="591"/>
      <c r="GH273" s="591"/>
      <c r="GJ273" s="591"/>
      <c r="GK273" s="591"/>
      <c r="GL273" s="591"/>
      <c r="GN273" s="591"/>
      <c r="GO273" s="591"/>
      <c r="GP273" s="591"/>
      <c r="GR273" s="591"/>
      <c r="GS273" s="591"/>
      <c r="GT273" s="591"/>
      <c r="GV273" s="591"/>
      <c r="GW273" s="591"/>
      <c r="GX273" s="591"/>
      <c r="GZ273" s="591"/>
      <c r="HA273" s="591"/>
      <c r="HB273" s="591"/>
      <c r="HD273" s="591"/>
      <c r="HE273" s="591"/>
      <c r="HF273" s="591"/>
      <c r="HH273" s="591"/>
      <c r="HI273" s="591"/>
      <c r="HJ273" s="591"/>
      <c r="HL273" s="591"/>
      <c r="HM273" s="591"/>
      <c r="HN273" s="591"/>
      <c r="HP273" s="591"/>
      <c r="HQ273" s="591"/>
      <c r="HR273" s="591"/>
      <c r="HT273" s="591"/>
      <c r="HU273" s="591"/>
      <c r="HV273" s="591"/>
      <c r="HX273" s="591"/>
      <c r="HY273" s="591"/>
      <c r="HZ273" s="591"/>
      <c r="IB273" s="591"/>
      <c r="IC273" s="591"/>
      <c r="ID273" s="591"/>
      <c r="IF273" s="591"/>
      <c r="IG273" s="591"/>
      <c r="IH273" s="591"/>
      <c r="IJ273" s="591"/>
      <c r="IK273" s="591"/>
      <c r="IL273" s="591"/>
      <c r="IN273" s="591"/>
      <c r="IO273" s="591"/>
      <c r="IP273" s="591"/>
      <c r="IR273" s="591"/>
      <c r="IS273" s="591"/>
      <c r="IT273" s="591"/>
      <c r="IV273" s="591"/>
    </row>
    <row r="274" spans="1:256" ht="15" customHeight="1" x14ac:dyDescent="0.2">
      <c r="A274" s="792"/>
      <c r="B274" s="655"/>
      <c r="C274" s="597"/>
      <c r="D274" s="597"/>
      <c r="E274" s="597"/>
      <c r="G274" s="699"/>
      <c r="I274" s="591"/>
      <c r="J274" s="591"/>
      <c r="L274" s="591"/>
      <c r="M274" s="591"/>
      <c r="N274" s="591"/>
      <c r="P274" s="591"/>
      <c r="Q274" s="591"/>
      <c r="R274" s="591"/>
      <c r="T274" s="591"/>
      <c r="U274" s="591"/>
      <c r="V274" s="591"/>
      <c r="X274" s="591"/>
      <c r="Y274" s="591"/>
      <c r="Z274" s="591"/>
      <c r="AB274" s="591"/>
      <c r="AC274" s="591"/>
      <c r="AD274" s="591"/>
      <c r="AF274" s="591"/>
      <c r="AG274" s="591"/>
      <c r="AH274" s="591"/>
      <c r="AJ274" s="591"/>
      <c r="AK274" s="591"/>
      <c r="AL274" s="591"/>
      <c r="AN274" s="591"/>
      <c r="AO274" s="591"/>
      <c r="AP274" s="591"/>
      <c r="AR274" s="591"/>
      <c r="AS274" s="591"/>
      <c r="AT274" s="591"/>
      <c r="AV274" s="591"/>
      <c r="AW274" s="591"/>
      <c r="AX274" s="591"/>
      <c r="AZ274" s="591"/>
      <c r="BA274" s="591"/>
      <c r="BB274" s="591"/>
      <c r="BD274" s="591"/>
      <c r="BE274" s="591"/>
      <c r="BF274" s="591"/>
      <c r="BH274" s="591"/>
      <c r="BI274" s="591"/>
      <c r="BJ274" s="591"/>
      <c r="BL274" s="591"/>
      <c r="BM274" s="591"/>
      <c r="BN274" s="591"/>
      <c r="BP274" s="591"/>
      <c r="BQ274" s="591"/>
      <c r="BR274" s="591"/>
      <c r="BT274" s="591"/>
      <c r="BU274" s="591"/>
      <c r="BV274" s="591"/>
      <c r="BX274" s="591"/>
      <c r="BY274" s="591"/>
      <c r="BZ274" s="591"/>
      <c r="CB274" s="591"/>
      <c r="CC274" s="591"/>
      <c r="CD274" s="591"/>
      <c r="CF274" s="591"/>
      <c r="CG274" s="591"/>
      <c r="CH274" s="591"/>
      <c r="CJ274" s="591"/>
      <c r="CK274" s="591"/>
      <c r="CL274" s="591"/>
      <c r="CN274" s="591"/>
      <c r="CO274" s="591"/>
      <c r="CP274" s="591"/>
      <c r="CR274" s="591"/>
      <c r="CS274" s="591"/>
      <c r="CT274" s="591"/>
      <c r="CV274" s="591"/>
      <c r="CW274" s="591"/>
      <c r="CX274" s="591"/>
      <c r="CZ274" s="591"/>
      <c r="DA274" s="591"/>
      <c r="DB274" s="591"/>
      <c r="DD274" s="591"/>
      <c r="DE274" s="591"/>
      <c r="DF274" s="591"/>
      <c r="DH274" s="591"/>
      <c r="DI274" s="591"/>
      <c r="DJ274" s="591"/>
      <c r="DL274" s="591"/>
      <c r="DM274" s="591"/>
      <c r="DN274" s="591"/>
      <c r="DP274" s="591"/>
      <c r="DQ274" s="591"/>
      <c r="DR274" s="591"/>
      <c r="DT274" s="591"/>
      <c r="DU274" s="591"/>
      <c r="DV274" s="591"/>
      <c r="DX274" s="591"/>
      <c r="DY274" s="591"/>
      <c r="DZ274" s="591"/>
      <c r="EB274" s="591"/>
      <c r="EC274" s="591"/>
      <c r="ED274" s="591"/>
      <c r="EF274" s="591"/>
      <c r="EG274" s="591"/>
      <c r="EH274" s="591"/>
      <c r="EJ274" s="591"/>
      <c r="EK274" s="591"/>
      <c r="EL274" s="591"/>
      <c r="EN274" s="591"/>
      <c r="EO274" s="591"/>
      <c r="EP274" s="591"/>
      <c r="ER274" s="591"/>
      <c r="ES274" s="591"/>
      <c r="ET274" s="591"/>
      <c r="EV274" s="591"/>
      <c r="EW274" s="591"/>
      <c r="EX274" s="591"/>
      <c r="EZ274" s="591"/>
      <c r="FA274" s="591"/>
      <c r="FB274" s="591"/>
      <c r="FD274" s="591"/>
      <c r="FE274" s="591"/>
      <c r="FF274" s="591"/>
      <c r="FH274" s="591"/>
      <c r="FI274" s="591"/>
      <c r="FJ274" s="591"/>
      <c r="FL274" s="591"/>
      <c r="FM274" s="591"/>
      <c r="FN274" s="591"/>
      <c r="FP274" s="591"/>
      <c r="FQ274" s="591"/>
      <c r="FR274" s="591"/>
      <c r="FT274" s="591"/>
      <c r="FU274" s="591"/>
      <c r="FV274" s="591"/>
      <c r="FX274" s="591"/>
      <c r="FY274" s="591"/>
      <c r="FZ274" s="591"/>
      <c r="GB274" s="591"/>
      <c r="GC274" s="591"/>
      <c r="GD274" s="591"/>
      <c r="GF274" s="591"/>
      <c r="GG274" s="591"/>
      <c r="GH274" s="591"/>
      <c r="GJ274" s="591"/>
      <c r="GK274" s="591"/>
      <c r="GL274" s="591"/>
      <c r="GN274" s="591"/>
      <c r="GO274" s="591"/>
      <c r="GP274" s="591"/>
      <c r="GR274" s="591"/>
      <c r="GS274" s="591"/>
      <c r="GT274" s="591"/>
      <c r="GV274" s="591"/>
      <c r="GW274" s="591"/>
      <c r="GX274" s="591"/>
      <c r="GZ274" s="591"/>
      <c r="HA274" s="591"/>
      <c r="HB274" s="591"/>
      <c r="HD274" s="591"/>
      <c r="HE274" s="591"/>
      <c r="HF274" s="591"/>
      <c r="HH274" s="591"/>
      <c r="HI274" s="591"/>
      <c r="HJ274" s="591"/>
      <c r="HL274" s="591"/>
      <c r="HM274" s="591"/>
      <c r="HN274" s="591"/>
      <c r="HP274" s="591"/>
      <c r="HQ274" s="591"/>
      <c r="HR274" s="591"/>
      <c r="HT274" s="591"/>
      <c r="HU274" s="591"/>
      <c r="HV274" s="591"/>
      <c r="HX274" s="591"/>
      <c r="HY274" s="591"/>
      <c r="HZ274" s="591"/>
      <c r="IB274" s="591"/>
      <c r="IC274" s="591"/>
      <c r="ID274" s="591"/>
      <c r="IF274" s="591"/>
      <c r="IG274" s="591"/>
      <c r="IH274" s="591"/>
      <c r="IJ274" s="591"/>
      <c r="IK274" s="591"/>
      <c r="IL274" s="591"/>
      <c r="IN274" s="591"/>
      <c r="IO274" s="591"/>
      <c r="IP274" s="591"/>
      <c r="IR274" s="591"/>
      <c r="IS274" s="591"/>
      <c r="IT274" s="591"/>
      <c r="IV274" s="591"/>
    </row>
    <row r="275" spans="1:256" ht="15" customHeight="1" x14ac:dyDescent="0.2">
      <c r="B275" s="655"/>
      <c r="C275" s="597"/>
      <c r="D275" s="597"/>
      <c r="E275" s="597"/>
      <c r="G275" s="699"/>
      <c r="I275" s="591"/>
      <c r="J275" s="591"/>
      <c r="L275" s="591"/>
      <c r="M275" s="591"/>
      <c r="N275" s="591"/>
      <c r="P275" s="591"/>
      <c r="Q275" s="591"/>
      <c r="R275" s="591"/>
      <c r="T275" s="591"/>
      <c r="U275" s="591"/>
      <c r="V275" s="591"/>
      <c r="X275" s="591"/>
      <c r="Y275" s="591"/>
      <c r="Z275" s="591"/>
      <c r="AB275" s="591"/>
      <c r="AC275" s="591"/>
      <c r="AD275" s="591"/>
      <c r="AF275" s="591"/>
      <c r="AG275" s="591"/>
      <c r="AH275" s="591"/>
      <c r="AJ275" s="591"/>
      <c r="AK275" s="591"/>
      <c r="AL275" s="591"/>
      <c r="AN275" s="591"/>
      <c r="AO275" s="591"/>
      <c r="AP275" s="591"/>
      <c r="AR275" s="591"/>
      <c r="AS275" s="591"/>
      <c r="AT275" s="591"/>
      <c r="AV275" s="591"/>
      <c r="AW275" s="591"/>
      <c r="AX275" s="591"/>
      <c r="AZ275" s="591"/>
      <c r="BA275" s="591"/>
      <c r="BB275" s="591"/>
      <c r="BD275" s="591"/>
      <c r="BE275" s="591"/>
      <c r="BF275" s="591"/>
      <c r="BH275" s="591"/>
      <c r="BI275" s="591"/>
      <c r="BJ275" s="591"/>
      <c r="BL275" s="591"/>
      <c r="BM275" s="591"/>
      <c r="BN275" s="591"/>
      <c r="BP275" s="591"/>
      <c r="BQ275" s="591"/>
      <c r="BR275" s="591"/>
      <c r="BT275" s="591"/>
      <c r="BU275" s="591"/>
      <c r="BV275" s="591"/>
      <c r="BX275" s="591"/>
      <c r="BY275" s="591"/>
      <c r="BZ275" s="591"/>
      <c r="CB275" s="591"/>
      <c r="CC275" s="591"/>
      <c r="CD275" s="591"/>
      <c r="CF275" s="591"/>
      <c r="CG275" s="591"/>
      <c r="CH275" s="591"/>
      <c r="CJ275" s="591"/>
      <c r="CK275" s="591"/>
      <c r="CL275" s="591"/>
      <c r="CN275" s="591"/>
      <c r="CO275" s="591"/>
      <c r="CP275" s="591"/>
      <c r="CR275" s="591"/>
      <c r="CS275" s="591"/>
      <c r="CT275" s="591"/>
      <c r="CV275" s="591"/>
      <c r="CW275" s="591"/>
      <c r="CX275" s="591"/>
      <c r="CZ275" s="591"/>
      <c r="DA275" s="591"/>
      <c r="DB275" s="591"/>
      <c r="DD275" s="591"/>
      <c r="DE275" s="591"/>
      <c r="DF275" s="591"/>
      <c r="DH275" s="591"/>
      <c r="DI275" s="591"/>
      <c r="DJ275" s="591"/>
      <c r="DL275" s="591"/>
      <c r="DM275" s="591"/>
      <c r="DN275" s="591"/>
      <c r="DP275" s="591"/>
      <c r="DQ275" s="591"/>
      <c r="DR275" s="591"/>
      <c r="DT275" s="591"/>
      <c r="DU275" s="591"/>
      <c r="DV275" s="591"/>
      <c r="DX275" s="591"/>
      <c r="DY275" s="591"/>
      <c r="DZ275" s="591"/>
      <c r="EB275" s="591"/>
      <c r="EC275" s="591"/>
      <c r="ED275" s="591"/>
      <c r="EF275" s="591"/>
      <c r="EG275" s="591"/>
      <c r="EH275" s="591"/>
      <c r="EJ275" s="591"/>
      <c r="EK275" s="591"/>
      <c r="EL275" s="591"/>
      <c r="EN275" s="591"/>
      <c r="EO275" s="591"/>
      <c r="EP275" s="591"/>
      <c r="ER275" s="591"/>
      <c r="ES275" s="591"/>
      <c r="ET275" s="591"/>
      <c r="EV275" s="591"/>
      <c r="EW275" s="591"/>
      <c r="EX275" s="591"/>
      <c r="EZ275" s="591"/>
      <c r="FA275" s="591"/>
      <c r="FB275" s="591"/>
      <c r="FD275" s="591"/>
      <c r="FE275" s="591"/>
      <c r="FF275" s="591"/>
      <c r="FH275" s="591"/>
      <c r="FI275" s="591"/>
      <c r="FJ275" s="591"/>
      <c r="FL275" s="591"/>
      <c r="FM275" s="591"/>
      <c r="FN275" s="591"/>
      <c r="FP275" s="591"/>
      <c r="FQ275" s="591"/>
      <c r="FR275" s="591"/>
      <c r="FT275" s="591"/>
      <c r="FU275" s="591"/>
      <c r="FV275" s="591"/>
      <c r="FX275" s="591"/>
      <c r="FY275" s="591"/>
      <c r="FZ275" s="591"/>
      <c r="GB275" s="591"/>
      <c r="GC275" s="591"/>
      <c r="GD275" s="591"/>
      <c r="GF275" s="591"/>
      <c r="GG275" s="591"/>
      <c r="GH275" s="591"/>
      <c r="GJ275" s="591"/>
      <c r="GK275" s="591"/>
      <c r="GL275" s="591"/>
      <c r="GN275" s="591"/>
      <c r="GO275" s="591"/>
      <c r="GP275" s="591"/>
      <c r="GR275" s="591"/>
      <c r="GS275" s="591"/>
      <c r="GT275" s="591"/>
      <c r="GV275" s="591"/>
      <c r="GW275" s="591"/>
      <c r="GX275" s="591"/>
      <c r="GZ275" s="591"/>
      <c r="HA275" s="591"/>
      <c r="HB275" s="591"/>
      <c r="HD275" s="591"/>
      <c r="HE275" s="591"/>
      <c r="HF275" s="591"/>
      <c r="HH275" s="591"/>
      <c r="HI275" s="591"/>
      <c r="HJ275" s="591"/>
      <c r="HL275" s="591"/>
      <c r="HM275" s="591"/>
      <c r="HN275" s="591"/>
      <c r="HP275" s="591"/>
      <c r="HQ275" s="591"/>
      <c r="HR275" s="591"/>
      <c r="HT275" s="591"/>
      <c r="HU275" s="591"/>
      <c r="HV275" s="591"/>
      <c r="HX275" s="591"/>
      <c r="HY275" s="591"/>
      <c r="HZ275" s="591"/>
      <c r="IB275" s="591"/>
      <c r="IC275" s="591"/>
      <c r="ID275" s="591"/>
      <c r="IF275" s="591"/>
      <c r="IG275" s="591"/>
      <c r="IH275" s="591"/>
      <c r="IJ275" s="591"/>
      <c r="IK275" s="591"/>
      <c r="IL275" s="591"/>
      <c r="IN275" s="591"/>
      <c r="IO275" s="591"/>
      <c r="IP275" s="591"/>
      <c r="IR275" s="591"/>
      <c r="IS275" s="591"/>
      <c r="IT275" s="591"/>
      <c r="IV275" s="591"/>
    </row>
    <row r="276" spans="1:256" ht="15" customHeight="1" x14ac:dyDescent="0.2">
      <c r="B276" s="655"/>
      <c r="C276" s="597"/>
      <c r="D276" s="597"/>
      <c r="E276" s="597"/>
      <c r="G276" s="699"/>
      <c r="I276" s="591"/>
      <c r="J276" s="591"/>
      <c r="L276" s="591"/>
      <c r="M276" s="591"/>
      <c r="N276" s="591"/>
      <c r="P276" s="591"/>
      <c r="Q276" s="591"/>
      <c r="R276" s="591"/>
      <c r="T276" s="591"/>
      <c r="U276" s="591"/>
      <c r="V276" s="591"/>
      <c r="X276" s="591"/>
      <c r="Y276" s="591"/>
      <c r="Z276" s="591"/>
      <c r="AB276" s="591"/>
      <c r="AC276" s="591"/>
      <c r="AD276" s="591"/>
      <c r="AF276" s="591"/>
      <c r="AG276" s="591"/>
      <c r="AH276" s="591"/>
      <c r="AJ276" s="591"/>
      <c r="AK276" s="591"/>
      <c r="AL276" s="591"/>
      <c r="AN276" s="591"/>
      <c r="AO276" s="591"/>
      <c r="AP276" s="591"/>
      <c r="AR276" s="591"/>
      <c r="AS276" s="591"/>
      <c r="AT276" s="591"/>
      <c r="AV276" s="591"/>
      <c r="AW276" s="591"/>
      <c r="AX276" s="591"/>
      <c r="AZ276" s="591"/>
      <c r="BA276" s="591"/>
      <c r="BB276" s="591"/>
      <c r="BD276" s="591"/>
      <c r="BE276" s="591"/>
      <c r="BF276" s="591"/>
      <c r="BH276" s="591"/>
      <c r="BI276" s="591"/>
      <c r="BJ276" s="591"/>
      <c r="BL276" s="591"/>
      <c r="BM276" s="591"/>
      <c r="BN276" s="591"/>
      <c r="BP276" s="591"/>
      <c r="BQ276" s="591"/>
      <c r="BR276" s="591"/>
      <c r="BT276" s="591"/>
      <c r="BU276" s="591"/>
      <c r="BV276" s="591"/>
      <c r="BX276" s="591"/>
      <c r="BY276" s="591"/>
      <c r="BZ276" s="591"/>
      <c r="CB276" s="591"/>
      <c r="CC276" s="591"/>
      <c r="CD276" s="591"/>
      <c r="CF276" s="591"/>
      <c r="CG276" s="591"/>
      <c r="CH276" s="591"/>
      <c r="CJ276" s="591"/>
      <c r="CK276" s="591"/>
      <c r="CL276" s="591"/>
      <c r="CN276" s="591"/>
      <c r="CO276" s="591"/>
      <c r="CP276" s="591"/>
      <c r="CR276" s="591"/>
      <c r="CS276" s="591"/>
      <c r="CT276" s="591"/>
      <c r="CV276" s="591"/>
      <c r="CW276" s="591"/>
      <c r="CX276" s="591"/>
      <c r="CZ276" s="591"/>
      <c r="DA276" s="591"/>
      <c r="DB276" s="591"/>
      <c r="DD276" s="591"/>
      <c r="DE276" s="591"/>
      <c r="DF276" s="591"/>
      <c r="DH276" s="591"/>
      <c r="DI276" s="591"/>
      <c r="DJ276" s="591"/>
      <c r="DL276" s="591"/>
      <c r="DM276" s="591"/>
      <c r="DN276" s="591"/>
      <c r="DP276" s="591"/>
      <c r="DQ276" s="591"/>
      <c r="DR276" s="591"/>
      <c r="DT276" s="591"/>
      <c r="DU276" s="591"/>
      <c r="DV276" s="591"/>
      <c r="DX276" s="591"/>
      <c r="DY276" s="591"/>
      <c r="DZ276" s="591"/>
      <c r="EB276" s="591"/>
      <c r="EC276" s="591"/>
      <c r="ED276" s="591"/>
      <c r="EF276" s="591"/>
      <c r="EG276" s="591"/>
      <c r="EH276" s="591"/>
      <c r="EJ276" s="591"/>
      <c r="EK276" s="591"/>
      <c r="EL276" s="591"/>
      <c r="EN276" s="591"/>
      <c r="EO276" s="591"/>
      <c r="EP276" s="591"/>
      <c r="ER276" s="591"/>
      <c r="ES276" s="591"/>
      <c r="ET276" s="591"/>
      <c r="EV276" s="591"/>
      <c r="EW276" s="591"/>
      <c r="EX276" s="591"/>
      <c r="EZ276" s="591"/>
      <c r="FA276" s="591"/>
      <c r="FB276" s="591"/>
      <c r="FD276" s="591"/>
      <c r="FE276" s="591"/>
      <c r="FF276" s="591"/>
      <c r="FH276" s="591"/>
      <c r="FI276" s="591"/>
      <c r="FJ276" s="591"/>
      <c r="FL276" s="591"/>
      <c r="FM276" s="591"/>
      <c r="FN276" s="591"/>
      <c r="FP276" s="591"/>
      <c r="FQ276" s="591"/>
      <c r="FR276" s="591"/>
      <c r="FT276" s="591"/>
      <c r="FU276" s="591"/>
      <c r="FV276" s="591"/>
      <c r="FX276" s="591"/>
      <c r="FY276" s="591"/>
      <c r="FZ276" s="591"/>
      <c r="GB276" s="591"/>
      <c r="GC276" s="591"/>
      <c r="GD276" s="591"/>
      <c r="GF276" s="591"/>
      <c r="GG276" s="591"/>
      <c r="GH276" s="591"/>
      <c r="GJ276" s="591"/>
      <c r="GK276" s="591"/>
      <c r="GL276" s="591"/>
      <c r="GN276" s="591"/>
      <c r="GO276" s="591"/>
      <c r="GP276" s="591"/>
      <c r="GR276" s="591"/>
      <c r="GS276" s="591"/>
      <c r="GT276" s="591"/>
      <c r="GV276" s="591"/>
      <c r="GW276" s="591"/>
      <c r="GX276" s="591"/>
      <c r="GZ276" s="591"/>
      <c r="HA276" s="591"/>
      <c r="HB276" s="591"/>
      <c r="HD276" s="591"/>
      <c r="HE276" s="591"/>
      <c r="HF276" s="591"/>
      <c r="HH276" s="591"/>
      <c r="HI276" s="591"/>
      <c r="HJ276" s="591"/>
      <c r="HL276" s="591"/>
      <c r="HM276" s="591"/>
      <c r="HN276" s="591"/>
      <c r="HP276" s="591"/>
      <c r="HQ276" s="591"/>
      <c r="HR276" s="591"/>
      <c r="HT276" s="591"/>
      <c r="HU276" s="591"/>
      <c r="HV276" s="591"/>
      <c r="HX276" s="591"/>
      <c r="HY276" s="591"/>
      <c r="HZ276" s="591"/>
      <c r="IB276" s="591"/>
      <c r="IC276" s="591"/>
      <c r="ID276" s="591"/>
      <c r="IF276" s="591"/>
      <c r="IG276" s="591"/>
      <c r="IH276" s="591"/>
      <c r="IJ276" s="591"/>
      <c r="IK276" s="591"/>
      <c r="IL276" s="591"/>
      <c r="IN276" s="591"/>
      <c r="IO276" s="591"/>
      <c r="IP276" s="591"/>
      <c r="IR276" s="591"/>
      <c r="IS276" s="591"/>
      <c r="IT276" s="591"/>
      <c r="IV276" s="591"/>
    </row>
    <row r="277" spans="1:256" ht="15" customHeight="1" x14ac:dyDescent="0.2">
      <c r="B277" s="655"/>
      <c r="C277" s="597"/>
      <c r="D277" s="597"/>
      <c r="E277" s="597"/>
      <c r="G277" s="699"/>
      <c r="I277" s="591"/>
      <c r="J277" s="591"/>
      <c r="L277" s="591"/>
      <c r="M277" s="591"/>
      <c r="N277" s="591"/>
      <c r="P277" s="591"/>
      <c r="Q277" s="591"/>
      <c r="R277" s="591"/>
      <c r="T277" s="591"/>
      <c r="U277" s="591"/>
      <c r="V277" s="591"/>
      <c r="X277" s="591"/>
      <c r="Y277" s="591"/>
      <c r="Z277" s="591"/>
      <c r="AB277" s="591"/>
      <c r="AC277" s="591"/>
      <c r="AD277" s="591"/>
      <c r="AF277" s="591"/>
      <c r="AG277" s="591"/>
      <c r="AH277" s="591"/>
      <c r="AJ277" s="591"/>
      <c r="AK277" s="591"/>
      <c r="AL277" s="591"/>
      <c r="AN277" s="591"/>
      <c r="AO277" s="591"/>
      <c r="AP277" s="591"/>
      <c r="AR277" s="591"/>
      <c r="AS277" s="591"/>
      <c r="AT277" s="591"/>
      <c r="AV277" s="591"/>
      <c r="AW277" s="591"/>
      <c r="AX277" s="591"/>
      <c r="AZ277" s="591"/>
      <c r="BA277" s="591"/>
      <c r="BB277" s="591"/>
      <c r="BD277" s="591"/>
      <c r="BE277" s="591"/>
      <c r="BF277" s="591"/>
      <c r="BH277" s="591"/>
      <c r="BI277" s="591"/>
      <c r="BJ277" s="591"/>
      <c r="BL277" s="591"/>
      <c r="BM277" s="591"/>
      <c r="BN277" s="591"/>
      <c r="BP277" s="591"/>
      <c r="BQ277" s="591"/>
      <c r="BR277" s="591"/>
      <c r="BT277" s="591"/>
      <c r="BU277" s="591"/>
      <c r="BV277" s="591"/>
      <c r="BX277" s="591"/>
      <c r="BY277" s="591"/>
      <c r="BZ277" s="591"/>
      <c r="CB277" s="591"/>
      <c r="CC277" s="591"/>
      <c r="CD277" s="591"/>
      <c r="CF277" s="591"/>
      <c r="CG277" s="591"/>
      <c r="CH277" s="591"/>
      <c r="CJ277" s="591"/>
      <c r="CK277" s="591"/>
      <c r="CL277" s="591"/>
      <c r="CN277" s="591"/>
      <c r="CO277" s="591"/>
      <c r="CP277" s="591"/>
      <c r="CR277" s="591"/>
      <c r="CS277" s="591"/>
      <c r="CT277" s="591"/>
      <c r="CV277" s="591"/>
      <c r="CW277" s="591"/>
      <c r="CX277" s="591"/>
      <c r="CZ277" s="591"/>
      <c r="DA277" s="591"/>
      <c r="DB277" s="591"/>
      <c r="DD277" s="591"/>
      <c r="DE277" s="591"/>
      <c r="DF277" s="591"/>
      <c r="DH277" s="591"/>
      <c r="DI277" s="591"/>
      <c r="DJ277" s="591"/>
      <c r="DL277" s="591"/>
      <c r="DM277" s="591"/>
      <c r="DN277" s="591"/>
      <c r="DP277" s="591"/>
      <c r="DQ277" s="591"/>
      <c r="DR277" s="591"/>
      <c r="DT277" s="591"/>
      <c r="DU277" s="591"/>
      <c r="DV277" s="591"/>
      <c r="DX277" s="591"/>
      <c r="DY277" s="591"/>
      <c r="DZ277" s="591"/>
      <c r="EB277" s="591"/>
      <c r="EC277" s="591"/>
      <c r="ED277" s="591"/>
      <c r="EF277" s="591"/>
      <c r="EG277" s="591"/>
      <c r="EH277" s="591"/>
      <c r="EJ277" s="591"/>
      <c r="EK277" s="591"/>
      <c r="EL277" s="591"/>
      <c r="EN277" s="591"/>
      <c r="EO277" s="591"/>
      <c r="EP277" s="591"/>
      <c r="ER277" s="591"/>
      <c r="ES277" s="591"/>
      <c r="ET277" s="591"/>
      <c r="EV277" s="591"/>
      <c r="EW277" s="591"/>
      <c r="EX277" s="591"/>
      <c r="EZ277" s="591"/>
      <c r="FA277" s="591"/>
      <c r="FB277" s="591"/>
      <c r="FD277" s="591"/>
      <c r="FE277" s="591"/>
      <c r="FF277" s="591"/>
      <c r="FH277" s="591"/>
      <c r="FI277" s="591"/>
      <c r="FJ277" s="591"/>
      <c r="FL277" s="591"/>
      <c r="FM277" s="591"/>
      <c r="FN277" s="591"/>
      <c r="FP277" s="591"/>
      <c r="FQ277" s="591"/>
      <c r="FR277" s="591"/>
      <c r="FT277" s="591"/>
      <c r="FU277" s="591"/>
      <c r="FV277" s="591"/>
      <c r="FX277" s="591"/>
      <c r="FY277" s="591"/>
      <c r="FZ277" s="591"/>
      <c r="GB277" s="591"/>
      <c r="GC277" s="591"/>
      <c r="GD277" s="591"/>
      <c r="GF277" s="591"/>
      <c r="GG277" s="591"/>
      <c r="GH277" s="591"/>
      <c r="GJ277" s="591"/>
      <c r="GK277" s="591"/>
      <c r="GL277" s="591"/>
      <c r="GN277" s="591"/>
      <c r="GO277" s="591"/>
      <c r="GP277" s="591"/>
      <c r="GR277" s="591"/>
      <c r="GS277" s="591"/>
      <c r="GT277" s="591"/>
      <c r="GV277" s="591"/>
      <c r="GW277" s="591"/>
      <c r="GX277" s="591"/>
      <c r="GZ277" s="591"/>
      <c r="HA277" s="591"/>
      <c r="HB277" s="591"/>
      <c r="HD277" s="591"/>
      <c r="HE277" s="591"/>
      <c r="HF277" s="591"/>
      <c r="HH277" s="591"/>
      <c r="HI277" s="591"/>
      <c r="HJ277" s="591"/>
      <c r="HL277" s="591"/>
      <c r="HM277" s="591"/>
      <c r="HN277" s="591"/>
      <c r="HP277" s="591"/>
      <c r="HQ277" s="591"/>
      <c r="HR277" s="591"/>
      <c r="HT277" s="591"/>
      <c r="HU277" s="591"/>
      <c r="HV277" s="591"/>
      <c r="HX277" s="591"/>
      <c r="HY277" s="591"/>
      <c r="HZ277" s="591"/>
      <c r="IB277" s="591"/>
      <c r="IC277" s="591"/>
      <c r="ID277" s="591"/>
      <c r="IF277" s="591"/>
      <c r="IG277" s="591"/>
      <c r="IH277" s="591"/>
      <c r="IJ277" s="591"/>
      <c r="IK277" s="591"/>
      <c r="IL277" s="591"/>
      <c r="IN277" s="591"/>
      <c r="IO277" s="591"/>
      <c r="IP277" s="591"/>
      <c r="IR277" s="591"/>
      <c r="IS277" s="591"/>
      <c r="IT277" s="591"/>
      <c r="IV277" s="591"/>
    </row>
    <row r="278" spans="1:256" ht="15" customHeight="1" x14ac:dyDescent="0.2">
      <c r="B278" s="655"/>
      <c r="C278" s="597"/>
      <c r="D278" s="597"/>
      <c r="E278" s="597"/>
      <c r="G278" s="699"/>
      <c r="I278" s="591"/>
      <c r="J278" s="591"/>
      <c r="L278" s="591"/>
      <c r="M278" s="591"/>
      <c r="N278" s="591"/>
      <c r="P278" s="591"/>
      <c r="Q278" s="591"/>
      <c r="R278" s="591"/>
      <c r="T278" s="591"/>
      <c r="U278" s="591"/>
      <c r="V278" s="591"/>
      <c r="X278" s="591"/>
      <c r="Y278" s="591"/>
      <c r="Z278" s="591"/>
      <c r="AB278" s="591"/>
      <c r="AC278" s="591"/>
      <c r="AD278" s="591"/>
      <c r="AF278" s="591"/>
      <c r="AG278" s="591"/>
      <c r="AH278" s="591"/>
      <c r="AJ278" s="591"/>
      <c r="AK278" s="591"/>
      <c r="AL278" s="591"/>
      <c r="AN278" s="591"/>
      <c r="AO278" s="591"/>
      <c r="AP278" s="591"/>
      <c r="AR278" s="591"/>
      <c r="AS278" s="591"/>
      <c r="AT278" s="591"/>
      <c r="AV278" s="591"/>
      <c r="AW278" s="591"/>
      <c r="AX278" s="591"/>
      <c r="AZ278" s="591"/>
      <c r="BA278" s="591"/>
      <c r="BB278" s="591"/>
      <c r="BD278" s="591"/>
      <c r="BE278" s="591"/>
      <c r="BF278" s="591"/>
      <c r="BH278" s="591"/>
      <c r="BI278" s="591"/>
      <c r="BJ278" s="591"/>
      <c r="BL278" s="591"/>
      <c r="BM278" s="591"/>
      <c r="BN278" s="591"/>
      <c r="BP278" s="591"/>
      <c r="BQ278" s="591"/>
      <c r="BR278" s="591"/>
      <c r="BT278" s="591"/>
      <c r="BU278" s="591"/>
      <c r="BV278" s="591"/>
      <c r="BX278" s="591"/>
      <c r="BY278" s="591"/>
      <c r="BZ278" s="591"/>
      <c r="CB278" s="591"/>
      <c r="CC278" s="591"/>
      <c r="CD278" s="591"/>
      <c r="CF278" s="591"/>
      <c r="CG278" s="591"/>
      <c r="CH278" s="591"/>
      <c r="CJ278" s="591"/>
      <c r="CK278" s="591"/>
      <c r="CL278" s="591"/>
      <c r="CN278" s="591"/>
      <c r="CO278" s="591"/>
      <c r="CP278" s="591"/>
      <c r="CR278" s="591"/>
      <c r="CS278" s="591"/>
      <c r="CT278" s="591"/>
      <c r="CV278" s="591"/>
      <c r="CW278" s="591"/>
      <c r="CX278" s="591"/>
      <c r="CZ278" s="591"/>
      <c r="DA278" s="591"/>
      <c r="DB278" s="591"/>
      <c r="DD278" s="591"/>
      <c r="DE278" s="591"/>
      <c r="DF278" s="591"/>
      <c r="DH278" s="591"/>
      <c r="DI278" s="591"/>
      <c r="DJ278" s="591"/>
      <c r="DL278" s="591"/>
      <c r="DM278" s="591"/>
      <c r="DN278" s="591"/>
      <c r="DP278" s="591"/>
      <c r="DQ278" s="591"/>
      <c r="DR278" s="591"/>
      <c r="DT278" s="591"/>
      <c r="DU278" s="591"/>
      <c r="DV278" s="591"/>
      <c r="DX278" s="591"/>
      <c r="DY278" s="591"/>
      <c r="DZ278" s="591"/>
      <c r="EB278" s="591"/>
      <c r="EC278" s="591"/>
      <c r="ED278" s="591"/>
      <c r="EF278" s="591"/>
      <c r="EG278" s="591"/>
      <c r="EH278" s="591"/>
      <c r="EJ278" s="591"/>
      <c r="EK278" s="591"/>
      <c r="EL278" s="591"/>
      <c r="EN278" s="591"/>
      <c r="EO278" s="591"/>
      <c r="EP278" s="591"/>
      <c r="ER278" s="591"/>
      <c r="ES278" s="591"/>
      <c r="ET278" s="591"/>
      <c r="EV278" s="591"/>
      <c r="EW278" s="591"/>
      <c r="EX278" s="591"/>
      <c r="EZ278" s="591"/>
      <c r="FA278" s="591"/>
      <c r="FB278" s="591"/>
      <c r="FD278" s="591"/>
      <c r="FE278" s="591"/>
      <c r="FF278" s="591"/>
      <c r="FH278" s="591"/>
      <c r="FI278" s="591"/>
      <c r="FJ278" s="591"/>
      <c r="FL278" s="591"/>
      <c r="FM278" s="591"/>
      <c r="FN278" s="591"/>
      <c r="FP278" s="591"/>
      <c r="FQ278" s="591"/>
      <c r="FR278" s="591"/>
      <c r="FT278" s="591"/>
      <c r="FU278" s="591"/>
      <c r="FV278" s="591"/>
      <c r="FX278" s="591"/>
      <c r="FY278" s="591"/>
      <c r="FZ278" s="591"/>
      <c r="GB278" s="591"/>
      <c r="GC278" s="591"/>
      <c r="GD278" s="591"/>
      <c r="GF278" s="591"/>
      <c r="GG278" s="591"/>
      <c r="GH278" s="591"/>
      <c r="GJ278" s="591"/>
      <c r="GK278" s="591"/>
      <c r="GL278" s="591"/>
      <c r="GN278" s="591"/>
      <c r="GO278" s="591"/>
      <c r="GP278" s="591"/>
      <c r="GR278" s="591"/>
      <c r="GS278" s="591"/>
      <c r="GT278" s="591"/>
      <c r="GV278" s="591"/>
      <c r="GW278" s="591"/>
      <c r="GX278" s="591"/>
      <c r="GZ278" s="591"/>
      <c r="HA278" s="591"/>
      <c r="HB278" s="591"/>
      <c r="HD278" s="591"/>
      <c r="HE278" s="591"/>
      <c r="HF278" s="591"/>
      <c r="HH278" s="591"/>
      <c r="HI278" s="591"/>
      <c r="HJ278" s="591"/>
      <c r="HL278" s="591"/>
      <c r="HM278" s="591"/>
      <c r="HN278" s="591"/>
      <c r="HP278" s="591"/>
      <c r="HQ278" s="591"/>
      <c r="HR278" s="591"/>
      <c r="HT278" s="591"/>
      <c r="HU278" s="591"/>
      <c r="HV278" s="591"/>
      <c r="HX278" s="591"/>
      <c r="HY278" s="591"/>
      <c r="HZ278" s="591"/>
      <c r="IB278" s="591"/>
      <c r="IC278" s="591"/>
      <c r="ID278" s="591"/>
      <c r="IF278" s="591"/>
      <c r="IG278" s="591"/>
      <c r="IH278" s="591"/>
      <c r="IJ278" s="591"/>
      <c r="IK278" s="591"/>
      <c r="IL278" s="591"/>
      <c r="IN278" s="591"/>
      <c r="IO278" s="591"/>
      <c r="IP278" s="591"/>
      <c r="IR278" s="591"/>
      <c r="IS278" s="591"/>
      <c r="IT278" s="591"/>
      <c r="IV278" s="591"/>
    </row>
    <row r="279" spans="1:256" ht="15" customHeight="1" x14ac:dyDescent="0.2">
      <c r="A279" s="792"/>
      <c r="B279" s="655"/>
      <c r="C279" s="597"/>
      <c r="D279" s="597"/>
      <c r="E279" s="597"/>
      <c r="G279" s="699"/>
      <c r="I279" s="591"/>
      <c r="J279" s="591"/>
      <c r="L279" s="591"/>
      <c r="M279" s="591"/>
      <c r="N279" s="591"/>
      <c r="P279" s="591"/>
      <c r="Q279" s="591"/>
      <c r="R279" s="591"/>
      <c r="T279" s="591"/>
      <c r="U279" s="591"/>
      <c r="V279" s="591"/>
      <c r="X279" s="591"/>
      <c r="Y279" s="591"/>
      <c r="Z279" s="591"/>
      <c r="AB279" s="591"/>
      <c r="AC279" s="591"/>
      <c r="AD279" s="591"/>
      <c r="AF279" s="591"/>
      <c r="AG279" s="591"/>
      <c r="AH279" s="591"/>
      <c r="AJ279" s="591"/>
      <c r="AK279" s="591"/>
      <c r="AL279" s="591"/>
      <c r="AN279" s="591"/>
      <c r="AO279" s="591"/>
      <c r="AP279" s="591"/>
      <c r="AR279" s="591"/>
      <c r="AS279" s="591"/>
      <c r="AT279" s="591"/>
      <c r="AV279" s="591"/>
      <c r="AW279" s="591"/>
      <c r="AX279" s="591"/>
      <c r="AZ279" s="591"/>
      <c r="BA279" s="591"/>
      <c r="BB279" s="591"/>
      <c r="BD279" s="591"/>
      <c r="BE279" s="591"/>
      <c r="BF279" s="591"/>
      <c r="BH279" s="591"/>
      <c r="BI279" s="591"/>
      <c r="BJ279" s="591"/>
      <c r="BL279" s="591"/>
      <c r="BM279" s="591"/>
      <c r="BN279" s="591"/>
      <c r="BP279" s="591"/>
      <c r="BQ279" s="591"/>
      <c r="BR279" s="591"/>
      <c r="BT279" s="591"/>
      <c r="BU279" s="591"/>
      <c r="BV279" s="591"/>
      <c r="BX279" s="591"/>
      <c r="BY279" s="591"/>
      <c r="BZ279" s="591"/>
      <c r="CB279" s="591"/>
      <c r="CC279" s="591"/>
      <c r="CD279" s="591"/>
      <c r="CF279" s="591"/>
      <c r="CG279" s="591"/>
      <c r="CH279" s="591"/>
      <c r="CJ279" s="591"/>
      <c r="CK279" s="591"/>
      <c r="CL279" s="591"/>
      <c r="CN279" s="591"/>
      <c r="CO279" s="591"/>
      <c r="CP279" s="591"/>
      <c r="CR279" s="591"/>
      <c r="CS279" s="591"/>
      <c r="CT279" s="591"/>
      <c r="CV279" s="591"/>
      <c r="CW279" s="591"/>
      <c r="CX279" s="591"/>
      <c r="CZ279" s="591"/>
      <c r="DA279" s="591"/>
      <c r="DB279" s="591"/>
      <c r="DD279" s="591"/>
      <c r="DE279" s="591"/>
      <c r="DF279" s="591"/>
      <c r="DH279" s="591"/>
      <c r="DI279" s="591"/>
      <c r="DJ279" s="591"/>
      <c r="DL279" s="591"/>
      <c r="DM279" s="591"/>
      <c r="DN279" s="591"/>
      <c r="DP279" s="591"/>
      <c r="DQ279" s="591"/>
      <c r="DR279" s="591"/>
      <c r="DT279" s="591"/>
      <c r="DU279" s="591"/>
      <c r="DV279" s="591"/>
      <c r="DX279" s="591"/>
      <c r="DY279" s="591"/>
      <c r="DZ279" s="591"/>
      <c r="EB279" s="591"/>
      <c r="EC279" s="591"/>
      <c r="ED279" s="591"/>
      <c r="EF279" s="591"/>
      <c r="EG279" s="591"/>
      <c r="EH279" s="591"/>
      <c r="EJ279" s="591"/>
      <c r="EK279" s="591"/>
      <c r="EL279" s="591"/>
      <c r="EN279" s="591"/>
      <c r="EO279" s="591"/>
      <c r="EP279" s="591"/>
      <c r="ER279" s="591"/>
      <c r="ES279" s="591"/>
      <c r="ET279" s="591"/>
      <c r="EV279" s="591"/>
      <c r="EW279" s="591"/>
      <c r="EX279" s="591"/>
      <c r="EZ279" s="591"/>
      <c r="FA279" s="591"/>
      <c r="FB279" s="591"/>
      <c r="FD279" s="591"/>
      <c r="FE279" s="591"/>
      <c r="FF279" s="591"/>
      <c r="FH279" s="591"/>
      <c r="FI279" s="591"/>
      <c r="FJ279" s="591"/>
      <c r="FL279" s="591"/>
      <c r="FM279" s="591"/>
      <c r="FN279" s="591"/>
      <c r="FP279" s="591"/>
      <c r="FQ279" s="591"/>
      <c r="FR279" s="591"/>
      <c r="FT279" s="591"/>
      <c r="FU279" s="591"/>
      <c r="FV279" s="591"/>
      <c r="FX279" s="591"/>
      <c r="FY279" s="591"/>
      <c r="FZ279" s="591"/>
      <c r="GB279" s="591"/>
      <c r="GC279" s="591"/>
      <c r="GD279" s="591"/>
      <c r="GF279" s="591"/>
      <c r="GG279" s="591"/>
      <c r="GH279" s="591"/>
      <c r="GJ279" s="591"/>
      <c r="GK279" s="591"/>
      <c r="GL279" s="591"/>
      <c r="GN279" s="591"/>
      <c r="GO279" s="591"/>
      <c r="GP279" s="591"/>
      <c r="GR279" s="591"/>
      <c r="GS279" s="591"/>
      <c r="GT279" s="591"/>
      <c r="GV279" s="591"/>
      <c r="GW279" s="591"/>
      <c r="GX279" s="591"/>
      <c r="GZ279" s="591"/>
      <c r="HA279" s="591"/>
      <c r="HB279" s="591"/>
      <c r="HD279" s="591"/>
      <c r="HE279" s="591"/>
      <c r="HF279" s="591"/>
      <c r="HH279" s="591"/>
      <c r="HI279" s="591"/>
      <c r="HJ279" s="591"/>
      <c r="HL279" s="591"/>
      <c r="HM279" s="591"/>
      <c r="HN279" s="591"/>
      <c r="HP279" s="591"/>
      <c r="HQ279" s="591"/>
      <c r="HR279" s="591"/>
      <c r="HT279" s="591"/>
      <c r="HU279" s="591"/>
      <c r="HV279" s="591"/>
      <c r="HX279" s="591"/>
      <c r="HY279" s="591"/>
      <c r="HZ279" s="591"/>
      <c r="IB279" s="591"/>
      <c r="IC279" s="591"/>
      <c r="ID279" s="591"/>
      <c r="IF279" s="591"/>
      <c r="IG279" s="591"/>
      <c r="IH279" s="591"/>
      <c r="IJ279" s="591"/>
      <c r="IK279" s="591"/>
      <c r="IL279" s="591"/>
      <c r="IN279" s="591"/>
      <c r="IO279" s="591"/>
      <c r="IP279" s="591"/>
      <c r="IR279" s="591"/>
      <c r="IS279" s="591"/>
      <c r="IT279" s="591"/>
      <c r="IV279" s="591"/>
    </row>
    <row r="280" spans="1:256" ht="15" customHeight="1" x14ac:dyDescent="0.2">
      <c r="B280" s="655"/>
      <c r="C280" s="597"/>
      <c r="D280" s="597"/>
      <c r="E280" s="597"/>
      <c r="G280" s="699"/>
      <c r="I280" s="591"/>
      <c r="J280" s="591"/>
      <c r="L280" s="591"/>
      <c r="M280" s="591"/>
      <c r="N280" s="591"/>
      <c r="P280" s="591"/>
      <c r="Q280" s="591"/>
      <c r="R280" s="591"/>
      <c r="T280" s="591"/>
      <c r="U280" s="591"/>
      <c r="V280" s="591"/>
      <c r="X280" s="591"/>
      <c r="Y280" s="591"/>
      <c r="Z280" s="591"/>
      <c r="AB280" s="591"/>
      <c r="AC280" s="591"/>
      <c r="AD280" s="591"/>
      <c r="AF280" s="591"/>
      <c r="AG280" s="591"/>
      <c r="AH280" s="591"/>
      <c r="AJ280" s="591"/>
      <c r="AK280" s="591"/>
      <c r="AL280" s="591"/>
      <c r="AN280" s="591"/>
      <c r="AO280" s="591"/>
      <c r="AP280" s="591"/>
      <c r="AR280" s="591"/>
      <c r="AS280" s="591"/>
      <c r="AT280" s="591"/>
      <c r="AV280" s="591"/>
      <c r="AW280" s="591"/>
      <c r="AX280" s="591"/>
      <c r="AZ280" s="591"/>
      <c r="BA280" s="591"/>
      <c r="BB280" s="591"/>
      <c r="BD280" s="591"/>
      <c r="BE280" s="591"/>
      <c r="BF280" s="591"/>
      <c r="BH280" s="591"/>
      <c r="BI280" s="591"/>
      <c r="BJ280" s="591"/>
      <c r="BL280" s="591"/>
      <c r="BM280" s="591"/>
      <c r="BN280" s="591"/>
      <c r="BP280" s="591"/>
      <c r="BQ280" s="591"/>
      <c r="BR280" s="591"/>
      <c r="BT280" s="591"/>
      <c r="BU280" s="591"/>
      <c r="BV280" s="591"/>
      <c r="BX280" s="591"/>
      <c r="BY280" s="591"/>
      <c r="BZ280" s="591"/>
      <c r="CB280" s="591"/>
      <c r="CC280" s="591"/>
      <c r="CD280" s="591"/>
      <c r="CF280" s="591"/>
      <c r="CG280" s="591"/>
      <c r="CH280" s="591"/>
      <c r="CJ280" s="591"/>
      <c r="CK280" s="591"/>
      <c r="CL280" s="591"/>
      <c r="CN280" s="591"/>
      <c r="CO280" s="591"/>
      <c r="CP280" s="591"/>
      <c r="CR280" s="591"/>
      <c r="CS280" s="591"/>
      <c r="CT280" s="591"/>
      <c r="CV280" s="591"/>
      <c r="CW280" s="591"/>
      <c r="CX280" s="591"/>
      <c r="CZ280" s="591"/>
      <c r="DA280" s="591"/>
      <c r="DB280" s="591"/>
      <c r="DD280" s="591"/>
      <c r="DE280" s="591"/>
      <c r="DF280" s="591"/>
      <c r="DH280" s="591"/>
      <c r="DI280" s="591"/>
      <c r="DJ280" s="591"/>
      <c r="DL280" s="591"/>
      <c r="DM280" s="591"/>
      <c r="DN280" s="591"/>
      <c r="DP280" s="591"/>
      <c r="DQ280" s="591"/>
      <c r="DR280" s="591"/>
      <c r="DT280" s="591"/>
      <c r="DU280" s="591"/>
      <c r="DV280" s="591"/>
      <c r="DX280" s="591"/>
      <c r="DY280" s="591"/>
      <c r="DZ280" s="591"/>
      <c r="EB280" s="591"/>
      <c r="EC280" s="591"/>
      <c r="ED280" s="591"/>
      <c r="EF280" s="591"/>
      <c r="EG280" s="591"/>
      <c r="EH280" s="591"/>
      <c r="EJ280" s="591"/>
      <c r="EK280" s="591"/>
      <c r="EL280" s="591"/>
      <c r="EN280" s="591"/>
      <c r="EO280" s="591"/>
      <c r="EP280" s="591"/>
      <c r="ER280" s="591"/>
      <c r="ES280" s="591"/>
      <c r="ET280" s="591"/>
      <c r="EV280" s="591"/>
      <c r="EW280" s="591"/>
      <c r="EX280" s="591"/>
      <c r="EZ280" s="591"/>
      <c r="FA280" s="591"/>
      <c r="FB280" s="591"/>
      <c r="FD280" s="591"/>
      <c r="FE280" s="591"/>
      <c r="FF280" s="591"/>
      <c r="FH280" s="591"/>
      <c r="FI280" s="591"/>
      <c r="FJ280" s="591"/>
      <c r="FL280" s="591"/>
      <c r="FM280" s="591"/>
      <c r="FN280" s="591"/>
      <c r="FP280" s="591"/>
      <c r="FQ280" s="591"/>
      <c r="FR280" s="591"/>
      <c r="FT280" s="591"/>
      <c r="FU280" s="591"/>
      <c r="FV280" s="591"/>
      <c r="FX280" s="591"/>
      <c r="FY280" s="591"/>
      <c r="FZ280" s="591"/>
      <c r="GB280" s="591"/>
      <c r="GC280" s="591"/>
      <c r="GD280" s="591"/>
      <c r="GF280" s="591"/>
      <c r="GG280" s="591"/>
      <c r="GH280" s="591"/>
      <c r="GJ280" s="591"/>
      <c r="GK280" s="591"/>
      <c r="GL280" s="591"/>
      <c r="GN280" s="591"/>
      <c r="GO280" s="591"/>
      <c r="GP280" s="591"/>
      <c r="GR280" s="591"/>
      <c r="GS280" s="591"/>
      <c r="GT280" s="591"/>
      <c r="GV280" s="591"/>
      <c r="GW280" s="591"/>
      <c r="GX280" s="591"/>
      <c r="GZ280" s="591"/>
      <c r="HA280" s="591"/>
      <c r="HB280" s="591"/>
      <c r="HD280" s="591"/>
      <c r="HE280" s="591"/>
      <c r="HF280" s="591"/>
      <c r="HH280" s="591"/>
      <c r="HI280" s="591"/>
      <c r="HJ280" s="591"/>
      <c r="HL280" s="591"/>
      <c r="HM280" s="591"/>
      <c r="HN280" s="591"/>
      <c r="HP280" s="591"/>
      <c r="HQ280" s="591"/>
      <c r="HR280" s="591"/>
      <c r="HT280" s="591"/>
      <c r="HU280" s="591"/>
      <c r="HV280" s="591"/>
      <c r="HX280" s="591"/>
      <c r="HY280" s="591"/>
      <c r="HZ280" s="591"/>
      <c r="IB280" s="591"/>
      <c r="IC280" s="591"/>
      <c r="ID280" s="591"/>
      <c r="IF280" s="591"/>
      <c r="IG280" s="591"/>
      <c r="IH280" s="591"/>
      <c r="IJ280" s="591"/>
      <c r="IK280" s="591"/>
      <c r="IL280" s="591"/>
      <c r="IN280" s="591"/>
      <c r="IO280" s="591"/>
      <c r="IP280" s="591"/>
      <c r="IR280" s="591"/>
      <c r="IS280" s="591"/>
      <c r="IT280" s="591"/>
      <c r="IV280" s="591"/>
    </row>
    <row r="281" spans="1:256" ht="15" customHeight="1" x14ac:dyDescent="0.2">
      <c r="A281" s="685"/>
      <c r="B281" s="655"/>
      <c r="C281" s="597"/>
      <c r="D281" s="597"/>
      <c r="E281" s="597"/>
      <c r="G281" s="699"/>
      <c r="I281" s="591"/>
      <c r="J281" s="591"/>
      <c r="L281" s="591"/>
      <c r="M281" s="591"/>
      <c r="N281" s="591"/>
      <c r="P281" s="591"/>
      <c r="Q281" s="591"/>
      <c r="R281" s="591"/>
      <c r="T281" s="591"/>
      <c r="U281" s="591"/>
      <c r="V281" s="591"/>
      <c r="X281" s="591"/>
      <c r="Y281" s="591"/>
      <c r="Z281" s="591"/>
      <c r="AB281" s="591"/>
      <c r="AC281" s="591"/>
      <c r="AD281" s="591"/>
      <c r="AF281" s="591"/>
      <c r="AG281" s="591"/>
      <c r="AH281" s="591"/>
      <c r="AJ281" s="591"/>
      <c r="AK281" s="591"/>
      <c r="AL281" s="591"/>
      <c r="AN281" s="591"/>
      <c r="AO281" s="591"/>
      <c r="AP281" s="591"/>
      <c r="AR281" s="591"/>
      <c r="AS281" s="591"/>
      <c r="AT281" s="591"/>
      <c r="AV281" s="591"/>
      <c r="AW281" s="591"/>
      <c r="AX281" s="591"/>
      <c r="AZ281" s="591"/>
      <c r="BA281" s="591"/>
      <c r="BB281" s="591"/>
      <c r="BD281" s="591"/>
      <c r="BE281" s="591"/>
      <c r="BF281" s="591"/>
      <c r="BH281" s="591"/>
      <c r="BI281" s="591"/>
      <c r="BJ281" s="591"/>
      <c r="BL281" s="591"/>
      <c r="BM281" s="591"/>
      <c r="BN281" s="591"/>
      <c r="BP281" s="591"/>
      <c r="BQ281" s="591"/>
      <c r="BR281" s="591"/>
      <c r="BT281" s="591"/>
      <c r="BU281" s="591"/>
      <c r="BV281" s="591"/>
      <c r="BX281" s="591"/>
      <c r="BY281" s="591"/>
      <c r="BZ281" s="591"/>
      <c r="CB281" s="591"/>
      <c r="CC281" s="591"/>
      <c r="CD281" s="591"/>
      <c r="CF281" s="591"/>
      <c r="CG281" s="591"/>
      <c r="CH281" s="591"/>
      <c r="CJ281" s="591"/>
      <c r="CK281" s="591"/>
      <c r="CL281" s="591"/>
      <c r="CN281" s="591"/>
      <c r="CO281" s="591"/>
      <c r="CP281" s="591"/>
      <c r="CR281" s="591"/>
      <c r="CS281" s="591"/>
      <c r="CT281" s="591"/>
      <c r="CV281" s="591"/>
      <c r="CW281" s="591"/>
      <c r="CX281" s="591"/>
      <c r="CZ281" s="591"/>
      <c r="DA281" s="591"/>
      <c r="DB281" s="591"/>
      <c r="DD281" s="591"/>
      <c r="DE281" s="591"/>
      <c r="DF281" s="591"/>
      <c r="DH281" s="591"/>
      <c r="DI281" s="591"/>
      <c r="DJ281" s="591"/>
      <c r="DL281" s="591"/>
      <c r="DM281" s="591"/>
      <c r="DN281" s="591"/>
      <c r="DP281" s="591"/>
      <c r="DQ281" s="591"/>
      <c r="DR281" s="591"/>
      <c r="DT281" s="591"/>
      <c r="DU281" s="591"/>
      <c r="DV281" s="591"/>
      <c r="DX281" s="591"/>
      <c r="DY281" s="591"/>
      <c r="DZ281" s="591"/>
      <c r="EB281" s="591"/>
      <c r="EC281" s="591"/>
      <c r="ED281" s="591"/>
      <c r="EF281" s="591"/>
      <c r="EG281" s="591"/>
      <c r="EH281" s="591"/>
      <c r="EJ281" s="591"/>
      <c r="EK281" s="591"/>
      <c r="EL281" s="591"/>
      <c r="EN281" s="591"/>
      <c r="EO281" s="591"/>
      <c r="EP281" s="591"/>
      <c r="ER281" s="591"/>
      <c r="ES281" s="591"/>
      <c r="ET281" s="591"/>
      <c r="EV281" s="591"/>
      <c r="EW281" s="591"/>
      <c r="EX281" s="591"/>
      <c r="EZ281" s="591"/>
      <c r="FA281" s="591"/>
      <c r="FB281" s="591"/>
      <c r="FD281" s="591"/>
      <c r="FE281" s="591"/>
      <c r="FF281" s="591"/>
      <c r="FH281" s="591"/>
      <c r="FI281" s="591"/>
      <c r="FJ281" s="591"/>
      <c r="FL281" s="591"/>
      <c r="FM281" s="591"/>
      <c r="FN281" s="591"/>
      <c r="FP281" s="591"/>
      <c r="FQ281" s="591"/>
      <c r="FR281" s="591"/>
      <c r="FT281" s="591"/>
      <c r="FU281" s="591"/>
      <c r="FV281" s="591"/>
      <c r="FX281" s="591"/>
      <c r="FY281" s="591"/>
      <c r="FZ281" s="591"/>
      <c r="GB281" s="591"/>
      <c r="GC281" s="591"/>
      <c r="GD281" s="591"/>
      <c r="GF281" s="591"/>
      <c r="GG281" s="591"/>
      <c r="GH281" s="591"/>
      <c r="GJ281" s="591"/>
      <c r="GK281" s="591"/>
      <c r="GL281" s="591"/>
      <c r="GN281" s="591"/>
      <c r="GO281" s="591"/>
      <c r="GP281" s="591"/>
      <c r="GR281" s="591"/>
      <c r="GS281" s="591"/>
      <c r="GT281" s="591"/>
      <c r="GV281" s="591"/>
      <c r="GW281" s="591"/>
      <c r="GX281" s="591"/>
      <c r="GZ281" s="591"/>
      <c r="HA281" s="591"/>
      <c r="HB281" s="591"/>
      <c r="HD281" s="591"/>
      <c r="HE281" s="591"/>
      <c r="HF281" s="591"/>
      <c r="HH281" s="591"/>
      <c r="HI281" s="591"/>
      <c r="HJ281" s="591"/>
      <c r="HL281" s="591"/>
      <c r="HM281" s="591"/>
      <c r="HN281" s="591"/>
      <c r="HP281" s="591"/>
      <c r="HQ281" s="591"/>
      <c r="HR281" s="591"/>
      <c r="HT281" s="591"/>
      <c r="HU281" s="591"/>
      <c r="HV281" s="591"/>
      <c r="HX281" s="591"/>
      <c r="HY281" s="591"/>
      <c r="HZ281" s="591"/>
      <c r="IB281" s="591"/>
      <c r="IC281" s="591"/>
      <c r="ID281" s="591"/>
      <c r="IF281" s="591"/>
      <c r="IG281" s="591"/>
      <c r="IH281" s="591"/>
      <c r="IJ281" s="591"/>
      <c r="IK281" s="591"/>
      <c r="IL281" s="591"/>
      <c r="IN281" s="591"/>
      <c r="IO281" s="591"/>
      <c r="IP281" s="591"/>
      <c r="IR281" s="591"/>
      <c r="IS281" s="591"/>
      <c r="IT281" s="591"/>
      <c r="IV281" s="591"/>
    </row>
    <row r="282" spans="1:256" ht="15" customHeight="1" x14ac:dyDescent="0.2">
      <c r="A282" s="685"/>
      <c r="B282" s="655"/>
      <c r="C282" s="597"/>
      <c r="D282" s="597"/>
      <c r="E282" s="597"/>
      <c r="G282" s="699"/>
      <c r="I282" s="591"/>
      <c r="J282" s="591"/>
      <c r="L282" s="591"/>
      <c r="M282" s="591"/>
      <c r="N282" s="591"/>
      <c r="P282" s="591"/>
      <c r="Q282" s="591"/>
      <c r="R282" s="591"/>
      <c r="T282" s="591"/>
      <c r="U282" s="591"/>
      <c r="V282" s="591"/>
      <c r="X282" s="591"/>
      <c r="Y282" s="591"/>
      <c r="Z282" s="591"/>
      <c r="AB282" s="591"/>
      <c r="AC282" s="591"/>
      <c r="AD282" s="591"/>
      <c r="AF282" s="591"/>
      <c r="AG282" s="591"/>
      <c r="AH282" s="591"/>
      <c r="AJ282" s="591"/>
      <c r="AK282" s="591"/>
      <c r="AL282" s="591"/>
      <c r="AN282" s="591"/>
      <c r="AO282" s="591"/>
      <c r="AP282" s="591"/>
      <c r="AR282" s="591"/>
      <c r="AS282" s="591"/>
      <c r="AT282" s="591"/>
      <c r="AV282" s="591"/>
      <c r="AW282" s="591"/>
      <c r="AX282" s="591"/>
      <c r="AZ282" s="591"/>
      <c r="BA282" s="591"/>
      <c r="BB282" s="591"/>
      <c r="BD282" s="591"/>
      <c r="BE282" s="591"/>
      <c r="BF282" s="591"/>
      <c r="BH282" s="591"/>
      <c r="BI282" s="591"/>
      <c r="BJ282" s="591"/>
      <c r="BL282" s="591"/>
      <c r="BM282" s="591"/>
      <c r="BN282" s="591"/>
      <c r="BP282" s="591"/>
      <c r="BQ282" s="591"/>
      <c r="BR282" s="591"/>
      <c r="BT282" s="591"/>
      <c r="BU282" s="591"/>
      <c r="BV282" s="591"/>
      <c r="BX282" s="591"/>
      <c r="BY282" s="591"/>
      <c r="BZ282" s="591"/>
      <c r="CB282" s="591"/>
      <c r="CC282" s="591"/>
      <c r="CD282" s="591"/>
      <c r="CF282" s="591"/>
      <c r="CG282" s="591"/>
      <c r="CH282" s="591"/>
      <c r="CJ282" s="591"/>
      <c r="CK282" s="591"/>
      <c r="CL282" s="591"/>
      <c r="CN282" s="591"/>
      <c r="CO282" s="591"/>
      <c r="CP282" s="591"/>
      <c r="CR282" s="591"/>
      <c r="CS282" s="591"/>
      <c r="CT282" s="591"/>
      <c r="CV282" s="591"/>
      <c r="CW282" s="591"/>
      <c r="CX282" s="591"/>
      <c r="CZ282" s="591"/>
      <c r="DA282" s="591"/>
      <c r="DB282" s="591"/>
      <c r="DD282" s="591"/>
      <c r="DE282" s="591"/>
      <c r="DF282" s="591"/>
      <c r="DH282" s="591"/>
      <c r="DI282" s="591"/>
      <c r="DJ282" s="591"/>
      <c r="DL282" s="591"/>
      <c r="DM282" s="591"/>
      <c r="DN282" s="591"/>
      <c r="DP282" s="591"/>
      <c r="DQ282" s="591"/>
      <c r="DR282" s="591"/>
      <c r="DT282" s="591"/>
      <c r="DU282" s="591"/>
      <c r="DV282" s="591"/>
      <c r="DX282" s="591"/>
      <c r="DY282" s="591"/>
      <c r="DZ282" s="591"/>
      <c r="EB282" s="591"/>
      <c r="EC282" s="591"/>
      <c r="ED282" s="591"/>
      <c r="EF282" s="591"/>
      <c r="EG282" s="591"/>
      <c r="EH282" s="591"/>
      <c r="EJ282" s="591"/>
      <c r="EK282" s="591"/>
      <c r="EL282" s="591"/>
      <c r="EN282" s="591"/>
      <c r="EO282" s="591"/>
      <c r="EP282" s="591"/>
      <c r="ER282" s="591"/>
      <c r="ES282" s="591"/>
      <c r="ET282" s="591"/>
      <c r="EV282" s="591"/>
      <c r="EW282" s="591"/>
      <c r="EX282" s="591"/>
      <c r="EZ282" s="591"/>
      <c r="FA282" s="591"/>
      <c r="FB282" s="591"/>
      <c r="FD282" s="591"/>
      <c r="FE282" s="591"/>
      <c r="FF282" s="591"/>
      <c r="FH282" s="591"/>
      <c r="FI282" s="591"/>
      <c r="FJ282" s="591"/>
      <c r="FL282" s="591"/>
      <c r="FM282" s="591"/>
      <c r="FN282" s="591"/>
      <c r="FP282" s="591"/>
      <c r="FQ282" s="591"/>
      <c r="FR282" s="591"/>
      <c r="FT282" s="591"/>
      <c r="FU282" s="591"/>
      <c r="FV282" s="591"/>
      <c r="FX282" s="591"/>
      <c r="FY282" s="591"/>
      <c r="FZ282" s="591"/>
      <c r="GB282" s="591"/>
      <c r="GC282" s="591"/>
      <c r="GD282" s="591"/>
      <c r="GF282" s="591"/>
      <c r="GG282" s="591"/>
      <c r="GH282" s="591"/>
      <c r="GJ282" s="591"/>
      <c r="GK282" s="591"/>
      <c r="GL282" s="591"/>
      <c r="GN282" s="591"/>
      <c r="GO282" s="591"/>
      <c r="GP282" s="591"/>
      <c r="GR282" s="591"/>
      <c r="GS282" s="591"/>
      <c r="GT282" s="591"/>
      <c r="GV282" s="591"/>
      <c r="GW282" s="591"/>
      <c r="GX282" s="591"/>
      <c r="GZ282" s="591"/>
      <c r="HA282" s="591"/>
      <c r="HB282" s="591"/>
      <c r="HD282" s="591"/>
      <c r="HE282" s="591"/>
      <c r="HF282" s="591"/>
      <c r="HH282" s="591"/>
      <c r="HI282" s="591"/>
      <c r="HJ282" s="591"/>
      <c r="HL282" s="591"/>
      <c r="HM282" s="591"/>
      <c r="HN282" s="591"/>
      <c r="HP282" s="591"/>
      <c r="HQ282" s="591"/>
      <c r="HR282" s="591"/>
      <c r="HT282" s="591"/>
      <c r="HU282" s="591"/>
      <c r="HV282" s="591"/>
      <c r="HX282" s="591"/>
      <c r="HY282" s="591"/>
      <c r="HZ282" s="591"/>
      <c r="IB282" s="591"/>
      <c r="IC282" s="591"/>
      <c r="ID282" s="591"/>
      <c r="IF282" s="591"/>
      <c r="IG282" s="591"/>
      <c r="IH282" s="591"/>
      <c r="IJ282" s="591"/>
      <c r="IK282" s="591"/>
      <c r="IL282" s="591"/>
      <c r="IN282" s="591"/>
      <c r="IO282" s="591"/>
      <c r="IP282" s="591"/>
      <c r="IR282" s="591"/>
      <c r="IS282" s="591"/>
      <c r="IT282" s="591"/>
      <c r="IV282" s="591"/>
    </row>
    <row r="283" spans="1:256" ht="15" customHeight="1" x14ac:dyDescent="0.2">
      <c r="A283" s="685"/>
      <c r="G283" s="699"/>
      <c r="I283" s="591"/>
      <c r="J283" s="591"/>
      <c r="L283" s="591"/>
      <c r="M283" s="591"/>
      <c r="N283" s="591"/>
      <c r="P283" s="591"/>
      <c r="Q283" s="591"/>
      <c r="R283" s="591"/>
      <c r="T283" s="591"/>
      <c r="U283" s="591"/>
      <c r="V283" s="591"/>
      <c r="X283" s="591"/>
      <c r="Y283" s="591"/>
      <c r="Z283" s="591"/>
      <c r="AB283" s="591"/>
      <c r="AC283" s="591"/>
      <c r="AD283" s="591"/>
      <c r="AF283" s="591"/>
      <c r="AG283" s="591"/>
      <c r="AH283" s="591"/>
      <c r="AJ283" s="591"/>
      <c r="AK283" s="591"/>
      <c r="AL283" s="591"/>
      <c r="AN283" s="591"/>
      <c r="AO283" s="591"/>
      <c r="AP283" s="591"/>
      <c r="AR283" s="591"/>
      <c r="AS283" s="591"/>
      <c r="AT283" s="591"/>
      <c r="AV283" s="591"/>
      <c r="AW283" s="591"/>
      <c r="AX283" s="591"/>
      <c r="AZ283" s="591"/>
      <c r="BA283" s="591"/>
      <c r="BB283" s="591"/>
      <c r="BD283" s="591"/>
      <c r="BE283" s="591"/>
      <c r="BF283" s="591"/>
      <c r="BH283" s="591"/>
      <c r="BI283" s="591"/>
      <c r="BJ283" s="591"/>
      <c r="BL283" s="591"/>
      <c r="BM283" s="591"/>
      <c r="BN283" s="591"/>
      <c r="BP283" s="591"/>
      <c r="BQ283" s="591"/>
      <c r="BR283" s="591"/>
      <c r="BT283" s="591"/>
      <c r="BU283" s="591"/>
      <c r="BV283" s="591"/>
      <c r="BX283" s="591"/>
      <c r="BY283" s="591"/>
      <c r="BZ283" s="591"/>
      <c r="CB283" s="591"/>
      <c r="CC283" s="591"/>
      <c r="CD283" s="591"/>
      <c r="CF283" s="591"/>
      <c r="CG283" s="591"/>
      <c r="CH283" s="591"/>
      <c r="CJ283" s="591"/>
      <c r="CK283" s="591"/>
      <c r="CL283" s="591"/>
      <c r="CN283" s="591"/>
      <c r="CO283" s="591"/>
      <c r="CP283" s="591"/>
      <c r="CR283" s="591"/>
      <c r="CS283" s="591"/>
      <c r="CT283" s="591"/>
      <c r="CV283" s="591"/>
      <c r="CW283" s="591"/>
      <c r="CX283" s="591"/>
      <c r="CZ283" s="591"/>
      <c r="DA283" s="591"/>
      <c r="DB283" s="591"/>
      <c r="DD283" s="591"/>
      <c r="DE283" s="591"/>
      <c r="DF283" s="591"/>
      <c r="DH283" s="591"/>
      <c r="DI283" s="591"/>
      <c r="DJ283" s="591"/>
      <c r="DL283" s="591"/>
      <c r="DM283" s="591"/>
      <c r="DN283" s="591"/>
      <c r="DP283" s="591"/>
      <c r="DQ283" s="591"/>
      <c r="DR283" s="591"/>
      <c r="DT283" s="591"/>
      <c r="DU283" s="591"/>
      <c r="DV283" s="591"/>
      <c r="DX283" s="591"/>
      <c r="DY283" s="591"/>
      <c r="DZ283" s="591"/>
      <c r="EB283" s="591"/>
      <c r="EC283" s="591"/>
      <c r="ED283" s="591"/>
      <c r="EF283" s="591"/>
      <c r="EG283" s="591"/>
      <c r="EH283" s="591"/>
      <c r="EJ283" s="591"/>
      <c r="EK283" s="591"/>
      <c r="EL283" s="591"/>
      <c r="EN283" s="591"/>
      <c r="EO283" s="591"/>
      <c r="EP283" s="591"/>
      <c r="ER283" s="591"/>
      <c r="ES283" s="591"/>
      <c r="ET283" s="591"/>
      <c r="EV283" s="591"/>
      <c r="EW283" s="591"/>
      <c r="EX283" s="591"/>
      <c r="EZ283" s="591"/>
      <c r="FA283" s="591"/>
      <c r="FB283" s="591"/>
      <c r="FD283" s="591"/>
      <c r="FE283" s="591"/>
      <c r="FF283" s="591"/>
      <c r="FH283" s="591"/>
      <c r="FI283" s="591"/>
      <c r="FJ283" s="591"/>
      <c r="FL283" s="591"/>
      <c r="FM283" s="591"/>
      <c r="FN283" s="591"/>
      <c r="FP283" s="591"/>
      <c r="FQ283" s="591"/>
      <c r="FR283" s="591"/>
      <c r="FT283" s="591"/>
      <c r="FU283" s="591"/>
      <c r="FV283" s="591"/>
      <c r="FX283" s="591"/>
      <c r="FY283" s="591"/>
      <c r="FZ283" s="591"/>
      <c r="GB283" s="591"/>
      <c r="GC283" s="591"/>
      <c r="GD283" s="591"/>
      <c r="GF283" s="591"/>
      <c r="GG283" s="591"/>
      <c r="GH283" s="591"/>
      <c r="GJ283" s="591"/>
      <c r="GK283" s="591"/>
      <c r="GL283" s="591"/>
      <c r="GN283" s="591"/>
      <c r="GO283" s="591"/>
      <c r="GP283" s="591"/>
      <c r="GR283" s="591"/>
      <c r="GS283" s="591"/>
      <c r="GT283" s="591"/>
      <c r="GV283" s="591"/>
      <c r="GW283" s="591"/>
      <c r="GX283" s="591"/>
      <c r="GZ283" s="591"/>
      <c r="HA283" s="591"/>
      <c r="HB283" s="591"/>
      <c r="HD283" s="591"/>
      <c r="HE283" s="591"/>
      <c r="HF283" s="591"/>
      <c r="HH283" s="591"/>
      <c r="HI283" s="591"/>
      <c r="HJ283" s="591"/>
      <c r="HL283" s="591"/>
      <c r="HM283" s="591"/>
      <c r="HN283" s="591"/>
      <c r="HP283" s="591"/>
      <c r="HQ283" s="591"/>
      <c r="HR283" s="591"/>
      <c r="HT283" s="591"/>
      <c r="HU283" s="591"/>
      <c r="HV283" s="591"/>
      <c r="HX283" s="591"/>
      <c r="HY283" s="591"/>
      <c r="HZ283" s="591"/>
      <c r="IB283" s="591"/>
      <c r="IC283" s="591"/>
      <c r="ID283" s="591"/>
      <c r="IF283" s="591"/>
      <c r="IG283" s="591"/>
      <c r="IH283" s="591"/>
      <c r="IJ283" s="591"/>
      <c r="IK283" s="591"/>
      <c r="IL283" s="591"/>
      <c r="IN283" s="591"/>
      <c r="IO283" s="591"/>
      <c r="IP283" s="591"/>
      <c r="IR283" s="591"/>
      <c r="IS283" s="591"/>
      <c r="IT283" s="591"/>
      <c r="IV283" s="591"/>
    </row>
    <row r="284" spans="1:256" ht="15" customHeight="1" x14ac:dyDescent="0.2">
      <c r="A284" s="685"/>
      <c r="B284" s="655"/>
      <c r="G284" s="699"/>
      <c r="I284" s="591"/>
      <c r="J284" s="591"/>
      <c r="L284" s="591"/>
      <c r="M284" s="591"/>
      <c r="N284" s="591"/>
      <c r="P284" s="591"/>
      <c r="Q284" s="591"/>
      <c r="R284" s="591"/>
      <c r="T284" s="591"/>
      <c r="U284" s="591"/>
      <c r="V284" s="591"/>
      <c r="X284" s="591"/>
      <c r="Y284" s="591"/>
      <c r="Z284" s="591"/>
      <c r="AB284" s="591"/>
      <c r="AC284" s="591"/>
      <c r="AD284" s="591"/>
      <c r="AF284" s="591"/>
      <c r="AG284" s="591"/>
      <c r="AH284" s="591"/>
      <c r="AJ284" s="591"/>
      <c r="AK284" s="591"/>
      <c r="AL284" s="591"/>
      <c r="AN284" s="591"/>
      <c r="AO284" s="591"/>
      <c r="AP284" s="591"/>
      <c r="AR284" s="591"/>
      <c r="AS284" s="591"/>
      <c r="AT284" s="591"/>
      <c r="AV284" s="591"/>
      <c r="AW284" s="591"/>
      <c r="AX284" s="591"/>
      <c r="AZ284" s="591"/>
      <c r="BA284" s="591"/>
      <c r="BB284" s="591"/>
      <c r="BD284" s="591"/>
      <c r="BE284" s="591"/>
      <c r="BF284" s="591"/>
      <c r="BH284" s="591"/>
      <c r="BI284" s="591"/>
      <c r="BJ284" s="591"/>
      <c r="BL284" s="591"/>
      <c r="BM284" s="591"/>
      <c r="BN284" s="591"/>
      <c r="BP284" s="591"/>
      <c r="BQ284" s="591"/>
      <c r="BR284" s="591"/>
      <c r="BT284" s="591"/>
      <c r="BU284" s="591"/>
      <c r="BV284" s="591"/>
      <c r="BX284" s="591"/>
      <c r="BY284" s="591"/>
      <c r="BZ284" s="591"/>
      <c r="CB284" s="591"/>
      <c r="CC284" s="591"/>
      <c r="CD284" s="591"/>
      <c r="CF284" s="591"/>
      <c r="CG284" s="591"/>
      <c r="CH284" s="591"/>
      <c r="CJ284" s="591"/>
      <c r="CK284" s="591"/>
      <c r="CL284" s="591"/>
      <c r="CN284" s="591"/>
      <c r="CO284" s="591"/>
      <c r="CP284" s="591"/>
      <c r="CR284" s="591"/>
      <c r="CS284" s="591"/>
      <c r="CT284" s="591"/>
      <c r="CV284" s="591"/>
      <c r="CW284" s="591"/>
      <c r="CX284" s="591"/>
      <c r="CZ284" s="591"/>
      <c r="DA284" s="591"/>
      <c r="DB284" s="591"/>
      <c r="DD284" s="591"/>
      <c r="DE284" s="591"/>
      <c r="DF284" s="591"/>
      <c r="DH284" s="591"/>
      <c r="DI284" s="591"/>
      <c r="DJ284" s="591"/>
      <c r="DL284" s="591"/>
      <c r="DM284" s="591"/>
      <c r="DN284" s="591"/>
      <c r="DP284" s="591"/>
      <c r="DQ284" s="591"/>
      <c r="DR284" s="591"/>
      <c r="DT284" s="591"/>
      <c r="DU284" s="591"/>
      <c r="DV284" s="591"/>
      <c r="DX284" s="591"/>
      <c r="DY284" s="591"/>
      <c r="DZ284" s="591"/>
      <c r="EB284" s="591"/>
      <c r="EC284" s="591"/>
      <c r="ED284" s="591"/>
      <c r="EF284" s="591"/>
      <c r="EG284" s="591"/>
      <c r="EH284" s="591"/>
      <c r="EJ284" s="591"/>
      <c r="EK284" s="591"/>
      <c r="EL284" s="591"/>
      <c r="EN284" s="591"/>
      <c r="EO284" s="591"/>
      <c r="EP284" s="591"/>
      <c r="ER284" s="591"/>
      <c r="ES284" s="591"/>
      <c r="ET284" s="591"/>
      <c r="EV284" s="591"/>
      <c r="EW284" s="591"/>
      <c r="EX284" s="591"/>
      <c r="EZ284" s="591"/>
      <c r="FA284" s="591"/>
      <c r="FB284" s="591"/>
      <c r="FD284" s="591"/>
      <c r="FE284" s="591"/>
      <c r="FF284" s="591"/>
      <c r="FH284" s="591"/>
      <c r="FI284" s="591"/>
      <c r="FJ284" s="591"/>
      <c r="FL284" s="591"/>
      <c r="FM284" s="591"/>
      <c r="FN284" s="591"/>
      <c r="FP284" s="591"/>
      <c r="FQ284" s="591"/>
      <c r="FR284" s="591"/>
      <c r="FT284" s="591"/>
      <c r="FU284" s="591"/>
      <c r="FV284" s="591"/>
      <c r="FX284" s="591"/>
      <c r="FY284" s="591"/>
      <c r="FZ284" s="591"/>
      <c r="GB284" s="591"/>
      <c r="GC284" s="591"/>
      <c r="GD284" s="591"/>
      <c r="GF284" s="591"/>
      <c r="GG284" s="591"/>
      <c r="GH284" s="591"/>
      <c r="GJ284" s="591"/>
      <c r="GK284" s="591"/>
      <c r="GL284" s="591"/>
      <c r="GN284" s="591"/>
      <c r="GO284" s="591"/>
      <c r="GP284" s="591"/>
      <c r="GR284" s="591"/>
      <c r="GS284" s="591"/>
      <c r="GT284" s="591"/>
      <c r="GV284" s="591"/>
      <c r="GW284" s="591"/>
      <c r="GX284" s="591"/>
      <c r="GZ284" s="591"/>
      <c r="HA284" s="591"/>
      <c r="HB284" s="591"/>
      <c r="HD284" s="591"/>
      <c r="HE284" s="591"/>
      <c r="HF284" s="591"/>
      <c r="HH284" s="591"/>
      <c r="HI284" s="591"/>
      <c r="HJ284" s="591"/>
      <c r="HL284" s="591"/>
      <c r="HM284" s="591"/>
      <c r="HN284" s="591"/>
      <c r="HP284" s="591"/>
      <c r="HQ284" s="591"/>
      <c r="HR284" s="591"/>
      <c r="HT284" s="591"/>
      <c r="HU284" s="591"/>
      <c r="HV284" s="591"/>
      <c r="HX284" s="591"/>
      <c r="HY284" s="591"/>
      <c r="HZ284" s="591"/>
      <c r="IB284" s="591"/>
      <c r="IC284" s="591"/>
      <c r="ID284" s="591"/>
      <c r="IF284" s="591"/>
      <c r="IG284" s="591"/>
      <c r="IH284" s="591"/>
      <c r="IJ284" s="591"/>
      <c r="IK284" s="591"/>
      <c r="IL284" s="591"/>
      <c r="IN284" s="591"/>
      <c r="IO284" s="591"/>
      <c r="IP284" s="591"/>
      <c r="IR284" s="591"/>
      <c r="IS284" s="591"/>
      <c r="IT284" s="591"/>
      <c r="IV284" s="591"/>
    </row>
    <row r="285" spans="1:256" ht="15" customHeight="1" x14ac:dyDescent="0.2">
      <c r="A285" s="599"/>
      <c r="G285" s="699"/>
      <c r="I285" s="591"/>
      <c r="J285" s="591"/>
      <c r="L285" s="591"/>
      <c r="M285" s="591"/>
      <c r="N285" s="591"/>
      <c r="P285" s="591"/>
      <c r="Q285" s="591"/>
      <c r="R285" s="591"/>
      <c r="T285" s="591"/>
      <c r="U285" s="591"/>
      <c r="V285" s="591"/>
      <c r="X285" s="591"/>
      <c r="Y285" s="591"/>
      <c r="Z285" s="591"/>
      <c r="AB285" s="591"/>
      <c r="AC285" s="591"/>
      <c r="AD285" s="591"/>
      <c r="AF285" s="591"/>
      <c r="AG285" s="591"/>
      <c r="AH285" s="591"/>
      <c r="AJ285" s="591"/>
      <c r="AK285" s="591"/>
      <c r="AL285" s="591"/>
      <c r="AN285" s="591"/>
      <c r="AO285" s="591"/>
      <c r="AP285" s="591"/>
      <c r="AR285" s="591"/>
      <c r="AS285" s="591"/>
      <c r="AT285" s="591"/>
      <c r="AV285" s="591"/>
      <c r="AW285" s="591"/>
      <c r="AX285" s="591"/>
      <c r="AZ285" s="591"/>
      <c r="BA285" s="591"/>
      <c r="BB285" s="591"/>
      <c r="BD285" s="591"/>
      <c r="BE285" s="591"/>
      <c r="BF285" s="591"/>
      <c r="BH285" s="591"/>
      <c r="BI285" s="591"/>
      <c r="BJ285" s="591"/>
      <c r="BL285" s="591"/>
      <c r="BM285" s="591"/>
      <c r="BN285" s="591"/>
      <c r="BP285" s="591"/>
      <c r="BQ285" s="591"/>
      <c r="BR285" s="591"/>
      <c r="BT285" s="591"/>
      <c r="BU285" s="591"/>
      <c r="BV285" s="591"/>
      <c r="BX285" s="591"/>
      <c r="BY285" s="591"/>
      <c r="BZ285" s="591"/>
      <c r="CB285" s="591"/>
      <c r="CC285" s="591"/>
      <c r="CD285" s="591"/>
      <c r="CF285" s="591"/>
      <c r="CG285" s="591"/>
      <c r="CH285" s="591"/>
      <c r="CJ285" s="591"/>
      <c r="CK285" s="591"/>
      <c r="CL285" s="591"/>
      <c r="CN285" s="591"/>
      <c r="CO285" s="591"/>
      <c r="CP285" s="591"/>
      <c r="CR285" s="591"/>
      <c r="CS285" s="591"/>
      <c r="CT285" s="591"/>
      <c r="CV285" s="591"/>
      <c r="CW285" s="591"/>
      <c r="CX285" s="591"/>
      <c r="CZ285" s="591"/>
      <c r="DA285" s="591"/>
      <c r="DB285" s="591"/>
      <c r="DD285" s="591"/>
      <c r="DE285" s="591"/>
      <c r="DF285" s="591"/>
      <c r="DH285" s="591"/>
      <c r="DI285" s="591"/>
      <c r="DJ285" s="591"/>
      <c r="DL285" s="591"/>
      <c r="DM285" s="591"/>
      <c r="DN285" s="591"/>
      <c r="DP285" s="591"/>
      <c r="DQ285" s="591"/>
      <c r="DR285" s="591"/>
      <c r="DT285" s="591"/>
      <c r="DU285" s="591"/>
      <c r="DV285" s="591"/>
      <c r="DX285" s="591"/>
      <c r="DY285" s="591"/>
      <c r="DZ285" s="591"/>
      <c r="EB285" s="591"/>
      <c r="EC285" s="591"/>
      <c r="ED285" s="591"/>
      <c r="EF285" s="591"/>
      <c r="EG285" s="591"/>
      <c r="EH285" s="591"/>
      <c r="EJ285" s="591"/>
      <c r="EK285" s="591"/>
      <c r="EL285" s="591"/>
      <c r="EN285" s="591"/>
      <c r="EO285" s="591"/>
      <c r="EP285" s="591"/>
      <c r="ER285" s="591"/>
      <c r="ES285" s="591"/>
      <c r="ET285" s="591"/>
      <c r="EV285" s="591"/>
      <c r="EW285" s="591"/>
      <c r="EX285" s="591"/>
      <c r="EZ285" s="591"/>
      <c r="FA285" s="591"/>
      <c r="FB285" s="591"/>
      <c r="FD285" s="591"/>
      <c r="FE285" s="591"/>
      <c r="FF285" s="591"/>
      <c r="FH285" s="591"/>
      <c r="FI285" s="591"/>
      <c r="FJ285" s="591"/>
      <c r="FL285" s="591"/>
      <c r="FM285" s="591"/>
      <c r="FN285" s="591"/>
      <c r="FP285" s="591"/>
      <c r="FQ285" s="591"/>
      <c r="FR285" s="591"/>
      <c r="FT285" s="591"/>
      <c r="FU285" s="591"/>
      <c r="FV285" s="591"/>
      <c r="FX285" s="591"/>
      <c r="FY285" s="591"/>
      <c r="FZ285" s="591"/>
      <c r="GB285" s="591"/>
      <c r="GC285" s="591"/>
      <c r="GD285" s="591"/>
      <c r="GF285" s="591"/>
      <c r="GG285" s="591"/>
      <c r="GH285" s="591"/>
      <c r="GJ285" s="591"/>
      <c r="GK285" s="591"/>
      <c r="GL285" s="591"/>
      <c r="GN285" s="591"/>
      <c r="GO285" s="591"/>
      <c r="GP285" s="591"/>
      <c r="GR285" s="591"/>
      <c r="GS285" s="591"/>
      <c r="GT285" s="591"/>
      <c r="GV285" s="591"/>
      <c r="GW285" s="591"/>
      <c r="GX285" s="591"/>
      <c r="GZ285" s="591"/>
      <c r="HA285" s="591"/>
      <c r="HB285" s="591"/>
      <c r="HD285" s="591"/>
      <c r="HE285" s="591"/>
      <c r="HF285" s="591"/>
      <c r="HH285" s="591"/>
      <c r="HI285" s="591"/>
      <c r="HJ285" s="591"/>
      <c r="HL285" s="591"/>
      <c r="HM285" s="591"/>
      <c r="HN285" s="591"/>
      <c r="HP285" s="591"/>
      <c r="HQ285" s="591"/>
      <c r="HR285" s="591"/>
      <c r="HT285" s="591"/>
      <c r="HU285" s="591"/>
      <c r="HV285" s="591"/>
      <c r="HX285" s="591"/>
      <c r="HY285" s="591"/>
      <c r="HZ285" s="591"/>
      <c r="IB285" s="591"/>
      <c r="IC285" s="591"/>
      <c r="ID285" s="591"/>
      <c r="IF285" s="591"/>
      <c r="IG285" s="591"/>
      <c r="IH285" s="591"/>
      <c r="IJ285" s="591"/>
      <c r="IK285" s="591"/>
      <c r="IL285" s="591"/>
      <c r="IN285" s="591"/>
      <c r="IO285" s="591"/>
      <c r="IP285" s="591"/>
      <c r="IR285" s="591"/>
      <c r="IS285" s="591"/>
      <c r="IT285" s="591"/>
      <c r="IV285" s="591"/>
    </row>
    <row r="286" spans="1:256" ht="15" customHeight="1" x14ac:dyDescent="0.2">
      <c r="G286" s="699"/>
      <c r="I286" s="591"/>
      <c r="J286" s="591"/>
      <c r="L286" s="591"/>
      <c r="M286" s="591"/>
      <c r="N286" s="591"/>
      <c r="P286" s="591"/>
      <c r="Q286" s="591"/>
      <c r="R286" s="591"/>
      <c r="T286" s="591"/>
      <c r="U286" s="591"/>
      <c r="V286" s="591"/>
      <c r="X286" s="591"/>
      <c r="Y286" s="591"/>
      <c r="Z286" s="591"/>
      <c r="AB286" s="591"/>
      <c r="AC286" s="591"/>
      <c r="AD286" s="591"/>
      <c r="AF286" s="591"/>
      <c r="AG286" s="591"/>
      <c r="AH286" s="591"/>
      <c r="AJ286" s="591"/>
      <c r="AK286" s="591"/>
      <c r="AL286" s="591"/>
      <c r="AN286" s="591"/>
      <c r="AO286" s="591"/>
      <c r="AP286" s="591"/>
      <c r="AR286" s="591"/>
      <c r="AS286" s="591"/>
      <c r="AT286" s="591"/>
      <c r="AV286" s="591"/>
      <c r="AW286" s="591"/>
      <c r="AX286" s="591"/>
      <c r="AZ286" s="591"/>
      <c r="BA286" s="591"/>
      <c r="BB286" s="591"/>
      <c r="BD286" s="591"/>
      <c r="BE286" s="591"/>
      <c r="BF286" s="591"/>
      <c r="BH286" s="591"/>
      <c r="BI286" s="591"/>
      <c r="BJ286" s="591"/>
      <c r="BL286" s="591"/>
      <c r="BM286" s="591"/>
      <c r="BN286" s="591"/>
      <c r="BP286" s="591"/>
      <c r="BQ286" s="591"/>
      <c r="BR286" s="591"/>
      <c r="BT286" s="591"/>
      <c r="BU286" s="591"/>
      <c r="BV286" s="591"/>
      <c r="BX286" s="591"/>
      <c r="BY286" s="591"/>
      <c r="BZ286" s="591"/>
      <c r="CB286" s="591"/>
      <c r="CC286" s="591"/>
      <c r="CD286" s="591"/>
      <c r="CF286" s="591"/>
      <c r="CG286" s="591"/>
      <c r="CH286" s="591"/>
      <c r="CJ286" s="591"/>
      <c r="CK286" s="591"/>
      <c r="CL286" s="591"/>
      <c r="CN286" s="591"/>
      <c r="CO286" s="591"/>
      <c r="CP286" s="591"/>
      <c r="CR286" s="591"/>
      <c r="CS286" s="591"/>
      <c r="CT286" s="591"/>
      <c r="CV286" s="591"/>
      <c r="CW286" s="591"/>
      <c r="CX286" s="591"/>
      <c r="CZ286" s="591"/>
      <c r="DA286" s="591"/>
      <c r="DB286" s="591"/>
      <c r="DD286" s="591"/>
      <c r="DE286" s="591"/>
      <c r="DF286" s="591"/>
      <c r="DH286" s="591"/>
      <c r="DI286" s="591"/>
      <c r="DJ286" s="591"/>
      <c r="DL286" s="591"/>
      <c r="DM286" s="591"/>
      <c r="DN286" s="591"/>
      <c r="DP286" s="591"/>
      <c r="DQ286" s="591"/>
      <c r="DR286" s="591"/>
      <c r="DT286" s="591"/>
      <c r="DU286" s="591"/>
      <c r="DV286" s="591"/>
      <c r="DX286" s="591"/>
      <c r="DY286" s="591"/>
      <c r="DZ286" s="591"/>
      <c r="EB286" s="591"/>
      <c r="EC286" s="591"/>
      <c r="ED286" s="591"/>
      <c r="EF286" s="591"/>
      <c r="EG286" s="591"/>
      <c r="EH286" s="591"/>
      <c r="EJ286" s="591"/>
      <c r="EK286" s="591"/>
      <c r="EL286" s="591"/>
      <c r="EN286" s="591"/>
      <c r="EO286" s="591"/>
      <c r="EP286" s="591"/>
      <c r="ER286" s="591"/>
      <c r="ES286" s="591"/>
      <c r="ET286" s="591"/>
      <c r="EV286" s="591"/>
      <c r="EW286" s="591"/>
      <c r="EX286" s="591"/>
      <c r="EZ286" s="591"/>
      <c r="FA286" s="591"/>
      <c r="FB286" s="591"/>
      <c r="FD286" s="591"/>
      <c r="FE286" s="591"/>
      <c r="FF286" s="591"/>
      <c r="FH286" s="591"/>
      <c r="FI286" s="591"/>
      <c r="FJ286" s="591"/>
      <c r="FL286" s="591"/>
      <c r="FM286" s="591"/>
      <c r="FN286" s="591"/>
      <c r="FP286" s="591"/>
      <c r="FQ286" s="591"/>
      <c r="FR286" s="591"/>
      <c r="FT286" s="591"/>
      <c r="FU286" s="591"/>
      <c r="FV286" s="591"/>
      <c r="FX286" s="591"/>
      <c r="FY286" s="591"/>
      <c r="FZ286" s="591"/>
      <c r="GB286" s="591"/>
      <c r="GC286" s="591"/>
      <c r="GD286" s="591"/>
      <c r="GF286" s="591"/>
      <c r="GG286" s="591"/>
      <c r="GH286" s="591"/>
      <c r="GJ286" s="591"/>
      <c r="GK286" s="591"/>
      <c r="GL286" s="591"/>
      <c r="GN286" s="591"/>
      <c r="GO286" s="591"/>
      <c r="GP286" s="591"/>
      <c r="GR286" s="591"/>
      <c r="GS286" s="591"/>
      <c r="GT286" s="591"/>
      <c r="GV286" s="591"/>
      <c r="GW286" s="591"/>
      <c r="GX286" s="591"/>
      <c r="GZ286" s="591"/>
      <c r="HA286" s="591"/>
      <c r="HB286" s="591"/>
      <c r="HD286" s="591"/>
      <c r="HE286" s="591"/>
      <c r="HF286" s="591"/>
      <c r="HH286" s="591"/>
      <c r="HI286" s="591"/>
      <c r="HJ286" s="591"/>
      <c r="HL286" s="591"/>
      <c r="HM286" s="591"/>
      <c r="HN286" s="591"/>
      <c r="HP286" s="591"/>
      <c r="HQ286" s="591"/>
      <c r="HR286" s="591"/>
      <c r="HT286" s="591"/>
      <c r="HU286" s="591"/>
      <c r="HV286" s="591"/>
      <c r="HX286" s="591"/>
      <c r="HY286" s="591"/>
      <c r="HZ286" s="591"/>
      <c r="IB286" s="591"/>
      <c r="IC286" s="591"/>
      <c r="ID286" s="591"/>
      <c r="IF286" s="591"/>
      <c r="IG286" s="591"/>
      <c r="IH286" s="591"/>
      <c r="IJ286" s="591"/>
      <c r="IK286" s="591"/>
      <c r="IL286" s="591"/>
      <c r="IN286" s="591"/>
      <c r="IO286" s="591"/>
      <c r="IP286" s="591"/>
      <c r="IR286" s="591"/>
      <c r="IS286" s="591"/>
      <c r="IT286" s="591"/>
      <c r="IV286" s="591"/>
    </row>
    <row r="287" spans="1:256" ht="15" customHeight="1" x14ac:dyDescent="0.2">
      <c r="G287" s="699"/>
      <c r="I287" s="591"/>
      <c r="J287" s="591"/>
      <c r="L287" s="591"/>
      <c r="M287" s="591"/>
      <c r="N287" s="591"/>
      <c r="P287" s="591"/>
      <c r="Q287" s="591"/>
      <c r="R287" s="591"/>
      <c r="T287" s="591"/>
      <c r="U287" s="591"/>
      <c r="V287" s="591"/>
      <c r="X287" s="591"/>
      <c r="Y287" s="591"/>
      <c r="Z287" s="591"/>
      <c r="AB287" s="591"/>
      <c r="AC287" s="591"/>
      <c r="AD287" s="591"/>
      <c r="AF287" s="591"/>
      <c r="AG287" s="591"/>
      <c r="AH287" s="591"/>
      <c r="AJ287" s="591"/>
      <c r="AK287" s="591"/>
      <c r="AL287" s="591"/>
      <c r="AN287" s="591"/>
      <c r="AO287" s="591"/>
      <c r="AP287" s="591"/>
      <c r="AR287" s="591"/>
      <c r="AS287" s="591"/>
      <c r="AT287" s="591"/>
      <c r="AV287" s="591"/>
      <c r="AW287" s="591"/>
      <c r="AX287" s="591"/>
      <c r="AZ287" s="591"/>
      <c r="BA287" s="591"/>
      <c r="BB287" s="591"/>
      <c r="BD287" s="591"/>
      <c r="BE287" s="591"/>
      <c r="BF287" s="591"/>
      <c r="BH287" s="591"/>
      <c r="BI287" s="591"/>
      <c r="BJ287" s="591"/>
      <c r="BL287" s="591"/>
      <c r="BM287" s="591"/>
      <c r="BN287" s="591"/>
      <c r="BP287" s="591"/>
      <c r="BQ287" s="591"/>
      <c r="BR287" s="591"/>
      <c r="BT287" s="591"/>
      <c r="BU287" s="591"/>
      <c r="BV287" s="591"/>
      <c r="BX287" s="591"/>
      <c r="BY287" s="591"/>
      <c r="BZ287" s="591"/>
      <c r="CB287" s="591"/>
      <c r="CC287" s="591"/>
      <c r="CD287" s="591"/>
      <c r="CF287" s="591"/>
      <c r="CG287" s="591"/>
      <c r="CH287" s="591"/>
      <c r="CJ287" s="591"/>
      <c r="CK287" s="591"/>
      <c r="CL287" s="591"/>
      <c r="CN287" s="591"/>
      <c r="CO287" s="591"/>
      <c r="CP287" s="591"/>
      <c r="CR287" s="591"/>
      <c r="CS287" s="591"/>
      <c r="CT287" s="591"/>
      <c r="CV287" s="591"/>
      <c r="CW287" s="591"/>
      <c r="CX287" s="591"/>
      <c r="CZ287" s="591"/>
      <c r="DA287" s="591"/>
      <c r="DB287" s="591"/>
      <c r="DD287" s="591"/>
      <c r="DE287" s="591"/>
      <c r="DF287" s="591"/>
      <c r="DH287" s="591"/>
      <c r="DI287" s="591"/>
      <c r="DJ287" s="591"/>
      <c r="DL287" s="591"/>
      <c r="DM287" s="591"/>
      <c r="DN287" s="591"/>
      <c r="DP287" s="591"/>
      <c r="DQ287" s="591"/>
      <c r="DR287" s="591"/>
      <c r="DT287" s="591"/>
      <c r="DU287" s="591"/>
      <c r="DV287" s="591"/>
      <c r="DX287" s="591"/>
      <c r="DY287" s="591"/>
      <c r="DZ287" s="591"/>
      <c r="EB287" s="591"/>
      <c r="EC287" s="591"/>
      <c r="ED287" s="591"/>
      <c r="EF287" s="591"/>
      <c r="EG287" s="591"/>
      <c r="EH287" s="591"/>
      <c r="EJ287" s="591"/>
      <c r="EK287" s="591"/>
      <c r="EL287" s="591"/>
      <c r="EN287" s="591"/>
      <c r="EO287" s="591"/>
      <c r="EP287" s="591"/>
      <c r="ER287" s="591"/>
      <c r="ES287" s="591"/>
      <c r="ET287" s="591"/>
      <c r="EV287" s="591"/>
      <c r="EW287" s="591"/>
      <c r="EX287" s="591"/>
      <c r="EZ287" s="591"/>
      <c r="FA287" s="591"/>
      <c r="FB287" s="591"/>
      <c r="FD287" s="591"/>
      <c r="FE287" s="591"/>
      <c r="FF287" s="591"/>
      <c r="FH287" s="591"/>
      <c r="FI287" s="591"/>
      <c r="FJ287" s="591"/>
      <c r="FL287" s="591"/>
      <c r="FM287" s="591"/>
      <c r="FN287" s="591"/>
      <c r="FP287" s="591"/>
      <c r="FQ287" s="591"/>
      <c r="FR287" s="591"/>
      <c r="FT287" s="591"/>
      <c r="FU287" s="591"/>
      <c r="FV287" s="591"/>
      <c r="FX287" s="591"/>
      <c r="FY287" s="591"/>
      <c r="FZ287" s="591"/>
      <c r="GB287" s="591"/>
      <c r="GC287" s="591"/>
      <c r="GD287" s="591"/>
      <c r="GF287" s="591"/>
      <c r="GG287" s="591"/>
      <c r="GH287" s="591"/>
      <c r="GJ287" s="591"/>
      <c r="GK287" s="591"/>
      <c r="GL287" s="591"/>
      <c r="GN287" s="591"/>
      <c r="GO287" s="591"/>
      <c r="GP287" s="591"/>
      <c r="GR287" s="591"/>
      <c r="GS287" s="591"/>
      <c r="GT287" s="591"/>
      <c r="GV287" s="591"/>
      <c r="GW287" s="591"/>
      <c r="GX287" s="591"/>
      <c r="GZ287" s="591"/>
      <c r="HA287" s="591"/>
      <c r="HB287" s="591"/>
      <c r="HD287" s="591"/>
      <c r="HE287" s="591"/>
      <c r="HF287" s="591"/>
      <c r="HH287" s="591"/>
      <c r="HI287" s="591"/>
      <c r="HJ287" s="591"/>
      <c r="HL287" s="591"/>
      <c r="HM287" s="591"/>
      <c r="HN287" s="591"/>
      <c r="HP287" s="591"/>
      <c r="HQ287" s="591"/>
      <c r="HR287" s="591"/>
      <c r="HT287" s="591"/>
      <c r="HU287" s="591"/>
      <c r="HV287" s="591"/>
      <c r="HX287" s="591"/>
      <c r="HY287" s="591"/>
      <c r="HZ287" s="591"/>
      <c r="IB287" s="591"/>
      <c r="IC287" s="591"/>
      <c r="ID287" s="591"/>
      <c r="IF287" s="591"/>
      <c r="IG287" s="591"/>
      <c r="IH287" s="591"/>
      <c r="IJ287" s="591"/>
      <c r="IK287" s="591"/>
      <c r="IL287" s="591"/>
      <c r="IN287" s="591"/>
      <c r="IO287" s="591"/>
      <c r="IP287" s="591"/>
      <c r="IR287" s="591"/>
      <c r="IS287" s="591"/>
      <c r="IT287" s="591"/>
      <c r="IV287" s="591"/>
    </row>
    <row r="288" spans="1:256" ht="15" customHeight="1" x14ac:dyDescent="0.2">
      <c r="G288" s="699"/>
      <c r="I288" s="591"/>
      <c r="J288" s="591"/>
      <c r="L288" s="591"/>
      <c r="M288" s="591"/>
      <c r="N288" s="591"/>
      <c r="P288" s="591"/>
      <c r="Q288" s="591"/>
      <c r="R288" s="591"/>
      <c r="T288" s="591"/>
      <c r="U288" s="591"/>
      <c r="V288" s="591"/>
      <c r="X288" s="591"/>
      <c r="Y288" s="591"/>
      <c r="Z288" s="591"/>
      <c r="AB288" s="591"/>
      <c r="AC288" s="591"/>
      <c r="AD288" s="591"/>
      <c r="AF288" s="591"/>
      <c r="AG288" s="591"/>
      <c r="AH288" s="591"/>
      <c r="AJ288" s="591"/>
      <c r="AK288" s="591"/>
      <c r="AL288" s="591"/>
      <c r="AN288" s="591"/>
      <c r="AO288" s="591"/>
      <c r="AP288" s="591"/>
      <c r="AR288" s="591"/>
      <c r="AS288" s="591"/>
      <c r="AT288" s="591"/>
      <c r="AV288" s="591"/>
      <c r="AW288" s="591"/>
      <c r="AX288" s="591"/>
      <c r="AZ288" s="591"/>
      <c r="BA288" s="591"/>
      <c r="BB288" s="591"/>
      <c r="BD288" s="591"/>
      <c r="BE288" s="591"/>
      <c r="BF288" s="591"/>
      <c r="BH288" s="591"/>
      <c r="BI288" s="591"/>
      <c r="BJ288" s="591"/>
      <c r="BL288" s="591"/>
      <c r="BM288" s="591"/>
      <c r="BN288" s="591"/>
      <c r="BP288" s="591"/>
      <c r="BQ288" s="591"/>
      <c r="BR288" s="591"/>
      <c r="BT288" s="591"/>
      <c r="BU288" s="591"/>
      <c r="BV288" s="591"/>
      <c r="BX288" s="591"/>
      <c r="BY288" s="591"/>
      <c r="BZ288" s="591"/>
      <c r="CB288" s="591"/>
      <c r="CC288" s="591"/>
      <c r="CD288" s="591"/>
      <c r="CF288" s="591"/>
      <c r="CG288" s="591"/>
      <c r="CH288" s="591"/>
      <c r="CJ288" s="591"/>
      <c r="CK288" s="591"/>
      <c r="CL288" s="591"/>
      <c r="CN288" s="591"/>
      <c r="CO288" s="591"/>
      <c r="CP288" s="591"/>
      <c r="CR288" s="591"/>
      <c r="CS288" s="591"/>
      <c r="CT288" s="591"/>
      <c r="CV288" s="591"/>
      <c r="CW288" s="591"/>
      <c r="CX288" s="591"/>
      <c r="CZ288" s="591"/>
      <c r="DA288" s="591"/>
      <c r="DB288" s="591"/>
      <c r="DD288" s="591"/>
      <c r="DE288" s="591"/>
      <c r="DF288" s="591"/>
      <c r="DH288" s="591"/>
      <c r="DI288" s="591"/>
      <c r="DJ288" s="591"/>
      <c r="DL288" s="591"/>
      <c r="DM288" s="591"/>
      <c r="DN288" s="591"/>
      <c r="DP288" s="591"/>
      <c r="DQ288" s="591"/>
      <c r="DR288" s="591"/>
      <c r="DT288" s="591"/>
      <c r="DU288" s="591"/>
      <c r="DV288" s="591"/>
      <c r="DX288" s="591"/>
      <c r="DY288" s="591"/>
      <c r="DZ288" s="591"/>
      <c r="EB288" s="591"/>
      <c r="EC288" s="591"/>
      <c r="ED288" s="591"/>
      <c r="EF288" s="591"/>
      <c r="EG288" s="591"/>
      <c r="EH288" s="591"/>
      <c r="EJ288" s="591"/>
      <c r="EK288" s="591"/>
      <c r="EL288" s="591"/>
      <c r="EN288" s="591"/>
      <c r="EO288" s="591"/>
      <c r="EP288" s="591"/>
      <c r="ER288" s="591"/>
      <c r="ES288" s="591"/>
      <c r="ET288" s="591"/>
      <c r="EV288" s="591"/>
      <c r="EW288" s="591"/>
      <c r="EX288" s="591"/>
      <c r="EZ288" s="591"/>
      <c r="FA288" s="591"/>
      <c r="FB288" s="591"/>
      <c r="FD288" s="591"/>
      <c r="FE288" s="591"/>
      <c r="FF288" s="591"/>
      <c r="FH288" s="591"/>
      <c r="FI288" s="591"/>
      <c r="FJ288" s="591"/>
      <c r="FL288" s="591"/>
      <c r="FM288" s="591"/>
      <c r="FN288" s="591"/>
      <c r="FP288" s="591"/>
      <c r="FQ288" s="591"/>
      <c r="FR288" s="591"/>
      <c r="FT288" s="591"/>
      <c r="FU288" s="591"/>
      <c r="FV288" s="591"/>
      <c r="FX288" s="591"/>
      <c r="FY288" s="591"/>
      <c r="FZ288" s="591"/>
      <c r="GB288" s="591"/>
      <c r="GC288" s="591"/>
      <c r="GD288" s="591"/>
      <c r="GF288" s="591"/>
      <c r="GG288" s="591"/>
      <c r="GH288" s="591"/>
      <c r="GJ288" s="591"/>
      <c r="GK288" s="591"/>
      <c r="GL288" s="591"/>
      <c r="GN288" s="591"/>
      <c r="GO288" s="591"/>
      <c r="GP288" s="591"/>
      <c r="GR288" s="591"/>
      <c r="GS288" s="591"/>
      <c r="GT288" s="591"/>
      <c r="GV288" s="591"/>
      <c r="GW288" s="591"/>
      <c r="GX288" s="591"/>
      <c r="GZ288" s="591"/>
      <c r="HA288" s="591"/>
      <c r="HB288" s="591"/>
      <c r="HD288" s="591"/>
      <c r="HE288" s="591"/>
      <c r="HF288" s="591"/>
      <c r="HH288" s="591"/>
      <c r="HI288" s="591"/>
      <c r="HJ288" s="591"/>
      <c r="HL288" s="591"/>
      <c r="HM288" s="591"/>
      <c r="HN288" s="591"/>
      <c r="HP288" s="591"/>
      <c r="HQ288" s="591"/>
      <c r="HR288" s="591"/>
      <c r="HT288" s="591"/>
      <c r="HU288" s="591"/>
      <c r="HV288" s="591"/>
      <c r="HX288" s="591"/>
      <c r="HY288" s="591"/>
      <c r="HZ288" s="591"/>
      <c r="IB288" s="591"/>
      <c r="IC288" s="591"/>
      <c r="ID288" s="591"/>
      <c r="IF288" s="591"/>
      <c r="IG288" s="591"/>
      <c r="IH288" s="591"/>
      <c r="IJ288" s="591"/>
      <c r="IK288" s="591"/>
      <c r="IL288" s="591"/>
      <c r="IN288" s="591"/>
      <c r="IO288" s="591"/>
      <c r="IP288" s="591"/>
      <c r="IR288" s="591"/>
      <c r="IS288" s="591"/>
      <c r="IT288" s="591"/>
      <c r="IV288" s="591"/>
    </row>
    <row r="289" spans="1:256" ht="15" customHeight="1" x14ac:dyDescent="0.2">
      <c r="G289" s="699"/>
      <c r="I289" s="591"/>
      <c r="J289" s="591"/>
      <c r="L289" s="591"/>
      <c r="M289" s="591"/>
      <c r="N289" s="591"/>
      <c r="P289" s="591"/>
      <c r="Q289" s="591"/>
      <c r="R289" s="591"/>
      <c r="T289" s="591"/>
      <c r="U289" s="591"/>
      <c r="V289" s="591"/>
      <c r="X289" s="591"/>
      <c r="Y289" s="591"/>
      <c r="Z289" s="591"/>
      <c r="AB289" s="591"/>
      <c r="AC289" s="591"/>
      <c r="AD289" s="591"/>
      <c r="AF289" s="591"/>
      <c r="AG289" s="591"/>
      <c r="AH289" s="591"/>
      <c r="AJ289" s="591"/>
      <c r="AK289" s="591"/>
      <c r="AL289" s="591"/>
      <c r="AN289" s="591"/>
      <c r="AO289" s="591"/>
      <c r="AP289" s="591"/>
      <c r="AR289" s="591"/>
      <c r="AS289" s="591"/>
      <c r="AT289" s="591"/>
      <c r="AV289" s="591"/>
      <c r="AW289" s="591"/>
      <c r="AX289" s="591"/>
      <c r="AZ289" s="591"/>
      <c r="BA289" s="591"/>
      <c r="BB289" s="591"/>
      <c r="BD289" s="591"/>
      <c r="BE289" s="591"/>
      <c r="BF289" s="591"/>
      <c r="BH289" s="591"/>
      <c r="BI289" s="591"/>
      <c r="BJ289" s="591"/>
      <c r="BL289" s="591"/>
      <c r="BM289" s="591"/>
      <c r="BN289" s="591"/>
      <c r="BP289" s="591"/>
      <c r="BQ289" s="591"/>
      <c r="BR289" s="591"/>
      <c r="BT289" s="591"/>
      <c r="BU289" s="591"/>
      <c r="BV289" s="591"/>
      <c r="BX289" s="591"/>
      <c r="BY289" s="591"/>
      <c r="BZ289" s="591"/>
      <c r="CB289" s="591"/>
      <c r="CC289" s="591"/>
      <c r="CD289" s="591"/>
      <c r="CF289" s="591"/>
      <c r="CG289" s="591"/>
      <c r="CH289" s="591"/>
      <c r="CJ289" s="591"/>
      <c r="CK289" s="591"/>
      <c r="CL289" s="591"/>
      <c r="CN289" s="591"/>
      <c r="CO289" s="591"/>
      <c r="CP289" s="591"/>
      <c r="CR289" s="591"/>
      <c r="CS289" s="591"/>
      <c r="CT289" s="591"/>
      <c r="CV289" s="591"/>
      <c r="CW289" s="591"/>
      <c r="CX289" s="591"/>
      <c r="CZ289" s="591"/>
      <c r="DA289" s="591"/>
      <c r="DB289" s="591"/>
      <c r="DD289" s="591"/>
      <c r="DE289" s="591"/>
      <c r="DF289" s="591"/>
      <c r="DH289" s="591"/>
      <c r="DI289" s="591"/>
      <c r="DJ289" s="591"/>
      <c r="DL289" s="591"/>
      <c r="DM289" s="591"/>
      <c r="DN289" s="591"/>
      <c r="DP289" s="591"/>
      <c r="DQ289" s="591"/>
      <c r="DR289" s="591"/>
      <c r="DT289" s="591"/>
      <c r="DU289" s="591"/>
      <c r="DV289" s="591"/>
      <c r="DX289" s="591"/>
      <c r="DY289" s="591"/>
      <c r="DZ289" s="591"/>
      <c r="EB289" s="591"/>
      <c r="EC289" s="591"/>
      <c r="ED289" s="591"/>
      <c r="EF289" s="591"/>
      <c r="EG289" s="591"/>
      <c r="EH289" s="591"/>
      <c r="EJ289" s="591"/>
      <c r="EK289" s="591"/>
      <c r="EL289" s="591"/>
      <c r="EN289" s="591"/>
      <c r="EO289" s="591"/>
      <c r="EP289" s="591"/>
      <c r="ER289" s="591"/>
      <c r="ES289" s="591"/>
      <c r="ET289" s="591"/>
      <c r="EV289" s="591"/>
      <c r="EW289" s="591"/>
      <c r="EX289" s="591"/>
      <c r="EZ289" s="591"/>
      <c r="FA289" s="591"/>
      <c r="FB289" s="591"/>
      <c r="FD289" s="591"/>
      <c r="FE289" s="591"/>
      <c r="FF289" s="591"/>
      <c r="FH289" s="591"/>
      <c r="FI289" s="591"/>
      <c r="FJ289" s="591"/>
      <c r="FL289" s="591"/>
      <c r="FM289" s="591"/>
      <c r="FN289" s="591"/>
      <c r="FP289" s="591"/>
      <c r="FQ289" s="591"/>
      <c r="FR289" s="591"/>
      <c r="FT289" s="591"/>
      <c r="FU289" s="591"/>
      <c r="FV289" s="591"/>
      <c r="FX289" s="591"/>
      <c r="FY289" s="591"/>
      <c r="FZ289" s="591"/>
      <c r="GB289" s="591"/>
      <c r="GC289" s="591"/>
      <c r="GD289" s="591"/>
      <c r="GF289" s="591"/>
      <c r="GG289" s="591"/>
      <c r="GH289" s="591"/>
      <c r="GJ289" s="591"/>
      <c r="GK289" s="591"/>
      <c r="GL289" s="591"/>
      <c r="GN289" s="591"/>
      <c r="GO289" s="591"/>
      <c r="GP289" s="591"/>
      <c r="GR289" s="591"/>
      <c r="GS289" s="591"/>
      <c r="GT289" s="591"/>
      <c r="GV289" s="591"/>
      <c r="GW289" s="591"/>
      <c r="GX289" s="591"/>
      <c r="GZ289" s="591"/>
      <c r="HA289" s="591"/>
      <c r="HB289" s="591"/>
      <c r="HD289" s="591"/>
      <c r="HE289" s="591"/>
      <c r="HF289" s="591"/>
      <c r="HH289" s="591"/>
      <c r="HI289" s="591"/>
      <c r="HJ289" s="591"/>
      <c r="HL289" s="591"/>
      <c r="HM289" s="591"/>
      <c r="HN289" s="591"/>
      <c r="HP289" s="591"/>
      <c r="HQ289" s="591"/>
      <c r="HR289" s="591"/>
      <c r="HT289" s="591"/>
      <c r="HU289" s="591"/>
      <c r="HV289" s="591"/>
      <c r="HX289" s="591"/>
      <c r="HY289" s="591"/>
      <c r="HZ289" s="591"/>
      <c r="IB289" s="591"/>
      <c r="IC289" s="591"/>
      <c r="ID289" s="591"/>
      <c r="IF289" s="591"/>
      <c r="IG289" s="591"/>
      <c r="IH289" s="591"/>
      <c r="IJ289" s="591"/>
      <c r="IK289" s="591"/>
      <c r="IL289" s="591"/>
      <c r="IN289" s="591"/>
      <c r="IO289" s="591"/>
      <c r="IP289" s="591"/>
      <c r="IR289" s="591"/>
      <c r="IS289" s="591"/>
      <c r="IT289" s="591"/>
      <c r="IV289" s="591"/>
    </row>
    <row r="290" spans="1:256" ht="15" customHeight="1" x14ac:dyDescent="0.2">
      <c r="G290" s="700"/>
      <c r="I290" s="591"/>
      <c r="J290" s="591"/>
      <c r="L290" s="591"/>
      <c r="M290" s="591"/>
      <c r="N290" s="591"/>
      <c r="P290" s="591"/>
      <c r="Q290" s="591"/>
      <c r="R290" s="591"/>
      <c r="T290" s="591"/>
      <c r="U290" s="591"/>
      <c r="V290" s="591"/>
      <c r="X290" s="591"/>
      <c r="Y290" s="591"/>
      <c r="Z290" s="591"/>
      <c r="AB290" s="591"/>
      <c r="AC290" s="591"/>
      <c r="AD290" s="591"/>
      <c r="AF290" s="591"/>
      <c r="AG290" s="591"/>
      <c r="AH290" s="591"/>
      <c r="AJ290" s="591"/>
      <c r="AK290" s="591"/>
      <c r="AL290" s="591"/>
      <c r="AN290" s="591"/>
      <c r="AO290" s="591"/>
      <c r="AP290" s="591"/>
      <c r="AR290" s="591"/>
      <c r="AS290" s="591"/>
      <c r="AT290" s="591"/>
      <c r="AV290" s="591"/>
      <c r="AW290" s="591"/>
      <c r="AX290" s="591"/>
      <c r="AZ290" s="591"/>
      <c r="BA290" s="591"/>
      <c r="BB290" s="591"/>
      <c r="BD290" s="591"/>
      <c r="BE290" s="591"/>
      <c r="BF290" s="591"/>
      <c r="BH290" s="591"/>
      <c r="BI290" s="591"/>
      <c r="BJ290" s="591"/>
      <c r="BL290" s="591"/>
      <c r="BM290" s="591"/>
      <c r="BN290" s="591"/>
      <c r="BP290" s="591"/>
      <c r="BQ290" s="591"/>
      <c r="BR290" s="591"/>
      <c r="BT290" s="591"/>
      <c r="BU290" s="591"/>
      <c r="BV290" s="591"/>
      <c r="BX290" s="591"/>
      <c r="BY290" s="591"/>
      <c r="BZ290" s="591"/>
      <c r="CB290" s="591"/>
      <c r="CC290" s="591"/>
      <c r="CD290" s="591"/>
      <c r="CF290" s="591"/>
      <c r="CG290" s="591"/>
      <c r="CH290" s="591"/>
      <c r="CJ290" s="591"/>
      <c r="CK290" s="591"/>
      <c r="CL290" s="591"/>
      <c r="CN290" s="591"/>
      <c r="CO290" s="591"/>
      <c r="CP290" s="591"/>
      <c r="CR290" s="591"/>
      <c r="CS290" s="591"/>
      <c r="CT290" s="591"/>
      <c r="CV290" s="591"/>
      <c r="CW290" s="591"/>
      <c r="CX290" s="591"/>
      <c r="CZ290" s="591"/>
      <c r="DA290" s="591"/>
      <c r="DB290" s="591"/>
      <c r="DD290" s="591"/>
      <c r="DE290" s="591"/>
      <c r="DF290" s="591"/>
      <c r="DH290" s="591"/>
      <c r="DI290" s="591"/>
      <c r="DJ290" s="591"/>
      <c r="DL290" s="591"/>
      <c r="DM290" s="591"/>
      <c r="DN290" s="591"/>
      <c r="DP290" s="591"/>
      <c r="DQ290" s="591"/>
      <c r="DR290" s="591"/>
      <c r="DT290" s="591"/>
      <c r="DU290" s="591"/>
      <c r="DV290" s="591"/>
      <c r="DX290" s="591"/>
      <c r="DY290" s="591"/>
      <c r="DZ290" s="591"/>
      <c r="EB290" s="591"/>
      <c r="EC290" s="591"/>
      <c r="ED290" s="591"/>
      <c r="EF290" s="591"/>
      <c r="EG290" s="591"/>
      <c r="EH290" s="591"/>
      <c r="EJ290" s="591"/>
      <c r="EK290" s="591"/>
      <c r="EL290" s="591"/>
      <c r="EN290" s="591"/>
      <c r="EO290" s="591"/>
      <c r="EP290" s="591"/>
      <c r="ER290" s="591"/>
      <c r="ES290" s="591"/>
      <c r="ET290" s="591"/>
      <c r="EV290" s="591"/>
      <c r="EW290" s="591"/>
      <c r="EX290" s="591"/>
      <c r="EZ290" s="591"/>
      <c r="FA290" s="591"/>
      <c r="FB290" s="591"/>
      <c r="FD290" s="591"/>
      <c r="FE290" s="591"/>
      <c r="FF290" s="591"/>
      <c r="FH290" s="591"/>
      <c r="FI290" s="591"/>
      <c r="FJ290" s="591"/>
      <c r="FL290" s="591"/>
      <c r="FM290" s="591"/>
      <c r="FN290" s="591"/>
      <c r="FP290" s="591"/>
      <c r="FQ290" s="591"/>
      <c r="FR290" s="591"/>
      <c r="FT290" s="591"/>
      <c r="FU290" s="591"/>
      <c r="FV290" s="591"/>
      <c r="FX290" s="591"/>
      <c r="FY290" s="591"/>
      <c r="FZ290" s="591"/>
      <c r="GB290" s="591"/>
      <c r="GC290" s="591"/>
      <c r="GD290" s="591"/>
      <c r="GF290" s="591"/>
      <c r="GG290" s="591"/>
      <c r="GH290" s="591"/>
      <c r="GJ290" s="591"/>
      <c r="GK290" s="591"/>
      <c r="GL290" s="591"/>
      <c r="GN290" s="591"/>
      <c r="GO290" s="591"/>
      <c r="GP290" s="591"/>
      <c r="GR290" s="591"/>
      <c r="GS290" s="591"/>
      <c r="GT290" s="591"/>
      <c r="GV290" s="591"/>
      <c r="GW290" s="591"/>
      <c r="GX290" s="591"/>
      <c r="GZ290" s="591"/>
      <c r="HA290" s="591"/>
      <c r="HB290" s="591"/>
      <c r="HD290" s="591"/>
      <c r="HE290" s="591"/>
      <c r="HF290" s="591"/>
      <c r="HH290" s="591"/>
      <c r="HI290" s="591"/>
      <c r="HJ290" s="591"/>
      <c r="HL290" s="591"/>
      <c r="HM290" s="591"/>
      <c r="HN290" s="591"/>
      <c r="HP290" s="591"/>
      <c r="HQ290" s="591"/>
      <c r="HR290" s="591"/>
      <c r="HT290" s="591"/>
      <c r="HU290" s="591"/>
      <c r="HV290" s="591"/>
      <c r="HX290" s="591"/>
      <c r="HY290" s="591"/>
      <c r="HZ290" s="591"/>
      <c r="IB290" s="591"/>
      <c r="IC290" s="591"/>
      <c r="ID290" s="591"/>
      <c r="IF290" s="591"/>
      <c r="IG290" s="591"/>
      <c r="IH290" s="591"/>
      <c r="IJ290" s="591"/>
      <c r="IK290" s="591"/>
      <c r="IL290" s="591"/>
      <c r="IN290" s="591"/>
      <c r="IO290" s="591"/>
      <c r="IP290" s="591"/>
      <c r="IR290" s="591"/>
      <c r="IS290" s="591"/>
      <c r="IT290" s="591"/>
      <c r="IV290" s="591"/>
    </row>
    <row r="291" spans="1:256" ht="15" customHeight="1" x14ac:dyDescent="0.2">
      <c r="I291" s="591"/>
      <c r="J291" s="591"/>
      <c r="L291" s="591"/>
      <c r="M291" s="591"/>
      <c r="N291" s="591"/>
      <c r="P291" s="591"/>
      <c r="Q291" s="591"/>
      <c r="R291" s="591"/>
      <c r="T291" s="591"/>
      <c r="U291" s="591"/>
      <c r="V291" s="591"/>
      <c r="X291" s="591"/>
      <c r="Y291" s="591"/>
      <c r="Z291" s="591"/>
      <c r="AB291" s="591"/>
      <c r="AC291" s="591"/>
      <c r="AD291" s="591"/>
      <c r="AF291" s="591"/>
      <c r="AG291" s="591"/>
      <c r="AH291" s="591"/>
      <c r="AJ291" s="591"/>
      <c r="AK291" s="591"/>
      <c r="AL291" s="591"/>
      <c r="AN291" s="591"/>
      <c r="AO291" s="591"/>
      <c r="AP291" s="591"/>
      <c r="AR291" s="591"/>
      <c r="AS291" s="591"/>
      <c r="AT291" s="591"/>
      <c r="AV291" s="591"/>
      <c r="AW291" s="591"/>
      <c r="AX291" s="591"/>
      <c r="AZ291" s="591"/>
      <c r="BA291" s="591"/>
      <c r="BB291" s="591"/>
      <c r="BD291" s="591"/>
      <c r="BE291" s="591"/>
      <c r="BF291" s="591"/>
      <c r="BH291" s="591"/>
      <c r="BI291" s="591"/>
      <c r="BJ291" s="591"/>
      <c r="BL291" s="591"/>
      <c r="BM291" s="591"/>
      <c r="BN291" s="591"/>
      <c r="BP291" s="591"/>
      <c r="BQ291" s="591"/>
      <c r="BR291" s="591"/>
      <c r="BT291" s="591"/>
      <c r="BU291" s="591"/>
      <c r="BV291" s="591"/>
      <c r="BX291" s="591"/>
      <c r="BY291" s="591"/>
      <c r="BZ291" s="591"/>
      <c r="CB291" s="591"/>
      <c r="CC291" s="591"/>
      <c r="CD291" s="591"/>
      <c r="CF291" s="591"/>
      <c r="CG291" s="591"/>
      <c r="CH291" s="591"/>
      <c r="CJ291" s="591"/>
      <c r="CK291" s="591"/>
      <c r="CL291" s="591"/>
      <c r="CN291" s="591"/>
      <c r="CO291" s="591"/>
      <c r="CP291" s="591"/>
      <c r="CR291" s="591"/>
      <c r="CS291" s="591"/>
      <c r="CT291" s="591"/>
      <c r="CV291" s="591"/>
      <c r="CW291" s="591"/>
      <c r="CX291" s="591"/>
      <c r="CZ291" s="591"/>
      <c r="DA291" s="591"/>
      <c r="DB291" s="591"/>
      <c r="DD291" s="591"/>
      <c r="DE291" s="591"/>
      <c r="DF291" s="591"/>
      <c r="DH291" s="591"/>
      <c r="DI291" s="591"/>
      <c r="DJ291" s="591"/>
      <c r="DL291" s="591"/>
      <c r="DM291" s="591"/>
      <c r="DN291" s="591"/>
      <c r="DP291" s="591"/>
      <c r="DQ291" s="591"/>
      <c r="DR291" s="591"/>
      <c r="DT291" s="591"/>
      <c r="DU291" s="591"/>
      <c r="DV291" s="591"/>
      <c r="DX291" s="591"/>
      <c r="DY291" s="591"/>
      <c r="DZ291" s="591"/>
      <c r="EB291" s="591"/>
      <c r="EC291" s="591"/>
      <c r="ED291" s="591"/>
      <c r="EF291" s="591"/>
      <c r="EG291" s="591"/>
      <c r="EH291" s="591"/>
      <c r="EJ291" s="591"/>
      <c r="EK291" s="591"/>
      <c r="EL291" s="591"/>
      <c r="EN291" s="591"/>
      <c r="EO291" s="591"/>
      <c r="EP291" s="591"/>
      <c r="ER291" s="591"/>
      <c r="ES291" s="591"/>
      <c r="ET291" s="591"/>
      <c r="EV291" s="591"/>
      <c r="EW291" s="591"/>
      <c r="EX291" s="591"/>
      <c r="EZ291" s="591"/>
      <c r="FA291" s="591"/>
      <c r="FB291" s="591"/>
      <c r="FD291" s="591"/>
      <c r="FE291" s="591"/>
      <c r="FF291" s="591"/>
      <c r="FH291" s="591"/>
      <c r="FI291" s="591"/>
      <c r="FJ291" s="591"/>
      <c r="FL291" s="591"/>
      <c r="FM291" s="591"/>
      <c r="FN291" s="591"/>
      <c r="FP291" s="591"/>
      <c r="FQ291" s="591"/>
      <c r="FR291" s="591"/>
      <c r="FT291" s="591"/>
      <c r="FU291" s="591"/>
      <c r="FV291" s="591"/>
      <c r="FX291" s="591"/>
      <c r="FY291" s="591"/>
      <c r="FZ291" s="591"/>
      <c r="GB291" s="591"/>
      <c r="GC291" s="591"/>
      <c r="GD291" s="591"/>
      <c r="GF291" s="591"/>
      <c r="GG291" s="591"/>
      <c r="GH291" s="591"/>
      <c r="GJ291" s="591"/>
      <c r="GK291" s="591"/>
      <c r="GL291" s="591"/>
      <c r="GN291" s="591"/>
      <c r="GO291" s="591"/>
      <c r="GP291" s="591"/>
      <c r="GR291" s="591"/>
      <c r="GS291" s="591"/>
      <c r="GT291" s="591"/>
      <c r="GV291" s="591"/>
      <c r="GW291" s="591"/>
      <c r="GX291" s="591"/>
      <c r="GZ291" s="591"/>
      <c r="HA291" s="591"/>
      <c r="HB291" s="591"/>
      <c r="HD291" s="591"/>
      <c r="HE291" s="591"/>
      <c r="HF291" s="591"/>
      <c r="HH291" s="591"/>
      <c r="HI291" s="591"/>
      <c r="HJ291" s="591"/>
      <c r="HL291" s="591"/>
      <c r="HM291" s="591"/>
      <c r="HN291" s="591"/>
      <c r="HP291" s="591"/>
      <c r="HQ291" s="591"/>
      <c r="HR291" s="591"/>
      <c r="HT291" s="591"/>
      <c r="HU291" s="591"/>
      <c r="HV291" s="591"/>
      <c r="HX291" s="591"/>
      <c r="HY291" s="591"/>
      <c r="HZ291" s="591"/>
      <c r="IB291" s="591"/>
      <c r="IC291" s="591"/>
      <c r="ID291" s="591"/>
      <c r="IF291" s="591"/>
      <c r="IG291" s="591"/>
      <c r="IH291" s="591"/>
      <c r="IJ291" s="591"/>
      <c r="IK291" s="591"/>
      <c r="IL291" s="591"/>
      <c r="IN291" s="591"/>
      <c r="IO291" s="591"/>
      <c r="IP291" s="591"/>
      <c r="IR291" s="591"/>
      <c r="IS291" s="591"/>
      <c r="IT291" s="591"/>
      <c r="IV291" s="591"/>
    </row>
    <row r="292" spans="1:256" ht="15" customHeight="1" x14ac:dyDescent="0.2">
      <c r="B292" s="591"/>
      <c r="G292" s="687"/>
      <c r="I292" s="591"/>
      <c r="J292" s="591"/>
      <c r="L292" s="591"/>
      <c r="M292" s="591"/>
      <c r="N292" s="591"/>
      <c r="P292" s="591"/>
      <c r="Q292" s="591"/>
      <c r="R292" s="591"/>
      <c r="T292" s="591"/>
      <c r="U292" s="591"/>
      <c r="V292" s="591"/>
      <c r="X292" s="591"/>
      <c r="Y292" s="591"/>
      <c r="Z292" s="591"/>
      <c r="AB292" s="591"/>
      <c r="AC292" s="591"/>
      <c r="AD292" s="591"/>
      <c r="AF292" s="591"/>
      <c r="AG292" s="591"/>
      <c r="AH292" s="591"/>
      <c r="AJ292" s="591"/>
      <c r="AK292" s="591"/>
      <c r="AL292" s="591"/>
      <c r="AN292" s="591"/>
      <c r="AO292" s="591"/>
      <c r="AP292" s="591"/>
      <c r="AR292" s="591"/>
      <c r="AS292" s="591"/>
      <c r="AT292" s="591"/>
      <c r="AV292" s="591"/>
      <c r="AW292" s="591"/>
      <c r="AX292" s="591"/>
      <c r="AZ292" s="591"/>
      <c r="BA292" s="591"/>
      <c r="BB292" s="591"/>
      <c r="BD292" s="591"/>
      <c r="BE292" s="591"/>
      <c r="BF292" s="591"/>
      <c r="BH292" s="591"/>
      <c r="BI292" s="591"/>
      <c r="BJ292" s="591"/>
      <c r="BL292" s="591"/>
      <c r="BM292" s="591"/>
      <c r="BN292" s="591"/>
      <c r="BP292" s="591"/>
      <c r="BQ292" s="591"/>
      <c r="BR292" s="591"/>
      <c r="BT292" s="591"/>
      <c r="BU292" s="591"/>
      <c r="BV292" s="591"/>
      <c r="BX292" s="591"/>
      <c r="BY292" s="591"/>
      <c r="BZ292" s="591"/>
      <c r="CB292" s="591"/>
      <c r="CC292" s="591"/>
      <c r="CD292" s="591"/>
      <c r="CF292" s="591"/>
      <c r="CG292" s="591"/>
      <c r="CH292" s="591"/>
      <c r="CJ292" s="591"/>
      <c r="CK292" s="591"/>
      <c r="CL292" s="591"/>
      <c r="CN292" s="591"/>
      <c r="CO292" s="591"/>
      <c r="CP292" s="591"/>
      <c r="CR292" s="591"/>
      <c r="CS292" s="591"/>
      <c r="CT292" s="591"/>
      <c r="CV292" s="591"/>
      <c r="CW292" s="591"/>
      <c r="CX292" s="591"/>
      <c r="CZ292" s="591"/>
      <c r="DA292" s="591"/>
      <c r="DB292" s="591"/>
      <c r="DD292" s="591"/>
      <c r="DE292" s="591"/>
      <c r="DF292" s="591"/>
      <c r="DH292" s="591"/>
      <c r="DI292" s="591"/>
      <c r="DJ292" s="591"/>
      <c r="DL292" s="591"/>
      <c r="DM292" s="591"/>
      <c r="DN292" s="591"/>
      <c r="DP292" s="591"/>
      <c r="DQ292" s="591"/>
      <c r="DR292" s="591"/>
      <c r="DT292" s="591"/>
      <c r="DU292" s="591"/>
      <c r="DV292" s="591"/>
      <c r="DX292" s="591"/>
      <c r="DY292" s="591"/>
      <c r="DZ292" s="591"/>
      <c r="EB292" s="591"/>
      <c r="EC292" s="591"/>
      <c r="ED292" s="591"/>
      <c r="EF292" s="591"/>
      <c r="EG292" s="591"/>
      <c r="EH292" s="591"/>
      <c r="EJ292" s="591"/>
      <c r="EK292" s="591"/>
      <c r="EL292" s="591"/>
      <c r="EN292" s="591"/>
      <c r="EO292" s="591"/>
      <c r="EP292" s="591"/>
      <c r="ER292" s="591"/>
      <c r="ES292" s="591"/>
      <c r="ET292" s="591"/>
      <c r="EV292" s="591"/>
      <c r="EW292" s="591"/>
      <c r="EX292" s="591"/>
      <c r="EZ292" s="591"/>
      <c r="FA292" s="591"/>
      <c r="FB292" s="591"/>
      <c r="FD292" s="591"/>
      <c r="FE292" s="591"/>
      <c r="FF292" s="591"/>
      <c r="FH292" s="591"/>
      <c r="FI292" s="591"/>
      <c r="FJ292" s="591"/>
      <c r="FL292" s="591"/>
      <c r="FM292" s="591"/>
      <c r="FN292" s="591"/>
      <c r="FP292" s="591"/>
      <c r="FQ292" s="591"/>
      <c r="FR292" s="591"/>
      <c r="FT292" s="591"/>
      <c r="FU292" s="591"/>
      <c r="FV292" s="591"/>
      <c r="FX292" s="591"/>
      <c r="FY292" s="591"/>
      <c r="FZ292" s="591"/>
      <c r="GB292" s="591"/>
      <c r="GC292" s="591"/>
      <c r="GD292" s="591"/>
      <c r="GF292" s="591"/>
      <c r="GG292" s="591"/>
      <c r="GH292" s="591"/>
      <c r="GJ292" s="591"/>
      <c r="GK292" s="591"/>
      <c r="GL292" s="591"/>
      <c r="GN292" s="591"/>
      <c r="GO292" s="591"/>
      <c r="GP292" s="591"/>
      <c r="GR292" s="591"/>
      <c r="GS292" s="591"/>
      <c r="GT292" s="591"/>
      <c r="GV292" s="591"/>
      <c r="GW292" s="591"/>
      <c r="GX292" s="591"/>
      <c r="GZ292" s="591"/>
      <c r="HA292" s="591"/>
      <c r="HB292" s="591"/>
      <c r="HD292" s="591"/>
      <c r="HE292" s="591"/>
      <c r="HF292" s="591"/>
      <c r="HH292" s="591"/>
      <c r="HI292" s="591"/>
      <c r="HJ292" s="591"/>
      <c r="HL292" s="591"/>
      <c r="HM292" s="591"/>
      <c r="HN292" s="591"/>
      <c r="HP292" s="591"/>
      <c r="HQ292" s="591"/>
      <c r="HR292" s="591"/>
      <c r="HT292" s="591"/>
      <c r="HU292" s="591"/>
      <c r="HV292" s="591"/>
      <c r="HX292" s="591"/>
      <c r="HY292" s="591"/>
      <c r="HZ292" s="591"/>
      <c r="IB292" s="591"/>
      <c r="IC292" s="591"/>
      <c r="ID292" s="591"/>
      <c r="IF292" s="591"/>
      <c r="IG292" s="591"/>
      <c r="IH292" s="591"/>
      <c r="IJ292" s="591"/>
      <c r="IK292" s="591"/>
      <c r="IL292" s="591"/>
      <c r="IN292" s="591"/>
      <c r="IO292" s="591"/>
      <c r="IP292" s="591"/>
      <c r="IR292" s="591"/>
      <c r="IS292" s="591"/>
      <c r="IT292" s="591"/>
      <c r="IV292" s="591"/>
    </row>
    <row r="293" spans="1:256" ht="15" customHeight="1" x14ac:dyDescent="0.2">
      <c r="B293" s="592"/>
      <c r="G293" s="700"/>
      <c r="I293" s="591"/>
      <c r="J293" s="591"/>
      <c r="L293" s="591"/>
      <c r="M293" s="591"/>
      <c r="N293" s="591"/>
      <c r="P293" s="591"/>
      <c r="Q293" s="591"/>
      <c r="R293" s="591"/>
      <c r="T293" s="591"/>
      <c r="U293" s="591"/>
      <c r="V293" s="591"/>
      <c r="X293" s="591"/>
      <c r="Y293" s="591"/>
      <c r="Z293" s="591"/>
      <c r="AB293" s="591"/>
      <c r="AC293" s="591"/>
      <c r="AD293" s="591"/>
      <c r="AF293" s="591"/>
      <c r="AG293" s="591"/>
      <c r="AH293" s="591"/>
      <c r="AJ293" s="591"/>
      <c r="AK293" s="591"/>
      <c r="AL293" s="591"/>
      <c r="AN293" s="591"/>
      <c r="AO293" s="591"/>
      <c r="AP293" s="591"/>
      <c r="AR293" s="591"/>
      <c r="AS293" s="591"/>
      <c r="AT293" s="591"/>
      <c r="AV293" s="591"/>
      <c r="AW293" s="591"/>
      <c r="AX293" s="591"/>
      <c r="AZ293" s="591"/>
      <c r="BA293" s="591"/>
      <c r="BB293" s="591"/>
      <c r="BD293" s="591"/>
      <c r="BE293" s="591"/>
      <c r="BF293" s="591"/>
      <c r="BH293" s="591"/>
      <c r="BI293" s="591"/>
      <c r="BJ293" s="591"/>
      <c r="BL293" s="591"/>
      <c r="BM293" s="591"/>
      <c r="BN293" s="591"/>
      <c r="BP293" s="591"/>
      <c r="BQ293" s="591"/>
      <c r="BR293" s="591"/>
      <c r="BT293" s="591"/>
      <c r="BU293" s="591"/>
      <c r="BV293" s="591"/>
      <c r="BX293" s="591"/>
      <c r="BY293" s="591"/>
      <c r="BZ293" s="591"/>
      <c r="CB293" s="591"/>
      <c r="CC293" s="591"/>
      <c r="CD293" s="591"/>
      <c r="CF293" s="591"/>
      <c r="CG293" s="591"/>
      <c r="CH293" s="591"/>
      <c r="CJ293" s="591"/>
      <c r="CK293" s="591"/>
      <c r="CL293" s="591"/>
      <c r="CN293" s="591"/>
      <c r="CO293" s="591"/>
      <c r="CP293" s="591"/>
      <c r="CR293" s="591"/>
      <c r="CS293" s="591"/>
      <c r="CT293" s="591"/>
      <c r="CV293" s="591"/>
      <c r="CW293" s="591"/>
      <c r="CX293" s="591"/>
      <c r="CZ293" s="591"/>
      <c r="DA293" s="591"/>
      <c r="DB293" s="591"/>
      <c r="DD293" s="591"/>
      <c r="DE293" s="591"/>
      <c r="DF293" s="591"/>
      <c r="DH293" s="591"/>
      <c r="DI293" s="591"/>
      <c r="DJ293" s="591"/>
      <c r="DL293" s="591"/>
      <c r="DM293" s="591"/>
      <c r="DN293" s="591"/>
      <c r="DP293" s="591"/>
      <c r="DQ293" s="591"/>
      <c r="DR293" s="591"/>
      <c r="DT293" s="591"/>
      <c r="DU293" s="591"/>
      <c r="DV293" s="591"/>
      <c r="DX293" s="591"/>
      <c r="DY293" s="591"/>
      <c r="DZ293" s="591"/>
      <c r="EB293" s="591"/>
      <c r="EC293" s="591"/>
      <c r="ED293" s="591"/>
      <c r="EF293" s="591"/>
      <c r="EG293" s="591"/>
      <c r="EH293" s="591"/>
      <c r="EJ293" s="591"/>
      <c r="EK293" s="591"/>
      <c r="EL293" s="591"/>
      <c r="EN293" s="591"/>
      <c r="EO293" s="591"/>
      <c r="EP293" s="591"/>
      <c r="ER293" s="591"/>
      <c r="ES293" s="591"/>
      <c r="ET293" s="591"/>
      <c r="EV293" s="591"/>
      <c r="EW293" s="591"/>
      <c r="EX293" s="591"/>
      <c r="EZ293" s="591"/>
      <c r="FA293" s="591"/>
      <c r="FB293" s="591"/>
      <c r="FD293" s="591"/>
      <c r="FE293" s="591"/>
      <c r="FF293" s="591"/>
      <c r="FH293" s="591"/>
      <c r="FI293" s="591"/>
      <c r="FJ293" s="591"/>
      <c r="FL293" s="591"/>
      <c r="FM293" s="591"/>
      <c r="FN293" s="591"/>
      <c r="FP293" s="591"/>
      <c r="FQ293" s="591"/>
      <c r="FR293" s="591"/>
      <c r="FT293" s="591"/>
      <c r="FU293" s="591"/>
      <c r="FV293" s="591"/>
      <c r="FX293" s="591"/>
      <c r="FY293" s="591"/>
      <c r="FZ293" s="591"/>
      <c r="GB293" s="591"/>
      <c r="GC293" s="591"/>
      <c r="GD293" s="591"/>
      <c r="GF293" s="591"/>
      <c r="GG293" s="591"/>
      <c r="GH293" s="591"/>
      <c r="GJ293" s="591"/>
      <c r="GK293" s="591"/>
      <c r="GL293" s="591"/>
      <c r="GN293" s="591"/>
      <c r="GO293" s="591"/>
      <c r="GP293" s="591"/>
      <c r="GR293" s="591"/>
      <c r="GS293" s="591"/>
      <c r="GT293" s="591"/>
      <c r="GV293" s="591"/>
      <c r="GW293" s="591"/>
      <c r="GX293" s="591"/>
      <c r="GZ293" s="591"/>
      <c r="HA293" s="591"/>
      <c r="HB293" s="591"/>
      <c r="HD293" s="591"/>
      <c r="HE293" s="591"/>
      <c r="HF293" s="591"/>
      <c r="HH293" s="591"/>
      <c r="HI293" s="591"/>
      <c r="HJ293" s="591"/>
      <c r="HL293" s="591"/>
      <c r="HM293" s="591"/>
      <c r="HN293" s="591"/>
      <c r="HP293" s="591"/>
      <c r="HQ293" s="591"/>
      <c r="HR293" s="591"/>
      <c r="HT293" s="591"/>
      <c r="HU293" s="591"/>
      <c r="HV293" s="591"/>
      <c r="HX293" s="591"/>
      <c r="HY293" s="591"/>
      <c r="HZ293" s="591"/>
      <c r="IB293" s="591"/>
      <c r="IC293" s="591"/>
      <c r="ID293" s="591"/>
      <c r="IF293" s="591"/>
      <c r="IG293" s="591"/>
      <c r="IH293" s="591"/>
      <c r="IJ293" s="591"/>
      <c r="IK293" s="591"/>
      <c r="IL293" s="591"/>
      <c r="IN293" s="591"/>
      <c r="IO293" s="591"/>
      <c r="IP293" s="591"/>
      <c r="IR293" s="591"/>
      <c r="IS293" s="591"/>
      <c r="IT293" s="591"/>
      <c r="IV293" s="591"/>
    </row>
    <row r="294" spans="1:256" ht="15" customHeight="1" x14ac:dyDescent="0.2">
      <c r="B294" s="592"/>
      <c r="G294" s="700"/>
      <c r="I294" s="591"/>
      <c r="J294" s="591"/>
      <c r="L294" s="591"/>
      <c r="M294" s="591"/>
      <c r="N294" s="591"/>
      <c r="P294" s="591"/>
      <c r="Q294" s="591"/>
      <c r="R294" s="591"/>
      <c r="T294" s="591"/>
      <c r="U294" s="591"/>
      <c r="V294" s="591"/>
      <c r="X294" s="591"/>
      <c r="Y294" s="591"/>
      <c r="Z294" s="591"/>
      <c r="AB294" s="591"/>
      <c r="AC294" s="591"/>
      <c r="AD294" s="591"/>
      <c r="AF294" s="591"/>
      <c r="AG294" s="591"/>
      <c r="AH294" s="591"/>
      <c r="AJ294" s="591"/>
      <c r="AK294" s="591"/>
      <c r="AL294" s="591"/>
      <c r="AN294" s="591"/>
      <c r="AO294" s="591"/>
      <c r="AP294" s="591"/>
      <c r="AR294" s="591"/>
      <c r="AS294" s="591"/>
      <c r="AT294" s="591"/>
      <c r="AV294" s="591"/>
      <c r="AW294" s="591"/>
      <c r="AX294" s="591"/>
      <c r="AZ294" s="591"/>
      <c r="BA294" s="591"/>
      <c r="BB294" s="591"/>
      <c r="BD294" s="591"/>
      <c r="BE294" s="591"/>
      <c r="BF294" s="591"/>
      <c r="BH294" s="591"/>
      <c r="BI294" s="591"/>
      <c r="BJ294" s="591"/>
      <c r="BL294" s="591"/>
      <c r="BM294" s="591"/>
      <c r="BN294" s="591"/>
      <c r="BP294" s="591"/>
      <c r="BQ294" s="591"/>
      <c r="BR294" s="591"/>
      <c r="BT294" s="591"/>
      <c r="BU294" s="591"/>
      <c r="BV294" s="591"/>
      <c r="BX294" s="591"/>
      <c r="BY294" s="591"/>
      <c r="BZ294" s="591"/>
      <c r="CB294" s="591"/>
      <c r="CC294" s="591"/>
      <c r="CD294" s="591"/>
      <c r="CF294" s="591"/>
      <c r="CG294" s="591"/>
      <c r="CH294" s="591"/>
      <c r="CJ294" s="591"/>
      <c r="CK294" s="591"/>
      <c r="CL294" s="591"/>
      <c r="CN294" s="591"/>
      <c r="CO294" s="591"/>
      <c r="CP294" s="591"/>
      <c r="CR294" s="591"/>
      <c r="CS294" s="591"/>
      <c r="CT294" s="591"/>
      <c r="CV294" s="591"/>
      <c r="CW294" s="591"/>
      <c r="CX294" s="591"/>
      <c r="CZ294" s="591"/>
      <c r="DA294" s="591"/>
      <c r="DB294" s="591"/>
      <c r="DD294" s="591"/>
      <c r="DE294" s="591"/>
      <c r="DF294" s="591"/>
      <c r="DH294" s="591"/>
      <c r="DI294" s="591"/>
      <c r="DJ294" s="591"/>
      <c r="DL294" s="591"/>
      <c r="DM294" s="591"/>
      <c r="DN294" s="591"/>
      <c r="DP294" s="591"/>
      <c r="DQ294" s="591"/>
      <c r="DR294" s="591"/>
      <c r="DT294" s="591"/>
      <c r="DU294" s="591"/>
      <c r="DV294" s="591"/>
      <c r="DX294" s="591"/>
      <c r="DY294" s="591"/>
      <c r="DZ294" s="591"/>
      <c r="EB294" s="591"/>
      <c r="EC294" s="591"/>
      <c r="ED294" s="591"/>
      <c r="EF294" s="591"/>
      <c r="EG294" s="591"/>
      <c r="EH294" s="591"/>
      <c r="EJ294" s="591"/>
      <c r="EK294" s="591"/>
      <c r="EL294" s="591"/>
      <c r="EN294" s="591"/>
      <c r="EO294" s="591"/>
      <c r="EP294" s="591"/>
      <c r="ER294" s="591"/>
      <c r="ES294" s="591"/>
      <c r="ET294" s="591"/>
      <c r="EV294" s="591"/>
      <c r="EW294" s="591"/>
      <c r="EX294" s="591"/>
      <c r="EZ294" s="591"/>
      <c r="FA294" s="591"/>
      <c r="FB294" s="591"/>
      <c r="FD294" s="591"/>
      <c r="FE294" s="591"/>
      <c r="FF294" s="591"/>
      <c r="FH294" s="591"/>
      <c r="FI294" s="591"/>
      <c r="FJ294" s="591"/>
      <c r="FL294" s="591"/>
      <c r="FM294" s="591"/>
      <c r="FN294" s="591"/>
      <c r="FP294" s="591"/>
      <c r="FQ294" s="591"/>
      <c r="FR294" s="591"/>
      <c r="FT294" s="591"/>
      <c r="FU294" s="591"/>
      <c r="FV294" s="591"/>
      <c r="FX294" s="591"/>
      <c r="FY294" s="591"/>
      <c r="FZ294" s="591"/>
      <c r="GB294" s="591"/>
      <c r="GC294" s="591"/>
      <c r="GD294" s="591"/>
      <c r="GF294" s="591"/>
      <c r="GG294" s="591"/>
      <c r="GH294" s="591"/>
      <c r="GJ294" s="591"/>
      <c r="GK294" s="591"/>
      <c r="GL294" s="591"/>
      <c r="GN294" s="591"/>
      <c r="GO294" s="591"/>
      <c r="GP294" s="591"/>
      <c r="GR294" s="591"/>
      <c r="GS294" s="591"/>
      <c r="GT294" s="591"/>
      <c r="GV294" s="591"/>
      <c r="GW294" s="591"/>
      <c r="GX294" s="591"/>
      <c r="GZ294" s="591"/>
      <c r="HA294" s="591"/>
      <c r="HB294" s="591"/>
      <c r="HD294" s="591"/>
      <c r="HE294" s="591"/>
      <c r="HF294" s="591"/>
      <c r="HH294" s="591"/>
      <c r="HI294" s="591"/>
      <c r="HJ294" s="591"/>
      <c r="HL294" s="591"/>
      <c r="HM294" s="591"/>
      <c r="HN294" s="591"/>
      <c r="HP294" s="591"/>
      <c r="HQ294" s="591"/>
      <c r="HR294" s="591"/>
      <c r="HT294" s="591"/>
      <c r="HU294" s="591"/>
      <c r="HV294" s="591"/>
      <c r="HX294" s="591"/>
      <c r="HY294" s="591"/>
      <c r="HZ294" s="591"/>
      <c r="IB294" s="591"/>
      <c r="IC294" s="591"/>
      <c r="ID294" s="591"/>
      <c r="IF294" s="591"/>
      <c r="IG294" s="591"/>
      <c r="IH294" s="591"/>
      <c r="IJ294" s="591"/>
      <c r="IK294" s="591"/>
      <c r="IL294" s="591"/>
      <c r="IN294" s="591"/>
      <c r="IO294" s="591"/>
      <c r="IP294" s="591"/>
      <c r="IR294" s="591"/>
      <c r="IS294" s="591"/>
      <c r="IT294" s="591"/>
      <c r="IV294" s="591"/>
    </row>
    <row r="295" spans="1:256" ht="15" customHeight="1" x14ac:dyDescent="0.2">
      <c r="B295" s="592"/>
      <c r="G295" s="700"/>
      <c r="I295" s="591"/>
      <c r="J295" s="591"/>
      <c r="L295" s="591"/>
      <c r="M295" s="591"/>
      <c r="N295" s="591"/>
      <c r="P295" s="591"/>
      <c r="Q295" s="591"/>
      <c r="R295" s="591"/>
      <c r="T295" s="591"/>
      <c r="U295" s="591"/>
      <c r="V295" s="591"/>
      <c r="X295" s="591"/>
      <c r="Y295" s="591"/>
      <c r="Z295" s="591"/>
      <c r="AB295" s="591"/>
      <c r="AC295" s="591"/>
      <c r="AD295" s="591"/>
      <c r="AF295" s="591"/>
      <c r="AG295" s="591"/>
      <c r="AH295" s="591"/>
      <c r="AJ295" s="591"/>
      <c r="AK295" s="591"/>
      <c r="AL295" s="591"/>
      <c r="AN295" s="591"/>
      <c r="AO295" s="591"/>
      <c r="AP295" s="591"/>
      <c r="AR295" s="591"/>
      <c r="AS295" s="591"/>
      <c r="AT295" s="591"/>
      <c r="AV295" s="591"/>
      <c r="AW295" s="591"/>
      <c r="AX295" s="591"/>
      <c r="AZ295" s="591"/>
      <c r="BA295" s="591"/>
      <c r="BB295" s="591"/>
      <c r="BD295" s="591"/>
      <c r="BE295" s="591"/>
      <c r="BF295" s="591"/>
      <c r="BH295" s="591"/>
      <c r="BI295" s="591"/>
      <c r="BJ295" s="591"/>
      <c r="BL295" s="591"/>
      <c r="BM295" s="591"/>
      <c r="BN295" s="591"/>
      <c r="BP295" s="591"/>
      <c r="BQ295" s="591"/>
      <c r="BR295" s="591"/>
      <c r="BT295" s="591"/>
      <c r="BU295" s="591"/>
      <c r="BV295" s="591"/>
      <c r="BX295" s="591"/>
      <c r="BY295" s="591"/>
      <c r="BZ295" s="591"/>
      <c r="CB295" s="591"/>
      <c r="CC295" s="591"/>
      <c r="CD295" s="591"/>
      <c r="CF295" s="591"/>
      <c r="CG295" s="591"/>
      <c r="CH295" s="591"/>
      <c r="CJ295" s="591"/>
      <c r="CK295" s="591"/>
      <c r="CL295" s="591"/>
      <c r="CN295" s="591"/>
      <c r="CO295" s="591"/>
      <c r="CP295" s="591"/>
      <c r="CR295" s="591"/>
      <c r="CS295" s="591"/>
      <c r="CT295" s="591"/>
      <c r="CV295" s="591"/>
      <c r="CW295" s="591"/>
      <c r="CX295" s="591"/>
      <c r="CZ295" s="591"/>
      <c r="DA295" s="591"/>
      <c r="DB295" s="591"/>
      <c r="DD295" s="591"/>
      <c r="DE295" s="591"/>
      <c r="DF295" s="591"/>
      <c r="DH295" s="591"/>
      <c r="DI295" s="591"/>
      <c r="DJ295" s="591"/>
      <c r="DL295" s="591"/>
      <c r="DM295" s="591"/>
      <c r="DN295" s="591"/>
      <c r="DP295" s="591"/>
      <c r="DQ295" s="591"/>
      <c r="DR295" s="591"/>
      <c r="DT295" s="591"/>
      <c r="DU295" s="591"/>
      <c r="DV295" s="591"/>
      <c r="DX295" s="591"/>
      <c r="DY295" s="591"/>
      <c r="DZ295" s="591"/>
      <c r="EB295" s="591"/>
      <c r="EC295" s="591"/>
      <c r="ED295" s="591"/>
      <c r="EF295" s="591"/>
      <c r="EG295" s="591"/>
      <c r="EH295" s="591"/>
      <c r="EJ295" s="591"/>
      <c r="EK295" s="591"/>
      <c r="EL295" s="591"/>
      <c r="EN295" s="591"/>
      <c r="EO295" s="591"/>
      <c r="EP295" s="591"/>
      <c r="ER295" s="591"/>
      <c r="ES295" s="591"/>
      <c r="ET295" s="591"/>
      <c r="EV295" s="591"/>
      <c r="EW295" s="591"/>
      <c r="EX295" s="591"/>
      <c r="EZ295" s="591"/>
      <c r="FA295" s="591"/>
      <c r="FB295" s="591"/>
      <c r="FD295" s="591"/>
      <c r="FE295" s="591"/>
      <c r="FF295" s="591"/>
      <c r="FH295" s="591"/>
      <c r="FI295" s="591"/>
      <c r="FJ295" s="591"/>
      <c r="FL295" s="591"/>
      <c r="FM295" s="591"/>
      <c r="FN295" s="591"/>
      <c r="FP295" s="591"/>
      <c r="FQ295" s="591"/>
      <c r="FR295" s="591"/>
      <c r="FT295" s="591"/>
      <c r="FU295" s="591"/>
      <c r="FV295" s="591"/>
      <c r="FX295" s="591"/>
      <c r="FY295" s="591"/>
      <c r="FZ295" s="591"/>
      <c r="GB295" s="591"/>
      <c r="GC295" s="591"/>
      <c r="GD295" s="591"/>
      <c r="GF295" s="591"/>
      <c r="GG295" s="591"/>
      <c r="GH295" s="591"/>
      <c r="GJ295" s="591"/>
      <c r="GK295" s="591"/>
      <c r="GL295" s="591"/>
      <c r="GN295" s="591"/>
      <c r="GO295" s="591"/>
      <c r="GP295" s="591"/>
      <c r="GR295" s="591"/>
      <c r="GS295" s="591"/>
      <c r="GT295" s="591"/>
      <c r="GV295" s="591"/>
      <c r="GW295" s="591"/>
      <c r="GX295" s="591"/>
      <c r="GZ295" s="591"/>
      <c r="HA295" s="591"/>
      <c r="HB295" s="591"/>
      <c r="HD295" s="591"/>
      <c r="HE295" s="591"/>
      <c r="HF295" s="591"/>
      <c r="HH295" s="591"/>
      <c r="HI295" s="591"/>
      <c r="HJ295" s="591"/>
      <c r="HL295" s="591"/>
      <c r="HM295" s="591"/>
      <c r="HN295" s="591"/>
      <c r="HP295" s="591"/>
      <c r="HQ295" s="591"/>
      <c r="HR295" s="591"/>
      <c r="HT295" s="591"/>
      <c r="HU295" s="591"/>
      <c r="HV295" s="591"/>
      <c r="HX295" s="591"/>
      <c r="HY295" s="591"/>
      <c r="HZ295" s="591"/>
      <c r="IB295" s="591"/>
      <c r="IC295" s="591"/>
      <c r="ID295" s="591"/>
      <c r="IF295" s="591"/>
      <c r="IG295" s="591"/>
      <c r="IH295" s="591"/>
      <c r="IJ295" s="591"/>
      <c r="IK295" s="591"/>
      <c r="IL295" s="591"/>
      <c r="IN295" s="591"/>
      <c r="IO295" s="591"/>
      <c r="IP295" s="591"/>
      <c r="IR295" s="591"/>
      <c r="IS295" s="591"/>
      <c r="IT295" s="591"/>
      <c r="IV295" s="591"/>
    </row>
    <row r="296" spans="1:256" ht="15" customHeight="1" x14ac:dyDescent="0.2">
      <c r="A296" s="685"/>
      <c r="B296" s="592"/>
      <c r="G296" s="700"/>
      <c r="I296" s="591"/>
      <c r="J296" s="591"/>
      <c r="L296" s="591"/>
      <c r="M296" s="591"/>
      <c r="N296" s="591"/>
      <c r="P296" s="591"/>
      <c r="Q296" s="591"/>
      <c r="R296" s="591"/>
      <c r="T296" s="591"/>
      <c r="U296" s="591"/>
      <c r="V296" s="591"/>
      <c r="X296" s="591"/>
      <c r="Y296" s="591"/>
      <c r="Z296" s="591"/>
      <c r="AB296" s="591"/>
      <c r="AC296" s="591"/>
      <c r="AD296" s="591"/>
      <c r="AF296" s="591"/>
      <c r="AG296" s="591"/>
      <c r="AH296" s="591"/>
      <c r="AJ296" s="591"/>
      <c r="AK296" s="591"/>
      <c r="AL296" s="591"/>
      <c r="AN296" s="591"/>
      <c r="AO296" s="591"/>
      <c r="AP296" s="591"/>
      <c r="AR296" s="591"/>
      <c r="AS296" s="591"/>
      <c r="AT296" s="591"/>
      <c r="AV296" s="591"/>
      <c r="AW296" s="591"/>
      <c r="AX296" s="591"/>
      <c r="AZ296" s="591"/>
      <c r="BA296" s="591"/>
      <c r="BB296" s="591"/>
      <c r="BD296" s="591"/>
      <c r="BE296" s="591"/>
      <c r="BF296" s="591"/>
      <c r="BH296" s="591"/>
      <c r="BI296" s="591"/>
      <c r="BJ296" s="591"/>
      <c r="BL296" s="591"/>
      <c r="BM296" s="591"/>
      <c r="BN296" s="591"/>
      <c r="BP296" s="591"/>
      <c r="BQ296" s="591"/>
      <c r="BR296" s="591"/>
      <c r="BT296" s="591"/>
      <c r="BU296" s="591"/>
      <c r="BV296" s="591"/>
      <c r="BX296" s="591"/>
      <c r="BY296" s="591"/>
      <c r="BZ296" s="591"/>
      <c r="CB296" s="591"/>
      <c r="CC296" s="591"/>
      <c r="CD296" s="591"/>
      <c r="CF296" s="591"/>
      <c r="CG296" s="591"/>
      <c r="CH296" s="591"/>
      <c r="CJ296" s="591"/>
      <c r="CK296" s="591"/>
      <c r="CL296" s="591"/>
      <c r="CN296" s="591"/>
      <c r="CO296" s="591"/>
      <c r="CP296" s="591"/>
      <c r="CR296" s="591"/>
      <c r="CS296" s="591"/>
      <c r="CT296" s="591"/>
      <c r="CV296" s="591"/>
      <c r="CW296" s="591"/>
      <c r="CX296" s="591"/>
      <c r="CZ296" s="591"/>
      <c r="DA296" s="591"/>
      <c r="DB296" s="591"/>
      <c r="DD296" s="591"/>
      <c r="DE296" s="591"/>
      <c r="DF296" s="591"/>
      <c r="DH296" s="591"/>
      <c r="DI296" s="591"/>
      <c r="DJ296" s="591"/>
      <c r="DL296" s="591"/>
      <c r="DM296" s="591"/>
      <c r="DN296" s="591"/>
      <c r="DP296" s="591"/>
      <c r="DQ296" s="591"/>
      <c r="DR296" s="591"/>
      <c r="DT296" s="591"/>
      <c r="DU296" s="591"/>
      <c r="DV296" s="591"/>
      <c r="DX296" s="591"/>
      <c r="DY296" s="591"/>
      <c r="DZ296" s="591"/>
      <c r="EB296" s="591"/>
      <c r="EC296" s="591"/>
      <c r="ED296" s="591"/>
      <c r="EF296" s="591"/>
      <c r="EG296" s="591"/>
      <c r="EH296" s="591"/>
      <c r="EJ296" s="591"/>
      <c r="EK296" s="591"/>
      <c r="EL296" s="591"/>
      <c r="EN296" s="591"/>
      <c r="EO296" s="591"/>
      <c r="EP296" s="591"/>
      <c r="ER296" s="591"/>
      <c r="ES296" s="591"/>
      <c r="ET296" s="591"/>
      <c r="EV296" s="591"/>
      <c r="EW296" s="591"/>
      <c r="EX296" s="591"/>
      <c r="EZ296" s="591"/>
      <c r="FA296" s="591"/>
      <c r="FB296" s="591"/>
      <c r="FD296" s="591"/>
      <c r="FE296" s="591"/>
      <c r="FF296" s="591"/>
      <c r="FH296" s="591"/>
      <c r="FI296" s="591"/>
      <c r="FJ296" s="591"/>
      <c r="FL296" s="591"/>
      <c r="FM296" s="591"/>
      <c r="FN296" s="591"/>
      <c r="FP296" s="591"/>
      <c r="FQ296" s="591"/>
      <c r="FR296" s="591"/>
      <c r="FT296" s="591"/>
      <c r="FU296" s="591"/>
      <c r="FV296" s="591"/>
      <c r="FX296" s="591"/>
      <c r="FY296" s="591"/>
      <c r="FZ296" s="591"/>
      <c r="GB296" s="591"/>
      <c r="GC296" s="591"/>
      <c r="GD296" s="591"/>
      <c r="GF296" s="591"/>
      <c r="GG296" s="591"/>
      <c r="GH296" s="591"/>
      <c r="GJ296" s="591"/>
      <c r="GK296" s="591"/>
      <c r="GL296" s="591"/>
      <c r="GN296" s="591"/>
      <c r="GO296" s="591"/>
      <c r="GP296" s="591"/>
      <c r="GR296" s="591"/>
      <c r="GS296" s="591"/>
      <c r="GT296" s="591"/>
      <c r="GV296" s="591"/>
      <c r="GW296" s="591"/>
      <c r="GX296" s="591"/>
      <c r="GZ296" s="591"/>
      <c r="HA296" s="591"/>
      <c r="HB296" s="591"/>
      <c r="HD296" s="591"/>
      <c r="HE296" s="591"/>
      <c r="HF296" s="591"/>
      <c r="HH296" s="591"/>
      <c r="HI296" s="591"/>
      <c r="HJ296" s="591"/>
      <c r="HL296" s="591"/>
      <c r="HM296" s="591"/>
      <c r="HN296" s="591"/>
      <c r="HP296" s="591"/>
      <c r="HQ296" s="591"/>
      <c r="HR296" s="591"/>
      <c r="HT296" s="591"/>
      <c r="HU296" s="591"/>
      <c r="HV296" s="591"/>
      <c r="HX296" s="591"/>
      <c r="HY296" s="591"/>
      <c r="HZ296" s="591"/>
      <c r="IB296" s="591"/>
      <c r="IC296" s="591"/>
      <c r="ID296" s="591"/>
      <c r="IF296" s="591"/>
      <c r="IG296" s="591"/>
      <c r="IH296" s="591"/>
      <c r="IJ296" s="591"/>
      <c r="IK296" s="591"/>
      <c r="IL296" s="591"/>
      <c r="IN296" s="591"/>
      <c r="IO296" s="591"/>
      <c r="IP296" s="591"/>
      <c r="IR296" s="591"/>
      <c r="IS296" s="591"/>
      <c r="IT296" s="591"/>
      <c r="IV296" s="591"/>
    </row>
    <row r="297" spans="1:256" ht="15" customHeight="1" x14ac:dyDescent="0.2">
      <c r="A297" s="685"/>
      <c r="B297" s="591"/>
      <c r="G297" s="700"/>
      <c r="I297" s="591"/>
      <c r="J297" s="591"/>
      <c r="L297" s="591"/>
      <c r="M297" s="591"/>
      <c r="N297" s="591"/>
      <c r="P297" s="591"/>
      <c r="Q297" s="591"/>
      <c r="R297" s="591"/>
      <c r="T297" s="591"/>
      <c r="U297" s="591"/>
      <c r="V297" s="591"/>
      <c r="X297" s="591"/>
      <c r="Y297" s="591"/>
      <c r="Z297" s="591"/>
      <c r="AB297" s="591"/>
      <c r="AC297" s="591"/>
      <c r="AD297" s="591"/>
      <c r="AF297" s="591"/>
      <c r="AG297" s="591"/>
      <c r="AH297" s="591"/>
      <c r="AJ297" s="591"/>
      <c r="AK297" s="591"/>
      <c r="AL297" s="591"/>
      <c r="AN297" s="591"/>
      <c r="AO297" s="591"/>
      <c r="AP297" s="591"/>
      <c r="AR297" s="591"/>
      <c r="AS297" s="591"/>
      <c r="AT297" s="591"/>
      <c r="AV297" s="591"/>
      <c r="AW297" s="591"/>
      <c r="AX297" s="591"/>
      <c r="AZ297" s="591"/>
      <c r="BA297" s="591"/>
      <c r="BB297" s="591"/>
      <c r="BD297" s="591"/>
      <c r="BE297" s="591"/>
      <c r="BF297" s="591"/>
      <c r="BH297" s="591"/>
      <c r="BI297" s="591"/>
      <c r="BJ297" s="591"/>
      <c r="BL297" s="591"/>
      <c r="BM297" s="591"/>
      <c r="BN297" s="591"/>
      <c r="BP297" s="591"/>
      <c r="BQ297" s="591"/>
      <c r="BR297" s="591"/>
      <c r="BT297" s="591"/>
      <c r="BU297" s="591"/>
      <c r="BV297" s="591"/>
      <c r="BX297" s="591"/>
      <c r="BY297" s="591"/>
      <c r="BZ297" s="591"/>
      <c r="CB297" s="591"/>
      <c r="CC297" s="591"/>
      <c r="CD297" s="591"/>
      <c r="CF297" s="591"/>
      <c r="CG297" s="591"/>
      <c r="CH297" s="591"/>
      <c r="CJ297" s="591"/>
      <c r="CK297" s="591"/>
      <c r="CL297" s="591"/>
      <c r="CN297" s="591"/>
      <c r="CO297" s="591"/>
      <c r="CP297" s="591"/>
      <c r="CR297" s="591"/>
      <c r="CS297" s="591"/>
      <c r="CT297" s="591"/>
      <c r="CV297" s="591"/>
      <c r="CW297" s="591"/>
      <c r="CX297" s="591"/>
      <c r="CZ297" s="591"/>
      <c r="DA297" s="591"/>
      <c r="DB297" s="591"/>
      <c r="DD297" s="591"/>
      <c r="DE297" s="591"/>
      <c r="DF297" s="591"/>
      <c r="DH297" s="591"/>
      <c r="DI297" s="591"/>
      <c r="DJ297" s="591"/>
      <c r="DL297" s="591"/>
      <c r="DM297" s="591"/>
      <c r="DN297" s="591"/>
      <c r="DP297" s="591"/>
      <c r="DQ297" s="591"/>
      <c r="DR297" s="591"/>
      <c r="DT297" s="591"/>
      <c r="DU297" s="591"/>
      <c r="DV297" s="591"/>
      <c r="DX297" s="591"/>
      <c r="DY297" s="591"/>
      <c r="DZ297" s="591"/>
      <c r="EB297" s="591"/>
      <c r="EC297" s="591"/>
      <c r="ED297" s="591"/>
      <c r="EF297" s="591"/>
      <c r="EG297" s="591"/>
      <c r="EH297" s="591"/>
      <c r="EJ297" s="591"/>
      <c r="EK297" s="591"/>
      <c r="EL297" s="591"/>
      <c r="EN297" s="591"/>
      <c r="EO297" s="591"/>
      <c r="EP297" s="591"/>
      <c r="ER297" s="591"/>
      <c r="ES297" s="591"/>
      <c r="ET297" s="591"/>
      <c r="EV297" s="591"/>
      <c r="EW297" s="591"/>
      <c r="EX297" s="591"/>
      <c r="EZ297" s="591"/>
      <c r="FA297" s="591"/>
      <c r="FB297" s="591"/>
      <c r="FD297" s="591"/>
      <c r="FE297" s="591"/>
      <c r="FF297" s="591"/>
      <c r="FH297" s="591"/>
      <c r="FI297" s="591"/>
      <c r="FJ297" s="591"/>
      <c r="FL297" s="591"/>
      <c r="FM297" s="591"/>
      <c r="FN297" s="591"/>
      <c r="FP297" s="591"/>
      <c r="FQ297" s="591"/>
      <c r="FR297" s="591"/>
      <c r="FT297" s="591"/>
      <c r="FU297" s="591"/>
      <c r="FV297" s="591"/>
      <c r="FX297" s="591"/>
      <c r="FY297" s="591"/>
      <c r="FZ297" s="591"/>
      <c r="GB297" s="591"/>
      <c r="GC297" s="591"/>
      <c r="GD297" s="591"/>
      <c r="GF297" s="591"/>
      <c r="GG297" s="591"/>
      <c r="GH297" s="591"/>
      <c r="GJ297" s="591"/>
      <c r="GK297" s="591"/>
      <c r="GL297" s="591"/>
      <c r="GN297" s="591"/>
      <c r="GO297" s="591"/>
      <c r="GP297" s="591"/>
      <c r="GR297" s="591"/>
      <c r="GS297" s="591"/>
      <c r="GT297" s="591"/>
      <c r="GV297" s="591"/>
      <c r="GW297" s="591"/>
      <c r="GX297" s="591"/>
      <c r="GZ297" s="591"/>
      <c r="HA297" s="591"/>
      <c r="HB297" s="591"/>
      <c r="HD297" s="591"/>
      <c r="HE297" s="591"/>
      <c r="HF297" s="591"/>
      <c r="HH297" s="591"/>
      <c r="HI297" s="591"/>
      <c r="HJ297" s="591"/>
      <c r="HL297" s="591"/>
      <c r="HM297" s="591"/>
      <c r="HN297" s="591"/>
      <c r="HP297" s="591"/>
      <c r="HQ297" s="591"/>
      <c r="HR297" s="591"/>
      <c r="HT297" s="591"/>
      <c r="HU297" s="591"/>
      <c r="HV297" s="591"/>
      <c r="HX297" s="591"/>
      <c r="HY297" s="591"/>
      <c r="HZ297" s="591"/>
      <c r="IB297" s="591"/>
      <c r="IC297" s="591"/>
      <c r="ID297" s="591"/>
      <c r="IF297" s="591"/>
      <c r="IG297" s="591"/>
      <c r="IH297" s="591"/>
      <c r="IJ297" s="591"/>
      <c r="IK297" s="591"/>
      <c r="IL297" s="591"/>
      <c r="IN297" s="591"/>
      <c r="IO297" s="591"/>
      <c r="IP297" s="591"/>
      <c r="IR297" s="591"/>
      <c r="IS297" s="591"/>
      <c r="IT297" s="591"/>
      <c r="IV297" s="591"/>
    </row>
    <row r="298" spans="1:256" ht="15" customHeight="1" x14ac:dyDescent="0.2">
      <c r="A298" s="685"/>
      <c r="B298" s="591"/>
      <c r="G298" s="591"/>
      <c r="I298" s="591"/>
      <c r="J298" s="591"/>
      <c r="L298" s="591"/>
      <c r="M298" s="591"/>
      <c r="N298" s="591"/>
      <c r="P298" s="591"/>
      <c r="Q298" s="591"/>
      <c r="R298" s="591"/>
      <c r="T298" s="591"/>
      <c r="U298" s="591"/>
      <c r="V298" s="591"/>
      <c r="X298" s="591"/>
      <c r="Y298" s="591"/>
      <c r="Z298" s="591"/>
      <c r="AB298" s="591"/>
      <c r="AC298" s="591"/>
      <c r="AD298" s="591"/>
      <c r="AF298" s="591"/>
      <c r="AG298" s="591"/>
      <c r="AH298" s="591"/>
      <c r="AJ298" s="591"/>
      <c r="AK298" s="591"/>
      <c r="AL298" s="591"/>
      <c r="AN298" s="591"/>
      <c r="AO298" s="591"/>
      <c r="AP298" s="591"/>
      <c r="AR298" s="591"/>
      <c r="AS298" s="591"/>
      <c r="AT298" s="591"/>
      <c r="AV298" s="591"/>
      <c r="AW298" s="591"/>
      <c r="AX298" s="591"/>
      <c r="AZ298" s="591"/>
      <c r="BA298" s="591"/>
      <c r="BB298" s="591"/>
      <c r="BD298" s="591"/>
      <c r="BE298" s="591"/>
      <c r="BF298" s="591"/>
      <c r="BH298" s="591"/>
      <c r="BI298" s="591"/>
      <c r="BJ298" s="591"/>
      <c r="BL298" s="591"/>
      <c r="BM298" s="591"/>
      <c r="BN298" s="591"/>
      <c r="BP298" s="591"/>
      <c r="BQ298" s="591"/>
      <c r="BR298" s="591"/>
      <c r="BT298" s="591"/>
      <c r="BU298" s="591"/>
      <c r="BV298" s="591"/>
      <c r="BX298" s="591"/>
      <c r="BY298" s="591"/>
      <c r="BZ298" s="591"/>
      <c r="CB298" s="591"/>
      <c r="CC298" s="591"/>
      <c r="CD298" s="591"/>
      <c r="CF298" s="591"/>
      <c r="CG298" s="591"/>
      <c r="CH298" s="591"/>
      <c r="CJ298" s="591"/>
      <c r="CK298" s="591"/>
      <c r="CL298" s="591"/>
      <c r="CN298" s="591"/>
      <c r="CO298" s="591"/>
      <c r="CP298" s="591"/>
      <c r="CR298" s="591"/>
      <c r="CS298" s="591"/>
      <c r="CT298" s="591"/>
      <c r="CV298" s="591"/>
      <c r="CW298" s="591"/>
      <c r="CX298" s="591"/>
      <c r="CZ298" s="591"/>
      <c r="DA298" s="591"/>
      <c r="DB298" s="591"/>
      <c r="DD298" s="591"/>
      <c r="DE298" s="591"/>
      <c r="DF298" s="591"/>
      <c r="DH298" s="591"/>
      <c r="DI298" s="591"/>
      <c r="DJ298" s="591"/>
      <c r="DL298" s="591"/>
      <c r="DM298" s="591"/>
      <c r="DN298" s="591"/>
      <c r="DP298" s="591"/>
      <c r="DQ298" s="591"/>
      <c r="DR298" s="591"/>
      <c r="DT298" s="591"/>
      <c r="DU298" s="591"/>
      <c r="DV298" s="591"/>
      <c r="DX298" s="591"/>
      <c r="DY298" s="591"/>
      <c r="DZ298" s="591"/>
      <c r="EB298" s="591"/>
      <c r="EC298" s="591"/>
      <c r="ED298" s="591"/>
      <c r="EF298" s="591"/>
      <c r="EG298" s="591"/>
      <c r="EH298" s="591"/>
      <c r="EJ298" s="591"/>
      <c r="EK298" s="591"/>
      <c r="EL298" s="591"/>
      <c r="EN298" s="591"/>
      <c r="EO298" s="591"/>
      <c r="EP298" s="591"/>
      <c r="ER298" s="591"/>
      <c r="ES298" s="591"/>
      <c r="ET298" s="591"/>
      <c r="EV298" s="591"/>
      <c r="EW298" s="591"/>
      <c r="EX298" s="591"/>
      <c r="EZ298" s="591"/>
      <c r="FA298" s="591"/>
      <c r="FB298" s="591"/>
      <c r="FD298" s="591"/>
      <c r="FE298" s="591"/>
      <c r="FF298" s="591"/>
      <c r="FH298" s="591"/>
      <c r="FI298" s="591"/>
      <c r="FJ298" s="591"/>
      <c r="FL298" s="591"/>
      <c r="FM298" s="591"/>
      <c r="FN298" s="591"/>
      <c r="FP298" s="591"/>
      <c r="FQ298" s="591"/>
      <c r="FR298" s="591"/>
      <c r="FT298" s="591"/>
      <c r="FU298" s="591"/>
      <c r="FV298" s="591"/>
      <c r="FX298" s="591"/>
      <c r="FY298" s="591"/>
      <c r="FZ298" s="591"/>
      <c r="GB298" s="591"/>
      <c r="GC298" s="591"/>
      <c r="GD298" s="591"/>
      <c r="GF298" s="591"/>
      <c r="GG298" s="591"/>
      <c r="GH298" s="591"/>
      <c r="GJ298" s="591"/>
      <c r="GK298" s="591"/>
      <c r="GL298" s="591"/>
      <c r="GN298" s="591"/>
      <c r="GO298" s="591"/>
      <c r="GP298" s="591"/>
      <c r="GR298" s="591"/>
      <c r="GS298" s="591"/>
      <c r="GT298" s="591"/>
      <c r="GV298" s="591"/>
      <c r="GW298" s="591"/>
      <c r="GX298" s="591"/>
      <c r="GZ298" s="591"/>
      <c r="HA298" s="591"/>
      <c r="HB298" s="591"/>
      <c r="HD298" s="591"/>
      <c r="HE298" s="591"/>
      <c r="HF298" s="591"/>
      <c r="HH298" s="591"/>
      <c r="HI298" s="591"/>
      <c r="HJ298" s="591"/>
      <c r="HL298" s="591"/>
      <c r="HM298" s="591"/>
      <c r="HN298" s="591"/>
      <c r="HP298" s="591"/>
      <c r="HQ298" s="591"/>
      <c r="HR298" s="591"/>
      <c r="HT298" s="591"/>
      <c r="HU298" s="591"/>
      <c r="HV298" s="591"/>
      <c r="HX298" s="591"/>
      <c r="HY298" s="591"/>
      <c r="HZ298" s="591"/>
      <c r="IB298" s="591"/>
      <c r="IC298" s="591"/>
      <c r="ID298" s="591"/>
      <c r="IF298" s="591"/>
      <c r="IG298" s="591"/>
      <c r="IH298" s="591"/>
      <c r="IJ298" s="591"/>
      <c r="IK298" s="591"/>
      <c r="IL298" s="591"/>
      <c r="IN298" s="591"/>
      <c r="IO298" s="591"/>
      <c r="IP298" s="591"/>
      <c r="IR298" s="591"/>
      <c r="IS298" s="591"/>
      <c r="IT298" s="591"/>
      <c r="IV298" s="591"/>
    </row>
    <row r="299" spans="1:256" ht="15" customHeight="1" x14ac:dyDescent="0.2">
      <c r="A299" s="685"/>
      <c r="B299" s="591"/>
      <c r="G299" s="591"/>
      <c r="I299" s="591"/>
      <c r="J299" s="591"/>
      <c r="L299" s="591"/>
      <c r="M299" s="591"/>
      <c r="N299" s="591"/>
      <c r="P299" s="591"/>
      <c r="Q299" s="591"/>
      <c r="R299" s="591"/>
      <c r="T299" s="591"/>
      <c r="U299" s="591"/>
      <c r="V299" s="591"/>
      <c r="X299" s="591"/>
      <c r="Y299" s="591"/>
      <c r="Z299" s="591"/>
      <c r="AB299" s="591"/>
      <c r="AC299" s="591"/>
      <c r="AD299" s="591"/>
      <c r="AF299" s="591"/>
      <c r="AG299" s="591"/>
      <c r="AH299" s="591"/>
      <c r="AJ299" s="591"/>
      <c r="AK299" s="591"/>
      <c r="AL299" s="591"/>
      <c r="AN299" s="591"/>
      <c r="AO299" s="591"/>
      <c r="AP299" s="591"/>
      <c r="AR299" s="591"/>
      <c r="AS299" s="591"/>
      <c r="AT299" s="591"/>
      <c r="AV299" s="591"/>
      <c r="AW299" s="591"/>
      <c r="AX299" s="591"/>
      <c r="AZ299" s="591"/>
      <c r="BA299" s="591"/>
      <c r="BB299" s="591"/>
      <c r="BD299" s="591"/>
      <c r="BE299" s="591"/>
      <c r="BF299" s="591"/>
      <c r="BH299" s="591"/>
      <c r="BI299" s="591"/>
      <c r="BJ299" s="591"/>
      <c r="BL299" s="591"/>
      <c r="BM299" s="591"/>
      <c r="BN299" s="591"/>
      <c r="BP299" s="591"/>
      <c r="BQ299" s="591"/>
      <c r="BR299" s="591"/>
      <c r="BT299" s="591"/>
      <c r="BU299" s="591"/>
      <c r="BV299" s="591"/>
      <c r="BX299" s="591"/>
      <c r="BY299" s="591"/>
      <c r="BZ299" s="591"/>
      <c r="CB299" s="591"/>
      <c r="CC299" s="591"/>
      <c r="CD299" s="591"/>
      <c r="CF299" s="591"/>
      <c r="CG299" s="591"/>
      <c r="CH299" s="591"/>
      <c r="CJ299" s="591"/>
      <c r="CK299" s="591"/>
      <c r="CL299" s="591"/>
      <c r="CN299" s="591"/>
      <c r="CO299" s="591"/>
      <c r="CP299" s="591"/>
      <c r="CR299" s="591"/>
      <c r="CS299" s="591"/>
      <c r="CT299" s="591"/>
      <c r="CV299" s="591"/>
      <c r="CW299" s="591"/>
      <c r="CX299" s="591"/>
      <c r="CZ299" s="591"/>
      <c r="DA299" s="591"/>
      <c r="DB299" s="591"/>
      <c r="DD299" s="591"/>
      <c r="DE299" s="591"/>
      <c r="DF299" s="591"/>
      <c r="DH299" s="591"/>
      <c r="DI299" s="591"/>
      <c r="DJ299" s="591"/>
      <c r="DL299" s="591"/>
      <c r="DM299" s="591"/>
      <c r="DN299" s="591"/>
      <c r="DP299" s="591"/>
      <c r="DQ299" s="591"/>
      <c r="DR299" s="591"/>
      <c r="DT299" s="591"/>
      <c r="DU299" s="591"/>
      <c r="DV299" s="591"/>
      <c r="DX299" s="591"/>
      <c r="DY299" s="591"/>
      <c r="DZ299" s="591"/>
      <c r="EB299" s="591"/>
      <c r="EC299" s="591"/>
      <c r="ED299" s="591"/>
      <c r="EF299" s="591"/>
      <c r="EG299" s="591"/>
      <c r="EH299" s="591"/>
      <c r="EJ299" s="591"/>
      <c r="EK299" s="591"/>
      <c r="EL299" s="591"/>
      <c r="EN299" s="591"/>
      <c r="EO299" s="591"/>
      <c r="EP299" s="591"/>
      <c r="ER299" s="591"/>
      <c r="ES299" s="591"/>
      <c r="ET299" s="591"/>
      <c r="EV299" s="591"/>
      <c r="EW299" s="591"/>
      <c r="EX299" s="591"/>
      <c r="EZ299" s="591"/>
      <c r="FA299" s="591"/>
      <c r="FB299" s="591"/>
      <c r="FD299" s="591"/>
      <c r="FE299" s="591"/>
      <c r="FF299" s="591"/>
      <c r="FH299" s="591"/>
      <c r="FI299" s="591"/>
      <c r="FJ299" s="591"/>
      <c r="FL299" s="591"/>
      <c r="FM299" s="591"/>
      <c r="FN299" s="591"/>
      <c r="FP299" s="591"/>
      <c r="FQ299" s="591"/>
      <c r="FR299" s="591"/>
      <c r="FT299" s="591"/>
      <c r="FU299" s="591"/>
      <c r="FV299" s="591"/>
      <c r="FX299" s="591"/>
      <c r="FY299" s="591"/>
      <c r="FZ299" s="591"/>
      <c r="GB299" s="591"/>
      <c r="GC299" s="591"/>
      <c r="GD299" s="591"/>
      <c r="GF299" s="591"/>
      <c r="GG299" s="591"/>
      <c r="GH299" s="591"/>
      <c r="GJ299" s="591"/>
      <c r="GK299" s="591"/>
      <c r="GL299" s="591"/>
      <c r="GN299" s="591"/>
      <c r="GO299" s="591"/>
      <c r="GP299" s="591"/>
      <c r="GR299" s="591"/>
      <c r="GS299" s="591"/>
      <c r="GT299" s="591"/>
      <c r="GV299" s="591"/>
      <c r="GW299" s="591"/>
      <c r="GX299" s="591"/>
      <c r="GZ299" s="591"/>
      <c r="HA299" s="591"/>
      <c r="HB299" s="591"/>
      <c r="HD299" s="591"/>
      <c r="HE299" s="591"/>
      <c r="HF299" s="591"/>
      <c r="HH299" s="591"/>
      <c r="HI299" s="591"/>
      <c r="HJ299" s="591"/>
      <c r="HL299" s="591"/>
      <c r="HM299" s="591"/>
      <c r="HN299" s="591"/>
      <c r="HP299" s="591"/>
      <c r="HQ299" s="591"/>
      <c r="HR299" s="591"/>
      <c r="HT299" s="591"/>
      <c r="HU299" s="591"/>
      <c r="HV299" s="591"/>
      <c r="HX299" s="591"/>
      <c r="HY299" s="591"/>
      <c r="HZ299" s="591"/>
      <c r="IB299" s="591"/>
      <c r="IC299" s="591"/>
      <c r="ID299" s="591"/>
      <c r="IF299" s="591"/>
      <c r="IG299" s="591"/>
      <c r="IH299" s="591"/>
      <c r="IJ299" s="591"/>
      <c r="IK299" s="591"/>
      <c r="IL299" s="591"/>
      <c r="IN299" s="591"/>
      <c r="IO299" s="591"/>
      <c r="IP299" s="591"/>
      <c r="IR299" s="591"/>
      <c r="IS299" s="591"/>
      <c r="IT299" s="591"/>
      <c r="IV299" s="591"/>
    </row>
    <row r="300" spans="1:256" ht="15" customHeight="1" x14ac:dyDescent="0.2">
      <c r="A300" s="685"/>
      <c r="B300" s="591"/>
      <c r="G300" s="591"/>
      <c r="I300" s="591"/>
      <c r="J300" s="591"/>
      <c r="L300" s="591"/>
      <c r="M300" s="591"/>
      <c r="N300" s="591"/>
      <c r="P300" s="591"/>
      <c r="Q300" s="591"/>
      <c r="R300" s="591"/>
      <c r="T300" s="591"/>
      <c r="U300" s="591"/>
      <c r="V300" s="591"/>
      <c r="X300" s="591"/>
      <c r="Y300" s="591"/>
      <c r="Z300" s="591"/>
      <c r="AB300" s="591"/>
      <c r="AC300" s="591"/>
      <c r="AD300" s="591"/>
      <c r="AF300" s="591"/>
      <c r="AG300" s="591"/>
      <c r="AH300" s="591"/>
      <c r="AJ300" s="591"/>
      <c r="AK300" s="591"/>
      <c r="AL300" s="591"/>
      <c r="AN300" s="591"/>
      <c r="AO300" s="591"/>
      <c r="AP300" s="591"/>
      <c r="AR300" s="591"/>
      <c r="AS300" s="591"/>
      <c r="AT300" s="591"/>
      <c r="AV300" s="591"/>
      <c r="AW300" s="591"/>
      <c r="AX300" s="591"/>
      <c r="AZ300" s="591"/>
      <c r="BA300" s="591"/>
      <c r="BB300" s="591"/>
      <c r="BD300" s="591"/>
      <c r="BE300" s="591"/>
      <c r="BF300" s="591"/>
      <c r="BH300" s="591"/>
      <c r="BI300" s="591"/>
      <c r="BJ300" s="591"/>
      <c r="BL300" s="591"/>
      <c r="BM300" s="591"/>
      <c r="BN300" s="591"/>
      <c r="BP300" s="591"/>
      <c r="BQ300" s="591"/>
      <c r="BR300" s="591"/>
      <c r="BT300" s="591"/>
      <c r="BU300" s="591"/>
      <c r="BV300" s="591"/>
      <c r="BX300" s="591"/>
      <c r="BY300" s="591"/>
      <c r="BZ300" s="591"/>
      <c r="CB300" s="591"/>
      <c r="CC300" s="591"/>
      <c r="CD300" s="591"/>
      <c r="CF300" s="591"/>
      <c r="CG300" s="591"/>
      <c r="CH300" s="591"/>
      <c r="CJ300" s="591"/>
      <c r="CK300" s="591"/>
      <c r="CL300" s="591"/>
      <c r="CN300" s="591"/>
      <c r="CO300" s="591"/>
      <c r="CP300" s="591"/>
      <c r="CR300" s="591"/>
      <c r="CS300" s="591"/>
      <c r="CT300" s="591"/>
      <c r="CV300" s="591"/>
      <c r="CW300" s="591"/>
      <c r="CX300" s="591"/>
      <c r="CZ300" s="591"/>
      <c r="DA300" s="591"/>
      <c r="DB300" s="591"/>
      <c r="DD300" s="591"/>
      <c r="DE300" s="591"/>
      <c r="DF300" s="591"/>
      <c r="DH300" s="591"/>
      <c r="DI300" s="591"/>
      <c r="DJ300" s="591"/>
      <c r="DL300" s="591"/>
      <c r="DM300" s="591"/>
      <c r="DN300" s="591"/>
      <c r="DP300" s="591"/>
      <c r="DQ300" s="591"/>
      <c r="DR300" s="591"/>
      <c r="DT300" s="591"/>
      <c r="DU300" s="591"/>
      <c r="DV300" s="591"/>
      <c r="DX300" s="591"/>
      <c r="DY300" s="591"/>
      <c r="DZ300" s="591"/>
      <c r="EB300" s="591"/>
      <c r="EC300" s="591"/>
      <c r="ED300" s="591"/>
      <c r="EF300" s="591"/>
      <c r="EG300" s="591"/>
      <c r="EH300" s="591"/>
      <c r="EJ300" s="591"/>
      <c r="EK300" s="591"/>
      <c r="EL300" s="591"/>
      <c r="EN300" s="591"/>
      <c r="EO300" s="591"/>
      <c r="EP300" s="591"/>
      <c r="ER300" s="591"/>
      <c r="ES300" s="591"/>
      <c r="ET300" s="591"/>
      <c r="EV300" s="591"/>
      <c r="EW300" s="591"/>
      <c r="EX300" s="591"/>
      <c r="EZ300" s="591"/>
      <c r="FA300" s="591"/>
      <c r="FB300" s="591"/>
      <c r="FD300" s="591"/>
      <c r="FE300" s="591"/>
      <c r="FF300" s="591"/>
      <c r="FH300" s="591"/>
      <c r="FI300" s="591"/>
      <c r="FJ300" s="591"/>
      <c r="FL300" s="591"/>
      <c r="FM300" s="591"/>
      <c r="FN300" s="591"/>
      <c r="FP300" s="591"/>
      <c r="FQ300" s="591"/>
      <c r="FR300" s="591"/>
      <c r="FT300" s="591"/>
      <c r="FU300" s="591"/>
      <c r="FV300" s="591"/>
      <c r="FX300" s="591"/>
      <c r="FY300" s="591"/>
      <c r="FZ300" s="591"/>
      <c r="GB300" s="591"/>
      <c r="GC300" s="591"/>
      <c r="GD300" s="591"/>
      <c r="GF300" s="591"/>
      <c r="GG300" s="591"/>
      <c r="GH300" s="591"/>
      <c r="GJ300" s="591"/>
      <c r="GK300" s="591"/>
      <c r="GL300" s="591"/>
      <c r="GN300" s="591"/>
      <c r="GO300" s="591"/>
      <c r="GP300" s="591"/>
      <c r="GR300" s="591"/>
      <c r="GS300" s="591"/>
      <c r="GT300" s="591"/>
      <c r="GV300" s="591"/>
      <c r="GW300" s="591"/>
      <c r="GX300" s="591"/>
      <c r="GZ300" s="591"/>
      <c r="HA300" s="591"/>
      <c r="HB300" s="591"/>
      <c r="HD300" s="591"/>
      <c r="HE300" s="591"/>
      <c r="HF300" s="591"/>
      <c r="HH300" s="591"/>
      <c r="HI300" s="591"/>
      <c r="HJ300" s="591"/>
      <c r="HL300" s="591"/>
      <c r="HM300" s="591"/>
      <c r="HN300" s="591"/>
      <c r="HP300" s="591"/>
      <c r="HQ300" s="591"/>
      <c r="HR300" s="591"/>
      <c r="HT300" s="591"/>
      <c r="HU300" s="591"/>
      <c r="HV300" s="591"/>
      <c r="HX300" s="591"/>
      <c r="HY300" s="591"/>
      <c r="HZ300" s="591"/>
      <c r="IB300" s="591"/>
      <c r="IC300" s="591"/>
      <c r="ID300" s="591"/>
      <c r="IF300" s="591"/>
      <c r="IG300" s="591"/>
      <c r="IH300" s="591"/>
      <c r="IJ300" s="591"/>
      <c r="IK300" s="591"/>
      <c r="IL300" s="591"/>
      <c r="IN300" s="591"/>
      <c r="IO300" s="591"/>
      <c r="IP300" s="591"/>
      <c r="IR300" s="591"/>
      <c r="IS300" s="591"/>
      <c r="IT300" s="591"/>
      <c r="IV300" s="591"/>
    </row>
    <row r="301" spans="1:256" ht="15" customHeight="1" x14ac:dyDescent="0.2">
      <c r="A301" s="685"/>
      <c r="B301" s="591"/>
      <c r="G301" s="591"/>
      <c r="I301" s="591"/>
      <c r="J301" s="591"/>
      <c r="L301" s="591"/>
      <c r="M301" s="591"/>
      <c r="N301" s="591"/>
      <c r="P301" s="591"/>
      <c r="Q301" s="591"/>
      <c r="R301" s="591"/>
      <c r="T301" s="591"/>
      <c r="U301" s="591"/>
      <c r="V301" s="591"/>
      <c r="X301" s="591"/>
      <c r="Y301" s="591"/>
      <c r="Z301" s="591"/>
      <c r="AB301" s="591"/>
      <c r="AC301" s="591"/>
      <c r="AD301" s="591"/>
      <c r="AF301" s="591"/>
      <c r="AG301" s="591"/>
      <c r="AH301" s="591"/>
      <c r="AJ301" s="591"/>
      <c r="AK301" s="591"/>
      <c r="AL301" s="591"/>
      <c r="AN301" s="591"/>
      <c r="AO301" s="591"/>
      <c r="AP301" s="591"/>
      <c r="AR301" s="591"/>
      <c r="AS301" s="591"/>
      <c r="AT301" s="591"/>
      <c r="AV301" s="591"/>
      <c r="AW301" s="591"/>
      <c r="AX301" s="591"/>
      <c r="AZ301" s="591"/>
      <c r="BA301" s="591"/>
      <c r="BB301" s="591"/>
      <c r="BD301" s="591"/>
      <c r="BE301" s="591"/>
      <c r="BF301" s="591"/>
      <c r="BH301" s="591"/>
      <c r="BI301" s="591"/>
      <c r="BJ301" s="591"/>
      <c r="BL301" s="591"/>
      <c r="BM301" s="591"/>
      <c r="BN301" s="591"/>
      <c r="BP301" s="591"/>
      <c r="BQ301" s="591"/>
      <c r="BR301" s="591"/>
      <c r="BT301" s="591"/>
      <c r="BU301" s="591"/>
      <c r="BV301" s="591"/>
      <c r="BX301" s="591"/>
      <c r="BY301" s="591"/>
      <c r="BZ301" s="591"/>
      <c r="CB301" s="591"/>
      <c r="CC301" s="591"/>
      <c r="CD301" s="591"/>
      <c r="CF301" s="591"/>
      <c r="CG301" s="591"/>
      <c r="CH301" s="591"/>
      <c r="CJ301" s="591"/>
      <c r="CK301" s="591"/>
      <c r="CL301" s="591"/>
      <c r="CN301" s="591"/>
      <c r="CO301" s="591"/>
      <c r="CP301" s="591"/>
      <c r="CR301" s="591"/>
      <c r="CS301" s="591"/>
      <c r="CT301" s="591"/>
      <c r="CV301" s="591"/>
      <c r="CW301" s="591"/>
      <c r="CX301" s="591"/>
      <c r="CZ301" s="591"/>
      <c r="DA301" s="591"/>
      <c r="DB301" s="591"/>
      <c r="DD301" s="591"/>
      <c r="DE301" s="591"/>
      <c r="DF301" s="591"/>
      <c r="DH301" s="591"/>
      <c r="DI301" s="591"/>
      <c r="DJ301" s="591"/>
      <c r="DL301" s="591"/>
      <c r="DM301" s="591"/>
      <c r="DN301" s="591"/>
      <c r="DP301" s="591"/>
      <c r="DQ301" s="591"/>
      <c r="DR301" s="591"/>
      <c r="DT301" s="591"/>
      <c r="DU301" s="591"/>
      <c r="DV301" s="591"/>
      <c r="DX301" s="591"/>
      <c r="DY301" s="591"/>
      <c r="DZ301" s="591"/>
      <c r="EB301" s="591"/>
      <c r="EC301" s="591"/>
      <c r="ED301" s="591"/>
      <c r="EF301" s="591"/>
      <c r="EG301" s="591"/>
      <c r="EH301" s="591"/>
      <c r="EJ301" s="591"/>
      <c r="EK301" s="591"/>
      <c r="EL301" s="591"/>
      <c r="EN301" s="591"/>
      <c r="EO301" s="591"/>
      <c r="EP301" s="591"/>
      <c r="ER301" s="591"/>
      <c r="ES301" s="591"/>
      <c r="ET301" s="591"/>
      <c r="EV301" s="591"/>
      <c r="EW301" s="591"/>
      <c r="EX301" s="591"/>
      <c r="EZ301" s="591"/>
      <c r="FA301" s="591"/>
      <c r="FB301" s="591"/>
      <c r="FD301" s="591"/>
      <c r="FE301" s="591"/>
      <c r="FF301" s="591"/>
      <c r="FH301" s="591"/>
      <c r="FI301" s="591"/>
      <c r="FJ301" s="591"/>
      <c r="FL301" s="591"/>
      <c r="FM301" s="591"/>
      <c r="FN301" s="591"/>
      <c r="FP301" s="591"/>
      <c r="FQ301" s="591"/>
      <c r="FR301" s="591"/>
      <c r="FT301" s="591"/>
      <c r="FU301" s="591"/>
      <c r="FV301" s="591"/>
      <c r="FX301" s="591"/>
      <c r="FY301" s="591"/>
      <c r="FZ301" s="591"/>
      <c r="GB301" s="591"/>
      <c r="GC301" s="591"/>
      <c r="GD301" s="591"/>
      <c r="GF301" s="591"/>
      <c r="GG301" s="591"/>
      <c r="GH301" s="591"/>
      <c r="GJ301" s="591"/>
      <c r="GK301" s="591"/>
      <c r="GL301" s="591"/>
      <c r="GN301" s="591"/>
      <c r="GO301" s="591"/>
      <c r="GP301" s="591"/>
      <c r="GR301" s="591"/>
      <c r="GS301" s="591"/>
      <c r="GT301" s="591"/>
      <c r="GV301" s="591"/>
      <c r="GW301" s="591"/>
      <c r="GX301" s="591"/>
      <c r="GZ301" s="591"/>
      <c r="HA301" s="591"/>
      <c r="HB301" s="591"/>
      <c r="HD301" s="591"/>
      <c r="HE301" s="591"/>
      <c r="HF301" s="591"/>
      <c r="HH301" s="591"/>
      <c r="HI301" s="591"/>
      <c r="HJ301" s="591"/>
      <c r="HL301" s="591"/>
      <c r="HM301" s="591"/>
      <c r="HN301" s="591"/>
      <c r="HP301" s="591"/>
      <c r="HQ301" s="591"/>
      <c r="HR301" s="591"/>
      <c r="HT301" s="591"/>
      <c r="HU301" s="591"/>
      <c r="HV301" s="591"/>
      <c r="HX301" s="591"/>
      <c r="HY301" s="591"/>
      <c r="HZ301" s="591"/>
      <c r="IB301" s="591"/>
      <c r="IC301" s="591"/>
      <c r="ID301" s="591"/>
      <c r="IF301" s="591"/>
      <c r="IG301" s="591"/>
      <c r="IH301" s="591"/>
      <c r="IJ301" s="591"/>
      <c r="IK301" s="591"/>
      <c r="IL301" s="591"/>
      <c r="IN301" s="591"/>
      <c r="IO301" s="591"/>
      <c r="IP301" s="591"/>
      <c r="IR301" s="591"/>
      <c r="IS301" s="591"/>
      <c r="IT301" s="591"/>
      <c r="IV301" s="591"/>
    </row>
    <row r="302" spans="1:256" ht="15" customHeight="1" x14ac:dyDescent="0.2">
      <c r="A302" s="685"/>
      <c r="B302" s="592"/>
      <c r="G302" s="591"/>
      <c r="I302" s="591"/>
      <c r="J302" s="591"/>
      <c r="L302" s="591"/>
      <c r="M302" s="591"/>
      <c r="N302" s="591"/>
      <c r="P302" s="591"/>
      <c r="Q302" s="591"/>
      <c r="R302" s="591"/>
      <c r="T302" s="591"/>
      <c r="U302" s="591"/>
      <c r="V302" s="591"/>
      <c r="X302" s="591"/>
      <c r="Y302" s="591"/>
      <c r="Z302" s="591"/>
      <c r="AB302" s="591"/>
      <c r="AC302" s="591"/>
      <c r="AD302" s="591"/>
      <c r="AF302" s="591"/>
      <c r="AG302" s="591"/>
      <c r="AH302" s="591"/>
      <c r="AJ302" s="591"/>
      <c r="AK302" s="591"/>
      <c r="AL302" s="591"/>
      <c r="AN302" s="591"/>
      <c r="AO302" s="591"/>
      <c r="AP302" s="591"/>
      <c r="AR302" s="591"/>
      <c r="AS302" s="591"/>
      <c r="AT302" s="591"/>
      <c r="AV302" s="591"/>
      <c r="AW302" s="591"/>
      <c r="AX302" s="591"/>
      <c r="AZ302" s="591"/>
      <c r="BA302" s="591"/>
      <c r="BB302" s="591"/>
      <c r="BD302" s="591"/>
      <c r="BE302" s="591"/>
      <c r="BF302" s="591"/>
      <c r="BH302" s="591"/>
      <c r="BI302" s="591"/>
      <c r="BJ302" s="591"/>
      <c r="BL302" s="591"/>
      <c r="BM302" s="591"/>
      <c r="BN302" s="591"/>
      <c r="BP302" s="591"/>
      <c r="BQ302" s="591"/>
      <c r="BR302" s="591"/>
      <c r="BT302" s="591"/>
      <c r="BU302" s="591"/>
      <c r="BV302" s="591"/>
      <c r="BX302" s="591"/>
      <c r="BY302" s="591"/>
      <c r="BZ302" s="591"/>
      <c r="CB302" s="591"/>
      <c r="CC302" s="591"/>
      <c r="CD302" s="591"/>
      <c r="CF302" s="591"/>
      <c r="CG302" s="591"/>
      <c r="CH302" s="591"/>
      <c r="CJ302" s="591"/>
      <c r="CK302" s="591"/>
      <c r="CL302" s="591"/>
      <c r="CN302" s="591"/>
      <c r="CO302" s="591"/>
      <c r="CP302" s="591"/>
      <c r="CR302" s="591"/>
      <c r="CS302" s="591"/>
      <c r="CT302" s="591"/>
      <c r="CV302" s="591"/>
      <c r="CW302" s="591"/>
      <c r="CX302" s="591"/>
      <c r="CZ302" s="591"/>
      <c r="DA302" s="591"/>
      <c r="DB302" s="591"/>
      <c r="DD302" s="591"/>
      <c r="DE302" s="591"/>
      <c r="DF302" s="591"/>
      <c r="DH302" s="591"/>
      <c r="DI302" s="591"/>
      <c r="DJ302" s="591"/>
      <c r="DL302" s="591"/>
      <c r="DM302" s="591"/>
      <c r="DN302" s="591"/>
      <c r="DP302" s="591"/>
      <c r="DQ302" s="591"/>
      <c r="DR302" s="591"/>
      <c r="DT302" s="591"/>
      <c r="DU302" s="591"/>
      <c r="DV302" s="591"/>
      <c r="DX302" s="591"/>
      <c r="DY302" s="591"/>
      <c r="DZ302" s="591"/>
      <c r="EB302" s="591"/>
      <c r="EC302" s="591"/>
      <c r="ED302" s="591"/>
      <c r="EF302" s="591"/>
      <c r="EG302" s="591"/>
      <c r="EH302" s="591"/>
      <c r="EJ302" s="591"/>
      <c r="EK302" s="591"/>
      <c r="EL302" s="591"/>
      <c r="EN302" s="591"/>
      <c r="EO302" s="591"/>
      <c r="EP302" s="591"/>
      <c r="ER302" s="591"/>
      <c r="ES302" s="591"/>
      <c r="ET302" s="591"/>
      <c r="EV302" s="591"/>
      <c r="EW302" s="591"/>
      <c r="EX302" s="591"/>
      <c r="EZ302" s="591"/>
      <c r="FA302" s="591"/>
      <c r="FB302" s="591"/>
      <c r="FD302" s="591"/>
      <c r="FE302" s="591"/>
      <c r="FF302" s="591"/>
      <c r="FH302" s="591"/>
      <c r="FI302" s="591"/>
      <c r="FJ302" s="591"/>
      <c r="FL302" s="591"/>
      <c r="FM302" s="591"/>
      <c r="FN302" s="591"/>
      <c r="FP302" s="591"/>
      <c r="FQ302" s="591"/>
      <c r="FR302" s="591"/>
      <c r="FT302" s="591"/>
      <c r="FU302" s="591"/>
      <c r="FV302" s="591"/>
      <c r="FX302" s="591"/>
      <c r="FY302" s="591"/>
      <c r="FZ302" s="591"/>
      <c r="GB302" s="591"/>
      <c r="GC302" s="591"/>
      <c r="GD302" s="591"/>
      <c r="GF302" s="591"/>
      <c r="GG302" s="591"/>
      <c r="GH302" s="591"/>
      <c r="GJ302" s="591"/>
      <c r="GK302" s="591"/>
      <c r="GL302" s="591"/>
      <c r="GN302" s="591"/>
      <c r="GO302" s="591"/>
      <c r="GP302" s="591"/>
      <c r="GR302" s="591"/>
      <c r="GS302" s="591"/>
      <c r="GT302" s="591"/>
      <c r="GV302" s="591"/>
      <c r="GW302" s="591"/>
      <c r="GX302" s="591"/>
      <c r="GZ302" s="591"/>
      <c r="HA302" s="591"/>
      <c r="HB302" s="591"/>
      <c r="HD302" s="591"/>
      <c r="HE302" s="591"/>
      <c r="HF302" s="591"/>
      <c r="HH302" s="591"/>
      <c r="HI302" s="591"/>
      <c r="HJ302" s="591"/>
      <c r="HL302" s="591"/>
      <c r="HM302" s="591"/>
      <c r="HN302" s="591"/>
      <c r="HP302" s="591"/>
      <c r="HQ302" s="591"/>
      <c r="HR302" s="591"/>
      <c r="HT302" s="591"/>
      <c r="HU302" s="591"/>
      <c r="HV302" s="591"/>
      <c r="HX302" s="591"/>
      <c r="HY302" s="591"/>
      <c r="HZ302" s="591"/>
      <c r="IB302" s="591"/>
      <c r="IC302" s="591"/>
      <c r="ID302" s="591"/>
      <c r="IF302" s="591"/>
      <c r="IG302" s="591"/>
      <c r="IH302" s="591"/>
      <c r="IJ302" s="591"/>
      <c r="IK302" s="591"/>
      <c r="IL302" s="591"/>
      <c r="IN302" s="591"/>
      <c r="IO302" s="591"/>
      <c r="IP302" s="591"/>
      <c r="IR302" s="591"/>
      <c r="IS302" s="591"/>
      <c r="IT302" s="591"/>
      <c r="IV302" s="591"/>
    </row>
    <row r="303" spans="1:256" ht="15" customHeight="1" x14ac:dyDescent="0.2">
      <c r="A303" s="685"/>
      <c r="G303" s="591"/>
      <c r="I303" s="591"/>
      <c r="J303" s="591"/>
      <c r="L303" s="591"/>
      <c r="M303" s="591"/>
      <c r="N303" s="591"/>
      <c r="P303" s="591"/>
      <c r="Q303" s="591"/>
      <c r="R303" s="591"/>
      <c r="T303" s="591"/>
      <c r="U303" s="591"/>
      <c r="V303" s="591"/>
      <c r="X303" s="591"/>
      <c r="Y303" s="591"/>
      <c r="Z303" s="591"/>
      <c r="AB303" s="591"/>
      <c r="AC303" s="591"/>
      <c r="AD303" s="591"/>
      <c r="AF303" s="591"/>
      <c r="AG303" s="591"/>
      <c r="AH303" s="591"/>
      <c r="AJ303" s="591"/>
      <c r="AK303" s="591"/>
      <c r="AL303" s="591"/>
      <c r="AN303" s="591"/>
      <c r="AO303" s="591"/>
      <c r="AP303" s="591"/>
      <c r="AR303" s="591"/>
      <c r="AS303" s="591"/>
      <c r="AT303" s="591"/>
      <c r="AV303" s="591"/>
      <c r="AW303" s="591"/>
      <c r="AX303" s="591"/>
      <c r="AZ303" s="591"/>
      <c r="BA303" s="591"/>
      <c r="BB303" s="591"/>
      <c r="BD303" s="591"/>
      <c r="BE303" s="591"/>
      <c r="BF303" s="591"/>
      <c r="BH303" s="591"/>
      <c r="BI303" s="591"/>
      <c r="BJ303" s="591"/>
      <c r="BL303" s="591"/>
      <c r="BM303" s="591"/>
      <c r="BN303" s="591"/>
      <c r="BP303" s="591"/>
      <c r="BQ303" s="591"/>
      <c r="BR303" s="591"/>
      <c r="BT303" s="591"/>
      <c r="BU303" s="591"/>
      <c r="BV303" s="591"/>
      <c r="BX303" s="591"/>
      <c r="BY303" s="591"/>
      <c r="BZ303" s="591"/>
      <c r="CB303" s="591"/>
      <c r="CC303" s="591"/>
      <c r="CD303" s="591"/>
      <c r="CF303" s="591"/>
      <c r="CG303" s="591"/>
      <c r="CH303" s="591"/>
      <c r="CJ303" s="591"/>
      <c r="CK303" s="591"/>
      <c r="CL303" s="591"/>
      <c r="CN303" s="591"/>
      <c r="CO303" s="591"/>
      <c r="CP303" s="591"/>
      <c r="CR303" s="591"/>
      <c r="CS303" s="591"/>
      <c r="CT303" s="591"/>
      <c r="CV303" s="591"/>
      <c r="CW303" s="591"/>
      <c r="CX303" s="591"/>
      <c r="CZ303" s="591"/>
      <c r="DA303" s="591"/>
      <c r="DB303" s="591"/>
      <c r="DD303" s="591"/>
      <c r="DE303" s="591"/>
      <c r="DF303" s="591"/>
      <c r="DH303" s="591"/>
      <c r="DI303" s="591"/>
      <c r="DJ303" s="591"/>
      <c r="DL303" s="591"/>
      <c r="DM303" s="591"/>
      <c r="DN303" s="591"/>
      <c r="DP303" s="591"/>
      <c r="DQ303" s="591"/>
      <c r="DR303" s="591"/>
      <c r="DT303" s="591"/>
      <c r="DU303" s="591"/>
      <c r="DV303" s="591"/>
      <c r="DX303" s="591"/>
      <c r="DY303" s="591"/>
      <c r="DZ303" s="591"/>
      <c r="EB303" s="591"/>
      <c r="EC303" s="591"/>
      <c r="ED303" s="591"/>
      <c r="EF303" s="591"/>
      <c r="EG303" s="591"/>
      <c r="EH303" s="591"/>
      <c r="EJ303" s="591"/>
      <c r="EK303" s="591"/>
      <c r="EL303" s="591"/>
      <c r="EN303" s="591"/>
      <c r="EO303" s="591"/>
      <c r="EP303" s="591"/>
      <c r="ER303" s="591"/>
      <c r="ES303" s="591"/>
      <c r="ET303" s="591"/>
      <c r="EV303" s="591"/>
      <c r="EW303" s="591"/>
      <c r="EX303" s="591"/>
      <c r="EZ303" s="591"/>
      <c r="FA303" s="591"/>
      <c r="FB303" s="591"/>
      <c r="FD303" s="591"/>
      <c r="FE303" s="591"/>
      <c r="FF303" s="591"/>
      <c r="FH303" s="591"/>
      <c r="FI303" s="591"/>
      <c r="FJ303" s="591"/>
      <c r="FL303" s="591"/>
      <c r="FM303" s="591"/>
      <c r="FN303" s="591"/>
      <c r="FP303" s="591"/>
      <c r="FQ303" s="591"/>
      <c r="FR303" s="591"/>
      <c r="FT303" s="591"/>
      <c r="FU303" s="591"/>
      <c r="FV303" s="591"/>
      <c r="FX303" s="591"/>
      <c r="FY303" s="591"/>
      <c r="FZ303" s="591"/>
      <c r="GB303" s="591"/>
      <c r="GC303" s="591"/>
      <c r="GD303" s="591"/>
      <c r="GF303" s="591"/>
      <c r="GG303" s="591"/>
      <c r="GH303" s="591"/>
      <c r="GJ303" s="591"/>
      <c r="GK303" s="591"/>
      <c r="GL303" s="591"/>
      <c r="GN303" s="591"/>
      <c r="GO303" s="591"/>
      <c r="GP303" s="591"/>
      <c r="GR303" s="591"/>
      <c r="GS303" s="591"/>
      <c r="GT303" s="591"/>
      <c r="GV303" s="591"/>
      <c r="GW303" s="591"/>
      <c r="GX303" s="591"/>
      <c r="GZ303" s="591"/>
      <c r="HA303" s="591"/>
      <c r="HB303" s="591"/>
      <c r="HD303" s="591"/>
      <c r="HE303" s="591"/>
      <c r="HF303" s="591"/>
      <c r="HH303" s="591"/>
      <c r="HI303" s="591"/>
      <c r="HJ303" s="591"/>
      <c r="HL303" s="591"/>
      <c r="HM303" s="591"/>
      <c r="HN303" s="591"/>
      <c r="HP303" s="591"/>
      <c r="HQ303" s="591"/>
      <c r="HR303" s="591"/>
      <c r="HT303" s="591"/>
      <c r="HU303" s="591"/>
      <c r="HV303" s="591"/>
      <c r="HX303" s="591"/>
      <c r="HY303" s="591"/>
      <c r="HZ303" s="591"/>
      <c r="IB303" s="591"/>
      <c r="IC303" s="591"/>
      <c r="ID303" s="591"/>
      <c r="IF303" s="591"/>
      <c r="IG303" s="591"/>
      <c r="IH303" s="591"/>
      <c r="IJ303" s="591"/>
      <c r="IK303" s="591"/>
      <c r="IL303" s="591"/>
      <c r="IN303" s="591"/>
      <c r="IO303" s="591"/>
      <c r="IP303" s="591"/>
      <c r="IR303" s="591"/>
      <c r="IS303" s="591"/>
      <c r="IT303" s="591"/>
      <c r="IV303" s="591"/>
    </row>
    <row r="304" spans="1:256" ht="15" customHeight="1" x14ac:dyDescent="0.2">
      <c r="A304" s="685"/>
      <c r="F304" s="597"/>
      <c r="H304" s="591"/>
      <c r="I304" s="591"/>
      <c r="J304" s="591"/>
      <c r="L304" s="591"/>
      <c r="M304" s="591"/>
      <c r="N304" s="591"/>
      <c r="P304" s="591"/>
      <c r="Q304" s="591"/>
      <c r="R304" s="591"/>
      <c r="T304" s="591"/>
      <c r="U304" s="591"/>
      <c r="V304" s="591"/>
      <c r="X304" s="591"/>
      <c r="Y304" s="591"/>
      <c r="Z304" s="591"/>
      <c r="AB304" s="591"/>
      <c r="AC304" s="591"/>
      <c r="AD304" s="591"/>
      <c r="AF304" s="591"/>
      <c r="AG304" s="591"/>
      <c r="AH304" s="591"/>
      <c r="AJ304" s="591"/>
      <c r="AK304" s="591"/>
      <c r="AL304" s="591"/>
      <c r="AN304" s="591"/>
      <c r="AO304" s="591"/>
      <c r="AP304" s="591"/>
      <c r="AR304" s="591"/>
      <c r="AS304" s="591"/>
      <c r="AT304" s="591"/>
      <c r="AV304" s="591"/>
      <c r="AW304" s="591"/>
      <c r="AX304" s="591"/>
      <c r="AZ304" s="591"/>
      <c r="BA304" s="591"/>
      <c r="BB304" s="591"/>
      <c r="BD304" s="591"/>
      <c r="BE304" s="591"/>
      <c r="BF304" s="591"/>
      <c r="BH304" s="591"/>
      <c r="BI304" s="591"/>
      <c r="BJ304" s="591"/>
      <c r="BL304" s="591"/>
      <c r="BM304" s="591"/>
      <c r="BN304" s="591"/>
      <c r="BP304" s="591"/>
      <c r="BQ304" s="591"/>
      <c r="BR304" s="591"/>
      <c r="BT304" s="591"/>
      <c r="BU304" s="591"/>
      <c r="BV304" s="591"/>
      <c r="BX304" s="591"/>
      <c r="BY304" s="591"/>
      <c r="BZ304" s="591"/>
      <c r="CB304" s="591"/>
      <c r="CC304" s="591"/>
      <c r="CD304" s="591"/>
      <c r="CF304" s="591"/>
      <c r="CG304" s="591"/>
      <c r="CH304" s="591"/>
      <c r="CJ304" s="591"/>
      <c r="CK304" s="591"/>
      <c r="CL304" s="591"/>
      <c r="CN304" s="591"/>
      <c r="CO304" s="591"/>
      <c r="CP304" s="591"/>
      <c r="CR304" s="591"/>
      <c r="CS304" s="591"/>
      <c r="CT304" s="591"/>
      <c r="CV304" s="591"/>
      <c r="CW304" s="591"/>
      <c r="CX304" s="591"/>
      <c r="CZ304" s="591"/>
      <c r="DA304" s="591"/>
      <c r="DB304" s="591"/>
      <c r="DD304" s="591"/>
      <c r="DE304" s="591"/>
      <c r="DF304" s="591"/>
      <c r="DH304" s="591"/>
      <c r="DI304" s="591"/>
      <c r="DJ304" s="591"/>
      <c r="DL304" s="591"/>
      <c r="DM304" s="591"/>
      <c r="DN304" s="591"/>
      <c r="DP304" s="591"/>
      <c r="DQ304" s="591"/>
      <c r="DR304" s="591"/>
      <c r="DT304" s="591"/>
      <c r="DU304" s="591"/>
      <c r="DV304" s="591"/>
      <c r="DX304" s="591"/>
      <c r="DY304" s="591"/>
      <c r="DZ304" s="591"/>
      <c r="EB304" s="591"/>
      <c r="EC304" s="591"/>
      <c r="ED304" s="591"/>
      <c r="EF304" s="591"/>
      <c r="EG304" s="591"/>
      <c r="EH304" s="591"/>
      <c r="EJ304" s="591"/>
      <c r="EK304" s="591"/>
      <c r="EL304" s="591"/>
      <c r="EN304" s="591"/>
      <c r="EO304" s="591"/>
      <c r="EP304" s="591"/>
      <c r="ER304" s="591"/>
      <c r="ES304" s="591"/>
      <c r="ET304" s="591"/>
      <c r="EV304" s="591"/>
      <c r="EW304" s="591"/>
      <c r="EX304" s="591"/>
      <c r="EZ304" s="591"/>
      <c r="FA304" s="591"/>
      <c r="FB304" s="591"/>
      <c r="FD304" s="591"/>
      <c r="FE304" s="591"/>
      <c r="FF304" s="591"/>
      <c r="FH304" s="591"/>
      <c r="FI304" s="591"/>
      <c r="FJ304" s="591"/>
      <c r="FL304" s="591"/>
      <c r="FM304" s="591"/>
      <c r="FN304" s="591"/>
      <c r="FP304" s="591"/>
      <c r="FQ304" s="591"/>
      <c r="FR304" s="591"/>
      <c r="FT304" s="591"/>
      <c r="FU304" s="591"/>
      <c r="FV304" s="591"/>
      <c r="FX304" s="591"/>
      <c r="FY304" s="591"/>
      <c r="FZ304" s="591"/>
      <c r="GB304" s="591"/>
      <c r="GC304" s="591"/>
      <c r="GD304" s="591"/>
      <c r="GF304" s="591"/>
      <c r="GG304" s="591"/>
      <c r="GH304" s="591"/>
      <c r="GJ304" s="591"/>
      <c r="GK304" s="591"/>
      <c r="GL304" s="591"/>
      <c r="GN304" s="591"/>
      <c r="GO304" s="591"/>
      <c r="GP304" s="591"/>
      <c r="GR304" s="591"/>
      <c r="GS304" s="591"/>
      <c r="GT304" s="591"/>
      <c r="GV304" s="591"/>
      <c r="GW304" s="591"/>
      <c r="GX304" s="591"/>
      <c r="GZ304" s="591"/>
      <c r="HA304" s="591"/>
      <c r="HB304" s="591"/>
      <c r="HD304" s="591"/>
      <c r="HE304" s="591"/>
      <c r="HF304" s="591"/>
      <c r="HH304" s="591"/>
      <c r="HI304" s="591"/>
      <c r="HJ304" s="591"/>
      <c r="HL304" s="591"/>
      <c r="HM304" s="591"/>
      <c r="HN304" s="591"/>
      <c r="HP304" s="591"/>
      <c r="HQ304" s="591"/>
      <c r="HR304" s="591"/>
      <c r="HT304" s="591"/>
      <c r="HU304" s="591"/>
      <c r="HV304" s="591"/>
      <c r="HX304" s="591"/>
      <c r="HY304" s="591"/>
      <c r="HZ304" s="591"/>
      <c r="IB304" s="591"/>
      <c r="IC304" s="591"/>
      <c r="ID304" s="591"/>
      <c r="IF304" s="591"/>
      <c r="IG304" s="591"/>
      <c r="IH304" s="591"/>
      <c r="IJ304" s="591"/>
      <c r="IK304" s="591"/>
      <c r="IL304" s="591"/>
      <c r="IN304" s="591"/>
      <c r="IO304" s="591"/>
      <c r="IP304" s="591"/>
      <c r="IR304" s="591"/>
      <c r="IS304" s="591"/>
      <c r="IT304" s="591"/>
      <c r="IV304" s="591"/>
    </row>
    <row r="305" spans="1:256" ht="15" customHeight="1" x14ac:dyDescent="0.2">
      <c r="G305" s="591"/>
      <c r="I305" s="591"/>
      <c r="J305" s="591"/>
      <c r="L305" s="591"/>
      <c r="M305" s="591"/>
      <c r="N305" s="591"/>
      <c r="P305" s="591"/>
      <c r="Q305" s="591"/>
      <c r="R305" s="591"/>
      <c r="T305" s="591"/>
      <c r="U305" s="591"/>
      <c r="V305" s="591"/>
      <c r="X305" s="591"/>
      <c r="Y305" s="591"/>
      <c r="Z305" s="591"/>
      <c r="AB305" s="591"/>
      <c r="AC305" s="591"/>
      <c r="AD305" s="591"/>
      <c r="AF305" s="591"/>
      <c r="AG305" s="591"/>
      <c r="AH305" s="591"/>
      <c r="AJ305" s="591"/>
      <c r="AK305" s="591"/>
      <c r="AL305" s="591"/>
      <c r="AN305" s="591"/>
      <c r="AO305" s="591"/>
      <c r="AP305" s="591"/>
      <c r="AR305" s="591"/>
      <c r="AS305" s="591"/>
      <c r="AT305" s="591"/>
      <c r="AV305" s="591"/>
      <c r="AW305" s="591"/>
      <c r="AX305" s="591"/>
      <c r="AZ305" s="591"/>
      <c r="BA305" s="591"/>
      <c r="BB305" s="591"/>
      <c r="BD305" s="591"/>
      <c r="BE305" s="591"/>
      <c r="BF305" s="591"/>
      <c r="BH305" s="591"/>
      <c r="BI305" s="591"/>
      <c r="BJ305" s="591"/>
      <c r="BL305" s="591"/>
      <c r="BM305" s="591"/>
      <c r="BN305" s="591"/>
      <c r="BP305" s="591"/>
      <c r="BQ305" s="591"/>
      <c r="BR305" s="591"/>
      <c r="BT305" s="591"/>
      <c r="BU305" s="591"/>
      <c r="BV305" s="591"/>
      <c r="BX305" s="591"/>
      <c r="BY305" s="591"/>
      <c r="BZ305" s="591"/>
      <c r="CB305" s="591"/>
      <c r="CC305" s="591"/>
      <c r="CD305" s="591"/>
      <c r="CF305" s="591"/>
      <c r="CG305" s="591"/>
      <c r="CH305" s="591"/>
      <c r="CJ305" s="591"/>
      <c r="CK305" s="591"/>
      <c r="CL305" s="591"/>
      <c r="CN305" s="591"/>
      <c r="CO305" s="591"/>
      <c r="CP305" s="591"/>
      <c r="CR305" s="591"/>
      <c r="CS305" s="591"/>
      <c r="CT305" s="591"/>
      <c r="CV305" s="591"/>
      <c r="CW305" s="591"/>
      <c r="CX305" s="591"/>
      <c r="CZ305" s="591"/>
      <c r="DA305" s="591"/>
      <c r="DB305" s="591"/>
      <c r="DD305" s="591"/>
      <c r="DE305" s="591"/>
      <c r="DF305" s="591"/>
      <c r="DH305" s="591"/>
      <c r="DI305" s="591"/>
      <c r="DJ305" s="591"/>
      <c r="DL305" s="591"/>
      <c r="DM305" s="591"/>
      <c r="DN305" s="591"/>
      <c r="DP305" s="591"/>
      <c r="DQ305" s="591"/>
      <c r="DR305" s="591"/>
      <c r="DT305" s="591"/>
      <c r="DU305" s="591"/>
      <c r="DV305" s="591"/>
      <c r="DX305" s="591"/>
      <c r="DY305" s="591"/>
      <c r="DZ305" s="591"/>
      <c r="EB305" s="591"/>
      <c r="EC305" s="591"/>
      <c r="ED305" s="591"/>
      <c r="EF305" s="591"/>
      <c r="EG305" s="591"/>
      <c r="EH305" s="591"/>
      <c r="EJ305" s="591"/>
      <c r="EK305" s="591"/>
      <c r="EL305" s="591"/>
      <c r="EN305" s="591"/>
      <c r="EO305" s="591"/>
      <c r="EP305" s="591"/>
      <c r="ER305" s="591"/>
      <c r="ES305" s="591"/>
      <c r="ET305" s="591"/>
      <c r="EV305" s="591"/>
      <c r="EW305" s="591"/>
      <c r="EX305" s="591"/>
      <c r="EZ305" s="591"/>
      <c r="FA305" s="591"/>
      <c r="FB305" s="591"/>
      <c r="FD305" s="591"/>
      <c r="FE305" s="591"/>
      <c r="FF305" s="591"/>
      <c r="FH305" s="591"/>
      <c r="FI305" s="591"/>
      <c r="FJ305" s="591"/>
      <c r="FL305" s="591"/>
      <c r="FM305" s="591"/>
      <c r="FN305" s="591"/>
      <c r="FP305" s="591"/>
      <c r="FQ305" s="591"/>
      <c r="FR305" s="591"/>
      <c r="FT305" s="591"/>
      <c r="FU305" s="591"/>
      <c r="FV305" s="591"/>
      <c r="FX305" s="591"/>
      <c r="FY305" s="591"/>
      <c r="FZ305" s="591"/>
      <c r="GB305" s="591"/>
      <c r="GC305" s="591"/>
      <c r="GD305" s="591"/>
      <c r="GF305" s="591"/>
      <c r="GG305" s="591"/>
      <c r="GH305" s="591"/>
      <c r="GJ305" s="591"/>
      <c r="GK305" s="591"/>
      <c r="GL305" s="591"/>
      <c r="GN305" s="591"/>
      <c r="GO305" s="591"/>
      <c r="GP305" s="591"/>
      <c r="GR305" s="591"/>
      <c r="GS305" s="591"/>
      <c r="GT305" s="591"/>
      <c r="GV305" s="591"/>
      <c r="GW305" s="591"/>
      <c r="GX305" s="591"/>
      <c r="GZ305" s="591"/>
      <c r="HA305" s="591"/>
      <c r="HB305" s="591"/>
      <c r="HD305" s="591"/>
      <c r="HE305" s="591"/>
      <c r="HF305" s="591"/>
      <c r="HH305" s="591"/>
      <c r="HI305" s="591"/>
      <c r="HJ305" s="591"/>
      <c r="HL305" s="591"/>
      <c r="HM305" s="591"/>
      <c r="HN305" s="591"/>
      <c r="HP305" s="591"/>
      <c r="HQ305" s="591"/>
      <c r="HR305" s="591"/>
      <c r="HT305" s="591"/>
      <c r="HU305" s="591"/>
      <c r="HV305" s="591"/>
      <c r="HX305" s="591"/>
      <c r="HY305" s="591"/>
      <c r="HZ305" s="591"/>
      <c r="IB305" s="591"/>
      <c r="IC305" s="591"/>
      <c r="ID305" s="591"/>
      <c r="IF305" s="591"/>
      <c r="IG305" s="591"/>
      <c r="IH305" s="591"/>
      <c r="IJ305" s="591"/>
      <c r="IK305" s="591"/>
      <c r="IL305" s="591"/>
      <c r="IN305" s="591"/>
      <c r="IO305" s="591"/>
      <c r="IP305" s="591"/>
      <c r="IR305" s="591"/>
      <c r="IS305" s="591"/>
      <c r="IT305" s="591"/>
      <c r="IV305" s="591"/>
    </row>
    <row r="306" spans="1:256" ht="15" customHeight="1" x14ac:dyDescent="0.2"/>
    <row r="307" spans="1:256" ht="15" customHeight="1" x14ac:dyDescent="0.2">
      <c r="B307" s="597"/>
      <c r="C307" s="597"/>
      <c r="D307" s="597"/>
      <c r="E307" s="597"/>
    </row>
    <row r="308" spans="1:256" ht="15" customHeight="1" x14ac:dyDescent="0.2">
      <c r="B308" s="591"/>
      <c r="C308" s="597"/>
      <c r="D308" s="597"/>
      <c r="E308" s="597"/>
    </row>
    <row r="309" spans="1:256" ht="15" customHeight="1" x14ac:dyDescent="0.2">
      <c r="B309" s="655"/>
      <c r="C309" s="597"/>
      <c r="D309" s="597"/>
      <c r="E309" s="597"/>
    </row>
    <row r="310" spans="1:256" ht="15" customHeight="1" x14ac:dyDescent="0.2">
      <c r="B310" s="655"/>
      <c r="C310" s="597"/>
      <c r="D310" s="597"/>
      <c r="E310" s="597"/>
    </row>
    <row r="311" spans="1:256" ht="15" customHeight="1" x14ac:dyDescent="0.2">
      <c r="B311" s="655"/>
      <c r="C311" s="597"/>
      <c r="D311" s="597"/>
      <c r="E311" s="597"/>
    </row>
    <row r="312" spans="1:256" ht="15" customHeight="1" x14ac:dyDescent="0.2">
      <c r="B312" s="592"/>
      <c r="C312" s="597"/>
      <c r="D312" s="597"/>
      <c r="E312" s="597"/>
    </row>
    <row r="313" spans="1:256" ht="15" customHeight="1" x14ac:dyDescent="0.2">
      <c r="B313" s="655"/>
      <c r="C313" s="597"/>
      <c r="D313" s="597"/>
      <c r="E313" s="597"/>
    </row>
    <row r="314" spans="1:256" ht="15" customHeight="1" x14ac:dyDescent="0.2">
      <c r="B314" s="597"/>
      <c r="C314" s="597"/>
      <c r="D314" s="597"/>
      <c r="E314" s="597"/>
      <c r="G314" s="777"/>
      <c r="H314" s="777"/>
    </row>
    <row r="315" spans="1:256" ht="15" customHeight="1" x14ac:dyDescent="0.2">
      <c r="B315" s="597"/>
      <c r="C315" s="597"/>
      <c r="D315" s="597"/>
      <c r="E315" s="597"/>
      <c r="G315" s="777"/>
    </row>
    <row r="316" spans="1:256" ht="15" customHeight="1" x14ac:dyDescent="0.2">
      <c r="B316" s="676"/>
      <c r="C316" s="597"/>
      <c r="D316" s="597"/>
      <c r="E316" s="597"/>
      <c r="G316" s="777"/>
    </row>
    <row r="317" spans="1:256" ht="15" customHeight="1" x14ac:dyDescent="0.2">
      <c r="A317" s="793"/>
      <c r="B317" s="597"/>
      <c r="G317" s="777"/>
    </row>
    <row r="318" spans="1:256" ht="15" customHeight="1" x14ac:dyDescent="0.2">
      <c r="A318" s="599"/>
      <c r="B318" s="591"/>
      <c r="G318" s="591"/>
      <c r="I318" s="592"/>
    </row>
    <row r="319" spans="1:256" ht="15" customHeight="1" x14ac:dyDescent="0.2">
      <c r="B319" s="592"/>
      <c r="G319" s="777"/>
    </row>
    <row r="320" spans="1:256" ht="15" customHeight="1" x14ac:dyDescent="0.2">
      <c r="B320" s="591"/>
    </row>
    <row r="321" spans="1:8" ht="15" customHeight="1" x14ac:dyDescent="0.2">
      <c r="B321" s="591"/>
    </row>
    <row r="322" spans="1:8" ht="15" customHeight="1" x14ac:dyDescent="0.2">
      <c r="B322" s="591"/>
    </row>
    <row r="323" spans="1:8" ht="15" customHeight="1" x14ac:dyDescent="0.2">
      <c r="B323" s="591"/>
      <c r="G323" s="677"/>
    </row>
    <row r="324" spans="1:8" ht="15" customHeight="1" x14ac:dyDescent="0.2">
      <c r="B324" s="591"/>
    </row>
    <row r="325" spans="1:8" ht="15" customHeight="1" x14ac:dyDescent="0.2">
      <c r="B325" s="591"/>
      <c r="H325" s="777"/>
    </row>
    <row r="326" spans="1:8" ht="15" customHeight="1" x14ac:dyDescent="0.2">
      <c r="H326" s="777"/>
    </row>
    <row r="327" spans="1:8" ht="15" customHeight="1" x14ac:dyDescent="0.2">
      <c r="H327" s="777"/>
    </row>
    <row r="328" spans="1:8" ht="15" customHeight="1" x14ac:dyDescent="0.2"/>
    <row r="329" spans="1:8" ht="15" customHeight="1" x14ac:dyDescent="0.2"/>
    <row r="330" spans="1:8" ht="15" customHeight="1" x14ac:dyDescent="0.2"/>
    <row r="331" spans="1:8" ht="15" customHeight="1" x14ac:dyDescent="0.2">
      <c r="B331" s="591"/>
    </row>
    <row r="332" spans="1:8" ht="15" customHeight="1" x14ac:dyDescent="0.2">
      <c r="A332" s="793"/>
      <c r="B332" s="591"/>
    </row>
    <row r="333" spans="1:8" ht="15" customHeight="1" x14ac:dyDescent="0.2">
      <c r="A333" s="793"/>
      <c r="B333" s="591"/>
    </row>
    <row r="334" spans="1:8" ht="15" customHeight="1" x14ac:dyDescent="0.2">
      <c r="A334" s="793"/>
      <c r="B334" s="591"/>
    </row>
    <row r="335" spans="1:8" ht="15" customHeight="1" x14ac:dyDescent="0.2">
      <c r="B335" s="591"/>
    </row>
    <row r="336" spans="1:8" ht="15" customHeight="1" x14ac:dyDescent="0.2">
      <c r="A336" s="793"/>
      <c r="B336" s="592"/>
    </row>
    <row r="337" spans="1:256" ht="15" customHeight="1" x14ac:dyDescent="0.2">
      <c r="A337" s="793"/>
      <c r="B337" s="592"/>
    </row>
    <row r="338" spans="1:256" ht="15" customHeight="1" x14ac:dyDescent="0.2">
      <c r="A338" s="793"/>
      <c r="B338" s="592"/>
    </row>
    <row r="339" spans="1:256" ht="15" customHeight="1" x14ac:dyDescent="0.2"/>
    <row r="340" spans="1:256" ht="15" customHeight="1" x14ac:dyDescent="0.2">
      <c r="A340" s="793"/>
    </row>
    <row r="341" spans="1:256" ht="15" customHeight="1" x14ac:dyDescent="0.2"/>
    <row r="342" spans="1:256" ht="15" customHeight="1" x14ac:dyDescent="0.2">
      <c r="A342" s="793"/>
      <c r="B342" s="592"/>
    </row>
    <row r="343" spans="1:256" s="591" customFormat="1" ht="15" customHeight="1" x14ac:dyDescent="0.2">
      <c r="A343" s="793"/>
      <c r="B343" s="701"/>
      <c r="G343" s="592"/>
      <c r="H343" s="592"/>
      <c r="I343" s="777"/>
      <c r="J343" s="777"/>
      <c r="K343" s="777"/>
      <c r="L343" s="777"/>
      <c r="M343" s="777"/>
      <c r="N343" s="777"/>
      <c r="O343" s="777"/>
      <c r="P343" s="777"/>
      <c r="Q343" s="777"/>
      <c r="R343" s="777"/>
      <c r="S343" s="777"/>
      <c r="T343" s="777"/>
      <c r="U343" s="777"/>
      <c r="V343" s="777"/>
      <c r="W343" s="777"/>
      <c r="X343" s="777"/>
      <c r="Y343" s="777"/>
      <c r="Z343" s="777"/>
      <c r="AA343" s="777"/>
      <c r="AB343" s="777"/>
      <c r="AC343" s="777"/>
      <c r="AD343" s="777"/>
      <c r="AE343" s="777"/>
      <c r="AF343" s="777"/>
      <c r="AG343" s="777"/>
      <c r="AH343" s="777"/>
      <c r="AI343" s="777"/>
      <c r="AJ343" s="777"/>
      <c r="AK343" s="777"/>
      <c r="AL343" s="777"/>
      <c r="AM343" s="777"/>
      <c r="AN343" s="777"/>
      <c r="AO343" s="777"/>
      <c r="AP343" s="777"/>
      <c r="AQ343" s="777"/>
      <c r="AR343" s="777"/>
      <c r="AS343" s="777"/>
      <c r="AT343" s="777"/>
      <c r="AU343" s="777"/>
      <c r="AV343" s="777"/>
      <c r="AW343" s="777"/>
      <c r="AX343" s="777"/>
      <c r="AY343" s="777"/>
      <c r="AZ343" s="777"/>
      <c r="BA343" s="777"/>
      <c r="BB343" s="777"/>
      <c r="BC343" s="777"/>
      <c r="BD343" s="777"/>
      <c r="BE343" s="777"/>
      <c r="BF343" s="777"/>
      <c r="BG343" s="777"/>
      <c r="BH343" s="777"/>
      <c r="BI343" s="777"/>
      <c r="BJ343" s="777"/>
      <c r="BK343" s="777"/>
      <c r="BL343" s="777"/>
      <c r="BM343" s="777"/>
      <c r="BN343" s="777"/>
      <c r="BO343" s="777"/>
      <c r="BP343" s="777"/>
      <c r="BQ343" s="777"/>
      <c r="BR343" s="777"/>
      <c r="BS343" s="777"/>
      <c r="BT343" s="777"/>
      <c r="BU343" s="777"/>
      <c r="BV343" s="777"/>
      <c r="BW343" s="777"/>
      <c r="BX343" s="777"/>
      <c r="BY343" s="777"/>
      <c r="BZ343" s="777"/>
      <c r="CA343" s="777"/>
      <c r="CB343" s="777"/>
      <c r="CC343" s="777"/>
      <c r="CD343" s="777"/>
      <c r="CE343" s="777"/>
      <c r="CF343" s="777"/>
      <c r="CG343" s="777"/>
      <c r="CH343" s="777"/>
      <c r="CI343" s="777"/>
      <c r="CJ343" s="777"/>
      <c r="CK343" s="777"/>
      <c r="CL343" s="777"/>
      <c r="CM343" s="777"/>
      <c r="CN343" s="777"/>
      <c r="CO343" s="777"/>
      <c r="CP343" s="777"/>
      <c r="CQ343" s="777"/>
      <c r="CR343" s="777"/>
      <c r="CS343" s="777"/>
      <c r="CT343" s="777"/>
      <c r="CU343" s="777"/>
      <c r="CV343" s="777"/>
      <c r="CW343" s="777"/>
      <c r="CX343" s="777"/>
      <c r="CY343" s="777"/>
      <c r="CZ343" s="777"/>
      <c r="DA343" s="777"/>
      <c r="DB343" s="777"/>
      <c r="DC343" s="777"/>
      <c r="DD343" s="777"/>
      <c r="DE343" s="777"/>
      <c r="DF343" s="777"/>
      <c r="DG343" s="777"/>
      <c r="DH343" s="777"/>
      <c r="DI343" s="777"/>
      <c r="DJ343" s="777"/>
      <c r="DK343" s="777"/>
      <c r="DL343" s="777"/>
      <c r="DM343" s="777"/>
      <c r="DN343" s="777"/>
      <c r="DO343" s="777"/>
      <c r="DP343" s="777"/>
      <c r="DQ343" s="777"/>
      <c r="DR343" s="777"/>
      <c r="DS343" s="777"/>
      <c r="DT343" s="777"/>
      <c r="DU343" s="777"/>
      <c r="DV343" s="777"/>
      <c r="DW343" s="777"/>
      <c r="DX343" s="777"/>
      <c r="DY343" s="777"/>
      <c r="DZ343" s="777"/>
      <c r="EA343" s="777"/>
      <c r="EB343" s="777"/>
      <c r="EC343" s="777"/>
      <c r="ED343" s="777"/>
      <c r="EE343" s="777"/>
      <c r="EF343" s="777"/>
      <c r="EG343" s="777"/>
      <c r="EH343" s="777"/>
      <c r="EI343" s="777"/>
      <c r="EJ343" s="777"/>
      <c r="EK343" s="777"/>
      <c r="EL343" s="777"/>
      <c r="EM343" s="777"/>
      <c r="EN343" s="777"/>
      <c r="EO343" s="777"/>
      <c r="EP343" s="777"/>
      <c r="EQ343" s="777"/>
      <c r="ER343" s="777"/>
      <c r="ES343" s="777"/>
      <c r="ET343" s="777"/>
      <c r="EU343" s="777"/>
      <c r="EV343" s="777"/>
      <c r="EW343" s="777"/>
      <c r="EX343" s="777"/>
      <c r="EY343" s="777"/>
      <c r="EZ343" s="777"/>
      <c r="FA343" s="777"/>
      <c r="FB343" s="777"/>
      <c r="FC343" s="777"/>
      <c r="FD343" s="777"/>
      <c r="FE343" s="777"/>
      <c r="FF343" s="777"/>
      <c r="FG343" s="777"/>
      <c r="FH343" s="777"/>
      <c r="FI343" s="777"/>
      <c r="FJ343" s="777"/>
      <c r="FK343" s="777"/>
      <c r="FL343" s="777"/>
      <c r="FM343" s="777"/>
      <c r="FN343" s="777"/>
      <c r="FO343" s="777"/>
      <c r="FP343" s="777"/>
      <c r="FQ343" s="777"/>
      <c r="FR343" s="777"/>
      <c r="FS343" s="777"/>
      <c r="FT343" s="777"/>
      <c r="FU343" s="777"/>
      <c r="FV343" s="777"/>
      <c r="FW343" s="777"/>
      <c r="FX343" s="777"/>
      <c r="FY343" s="777"/>
      <c r="FZ343" s="777"/>
      <c r="GA343" s="777"/>
      <c r="GB343" s="777"/>
      <c r="GC343" s="777"/>
      <c r="GD343" s="777"/>
      <c r="GE343" s="777"/>
      <c r="GF343" s="777"/>
      <c r="GG343" s="777"/>
      <c r="GH343" s="777"/>
      <c r="GI343" s="777"/>
      <c r="GJ343" s="777"/>
      <c r="GK343" s="777"/>
      <c r="GL343" s="777"/>
      <c r="GM343" s="777"/>
      <c r="GN343" s="777"/>
      <c r="GO343" s="777"/>
      <c r="GP343" s="777"/>
      <c r="GQ343" s="777"/>
      <c r="GR343" s="777"/>
      <c r="GS343" s="777"/>
      <c r="GT343" s="777"/>
      <c r="GU343" s="777"/>
      <c r="GV343" s="777"/>
      <c r="GW343" s="777"/>
      <c r="GX343" s="777"/>
      <c r="GY343" s="777"/>
      <c r="GZ343" s="777"/>
      <c r="HA343" s="777"/>
      <c r="HB343" s="777"/>
      <c r="HC343" s="777"/>
      <c r="HD343" s="777"/>
      <c r="HE343" s="777"/>
      <c r="HF343" s="777"/>
      <c r="HG343" s="777"/>
      <c r="HH343" s="777"/>
      <c r="HI343" s="777"/>
      <c r="HJ343" s="777"/>
      <c r="HK343" s="777"/>
      <c r="HL343" s="777"/>
      <c r="HM343" s="777"/>
      <c r="HN343" s="777"/>
      <c r="HO343" s="777"/>
      <c r="HP343" s="777"/>
      <c r="HQ343" s="777"/>
      <c r="HR343" s="777"/>
      <c r="HS343" s="777"/>
      <c r="HT343" s="777"/>
      <c r="HU343" s="777"/>
      <c r="HV343" s="777"/>
      <c r="HW343" s="777"/>
      <c r="HX343" s="777"/>
      <c r="HY343" s="777"/>
      <c r="HZ343" s="777"/>
      <c r="IA343" s="777"/>
      <c r="IB343" s="777"/>
      <c r="IC343" s="777"/>
      <c r="ID343" s="777"/>
      <c r="IE343" s="777"/>
      <c r="IF343" s="777"/>
      <c r="IG343" s="777"/>
      <c r="IH343" s="777"/>
      <c r="II343" s="777"/>
      <c r="IJ343" s="777"/>
      <c r="IK343" s="777"/>
      <c r="IL343" s="777"/>
      <c r="IM343" s="777"/>
      <c r="IN343" s="777"/>
      <c r="IO343" s="777"/>
      <c r="IP343" s="777"/>
      <c r="IQ343" s="777"/>
      <c r="IR343" s="777"/>
      <c r="IS343" s="777"/>
      <c r="IT343" s="777"/>
      <c r="IU343" s="777"/>
      <c r="IV343" s="777"/>
    </row>
    <row r="344" spans="1:256" s="591" customFormat="1" ht="15" customHeight="1" x14ac:dyDescent="0.2">
      <c r="A344" s="674"/>
      <c r="B344" s="592"/>
      <c r="G344" s="592"/>
      <c r="H344" s="592"/>
      <c r="I344" s="777"/>
      <c r="J344" s="777"/>
      <c r="K344" s="777"/>
      <c r="L344" s="777"/>
      <c r="M344" s="777"/>
      <c r="N344" s="777"/>
      <c r="O344" s="777"/>
      <c r="P344" s="777"/>
      <c r="Q344" s="777"/>
      <c r="R344" s="777"/>
      <c r="S344" s="777"/>
      <c r="T344" s="777"/>
      <c r="U344" s="777"/>
      <c r="V344" s="777"/>
      <c r="W344" s="777"/>
      <c r="X344" s="777"/>
      <c r="Y344" s="777"/>
      <c r="Z344" s="777"/>
      <c r="AA344" s="777"/>
      <c r="AB344" s="777"/>
      <c r="AC344" s="777"/>
      <c r="AD344" s="777"/>
      <c r="AE344" s="777"/>
      <c r="AF344" s="777"/>
      <c r="AG344" s="777"/>
      <c r="AH344" s="777"/>
      <c r="AI344" s="777"/>
      <c r="AJ344" s="777"/>
      <c r="AK344" s="777"/>
      <c r="AL344" s="777"/>
      <c r="AM344" s="777"/>
      <c r="AN344" s="777"/>
      <c r="AO344" s="777"/>
      <c r="AP344" s="777"/>
      <c r="AQ344" s="777"/>
      <c r="AR344" s="777"/>
      <c r="AS344" s="777"/>
      <c r="AT344" s="777"/>
      <c r="AU344" s="777"/>
      <c r="AV344" s="777"/>
      <c r="AW344" s="777"/>
      <c r="AX344" s="777"/>
      <c r="AY344" s="777"/>
      <c r="AZ344" s="777"/>
      <c r="BA344" s="777"/>
      <c r="BB344" s="777"/>
      <c r="BC344" s="777"/>
      <c r="BD344" s="777"/>
      <c r="BE344" s="777"/>
      <c r="BF344" s="777"/>
      <c r="BG344" s="777"/>
      <c r="BH344" s="777"/>
      <c r="BI344" s="777"/>
      <c r="BJ344" s="777"/>
      <c r="BK344" s="777"/>
      <c r="BL344" s="777"/>
      <c r="BM344" s="777"/>
      <c r="BN344" s="777"/>
      <c r="BO344" s="777"/>
      <c r="BP344" s="777"/>
      <c r="BQ344" s="777"/>
      <c r="BR344" s="777"/>
      <c r="BS344" s="777"/>
      <c r="BT344" s="777"/>
      <c r="BU344" s="777"/>
      <c r="BV344" s="777"/>
      <c r="BW344" s="777"/>
      <c r="BX344" s="777"/>
      <c r="BY344" s="777"/>
      <c r="BZ344" s="777"/>
      <c r="CA344" s="777"/>
      <c r="CB344" s="777"/>
      <c r="CC344" s="777"/>
      <c r="CD344" s="777"/>
      <c r="CE344" s="777"/>
      <c r="CF344" s="777"/>
      <c r="CG344" s="777"/>
      <c r="CH344" s="777"/>
      <c r="CI344" s="777"/>
      <c r="CJ344" s="777"/>
      <c r="CK344" s="777"/>
      <c r="CL344" s="777"/>
      <c r="CM344" s="777"/>
      <c r="CN344" s="777"/>
      <c r="CO344" s="777"/>
      <c r="CP344" s="777"/>
      <c r="CQ344" s="777"/>
      <c r="CR344" s="777"/>
      <c r="CS344" s="777"/>
      <c r="CT344" s="777"/>
      <c r="CU344" s="777"/>
      <c r="CV344" s="777"/>
      <c r="CW344" s="777"/>
      <c r="CX344" s="777"/>
      <c r="CY344" s="777"/>
      <c r="CZ344" s="777"/>
      <c r="DA344" s="777"/>
      <c r="DB344" s="777"/>
      <c r="DC344" s="777"/>
      <c r="DD344" s="777"/>
      <c r="DE344" s="777"/>
      <c r="DF344" s="777"/>
      <c r="DG344" s="777"/>
      <c r="DH344" s="777"/>
      <c r="DI344" s="777"/>
      <c r="DJ344" s="777"/>
      <c r="DK344" s="777"/>
      <c r="DL344" s="777"/>
      <c r="DM344" s="777"/>
      <c r="DN344" s="777"/>
      <c r="DO344" s="777"/>
      <c r="DP344" s="777"/>
      <c r="DQ344" s="777"/>
      <c r="DR344" s="777"/>
      <c r="DS344" s="777"/>
      <c r="DT344" s="777"/>
      <c r="DU344" s="777"/>
      <c r="DV344" s="777"/>
      <c r="DW344" s="777"/>
      <c r="DX344" s="777"/>
      <c r="DY344" s="777"/>
      <c r="DZ344" s="777"/>
      <c r="EA344" s="777"/>
      <c r="EB344" s="777"/>
      <c r="EC344" s="777"/>
      <c r="ED344" s="777"/>
      <c r="EE344" s="777"/>
      <c r="EF344" s="777"/>
      <c r="EG344" s="777"/>
      <c r="EH344" s="777"/>
      <c r="EI344" s="777"/>
      <c r="EJ344" s="777"/>
      <c r="EK344" s="777"/>
      <c r="EL344" s="777"/>
      <c r="EM344" s="777"/>
      <c r="EN344" s="777"/>
      <c r="EO344" s="777"/>
      <c r="EP344" s="777"/>
      <c r="EQ344" s="777"/>
      <c r="ER344" s="777"/>
      <c r="ES344" s="777"/>
      <c r="ET344" s="777"/>
      <c r="EU344" s="777"/>
      <c r="EV344" s="777"/>
      <c r="EW344" s="777"/>
      <c r="EX344" s="777"/>
      <c r="EY344" s="777"/>
      <c r="EZ344" s="777"/>
      <c r="FA344" s="777"/>
      <c r="FB344" s="777"/>
      <c r="FC344" s="777"/>
      <c r="FD344" s="777"/>
      <c r="FE344" s="777"/>
      <c r="FF344" s="777"/>
      <c r="FG344" s="777"/>
      <c r="FH344" s="777"/>
      <c r="FI344" s="777"/>
      <c r="FJ344" s="777"/>
      <c r="FK344" s="777"/>
      <c r="FL344" s="777"/>
      <c r="FM344" s="777"/>
      <c r="FN344" s="777"/>
      <c r="FO344" s="777"/>
      <c r="FP344" s="777"/>
      <c r="FQ344" s="777"/>
      <c r="FR344" s="777"/>
      <c r="FS344" s="777"/>
      <c r="FT344" s="777"/>
      <c r="FU344" s="777"/>
      <c r="FV344" s="777"/>
      <c r="FW344" s="777"/>
      <c r="FX344" s="777"/>
      <c r="FY344" s="777"/>
      <c r="FZ344" s="777"/>
      <c r="GA344" s="777"/>
      <c r="GB344" s="777"/>
      <c r="GC344" s="777"/>
      <c r="GD344" s="777"/>
      <c r="GE344" s="777"/>
      <c r="GF344" s="777"/>
      <c r="GG344" s="777"/>
      <c r="GH344" s="777"/>
      <c r="GI344" s="777"/>
      <c r="GJ344" s="777"/>
      <c r="GK344" s="777"/>
      <c r="GL344" s="777"/>
      <c r="GM344" s="777"/>
      <c r="GN344" s="777"/>
      <c r="GO344" s="777"/>
      <c r="GP344" s="777"/>
      <c r="GQ344" s="777"/>
      <c r="GR344" s="777"/>
      <c r="GS344" s="777"/>
      <c r="GT344" s="777"/>
      <c r="GU344" s="777"/>
      <c r="GV344" s="777"/>
      <c r="GW344" s="777"/>
      <c r="GX344" s="777"/>
      <c r="GY344" s="777"/>
      <c r="GZ344" s="777"/>
      <c r="HA344" s="777"/>
      <c r="HB344" s="777"/>
      <c r="HC344" s="777"/>
      <c r="HD344" s="777"/>
      <c r="HE344" s="777"/>
      <c r="HF344" s="777"/>
      <c r="HG344" s="777"/>
      <c r="HH344" s="777"/>
      <c r="HI344" s="777"/>
      <c r="HJ344" s="777"/>
      <c r="HK344" s="777"/>
      <c r="HL344" s="777"/>
      <c r="HM344" s="777"/>
      <c r="HN344" s="777"/>
      <c r="HO344" s="777"/>
      <c r="HP344" s="777"/>
      <c r="HQ344" s="777"/>
      <c r="HR344" s="777"/>
      <c r="HS344" s="777"/>
      <c r="HT344" s="777"/>
      <c r="HU344" s="777"/>
      <c r="HV344" s="777"/>
      <c r="HW344" s="777"/>
      <c r="HX344" s="777"/>
      <c r="HY344" s="777"/>
      <c r="HZ344" s="777"/>
      <c r="IA344" s="777"/>
      <c r="IB344" s="777"/>
      <c r="IC344" s="777"/>
      <c r="ID344" s="777"/>
      <c r="IE344" s="777"/>
      <c r="IF344" s="777"/>
      <c r="IG344" s="777"/>
      <c r="IH344" s="777"/>
      <c r="II344" s="777"/>
      <c r="IJ344" s="777"/>
      <c r="IK344" s="777"/>
      <c r="IL344" s="777"/>
      <c r="IM344" s="777"/>
      <c r="IN344" s="777"/>
      <c r="IO344" s="777"/>
      <c r="IP344" s="777"/>
      <c r="IQ344" s="777"/>
      <c r="IR344" s="777"/>
      <c r="IS344" s="777"/>
      <c r="IT344" s="777"/>
      <c r="IU344" s="777"/>
      <c r="IV344" s="777"/>
    </row>
    <row r="345" spans="1:256" s="591" customFormat="1" ht="15" customHeight="1" x14ac:dyDescent="0.2">
      <c r="A345" s="674"/>
      <c r="B345" s="592"/>
      <c r="G345" s="592"/>
      <c r="H345" s="592"/>
      <c r="I345" s="777"/>
      <c r="J345" s="777"/>
      <c r="K345" s="777"/>
      <c r="L345" s="777"/>
      <c r="M345" s="777"/>
      <c r="N345" s="777"/>
      <c r="O345" s="777"/>
      <c r="P345" s="777"/>
      <c r="Q345" s="777"/>
      <c r="R345" s="777"/>
      <c r="S345" s="777"/>
      <c r="T345" s="777"/>
      <c r="U345" s="777"/>
      <c r="V345" s="777"/>
      <c r="W345" s="777"/>
      <c r="X345" s="777"/>
      <c r="Y345" s="777"/>
      <c r="Z345" s="777"/>
      <c r="AA345" s="777"/>
      <c r="AB345" s="777"/>
      <c r="AC345" s="777"/>
      <c r="AD345" s="777"/>
      <c r="AE345" s="777"/>
      <c r="AF345" s="777"/>
      <c r="AG345" s="777"/>
      <c r="AH345" s="777"/>
      <c r="AI345" s="777"/>
      <c r="AJ345" s="777"/>
      <c r="AK345" s="777"/>
      <c r="AL345" s="777"/>
      <c r="AM345" s="777"/>
      <c r="AN345" s="777"/>
      <c r="AO345" s="777"/>
      <c r="AP345" s="777"/>
      <c r="AQ345" s="777"/>
      <c r="AR345" s="777"/>
      <c r="AS345" s="777"/>
      <c r="AT345" s="777"/>
      <c r="AU345" s="777"/>
      <c r="AV345" s="777"/>
      <c r="AW345" s="777"/>
      <c r="AX345" s="777"/>
      <c r="AY345" s="777"/>
      <c r="AZ345" s="777"/>
      <c r="BA345" s="777"/>
      <c r="BB345" s="777"/>
      <c r="BC345" s="777"/>
      <c r="BD345" s="777"/>
      <c r="BE345" s="777"/>
      <c r="BF345" s="777"/>
      <c r="BG345" s="777"/>
      <c r="BH345" s="777"/>
      <c r="BI345" s="777"/>
      <c r="BJ345" s="777"/>
      <c r="BK345" s="777"/>
      <c r="BL345" s="777"/>
      <c r="BM345" s="777"/>
      <c r="BN345" s="777"/>
      <c r="BO345" s="777"/>
      <c r="BP345" s="777"/>
      <c r="BQ345" s="777"/>
      <c r="BR345" s="777"/>
      <c r="BS345" s="777"/>
      <c r="BT345" s="777"/>
      <c r="BU345" s="777"/>
      <c r="BV345" s="777"/>
      <c r="BW345" s="777"/>
      <c r="BX345" s="777"/>
      <c r="BY345" s="777"/>
      <c r="BZ345" s="777"/>
      <c r="CA345" s="777"/>
      <c r="CB345" s="777"/>
      <c r="CC345" s="777"/>
      <c r="CD345" s="777"/>
      <c r="CE345" s="777"/>
      <c r="CF345" s="777"/>
      <c r="CG345" s="777"/>
      <c r="CH345" s="777"/>
      <c r="CI345" s="777"/>
      <c r="CJ345" s="777"/>
      <c r="CK345" s="777"/>
      <c r="CL345" s="777"/>
      <c r="CM345" s="777"/>
      <c r="CN345" s="777"/>
      <c r="CO345" s="777"/>
      <c r="CP345" s="777"/>
      <c r="CQ345" s="777"/>
      <c r="CR345" s="777"/>
      <c r="CS345" s="777"/>
      <c r="CT345" s="777"/>
      <c r="CU345" s="777"/>
      <c r="CV345" s="777"/>
      <c r="CW345" s="777"/>
      <c r="CX345" s="777"/>
      <c r="CY345" s="777"/>
      <c r="CZ345" s="777"/>
      <c r="DA345" s="777"/>
      <c r="DB345" s="777"/>
      <c r="DC345" s="777"/>
      <c r="DD345" s="777"/>
      <c r="DE345" s="777"/>
      <c r="DF345" s="777"/>
      <c r="DG345" s="777"/>
      <c r="DH345" s="777"/>
      <c r="DI345" s="777"/>
      <c r="DJ345" s="777"/>
      <c r="DK345" s="777"/>
      <c r="DL345" s="777"/>
      <c r="DM345" s="777"/>
      <c r="DN345" s="777"/>
      <c r="DO345" s="777"/>
      <c r="DP345" s="777"/>
      <c r="DQ345" s="777"/>
      <c r="DR345" s="777"/>
      <c r="DS345" s="777"/>
      <c r="DT345" s="777"/>
      <c r="DU345" s="777"/>
      <c r="DV345" s="777"/>
      <c r="DW345" s="777"/>
      <c r="DX345" s="777"/>
      <c r="DY345" s="777"/>
      <c r="DZ345" s="777"/>
      <c r="EA345" s="777"/>
      <c r="EB345" s="777"/>
      <c r="EC345" s="777"/>
      <c r="ED345" s="777"/>
      <c r="EE345" s="777"/>
      <c r="EF345" s="777"/>
      <c r="EG345" s="777"/>
      <c r="EH345" s="777"/>
      <c r="EI345" s="777"/>
      <c r="EJ345" s="777"/>
      <c r="EK345" s="777"/>
      <c r="EL345" s="777"/>
      <c r="EM345" s="777"/>
      <c r="EN345" s="777"/>
      <c r="EO345" s="777"/>
      <c r="EP345" s="777"/>
      <c r="EQ345" s="777"/>
      <c r="ER345" s="777"/>
      <c r="ES345" s="777"/>
      <c r="ET345" s="777"/>
      <c r="EU345" s="777"/>
      <c r="EV345" s="777"/>
      <c r="EW345" s="777"/>
      <c r="EX345" s="777"/>
      <c r="EY345" s="777"/>
      <c r="EZ345" s="777"/>
      <c r="FA345" s="777"/>
      <c r="FB345" s="777"/>
      <c r="FC345" s="777"/>
      <c r="FD345" s="777"/>
      <c r="FE345" s="777"/>
      <c r="FF345" s="777"/>
      <c r="FG345" s="777"/>
      <c r="FH345" s="777"/>
      <c r="FI345" s="777"/>
      <c r="FJ345" s="777"/>
      <c r="FK345" s="777"/>
      <c r="FL345" s="777"/>
      <c r="FM345" s="777"/>
      <c r="FN345" s="777"/>
      <c r="FO345" s="777"/>
      <c r="FP345" s="777"/>
      <c r="FQ345" s="777"/>
      <c r="FR345" s="777"/>
      <c r="FS345" s="777"/>
      <c r="FT345" s="777"/>
      <c r="FU345" s="777"/>
      <c r="FV345" s="777"/>
      <c r="FW345" s="777"/>
      <c r="FX345" s="777"/>
      <c r="FY345" s="777"/>
      <c r="FZ345" s="777"/>
      <c r="GA345" s="777"/>
      <c r="GB345" s="777"/>
      <c r="GC345" s="777"/>
      <c r="GD345" s="777"/>
      <c r="GE345" s="777"/>
      <c r="GF345" s="777"/>
      <c r="GG345" s="777"/>
      <c r="GH345" s="777"/>
      <c r="GI345" s="777"/>
      <c r="GJ345" s="777"/>
      <c r="GK345" s="777"/>
      <c r="GL345" s="777"/>
      <c r="GM345" s="777"/>
      <c r="GN345" s="777"/>
      <c r="GO345" s="777"/>
      <c r="GP345" s="777"/>
      <c r="GQ345" s="777"/>
      <c r="GR345" s="777"/>
      <c r="GS345" s="777"/>
      <c r="GT345" s="777"/>
      <c r="GU345" s="777"/>
      <c r="GV345" s="777"/>
      <c r="GW345" s="777"/>
      <c r="GX345" s="777"/>
      <c r="GY345" s="777"/>
      <c r="GZ345" s="777"/>
      <c r="HA345" s="777"/>
      <c r="HB345" s="777"/>
      <c r="HC345" s="777"/>
      <c r="HD345" s="777"/>
      <c r="HE345" s="777"/>
      <c r="HF345" s="777"/>
      <c r="HG345" s="777"/>
      <c r="HH345" s="777"/>
      <c r="HI345" s="777"/>
      <c r="HJ345" s="777"/>
      <c r="HK345" s="777"/>
      <c r="HL345" s="777"/>
      <c r="HM345" s="777"/>
      <c r="HN345" s="777"/>
      <c r="HO345" s="777"/>
      <c r="HP345" s="777"/>
      <c r="HQ345" s="777"/>
      <c r="HR345" s="777"/>
      <c r="HS345" s="777"/>
      <c r="HT345" s="777"/>
      <c r="HU345" s="777"/>
      <c r="HV345" s="777"/>
      <c r="HW345" s="777"/>
      <c r="HX345" s="777"/>
      <c r="HY345" s="777"/>
      <c r="HZ345" s="777"/>
      <c r="IA345" s="777"/>
      <c r="IB345" s="777"/>
      <c r="IC345" s="777"/>
      <c r="ID345" s="777"/>
      <c r="IE345" s="777"/>
      <c r="IF345" s="777"/>
      <c r="IG345" s="777"/>
      <c r="IH345" s="777"/>
      <c r="II345" s="777"/>
      <c r="IJ345" s="777"/>
      <c r="IK345" s="777"/>
      <c r="IL345" s="777"/>
      <c r="IM345" s="777"/>
      <c r="IN345" s="777"/>
      <c r="IO345" s="777"/>
      <c r="IP345" s="777"/>
      <c r="IQ345" s="777"/>
      <c r="IR345" s="777"/>
      <c r="IS345" s="777"/>
      <c r="IT345" s="777"/>
      <c r="IU345" s="777"/>
      <c r="IV345" s="777"/>
    </row>
    <row r="346" spans="1:256" s="591" customFormat="1" ht="15" customHeight="1" x14ac:dyDescent="0.2">
      <c r="A346" s="674"/>
      <c r="G346" s="592"/>
      <c r="H346" s="592"/>
      <c r="I346" s="777"/>
      <c r="J346" s="777"/>
      <c r="K346" s="777"/>
      <c r="L346" s="777"/>
      <c r="M346" s="777"/>
      <c r="N346" s="777"/>
      <c r="O346" s="777"/>
      <c r="P346" s="777"/>
      <c r="Q346" s="777"/>
      <c r="R346" s="777"/>
      <c r="S346" s="777"/>
      <c r="T346" s="777"/>
      <c r="U346" s="777"/>
      <c r="V346" s="777"/>
      <c r="W346" s="777"/>
      <c r="X346" s="777"/>
      <c r="Y346" s="777"/>
      <c r="Z346" s="777"/>
      <c r="AA346" s="777"/>
      <c r="AB346" s="777"/>
      <c r="AC346" s="777"/>
      <c r="AD346" s="777"/>
      <c r="AE346" s="777"/>
      <c r="AF346" s="777"/>
      <c r="AG346" s="777"/>
      <c r="AH346" s="777"/>
      <c r="AI346" s="777"/>
      <c r="AJ346" s="777"/>
      <c r="AK346" s="777"/>
      <c r="AL346" s="777"/>
      <c r="AM346" s="777"/>
      <c r="AN346" s="777"/>
      <c r="AO346" s="777"/>
      <c r="AP346" s="777"/>
      <c r="AQ346" s="777"/>
      <c r="AR346" s="777"/>
      <c r="AS346" s="777"/>
      <c r="AT346" s="777"/>
      <c r="AU346" s="777"/>
      <c r="AV346" s="777"/>
      <c r="AW346" s="777"/>
      <c r="AX346" s="777"/>
      <c r="AY346" s="777"/>
      <c r="AZ346" s="777"/>
      <c r="BA346" s="777"/>
      <c r="BB346" s="777"/>
      <c r="BC346" s="777"/>
      <c r="BD346" s="777"/>
      <c r="BE346" s="777"/>
      <c r="BF346" s="777"/>
      <c r="BG346" s="777"/>
      <c r="BH346" s="777"/>
      <c r="BI346" s="777"/>
      <c r="BJ346" s="777"/>
      <c r="BK346" s="777"/>
      <c r="BL346" s="777"/>
      <c r="BM346" s="777"/>
      <c r="BN346" s="777"/>
      <c r="BO346" s="777"/>
      <c r="BP346" s="777"/>
      <c r="BQ346" s="777"/>
      <c r="BR346" s="777"/>
      <c r="BS346" s="777"/>
      <c r="BT346" s="777"/>
      <c r="BU346" s="777"/>
      <c r="BV346" s="777"/>
      <c r="BW346" s="777"/>
      <c r="BX346" s="777"/>
      <c r="BY346" s="777"/>
      <c r="BZ346" s="777"/>
      <c r="CA346" s="777"/>
      <c r="CB346" s="777"/>
      <c r="CC346" s="777"/>
      <c r="CD346" s="777"/>
      <c r="CE346" s="777"/>
      <c r="CF346" s="777"/>
      <c r="CG346" s="777"/>
      <c r="CH346" s="777"/>
      <c r="CI346" s="777"/>
      <c r="CJ346" s="777"/>
      <c r="CK346" s="777"/>
      <c r="CL346" s="777"/>
      <c r="CM346" s="777"/>
      <c r="CN346" s="777"/>
      <c r="CO346" s="777"/>
      <c r="CP346" s="777"/>
      <c r="CQ346" s="777"/>
      <c r="CR346" s="777"/>
      <c r="CS346" s="777"/>
      <c r="CT346" s="777"/>
      <c r="CU346" s="777"/>
      <c r="CV346" s="777"/>
      <c r="CW346" s="777"/>
      <c r="CX346" s="777"/>
      <c r="CY346" s="777"/>
      <c r="CZ346" s="777"/>
      <c r="DA346" s="777"/>
      <c r="DB346" s="777"/>
      <c r="DC346" s="777"/>
      <c r="DD346" s="777"/>
      <c r="DE346" s="777"/>
      <c r="DF346" s="777"/>
      <c r="DG346" s="777"/>
      <c r="DH346" s="777"/>
      <c r="DI346" s="777"/>
      <c r="DJ346" s="777"/>
      <c r="DK346" s="777"/>
      <c r="DL346" s="777"/>
      <c r="DM346" s="777"/>
      <c r="DN346" s="777"/>
      <c r="DO346" s="777"/>
      <c r="DP346" s="777"/>
      <c r="DQ346" s="777"/>
      <c r="DR346" s="777"/>
      <c r="DS346" s="777"/>
      <c r="DT346" s="777"/>
      <c r="DU346" s="777"/>
      <c r="DV346" s="777"/>
      <c r="DW346" s="777"/>
      <c r="DX346" s="777"/>
      <c r="DY346" s="777"/>
      <c r="DZ346" s="777"/>
      <c r="EA346" s="777"/>
      <c r="EB346" s="777"/>
      <c r="EC346" s="777"/>
      <c r="ED346" s="777"/>
      <c r="EE346" s="777"/>
      <c r="EF346" s="777"/>
      <c r="EG346" s="777"/>
      <c r="EH346" s="777"/>
      <c r="EI346" s="777"/>
      <c r="EJ346" s="777"/>
      <c r="EK346" s="777"/>
      <c r="EL346" s="777"/>
      <c r="EM346" s="777"/>
      <c r="EN346" s="777"/>
      <c r="EO346" s="777"/>
      <c r="EP346" s="777"/>
      <c r="EQ346" s="777"/>
      <c r="ER346" s="777"/>
      <c r="ES346" s="777"/>
      <c r="ET346" s="777"/>
      <c r="EU346" s="777"/>
      <c r="EV346" s="777"/>
      <c r="EW346" s="777"/>
      <c r="EX346" s="777"/>
      <c r="EY346" s="777"/>
      <c r="EZ346" s="777"/>
      <c r="FA346" s="777"/>
      <c r="FB346" s="777"/>
      <c r="FC346" s="777"/>
      <c r="FD346" s="777"/>
      <c r="FE346" s="777"/>
      <c r="FF346" s="777"/>
      <c r="FG346" s="777"/>
      <c r="FH346" s="777"/>
      <c r="FI346" s="777"/>
      <c r="FJ346" s="777"/>
      <c r="FK346" s="777"/>
      <c r="FL346" s="777"/>
      <c r="FM346" s="777"/>
      <c r="FN346" s="777"/>
      <c r="FO346" s="777"/>
      <c r="FP346" s="777"/>
      <c r="FQ346" s="777"/>
      <c r="FR346" s="777"/>
      <c r="FS346" s="777"/>
      <c r="FT346" s="777"/>
      <c r="FU346" s="777"/>
      <c r="FV346" s="777"/>
      <c r="FW346" s="777"/>
      <c r="FX346" s="777"/>
      <c r="FY346" s="777"/>
      <c r="FZ346" s="777"/>
      <c r="GA346" s="777"/>
      <c r="GB346" s="777"/>
      <c r="GC346" s="777"/>
      <c r="GD346" s="777"/>
      <c r="GE346" s="777"/>
      <c r="GF346" s="777"/>
      <c r="GG346" s="777"/>
      <c r="GH346" s="777"/>
      <c r="GI346" s="777"/>
      <c r="GJ346" s="777"/>
      <c r="GK346" s="777"/>
      <c r="GL346" s="777"/>
      <c r="GM346" s="777"/>
      <c r="GN346" s="777"/>
      <c r="GO346" s="777"/>
      <c r="GP346" s="777"/>
      <c r="GQ346" s="777"/>
      <c r="GR346" s="777"/>
      <c r="GS346" s="777"/>
      <c r="GT346" s="777"/>
      <c r="GU346" s="777"/>
      <c r="GV346" s="777"/>
      <c r="GW346" s="777"/>
      <c r="GX346" s="777"/>
      <c r="GY346" s="777"/>
      <c r="GZ346" s="777"/>
      <c r="HA346" s="777"/>
      <c r="HB346" s="777"/>
      <c r="HC346" s="777"/>
      <c r="HD346" s="777"/>
      <c r="HE346" s="777"/>
      <c r="HF346" s="777"/>
      <c r="HG346" s="777"/>
      <c r="HH346" s="777"/>
      <c r="HI346" s="777"/>
      <c r="HJ346" s="777"/>
      <c r="HK346" s="777"/>
      <c r="HL346" s="777"/>
      <c r="HM346" s="777"/>
      <c r="HN346" s="777"/>
      <c r="HO346" s="777"/>
      <c r="HP346" s="777"/>
      <c r="HQ346" s="777"/>
      <c r="HR346" s="777"/>
      <c r="HS346" s="777"/>
      <c r="HT346" s="777"/>
      <c r="HU346" s="777"/>
      <c r="HV346" s="777"/>
      <c r="HW346" s="777"/>
      <c r="HX346" s="777"/>
      <c r="HY346" s="777"/>
      <c r="HZ346" s="777"/>
      <c r="IA346" s="777"/>
      <c r="IB346" s="777"/>
      <c r="IC346" s="777"/>
      <c r="ID346" s="777"/>
      <c r="IE346" s="777"/>
      <c r="IF346" s="777"/>
      <c r="IG346" s="777"/>
      <c r="IH346" s="777"/>
      <c r="II346" s="777"/>
      <c r="IJ346" s="777"/>
      <c r="IK346" s="777"/>
      <c r="IL346" s="777"/>
      <c r="IM346" s="777"/>
      <c r="IN346" s="777"/>
      <c r="IO346" s="777"/>
      <c r="IP346" s="777"/>
      <c r="IQ346" s="777"/>
      <c r="IR346" s="777"/>
      <c r="IS346" s="777"/>
      <c r="IT346" s="777"/>
      <c r="IU346" s="777"/>
      <c r="IV346" s="777"/>
    </row>
    <row r="347" spans="1:256" s="591" customFormat="1" ht="15" customHeight="1" x14ac:dyDescent="0.2">
      <c r="A347" s="674"/>
      <c r="B347" s="592"/>
      <c r="G347" s="592"/>
      <c r="H347" s="592"/>
      <c r="I347" s="777"/>
      <c r="J347" s="777"/>
      <c r="K347" s="777"/>
      <c r="L347" s="777"/>
      <c r="M347" s="777"/>
      <c r="N347" s="777"/>
      <c r="O347" s="777"/>
      <c r="P347" s="777"/>
      <c r="Q347" s="777"/>
      <c r="R347" s="777"/>
      <c r="S347" s="777"/>
      <c r="T347" s="777"/>
      <c r="U347" s="777"/>
      <c r="V347" s="777"/>
      <c r="W347" s="777"/>
      <c r="X347" s="777"/>
      <c r="Y347" s="777"/>
      <c r="Z347" s="777"/>
      <c r="AA347" s="777"/>
      <c r="AB347" s="777"/>
      <c r="AC347" s="777"/>
      <c r="AD347" s="777"/>
      <c r="AE347" s="777"/>
      <c r="AF347" s="777"/>
      <c r="AG347" s="777"/>
      <c r="AH347" s="777"/>
      <c r="AI347" s="777"/>
      <c r="AJ347" s="777"/>
      <c r="AK347" s="777"/>
      <c r="AL347" s="777"/>
      <c r="AM347" s="777"/>
      <c r="AN347" s="777"/>
      <c r="AO347" s="777"/>
      <c r="AP347" s="777"/>
      <c r="AQ347" s="777"/>
      <c r="AR347" s="777"/>
      <c r="AS347" s="777"/>
      <c r="AT347" s="777"/>
      <c r="AU347" s="777"/>
      <c r="AV347" s="777"/>
      <c r="AW347" s="777"/>
      <c r="AX347" s="777"/>
      <c r="AY347" s="777"/>
      <c r="AZ347" s="777"/>
      <c r="BA347" s="777"/>
      <c r="BB347" s="777"/>
      <c r="BC347" s="777"/>
      <c r="BD347" s="777"/>
      <c r="BE347" s="777"/>
      <c r="BF347" s="777"/>
      <c r="BG347" s="777"/>
      <c r="BH347" s="777"/>
      <c r="BI347" s="777"/>
      <c r="BJ347" s="777"/>
      <c r="BK347" s="777"/>
      <c r="BL347" s="777"/>
      <c r="BM347" s="777"/>
      <c r="BN347" s="777"/>
      <c r="BO347" s="777"/>
      <c r="BP347" s="777"/>
      <c r="BQ347" s="777"/>
      <c r="BR347" s="777"/>
      <c r="BS347" s="777"/>
      <c r="BT347" s="777"/>
      <c r="BU347" s="777"/>
      <c r="BV347" s="777"/>
      <c r="BW347" s="777"/>
      <c r="BX347" s="777"/>
      <c r="BY347" s="777"/>
      <c r="BZ347" s="777"/>
      <c r="CA347" s="777"/>
      <c r="CB347" s="777"/>
      <c r="CC347" s="777"/>
      <c r="CD347" s="777"/>
      <c r="CE347" s="777"/>
      <c r="CF347" s="777"/>
      <c r="CG347" s="777"/>
      <c r="CH347" s="777"/>
      <c r="CI347" s="777"/>
      <c r="CJ347" s="777"/>
      <c r="CK347" s="777"/>
      <c r="CL347" s="777"/>
      <c r="CM347" s="777"/>
      <c r="CN347" s="777"/>
      <c r="CO347" s="777"/>
      <c r="CP347" s="777"/>
      <c r="CQ347" s="777"/>
      <c r="CR347" s="777"/>
      <c r="CS347" s="777"/>
      <c r="CT347" s="777"/>
      <c r="CU347" s="777"/>
      <c r="CV347" s="777"/>
      <c r="CW347" s="777"/>
      <c r="CX347" s="777"/>
      <c r="CY347" s="777"/>
      <c r="CZ347" s="777"/>
      <c r="DA347" s="777"/>
      <c r="DB347" s="777"/>
      <c r="DC347" s="777"/>
      <c r="DD347" s="777"/>
      <c r="DE347" s="777"/>
      <c r="DF347" s="777"/>
      <c r="DG347" s="777"/>
      <c r="DH347" s="777"/>
      <c r="DI347" s="777"/>
      <c r="DJ347" s="777"/>
      <c r="DK347" s="777"/>
      <c r="DL347" s="777"/>
      <c r="DM347" s="777"/>
      <c r="DN347" s="777"/>
      <c r="DO347" s="777"/>
      <c r="DP347" s="777"/>
      <c r="DQ347" s="777"/>
      <c r="DR347" s="777"/>
      <c r="DS347" s="777"/>
      <c r="DT347" s="777"/>
      <c r="DU347" s="777"/>
      <c r="DV347" s="777"/>
      <c r="DW347" s="777"/>
      <c r="DX347" s="777"/>
      <c r="DY347" s="777"/>
      <c r="DZ347" s="777"/>
      <c r="EA347" s="777"/>
      <c r="EB347" s="777"/>
      <c r="EC347" s="777"/>
      <c r="ED347" s="777"/>
      <c r="EE347" s="777"/>
      <c r="EF347" s="777"/>
      <c r="EG347" s="777"/>
      <c r="EH347" s="777"/>
      <c r="EI347" s="777"/>
      <c r="EJ347" s="777"/>
      <c r="EK347" s="777"/>
      <c r="EL347" s="777"/>
      <c r="EM347" s="777"/>
      <c r="EN347" s="777"/>
      <c r="EO347" s="777"/>
      <c r="EP347" s="777"/>
      <c r="EQ347" s="777"/>
      <c r="ER347" s="777"/>
      <c r="ES347" s="777"/>
      <c r="ET347" s="777"/>
      <c r="EU347" s="777"/>
      <c r="EV347" s="777"/>
      <c r="EW347" s="777"/>
      <c r="EX347" s="777"/>
      <c r="EY347" s="777"/>
      <c r="EZ347" s="777"/>
      <c r="FA347" s="777"/>
      <c r="FB347" s="777"/>
      <c r="FC347" s="777"/>
      <c r="FD347" s="777"/>
      <c r="FE347" s="777"/>
      <c r="FF347" s="777"/>
      <c r="FG347" s="777"/>
      <c r="FH347" s="777"/>
      <c r="FI347" s="777"/>
      <c r="FJ347" s="777"/>
      <c r="FK347" s="777"/>
      <c r="FL347" s="777"/>
      <c r="FM347" s="777"/>
      <c r="FN347" s="777"/>
      <c r="FO347" s="777"/>
      <c r="FP347" s="777"/>
      <c r="FQ347" s="777"/>
      <c r="FR347" s="777"/>
      <c r="FS347" s="777"/>
      <c r="FT347" s="777"/>
      <c r="FU347" s="777"/>
      <c r="FV347" s="777"/>
      <c r="FW347" s="777"/>
      <c r="FX347" s="777"/>
      <c r="FY347" s="777"/>
      <c r="FZ347" s="777"/>
      <c r="GA347" s="777"/>
      <c r="GB347" s="777"/>
      <c r="GC347" s="777"/>
      <c r="GD347" s="777"/>
      <c r="GE347" s="777"/>
      <c r="GF347" s="777"/>
      <c r="GG347" s="777"/>
      <c r="GH347" s="777"/>
      <c r="GI347" s="777"/>
      <c r="GJ347" s="777"/>
      <c r="GK347" s="777"/>
      <c r="GL347" s="777"/>
      <c r="GM347" s="777"/>
      <c r="GN347" s="777"/>
      <c r="GO347" s="777"/>
      <c r="GP347" s="777"/>
      <c r="GQ347" s="777"/>
      <c r="GR347" s="777"/>
      <c r="GS347" s="777"/>
      <c r="GT347" s="777"/>
      <c r="GU347" s="777"/>
      <c r="GV347" s="777"/>
      <c r="GW347" s="777"/>
      <c r="GX347" s="777"/>
      <c r="GY347" s="777"/>
      <c r="GZ347" s="777"/>
      <c r="HA347" s="777"/>
      <c r="HB347" s="777"/>
      <c r="HC347" s="777"/>
      <c r="HD347" s="777"/>
      <c r="HE347" s="777"/>
      <c r="HF347" s="777"/>
      <c r="HG347" s="777"/>
      <c r="HH347" s="777"/>
      <c r="HI347" s="777"/>
      <c r="HJ347" s="777"/>
      <c r="HK347" s="777"/>
      <c r="HL347" s="777"/>
      <c r="HM347" s="777"/>
      <c r="HN347" s="777"/>
      <c r="HO347" s="777"/>
      <c r="HP347" s="777"/>
      <c r="HQ347" s="777"/>
      <c r="HR347" s="777"/>
      <c r="HS347" s="777"/>
      <c r="HT347" s="777"/>
      <c r="HU347" s="777"/>
      <c r="HV347" s="777"/>
      <c r="HW347" s="777"/>
      <c r="HX347" s="777"/>
      <c r="HY347" s="777"/>
      <c r="HZ347" s="777"/>
      <c r="IA347" s="777"/>
      <c r="IB347" s="777"/>
      <c r="IC347" s="777"/>
      <c r="ID347" s="777"/>
      <c r="IE347" s="777"/>
      <c r="IF347" s="777"/>
      <c r="IG347" s="777"/>
      <c r="IH347" s="777"/>
      <c r="II347" s="777"/>
      <c r="IJ347" s="777"/>
      <c r="IK347" s="777"/>
      <c r="IL347" s="777"/>
      <c r="IM347" s="777"/>
      <c r="IN347" s="777"/>
      <c r="IO347" s="777"/>
      <c r="IP347" s="777"/>
      <c r="IQ347" s="777"/>
      <c r="IR347" s="777"/>
      <c r="IS347" s="777"/>
      <c r="IT347" s="777"/>
      <c r="IU347" s="777"/>
      <c r="IV347" s="777"/>
    </row>
    <row r="348" spans="1:256" s="591" customFormat="1" ht="15" customHeight="1" x14ac:dyDescent="0.2">
      <c r="A348" s="674"/>
      <c r="B348" s="592"/>
      <c r="G348" s="592"/>
      <c r="H348" s="592"/>
      <c r="I348" s="777"/>
      <c r="J348" s="777"/>
      <c r="K348" s="777"/>
      <c r="L348" s="777"/>
      <c r="M348" s="777"/>
      <c r="N348" s="777"/>
      <c r="O348" s="777"/>
      <c r="P348" s="777"/>
      <c r="Q348" s="777"/>
      <c r="R348" s="777"/>
      <c r="S348" s="777"/>
      <c r="T348" s="777"/>
      <c r="U348" s="777"/>
      <c r="V348" s="777"/>
      <c r="W348" s="777"/>
      <c r="X348" s="777"/>
      <c r="Y348" s="777"/>
      <c r="Z348" s="777"/>
      <c r="AA348" s="777"/>
      <c r="AB348" s="777"/>
      <c r="AC348" s="777"/>
      <c r="AD348" s="777"/>
      <c r="AE348" s="777"/>
      <c r="AF348" s="777"/>
      <c r="AG348" s="777"/>
      <c r="AH348" s="777"/>
      <c r="AI348" s="777"/>
      <c r="AJ348" s="777"/>
      <c r="AK348" s="777"/>
      <c r="AL348" s="777"/>
      <c r="AM348" s="777"/>
      <c r="AN348" s="777"/>
      <c r="AO348" s="777"/>
      <c r="AP348" s="777"/>
      <c r="AQ348" s="777"/>
      <c r="AR348" s="777"/>
      <c r="AS348" s="777"/>
      <c r="AT348" s="777"/>
      <c r="AU348" s="777"/>
      <c r="AV348" s="777"/>
      <c r="AW348" s="777"/>
      <c r="AX348" s="777"/>
      <c r="AY348" s="777"/>
      <c r="AZ348" s="777"/>
      <c r="BA348" s="777"/>
      <c r="BB348" s="777"/>
      <c r="BC348" s="777"/>
      <c r="BD348" s="777"/>
      <c r="BE348" s="777"/>
      <c r="BF348" s="777"/>
      <c r="BG348" s="777"/>
      <c r="BH348" s="777"/>
      <c r="BI348" s="777"/>
      <c r="BJ348" s="777"/>
      <c r="BK348" s="777"/>
      <c r="BL348" s="777"/>
      <c r="BM348" s="777"/>
      <c r="BN348" s="777"/>
      <c r="BO348" s="777"/>
      <c r="BP348" s="777"/>
      <c r="BQ348" s="777"/>
      <c r="BR348" s="777"/>
      <c r="BS348" s="777"/>
      <c r="BT348" s="777"/>
      <c r="BU348" s="777"/>
      <c r="BV348" s="777"/>
      <c r="BW348" s="777"/>
      <c r="BX348" s="777"/>
      <c r="BY348" s="777"/>
      <c r="BZ348" s="777"/>
      <c r="CA348" s="777"/>
      <c r="CB348" s="777"/>
      <c r="CC348" s="777"/>
      <c r="CD348" s="777"/>
      <c r="CE348" s="777"/>
      <c r="CF348" s="777"/>
      <c r="CG348" s="777"/>
      <c r="CH348" s="777"/>
      <c r="CI348" s="777"/>
      <c r="CJ348" s="777"/>
      <c r="CK348" s="777"/>
      <c r="CL348" s="777"/>
      <c r="CM348" s="777"/>
      <c r="CN348" s="777"/>
      <c r="CO348" s="777"/>
      <c r="CP348" s="777"/>
      <c r="CQ348" s="777"/>
      <c r="CR348" s="777"/>
      <c r="CS348" s="777"/>
      <c r="CT348" s="777"/>
      <c r="CU348" s="777"/>
      <c r="CV348" s="777"/>
      <c r="CW348" s="777"/>
      <c r="CX348" s="777"/>
      <c r="CY348" s="777"/>
      <c r="CZ348" s="777"/>
      <c r="DA348" s="777"/>
      <c r="DB348" s="777"/>
      <c r="DC348" s="777"/>
      <c r="DD348" s="777"/>
      <c r="DE348" s="777"/>
      <c r="DF348" s="777"/>
      <c r="DG348" s="777"/>
      <c r="DH348" s="777"/>
      <c r="DI348" s="777"/>
      <c r="DJ348" s="777"/>
      <c r="DK348" s="777"/>
      <c r="DL348" s="777"/>
      <c r="DM348" s="777"/>
      <c r="DN348" s="777"/>
      <c r="DO348" s="777"/>
      <c r="DP348" s="777"/>
      <c r="DQ348" s="777"/>
      <c r="DR348" s="777"/>
      <c r="DS348" s="777"/>
      <c r="DT348" s="777"/>
      <c r="DU348" s="777"/>
      <c r="DV348" s="777"/>
      <c r="DW348" s="777"/>
      <c r="DX348" s="777"/>
      <c r="DY348" s="777"/>
      <c r="DZ348" s="777"/>
      <c r="EA348" s="777"/>
      <c r="EB348" s="777"/>
      <c r="EC348" s="777"/>
      <c r="ED348" s="777"/>
      <c r="EE348" s="777"/>
      <c r="EF348" s="777"/>
      <c r="EG348" s="777"/>
      <c r="EH348" s="777"/>
      <c r="EI348" s="777"/>
      <c r="EJ348" s="777"/>
      <c r="EK348" s="777"/>
      <c r="EL348" s="777"/>
      <c r="EM348" s="777"/>
      <c r="EN348" s="777"/>
      <c r="EO348" s="777"/>
      <c r="EP348" s="777"/>
      <c r="EQ348" s="777"/>
      <c r="ER348" s="777"/>
      <c r="ES348" s="777"/>
      <c r="ET348" s="777"/>
      <c r="EU348" s="777"/>
      <c r="EV348" s="777"/>
      <c r="EW348" s="777"/>
      <c r="EX348" s="777"/>
      <c r="EY348" s="777"/>
      <c r="EZ348" s="777"/>
      <c r="FA348" s="777"/>
      <c r="FB348" s="777"/>
      <c r="FC348" s="777"/>
      <c r="FD348" s="777"/>
      <c r="FE348" s="777"/>
      <c r="FF348" s="777"/>
      <c r="FG348" s="777"/>
      <c r="FH348" s="777"/>
      <c r="FI348" s="777"/>
      <c r="FJ348" s="777"/>
      <c r="FK348" s="777"/>
      <c r="FL348" s="777"/>
      <c r="FM348" s="777"/>
      <c r="FN348" s="777"/>
      <c r="FO348" s="777"/>
      <c r="FP348" s="777"/>
      <c r="FQ348" s="777"/>
      <c r="FR348" s="777"/>
      <c r="FS348" s="777"/>
      <c r="FT348" s="777"/>
      <c r="FU348" s="777"/>
      <c r="FV348" s="777"/>
      <c r="FW348" s="777"/>
      <c r="FX348" s="777"/>
      <c r="FY348" s="777"/>
      <c r="FZ348" s="777"/>
      <c r="GA348" s="777"/>
      <c r="GB348" s="777"/>
      <c r="GC348" s="777"/>
      <c r="GD348" s="777"/>
      <c r="GE348" s="777"/>
      <c r="GF348" s="777"/>
      <c r="GG348" s="777"/>
      <c r="GH348" s="777"/>
      <c r="GI348" s="777"/>
      <c r="GJ348" s="777"/>
      <c r="GK348" s="777"/>
      <c r="GL348" s="777"/>
      <c r="GM348" s="777"/>
      <c r="GN348" s="777"/>
      <c r="GO348" s="777"/>
      <c r="GP348" s="777"/>
      <c r="GQ348" s="777"/>
      <c r="GR348" s="777"/>
      <c r="GS348" s="777"/>
      <c r="GT348" s="777"/>
      <c r="GU348" s="777"/>
      <c r="GV348" s="777"/>
      <c r="GW348" s="777"/>
      <c r="GX348" s="777"/>
      <c r="GY348" s="777"/>
      <c r="GZ348" s="777"/>
      <c r="HA348" s="777"/>
      <c r="HB348" s="777"/>
      <c r="HC348" s="777"/>
      <c r="HD348" s="777"/>
      <c r="HE348" s="777"/>
      <c r="HF348" s="777"/>
      <c r="HG348" s="777"/>
      <c r="HH348" s="777"/>
      <c r="HI348" s="777"/>
      <c r="HJ348" s="777"/>
      <c r="HK348" s="777"/>
      <c r="HL348" s="777"/>
      <c r="HM348" s="777"/>
      <c r="HN348" s="777"/>
      <c r="HO348" s="777"/>
      <c r="HP348" s="777"/>
      <c r="HQ348" s="777"/>
      <c r="HR348" s="777"/>
      <c r="HS348" s="777"/>
      <c r="HT348" s="777"/>
      <c r="HU348" s="777"/>
      <c r="HV348" s="777"/>
      <c r="HW348" s="777"/>
      <c r="HX348" s="777"/>
      <c r="HY348" s="777"/>
      <c r="HZ348" s="777"/>
      <c r="IA348" s="777"/>
      <c r="IB348" s="777"/>
      <c r="IC348" s="777"/>
      <c r="ID348" s="777"/>
      <c r="IE348" s="777"/>
      <c r="IF348" s="777"/>
      <c r="IG348" s="777"/>
      <c r="IH348" s="777"/>
      <c r="II348" s="777"/>
      <c r="IJ348" s="777"/>
      <c r="IK348" s="777"/>
      <c r="IL348" s="777"/>
      <c r="IM348" s="777"/>
      <c r="IN348" s="777"/>
      <c r="IO348" s="777"/>
      <c r="IP348" s="777"/>
      <c r="IQ348" s="777"/>
      <c r="IR348" s="777"/>
      <c r="IS348" s="777"/>
      <c r="IT348" s="777"/>
      <c r="IU348" s="777"/>
      <c r="IV348" s="777"/>
    </row>
    <row r="349" spans="1:256" s="591" customFormat="1" ht="15" customHeight="1" x14ac:dyDescent="0.2">
      <c r="A349" s="674"/>
      <c r="B349" s="592"/>
      <c r="G349" s="592"/>
      <c r="H349" s="592"/>
      <c r="I349" s="777"/>
      <c r="J349" s="777"/>
      <c r="K349" s="777"/>
      <c r="L349" s="777"/>
      <c r="M349" s="777"/>
      <c r="N349" s="777"/>
      <c r="O349" s="777"/>
      <c r="P349" s="777"/>
      <c r="Q349" s="777"/>
      <c r="R349" s="777"/>
      <c r="S349" s="777"/>
      <c r="T349" s="777"/>
      <c r="U349" s="777"/>
      <c r="V349" s="777"/>
      <c r="W349" s="777"/>
      <c r="X349" s="777"/>
      <c r="Y349" s="777"/>
      <c r="Z349" s="777"/>
      <c r="AA349" s="777"/>
      <c r="AB349" s="777"/>
      <c r="AC349" s="777"/>
      <c r="AD349" s="777"/>
      <c r="AE349" s="777"/>
      <c r="AF349" s="777"/>
      <c r="AG349" s="777"/>
      <c r="AH349" s="777"/>
      <c r="AI349" s="777"/>
      <c r="AJ349" s="777"/>
      <c r="AK349" s="777"/>
      <c r="AL349" s="777"/>
      <c r="AM349" s="777"/>
      <c r="AN349" s="777"/>
      <c r="AO349" s="777"/>
      <c r="AP349" s="777"/>
      <c r="AQ349" s="777"/>
      <c r="AR349" s="777"/>
      <c r="AS349" s="777"/>
      <c r="AT349" s="777"/>
      <c r="AU349" s="777"/>
      <c r="AV349" s="777"/>
      <c r="AW349" s="777"/>
      <c r="AX349" s="777"/>
      <c r="AY349" s="777"/>
      <c r="AZ349" s="777"/>
      <c r="BA349" s="777"/>
      <c r="BB349" s="777"/>
      <c r="BC349" s="777"/>
      <c r="BD349" s="777"/>
      <c r="BE349" s="777"/>
      <c r="BF349" s="777"/>
      <c r="BG349" s="777"/>
      <c r="BH349" s="777"/>
      <c r="BI349" s="777"/>
      <c r="BJ349" s="777"/>
      <c r="BK349" s="777"/>
      <c r="BL349" s="777"/>
      <c r="BM349" s="777"/>
      <c r="BN349" s="777"/>
      <c r="BO349" s="777"/>
      <c r="BP349" s="777"/>
      <c r="BQ349" s="777"/>
      <c r="BR349" s="777"/>
      <c r="BS349" s="777"/>
      <c r="BT349" s="777"/>
      <c r="BU349" s="777"/>
      <c r="BV349" s="777"/>
      <c r="BW349" s="777"/>
      <c r="BX349" s="777"/>
      <c r="BY349" s="777"/>
      <c r="BZ349" s="777"/>
      <c r="CA349" s="777"/>
      <c r="CB349" s="777"/>
      <c r="CC349" s="777"/>
      <c r="CD349" s="777"/>
      <c r="CE349" s="777"/>
      <c r="CF349" s="777"/>
      <c r="CG349" s="777"/>
      <c r="CH349" s="777"/>
      <c r="CI349" s="777"/>
      <c r="CJ349" s="777"/>
      <c r="CK349" s="777"/>
      <c r="CL349" s="777"/>
      <c r="CM349" s="777"/>
      <c r="CN349" s="777"/>
      <c r="CO349" s="777"/>
      <c r="CP349" s="777"/>
      <c r="CQ349" s="777"/>
      <c r="CR349" s="777"/>
      <c r="CS349" s="777"/>
      <c r="CT349" s="777"/>
      <c r="CU349" s="777"/>
      <c r="CV349" s="777"/>
      <c r="CW349" s="777"/>
      <c r="CX349" s="777"/>
      <c r="CY349" s="777"/>
      <c r="CZ349" s="777"/>
      <c r="DA349" s="777"/>
      <c r="DB349" s="777"/>
      <c r="DC349" s="777"/>
      <c r="DD349" s="777"/>
      <c r="DE349" s="777"/>
      <c r="DF349" s="777"/>
      <c r="DG349" s="777"/>
      <c r="DH349" s="777"/>
      <c r="DI349" s="777"/>
      <c r="DJ349" s="777"/>
      <c r="DK349" s="777"/>
      <c r="DL349" s="777"/>
      <c r="DM349" s="777"/>
      <c r="DN349" s="777"/>
      <c r="DO349" s="777"/>
      <c r="DP349" s="777"/>
      <c r="DQ349" s="777"/>
      <c r="DR349" s="777"/>
      <c r="DS349" s="777"/>
      <c r="DT349" s="777"/>
      <c r="DU349" s="777"/>
      <c r="DV349" s="777"/>
      <c r="DW349" s="777"/>
      <c r="DX349" s="777"/>
      <c r="DY349" s="777"/>
      <c r="DZ349" s="777"/>
      <c r="EA349" s="777"/>
      <c r="EB349" s="777"/>
      <c r="EC349" s="777"/>
      <c r="ED349" s="777"/>
      <c r="EE349" s="777"/>
      <c r="EF349" s="777"/>
      <c r="EG349" s="777"/>
      <c r="EH349" s="777"/>
      <c r="EI349" s="777"/>
      <c r="EJ349" s="777"/>
      <c r="EK349" s="777"/>
      <c r="EL349" s="777"/>
      <c r="EM349" s="777"/>
      <c r="EN349" s="777"/>
      <c r="EO349" s="777"/>
      <c r="EP349" s="777"/>
      <c r="EQ349" s="777"/>
      <c r="ER349" s="777"/>
      <c r="ES349" s="777"/>
      <c r="ET349" s="777"/>
      <c r="EU349" s="777"/>
      <c r="EV349" s="777"/>
      <c r="EW349" s="777"/>
      <c r="EX349" s="777"/>
      <c r="EY349" s="777"/>
      <c r="EZ349" s="777"/>
      <c r="FA349" s="777"/>
      <c r="FB349" s="777"/>
      <c r="FC349" s="777"/>
      <c r="FD349" s="777"/>
      <c r="FE349" s="777"/>
      <c r="FF349" s="777"/>
      <c r="FG349" s="777"/>
      <c r="FH349" s="777"/>
      <c r="FI349" s="777"/>
      <c r="FJ349" s="777"/>
      <c r="FK349" s="777"/>
      <c r="FL349" s="777"/>
      <c r="FM349" s="777"/>
      <c r="FN349" s="777"/>
      <c r="FO349" s="777"/>
      <c r="FP349" s="777"/>
      <c r="FQ349" s="777"/>
      <c r="FR349" s="777"/>
      <c r="FS349" s="777"/>
      <c r="FT349" s="777"/>
      <c r="FU349" s="777"/>
      <c r="FV349" s="777"/>
      <c r="FW349" s="777"/>
      <c r="FX349" s="777"/>
      <c r="FY349" s="777"/>
      <c r="FZ349" s="777"/>
      <c r="GA349" s="777"/>
      <c r="GB349" s="777"/>
      <c r="GC349" s="777"/>
      <c r="GD349" s="777"/>
      <c r="GE349" s="777"/>
      <c r="GF349" s="777"/>
      <c r="GG349" s="777"/>
      <c r="GH349" s="777"/>
      <c r="GI349" s="777"/>
      <c r="GJ349" s="777"/>
      <c r="GK349" s="777"/>
      <c r="GL349" s="777"/>
      <c r="GM349" s="777"/>
      <c r="GN349" s="777"/>
      <c r="GO349" s="777"/>
      <c r="GP349" s="777"/>
      <c r="GQ349" s="777"/>
      <c r="GR349" s="777"/>
      <c r="GS349" s="777"/>
      <c r="GT349" s="777"/>
      <c r="GU349" s="777"/>
      <c r="GV349" s="777"/>
      <c r="GW349" s="777"/>
      <c r="GX349" s="777"/>
      <c r="GY349" s="777"/>
      <c r="GZ349" s="777"/>
      <c r="HA349" s="777"/>
      <c r="HB349" s="777"/>
      <c r="HC349" s="777"/>
      <c r="HD349" s="777"/>
      <c r="HE349" s="777"/>
      <c r="HF349" s="777"/>
      <c r="HG349" s="777"/>
      <c r="HH349" s="777"/>
      <c r="HI349" s="777"/>
      <c r="HJ349" s="777"/>
      <c r="HK349" s="777"/>
      <c r="HL349" s="777"/>
      <c r="HM349" s="777"/>
      <c r="HN349" s="777"/>
      <c r="HO349" s="777"/>
      <c r="HP349" s="777"/>
      <c r="HQ349" s="777"/>
      <c r="HR349" s="777"/>
      <c r="HS349" s="777"/>
      <c r="HT349" s="777"/>
      <c r="HU349" s="777"/>
      <c r="HV349" s="777"/>
      <c r="HW349" s="777"/>
      <c r="HX349" s="777"/>
      <c r="HY349" s="777"/>
      <c r="HZ349" s="777"/>
      <c r="IA349" s="777"/>
      <c r="IB349" s="777"/>
      <c r="IC349" s="777"/>
      <c r="ID349" s="777"/>
      <c r="IE349" s="777"/>
      <c r="IF349" s="777"/>
      <c r="IG349" s="777"/>
      <c r="IH349" s="777"/>
      <c r="II349" s="777"/>
      <c r="IJ349" s="777"/>
      <c r="IK349" s="777"/>
      <c r="IL349" s="777"/>
      <c r="IM349" s="777"/>
      <c r="IN349" s="777"/>
      <c r="IO349" s="777"/>
      <c r="IP349" s="777"/>
      <c r="IQ349" s="777"/>
      <c r="IR349" s="777"/>
      <c r="IS349" s="777"/>
      <c r="IT349" s="777"/>
      <c r="IU349" s="777"/>
      <c r="IV349" s="777"/>
    </row>
    <row r="350" spans="1:256" s="591" customFormat="1" ht="15" customHeight="1" x14ac:dyDescent="0.2">
      <c r="A350" s="674"/>
      <c r="B350" s="777"/>
      <c r="G350" s="592"/>
      <c r="H350" s="592"/>
      <c r="I350" s="777"/>
      <c r="J350" s="777"/>
      <c r="K350" s="777"/>
      <c r="L350" s="777"/>
      <c r="M350" s="777"/>
      <c r="N350" s="777"/>
      <c r="O350" s="777"/>
      <c r="P350" s="777"/>
      <c r="Q350" s="777"/>
      <c r="R350" s="777"/>
      <c r="S350" s="777"/>
      <c r="T350" s="777"/>
      <c r="U350" s="777"/>
      <c r="V350" s="777"/>
      <c r="W350" s="777"/>
      <c r="X350" s="777"/>
      <c r="Y350" s="777"/>
      <c r="Z350" s="777"/>
      <c r="AA350" s="777"/>
      <c r="AB350" s="777"/>
      <c r="AC350" s="777"/>
      <c r="AD350" s="777"/>
      <c r="AE350" s="777"/>
      <c r="AF350" s="777"/>
      <c r="AG350" s="777"/>
      <c r="AH350" s="777"/>
      <c r="AI350" s="777"/>
      <c r="AJ350" s="777"/>
      <c r="AK350" s="777"/>
      <c r="AL350" s="777"/>
      <c r="AM350" s="777"/>
      <c r="AN350" s="777"/>
      <c r="AO350" s="777"/>
      <c r="AP350" s="777"/>
      <c r="AQ350" s="777"/>
      <c r="AR350" s="777"/>
      <c r="AS350" s="777"/>
      <c r="AT350" s="777"/>
      <c r="AU350" s="777"/>
      <c r="AV350" s="777"/>
      <c r="AW350" s="777"/>
      <c r="AX350" s="777"/>
      <c r="AY350" s="777"/>
      <c r="AZ350" s="777"/>
      <c r="BA350" s="777"/>
      <c r="BB350" s="777"/>
      <c r="BC350" s="777"/>
      <c r="BD350" s="777"/>
      <c r="BE350" s="777"/>
      <c r="BF350" s="777"/>
      <c r="BG350" s="777"/>
      <c r="BH350" s="777"/>
      <c r="BI350" s="777"/>
      <c r="BJ350" s="777"/>
      <c r="BK350" s="777"/>
      <c r="BL350" s="777"/>
      <c r="BM350" s="777"/>
      <c r="BN350" s="777"/>
      <c r="BO350" s="777"/>
      <c r="BP350" s="777"/>
      <c r="BQ350" s="777"/>
      <c r="BR350" s="777"/>
      <c r="BS350" s="777"/>
      <c r="BT350" s="777"/>
      <c r="BU350" s="777"/>
      <c r="BV350" s="777"/>
      <c r="BW350" s="777"/>
      <c r="BX350" s="777"/>
      <c r="BY350" s="777"/>
      <c r="BZ350" s="777"/>
      <c r="CA350" s="777"/>
      <c r="CB350" s="777"/>
      <c r="CC350" s="777"/>
      <c r="CD350" s="777"/>
      <c r="CE350" s="777"/>
      <c r="CF350" s="777"/>
      <c r="CG350" s="777"/>
      <c r="CH350" s="777"/>
      <c r="CI350" s="777"/>
      <c r="CJ350" s="777"/>
      <c r="CK350" s="777"/>
      <c r="CL350" s="777"/>
      <c r="CM350" s="777"/>
      <c r="CN350" s="777"/>
      <c r="CO350" s="777"/>
      <c r="CP350" s="777"/>
      <c r="CQ350" s="777"/>
      <c r="CR350" s="777"/>
      <c r="CS350" s="777"/>
      <c r="CT350" s="777"/>
      <c r="CU350" s="777"/>
      <c r="CV350" s="777"/>
      <c r="CW350" s="777"/>
      <c r="CX350" s="777"/>
      <c r="CY350" s="777"/>
      <c r="CZ350" s="777"/>
      <c r="DA350" s="777"/>
      <c r="DB350" s="777"/>
      <c r="DC350" s="777"/>
      <c r="DD350" s="777"/>
      <c r="DE350" s="777"/>
      <c r="DF350" s="777"/>
      <c r="DG350" s="777"/>
      <c r="DH350" s="777"/>
      <c r="DI350" s="777"/>
      <c r="DJ350" s="777"/>
      <c r="DK350" s="777"/>
      <c r="DL350" s="777"/>
      <c r="DM350" s="777"/>
      <c r="DN350" s="777"/>
      <c r="DO350" s="777"/>
      <c r="DP350" s="777"/>
      <c r="DQ350" s="777"/>
      <c r="DR350" s="777"/>
      <c r="DS350" s="777"/>
      <c r="DT350" s="777"/>
      <c r="DU350" s="777"/>
      <c r="DV350" s="777"/>
      <c r="DW350" s="777"/>
      <c r="DX350" s="777"/>
      <c r="DY350" s="777"/>
      <c r="DZ350" s="777"/>
      <c r="EA350" s="777"/>
      <c r="EB350" s="777"/>
      <c r="EC350" s="777"/>
      <c r="ED350" s="777"/>
      <c r="EE350" s="777"/>
      <c r="EF350" s="777"/>
      <c r="EG350" s="777"/>
      <c r="EH350" s="777"/>
      <c r="EI350" s="777"/>
      <c r="EJ350" s="777"/>
      <c r="EK350" s="777"/>
      <c r="EL350" s="777"/>
      <c r="EM350" s="777"/>
      <c r="EN350" s="777"/>
      <c r="EO350" s="777"/>
      <c r="EP350" s="777"/>
      <c r="EQ350" s="777"/>
      <c r="ER350" s="777"/>
      <c r="ES350" s="777"/>
      <c r="ET350" s="777"/>
      <c r="EU350" s="777"/>
      <c r="EV350" s="777"/>
      <c r="EW350" s="777"/>
      <c r="EX350" s="777"/>
      <c r="EY350" s="777"/>
      <c r="EZ350" s="777"/>
      <c r="FA350" s="777"/>
      <c r="FB350" s="777"/>
      <c r="FC350" s="777"/>
      <c r="FD350" s="777"/>
      <c r="FE350" s="777"/>
      <c r="FF350" s="777"/>
      <c r="FG350" s="777"/>
      <c r="FH350" s="777"/>
      <c r="FI350" s="777"/>
      <c r="FJ350" s="777"/>
      <c r="FK350" s="777"/>
      <c r="FL350" s="777"/>
      <c r="FM350" s="777"/>
      <c r="FN350" s="777"/>
      <c r="FO350" s="777"/>
      <c r="FP350" s="777"/>
      <c r="FQ350" s="777"/>
      <c r="FR350" s="777"/>
      <c r="FS350" s="777"/>
      <c r="FT350" s="777"/>
      <c r="FU350" s="777"/>
      <c r="FV350" s="777"/>
      <c r="FW350" s="777"/>
      <c r="FX350" s="777"/>
      <c r="FY350" s="777"/>
      <c r="FZ350" s="777"/>
      <c r="GA350" s="777"/>
      <c r="GB350" s="777"/>
      <c r="GC350" s="777"/>
      <c r="GD350" s="777"/>
      <c r="GE350" s="777"/>
      <c r="GF350" s="777"/>
      <c r="GG350" s="777"/>
      <c r="GH350" s="777"/>
      <c r="GI350" s="777"/>
      <c r="GJ350" s="777"/>
      <c r="GK350" s="777"/>
      <c r="GL350" s="777"/>
      <c r="GM350" s="777"/>
      <c r="GN350" s="777"/>
      <c r="GO350" s="777"/>
      <c r="GP350" s="777"/>
      <c r="GQ350" s="777"/>
      <c r="GR350" s="777"/>
      <c r="GS350" s="777"/>
      <c r="GT350" s="777"/>
      <c r="GU350" s="777"/>
      <c r="GV350" s="777"/>
      <c r="GW350" s="777"/>
      <c r="GX350" s="777"/>
      <c r="GY350" s="777"/>
      <c r="GZ350" s="777"/>
      <c r="HA350" s="777"/>
      <c r="HB350" s="777"/>
      <c r="HC350" s="777"/>
      <c r="HD350" s="777"/>
      <c r="HE350" s="777"/>
      <c r="HF350" s="777"/>
      <c r="HG350" s="777"/>
      <c r="HH350" s="777"/>
      <c r="HI350" s="777"/>
      <c r="HJ350" s="777"/>
      <c r="HK350" s="777"/>
      <c r="HL350" s="777"/>
      <c r="HM350" s="777"/>
      <c r="HN350" s="777"/>
      <c r="HO350" s="777"/>
      <c r="HP350" s="777"/>
      <c r="HQ350" s="777"/>
      <c r="HR350" s="777"/>
      <c r="HS350" s="777"/>
      <c r="HT350" s="777"/>
      <c r="HU350" s="777"/>
      <c r="HV350" s="777"/>
      <c r="HW350" s="777"/>
      <c r="HX350" s="777"/>
      <c r="HY350" s="777"/>
      <c r="HZ350" s="777"/>
      <c r="IA350" s="777"/>
      <c r="IB350" s="777"/>
      <c r="IC350" s="777"/>
      <c r="ID350" s="777"/>
      <c r="IE350" s="777"/>
      <c r="IF350" s="777"/>
      <c r="IG350" s="777"/>
      <c r="IH350" s="777"/>
      <c r="II350" s="777"/>
      <c r="IJ350" s="777"/>
      <c r="IK350" s="777"/>
      <c r="IL350" s="777"/>
      <c r="IM350" s="777"/>
      <c r="IN350" s="777"/>
      <c r="IO350" s="777"/>
      <c r="IP350" s="777"/>
      <c r="IQ350" s="777"/>
      <c r="IR350" s="777"/>
      <c r="IS350" s="777"/>
      <c r="IT350" s="777"/>
      <c r="IU350" s="777"/>
      <c r="IV350" s="777"/>
    </row>
    <row r="351" spans="1:256" s="591" customFormat="1" ht="15" customHeight="1" x14ac:dyDescent="0.2">
      <c r="A351" s="674"/>
      <c r="B351" s="777"/>
      <c r="G351" s="592"/>
      <c r="H351" s="592"/>
      <c r="I351" s="777"/>
      <c r="J351" s="777"/>
      <c r="K351" s="777"/>
      <c r="L351" s="777"/>
      <c r="M351" s="777"/>
      <c r="N351" s="777"/>
      <c r="O351" s="777"/>
      <c r="P351" s="777"/>
      <c r="Q351" s="777"/>
      <c r="R351" s="777"/>
      <c r="S351" s="777"/>
      <c r="T351" s="777"/>
      <c r="U351" s="777"/>
      <c r="V351" s="777"/>
      <c r="W351" s="777"/>
      <c r="X351" s="777"/>
      <c r="Y351" s="777"/>
      <c r="Z351" s="777"/>
      <c r="AA351" s="777"/>
      <c r="AB351" s="777"/>
      <c r="AC351" s="777"/>
      <c r="AD351" s="777"/>
      <c r="AE351" s="777"/>
      <c r="AF351" s="777"/>
      <c r="AG351" s="777"/>
      <c r="AH351" s="777"/>
      <c r="AI351" s="777"/>
      <c r="AJ351" s="777"/>
      <c r="AK351" s="777"/>
      <c r="AL351" s="777"/>
      <c r="AM351" s="777"/>
      <c r="AN351" s="777"/>
      <c r="AO351" s="777"/>
      <c r="AP351" s="777"/>
      <c r="AQ351" s="777"/>
      <c r="AR351" s="777"/>
      <c r="AS351" s="777"/>
      <c r="AT351" s="777"/>
      <c r="AU351" s="777"/>
      <c r="AV351" s="777"/>
      <c r="AW351" s="777"/>
      <c r="AX351" s="777"/>
      <c r="AY351" s="777"/>
      <c r="AZ351" s="777"/>
      <c r="BA351" s="777"/>
      <c r="BB351" s="777"/>
      <c r="BC351" s="777"/>
      <c r="BD351" s="777"/>
      <c r="BE351" s="777"/>
      <c r="BF351" s="777"/>
      <c r="BG351" s="777"/>
      <c r="BH351" s="777"/>
      <c r="BI351" s="777"/>
      <c r="BJ351" s="777"/>
      <c r="BK351" s="777"/>
      <c r="BL351" s="777"/>
      <c r="BM351" s="777"/>
      <c r="BN351" s="777"/>
      <c r="BO351" s="777"/>
      <c r="BP351" s="777"/>
      <c r="BQ351" s="777"/>
      <c r="BR351" s="777"/>
      <c r="BS351" s="777"/>
      <c r="BT351" s="777"/>
      <c r="BU351" s="777"/>
      <c r="BV351" s="777"/>
      <c r="BW351" s="777"/>
      <c r="BX351" s="777"/>
      <c r="BY351" s="777"/>
      <c r="BZ351" s="777"/>
      <c r="CA351" s="777"/>
      <c r="CB351" s="777"/>
      <c r="CC351" s="777"/>
      <c r="CD351" s="777"/>
      <c r="CE351" s="777"/>
      <c r="CF351" s="777"/>
      <c r="CG351" s="777"/>
      <c r="CH351" s="777"/>
      <c r="CI351" s="777"/>
      <c r="CJ351" s="777"/>
      <c r="CK351" s="777"/>
      <c r="CL351" s="777"/>
      <c r="CM351" s="777"/>
      <c r="CN351" s="777"/>
      <c r="CO351" s="777"/>
      <c r="CP351" s="777"/>
      <c r="CQ351" s="777"/>
      <c r="CR351" s="777"/>
      <c r="CS351" s="777"/>
      <c r="CT351" s="777"/>
      <c r="CU351" s="777"/>
      <c r="CV351" s="777"/>
      <c r="CW351" s="777"/>
      <c r="CX351" s="777"/>
      <c r="CY351" s="777"/>
      <c r="CZ351" s="777"/>
      <c r="DA351" s="777"/>
      <c r="DB351" s="777"/>
      <c r="DC351" s="777"/>
      <c r="DD351" s="777"/>
      <c r="DE351" s="777"/>
      <c r="DF351" s="777"/>
      <c r="DG351" s="777"/>
      <c r="DH351" s="777"/>
      <c r="DI351" s="777"/>
      <c r="DJ351" s="777"/>
      <c r="DK351" s="777"/>
      <c r="DL351" s="777"/>
      <c r="DM351" s="777"/>
      <c r="DN351" s="777"/>
      <c r="DO351" s="777"/>
      <c r="DP351" s="777"/>
      <c r="DQ351" s="777"/>
      <c r="DR351" s="777"/>
      <c r="DS351" s="777"/>
      <c r="DT351" s="777"/>
      <c r="DU351" s="777"/>
      <c r="DV351" s="777"/>
      <c r="DW351" s="777"/>
      <c r="DX351" s="777"/>
      <c r="DY351" s="777"/>
      <c r="DZ351" s="777"/>
      <c r="EA351" s="777"/>
      <c r="EB351" s="777"/>
      <c r="EC351" s="777"/>
      <c r="ED351" s="777"/>
      <c r="EE351" s="777"/>
      <c r="EF351" s="777"/>
      <c r="EG351" s="777"/>
      <c r="EH351" s="777"/>
      <c r="EI351" s="777"/>
      <c r="EJ351" s="777"/>
      <c r="EK351" s="777"/>
      <c r="EL351" s="777"/>
      <c r="EM351" s="777"/>
      <c r="EN351" s="777"/>
      <c r="EO351" s="777"/>
      <c r="EP351" s="777"/>
      <c r="EQ351" s="777"/>
      <c r="ER351" s="777"/>
      <c r="ES351" s="777"/>
      <c r="ET351" s="777"/>
      <c r="EU351" s="777"/>
      <c r="EV351" s="777"/>
      <c r="EW351" s="777"/>
      <c r="EX351" s="777"/>
      <c r="EY351" s="777"/>
      <c r="EZ351" s="777"/>
      <c r="FA351" s="777"/>
      <c r="FB351" s="777"/>
      <c r="FC351" s="777"/>
      <c r="FD351" s="777"/>
      <c r="FE351" s="777"/>
      <c r="FF351" s="777"/>
      <c r="FG351" s="777"/>
      <c r="FH351" s="777"/>
      <c r="FI351" s="777"/>
      <c r="FJ351" s="777"/>
      <c r="FK351" s="777"/>
      <c r="FL351" s="777"/>
      <c r="FM351" s="777"/>
      <c r="FN351" s="777"/>
      <c r="FO351" s="777"/>
      <c r="FP351" s="777"/>
      <c r="FQ351" s="777"/>
      <c r="FR351" s="777"/>
      <c r="FS351" s="777"/>
      <c r="FT351" s="777"/>
      <c r="FU351" s="777"/>
      <c r="FV351" s="777"/>
      <c r="FW351" s="777"/>
      <c r="FX351" s="777"/>
      <c r="FY351" s="777"/>
      <c r="FZ351" s="777"/>
      <c r="GA351" s="777"/>
      <c r="GB351" s="777"/>
      <c r="GC351" s="777"/>
      <c r="GD351" s="777"/>
      <c r="GE351" s="777"/>
      <c r="GF351" s="777"/>
      <c r="GG351" s="777"/>
      <c r="GH351" s="777"/>
      <c r="GI351" s="777"/>
      <c r="GJ351" s="777"/>
      <c r="GK351" s="777"/>
      <c r="GL351" s="777"/>
      <c r="GM351" s="777"/>
      <c r="GN351" s="777"/>
      <c r="GO351" s="777"/>
      <c r="GP351" s="777"/>
      <c r="GQ351" s="777"/>
      <c r="GR351" s="777"/>
      <c r="GS351" s="777"/>
      <c r="GT351" s="777"/>
      <c r="GU351" s="777"/>
      <c r="GV351" s="777"/>
      <c r="GW351" s="777"/>
      <c r="GX351" s="777"/>
      <c r="GY351" s="777"/>
      <c r="GZ351" s="777"/>
      <c r="HA351" s="777"/>
      <c r="HB351" s="777"/>
      <c r="HC351" s="777"/>
      <c r="HD351" s="777"/>
      <c r="HE351" s="777"/>
      <c r="HF351" s="777"/>
      <c r="HG351" s="777"/>
      <c r="HH351" s="777"/>
      <c r="HI351" s="777"/>
      <c r="HJ351" s="777"/>
      <c r="HK351" s="777"/>
      <c r="HL351" s="777"/>
      <c r="HM351" s="777"/>
      <c r="HN351" s="777"/>
      <c r="HO351" s="777"/>
      <c r="HP351" s="777"/>
      <c r="HQ351" s="777"/>
      <c r="HR351" s="777"/>
      <c r="HS351" s="777"/>
      <c r="HT351" s="777"/>
      <c r="HU351" s="777"/>
      <c r="HV351" s="777"/>
      <c r="HW351" s="777"/>
      <c r="HX351" s="777"/>
      <c r="HY351" s="777"/>
      <c r="HZ351" s="777"/>
      <c r="IA351" s="777"/>
      <c r="IB351" s="777"/>
      <c r="IC351" s="777"/>
      <c r="ID351" s="777"/>
      <c r="IE351" s="777"/>
      <c r="IF351" s="777"/>
      <c r="IG351" s="777"/>
      <c r="IH351" s="777"/>
      <c r="II351" s="777"/>
      <c r="IJ351" s="777"/>
      <c r="IK351" s="777"/>
      <c r="IL351" s="777"/>
      <c r="IM351" s="777"/>
      <c r="IN351" s="777"/>
      <c r="IO351" s="777"/>
      <c r="IP351" s="777"/>
      <c r="IQ351" s="777"/>
      <c r="IR351" s="777"/>
      <c r="IS351" s="777"/>
      <c r="IT351" s="777"/>
      <c r="IU351" s="777"/>
      <c r="IV351" s="777"/>
    </row>
    <row r="352" spans="1:256" s="591" customFormat="1" ht="15" customHeight="1" x14ac:dyDescent="0.2">
      <c r="A352" s="599"/>
      <c r="B352" s="777"/>
      <c r="G352" s="592"/>
      <c r="H352" s="592"/>
      <c r="I352" s="777"/>
      <c r="J352" s="777"/>
      <c r="K352" s="777"/>
      <c r="L352" s="777"/>
      <c r="M352" s="777"/>
      <c r="N352" s="777"/>
      <c r="O352" s="777"/>
      <c r="P352" s="777"/>
      <c r="Q352" s="777"/>
      <c r="R352" s="777"/>
      <c r="S352" s="777"/>
      <c r="T352" s="777"/>
      <c r="U352" s="777"/>
      <c r="V352" s="777"/>
      <c r="W352" s="777"/>
      <c r="X352" s="777"/>
      <c r="Y352" s="777"/>
      <c r="Z352" s="777"/>
      <c r="AA352" s="777"/>
      <c r="AB352" s="777"/>
      <c r="AC352" s="777"/>
      <c r="AD352" s="777"/>
      <c r="AE352" s="777"/>
      <c r="AF352" s="777"/>
      <c r="AG352" s="777"/>
      <c r="AH352" s="777"/>
      <c r="AI352" s="777"/>
      <c r="AJ352" s="777"/>
      <c r="AK352" s="777"/>
      <c r="AL352" s="777"/>
      <c r="AM352" s="777"/>
      <c r="AN352" s="777"/>
      <c r="AO352" s="777"/>
      <c r="AP352" s="777"/>
      <c r="AQ352" s="777"/>
      <c r="AR352" s="777"/>
      <c r="AS352" s="777"/>
      <c r="AT352" s="777"/>
      <c r="AU352" s="777"/>
      <c r="AV352" s="777"/>
      <c r="AW352" s="777"/>
      <c r="AX352" s="777"/>
      <c r="AY352" s="777"/>
      <c r="AZ352" s="777"/>
      <c r="BA352" s="777"/>
      <c r="BB352" s="777"/>
      <c r="BC352" s="777"/>
      <c r="BD352" s="777"/>
      <c r="BE352" s="777"/>
      <c r="BF352" s="777"/>
      <c r="BG352" s="777"/>
      <c r="BH352" s="777"/>
      <c r="BI352" s="777"/>
      <c r="BJ352" s="777"/>
      <c r="BK352" s="777"/>
      <c r="BL352" s="777"/>
      <c r="BM352" s="777"/>
      <c r="BN352" s="777"/>
      <c r="BO352" s="777"/>
      <c r="BP352" s="777"/>
      <c r="BQ352" s="777"/>
      <c r="BR352" s="777"/>
      <c r="BS352" s="777"/>
      <c r="BT352" s="777"/>
      <c r="BU352" s="777"/>
      <c r="BV352" s="777"/>
      <c r="BW352" s="777"/>
      <c r="BX352" s="777"/>
      <c r="BY352" s="777"/>
      <c r="BZ352" s="777"/>
      <c r="CA352" s="777"/>
      <c r="CB352" s="777"/>
      <c r="CC352" s="777"/>
      <c r="CD352" s="777"/>
      <c r="CE352" s="777"/>
      <c r="CF352" s="777"/>
      <c r="CG352" s="777"/>
      <c r="CH352" s="777"/>
      <c r="CI352" s="777"/>
      <c r="CJ352" s="777"/>
      <c r="CK352" s="777"/>
      <c r="CL352" s="777"/>
      <c r="CM352" s="777"/>
      <c r="CN352" s="777"/>
      <c r="CO352" s="777"/>
      <c r="CP352" s="777"/>
      <c r="CQ352" s="777"/>
      <c r="CR352" s="777"/>
      <c r="CS352" s="777"/>
      <c r="CT352" s="777"/>
      <c r="CU352" s="777"/>
      <c r="CV352" s="777"/>
      <c r="CW352" s="777"/>
      <c r="CX352" s="777"/>
      <c r="CY352" s="777"/>
      <c r="CZ352" s="777"/>
      <c r="DA352" s="777"/>
      <c r="DB352" s="777"/>
      <c r="DC352" s="777"/>
      <c r="DD352" s="777"/>
      <c r="DE352" s="777"/>
      <c r="DF352" s="777"/>
      <c r="DG352" s="777"/>
      <c r="DH352" s="777"/>
      <c r="DI352" s="777"/>
      <c r="DJ352" s="777"/>
      <c r="DK352" s="777"/>
      <c r="DL352" s="777"/>
      <c r="DM352" s="777"/>
      <c r="DN352" s="777"/>
      <c r="DO352" s="777"/>
      <c r="DP352" s="777"/>
      <c r="DQ352" s="777"/>
      <c r="DR352" s="777"/>
      <c r="DS352" s="777"/>
      <c r="DT352" s="777"/>
      <c r="DU352" s="777"/>
      <c r="DV352" s="777"/>
      <c r="DW352" s="777"/>
      <c r="DX352" s="777"/>
      <c r="DY352" s="777"/>
      <c r="DZ352" s="777"/>
      <c r="EA352" s="777"/>
      <c r="EB352" s="777"/>
      <c r="EC352" s="777"/>
      <c r="ED352" s="777"/>
      <c r="EE352" s="777"/>
      <c r="EF352" s="777"/>
      <c r="EG352" s="777"/>
      <c r="EH352" s="777"/>
      <c r="EI352" s="777"/>
      <c r="EJ352" s="777"/>
      <c r="EK352" s="777"/>
      <c r="EL352" s="777"/>
      <c r="EM352" s="777"/>
      <c r="EN352" s="777"/>
      <c r="EO352" s="777"/>
      <c r="EP352" s="777"/>
      <c r="EQ352" s="777"/>
      <c r="ER352" s="777"/>
      <c r="ES352" s="777"/>
      <c r="ET352" s="777"/>
      <c r="EU352" s="777"/>
      <c r="EV352" s="777"/>
      <c r="EW352" s="777"/>
      <c r="EX352" s="777"/>
      <c r="EY352" s="777"/>
      <c r="EZ352" s="777"/>
      <c r="FA352" s="777"/>
      <c r="FB352" s="777"/>
      <c r="FC352" s="777"/>
      <c r="FD352" s="777"/>
      <c r="FE352" s="777"/>
      <c r="FF352" s="777"/>
      <c r="FG352" s="777"/>
      <c r="FH352" s="777"/>
      <c r="FI352" s="777"/>
      <c r="FJ352" s="777"/>
      <c r="FK352" s="777"/>
      <c r="FL352" s="777"/>
      <c r="FM352" s="777"/>
      <c r="FN352" s="777"/>
      <c r="FO352" s="777"/>
      <c r="FP352" s="777"/>
      <c r="FQ352" s="777"/>
      <c r="FR352" s="777"/>
      <c r="FS352" s="777"/>
      <c r="FT352" s="777"/>
      <c r="FU352" s="777"/>
      <c r="FV352" s="777"/>
      <c r="FW352" s="777"/>
      <c r="FX352" s="777"/>
      <c r="FY352" s="777"/>
      <c r="FZ352" s="777"/>
      <c r="GA352" s="777"/>
      <c r="GB352" s="777"/>
      <c r="GC352" s="777"/>
      <c r="GD352" s="777"/>
      <c r="GE352" s="777"/>
      <c r="GF352" s="777"/>
      <c r="GG352" s="777"/>
      <c r="GH352" s="777"/>
      <c r="GI352" s="777"/>
      <c r="GJ352" s="777"/>
      <c r="GK352" s="777"/>
      <c r="GL352" s="777"/>
      <c r="GM352" s="777"/>
      <c r="GN352" s="777"/>
      <c r="GO352" s="777"/>
      <c r="GP352" s="777"/>
      <c r="GQ352" s="777"/>
      <c r="GR352" s="777"/>
      <c r="GS352" s="777"/>
      <c r="GT352" s="777"/>
      <c r="GU352" s="777"/>
      <c r="GV352" s="777"/>
      <c r="GW352" s="777"/>
      <c r="GX352" s="777"/>
      <c r="GY352" s="777"/>
      <c r="GZ352" s="777"/>
      <c r="HA352" s="777"/>
      <c r="HB352" s="777"/>
      <c r="HC352" s="777"/>
      <c r="HD352" s="777"/>
      <c r="HE352" s="777"/>
      <c r="HF352" s="777"/>
      <c r="HG352" s="777"/>
      <c r="HH352" s="777"/>
      <c r="HI352" s="777"/>
      <c r="HJ352" s="777"/>
      <c r="HK352" s="777"/>
      <c r="HL352" s="777"/>
      <c r="HM352" s="777"/>
      <c r="HN352" s="777"/>
      <c r="HO352" s="777"/>
      <c r="HP352" s="777"/>
      <c r="HQ352" s="777"/>
      <c r="HR352" s="777"/>
      <c r="HS352" s="777"/>
      <c r="HT352" s="777"/>
      <c r="HU352" s="777"/>
      <c r="HV352" s="777"/>
      <c r="HW352" s="777"/>
      <c r="HX352" s="777"/>
      <c r="HY352" s="777"/>
      <c r="HZ352" s="777"/>
      <c r="IA352" s="777"/>
      <c r="IB352" s="777"/>
      <c r="IC352" s="777"/>
      <c r="ID352" s="777"/>
      <c r="IE352" s="777"/>
      <c r="IF352" s="777"/>
      <c r="IG352" s="777"/>
      <c r="IH352" s="777"/>
      <c r="II352" s="777"/>
      <c r="IJ352" s="777"/>
      <c r="IK352" s="777"/>
      <c r="IL352" s="777"/>
      <c r="IM352" s="777"/>
      <c r="IN352" s="777"/>
      <c r="IO352" s="777"/>
      <c r="IP352" s="777"/>
      <c r="IQ352" s="777"/>
      <c r="IR352" s="777"/>
      <c r="IS352" s="777"/>
      <c r="IT352" s="777"/>
      <c r="IU352" s="777"/>
      <c r="IV352" s="777"/>
    </row>
    <row r="353" spans="1:256" s="591" customFormat="1" ht="15" customHeight="1" x14ac:dyDescent="0.2">
      <c r="A353" s="599"/>
      <c r="B353" s="777"/>
      <c r="G353" s="592"/>
      <c r="H353" s="592"/>
      <c r="I353" s="777"/>
      <c r="J353" s="777"/>
      <c r="K353" s="777"/>
      <c r="L353" s="777"/>
      <c r="M353" s="777"/>
      <c r="N353" s="777"/>
      <c r="O353" s="777"/>
      <c r="P353" s="777"/>
      <c r="Q353" s="777"/>
      <c r="R353" s="777"/>
      <c r="S353" s="777"/>
      <c r="T353" s="777"/>
      <c r="U353" s="777"/>
      <c r="V353" s="777"/>
      <c r="W353" s="777"/>
      <c r="X353" s="777"/>
      <c r="Y353" s="777"/>
      <c r="Z353" s="777"/>
      <c r="AA353" s="777"/>
      <c r="AB353" s="777"/>
      <c r="AC353" s="777"/>
      <c r="AD353" s="777"/>
      <c r="AE353" s="777"/>
      <c r="AF353" s="777"/>
      <c r="AG353" s="777"/>
      <c r="AH353" s="777"/>
      <c r="AI353" s="777"/>
      <c r="AJ353" s="777"/>
      <c r="AK353" s="777"/>
      <c r="AL353" s="777"/>
      <c r="AM353" s="777"/>
      <c r="AN353" s="777"/>
      <c r="AO353" s="777"/>
      <c r="AP353" s="777"/>
      <c r="AQ353" s="777"/>
      <c r="AR353" s="777"/>
      <c r="AS353" s="777"/>
      <c r="AT353" s="777"/>
      <c r="AU353" s="777"/>
      <c r="AV353" s="777"/>
      <c r="AW353" s="777"/>
      <c r="AX353" s="777"/>
      <c r="AY353" s="777"/>
      <c r="AZ353" s="777"/>
      <c r="BA353" s="777"/>
      <c r="BB353" s="777"/>
      <c r="BC353" s="777"/>
      <c r="BD353" s="777"/>
      <c r="BE353" s="777"/>
      <c r="BF353" s="777"/>
      <c r="BG353" s="777"/>
      <c r="BH353" s="777"/>
      <c r="BI353" s="777"/>
      <c r="BJ353" s="777"/>
      <c r="BK353" s="777"/>
      <c r="BL353" s="777"/>
      <c r="BM353" s="777"/>
      <c r="BN353" s="777"/>
      <c r="BO353" s="777"/>
      <c r="BP353" s="777"/>
      <c r="BQ353" s="777"/>
      <c r="BR353" s="777"/>
      <c r="BS353" s="777"/>
      <c r="BT353" s="777"/>
      <c r="BU353" s="777"/>
      <c r="BV353" s="777"/>
      <c r="BW353" s="777"/>
      <c r="BX353" s="777"/>
      <c r="BY353" s="777"/>
      <c r="BZ353" s="777"/>
      <c r="CA353" s="777"/>
      <c r="CB353" s="777"/>
      <c r="CC353" s="777"/>
      <c r="CD353" s="777"/>
      <c r="CE353" s="777"/>
      <c r="CF353" s="777"/>
      <c r="CG353" s="777"/>
      <c r="CH353" s="777"/>
      <c r="CI353" s="777"/>
      <c r="CJ353" s="777"/>
      <c r="CK353" s="777"/>
      <c r="CL353" s="777"/>
      <c r="CM353" s="777"/>
      <c r="CN353" s="777"/>
      <c r="CO353" s="777"/>
      <c r="CP353" s="777"/>
      <c r="CQ353" s="777"/>
      <c r="CR353" s="777"/>
      <c r="CS353" s="777"/>
      <c r="CT353" s="777"/>
      <c r="CU353" s="777"/>
      <c r="CV353" s="777"/>
      <c r="CW353" s="777"/>
      <c r="CX353" s="777"/>
      <c r="CY353" s="777"/>
      <c r="CZ353" s="777"/>
      <c r="DA353" s="777"/>
      <c r="DB353" s="777"/>
      <c r="DC353" s="777"/>
      <c r="DD353" s="777"/>
      <c r="DE353" s="777"/>
      <c r="DF353" s="777"/>
      <c r="DG353" s="777"/>
      <c r="DH353" s="777"/>
      <c r="DI353" s="777"/>
      <c r="DJ353" s="777"/>
      <c r="DK353" s="777"/>
      <c r="DL353" s="777"/>
      <c r="DM353" s="777"/>
      <c r="DN353" s="777"/>
      <c r="DO353" s="777"/>
      <c r="DP353" s="777"/>
      <c r="DQ353" s="777"/>
      <c r="DR353" s="777"/>
      <c r="DS353" s="777"/>
      <c r="DT353" s="777"/>
      <c r="DU353" s="777"/>
      <c r="DV353" s="777"/>
      <c r="DW353" s="777"/>
      <c r="DX353" s="777"/>
      <c r="DY353" s="777"/>
      <c r="DZ353" s="777"/>
      <c r="EA353" s="777"/>
      <c r="EB353" s="777"/>
      <c r="EC353" s="777"/>
      <c r="ED353" s="777"/>
      <c r="EE353" s="777"/>
      <c r="EF353" s="777"/>
      <c r="EG353" s="777"/>
      <c r="EH353" s="777"/>
      <c r="EI353" s="777"/>
      <c r="EJ353" s="777"/>
      <c r="EK353" s="777"/>
      <c r="EL353" s="777"/>
      <c r="EM353" s="777"/>
      <c r="EN353" s="777"/>
      <c r="EO353" s="777"/>
      <c r="EP353" s="777"/>
      <c r="EQ353" s="777"/>
      <c r="ER353" s="777"/>
      <c r="ES353" s="777"/>
      <c r="ET353" s="777"/>
      <c r="EU353" s="777"/>
      <c r="EV353" s="777"/>
      <c r="EW353" s="777"/>
      <c r="EX353" s="777"/>
      <c r="EY353" s="777"/>
      <c r="EZ353" s="777"/>
      <c r="FA353" s="777"/>
      <c r="FB353" s="777"/>
      <c r="FC353" s="777"/>
      <c r="FD353" s="777"/>
      <c r="FE353" s="777"/>
      <c r="FF353" s="777"/>
      <c r="FG353" s="777"/>
      <c r="FH353" s="777"/>
      <c r="FI353" s="777"/>
      <c r="FJ353" s="777"/>
      <c r="FK353" s="777"/>
      <c r="FL353" s="777"/>
      <c r="FM353" s="777"/>
      <c r="FN353" s="777"/>
      <c r="FO353" s="777"/>
      <c r="FP353" s="777"/>
      <c r="FQ353" s="777"/>
      <c r="FR353" s="777"/>
      <c r="FS353" s="777"/>
      <c r="FT353" s="777"/>
      <c r="FU353" s="777"/>
      <c r="FV353" s="777"/>
      <c r="FW353" s="777"/>
      <c r="FX353" s="777"/>
      <c r="FY353" s="777"/>
      <c r="FZ353" s="777"/>
      <c r="GA353" s="777"/>
      <c r="GB353" s="777"/>
      <c r="GC353" s="777"/>
      <c r="GD353" s="777"/>
      <c r="GE353" s="777"/>
      <c r="GF353" s="777"/>
      <c r="GG353" s="777"/>
      <c r="GH353" s="777"/>
      <c r="GI353" s="777"/>
      <c r="GJ353" s="777"/>
      <c r="GK353" s="777"/>
      <c r="GL353" s="777"/>
      <c r="GM353" s="777"/>
      <c r="GN353" s="777"/>
      <c r="GO353" s="777"/>
      <c r="GP353" s="777"/>
      <c r="GQ353" s="777"/>
      <c r="GR353" s="777"/>
      <c r="GS353" s="777"/>
      <c r="GT353" s="777"/>
      <c r="GU353" s="777"/>
      <c r="GV353" s="777"/>
      <c r="GW353" s="777"/>
      <c r="GX353" s="777"/>
      <c r="GY353" s="777"/>
      <c r="GZ353" s="777"/>
      <c r="HA353" s="777"/>
      <c r="HB353" s="777"/>
      <c r="HC353" s="777"/>
      <c r="HD353" s="777"/>
      <c r="HE353" s="777"/>
      <c r="HF353" s="777"/>
      <c r="HG353" s="777"/>
      <c r="HH353" s="777"/>
      <c r="HI353" s="777"/>
      <c r="HJ353" s="777"/>
      <c r="HK353" s="777"/>
      <c r="HL353" s="777"/>
      <c r="HM353" s="777"/>
      <c r="HN353" s="777"/>
      <c r="HO353" s="777"/>
      <c r="HP353" s="777"/>
      <c r="HQ353" s="777"/>
      <c r="HR353" s="777"/>
      <c r="HS353" s="777"/>
      <c r="HT353" s="777"/>
      <c r="HU353" s="777"/>
      <c r="HV353" s="777"/>
      <c r="HW353" s="777"/>
      <c r="HX353" s="777"/>
      <c r="HY353" s="777"/>
      <c r="HZ353" s="777"/>
      <c r="IA353" s="777"/>
      <c r="IB353" s="777"/>
      <c r="IC353" s="777"/>
      <c r="ID353" s="777"/>
      <c r="IE353" s="777"/>
      <c r="IF353" s="777"/>
      <c r="IG353" s="777"/>
      <c r="IH353" s="777"/>
      <c r="II353" s="777"/>
      <c r="IJ353" s="777"/>
      <c r="IK353" s="777"/>
      <c r="IL353" s="777"/>
      <c r="IM353" s="777"/>
      <c r="IN353" s="777"/>
      <c r="IO353" s="777"/>
      <c r="IP353" s="777"/>
      <c r="IQ353" s="777"/>
      <c r="IR353" s="777"/>
      <c r="IS353" s="777"/>
      <c r="IT353" s="777"/>
      <c r="IU353" s="777"/>
      <c r="IV353" s="777"/>
    </row>
    <row r="354" spans="1:256" s="591" customFormat="1" ht="15" customHeight="1" x14ac:dyDescent="0.2">
      <c r="A354" s="599"/>
      <c r="B354" s="777"/>
      <c r="G354" s="592"/>
      <c r="H354" s="592"/>
      <c r="I354" s="777"/>
      <c r="J354" s="777"/>
      <c r="K354" s="777"/>
      <c r="L354" s="777"/>
      <c r="M354" s="777"/>
      <c r="N354" s="777"/>
      <c r="O354" s="777"/>
      <c r="P354" s="777"/>
      <c r="Q354" s="777"/>
      <c r="R354" s="777"/>
      <c r="S354" s="777"/>
      <c r="T354" s="777"/>
      <c r="U354" s="777"/>
      <c r="V354" s="777"/>
      <c r="W354" s="777"/>
      <c r="X354" s="777"/>
      <c r="Y354" s="777"/>
      <c r="Z354" s="777"/>
      <c r="AA354" s="777"/>
      <c r="AB354" s="777"/>
      <c r="AC354" s="777"/>
      <c r="AD354" s="777"/>
      <c r="AE354" s="777"/>
      <c r="AF354" s="777"/>
      <c r="AG354" s="777"/>
      <c r="AH354" s="777"/>
      <c r="AI354" s="777"/>
      <c r="AJ354" s="777"/>
      <c r="AK354" s="777"/>
      <c r="AL354" s="777"/>
      <c r="AM354" s="777"/>
      <c r="AN354" s="777"/>
      <c r="AO354" s="777"/>
      <c r="AP354" s="777"/>
      <c r="AQ354" s="777"/>
      <c r="AR354" s="777"/>
      <c r="AS354" s="777"/>
      <c r="AT354" s="777"/>
      <c r="AU354" s="777"/>
      <c r="AV354" s="777"/>
      <c r="AW354" s="777"/>
      <c r="AX354" s="777"/>
      <c r="AY354" s="777"/>
      <c r="AZ354" s="777"/>
      <c r="BA354" s="777"/>
      <c r="BB354" s="777"/>
      <c r="BC354" s="777"/>
      <c r="BD354" s="777"/>
      <c r="BE354" s="777"/>
      <c r="BF354" s="777"/>
      <c r="BG354" s="777"/>
      <c r="BH354" s="777"/>
      <c r="BI354" s="777"/>
      <c r="BJ354" s="777"/>
      <c r="BK354" s="777"/>
      <c r="BL354" s="777"/>
      <c r="BM354" s="777"/>
      <c r="BN354" s="777"/>
      <c r="BO354" s="777"/>
      <c r="BP354" s="777"/>
      <c r="BQ354" s="777"/>
      <c r="BR354" s="777"/>
      <c r="BS354" s="777"/>
      <c r="BT354" s="777"/>
      <c r="BU354" s="777"/>
      <c r="BV354" s="777"/>
      <c r="BW354" s="777"/>
      <c r="BX354" s="777"/>
      <c r="BY354" s="777"/>
      <c r="BZ354" s="777"/>
      <c r="CA354" s="777"/>
      <c r="CB354" s="777"/>
      <c r="CC354" s="777"/>
      <c r="CD354" s="777"/>
      <c r="CE354" s="777"/>
      <c r="CF354" s="777"/>
      <c r="CG354" s="777"/>
      <c r="CH354" s="777"/>
      <c r="CI354" s="777"/>
      <c r="CJ354" s="777"/>
      <c r="CK354" s="777"/>
      <c r="CL354" s="777"/>
      <c r="CM354" s="777"/>
      <c r="CN354" s="777"/>
      <c r="CO354" s="777"/>
      <c r="CP354" s="777"/>
      <c r="CQ354" s="777"/>
      <c r="CR354" s="777"/>
      <c r="CS354" s="777"/>
      <c r="CT354" s="777"/>
      <c r="CU354" s="777"/>
      <c r="CV354" s="777"/>
      <c r="CW354" s="777"/>
      <c r="CX354" s="777"/>
      <c r="CY354" s="777"/>
      <c r="CZ354" s="777"/>
      <c r="DA354" s="777"/>
      <c r="DB354" s="777"/>
      <c r="DC354" s="777"/>
      <c r="DD354" s="777"/>
      <c r="DE354" s="777"/>
      <c r="DF354" s="777"/>
      <c r="DG354" s="777"/>
      <c r="DH354" s="777"/>
      <c r="DI354" s="777"/>
      <c r="DJ354" s="777"/>
      <c r="DK354" s="777"/>
      <c r="DL354" s="777"/>
      <c r="DM354" s="777"/>
      <c r="DN354" s="777"/>
      <c r="DO354" s="777"/>
      <c r="DP354" s="777"/>
      <c r="DQ354" s="777"/>
      <c r="DR354" s="777"/>
      <c r="DS354" s="777"/>
      <c r="DT354" s="777"/>
      <c r="DU354" s="777"/>
      <c r="DV354" s="777"/>
      <c r="DW354" s="777"/>
      <c r="DX354" s="777"/>
      <c r="DY354" s="777"/>
      <c r="DZ354" s="777"/>
      <c r="EA354" s="777"/>
      <c r="EB354" s="777"/>
      <c r="EC354" s="777"/>
      <c r="ED354" s="777"/>
      <c r="EE354" s="777"/>
      <c r="EF354" s="777"/>
      <c r="EG354" s="777"/>
      <c r="EH354" s="777"/>
      <c r="EI354" s="777"/>
      <c r="EJ354" s="777"/>
      <c r="EK354" s="777"/>
      <c r="EL354" s="777"/>
      <c r="EM354" s="777"/>
      <c r="EN354" s="777"/>
      <c r="EO354" s="777"/>
      <c r="EP354" s="777"/>
      <c r="EQ354" s="777"/>
      <c r="ER354" s="777"/>
      <c r="ES354" s="777"/>
      <c r="ET354" s="777"/>
      <c r="EU354" s="777"/>
      <c r="EV354" s="777"/>
      <c r="EW354" s="777"/>
      <c r="EX354" s="777"/>
      <c r="EY354" s="777"/>
      <c r="EZ354" s="777"/>
      <c r="FA354" s="777"/>
      <c r="FB354" s="777"/>
      <c r="FC354" s="777"/>
      <c r="FD354" s="777"/>
      <c r="FE354" s="777"/>
      <c r="FF354" s="777"/>
      <c r="FG354" s="777"/>
      <c r="FH354" s="777"/>
      <c r="FI354" s="777"/>
      <c r="FJ354" s="777"/>
      <c r="FK354" s="777"/>
      <c r="FL354" s="777"/>
      <c r="FM354" s="777"/>
      <c r="FN354" s="777"/>
      <c r="FO354" s="777"/>
      <c r="FP354" s="777"/>
      <c r="FQ354" s="777"/>
      <c r="FR354" s="777"/>
      <c r="FS354" s="777"/>
      <c r="FT354" s="777"/>
      <c r="FU354" s="777"/>
      <c r="FV354" s="777"/>
      <c r="FW354" s="777"/>
      <c r="FX354" s="777"/>
      <c r="FY354" s="777"/>
      <c r="FZ354" s="777"/>
      <c r="GA354" s="777"/>
      <c r="GB354" s="777"/>
      <c r="GC354" s="777"/>
      <c r="GD354" s="777"/>
      <c r="GE354" s="777"/>
      <c r="GF354" s="777"/>
      <c r="GG354" s="777"/>
      <c r="GH354" s="777"/>
      <c r="GI354" s="777"/>
      <c r="GJ354" s="777"/>
      <c r="GK354" s="777"/>
      <c r="GL354" s="777"/>
      <c r="GM354" s="777"/>
      <c r="GN354" s="777"/>
      <c r="GO354" s="777"/>
      <c r="GP354" s="777"/>
      <c r="GQ354" s="777"/>
      <c r="GR354" s="777"/>
      <c r="GS354" s="777"/>
      <c r="GT354" s="777"/>
      <c r="GU354" s="777"/>
      <c r="GV354" s="777"/>
      <c r="GW354" s="777"/>
      <c r="GX354" s="777"/>
      <c r="GY354" s="777"/>
      <c r="GZ354" s="777"/>
      <c r="HA354" s="777"/>
      <c r="HB354" s="777"/>
      <c r="HC354" s="777"/>
      <c r="HD354" s="777"/>
      <c r="HE354" s="777"/>
      <c r="HF354" s="777"/>
      <c r="HG354" s="777"/>
      <c r="HH354" s="777"/>
      <c r="HI354" s="777"/>
      <c r="HJ354" s="777"/>
      <c r="HK354" s="777"/>
      <c r="HL354" s="777"/>
      <c r="HM354" s="777"/>
      <c r="HN354" s="777"/>
      <c r="HO354" s="777"/>
      <c r="HP354" s="777"/>
      <c r="HQ354" s="777"/>
      <c r="HR354" s="777"/>
      <c r="HS354" s="777"/>
      <c r="HT354" s="777"/>
      <c r="HU354" s="777"/>
      <c r="HV354" s="777"/>
      <c r="HW354" s="777"/>
      <c r="HX354" s="777"/>
      <c r="HY354" s="777"/>
      <c r="HZ354" s="777"/>
      <c r="IA354" s="777"/>
      <c r="IB354" s="777"/>
      <c r="IC354" s="777"/>
      <c r="ID354" s="777"/>
      <c r="IE354" s="777"/>
      <c r="IF354" s="777"/>
      <c r="IG354" s="777"/>
      <c r="IH354" s="777"/>
      <c r="II354" s="777"/>
      <c r="IJ354" s="777"/>
      <c r="IK354" s="777"/>
      <c r="IL354" s="777"/>
      <c r="IM354" s="777"/>
      <c r="IN354" s="777"/>
      <c r="IO354" s="777"/>
      <c r="IP354" s="777"/>
      <c r="IQ354" s="777"/>
      <c r="IR354" s="777"/>
      <c r="IS354" s="777"/>
      <c r="IT354" s="777"/>
      <c r="IU354" s="777"/>
      <c r="IV354" s="777"/>
    </row>
    <row r="355" spans="1:256" s="591" customFormat="1" ht="15" customHeight="1" x14ac:dyDescent="0.2">
      <c r="A355" s="674"/>
      <c r="B355" s="777"/>
      <c r="G355" s="592"/>
      <c r="H355" s="592"/>
      <c r="I355" s="777"/>
      <c r="J355" s="777"/>
      <c r="K355" s="777"/>
      <c r="L355" s="777"/>
      <c r="M355" s="777"/>
      <c r="N355" s="777"/>
      <c r="O355" s="777"/>
      <c r="P355" s="777"/>
      <c r="Q355" s="777"/>
      <c r="R355" s="777"/>
      <c r="S355" s="777"/>
      <c r="T355" s="777"/>
      <c r="U355" s="777"/>
      <c r="V355" s="777"/>
      <c r="W355" s="777"/>
      <c r="X355" s="777"/>
      <c r="Y355" s="777"/>
      <c r="Z355" s="777"/>
      <c r="AA355" s="777"/>
      <c r="AB355" s="777"/>
      <c r="AC355" s="777"/>
      <c r="AD355" s="777"/>
      <c r="AE355" s="777"/>
      <c r="AF355" s="777"/>
      <c r="AG355" s="777"/>
      <c r="AH355" s="777"/>
      <c r="AI355" s="777"/>
      <c r="AJ355" s="777"/>
      <c r="AK355" s="777"/>
      <c r="AL355" s="777"/>
      <c r="AM355" s="777"/>
      <c r="AN355" s="777"/>
      <c r="AO355" s="777"/>
      <c r="AP355" s="777"/>
      <c r="AQ355" s="777"/>
      <c r="AR355" s="777"/>
      <c r="AS355" s="777"/>
      <c r="AT355" s="777"/>
      <c r="AU355" s="777"/>
      <c r="AV355" s="777"/>
      <c r="AW355" s="777"/>
      <c r="AX355" s="777"/>
      <c r="AY355" s="777"/>
      <c r="AZ355" s="777"/>
      <c r="BA355" s="777"/>
      <c r="BB355" s="777"/>
      <c r="BC355" s="777"/>
      <c r="BD355" s="777"/>
      <c r="BE355" s="777"/>
      <c r="BF355" s="777"/>
      <c r="BG355" s="777"/>
      <c r="BH355" s="777"/>
      <c r="BI355" s="777"/>
      <c r="BJ355" s="777"/>
      <c r="BK355" s="777"/>
      <c r="BL355" s="777"/>
      <c r="BM355" s="777"/>
      <c r="BN355" s="777"/>
      <c r="BO355" s="777"/>
      <c r="BP355" s="777"/>
      <c r="BQ355" s="777"/>
      <c r="BR355" s="777"/>
      <c r="BS355" s="777"/>
      <c r="BT355" s="777"/>
      <c r="BU355" s="777"/>
      <c r="BV355" s="777"/>
      <c r="BW355" s="777"/>
      <c r="BX355" s="777"/>
      <c r="BY355" s="777"/>
      <c r="BZ355" s="777"/>
      <c r="CA355" s="777"/>
      <c r="CB355" s="777"/>
      <c r="CC355" s="777"/>
      <c r="CD355" s="777"/>
      <c r="CE355" s="777"/>
      <c r="CF355" s="777"/>
      <c r="CG355" s="777"/>
      <c r="CH355" s="777"/>
      <c r="CI355" s="777"/>
      <c r="CJ355" s="777"/>
      <c r="CK355" s="777"/>
      <c r="CL355" s="777"/>
      <c r="CM355" s="777"/>
      <c r="CN355" s="777"/>
      <c r="CO355" s="777"/>
      <c r="CP355" s="777"/>
      <c r="CQ355" s="777"/>
      <c r="CR355" s="777"/>
      <c r="CS355" s="777"/>
      <c r="CT355" s="777"/>
      <c r="CU355" s="777"/>
      <c r="CV355" s="777"/>
      <c r="CW355" s="777"/>
      <c r="CX355" s="777"/>
      <c r="CY355" s="777"/>
      <c r="CZ355" s="777"/>
      <c r="DA355" s="777"/>
      <c r="DB355" s="777"/>
      <c r="DC355" s="777"/>
      <c r="DD355" s="777"/>
      <c r="DE355" s="777"/>
      <c r="DF355" s="777"/>
      <c r="DG355" s="777"/>
      <c r="DH355" s="777"/>
      <c r="DI355" s="777"/>
      <c r="DJ355" s="777"/>
      <c r="DK355" s="777"/>
      <c r="DL355" s="777"/>
      <c r="DM355" s="777"/>
      <c r="DN355" s="777"/>
      <c r="DO355" s="777"/>
      <c r="DP355" s="777"/>
      <c r="DQ355" s="777"/>
      <c r="DR355" s="777"/>
      <c r="DS355" s="777"/>
      <c r="DT355" s="777"/>
      <c r="DU355" s="777"/>
      <c r="DV355" s="777"/>
      <c r="DW355" s="777"/>
      <c r="DX355" s="777"/>
      <c r="DY355" s="777"/>
      <c r="DZ355" s="777"/>
      <c r="EA355" s="777"/>
      <c r="EB355" s="777"/>
      <c r="EC355" s="777"/>
      <c r="ED355" s="777"/>
      <c r="EE355" s="777"/>
      <c r="EF355" s="777"/>
      <c r="EG355" s="777"/>
      <c r="EH355" s="777"/>
      <c r="EI355" s="777"/>
      <c r="EJ355" s="777"/>
      <c r="EK355" s="777"/>
      <c r="EL355" s="777"/>
      <c r="EM355" s="777"/>
      <c r="EN355" s="777"/>
      <c r="EO355" s="777"/>
      <c r="EP355" s="777"/>
      <c r="EQ355" s="777"/>
      <c r="ER355" s="777"/>
      <c r="ES355" s="777"/>
      <c r="ET355" s="777"/>
      <c r="EU355" s="777"/>
      <c r="EV355" s="777"/>
      <c r="EW355" s="777"/>
      <c r="EX355" s="777"/>
      <c r="EY355" s="777"/>
      <c r="EZ355" s="777"/>
      <c r="FA355" s="777"/>
      <c r="FB355" s="777"/>
      <c r="FC355" s="777"/>
      <c r="FD355" s="777"/>
      <c r="FE355" s="777"/>
      <c r="FF355" s="777"/>
      <c r="FG355" s="777"/>
      <c r="FH355" s="777"/>
      <c r="FI355" s="777"/>
      <c r="FJ355" s="777"/>
      <c r="FK355" s="777"/>
      <c r="FL355" s="777"/>
      <c r="FM355" s="777"/>
      <c r="FN355" s="777"/>
      <c r="FO355" s="777"/>
      <c r="FP355" s="777"/>
      <c r="FQ355" s="777"/>
      <c r="FR355" s="777"/>
      <c r="FS355" s="777"/>
      <c r="FT355" s="777"/>
      <c r="FU355" s="777"/>
      <c r="FV355" s="777"/>
      <c r="FW355" s="777"/>
      <c r="FX355" s="777"/>
      <c r="FY355" s="777"/>
      <c r="FZ355" s="777"/>
      <c r="GA355" s="777"/>
      <c r="GB355" s="777"/>
      <c r="GC355" s="777"/>
      <c r="GD355" s="777"/>
      <c r="GE355" s="777"/>
      <c r="GF355" s="777"/>
      <c r="GG355" s="777"/>
      <c r="GH355" s="777"/>
      <c r="GI355" s="777"/>
      <c r="GJ355" s="777"/>
      <c r="GK355" s="777"/>
      <c r="GL355" s="777"/>
      <c r="GM355" s="777"/>
      <c r="GN355" s="777"/>
      <c r="GO355" s="777"/>
      <c r="GP355" s="777"/>
      <c r="GQ355" s="777"/>
      <c r="GR355" s="777"/>
      <c r="GS355" s="777"/>
      <c r="GT355" s="777"/>
      <c r="GU355" s="777"/>
      <c r="GV355" s="777"/>
      <c r="GW355" s="777"/>
      <c r="GX355" s="777"/>
      <c r="GY355" s="777"/>
      <c r="GZ355" s="777"/>
      <c r="HA355" s="777"/>
      <c r="HB355" s="777"/>
      <c r="HC355" s="777"/>
      <c r="HD355" s="777"/>
      <c r="HE355" s="777"/>
      <c r="HF355" s="777"/>
      <c r="HG355" s="777"/>
      <c r="HH355" s="777"/>
      <c r="HI355" s="777"/>
      <c r="HJ355" s="777"/>
      <c r="HK355" s="777"/>
      <c r="HL355" s="777"/>
      <c r="HM355" s="777"/>
      <c r="HN355" s="777"/>
      <c r="HO355" s="777"/>
      <c r="HP355" s="777"/>
      <c r="HQ355" s="777"/>
      <c r="HR355" s="777"/>
      <c r="HS355" s="777"/>
      <c r="HT355" s="777"/>
      <c r="HU355" s="777"/>
      <c r="HV355" s="777"/>
      <c r="HW355" s="777"/>
      <c r="HX355" s="777"/>
      <c r="HY355" s="777"/>
      <c r="HZ355" s="777"/>
      <c r="IA355" s="777"/>
      <c r="IB355" s="777"/>
      <c r="IC355" s="777"/>
      <c r="ID355" s="777"/>
      <c r="IE355" s="777"/>
      <c r="IF355" s="777"/>
      <c r="IG355" s="777"/>
      <c r="IH355" s="777"/>
      <c r="II355" s="777"/>
      <c r="IJ355" s="777"/>
      <c r="IK355" s="777"/>
      <c r="IL355" s="777"/>
      <c r="IM355" s="777"/>
      <c r="IN355" s="777"/>
      <c r="IO355" s="777"/>
      <c r="IP355" s="777"/>
      <c r="IQ355" s="777"/>
      <c r="IR355" s="777"/>
      <c r="IS355" s="777"/>
      <c r="IT355" s="777"/>
      <c r="IU355" s="777"/>
      <c r="IV355" s="777"/>
    </row>
    <row r="356" spans="1:256" s="591" customFormat="1" ht="15" customHeight="1" x14ac:dyDescent="0.2">
      <c r="A356" s="674"/>
      <c r="G356" s="592"/>
      <c r="H356" s="592"/>
      <c r="I356" s="777"/>
      <c r="J356" s="777"/>
      <c r="K356" s="777"/>
      <c r="L356" s="777"/>
      <c r="M356" s="777"/>
      <c r="N356" s="777"/>
      <c r="O356" s="777"/>
      <c r="P356" s="777"/>
      <c r="Q356" s="777"/>
      <c r="R356" s="777"/>
      <c r="S356" s="777"/>
      <c r="T356" s="777"/>
      <c r="U356" s="777"/>
      <c r="V356" s="777"/>
      <c r="W356" s="777"/>
      <c r="X356" s="777"/>
      <c r="Y356" s="777"/>
      <c r="Z356" s="777"/>
      <c r="AA356" s="777"/>
      <c r="AB356" s="777"/>
      <c r="AC356" s="777"/>
      <c r="AD356" s="777"/>
      <c r="AE356" s="777"/>
      <c r="AF356" s="777"/>
      <c r="AG356" s="777"/>
      <c r="AH356" s="777"/>
      <c r="AI356" s="777"/>
      <c r="AJ356" s="777"/>
      <c r="AK356" s="777"/>
      <c r="AL356" s="777"/>
      <c r="AM356" s="777"/>
      <c r="AN356" s="777"/>
      <c r="AO356" s="777"/>
      <c r="AP356" s="777"/>
      <c r="AQ356" s="777"/>
      <c r="AR356" s="777"/>
      <c r="AS356" s="777"/>
      <c r="AT356" s="777"/>
      <c r="AU356" s="777"/>
      <c r="AV356" s="777"/>
      <c r="AW356" s="777"/>
      <c r="AX356" s="777"/>
      <c r="AY356" s="777"/>
      <c r="AZ356" s="777"/>
      <c r="BA356" s="777"/>
      <c r="BB356" s="777"/>
      <c r="BC356" s="777"/>
      <c r="BD356" s="777"/>
      <c r="BE356" s="777"/>
      <c r="BF356" s="777"/>
      <c r="BG356" s="777"/>
      <c r="BH356" s="777"/>
      <c r="BI356" s="777"/>
      <c r="BJ356" s="777"/>
      <c r="BK356" s="777"/>
      <c r="BL356" s="777"/>
      <c r="BM356" s="777"/>
      <c r="BN356" s="777"/>
      <c r="BO356" s="777"/>
      <c r="BP356" s="777"/>
      <c r="BQ356" s="777"/>
      <c r="BR356" s="777"/>
      <c r="BS356" s="777"/>
      <c r="BT356" s="777"/>
      <c r="BU356" s="777"/>
      <c r="BV356" s="777"/>
      <c r="BW356" s="777"/>
      <c r="BX356" s="777"/>
      <c r="BY356" s="777"/>
      <c r="BZ356" s="777"/>
      <c r="CA356" s="777"/>
      <c r="CB356" s="777"/>
      <c r="CC356" s="777"/>
      <c r="CD356" s="777"/>
      <c r="CE356" s="777"/>
      <c r="CF356" s="777"/>
      <c r="CG356" s="777"/>
      <c r="CH356" s="777"/>
      <c r="CI356" s="777"/>
      <c r="CJ356" s="777"/>
      <c r="CK356" s="777"/>
      <c r="CL356" s="777"/>
      <c r="CM356" s="777"/>
      <c r="CN356" s="777"/>
      <c r="CO356" s="777"/>
      <c r="CP356" s="777"/>
      <c r="CQ356" s="777"/>
      <c r="CR356" s="777"/>
      <c r="CS356" s="777"/>
      <c r="CT356" s="777"/>
      <c r="CU356" s="777"/>
      <c r="CV356" s="777"/>
      <c r="CW356" s="777"/>
      <c r="CX356" s="777"/>
      <c r="CY356" s="777"/>
      <c r="CZ356" s="777"/>
      <c r="DA356" s="777"/>
      <c r="DB356" s="777"/>
      <c r="DC356" s="777"/>
      <c r="DD356" s="777"/>
      <c r="DE356" s="777"/>
      <c r="DF356" s="777"/>
      <c r="DG356" s="777"/>
      <c r="DH356" s="777"/>
      <c r="DI356" s="777"/>
      <c r="DJ356" s="777"/>
      <c r="DK356" s="777"/>
      <c r="DL356" s="777"/>
      <c r="DM356" s="777"/>
      <c r="DN356" s="777"/>
      <c r="DO356" s="777"/>
      <c r="DP356" s="777"/>
      <c r="DQ356" s="777"/>
      <c r="DR356" s="777"/>
      <c r="DS356" s="777"/>
      <c r="DT356" s="777"/>
      <c r="DU356" s="777"/>
      <c r="DV356" s="777"/>
      <c r="DW356" s="777"/>
      <c r="DX356" s="777"/>
      <c r="DY356" s="777"/>
      <c r="DZ356" s="777"/>
      <c r="EA356" s="777"/>
      <c r="EB356" s="777"/>
      <c r="EC356" s="777"/>
      <c r="ED356" s="777"/>
      <c r="EE356" s="777"/>
      <c r="EF356" s="777"/>
      <c r="EG356" s="777"/>
      <c r="EH356" s="777"/>
      <c r="EI356" s="777"/>
      <c r="EJ356" s="777"/>
      <c r="EK356" s="777"/>
      <c r="EL356" s="777"/>
      <c r="EM356" s="777"/>
      <c r="EN356" s="777"/>
      <c r="EO356" s="777"/>
      <c r="EP356" s="777"/>
      <c r="EQ356" s="777"/>
      <c r="ER356" s="777"/>
      <c r="ES356" s="777"/>
      <c r="ET356" s="777"/>
      <c r="EU356" s="777"/>
      <c r="EV356" s="777"/>
      <c r="EW356" s="777"/>
      <c r="EX356" s="777"/>
      <c r="EY356" s="777"/>
      <c r="EZ356" s="777"/>
      <c r="FA356" s="777"/>
      <c r="FB356" s="777"/>
      <c r="FC356" s="777"/>
      <c r="FD356" s="777"/>
      <c r="FE356" s="777"/>
      <c r="FF356" s="777"/>
      <c r="FG356" s="777"/>
      <c r="FH356" s="777"/>
      <c r="FI356" s="777"/>
      <c r="FJ356" s="777"/>
      <c r="FK356" s="777"/>
      <c r="FL356" s="777"/>
      <c r="FM356" s="777"/>
      <c r="FN356" s="777"/>
      <c r="FO356" s="777"/>
      <c r="FP356" s="777"/>
      <c r="FQ356" s="777"/>
      <c r="FR356" s="777"/>
      <c r="FS356" s="777"/>
      <c r="FT356" s="777"/>
      <c r="FU356" s="777"/>
      <c r="FV356" s="777"/>
      <c r="FW356" s="777"/>
      <c r="FX356" s="777"/>
      <c r="FY356" s="777"/>
      <c r="FZ356" s="777"/>
      <c r="GA356" s="777"/>
      <c r="GB356" s="777"/>
      <c r="GC356" s="777"/>
      <c r="GD356" s="777"/>
      <c r="GE356" s="777"/>
      <c r="GF356" s="777"/>
      <c r="GG356" s="777"/>
      <c r="GH356" s="777"/>
      <c r="GI356" s="777"/>
      <c r="GJ356" s="777"/>
      <c r="GK356" s="777"/>
      <c r="GL356" s="777"/>
      <c r="GM356" s="777"/>
      <c r="GN356" s="777"/>
      <c r="GO356" s="777"/>
      <c r="GP356" s="777"/>
      <c r="GQ356" s="777"/>
      <c r="GR356" s="777"/>
      <c r="GS356" s="777"/>
      <c r="GT356" s="777"/>
      <c r="GU356" s="777"/>
      <c r="GV356" s="777"/>
      <c r="GW356" s="777"/>
      <c r="GX356" s="777"/>
      <c r="GY356" s="777"/>
      <c r="GZ356" s="777"/>
      <c r="HA356" s="777"/>
      <c r="HB356" s="777"/>
      <c r="HC356" s="777"/>
      <c r="HD356" s="777"/>
      <c r="HE356" s="777"/>
      <c r="HF356" s="777"/>
      <c r="HG356" s="777"/>
      <c r="HH356" s="777"/>
      <c r="HI356" s="777"/>
      <c r="HJ356" s="777"/>
      <c r="HK356" s="777"/>
      <c r="HL356" s="777"/>
      <c r="HM356" s="777"/>
      <c r="HN356" s="777"/>
      <c r="HO356" s="777"/>
      <c r="HP356" s="777"/>
      <c r="HQ356" s="777"/>
      <c r="HR356" s="777"/>
      <c r="HS356" s="777"/>
      <c r="HT356" s="777"/>
      <c r="HU356" s="777"/>
      <c r="HV356" s="777"/>
      <c r="HW356" s="777"/>
      <c r="HX356" s="777"/>
      <c r="HY356" s="777"/>
      <c r="HZ356" s="777"/>
      <c r="IA356" s="777"/>
      <c r="IB356" s="777"/>
      <c r="IC356" s="777"/>
      <c r="ID356" s="777"/>
      <c r="IE356" s="777"/>
      <c r="IF356" s="777"/>
      <c r="IG356" s="777"/>
      <c r="IH356" s="777"/>
      <c r="II356" s="777"/>
      <c r="IJ356" s="777"/>
      <c r="IK356" s="777"/>
      <c r="IL356" s="777"/>
      <c r="IM356" s="777"/>
      <c r="IN356" s="777"/>
      <c r="IO356" s="777"/>
      <c r="IP356" s="777"/>
      <c r="IQ356" s="777"/>
      <c r="IR356" s="777"/>
      <c r="IS356" s="777"/>
      <c r="IT356" s="777"/>
      <c r="IU356" s="777"/>
      <c r="IV356" s="777"/>
    </row>
    <row r="357" spans="1:256" s="591" customFormat="1" ht="15" customHeight="1" x14ac:dyDescent="0.2">
      <c r="A357" s="674"/>
      <c r="G357" s="592"/>
      <c r="H357" s="592"/>
      <c r="I357" s="777"/>
      <c r="J357" s="777"/>
      <c r="K357" s="777"/>
      <c r="L357" s="777"/>
      <c r="M357" s="777"/>
      <c r="N357" s="777"/>
      <c r="O357" s="777"/>
      <c r="P357" s="777"/>
      <c r="Q357" s="777"/>
      <c r="R357" s="777"/>
      <c r="S357" s="777"/>
      <c r="T357" s="777"/>
      <c r="U357" s="777"/>
      <c r="V357" s="777"/>
      <c r="W357" s="777"/>
      <c r="X357" s="777"/>
      <c r="Y357" s="777"/>
      <c r="Z357" s="777"/>
      <c r="AA357" s="777"/>
      <c r="AB357" s="777"/>
      <c r="AC357" s="777"/>
      <c r="AD357" s="777"/>
      <c r="AE357" s="777"/>
      <c r="AF357" s="777"/>
      <c r="AG357" s="777"/>
      <c r="AH357" s="777"/>
      <c r="AI357" s="777"/>
      <c r="AJ357" s="777"/>
      <c r="AK357" s="777"/>
      <c r="AL357" s="777"/>
      <c r="AM357" s="777"/>
      <c r="AN357" s="777"/>
      <c r="AO357" s="777"/>
      <c r="AP357" s="777"/>
      <c r="AQ357" s="777"/>
      <c r="AR357" s="777"/>
      <c r="AS357" s="777"/>
      <c r="AT357" s="777"/>
      <c r="AU357" s="777"/>
      <c r="AV357" s="777"/>
      <c r="AW357" s="777"/>
      <c r="AX357" s="777"/>
      <c r="AY357" s="777"/>
      <c r="AZ357" s="777"/>
      <c r="BA357" s="777"/>
      <c r="BB357" s="777"/>
      <c r="BC357" s="777"/>
      <c r="BD357" s="777"/>
      <c r="BE357" s="777"/>
      <c r="BF357" s="777"/>
      <c r="BG357" s="777"/>
      <c r="BH357" s="777"/>
      <c r="BI357" s="777"/>
      <c r="BJ357" s="777"/>
      <c r="BK357" s="777"/>
      <c r="BL357" s="777"/>
      <c r="BM357" s="777"/>
      <c r="BN357" s="777"/>
      <c r="BO357" s="777"/>
      <c r="BP357" s="777"/>
      <c r="BQ357" s="777"/>
      <c r="BR357" s="777"/>
      <c r="BS357" s="777"/>
      <c r="BT357" s="777"/>
      <c r="BU357" s="777"/>
      <c r="BV357" s="777"/>
      <c r="BW357" s="777"/>
      <c r="BX357" s="777"/>
      <c r="BY357" s="777"/>
      <c r="BZ357" s="777"/>
      <c r="CA357" s="777"/>
      <c r="CB357" s="777"/>
      <c r="CC357" s="777"/>
      <c r="CD357" s="777"/>
      <c r="CE357" s="777"/>
      <c r="CF357" s="777"/>
      <c r="CG357" s="777"/>
      <c r="CH357" s="777"/>
      <c r="CI357" s="777"/>
      <c r="CJ357" s="777"/>
      <c r="CK357" s="777"/>
      <c r="CL357" s="777"/>
      <c r="CM357" s="777"/>
      <c r="CN357" s="777"/>
      <c r="CO357" s="777"/>
      <c r="CP357" s="777"/>
      <c r="CQ357" s="777"/>
      <c r="CR357" s="777"/>
      <c r="CS357" s="777"/>
      <c r="CT357" s="777"/>
      <c r="CU357" s="777"/>
      <c r="CV357" s="777"/>
      <c r="CW357" s="777"/>
      <c r="CX357" s="777"/>
      <c r="CY357" s="777"/>
      <c r="CZ357" s="777"/>
      <c r="DA357" s="777"/>
      <c r="DB357" s="777"/>
      <c r="DC357" s="777"/>
      <c r="DD357" s="777"/>
      <c r="DE357" s="777"/>
      <c r="DF357" s="777"/>
      <c r="DG357" s="777"/>
      <c r="DH357" s="777"/>
      <c r="DI357" s="777"/>
      <c r="DJ357" s="777"/>
      <c r="DK357" s="777"/>
      <c r="DL357" s="777"/>
      <c r="DM357" s="777"/>
      <c r="DN357" s="777"/>
      <c r="DO357" s="777"/>
      <c r="DP357" s="777"/>
      <c r="DQ357" s="777"/>
      <c r="DR357" s="777"/>
      <c r="DS357" s="777"/>
      <c r="DT357" s="777"/>
      <c r="DU357" s="777"/>
      <c r="DV357" s="777"/>
      <c r="DW357" s="777"/>
      <c r="DX357" s="777"/>
      <c r="DY357" s="777"/>
      <c r="DZ357" s="777"/>
      <c r="EA357" s="777"/>
      <c r="EB357" s="777"/>
      <c r="EC357" s="777"/>
      <c r="ED357" s="777"/>
      <c r="EE357" s="777"/>
      <c r="EF357" s="777"/>
      <c r="EG357" s="777"/>
      <c r="EH357" s="777"/>
      <c r="EI357" s="777"/>
      <c r="EJ357" s="777"/>
      <c r="EK357" s="777"/>
      <c r="EL357" s="777"/>
      <c r="EM357" s="777"/>
      <c r="EN357" s="777"/>
      <c r="EO357" s="777"/>
      <c r="EP357" s="777"/>
      <c r="EQ357" s="777"/>
      <c r="ER357" s="777"/>
      <c r="ES357" s="777"/>
      <c r="ET357" s="777"/>
      <c r="EU357" s="777"/>
      <c r="EV357" s="777"/>
      <c r="EW357" s="777"/>
      <c r="EX357" s="777"/>
      <c r="EY357" s="777"/>
      <c r="EZ357" s="777"/>
      <c r="FA357" s="777"/>
      <c r="FB357" s="777"/>
      <c r="FC357" s="777"/>
      <c r="FD357" s="777"/>
      <c r="FE357" s="777"/>
      <c r="FF357" s="777"/>
      <c r="FG357" s="777"/>
      <c r="FH357" s="777"/>
      <c r="FI357" s="777"/>
      <c r="FJ357" s="777"/>
      <c r="FK357" s="777"/>
      <c r="FL357" s="777"/>
      <c r="FM357" s="777"/>
      <c r="FN357" s="777"/>
      <c r="FO357" s="777"/>
      <c r="FP357" s="777"/>
      <c r="FQ357" s="777"/>
      <c r="FR357" s="777"/>
      <c r="FS357" s="777"/>
      <c r="FT357" s="777"/>
      <c r="FU357" s="777"/>
      <c r="FV357" s="777"/>
      <c r="FW357" s="777"/>
      <c r="FX357" s="777"/>
      <c r="FY357" s="777"/>
      <c r="FZ357" s="777"/>
      <c r="GA357" s="777"/>
      <c r="GB357" s="777"/>
      <c r="GC357" s="777"/>
      <c r="GD357" s="777"/>
      <c r="GE357" s="777"/>
      <c r="GF357" s="777"/>
      <c r="GG357" s="777"/>
      <c r="GH357" s="777"/>
      <c r="GI357" s="777"/>
      <c r="GJ357" s="777"/>
      <c r="GK357" s="777"/>
      <c r="GL357" s="777"/>
      <c r="GM357" s="777"/>
      <c r="GN357" s="777"/>
      <c r="GO357" s="777"/>
      <c r="GP357" s="777"/>
      <c r="GQ357" s="777"/>
      <c r="GR357" s="777"/>
      <c r="GS357" s="777"/>
      <c r="GT357" s="777"/>
      <c r="GU357" s="777"/>
      <c r="GV357" s="777"/>
      <c r="GW357" s="777"/>
      <c r="GX357" s="777"/>
      <c r="GY357" s="777"/>
      <c r="GZ357" s="777"/>
      <c r="HA357" s="777"/>
      <c r="HB357" s="777"/>
      <c r="HC357" s="777"/>
      <c r="HD357" s="777"/>
      <c r="HE357" s="777"/>
      <c r="HF357" s="777"/>
      <c r="HG357" s="777"/>
      <c r="HH357" s="777"/>
      <c r="HI357" s="777"/>
      <c r="HJ357" s="777"/>
      <c r="HK357" s="777"/>
      <c r="HL357" s="777"/>
      <c r="HM357" s="777"/>
      <c r="HN357" s="777"/>
      <c r="HO357" s="777"/>
      <c r="HP357" s="777"/>
      <c r="HQ357" s="777"/>
      <c r="HR357" s="777"/>
      <c r="HS357" s="777"/>
      <c r="HT357" s="777"/>
      <c r="HU357" s="777"/>
      <c r="HV357" s="777"/>
      <c r="HW357" s="777"/>
      <c r="HX357" s="777"/>
      <c r="HY357" s="777"/>
      <c r="HZ357" s="777"/>
      <c r="IA357" s="777"/>
      <c r="IB357" s="777"/>
      <c r="IC357" s="777"/>
      <c r="ID357" s="777"/>
      <c r="IE357" s="777"/>
      <c r="IF357" s="777"/>
      <c r="IG357" s="777"/>
      <c r="IH357" s="777"/>
      <c r="II357" s="777"/>
      <c r="IJ357" s="777"/>
      <c r="IK357" s="777"/>
      <c r="IL357" s="777"/>
      <c r="IM357" s="777"/>
      <c r="IN357" s="777"/>
      <c r="IO357" s="777"/>
      <c r="IP357" s="777"/>
      <c r="IQ357" s="777"/>
      <c r="IR357" s="777"/>
      <c r="IS357" s="777"/>
      <c r="IT357" s="777"/>
      <c r="IU357" s="777"/>
      <c r="IV357" s="777"/>
    </row>
    <row r="358" spans="1:256" s="591" customFormat="1" ht="15" customHeight="1" x14ac:dyDescent="0.2">
      <c r="A358" s="674"/>
      <c r="G358" s="592"/>
      <c r="H358" s="592"/>
      <c r="I358" s="777"/>
      <c r="J358" s="777"/>
      <c r="K358" s="777"/>
      <c r="L358" s="777"/>
      <c r="M358" s="777"/>
      <c r="N358" s="777"/>
      <c r="O358" s="777"/>
      <c r="P358" s="777"/>
      <c r="Q358" s="777"/>
      <c r="R358" s="777"/>
      <c r="S358" s="777"/>
      <c r="T358" s="777"/>
      <c r="U358" s="777"/>
      <c r="V358" s="777"/>
      <c r="W358" s="777"/>
      <c r="X358" s="777"/>
      <c r="Y358" s="777"/>
      <c r="Z358" s="777"/>
      <c r="AA358" s="777"/>
      <c r="AB358" s="777"/>
      <c r="AC358" s="777"/>
      <c r="AD358" s="777"/>
      <c r="AE358" s="777"/>
      <c r="AF358" s="777"/>
      <c r="AG358" s="777"/>
      <c r="AH358" s="777"/>
      <c r="AI358" s="777"/>
      <c r="AJ358" s="777"/>
      <c r="AK358" s="777"/>
      <c r="AL358" s="777"/>
      <c r="AM358" s="777"/>
      <c r="AN358" s="777"/>
      <c r="AO358" s="777"/>
      <c r="AP358" s="777"/>
      <c r="AQ358" s="777"/>
      <c r="AR358" s="777"/>
      <c r="AS358" s="777"/>
      <c r="AT358" s="777"/>
      <c r="AU358" s="777"/>
      <c r="AV358" s="777"/>
      <c r="AW358" s="777"/>
      <c r="AX358" s="777"/>
      <c r="AY358" s="777"/>
      <c r="AZ358" s="777"/>
      <c r="BA358" s="777"/>
      <c r="BB358" s="777"/>
      <c r="BC358" s="777"/>
      <c r="BD358" s="777"/>
      <c r="BE358" s="777"/>
      <c r="BF358" s="777"/>
      <c r="BG358" s="777"/>
      <c r="BH358" s="777"/>
      <c r="BI358" s="777"/>
      <c r="BJ358" s="777"/>
      <c r="BK358" s="777"/>
      <c r="BL358" s="777"/>
      <c r="BM358" s="777"/>
      <c r="BN358" s="777"/>
      <c r="BO358" s="777"/>
      <c r="BP358" s="777"/>
      <c r="BQ358" s="777"/>
      <c r="BR358" s="777"/>
      <c r="BS358" s="777"/>
      <c r="BT358" s="777"/>
      <c r="BU358" s="777"/>
      <c r="BV358" s="777"/>
      <c r="BW358" s="777"/>
      <c r="BX358" s="777"/>
      <c r="BY358" s="777"/>
      <c r="BZ358" s="777"/>
      <c r="CA358" s="777"/>
      <c r="CB358" s="777"/>
      <c r="CC358" s="777"/>
      <c r="CD358" s="777"/>
      <c r="CE358" s="777"/>
      <c r="CF358" s="777"/>
      <c r="CG358" s="777"/>
      <c r="CH358" s="777"/>
      <c r="CI358" s="777"/>
      <c r="CJ358" s="777"/>
      <c r="CK358" s="777"/>
      <c r="CL358" s="777"/>
      <c r="CM358" s="777"/>
      <c r="CN358" s="777"/>
      <c r="CO358" s="777"/>
      <c r="CP358" s="777"/>
      <c r="CQ358" s="777"/>
      <c r="CR358" s="777"/>
      <c r="CS358" s="777"/>
      <c r="CT358" s="777"/>
      <c r="CU358" s="777"/>
      <c r="CV358" s="777"/>
      <c r="CW358" s="777"/>
      <c r="CX358" s="777"/>
      <c r="CY358" s="777"/>
      <c r="CZ358" s="777"/>
      <c r="DA358" s="777"/>
      <c r="DB358" s="777"/>
      <c r="DC358" s="777"/>
      <c r="DD358" s="777"/>
      <c r="DE358" s="777"/>
      <c r="DF358" s="777"/>
      <c r="DG358" s="777"/>
      <c r="DH358" s="777"/>
      <c r="DI358" s="777"/>
      <c r="DJ358" s="777"/>
      <c r="DK358" s="777"/>
      <c r="DL358" s="777"/>
      <c r="DM358" s="777"/>
      <c r="DN358" s="777"/>
      <c r="DO358" s="777"/>
      <c r="DP358" s="777"/>
      <c r="DQ358" s="777"/>
      <c r="DR358" s="777"/>
      <c r="DS358" s="777"/>
      <c r="DT358" s="777"/>
      <c r="DU358" s="777"/>
      <c r="DV358" s="777"/>
      <c r="DW358" s="777"/>
      <c r="DX358" s="777"/>
      <c r="DY358" s="777"/>
      <c r="DZ358" s="777"/>
      <c r="EA358" s="777"/>
      <c r="EB358" s="777"/>
      <c r="EC358" s="777"/>
      <c r="ED358" s="777"/>
      <c r="EE358" s="777"/>
      <c r="EF358" s="777"/>
      <c r="EG358" s="777"/>
      <c r="EH358" s="777"/>
      <c r="EI358" s="777"/>
      <c r="EJ358" s="777"/>
      <c r="EK358" s="777"/>
      <c r="EL358" s="777"/>
      <c r="EM358" s="777"/>
      <c r="EN358" s="777"/>
      <c r="EO358" s="777"/>
      <c r="EP358" s="777"/>
      <c r="EQ358" s="777"/>
      <c r="ER358" s="777"/>
      <c r="ES358" s="777"/>
      <c r="ET358" s="777"/>
      <c r="EU358" s="777"/>
      <c r="EV358" s="777"/>
      <c r="EW358" s="777"/>
      <c r="EX358" s="777"/>
      <c r="EY358" s="777"/>
      <c r="EZ358" s="777"/>
      <c r="FA358" s="777"/>
      <c r="FB358" s="777"/>
      <c r="FC358" s="777"/>
      <c r="FD358" s="777"/>
      <c r="FE358" s="777"/>
      <c r="FF358" s="777"/>
      <c r="FG358" s="777"/>
      <c r="FH358" s="777"/>
      <c r="FI358" s="777"/>
      <c r="FJ358" s="777"/>
      <c r="FK358" s="777"/>
      <c r="FL358" s="777"/>
      <c r="FM358" s="777"/>
      <c r="FN358" s="777"/>
      <c r="FO358" s="777"/>
      <c r="FP358" s="777"/>
      <c r="FQ358" s="777"/>
      <c r="FR358" s="777"/>
      <c r="FS358" s="777"/>
      <c r="FT358" s="777"/>
      <c r="FU358" s="777"/>
      <c r="FV358" s="777"/>
      <c r="FW358" s="777"/>
      <c r="FX358" s="777"/>
      <c r="FY358" s="777"/>
      <c r="FZ358" s="777"/>
      <c r="GA358" s="777"/>
      <c r="GB358" s="777"/>
      <c r="GC358" s="777"/>
      <c r="GD358" s="777"/>
      <c r="GE358" s="777"/>
      <c r="GF358" s="777"/>
      <c r="GG358" s="777"/>
      <c r="GH358" s="777"/>
      <c r="GI358" s="777"/>
      <c r="GJ358" s="777"/>
      <c r="GK358" s="777"/>
      <c r="GL358" s="777"/>
      <c r="GM358" s="777"/>
      <c r="GN358" s="777"/>
      <c r="GO358" s="777"/>
      <c r="GP358" s="777"/>
      <c r="GQ358" s="777"/>
      <c r="GR358" s="777"/>
      <c r="GS358" s="777"/>
      <c r="GT358" s="777"/>
      <c r="GU358" s="777"/>
      <c r="GV358" s="777"/>
      <c r="GW358" s="777"/>
      <c r="GX358" s="777"/>
      <c r="GY358" s="777"/>
      <c r="GZ358" s="777"/>
      <c r="HA358" s="777"/>
      <c r="HB358" s="777"/>
      <c r="HC358" s="777"/>
      <c r="HD358" s="777"/>
      <c r="HE358" s="777"/>
      <c r="HF358" s="777"/>
      <c r="HG358" s="777"/>
      <c r="HH358" s="777"/>
      <c r="HI358" s="777"/>
      <c r="HJ358" s="777"/>
      <c r="HK358" s="777"/>
      <c r="HL358" s="777"/>
      <c r="HM358" s="777"/>
      <c r="HN358" s="777"/>
      <c r="HO358" s="777"/>
      <c r="HP358" s="777"/>
      <c r="HQ358" s="777"/>
      <c r="HR358" s="777"/>
      <c r="HS358" s="777"/>
      <c r="HT358" s="777"/>
      <c r="HU358" s="777"/>
      <c r="HV358" s="777"/>
      <c r="HW358" s="777"/>
      <c r="HX358" s="777"/>
      <c r="HY358" s="777"/>
      <c r="HZ358" s="777"/>
      <c r="IA358" s="777"/>
      <c r="IB358" s="777"/>
      <c r="IC358" s="777"/>
      <c r="ID358" s="777"/>
      <c r="IE358" s="777"/>
      <c r="IF358" s="777"/>
      <c r="IG358" s="777"/>
      <c r="IH358" s="777"/>
      <c r="II358" s="777"/>
      <c r="IJ358" s="777"/>
      <c r="IK358" s="777"/>
      <c r="IL358" s="777"/>
      <c r="IM358" s="777"/>
      <c r="IN358" s="777"/>
      <c r="IO358" s="777"/>
      <c r="IP358" s="777"/>
      <c r="IQ358" s="777"/>
      <c r="IR358" s="777"/>
      <c r="IS358" s="777"/>
      <c r="IT358" s="777"/>
      <c r="IU358" s="777"/>
      <c r="IV358" s="777"/>
    </row>
  </sheetData>
  <mergeCells count="10">
    <mergeCell ref="A257:A259"/>
    <mergeCell ref="A261:A262"/>
    <mergeCell ref="A265:A269"/>
    <mergeCell ref="B272:C272"/>
    <mergeCell ref="A202:A206"/>
    <mergeCell ref="A211:A216"/>
    <mergeCell ref="A228:A230"/>
    <mergeCell ref="A231:A235"/>
    <mergeCell ref="A237:A248"/>
    <mergeCell ref="A252:A253"/>
  </mergeCells>
  <dataValidations count="2">
    <dataValidation type="whole" allowBlank="1" showInputMessage="1" showErrorMessage="1" errorTitle="Entry Message" error="ENTER OCCUPANCY CODE FROM _x000a__x000a_WORKSHEET.  THIS IS A WHOLE_x000a__x000a_NUMBER RANGING FROM  0 TO 39" sqref="G258 JC258 SY258 ACU258 AMQ258 AWM258 BGI258 BQE258 CAA258 CJW258 CTS258 DDO258 DNK258 DXG258 EHC258 EQY258 FAU258 FKQ258 FUM258 GEI258 GOE258 GYA258 HHW258 HRS258 IBO258 ILK258 IVG258 JFC258 JOY258 JYU258 KIQ258 KSM258 LCI258 LME258 LWA258 MFW258 MPS258 MZO258 NJK258 NTG258 ODC258 OMY258 OWU258 PGQ258 PQM258 QAI258 QKE258 QUA258 RDW258 RNS258 RXO258 SHK258 SRG258 TBC258 TKY258 TUU258 UEQ258 UOM258 UYI258 VIE258 VSA258 WBW258 WLS258 WVO258 G65794 JC65794 SY65794 ACU65794 AMQ65794 AWM65794 BGI65794 BQE65794 CAA65794 CJW65794 CTS65794 DDO65794 DNK65794 DXG65794 EHC65794 EQY65794 FAU65794 FKQ65794 FUM65794 GEI65794 GOE65794 GYA65794 HHW65794 HRS65794 IBO65794 ILK65794 IVG65794 JFC65794 JOY65794 JYU65794 KIQ65794 KSM65794 LCI65794 LME65794 LWA65794 MFW65794 MPS65794 MZO65794 NJK65794 NTG65794 ODC65794 OMY65794 OWU65794 PGQ65794 PQM65794 QAI65794 QKE65794 QUA65794 RDW65794 RNS65794 RXO65794 SHK65794 SRG65794 TBC65794 TKY65794 TUU65794 UEQ65794 UOM65794 UYI65794 VIE65794 VSA65794 WBW65794 WLS65794 WVO65794 G131330 JC131330 SY131330 ACU131330 AMQ131330 AWM131330 BGI131330 BQE131330 CAA131330 CJW131330 CTS131330 DDO131330 DNK131330 DXG131330 EHC131330 EQY131330 FAU131330 FKQ131330 FUM131330 GEI131330 GOE131330 GYA131330 HHW131330 HRS131330 IBO131330 ILK131330 IVG131330 JFC131330 JOY131330 JYU131330 KIQ131330 KSM131330 LCI131330 LME131330 LWA131330 MFW131330 MPS131330 MZO131330 NJK131330 NTG131330 ODC131330 OMY131330 OWU131330 PGQ131330 PQM131330 QAI131330 QKE131330 QUA131330 RDW131330 RNS131330 RXO131330 SHK131330 SRG131330 TBC131330 TKY131330 TUU131330 UEQ131330 UOM131330 UYI131330 VIE131330 VSA131330 WBW131330 WLS131330 WVO131330 G196866 JC196866 SY196866 ACU196866 AMQ196866 AWM196866 BGI196866 BQE196866 CAA196866 CJW196866 CTS196866 DDO196866 DNK196866 DXG196866 EHC196866 EQY196866 FAU196866 FKQ196866 FUM196866 GEI196866 GOE196866 GYA196866 HHW196866 HRS196866 IBO196866 ILK196866 IVG196866 JFC196866 JOY196866 JYU196866 KIQ196866 KSM196866 LCI196866 LME196866 LWA196866 MFW196866 MPS196866 MZO196866 NJK196866 NTG196866 ODC196866 OMY196866 OWU196866 PGQ196866 PQM196866 QAI196866 QKE196866 QUA196866 RDW196866 RNS196866 RXO196866 SHK196866 SRG196866 TBC196866 TKY196866 TUU196866 UEQ196866 UOM196866 UYI196866 VIE196866 VSA196866 WBW196866 WLS196866 WVO196866 G262402 JC262402 SY262402 ACU262402 AMQ262402 AWM262402 BGI262402 BQE262402 CAA262402 CJW262402 CTS262402 DDO262402 DNK262402 DXG262402 EHC262402 EQY262402 FAU262402 FKQ262402 FUM262402 GEI262402 GOE262402 GYA262402 HHW262402 HRS262402 IBO262402 ILK262402 IVG262402 JFC262402 JOY262402 JYU262402 KIQ262402 KSM262402 LCI262402 LME262402 LWA262402 MFW262402 MPS262402 MZO262402 NJK262402 NTG262402 ODC262402 OMY262402 OWU262402 PGQ262402 PQM262402 QAI262402 QKE262402 QUA262402 RDW262402 RNS262402 RXO262402 SHK262402 SRG262402 TBC262402 TKY262402 TUU262402 UEQ262402 UOM262402 UYI262402 VIE262402 VSA262402 WBW262402 WLS262402 WVO262402 G327938 JC327938 SY327938 ACU327938 AMQ327938 AWM327938 BGI327938 BQE327938 CAA327938 CJW327938 CTS327938 DDO327938 DNK327938 DXG327938 EHC327938 EQY327938 FAU327938 FKQ327938 FUM327938 GEI327938 GOE327938 GYA327938 HHW327938 HRS327938 IBO327938 ILK327938 IVG327938 JFC327938 JOY327938 JYU327938 KIQ327938 KSM327938 LCI327938 LME327938 LWA327938 MFW327938 MPS327938 MZO327938 NJK327938 NTG327938 ODC327938 OMY327938 OWU327938 PGQ327938 PQM327938 QAI327938 QKE327938 QUA327938 RDW327938 RNS327938 RXO327938 SHK327938 SRG327938 TBC327938 TKY327938 TUU327938 UEQ327938 UOM327938 UYI327938 VIE327938 VSA327938 WBW327938 WLS327938 WVO327938 G393474 JC393474 SY393474 ACU393474 AMQ393474 AWM393474 BGI393474 BQE393474 CAA393474 CJW393474 CTS393474 DDO393474 DNK393474 DXG393474 EHC393474 EQY393474 FAU393474 FKQ393474 FUM393474 GEI393474 GOE393474 GYA393474 HHW393474 HRS393474 IBO393474 ILK393474 IVG393474 JFC393474 JOY393474 JYU393474 KIQ393474 KSM393474 LCI393474 LME393474 LWA393474 MFW393474 MPS393474 MZO393474 NJK393474 NTG393474 ODC393474 OMY393474 OWU393474 PGQ393474 PQM393474 QAI393474 QKE393474 QUA393474 RDW393474 RNS393474 RXO393474 SHK393474 SRG393474 TBC393474 TKY393474 TUU393474 UEQ393474 UOM393474 UYI393474 VIE393474 VSA393474 WBW393474 WLS393474 WVO393474 G459010 JC459010 SY459010 ACU459010 AMQ459010 AWM459010 BGI459010 BQE459010 CAA459010 CJW459010 CTS459010 DDO459010 DNK459010 DXG459010 EHC459010 EQY459010 FAU459010 FKQ459010 FUM459010 GEI459010 GOE459010 GYA459010 HHW459010 HRS459010 IBO459010 ILK459010 IVG459010 JFC459010 JOY459010 JYU459010 KIQ459010 KSM459010 LCI459010 LME459010 LWA459010 MFW459010 MPS459010 MZO459010 NJK459010 NTG459010 ODC459010 OMY459010 OWU459010 PGQ459010 PQM459010 QAI459010 QKE459010 QUA459010 RDW459010 RNS459010 RXO459010 SHK459010 SRG459010 TBC459010 TKY459010 TUU459010 UEQ459010 UOM459010 UYI459010 VIE459010 VSA459010 WBW459010 WLS459010 WVO459010 G524546 JC524546 SY524546 ACU524546 AMQ524546 AWM524546 BGI524546 BQE524546 CAA524546 CJW524546 CTS524546 DDO524546 DNK524546 DXG524546 EHC524546 EQY524546 FAU524546 FKQ524546 FUM524546 GEI524546 GOE524546 GYA524546 HHW524546 HRS524546 IBO524546 ILK524546 IVG524546 JFC524546 JOY524546 JYU524546 KIQ524546 KSM524546 LCI524546 LME524546 LWA524546 MFW524546 MPS524546 MZO524546 NJK524546 NTG524546 ODC524546 OMY524546 OWU524546 PGQ524546 PQM524546 QAI524546 QKE524546 QUA524546 RDW524546 RNS524546 RXO524546 SHK524546 SRG524546 TBC524546 TKY524546 TUU524546 UEQ524546 UOM524546 UYI524546 VIE524546 VSA524546 WBW524546 WLS524546 WVO524546 G590082 JC590082 SY590082 ACU590082 AMQ590082 AWM590082 BGI590082 BQE590082 CAA590082 CJW590082 CTS590082 DDO590082 DNK590082 DXG590082 EHC590082 EQY590082 FAU590082 FKQ590082 FUM590082 GEI590082 GOE590082 GYA590082 HHW590082 HRS590082 IBO590082 ILK590082 IVG590082 JFC590082 JOY590082 JYU590082 KIQ590082 KSM590082 LCI590082 LME590082 LWA590082 MFW590082 MPS590082 MZO590082 NJK590082 NTG590082 ODC590082 OMY590082 OWU590082 PGQ590082 PQM590082 QAI590082 QKE590082 QUA590082 RDW590082 RNS590082 RXO590082 SHK590082 SRG590082 TBC590082 TKY590082 TUU590082 UEQ590082 UOM590082 UYI590082 VIE590082 VSA590082 WBW590082 WLS590082 WVO590082 G655618 JC655618 SY655618 ACU655618 AMQ655618 AWM655618 BGI655618 BQE655618 CAA655618 CJW655618 CTS655618 DDO655618 DNK655618 DXG655618 EHC655618 EQY655618 FAU655618 FKQ655618 FUM655618 GEI655618 GOE655618 GYA655618 HHW655618 HRS655618 IBO655618 ILK655618 IVG655618 JFC655618 JOY655618 JYU655618 KIQ655618 KSM655618 LCI655618 LME655618 LWA655618 MFW655618 MPS655618 MZO655618 NJK655618 NTG655618 ODC655618 OMY655618 OWU655618 PGQ655618 PQM655618 QAI655618 QKE655618 QUA655618 RDW655618 RNS655618 RXO655618 SHK655618 SRG655618 TBC655618 TKY655618 TUU655618 UEQ655618 UOM655618 UYI655618 VIE655618 VSA655618 WBW655618 WLS655618 WVO655618 G721154 JC721154 SY721154 ACU721154 AMQ721154 AWM721154 BGI721154 BQE721154 CAA721154 CJW721154 CTS721154 DDO721154 DNK721154 DXG721154 EHC721154 EQY721154 FAU721154 FKQ721154 FUM721154 GEI721154 GOE721154 GYA721154 HHW721154 HRS721154 IBO721154 ILK721154 IVG721154 JFC721154 JOY721154 JYU721154 KIQ721154 KSM721154 LCI721154 LME721154 LWA721154 MFW721154 MPS721154 MZO721154 NJK721154 NTG721154 ODC721154 OMY721154 OWU721154 PGQ721154 PQM721154 QAI721154 QKE721154 QUA721154 RDW721154 RNS721154 RXO721154 SHK721154 SRG721154 TBC721154 TKY721154 TUU721154 UEQ721154 UOM721154 UYI721154 VIE721154 VSA721154 WBW721154 WLS721154 WVO721154 G786690 JC786690 SY786690 ACU786690 AMQ786690 AWM786690 BGI786690 BQE786690 CAA786690 CJW786690 CTS786690 DDO786690 DNK786690 DXG786690 EHC786690 EQY786690 FAU786690 FKQ786690 FUM786690 GEI786690 GOE786690 GYA786690 HHW786690 HRS786690 IBO786690 ILK786690 IVG786690 JFC786690 JOY786690 JYU786690 KIQ786690 KSM786690 LCI786690 LME786690 LWA786690 MFW786690 MPS786690 MZO786690 NJK786690 NTG786690 ODC786690 OMY786690 OWU786690 PGQ786690 PQM786690 QAI786690 QKE786690 QUA786690 RDW786690 RNS786690 RXO786690 SHK786690 SRG786690 TBC786690 TKY786690 TUU786690 UEQ786690 UOM786690 UYI786690 VIE786690 VSA786690 WBW786690 WLS786690 WVO786690 G852226 JC852226 SY852226 ACU852226 AMQ852226 AWM852226 BGI852226 BQE852226 CAA852226 CJW852226 CTS852226 DDO852226 DNK852226 DXG852226 EHC852226 EQY852226 FAU852226 FKQ852226 FUM852226 GEI852226 GOE852226 GYA852226 HHW852226 HRS852226 IBO852226 ILK852226 IVG852226 JFC852226 JOY852226 JYU852226 KIQ852226 KSM852226 LCI852226 LME852226 LWA852226 MFW852226 MPS852226 MZO852226 NJK852226 NTG852226 ODC852226 OMY852226 OWU852226 PGQ852226 PQM852226 QAI852226 QKE852226 QUA852226 RDW852226 RNS852226 RXO852226 SHK852226 SRG852226 TBC852226 TKY852226 TUU852226 UEQ852226 UOM852226 UYI852226 VIE852226 VSA852226 WBW852226 WLS852226 WVO852226 G917762 JC917762 SY917762 ACU917762 AMQ917762 AWM917762 BGI917762 BQE917762 CAA917762 CJW917762 CTS917762 DDO917762 DNK917762 DXG917762 EHC917762 EQY917762 FAU917762 FKQ917762 FUM917762 GEI917762 GOE917762 GYA917762 HHW917762 HRS917762 IBO917762 ILK917762 IVG917762 JFC917762 JOY917762 JYU917762 KIQ917762 KSM917762 LCI917762 LME917762 LWA917762 MFW917762 MPS917762 MZO917762 NJK917762 NTG917762 ODC917762 OMY917762 OWU917762 PGQ917762 PQM917762 QAI917762 QKE917762 QUA917762 RDW917762 RNS917762 RXO917762 SHK917762 SRG917762 TBC917762 TKY917762 TUU917762 UEQ917762 UOM917762 UYI917762 VIE917762 VSA917762 WBW917762 WLS917762 WVO917762 G983298 JC983298 SY983298 ACU983298 AMQ983298 AWM983298 BGI983298 BQE983298 CAA983298 CJW983298 CTS983298 DDO983298 DNK983298 DXG983298 EHC983298 EQY983298 FAU983298 FKQ983298 FUM983298 GEI983298 GOE983298 GYA983298 HHW983298 HRS983298 IBO983298 ILK983298 IVG983298 JFC983298 JOY983298 JYU983298 KIQ983298 KSM983298 LCI983298 LME983298 LWA983298 MFW983298 MPS983298 MZO983298 NJK983298 NTG983298 ODC983298 OMY983298 OWU983298 PGQ983298 PQM983298 QAI983298 QKE983298 QUA983298 RDW983298 RNS983298 RXO983298 SHK983298 SRG983298 TBC983298 TKY983298 TUU983298 UEQ983298 UOM983298 UYI983298 VIE983298 VSA983298 WBW983298 WLS983298 WVO983298 N160 JJ160 TF160 ADB160 AMX160 AWT160 BGP160 BQL160 CAH160 CKD160 CTZ160 DDV160 DNR160 DXN160 EHJ160 ERF160 FBB160 FKX160 FUT160 GEP160 GOL160 GYH160 HID160 HRZ160 IBV160 ILR160 IVN160 JFJ160 JPF160 JZB160 KIX160 KST160 LCP160 LML160 LWH160 MGD160 MPZ160 MZV160 NJR160 NTN160 ODJ160 ONF160 OXB160 PGX160 PQT160 QAP160 QKL160 QUH160 RED160 RNZ160 RXV160 SHR160 SRN160 TBJ160 TLF160 TVB160 UEX160 UOT160 UYP160 VIL160 VSH160 WCD160 WLZ160 WVV160 N65696 JJ65696 TF65696 ADB65696 AMX65696 AWT65696 BGP65696 BQL65696 CAH65696 CKD65696 CTZ65696 DDV65696 DNR65696 DXN65696 EHJ65696 ERF65696 FBB65696 FKX65696 FUT65696 GEP65696 GOL65696 GYH65696 HID65696 HRZ65696 IBV65696 ILR65696 IVN65696 JFJ65696 JPF65696 JZB65696 KIX65696 KST65696 LCP65696 LML65696 LWH65696 MGD65696 MPZ65696 MZV65696 NJR65696 NTN65696 ODJ65696 ONF65696 OXB65696 PGX65696 PQT65696 QAP65696 QKL65696 QUH65696 RED65696 RNZ65696 RXV65696 SHR65696 SRN65696 TBJ65696 TLF65696 TVB65696 UEX65696 UOT65696 UYP65696 VIL65696 VSH65696 WCD65696 WLZ65696 WVV65696 N131232 JJ131232 TF131232 ADB131232 AMX131232 AWT131232 BGP131232 BQL131232 CAH131232 CKD131232 CTZ131232 DDV131232 DNR131232 DXN131232 EHJ131232 ERF131232 FBB131232 FKX131232 FUT131232 GEP131232 GOL131232 GYH131232 HID131232 HRZ131232 IBV131232 ILR131232 IVN131232 JFJ131232 JPF131232 JZB131232 KIX131232 KST131232 LCP131232 LML131232 LWH131232 MGD131232 MPZ131232 MZV131232 NJR131232 NTN131232 ODJ131232 ONF131232 OXB131232 PGX131232 PQT131232 QAP131232 QKL131232 QUH131232 RED131232 RNZ131232 RXV131232 SHR131232 SRN131232 TBJ131232 TLF131232 TVB131232 UEX131232 UOT131232 UYP131232 VIL131232 VSH131232 WCD131232 WLZ131232 WVV131232 N196768 JJ196768 TF196768 ADB196768 AMX196768 AWT196768 BGP196768 BQL196768 CAH196768 CKD196768 CTZ196768 DDV196768 DNR196768 DXN196768 EHJ196768 ERF196768 FBB196768 FKX196768 FUT196768 GEP196768 GOL196768 GYH196768 HID196768 HRZ196768 IBV196768 ILR196768 IVN196768 JFJ196768 JPF196768 JZB196768 KIX196768 KST196768 LCP196768 LML196768 LWH196768 MGD196768 MPZ196768 MZV196768 NJR196768 NTN196768 ODJ196768 ONF196768 OXB196768 PGX196768 PQT196768 QAP196768 QKL196768 QUH196768 RED196768 RNZ196768 RXV196768 SHR196768 SRN196768 TBJ196768 TLF196768 TVB196768 UEX196768 UOT196768 UYP196768 VIL196768 VSH196768 WCD196768 WLZ196768 WVV196768 N262304 JJ262304 TF262304 ADB262304 AMX262304 AWT262304 BGP262304 BQL262304 CAH262304 CKD262304 CTZ262304 DDV262304 DNR262304 DXN262304 EHJ262304 ERF262304 FBB262304 FKX262304 FUT262304 GEP262304 GOL262304 GYH262304 HID262304 HRZ262304 IBV262304 ILR262304 IVN262304 JFJ262304 JPF262304 JZB262304 KIX262304 KST262304 LCP262304 LML262304 LWH262304 MGD262304 MPZ262304 MZV262304 NJR262304 NTN262304 ODJ262304 ONF262304 OXB262304 PGX262304 PQT262304 QAP262304 QKL262304 QUH262304 RED262304 RNZ262304 RXV262304 SHR262304 SRN262304 TBJ262304 TLF262304 TVB262304 UEX262304 UOT262304 UYP262304 VIL262304 VSH262304 WCD262304 WLZ262304 WVV262304 N327840 JJ327840 TF327840 ADB327840 AMX327840 AWT327840 BGP327840 BQL327840 CAH327840 CKD327840 CTZ327840 DDV327840 DNR327840 DXN327840 EHJ327840 ERF327840 FBB327840 FKX327840 FUT327840 GEP327840 GOL327840 GYH327840 HID327840 HRZ327840 IBV327840 ILR327840 IVN327840 JFJ327840 JPF327840 JZB327840 KIX327840 KST327840 LCP327840 LML327840 LWH327840 MGD327840 MPZ327840 MZV327840 NJR327840 NTN327840 ODJ327840 ONF327840 OXB327840 PGX327840 PQT327840 QAP327840 QKL327840 QUH327840 RED327840 RNZ327840 RXV327840 SHR327840 SRN327840 TBJ327840 TLF327840 TVB327840 UEX327840 UOT327840 UYP327840 VIL327840 VSH327840 WCD327840 WLZ327840 WVV327840 N393376 JJ393376 TF393376 ADB393376 AMX393376 AWT393376 BGP393376 BQL393376 CAH393376 CKD393376 CTZ393376 DDV393376 DNR393376 DXN393376 EHJ393376 ERF393376 FBB393376 FKX393376 FUT393376 GEP393376 GOL393376 GYH393376 HID393376 HRZ393376 IBV393376 ILR393376 IVN393376 JFJ393376 JPF393376 JZB393376 KIX393376 KST393376 LCP393376 LML393376 LWH393376 MGD393376 MPZ393376 MZV393376 NJR393376 NTN393376 ODJ393376 ONF393376 OXB393376 PGX393376 PQT393376 QAP393376 QKL393376 QUH393376 RED393376 RNZ393376 RXV393376 SHR393376 SRN393376 TBJ393376 TLF393376 TVB393376 UEX393376 UOT393376 UYP393376 VIL393376 VSH393376 WCD393376 WLZ393376 WVV393376 N458912 JJ458912 TF458912 ADB458912 AMX458912 AWT458912 BGP458912 BQL458912 CAH458912 CKD458912 CTZ458912 DDV458912 DNR458912 DXN458912 EHJ458912 ERF458912 FBB458912 FKX458912 FUT458912 GEP458912 GOL458912 GYH458912 HID458912 HRZ458912 IBV458912 ILR458912 IVN458912 JFJ458912 JPF458912 JZB458912 KIX458912 KST458912 LCP458912 LML458912 LWH458912 MGD458912 MPZ458912 MZV458912 NJR458912 NTN458912 ODJ458912 ONF458912 OXB458912 PGX458912 PQT458912 QAP458912 QKL458912 QUH458912 RED458912 RNZ458912 RXV458912 SHR458912 SRN458912 TBJ458912 TLF458912 TVB458912 UEX458912 UOT458912 UYP458912 VIL458912 VSH458912 WCD458912 WLZ458912 WVV458912 N524448 JJ524448 TF524448 ADB524448 AMX524448 AWT524448 BGP524448 BQL524448 CAH524448 CKD524448 CTZ524448 DDV524448 DNR524448 DXN524448 EHJ524448 ERF524448 FBB524448 FKX524448 FUT524448 GEP524448 GOL524448 GYH524448 HID524448 HRZ524448 IBV524448 ILR524448 IVN524448 JFJ524448 JPF524448 JZB524448 KIX524448 KST524448 LCP524448 LML524448 LWH524448 MGD524448 MPZ524448 MZV524448 NJR524448 NTN524448 ODJ524448 ONF524448 OXB524448 PGX524448 PQT524448 QAP524448 QKL524448 QUH524448 RED524448 RNZ524448 RXV524448 SHR524448 SRN524448 TBJ524448 TLF524448 TVB524448 UEX524448 UOT524448 UYP524448 VIL524448 VSH524448 WCD524448 WLZ524448 WVV524448 N589984 JJ589984 TF589984 ADB589984 AMX589984 AWT589984 BGP589984 BQL589984 CAH589984 CKD589984 CTZ589984 DDV589984 DNR589984 DXN589984 EHJ589984 ERF589984 FBB589984 FKX589984 FUT589984 GEP589984 GOL589984 GYH589984 HID589984 HRZ589984 IBV589984 ILR589984 IVN589984 JFJ589984 JPF589984 JZB589984 KIX589984 KST589984 LCP589984 LML589984 LWH589984 MGD589984 MPZ589984 MZV589984 NJR589984 NTN589984 ODJ589984 ONF589984 OXB589984 PGX589984 PQT589984 QAP589984 QKL589984 QUH589984 RED589984 RNZ589984 RXV589984 SHR589984 SRN589984 TBJ589984 TLF589984 TVB589984 UEX589984 UOT589984 UYP589984 VIL589984 VSH589984 WCD589984 WLZ589984 WVV589984 N655520 JJ655520 TF655520 ADB655520 AMX655520 AWT655520 BGP655520 BQL655520 CAH655520 CKD655520 CTZ655520 DDV655520 DNR655520 DXN655520 EHJ655520 ERF655520 FBB655520 FKX655520 FUT655520 GEP655520 GOL655520 GYH655520 HID655520 HRZ655520 IBV655520 ILR655520 IVN655520 JFJ655520 JPF655520 JZB655520 KIX655520 KST655520 LCP655520 LML655520 LWH655520 MGD655520 MPZ655520 MZV655520 NJR655520 NTN655520 ODJ655520 ONF655520 OXB655520 PGX655520 PQT655520 QAP655520 QKL655520 QUH655520 RED655520 RNZ655520 RXV655520 SHR655520 SRN655520 TBJ655520 TLF655520 TVB655520 UEX655520 UOT655520 UYP655520 VIL655520 VSH655520 WCD655520 WLZ655520 WVV655520 N721056 JJ721056 TF721056 ADB721056 AMX721056 AWT721056 BGP721056 BQL721056 CAH721056 CKD721056 CTZ721056 DDV721056 DNR721056 DXN721056 EHJ721056 ERF721056 FBB721056 FKX721056 FUT721056 GEP721056 GOL721056 GYH721056 HID721056 HRZ721056 IBV721056 ILR721056 IVN721056 JFJ721056 JPF721056 JZB721056 KIX721056 KST721056 LCP721056 LML721056 LWH721056 MGD721056 MPZ721056 MZV721056 NJR721056 NTN721056 ODJ721056 ONF721056 OXB721056 PGX721056 PQT721056 QAP721056 QKL721056 QUH721056 RED721056 RNZ721056 RXV721056 SHR721056 SRN721056 TBJ721056 TLF721056 TVB721056 UEX721056 UOT721056 UYP721056 VIL721056 VSH721056 WCD721056 WLZ721056 WVV721056 N786592 JJ786592 TF786592 ADB786592 AMX786592 AWT786592 BGP786592 BQL786592 CAH786592 CKD786592 CTZ786592 DDV786592 DNR786592 DXN786592 EHJ786592 ERF786592 FBB786592 FKX786592 FUT786592 GEP786592 GOL786592 GYH786592 HID786592 HRZ786592 IBV786592 ILR786592 IVN786592 JFJ786592 JPF786592 JZB786592 KIX786592 KST786592 LCP786592 LML786592 LWH786592 MGD786592 MPZ786592 MZV786592 NJR786592 NTN786592 ODJ786592 ONF786592 OXB786592 PGX786592 PQT786592 QAP786592 QKL786592 QUH786592 RED786592 RNZ786592 RXV786592 SHR786592 SRN786592 TBJ786592 TLF786592 TVB786592 UEX786592 UOT786592 UYP786592 VIL786592 VSH786592 WCD786592 WLZ786592 WVV786592 N852128 JJ852128 TF852128 ADB852128 AMX852128 AWT852128 BGP852128 BQL852128 CAH852128 CKD852128 CTZ852128 DDV852128 DNR852128 DXN852128 EHJ852128 ERF852128 FBB852128 FKX852128 FUT852128 GEP852128 GOL852128 GYH852128 HID852128 HRZ852128 IBV852128 ILR852128 IVN852128 JFJ852128 JPF852128 JZB852128 KIX852128 KST852128 LCP852128 LML852128 LWH852128 MGD852128 MPZ852128 MZV852128 NJR852128 NTN852128 ODJ852128 ONF852128 OXB852128 PGX852128 PQT852128 QAP852128 QKL852128 QUH852128 RED852128 RNZ852128 RXV852128 SHR852128 SRN852128 TBJ852128 TLF852128 TVB852128 UEX852128 UOT852128 UYP852128 VIL852128 VSH852128 WCD852128 WLZ852128 WVV852128 N917664 JJ917664 TF917664 ADB917664 AMX917664 AWT917664 BGP917664 BQL917664 CAH917664 CKD917664 CTZ917664 DDV917664 DNR917664 DXN917664 EHJ917664 ERF917664 FBB917664 FKX917664 FUT917664 GEP917664 GOL917664 GYH917664 HID917664 HRZ917664 IBV917664 ILR917664 IVN917664 JFJ917664 JPF917664 JZB917664 KIX917664 KST917664 LCP917664 LML917664 LWH917664 MGD917664 MPZ917664 MZV917664 NJR917664 NTN917664 ODJ917664 ONF917664 OXB917664 PGX917664 PQT917664 QAP917664 QKL917664 QUH917664 RED917664 RNZ917664 RXV917664 SHR917664 SRN917664 TBJ917664 TLF917664 TVB917664 UEX917664 UOT917664 UYP917664 VIL917664 VSH917664 WCD917664 WLZ917664 WVV917664 N983200 JJ983200 TF983200 ADB983200 AMX983200 AWT983200 BGP983200 BQL983200 CAH983200 CKD983200 CTZ983200 DDV983200 DNR983200 DXN983200 EHJ983200 ERF983200 FBB983200 FKX983200 FUT983200 GEP983200 GOL983200 GYH983200 HID983200 HRZ983200 IBV983200 ILR983200 IVN983200 JFJ983200 JPF983200 JZB983200 KIX983200 KST983200 LCP983200 LML983200 LWH983200 MGD983200 MPZ983200 MZV983200 NJR983200 NTN983200 ODJ983200 ONF983200 OXB983200 PGX983200 PQT983200 QAP983200 QKL983200 QUH983200 RED983200 RNZ983200 RXV983200 SHR983200 SRN983200 TBJ983200 TLF983200 TVB983200 UEX983200 UOT983200 UYP983200 VIL983200 VSH983200 WCD983200 WLZ983200 WVV983200 N149:N158 JJ149:JJ158 TF149:TF158 ADB149:ADB158 AMX149:AMX158 AWT149:AWT158 BGP149:BGP158 BQL149:BQL158 CAH149:CAH158 CKD149:CKD158 CTZ149:CTZ158 DDV149:DDV158 DNR149:DNR158 DXN149:DXN158 EHJ149:EHJ158 ERF149:ERF158 FBB149:FBB158 FKX149:FKX158 FUT149:FUT158 GEP149:GEP158 GOL149:GOL158 GYH149:GYH158 HID149:HID158 HRZ149:HRZ158 IBV149:IBV158 ILR149:ILR158 IVN149:IVN158 JFJ149:JFJ158 JPF149:JPF158 JZB149:JZB158 KIX149:KIX158 KST149:KST158 LCP149:LCP158 LML149:LML158 LWH149:LWH158 MGD149:MGD158 MPZ149:MPZ158 MZV149:MZV158 NJR149:NJR158 NTN149:NTN158 ODJ149:ODJ158 ONF149:ONF158 OXB149:OXB158 PGX149:PGX158 PQT149:PQT158 QAP149:QAP158 QKL149:QKL158 QUH149:QUH158 RED149:RED158 RNZ149:RNZ158 RXV149:RXV158 SHR149:SHR158 SRN149:SRN158 TBJ149:TBJ158 TLF149:TLF158 TVB149:TVB158 UEX149:UEX158 UOT149:UOT158 UYP149:UYP158 VIL149:VIL158 VSH149:VSH158 WCD149:WCD158 WLZ149:WLZ158 WVV149:WVV158 N65685:N65694 JJ65685:JJ65694 TF65685:TF65694 ADB65685:ADB65694 AMX65685:AMX65694 AWT65685:AWT65694 BGP65685:BGP65694 BQL65685:BQL65694 CAH65685:CAH65694 CKD65685:CKD65694 CTZ65685:CTZ65694 DDV65685:DDV65694 DNR65685:DNR65694 DXN65685:DXN65694 EHJ65685:EHJ65694 ERF65685:ERF65694 FBB65685:FBB65694 FKX65685:FKX65694 FUT65685:FUT65694 GEP65685:GEP65694 GOL65685:GOL65694 GYH65685:GYH65694 HID65685:HID65694 HRZ65685:HRZ65694 IBV65685:IBV65694 ILR65685:ILR65694 IVN65685:IVN65694 JFJ65685:JFJ65694 JPF65685:JPF65694 JZB65685:JZB65694 KIX65685:KIX65694 KST65685:KST65694 LCP65685:LCP65694 LML65685:LML65694 LWH65685:LWH65694 MGD65685:MGD65694 MPZ65685:MPZ65694 MZV65685:MZV65694 NJR65685:NJR65694 NTN65685:NTN65694 ODJ65685:ODJ65694 ONF65685:ONF65694 OXB65685:OXB65694 PGX65685:PGX65694 PQT65685:PQT65694 QAP65685:QAP65694 QKL65685:QKL65694 QUH65685:QUH65694 RED65685:RED65694 RNZ65685:RNZ65694 RXV65685:RXV65694 SHR65685:SHR65694 SRN65685:SRN65694 TBJ65685:TBJ65694 TLF65685:TLF65694 TVB65685:TVB65694 UEX65685:UEX65694 UOT65685:UOT65694 UYP65685:UYP65694 VIL65685:VIL65694 VSH65685:VSH65694 WCD65685:WCD65694 WLZ65685:WLZ65694 WVV65685:WVV65694 N131221:N131230 JJ131221:JJ131230 TF131221:TF131230 ADB131221:ADB131230 AMX131221:AMX131230 AWT131221:AWT131230 BGP131221:BGP131230 BQL131221:BQL131230 CAH131221:CAH131230 CKD131221:CKD131230 CTZ131221:CTZ131230 DDV131221:DDV131230 DNR131221:DNR131230 DXN131221:DXN131230 EHJ131221:EHJ131230 ERF131221:ERF131230 FBB131221:FBB131230 FKX131221:FKX131230 FUT131221:FUT131230 GEP131221:GEP131230 GOL131221:GOL131230 GYH131221:GYH131230 HID131221:HID131230 HRZ131221:HRZ131230 IBV131221:IBV131230 ILR131221:ILR131230 IVN131221:IVN131230 JFJ131221:JFJ131230 JPF131221:JPF131230 JZB131221:JZB131230 KIX131221:KIX131230 KST131221:KST131230 LCP131221:LCP131230 LML131221:LML131230 LWH131221:LWH131230 MGD131221:MGD131230 MPZ131221:MPZ131230 MZV131221:MZV131230 NJR131221:NJR131230 NTN131221:NTN131230 ODJ131221:ODJ131230 ONF131221:ONF131230 OXB131221:OXB131230 PGX131221:PGX131230 PQT131221:PQT131230 QAP131221:QAP131230 QKL131221:QKL131230 QUH131221:QUH131230 RED131221:RED131230 RNZ131221:RNZ131230 RXV131221:RXV131230 SHR131221:SHR131230 SRN131221:SRN131230 TBJ131221:TBJ131230 TLF131221:TLF131230 TVB131221:TVB131230 UEX131221:UEX131230 UOT131221:UOT131230 UYP131221:UYP131230 VIL131221:VIL131230 VSH131221:VSH131230 WCD131221:WCD131230 WLZ131221:WLZ131230 WVV131221:WVV131230 N196757:N196766 JJ196757:JJ196766 TF196757:TF196766 ADB196757:ADB196766 AMX196757:AMX196766 AWT196757:AWT196766 BGP196757:BGP196766 BQL196757:BQL196766 CAH196757:CAH196766 CKD196757:CKD196766 CTZ196757:CTZ196766 DDV196757:DDV196766 DNR196757:DNR196766 DXN196757:DXN196766 EHJ196757:EHJ196766 ERF196757:ERF196766 FBB196757:FBB196766 FKX196757:FKX196766 FUT196757:FUT196766 GEP196757:GEP196766 GOL196757:GOL196766 GYH196757:GYH196766 HID196757:HID196766 HRZ196757:HRZ196766 IBV196757:IBV196766 ILR196757:ILR196766 IVN196757:IVN196766 JFJ196757:JFJ196766 JPF196757:JPF196766 JZB196757:JZB196766 KIX196757:KIX196766 KST196757:KST196766 LCP196757:LCP196766 LML196757:LML196766 LWH196757:LWH196766 MGD196757:MGD196766 MPZ196757:MPZ196766 MZV196757:MZV196766 NJR196757:NJR196766 NTN196757:NTN196766 ODJ196757:ODJ196766 ONF196757:ONF196766 OXB196757:OXB196766 PGX196757:PGX196766 PQT196757:PQT196766 QAP196757:QAP196766 QKL196757:QKL196766 QUH196757:QUH196766 RED196757:RED196766 RNZ196757:RNZ196766 RXV196757:RXV196766 SHR196757:SHR196766 SRN196757:SRN196766 TBJ196757:TBJ196766 TLF196757:TLF196766 TVB196757:TVB196766 UEX196757:UEX196766 UOT196757:UOT196766 UYP196757:UYP196766 VIL196757:VIL196766 VSH196757:VSH196766 WCD196757:WCD196766 WLZ196757:WLZ196766 WVV196757:WVV196766 N262293:N262302 JJ262293:JJ262302 TF262293:TF262302 ADB262293:ADB262302 AMX262293:AMX262302 AWT262293:AWT262302 BGP262293:BGP262302 BQL262293:BQL262302 CAH262293:CAH262302 CKD262293:CKD262302 CTZ262293:CTZ262302 DDV262293:DDV262302 DNR262293:DNR262302 DXN262293:DXN262302 EHJ262293:EHJ262302 ERF262293:ERF262302 FBB262293:FBB262302 FKX262293:FKX262302 FUT262293:FUT262302 GEP262293:GEP262302 GOL262293:GOL262302 GYH262293:GYH262302 HID262293:HID262302 HRZ262293:HRZ262302 IBV262293:IBV262302 ILR262293:ILR262302 IVN262293:IVN262302 JFJ262293:JFJ262302 JPF262293:JPF262302 JZB262293:JZB262302 KIX262293:KIX262302 KST262293:KST262302 LCP262293:LCP262302 LML262293:LML262302 LWH262293:LWH262302 MGD262293:MGD262302 MPZ262293:MPZ262302 MZV262293:MZV262302 NJR262293:NJR262302 NTN262293:NTN262302 ODJ262293:ODJ262302 ONF262293:ONF262302 OXB262293:OXB262302 PGX262293:PGX262302 PQT262293:PQT262302 QAP262293:QAP262302 QKL262293:QKL262302 QUH262293:QUH262302 RED262293:RED262302 RNZ262293:RNZ262302 RXV262293:RXV262302 SHR262293:SHR262302 SRN262293:SRN262302 TBJ262293:TBJ262302 TLF262293:TLF262302 TVB262293:TVB262302 UEX262293:UEX262302 UOT262293:UOT262302 UYP262293:UYP262302 VIL262293:VIL262302 VSH262293:VSH262302 WCD262293:WCD262302 WLZ262293:WLZ262302 WVV262293:WVV262302 N327829:N327838 JJ327829:JJ327838 TF327829:TF327838 ADB327829:ADB327838 AMX327829:AMX327838 AWT327829:AWT327838 BGP327829:BGP327838 BQL327829:BQL327838 CAH327829:CAH327838 CKD327829:CKD327838 CTZ327829:CTZ327838 DDV327829:DDV327838 DNR327829:DNR327838 DXN327829:DXN327838 EHJ327829:EHJ327838 ERF327829:ERF327838 FBB327829:FBB327838 FKX327829:FKX327838 FUT327829:FUT327838 GEP327829:GEP327838 GOL327829:GOL327838 GYH327829:GYH327838 HID327829:HID327838 HRZ327829:HRZ327838 IBV327829:IBV327838 ILR327829:ILR327838 IVN327829:IVN327838 JFJ327829:JFJ327838 JPF327829:JPF327838 JZB327829:JZB327838 KIX327829:KIX327838 KST327829:KST327838 LCP327829:LCP327838 LML327829:LML327838 LWH327829:LWH327838 MGD327829:MGD327838 MPZ327829:MPZ327838 MZV327829:MZV327838 NJR327829:NJR327838 NTN327829:NTN327838 ODJ327829:ODJ327838 ONF327829:ONF327838 OXB327829:OXB327838 PGX327829:PGX327838 PQT327829:PQT327838 QAP327829:QAP327838 QKL327829:QKL327838 QUH327829:QUH327838 RED327829:RED327838 RNZ327829:RNZ327838 RXV327829:RXV327838 SHR327829:SHR327838 SRN327829:SRN327838 TBJ327829:TBJ327838 TLF327829:TLF327838 TVB327829:TVB327838 UEX327829:UEX327838 UOT327829:UOT327838 UYP327829:UYP327838 VIL327829:VIL327838 VSH327829:VSH327838 WCD327829:WCD327838 WLZ327829:WLZ327838 WVV327829:WVV327838 N393365:N393374 JJ393365:JJ393374 TF393365:TF393374 ADB393365:ADB393374 AMX393365:AMX393374 AWT393365:AWT393374 BGP393365:BGP393374 BQL393365:BQL393374 CAH393365:CAH393374 CKD393365:CKD393374 CTZ393365:CTZ393374 DDV393365:DDV393374 DNR393365:DNR393374 DXN393365:DXN393374 EHJ393365:EHJ393374 ERF393365:ERF393374 FBB393365:FBB393374 FKX393365:FKX393374 FUT393365:FUT393374 GEP393365:GEP393374 GOL393365:GOL393374 GYH393365:GYH393374 HID393365:HID393374 HRZ393365:HRZ393374 IBV393365:IBV393374 ILR393365:ILR393374 IVN393365:IVN393374 JFJ393365:JFJ393374 JPF393365:JPF393374 JZB393365:JZB393374 KIX393365:KIX393374 KST393365:KST393374 LCP393365:LCP393374 LML393365:LML393374 LWH393365:LWH393374 MGD393365:MGD393374 MPZ393365:MPZ393374 MZV393365:MZV393374 NJR393365:NJR393374 NTN393365:NTN393374 ODJ393365:ODJ393374 ONF393365:ONF393374 OXB393365:OXB393374 PGX393365:PGX393374 PQT393365:PQT393374 QAP393365:QAP393374 QKL393365:QKL393374 QUH393365:QUH393374 RED393365:RED393374 RNZ393365:RNZ393374 RXV393365:RXV393374 SHR393365:SHR393374 SRN393365:SRN393374 TBJ393365:TBJ393374 TLF393365:TLF393374 TVB393365:TVB393374 UEX393365:UEX393374 UOT393365:UOT393374 UYP393365:UYP393374 VIL393365:VIL393374 VSH393365:VSH393374 WCD393365:WCD393374 WLZ393365:WLZ393374 WVV393365:WVV393374 N458901:N458910 JJ458901:JJ458910 TF458901:TF458910 ADB458901:ADB458910 AMX458901:AMX458910 AWT458901:AWT458910 BGP458901:BGP458910 BQL458901:BQL458910 CAH458901:CAH458910 CKD458901:CKD458910 CTZ458901:CTZ458910 DDV458901:DDV458910 DNR458901:DNR458910 DXN458901:DXN458910 EHJ458901:EHJ458910 ERF458901:ERF458910 FBB458901:FBB458910 FKX458901:FKX458910 FUT458901:FUT458910 GEP458901:GEP458910 GOL458901:GOL458910 GYH458901:GYH458910 HID458901:HID458910 HRZ458901:HRZ458910 IBV458901:IBV458910 ILR458901:ILR458910 IVN458901:IVN458910 JFJ458901:JFJ458910 JPF458901:JPF458910 JZB458901:JZB458910 KIX458901:KIX458910 KST458901:KST458910 LCP458901:LCP458910 LML458901:LML458910 LWH458901:LWH458910 MGD458901:MGD458910 MPZ458901:MPZ458910 MZV458901:MZV458910 NJR458901:NJR458910 NTN458901:NTN458910 ODJ458901:ODJ458910 ONF458901:ONF458910 OXB458901:OXB458910 PGX458901:PGX458910 PQT458901:PQT458910 QAP458901:QAP458910 QKL458901:QKL458910 QUH458901:QUH458910 RED458901:RED458910 RNZ458901:RNZ458910 RXV458901:RXV458910 SHR458901:SHR458910 SRN458901:SRN458910 TBJ458901:TBJ458910 TLF458901:TLF458910 TVB458901:TVB458910 UEX458901:UEX458910 UOT458901:UOT458910 UYP458901:UYP458910 VIL458901:VIL458910 VSH458901:VSH458910 WCD458901:WCD458910 WLZ458901:WLZ458910 WVV458901:WVV458910 N524437:N524446 JJ524437:JJ524446 TF524437:TF524446 ADB524437:ADB524446 AMX524437:AMX524446 AWT524437:AWT524446 BGP524437:BGP524446 BQL524437:BQL524446 CAH524437:CAH524446 CKD524437:CKD524446 CTZ524437:CTZ524446 DDV524437:DDV524446 DNR524437:DNR524446 DXN524437:DXN524446 EHJ524437:EHJ524446 ERF524437:ERF524446 FBB524437:FBB524446 FKX524437:FKX524446 FUT524437:FUT524446 GEP524437:GEP524446 GOL524437:GOL524446 GYH524437:GYH524446 HID524437:HID524446 HRZ524437:HRZ524446 IBV524437:IBV524446 ILR524437:ILR524446 IVN524437:IVN524446 JFJ524437:JFJ524446 JPF524437:JPF524446 JZB524437:JZB524446 KIX524437:KIX524446 KST524437:KST524446 LCP524437:LCP524446 LML524437:LML524446 LWH524437:LWH524446 MGD524437:MGD524446 MPZ524437:MPZ524446 MZV524437:MZV524446 NJR524437:NJR524446 NTN524437:NTN524446 ODJ524437:ODJ524446 ONF524437:ONF524446 OXB524437:OXB524446 PGX524437:PGX524446 PQT524437:PQT524446 QAP524437:QAP524446 QKL524437:QKL524446 QUH524437:QUH524446 RED524437:RED524446 RNZ524437:RNZ524446 RXV524437:RXV524446 SHR524437:SHR524446 SRN524437:SRN524446 TBJ524437:TBJ524446 TLF524437:TLF524446 TVB524437:TVB524446 UEX524437:UEX524446 UOT524437:UOT524446 UYP524437:UYP524446 VIL524437:VIL524446 VSH524437:VSH524446 WCD524437:WCD524446 WLZ524437:WLZ524446 WVV524437:WVV524446 N589973:N589982 JJ589973:JJ589982 TF589973:TF589982 ADB589973:ADB589982 AMX589973:AMX589982 AWT589973:AWT589982 BGP589973:BGP589982 BQL589973:BQL589982 CAH589973:CAH589982 CKD589973:CKD589982 CTZ589973:CTZ589982 DDV589973:DDV589982 DNR589973:DNR589982 DXN589973:DXN589982 EHJ589973:EHJ589982 ERF589973:ERF589982 FBB589973:FBB589982 FKX589973:FKX589982 FUT589973:FUT589982 GEP589973:GEP589982 GOL589973:GOL589982 GYH589973:GYH589982 HID589973:HID589982 HRZ589973:HRZ589982 IBV589973:IBV589982 ILR589973:ILR589982 IVN589973:IVN589982 JFJ589973:JFJ589982 JPF589973:JPF589982 JZB589973:JZB589982 KIX589973:KIX589982 KST589973:KST589982 LCP589973:LCP589982 LML589973:LML589982 LWH589973:LWH589982 MGD589973:MGD589982 MPZ589973:MPZ589982 MZV589973:MZV589982 NJR589973:NJR589982 NTN589973:NTN589982 ODJ589973:ODJ589982 ONF589973:ONF589982 OXB589973:OXB589982 PGX589973:PGX589982 PQT589973:PQT589982 QAP589973:QAP589982 QKL589973:QKL589982 QUH589973:QUH589982 RED589973:RED589982 RNZ589973:RNZ589982 RXV589973:RXV589982 SHR589973:SHR589982 SRN589973:SRN589982 TBJ589973:TBJ589982 TLF589973:TLF589982 TVB589973:TVB589982 UEX589973:UEX589982 UOT589973:UOT589982 UYP589973:UYP589982 VIL589973:VIL589982 VSH589973:VSH589982 WCD589973:WCD589982 WLZ589973:WLZ589982 WVV589973:WVV589982 N655509:N655518 JJ655509:JJ655518 TF655509:TF655518 ADB655509:ADB655518 AMX655509:AMX655518 AWT655509:AWT655518 BGP655509:BGP655518 BQL655509:BQL655518 CAH655509:CAH655518 CKD655509:CKD655518 CTZ655509:CTZ655518 DDV655509:DDV655518 DNR655509:DNR655518 DXN655509:DXN655518 EHJ655509:EHJ655518 ERF655509:ERF655518 FBB655509:FBB655518 FKX655509:FKX655518 FUT655509:FUT655518 GEP655509:GEP655518 GOL655509:GOL655518 GYH655509:GYH655518 HID655509:HID655518 HRZ655509:HRZ655518 IBV655509:IBV655518 ILR655509:ILR655518 IVN655509:IVN655518 JFJ655509:JFJ655518 JPF655509:JPF655518 JZB655509:JZB655518 KIX655509:KIX655518 KST655509:KST655518 LCP655509:LCP655518 LML655509:LML655518 LWH655509:LWH655518 MGD655509:MGD655518 MPZ655509:MPZ655518 MZV655509:MZV655518 NJR655509:NJR655518 NTN655509:NTN655518 ODJ655509:ODJ655518 ONF655509:ONF655518 OXB655509:OXB655518 PGX655509:PGX655518 PQT655509:PQT655518 QAP655509:QAP655518 QKL655509:QKL655518 QUH655509:QUH655518 RED655509:RED655518 RNZ655509:RNZ655518 RXV655509:RXV655518 SHR655509:SHR655518 SRN655509:SRN655518 TBJ655509:TBJ655518 TLF655509:TLF655518 TVB655509:TVB655518 UEX655509:UEX655518 UOT655509:UOT655518 UYP655509:UYP655518 VIL655509:VIL655518 VSH655509:VSH655518 WCD655509:WCD655518 WLZ655509:WLZ655518 WVV655509:WVV655518 N721045:N721054 JJ721045:JJ721054 TF721045:TF721054 ADB721045:ADB721054 AMX721045:AMX721054 AWT721045:AWT721054 BGP721045:BGP721054 BQL721045:BQL721054 CAH721045:CAH721054 CKD721045:CKD721054 CTZ721045:CTZ721054 DDV721045:DDV721054 DNR721045:DNR721054 DXN721045:DXN721054 EHJ721045:EHJ721054 ERF721045:ERF721054 FBB721045:FBB721054 FKX721045:FKX721054 FUT721045:FUT721054 GEP721045:GEP721054 GOL721045:GOL721054 GYH721045:GYH721054 HID721045:HID721054 HRZ721045:HRZ721054 IBV721045:IBV721054 ILR721045:ILR721054 IVN721045:IVN721054 JFJ721045:JFJ721054 JPF721045:JPF721054 JZB721045:JZB721054 KIX721045:KIX721054 KST721045:KST721054 LCP721045:LCP721054 LML721045:LML721054 LWH721045:LWH721054 MGD721045:MGD721054 MPZ721045:MPZ721054 MZV721045:MZV721054 NJR721045:NJR721054 NTN721045:NTN721054 ODJ721045:ODJ721054 ONF721045:ONF721054 OXB721045:OXB721054 PGX721045:PGX721054 PQT721045:PQT721054 QAP721045:QAP721054 QKL721045:QKL721054 QUH721045:QUH721054 RED721045:RED721054 RNZ721045:RNZ721054 RXV721045:RXV721054 SHR721045:SHR721054 SRN721045:SRN721054 TBJ721045:TBJ721054 TLF721045:TLF721054 TVB721045:TVB721054 UEX721045:UEX721054 UOT721045:UOT721054 UYP721045:UYP721054 VIL721045:VIL721054 VSH721045:VSH721054 WCD721045:WCD721054 WLZ721045:WLZ721054 WVV721045:WVV721054 N786581:N786590 JJ786581:JJ786590 TF786581:TF786590 ADB786581:ADB786590 AMX786581:AMX786590 AWT786581:AWT786590 BGP786581:BGP786590 BQL786581:BQL786590 CAH786581:CAH786590 CKD786581:CKD786590 CTZ786581:CTZ786590 DDV786581:DDV786590 DNR786581:DNR786590 DXN786581:DXN786590 EHJ786581:EHJ786590 ERF786581:ERF786590 FBB786581:FBB786590 FKX786581:FKX786590 FUT786581:FUT786590 GEP786581:GEP786590 GOL786581:GOL786590 GYH786581:GYH786590 HID786581:HID786590 HRZ786581:HRZ786590 IBV786581:IBV786590 ILR786581:ILR786590 IVN786581:IVN786590 JFJ786581:JFJ786590 JPF786581:JPF786590 JZB786581:JZB786590 KIX786581:KIX786590 KST786581:KST786590 LCP786581:LCP786590 LML786581:LML786590 LWH786581:LWH786590 MGD786581:MGD786590 MPZ786581:MPZ786590 MZV786581:MZV786590 NJR786581:NJR786590 NTN786581:NTN786590 ODJ786581:ODJ786590 ONF786581:ONF786590 OXB786581:OXB786590 PGX786581:PGX786590 PQT786581:PQT786590 QAP786581:QAP786590 QKL786581:QKL786590 QUH786581:QUH786590 RED786581:RED786590 RNZ786581:RNZ786590 RXV786581:RXV786590 SHR786581:SHR786590 SRN786581:SRN786590 TBJ786581:TBJ786590 TLF786581:TLF786590 TVB786581:TVB786590 UEX786581:UEX786590 UOT786581:UOT786590 UYP786581:UYP786590 VIL786581:VIL786590 VSH786581:VSH786590 WCD786581:WCD786590 WLZ786581:WLZ786590 WVV786581:WVV786590 N852117:N852126 JJ852117:JJ852126 TF852117:TF852126 ADB852117:ADB852126 AMX852117:AMX852126 AWT852117:AWT852126 BGP852117:BGP852126 BQL852117:BQL852126 CAH852117:CAH852126 CKD852117:CKD852126 CTZ852117:CTZ852126 DDV852117:DDV852126 DNR852117:DNR852126 DXN852117:DXN852126 EHJ852117:EHJ852126 ERF852117:ERF852126 FBB852117:FBB852126 FKX852117:FKX852126 FUT852117:FUT852126 GEP852117:GEP852126 GOL852117:GOL852126 GYH852117:GYH852126 HID852117:HID852126 HRZ852117:HRZ852126 IBV852117:IBV852126 ILR852117:ILR852126 IVN852117:IVN852126 JFJ852117:JFJ852126 JPF852117:JPF852126 JZB852117:JZB852126 KIX852117:KIX852126 KST852117:KST852126 LCP852117:LCP852126 LML852117:LML852126 LWH852117:LWH852126 MGD852117:MGD852126 MPZ852117:MPZ852126 MZV852117:MZV852126 NJR852117:NJR852126 NTN852117:NTN852126 ODJ852117:ODJ852126 ONF852117:ONF852126 OXB852117:OXB852126 PGX852117:PGX852126 PQT852117:PQT852126 QAP852117:QAP852126 QKL852117:QKL852126 QUH852117:QUH852126 RED852117:RED852126 RNZ852117:RNZ852126 RXV852117:RXV852126 SHR852117:SHR852126 SRN852117:SRN852126 TBJ852117:TBJ852126 TLF852117:TLF852126 TVB852117:TVB852126 UEX852117:UEX852126 UOT852117:UOT852126 UYP852117:UYP852126 VIL852117:VIL852126 VSH852117:VSH852126 WCD852117:WCD852126 WLZ852117:WLZ852126 WVV852117:WVV852126 N917653:N917662 JJ917653:JJ917662 TF917653:TF917662 ADB917653:ADB917662 AMX917653:AMX917662 AWT917653:AWT917662 BGP917653:BGP917662 BQL917653:BQL917662 CAH917653:CAH917662 CKD917653:CKD917662 CTZ917653:CTZ917662 DDV917653:DDV917662 DNR917653:DNR917662 DXN917653:DXN917662 EHJ917653:EHJ917662 ERF917653:ERF917662 FBB917653:FBB917662 FKX917653:FKX917662 FUT917653:FUT917662 GEP917653:GEP917662 GOL917653:GOL917662 GYH917653:GYH917662 HID917653:HID917662 HRZ917653:HRZ917662 IBV917653:IBV917662 ILR917653:ILR917662 IVN917653:IVN917662 JFJ917653:JFJ917662 JPF917653:JPF917662 JZB917653:JZB917662 KIX917653:KIX917662 KST917653:KST917662 LCP917653:LCP917662 LML917653:LML917662 LWH917653:LWH917662 MGD917653:MGD917662 MPZ917653:MPZ917662 MZV917653:MZV917662 NJR917653:NJR917662 NTN917653:NTN917662 ODJ917653:ODJ917662 ONF917653:ONF917662 OXB917653:OXB917662 PGX917653:PGX917662 PQT917653:PQT917662 QAP917653:QAP917662 QKL917653:QKL917662 QUH917653:QUH917662 RED917653:RED917662 RNZ917653:RNZ917662 RXV917653:RXV917662 SHR917653:SHR917662 SRN917653:SRN917662 TBJ917653:TBJ917662 TLF917653:TLF917662 TVB917653:TVB917662 UEX917653:UEX917662 UOT917653:UOT917662 UYP917653:UYP917662 VIL917653:VIL917662 VSH917653:VSH917662 WCD917653:WCD917662 WLZ917653:WLZ917662 WVV917653:WVV917662 N983189:N983198 JJ983189:JJ983198 TF983189:TF983198 ADB983189:ADB983198 AMX983189:AMX983198 AWT983189:AWT983198 BGP983189:BGP983198 BQL983189:BQL983198 CAH983189:CAH983198 CKD983189:CKD983198 CTZ983189:CTZ983198 DDV983189:DDV983198 DNR983189:DNR983198 DXN983189:DXN983198 EHJ983189:EHJ983198 ERF983189:ERF983198 FBB983189:FBB983198 FKX983189:FKX983198 FUT983189:FUT983198 GEP983189:GEP983198 GOL983189:GOL983198 GYH983189:GYH983198 HID983189:HID983198 HRZ983189:HRZ983198 IBV983189:IBV983198 ILR983189:ILR983198 IVN983189:IVN983198 JFJ983189:JFJ983198 JPF983189:JPF983198 JZB983189:JZB983198 KIX983189:KIX983198 KST983189:KST983198 LCP983189:LCP983198 LML983189:LML983198 LWH983189:LWH983198 MGD983189:MGD983198 MPZ983189:MPZ983198 MZV983189:MZV983198 NJR983189:NJR983198 NTN983189:NTN983198 ODJ983189:ODJ983198 ONF983189:ONF983198 OXB983189:OXB983198 PGX983189:PGX983198 PQT983189:PQT983198 QAP983189:QAP983198 QKL983189:QKL983198 QUH983189:QUH983198 RED983189:RED983198 RNZ983189:RNZ983198 RXV983189:RXV983198 SHR983189:SHR983198 SRN983189:SRN983198 TBJ983189:TBJ983198 TLF983189:TLF983198 TVB983189:TVB983198 UEX983189:UEX983198 UOT983189:UOT983198 UYP983189:UYP983198 VIL983189:VIL983198 VSH983189:VSH983198 WCD983189:WCD983198 WLZ983189:WLZ983198 WVV983189:WVV983198 N132:N147 JJ132:JJ147 TF132:TF147 ADB132:ADB147 AMX132:AMX147 AWT132:AWT147 BGP132:BGP147 BQL132:BQL147 CAH132:CAH147 CKD132:CKD147 CTZ132:CTZ147 DDV132:DDV147 DNR132:DNR147 DXN132:DXN147 EHJ132:EHJ147 ERF132:ERF147 FBB132:FBB147 FKX132:FKX147 FUT132:FUT147 GEP132:GEP147 GOL132:GOL147 GYH132:GYH147 HID132:HID147 HRZ132:HRZ147 IBV132:IBV147 ILR132:ILR147 IVN132:IVN147 JFJ132:JFJ147 JPF132:JPF147 JZB132:JZB147 KIX132:KIX147 KST132:KST147 LCP132:LCP147 LML132:LML147 LWH132:LWH147 MGD132:MGD147 MPZ132:MPZ147 MZV132:MZV147 NJR132:NJR147 NTN132:NTN147 ODJ132:ODJ147 ONF132:ONF147 OXB132:OXB147 PGX132:PGX147 PQT132:PQT147 QAP132:QAP147 QKL132:QKL147 QUH132:QUH147 RED132:RED147 RNZ132:RNZ147 RXV132:RXV147 SHR132:SHR147 SRN132:SRN147 TBJ132:TBJ147 TLF132:TLF147 TVB132:TVB147 UEX132:UEX147 UOT132:UOT147 UYP132:UYP147 VIL132:VIL147 VSH132:VSH147 WCD132:WCD147 WLZ132:WLZ147 WVV132:WVV147 N65668:N65683 JJ65668:JJ65683 TF65668:TF65683 ADB65668:ADB65683 AMX65668:AMX65683 AWT65668:AWT65683 BGP65668:BGP65683 BQL65668:BQL65683 CAH65668:CAH65683 CKD65668:CKD65683 CTZ65668:CTZ65683 DDV65668:DDV65683 DNR65668:DNR65683 DXN65668:DXN65683 EHJ65668:EHJ65683 ERF65668:ERF65683 FBB65668:FBB65683 FKX65668:FKX65683 FUT65668:FUT65683 GEP65668:GEP65683 GOL65668:GOL65683 GYH65668:GYH65683 HID65668:HID65683 HRZ65668:HRZ65683 IBV65668:IBV65683 ILR65668:ILR65683 IVN65668:IVN65683 JFJ65668:JFJ65683 JPF65668:JPF65683 JZB65668:JZB65683 KIX65668:KIX65683 KST65668:KST65683 LCP65668:LCP65683 LML65668:LML65683 LWH65668:LWH65683 MGD65668:MGD65683 MPZ65668:MPZ65683 MZV65668:MZV65683 NJR65668:NJR65683 NTN65668:NTN65683 ODJ65668:ODJ65683 ONF65668:ONF65683 OXB65668:OXB65683 PGX65668:PGX65683 PQT65668:PQT65683 QAP65668:QAP65683 QKL65668:QKL65683 QUH65668:QUH65683 RED65668:RED65683 RNZ65668:RNZ65683 RXV65668:RXV65683 SHR65668:SHR65683 SRN65668:SRN65683 TBJ65668:TBJ65683 TLF65668:TLF65683 TVB65668:TVB65683 UEX65668:UEX65683 UOT65668:UOT65683 UYP65668:UYP65683 VIL65668:VIL65683 VSH65668:VSH65683 WCD65668:WCD65683 WLZ65668:WLZ65683 WVV65668:WVV65683 N131204:N131219 JJ131204:JJ131219 TF131204:TF131219 ADB131204:ADB131219 AMX131204:AMX131219 AWT131204:AWT131219 BGP131204:BGP131219 BQL131204:BQL131219 CAH131204:CAH131219 CKD131204:CKD131219 CTZ131204:CTZ131219 DDV131204:DDV131219 DNR131204:DNR131219 DXN131204:DXN131219 EHJ131204:EHJ131219 ERF131204:ERF131219 FBB131204:FBB131219 FKX131204:FKX131219 FUT131204:FUT131219 GEP131204:GEP131219 GOL131204:GOL131219 GYH131204:GYH131219 HID131204:HID131219 HRZ131204:HRZ131219 IBV131204:IBV131219 ILR131204:ILR131219 IVN131204:IVN131219 JFJ131204:JFJ131219 JPF131204:JPF131219 JZB131204:JZB131219 KIX131204:KIX131219 KST131204:KST131219 LCP131204:LCP131219 LML131204:LML131219 LWH131204:LWH131219 MGD131204:MGD131219 MPZ131204:MPZ131219 MZV131204:MZV131219 NJR131204:NJR131219 NTN131204:NTN131219 ODJ131204:ODJ131219 ONF131204:ONF131219 OXB131204:OXB131219 PGX131204:PGX131219 PQT131204:PQT131219 QAP131204:QAP131219 QKL131204:QKL131219 QUH131204:QUH131219 RED131204:RED131219 RNZ131204:RNZ131219 RXV131204:RXV131219 SHR131204:SHR131219 SRN131204:SRN131219 TBJ131204:TBJ131219 TLF131204:TLF131219 TVB131204:TVB131219 UEX131204:UEX131219 UOT131204:UOT131219 UYP131204:UYP131219 VIL131204:VIL131219 VSH131204:VSH131219 WCD131204:WCD131219 WLZ131204:WLZ131219 WVV131204:WVV131219 N196740:N196755 JJ196740:JJ196755 TF196740:TF196755 ADB196740:ADB196755 AMX196740:AMX196755 AWT196740:AWT196755 BGP196740:BGP196755 BQL196740:BQL196755 CAH196740:CAH196755 CKD196740:CKD196755 CTZ196740:CTZ196755 DDV196740:DDV196755 DNR196740:DNR196755 DXN196740:DXN196755 EHJ196740:EHJ196755 ERF196740:ERF196755 FBB196740:FBB196755 FKX196740:FKX196755 FUT196740:FUT196755 GEP196740:GEP196755 GOL196740:GOL196755 GYH196740:GYH196755 HID196740:HID196755 HRZ196740:HRZ196755 IBV196740:IBV196755 ILR196740:ILR196755 IVN196740:IVN196755 JFJ196740:JFJ196755 JPF196740:JPF196755 JZB196740:JZB196755 KIX196740:KIX196755 KST196740:KST196755 LCP196740:LCP196755 LML196740:LML196755 LWH196740:LWH196755 MGD196740:MGD196755 MPZ196740:MPZ196755 MZV196740:MZV196755 NJR196740:NJR196755 NTN196740:NTN196755 ODJ196740:ODJ196755 ONF196740:ONF196755 OXB196740:OXB196755 PGX196740:PGX196755 PQT196740:PQT196755 QAP196740:QAP196755 QKL196740:QKL196755 QUH196740:QUH196755 RED196740:RED196755 RNZ196740:RNZ196755 RXV196740:RXV196755 SHR196740:SHR196755 SRN196740:SRN196755 TBJ196740:TBJ196755 TLF196740:TLF196755 TVB196740:TVB196755 UEX196740:UEX196755 UOT196740:UOT196755 UYP196740:UYP196755 VIL196740:VIL196755 VSH196740:VSH196755 WCD196740:WCD196755 WLZ196740:WLZ196755 WVV196740:WVV196755 N262276:N262291 JJ262276:JJ262291 TF262276:TF262291 ADB262276:ADB262291 AMX262276:AMX262291 AWT262276:AWT262291 BGP262276:BGP262291 BQL262276:BQL262291 CAH262276:CAH262291 CKD262276:CKD262291 CTZ262276:CTZ262291 DDV262276:DDV262291 DNR262276:DNR262291 DXN262276:DXN262291 EHJ262276:EHJ262291 ERF262276:ERF262291 FBB262276:FBB262291 FKX262276:FKX262291 FUT262276:FUT262291 GEP262276:GEP262291 GOL262276:GOL262291 GYH262276:GYH262291 HID262276:HID262291 HRZ262276:HRZ262291 IBV262276:IBV262291 ILR262276:ILR262291 IVN262276:IVN262291 JFJ262276:JFJ262291 JPF262276:JPF262291 JZB262276:JZB262291 KIX262276:KIX262291 KST262276:KST262291 LCP262276:LCP262291 LML262276:LML262291 LWH262276:LWH262291 MGD262276:MGD262291 MPZ262276:MPZ262291 MZV262276:MZV262291 NJR262276:NJR262291 NTN262276:NTN262291 ODJ262276:ODJ262291 ONF262276:ONF262291 OXB262276:OXB262291 PGX262276:PGX262291 PQT262276:PQT262291 QAP262276:QAP262291 QKL262276:QKL262291 QUH262276:QUH262291 RED262276:RED262291 RNZ262276:RNZ262291 RXV262276:RXV262291 SHR262276:SHR262291 SRN262276:SRN262291 TBJ262276:TBJ262291 TLF262276:TLF262291 TVB262276:TVB262291 UEX262276:UEX262291 UOT262276:UOT262291 UYP262276:UYP262291 VIL262276:VIL262291 VSH262276:VSH262291 WCD262276:WCD262291 WLZ262276:WLZ262291 WVV262276:WVV262291 N327812:N327827 JJ327812:JJ327827 TF327812:TF327827 ADB327812:ADB327827 AMX327812:AMX327827 AWT327812:AWT327827 BGP327812:BGP327827 BQL327812:BQL327827 CAH327812:CAH327827 CKD327812:CKD327827 CTZ327812:CTZ327827 DDV327812:DDV327827 DNR327812:DNR327827 DXN327812:DXN327827 EHJ327812:EHJ327827 ERF327812:ERF327827 FBB327812:FBB327827 FKX327812:FKX327827 FUT327812:FUT327827 GEP327812:GEP327827 GOL327812:GOL327827 GYH327812:GYH327827 HID327812:HID327827 HRZ327812:HRZ327827 IBV327812:IBV327827 ILR327812:ILR327827 IVN327812:IVN327827 JFJ327812:JFJ327827 JPF327812:JPF327827 JZB327812:JZB327827 KIX327812:KIX327827 KST327812:KST327827 LCP327812:LCP327827 LML327812:LML327827 LWH327812:LWH327827 MGD327812:MGD327827 MPZ327812:MPZ327827 MZV327812:MZV327827 NJR327812:NJR327827 NTN327812:NTN327827 ODJ327812:ODJ327827 ONF327812:ONF327827 OXB327812:OXB327827 PGX327812:PGX327827 PQT327812:PQT327827 QAP327812:QAP327827 QKL327812:QKL327827 QUH327812:QUH327827 RED327812:RED327827 RNZ327812:RNZ327827 RXV327812:RXV327827 SHR327812:SHR327827 SRN327812:SRN327827 TBJ327812:TBJ327827 TLF327812:TLF327827 TVB327812:TVB327827 UEX327812:UEX327827 UOT327812:UOT327827 UYP327812:UYP327827 VIL327812:VIL327827 VSH327812:VSH327827 WCD327812:WCD327827 WLZ327812:WLZ327827 WVV327812:WVV327827 N393348:N393363 JJ393348:JJ393363 TF393348:TF393363 ADB393348:ADB393363 AMX393348:AMX393363 AWT393348:AWT393363 BGP393348:BGP393363 BQL393348:BQL393363 CAH393348:CAH393363 CKD393348:CKD393363 CTZ393348:CTZ393363 DDV393348:DDV393363 DNR393348:DNR393363 DXN393348:DXN393363 EHJ393348:EHJ393363 ERF393348:ERF393363 FBB393348:FBB393363 FKX393348:FKX393363 FUT393348:FUT393363 GEP393348:GEP393363 GOL393348:GOL393363 GYH393348:GYH393363 HID393348:HID393363 HRZ393348:HRZ393363 IBV393348:IBV393363 ILR393348:ILR393363 IVN393348:IVN393363 JFJ393348:JFJ393363 JPF393348:JPF393363 JZB393348:JZB393363 KIX393348:KIX393363 KST393348:KST393363 LCP393348:LCP393363 LML393348:LML393363 LWH393348:LWH393363 MGD393348:MGD393363 MPZ393348:MPZ393363 MZV393348:MZV393363 NJR393348:NJR393363 NTN393348:NTN393363 ODJ393348:ODJ393363 ONF393348:ONF393363 OXB393348:OXB393363 PGX393348:PGX393363 PQT393348:PQT393363 QAP393348:QAP393363 QKL393348:QKL393363 QUH393348:QUH393363 RED393348:RED393363 RNZ393348:RNZ393363 RXV393348:RXV393363 SHR393348:SHR393363 SRN393348:SRN393363 TBJ393348:TBJ393363 TLF393348:TLF393363 TVB393348:TVB393363 UEX393348:UEX393363 UOT393348:UOT393363 UYP393348:UYP393363 VIL393348:VIL393363 VSH393348:VSH393363 WCD393348:WCD393363 WLZ393348:WLZ393363 WVV393348:WVV393363 N458884:N458899 JJ458884:JJ458899 TF458884:TF458899 ADB458884:ADB458899 AMX458884:AMX458899 AWT458884:AWT458899 BGP458884:BGP458899 BQL458884:BQL458899 CAH458884:CAH458899 CKD458884:CKD458899 CTZ458884:CTZ458899 DDV458884:DDV458899 DNR458884:DNR458899 DXN458884:DXN458899 EHJ458884:EHJ458899 ERF458884:ERF458899 FBB458884:FBB458899 FKX458884:FKX458899 FUT458884:FUT458899 GEP458884:GEP458899 GOL458884:GOL458899 GYH458884:GYH458899 HID458884:HID458899 HRZ458884:HRZ458899 IBV458884:IBV458899 ILR458884:ILR458899 IVN458884:IVN458899 JFJ458884:JFJ458899 JPF458884:JPF458899 JZB458884:JZB458899 KIX458884:KIX458899 KST458884:KST458899 LCP458884:LCP458899 LML458884:LML458899 LWH458884:LWH458899 MGD458884:MGD458899 MPZ458884:MPZ458899 MZV458884:MZV458899 NJR458884:NJR458899 NTN458884:NTN458899 ODJ458884:ODJ458899 ONF458884:ONF458899 OXB458884:OXB458899 PGX458884:PGX458899 PQT458884:PQT458899 QAP458884:QAP458899 QKL458884:QKL458899 QUH458884:QUH458899 RED458884:RED458899 RNZ458884:RNZ458899 RXV458884:RXV458899 SHR458884:SHR458899 SRN458884:SRN458899 TBJ458884:TBJ458899 TLF458884:TLF458899 TVB458884:TVB458899 UEX458884:UEX458899 UOT458884:UOT458899 UYP458884:UYP458899 VIL458884:VIL458899 VSH458884:VSH458899 WCD458884:WCD458899 WLZ458884:WLZ458899 WVV458884:WVV458899 N524420:N524435 JJ524420:JJ524435 TF524420:TF524435 ADB524420:ADB524435 AMX524420:AMX524435 AWT524420:AWT524435 BGP524420:BGP524435 BQL524420:BQL524435 CAH524420:CAH524435 CKD524420:CKD524435 CTZ524420:CTZ524435 DDV524420:DDV524435 DNR524420:DNR524435 DXN524420:DXN524435 EHJ524420:EHJ524435 ERF524420:ERF524435 FBB524420:FBB524435 FKX524420:FKX524435 FUT524420:FUT524435 GEP524420:GEP524435 GOL524420:GOL524435 GYH524420:GYH524435 HID524420:HID524435 HRZ524420:HRZ524435 IBV524420:IBV524435 ILR524420:ILR524435 IVN524420:IVN524435 JFJ524420:JFJ524435 JPF524420:JPF524435 JZB524420:JZB524435 KIX524420:KIX524435 KST524420:KST524435 LCP524420:LCP524435 LML524420:LML524435 LWH524420:LWH524435 MGD524420:MGD524435 MPZ524420:MPZ524435 MZV524420:MZV524435 NJR524420:NJR524435 NTN524420:NTN524435 ODJ524420:ODJ524435 ONF524420:ONF524435 OXB524420:OXB524435 PGX524420:PGX524435 PQT524420:PQT524435 QAP524420:QAP524435 QKL524420:QKL524435 QUH524420:QUH524435 RED524420:RED524435 RNZ524420:RNZ524435 RXV524420:RXV524435 SHR524420:SHR524435 SRN524420:SRN524435 TBJ524420:TBJ524435 TLF524420:TLF524435 TVB524420:TVB524435 UEX524420:UEX524435 UOT524420:UOT524435 UYP524420:UYP524435 VIL524420:VIL524435 VSH524420:VSH524435 WCD524420:WCD524435 WLZ524420:WLZ524435 WVV524420:WVV524435 N589956:N589971 JJ589956:JJ589971 TF589956:TF589971 ADB589956:ADB589971 AMX589956:AMX589971 AWT589956:AWT589971 BGP589956:BGP589971 BQL589956:BQL589971 CAH589956:CAH589971 CKD589956:CKD589971 CTZ589956:CTZ589971 DDV589956:DDV589971 DNR589956:DNR589971 DXN589956:DXN589971 EHJ589956:EHJ589971 ERF589956:ERF589971 FBB589956:FBB589971 FKX589956:FKX589971 FUT589956:FUT589971 GEP589956:GEP589971 GOL589956:GOL589971 GYH589956:GYH589971 HID589956:HID589971 HRZ589956:HRZ589971 IBV589956:IBV589971 ILR589956:ILR589971 IVN589956:IVN589971 JFJ589956:JFJ589971 JPF589956:JPF589971 JZB589956:JZB589971 KIX589956:KIX589971 KST589956:KST589971 LCP589956:LCP589971 LML589956:LML589971 LWH589956:LWH589971 MGD589956:MGD589971 MPZ589956:MPZ589971 MZV589956:MZV589971 NJR589956:NJR589971 NTN589956:NTN589971 ODJ589956:ODJ589971 ONF589956:ONF589971 OXB589956:OXB589971 PGX589956:PGX589971 PQT589956:PQT589971 QAP589956:QAP589971 QKL589956:QKL589971 QUH589956:QUH589971 RED589956:RED589971 RNZ589956:RNZ589971 RXV589956:RXV589971 SHR589956:SHR589971 SRN589956:SRN589971 TBJ589956:TBJ589971 TLF589956:TLF589971 TVB589956:TVB589971 UEX589956:UEX589971 UOT589956:UOT589971 UYP589956:UYP589971 VIL589956:VIL589971 VSH589956:VSH589971 WCD589956:WCD589971 WLZ589956:WLZ589971 WVV589956:WVV589971 N655492:N655507 JJ655492:JJ655507 TF655492:TF655507 ADB655492:ADB655507 AMX655492:AMX655507 AWT655492:AWT655507 BGP655492:BGP655507 BQL655492:BQL655507 CAH655492:CAH655507 CKD655492:CKD655507 CTZ655492:CTZ655507 DDV655492:DDV655507 DNR655492:DNR655507 DXN655492:DXN655507 EHJ655492:EHJ655507 ERF655492:ERF655507 FBB655492:FBB655507 FKX655492:FKX655507 FUT655492:FUT655507 GEP655492:GEP655507 GOL655492:GOL655507 GYH655492:GYH655507 HID655492:HID655507 HRZ655492:HRZ655507 IBV655492:IBV655507 ILR655492:ILR655507 IVN655492:IVN655507 JFJ655492:JFJ655507 JPF655492:JPF655507 JZB655492:JZB655507 KIX655492:KIX655507 KST655492:KST655507 LCP655492:LCP655507 LML655492:LML655507 LWH655492:LWH655507 MGD655492:MGD655507 MPZ655492:MPZ655507 MZV655492:MZV655507 NJR655492:NJR655507 NTN655492:NTN655507 ODJ655492:ODJ655507 ONF655492:ONF655507 OXB655492:OXB655507 PGX655492:PGX655507 PQT655492:PQT655507 QAP655492:QAP655507 QKL655492:QKL655507 QUH655492:QUH655507 RED655492:RED655507 RNZ655492:RNZ655507 RXV655492:RXV655507 SHR655492:SHR655507 SRN655492:SRN655507 TBJ655492:TBJ655507 TLF655492:TLF655507 TVB655492:TVB655507 UEX655492:UEX655507 UOT655492:UOT655507 UYP655492:UYP655507 VIL655492:VIL655507 VSH655492:VSH655507 WCD655492:WCD655507 WLZ655492:WLZ655507 WVV655492:WVV655507 N721028:N721043 JJ721028:JJ721043 TF721028:TF721043 ADB721028:ADB721043 AMX721028:AMX721043 AWT721028:AWT721043 BGP721028:BGP721043 BQL721028:BQL721043 CAH721028:CAH721043 CKD721028:CKD721043 CTZ721028:CTZ721043 DDV721028:DDV721043 DNR721028:DNR721043 DXN721028:DXN721043 EHJ721028:EHJ721043 ERF721028:ERF721043 FBB721028:FBB721043 FKX721028:FKX721043 FUT721028:FUT721043 GEP721028:GEP721043 GOL721028:GOL721043 GYH721028:GYH721043 HID721028:HID721043 HRZ721028:HRZ721043 IBV721028:IBV721043 ILR721028:ILR721043 IVN721028:IVN721043 JFJ721028:JFJ721043 JPF721028:JPF721043 JZB721028:JZB721043 KIX721028:KIX721043 KST721028:KST721043 LCP721028:LCP721043 LML721028:LML721043 LWH721028:LWH721043 MGD721028:MGD721043 MPZ721028:MPZ721043 MZV721028:MZV721043 NJR721028:NJR721043 NTN721028:NTN721043 ODJ721028:ODJ721043 ONF721028:ONF721043 OXB721028:OXB721043 PGX721028:PGX721043 PQT721028:PQT721043 QAP721028:QAP721043 QKL721028:QKL721043 QUH721028:QUH721043 RED721028:RED721043 RNZ721028:RNZ721043 RXV721028:RXV721043 SHR721028:SHR721043 SRN721028:SRN721043 TBJ721028:TBJ721043 TLF721028:TLF721043 TVB721028:TVB721043 UEX721028:UEX721043 UOT721028:UOT721043 UYP721028:UYP721043 VIL721028:VIL721043 VSH721028:VSH721043 WCD721028:WCD721043 WLZ721028:WLZ721043 WVV721028:WVV721043 N786564:N786579 JJ786564:JJ786579 TF786564:TF786579 ADB786564:ADB786579 AMX786564:AMX786579 AWT786564:AWT786579 BGP786564:BGP786579 BQL786564:BQL786579 CAH786564:CAH786579 CKD786564:CKD786579 CTZ786564:CTZ786579 DDV786564:DDV786579 DNR786564:DNR786579 DXN786564:DXN786579 EHJ786564:EHJ786579 ERF786564:ERF786579 FBB786564:FBB786579 FKX786564:FKX786579 FUT786564:FUT786579 GEP786564:GEP786579 GOL786564:GOL786579 GYH786564:GYH786579 HID786564:HID786579 HRZ786564:HRZ786579 IBV786564:IBV786579 ILR786564:ILR786579 IVN786564:IVN786579 JFJ786564:JFJ786579 JPF786564:JPF786579 JZB786564:JZB786579 KIX786564:KIX786579 KST786564:KST786579 LCP786564:LCP786579 LML786564:LML786579 LWH786564:LWH786579 MGD786564:MGD786579 MPZ786564:MPZ786579 MZV786564:MZV786579 NJR786564:NJR786579 NTN786564:NTN786579 ODJ786564:ODJ786579 ONF786564:ONF786579 OXB786564:OXB786579 PGX786564:PGX786579 PQT786564:PQT786579 QAP786564:QAP786579 QKL786564:QKL786579 QUH786564:QUH786579 RED786564:RED786579 RNZ786564:RNZ786579 RXV786564:RXV786579 SHR786564:SHR786579 SRN786564:SRN786579 TBJ786564:TBJ786579 TLF786564:TLF786579 TVB786564:TVB786579 UEX786564:UEX786579 UOT786564:UOT786579 UYP786564:UYP786579 VIL786564:VIL786579 VSH786564:VSH786579 WCD786564:WCD786579 WLZ786564:WLZ786579 WVV786564:WVV786579 N852100:N852115 JJ852100:JJ852115 TF852100:TF852115 ADB852100:ADB852115 AMX852100:AMX852115 AWT852100:AWT852115 BGP852100:BGP852115 BQL852100:BQL852115 CAH852100:CAH852115 CKD852100:CKD852115 CTZ852100:CTZ852115 DDV852100:DDV852115 DNR852100:DNR852115 DXN852100:DXN852115 EHJ852100:EHJ852115 ERF852100:ERF852115 FBB852100:FBB852115 FKX852100:FKX852115 FUT852100:FUT852115 GEP852100:GEP852115 GOL852100:GOL852115 GYH852100:GYH852115 HID852100:HID852115 HRZ852100:HRZ852115 IBV852100:IBV852115 ILR852100:ILR852115 IVN852100:IVN852115 JFJ852100:JFJ852115 JPF852100:JPF852115 JZB852100:JZB852115 KIX852100:KIX852115 KST852100:KST852115 LCP852100:LCP852115 LML852100:LML852115 LWH852100:LWH852115 MGD852100:MGD852115 MPZ852100:MPZ852115 MZV852100:MZV852115 NJR852100:NJR852115 NTN852100:NTN852115 ODJ852100:ODJ852115 ONF852100:ONF852115 OXB852100:OXB852115 PGX852100:PGX852115 PQT852100:PQT852115 QAP852100:QAP852115 QKL852100:QKL852115 QUH852100:QUH852115 RED852100:RED852115 RNZ852100:RNZ852115 RXV852100:RXV852115 SHR852100:SHR852115 SRN852100:SRN852115 TBJ852100:TBJ852115 TLF852100:TLF852115 TVB852100:TVB852115 UEX852100:UEX852115 UOT852100:UOT852115 UYP852100:UYP852115 VIL852100:VIL852115 VSH852100:VSH852115 WCD852100:WCD852115 WLZ852100:WLZ852115 WVV852100:WVV852115 N917636:N917651 JJ917636:JJ917651 TF917636:TF917651 ADB917636:ADB917651 AMX917636:AMX917651 AWT917636:AWT917651 BGP917636:BGP917651 BQL917636:BQL917651 CAH917636:CAH917651 CKD917636:CKD917651 CTZ917636:CTZ917651 DDV917636:DDV917651 DNR917636:DNR917651 DXN917636:DXN917651 EHJ917636:EHJ917651 ERF917636:ERF917651 FBB917636:FBB917651 FKX917636:FKX917651 FUT917636:FUT917651 GEP917636:GEP917651 GOL917636:GOL917651 GYH917636:GYH917651 HID917636:HID917651 HRZ917636:HRZ917651 IBV917636:IBV917651 ILR917636:ILR917651 IVN917636:IVN917651 JFJ917636:JFJ917651 JPF917636:JPF917651 JZB917636:JZB917651 KIX917636:KIX917651 KST917636:KST917651 LCP917636:LCP917651 LML917636:LML917651 LWH917636:LWH917651 MGD917636:MGD917651 MPZ917636:MPZ917651 MZV917636:MZV917651 NJR917636:NJR917651 NTN917636:NTN917651 ODJ917636:ODJ917651 ONF917636:ONF917651 OXB917636:OXB917651 PGX917636:PGX917651 PQT917636:PQT917651 QAP917636:QAP917651 QKL917636:QKL917651 QUH917636:QUH917651 RED917636:RED917651 RNZ917636:RNZ917651 RXV917636:RXV917651 SHR917636:SHR917651 SRN917636:SRN917651 TBJ917636:TBJ917651 TLF917636:TLF917651 TVB917636:TVB917651 UEX917636:UEX917651 UOT917636:UOT917651 UYP917636:UYP917651 VIL917636:VIL917651 VSH917636:VSH917651 WCD917636:WCD917651 WLZ917636:WLZ917651 WVV917636:WVV917651 N983172:N983187 JJ983172:JJ983187 TF983172:TF983187 ADB983172:ADB983187 AMX983172:AMX983187 AWT983172:AWT983187 BGP983172:BGP983187 BQL983172:BQL983187 CAH983172:CAH983187 CKD983172:CKD983187 CTZ983172:CTZ983187 DDV983172:DDV983187 DNR983172:DNR983187 DXN983172:DXN983187 EHJ983172:EHJ983187 ERF983172:ERF983187 FBB983172:FBB983187 FKX983172:FKX983187 FUT983172:FUT983187 GEP983172:GEP983187 GOL983172:GOL983187 GYH983172:GYH983187 HID983172:HID983187 HRZ983172:HRZ983187 IBV983172:IBV983187 ILR983172:ILR983187 IVN983172:IVN983187 JFJ983172:JFJ983187 JPF983172:JPF983187 JZB983172:JZB983187 KIX983172:KIX983187 KST983172:KST983187 LCP983172:LCP983187 LML983172:LML983187 LWH983172:LWH983187 MGD983172:MGD983187 MPZ983172:MPZ983187 MZV983172:MZV983187 NJR983172:NJR983187 NTN983172:NTN983187 ODJ983172:ODJ983187 ONF983172:ONF983187 OXB983172:OXB983187 PGX983172:PGX983187 PQT983172:PQT983187 QAP983172:QAP983187 QKL983172:QKL983187 QUH983172:QUH983187 RED983172:RED983187 RNZ983172:RNZ983187 RXV983172:RXV983187 SHR983172:SHR983187 SRN983172:SRN983187 TBJ983172:TBJ983187 TLF983172:TLF983187 TVB983172:TVB983187 UEX983172:UEX983187 UOT983172:UOT983187 UYP983172:UYP983187 VIL983172:VIL983187 VSH983172:VSH983187 WCD983172:WCD983187 WLZ983172:WLZ983187 WVV983172:WVV983187" xr:uid="{00000000-0002-0000-0C00-000000000000}">
      <formula1>0</formula1>
      <formula2>39</formula2>
    </dataValidation>
    <dataValidation allowBlank="1" errorTitle="Entry Message" error="ENTER WHOLE NUMBERS_x000a__x000a_ZERO OR GREATER" sqref="J160:J161 JF160:JF161 TB160:TB161 ACX160:ACX161 AMT160:AMT161 AWP160:AWP161 BGL160:BGL161 BQH160:BQH161 CAD160:CAD161 CJZ160:CJZ161 CTV160:CTV161 DDR160:DDR161 DNN160:DNN161 DXJ160:DXJ161 EHF160:EHF161 ERB160:ERB161 FAX160:FAX161 FKT160:FKT161 FUP160:FUP161 GEL160:GEL161 GOH160:GOH161 GYD160:GYD161 HHZ160:HHZ161 HRV160:HRV161 IBR160:IBR161 ILN160:ILN161 IVJ160:IVJ161 JFF160:JFF161 JPB160:JPB161 JYX160:JYX161 KIT160:KIT161 KSP160:KSP161 LCL160:LCL161 LMH160:LMH161 LWD160:LWD161 MFZ160:MFZ161 MPV160:MPV161 MZR160:MZR161 NJN160:NJN161 NTJ160:NTJ161 ODF160:ODF161 ONB160:ONB161 OWX160:OWX161 PGT160:PGT161 PQP160:PQP161 QAL160:QAL161 QKH160:QKH161 QUD160:QUD161 RDZ160:RDZ161 RNV160:RNV161 RXR160:RXR161 SHN160:SHN161 SRJ160:SRJ161 TBF160:TBF161 TLB160:TLB161 TUX160:TUX161 UET160:UET161 UOP160:UOP161 UYL160:UYL161 VIH160:VIH161 VSD160:VSD161 WBZ160:WBZ161 WLV160:WLV161 WVR160:WVR161 J65696:J65697 JF65696:JF65697 TB65696:TB65697 ACX65696:ACX65697 AMT65696:AMT65697 AWP65696:AWP65697 BGL65696:BGL65697 BQH65696:BQH65697 CAD65696:CAD65697 CJZ65696:CJZ65697 CTV65696:CTV65697 DDR65696:DDR65697 DNN65696:DNN65697 DXJ65696:DXJ65697 EHF65696:EHF65697 ERB65696:ERB65697 FAX65696:FAX65697 FKT65696:FKT65697 FUP65696:FUP65697 GEL65696:GEL65697 GOH65696:GOH65697 GYD65696:GYD65697 HHZ65696:HHZ65697 HRV65696:HRV65697 IBR65696:IBR65697 ILN65696:ILN65697 IVJ65696:IVJ65697 JFF65696:JFF65697 JPB65696:JPB65697 JYX65696:JYX65697 KIT65696:KIT65697 KSP65696:KSP65697 LCL65696:LCL65697 LMH65696:LMH65697 LWD65696:LWD65697 MFZ65696:MFZ65697 MPV65696:MPV65697 MZR65696:MZR65697 NJN65696:NJN65697 NTJ65696:NTJ65697 ODF65696:ODF65697 ONB65696:ONB65697 OWX65696:OWX65697 PGT65696:PGT65697 PQP65696:PQP65697 QAL65696:QAL65697 QKH65696:QKH65697 QUD65696:QUD65697 RDZ65696:RDZ65697 RNV65696:RNV65697 RXR65696:RXR65697 SHN65696:SHN65697 SRJ65696:SRJ65697 TBF65696:TBF65697 TLB65696:TLB65697 TUX65696:TUX65697 UET65696:UET65697 UOP65696:UOP65697 UYL65696:UYL65697 VIH65696:VIH65697 VSD65696:VSD65697 WBZ65696:WBZ65697 WLV65696:WLV65697 WVR65696:WVR65697 J131232:J131233 JF131232:JF131233 TB131232:TB131233 ACX131232:ACX131233 AMT131232:AMT131233 AWP131232:AWP131233 BGL131232:BGL131233 BQH131232:BQH131233 CAD131232:CAD131233 CJZ131232:CJZ131233 CTV131232:CTV131233 DDR131232:DDR131233 DNN131232:DNN131233 DXJ131232:DXJ131233 EHF131232:EHF131233 ERB131232:ERB131233 FAX131232:FAX131233 FKT131232:FKT131233 FUP131232:FUP131233 GEL131232:GEL131233 GOH131232:GOH131233 GYD131232:GYD131233 HHZ131232:HHZ131233 HRV131232:HRV131233 IBR131232:IBR131233 ILN131232:ILN131233 IVJ131232:IVJ131233 JFF131232:JFF131233 JPB131232:JPB131233 JYX131232:JYX131233 KIT131232:KIT131233 KSP131232:KSP131233 LCL131232:LCL131233 LMH131232:LMH131233 LWD131232:LWD131233 MFZ131232:MFZ131233 MPV131232:MPV131233 MZR131232:MZR131233 NJN131232:NJN131233 NTJ131232:NTJ131233 ODF131232:ODF131233 ONB131232:ONB131233 OWX131232:OWX131233 PGT131232:PGT131233 PQP131232:PQP131233 QAL131232:QAL131233 QKH131232:QKH131233 QUD131232:QUD131233 RDZ131232:RDZ131233 RNV131232:RNV131233 RXR131232:RXR131233 SHN131232:SHN131233 SRJ131232:SRJ131233 TBF131232:TBF131233 TLB131232:TLB131233 TUX131232:TUX131233 UET131232:UET131233 UOP131232:UOP131233 UYL131232:UYL131233 VIH131232:VIH131233 VSD131232:VSD131233 WBZ131232:WBZ131233 WLV131232:WLV131233 WVR131232:WVR131233 J196768:J196769 JF196768:JF196769 TB196768:TB196769 ACX196768:ACX196769 AMT196768:AMT196769 AWP196768:AWP196769 BGL196768:BGL196769 BQH196768:BQH196769 CAD196768:CAD196769 CJZ196768:CJZ196769 CTV196768:CTV196769 DDR196768:DDR196769 DNN196768:DNN196769 DXJ196768:DXJ196769 EHF196768:EHF196769 ERB196768:ERB196769 FAX196768:FAX196769 FKT196768:FKT196769 FUP196768:FUP196769 GEL196768:GEL196769 GOH196768:GOH196769 GYD196768:GYD196769 HHZ196768:HHZ196769 HRV196768:HRV196769 IBR196768:IBR196769 ILN196768:ILN196769 IVJ196768:IVJ196769 JFF196768:JFF196769 JPB196768:JPB196769 JYX196768:JYX196769 KIT196768:KIT196769 KSP196768:KSP196769 LCL196768:LCL196769 LMH196768:LMH196769 LWD196768:LWD196769 MFZ196768:MFZ196769 MPV196768:MPV196769 MZR196768:MZR196769 NJN196768:NJN196769 NTJ196768:NTJ196769 ODF196768:ODF196769 ONB196768:ONB196769 OWX196768:OWX196769 PGT196768:PGT196769 PQP196768:PQP196769 QAL196768:QAL196769 QKH196768:QKH196769 QUD196768:QUD196769 RDZ196768:RDZ196769 RNV196768:RNV196769 RXR196768:RXR196769 SHN196768:SHN196769 SRJ196768:SRJ196769 TBF196768:TBF196769 TLB196768:TLB196769 TUX196768:TUX196769 UET196768:UET196769 UOP196768:UOP196769 UYL196768:UYL196769 VIH196768:VIH196769 VSD196768:VSD196769 WBZ196768:WBZ196769 WLV196768:WLV196769 WVR196768:WVR196769 J262304:J262305 JF262304:JF262305 TB262304:TB262305 ACX262304:ACX262305 AMT262304:AMT262305 AWP262304:AWP262305 BGL262304:BGL262305 BQH262304:BQH262305 CAD262304:CAD262305 CJZ262304:CJZ262305 CTV262304:CTV262305 DDR262304:DDR262305 DNN262304:DNN262305 DXJ262304:DXJ262305 EHF262304:EHF262305 ERB262304:ERB262305 FAX262304:FAX262305 FKT262304:FKT262305 FUP262304:FUP262305 GEL262304:GEL262305 GOH262304:GOH262305 GYD262304:GYD262305 HHZ262304:HHZ262305 HRV262304:HRV262305 IBR262304:IBR262305 ILN262304:ILN262305 IVJ262304:IVJ262305 JFF262304:JFF262305 JPB262304:JPB262305 JYX262304:JYX262305 KIT262304:KIT262305 KSP262304:KSP262305 LCL262304:LCL262305 LMH262304:LMH262305 LWD262304:LWD262305 MFZ262304:MFZ262305 MPV262304:MPV262305 MZR262304:MZR262305 NJN262304:NJN262305 NTJ262304:NTJ262305 ODF262304:ODF262305 ONB262304:ONB262305 OWX262304:OWX262305 PGT262304:PGT262305 PQP262304:PQP262305 QAL262304:QAL262305 QKH262304:QKH262305 QUD262304:QUD262305 RDZ262304:RDZ262305 RNV262304:RNV262305 RXR262304:RXR262305 SHN262304:SHN262305 SRJ262304:SRJ262305 TBF262304:TBF262305 TLB262304:TLB262305 TUX262304:TUX262305 UET262304:UET262305 UOP262304:UOP262305 UYL262304:UYL262305 VIH262304:VIH262305 VSD262304:VSD262305 WBZ262304:WBZ262305 WLV262304:WLV262305 WVR262304:WVR262305 J327840:J327841 JF327840:JF327841 TB327840:TB327841 ACX327840:ACX327841 AMT327840:AMT327841 AWP327840:AWP327841 BGL327840:BGL327841 BQH327840:BQH327841 CAD327840:CAD327841 CJZ327840:CJZ327841 CTV327840:CTV327841 DDR327840:DDR327841 DNN327840:DNN327841 DXJ327840:DXJ327841 EHF327840:EHF327841 ERB327840:ERB327841 FAX327840:FAX327841 FKT327840:FKT327841 FUP327840:FUP327841 GEL327840:GEL327841 GOH327840:GOH327841 GYD327840:GYD327841 HHZ327840:HHZ327841 HRV327840:HRV327841 IBR327840:IBR327841 ILN327840:ILN327841 IVJ327840:IVJ327841 JFF327840:JFF327841 JPB327840:JPB327841 JYX327840:JYX327841 KIT327840:KIT327841 KSP327840:KSP327841 LCL327840:LCL327841 LMH327840:LMH327841 LWD327840:LWD327841 MFZ327840:MFZ327841 MPV327840:MPV327841 MZR327840:MZR327841 NJN327840:NJN327841 NTJ327840:NTJ327841 ODF327840:ODF327841 ONB327840:ONB327841 OWX327840:OWX327841 PGT327840:PGT327841 PQP327840:PQP327841 QAL327840:QAL327841 QKH327840:QKH327841 QUD327840:QUD327841 RDZ327840:RDZ327841 RNV327840:RNV327841 RXR327840:RXR327841 SHN327840:SHN327841 SRJ327840:SRJ327841 TBF327840:TBF327841 TLB327840:TLB327841 TUX327840:TUX327841 UET327840:UET327841 UOP327840:UOP327841 UYL327840:UYL327841 VIH327840:VIH327841 VSD327840:VSD327841 WBZ327840:WBZ327841 WLV327840:WLV327841 WVR327840:WVR327841 J393376:J393377 JF393376:JF393377 TB393376:TB393377 ACX393376:ACX393377 AMT393376:AMT393377 AWP393376:AWP393377 BGL393376:BGL393377 BQH393376:BQH393377 CAD393376:CAD393377 CJZ393376:CJZ393377 CTV393376:CTV393377 DDR393376:DDR393377 DNN393376:DNN393377 DXJ393376:DXJ393377 EHF393376:EHF393377 ERB393376:ERB393377 FAX393376:FAX393377 FKT393376:FKT393377 FUP393376:FUP393377 GEL393376:GEL393377 GOH393376:GOH393377 GYD393376:GYD393377 HHZ393376:HHZ393377 HRV393376:HRV393377 IBR393376:IBR393377 ILN393376:ILN393377 IVJ393376:IVJ393377 JFF393376:JFF393377 JPB393376:JPB393377 JYX393376:JYX393377 KIT393376:KIT393377 KSP393376:KSP393377 LCL393376:LCL393377 LMH393376:LMH393377 LWD393376:LWD393377 MFZ393376:MFZ393377 MPV393376:MPV393377 MZR393376:MZR393377 NJN393376:NJN393377 NTJ393376:NTJ393377 ODF393376:ODF393377 ONB393376:ONB393377 OWX393376:OWX393377 PGT393376:PGT393377 PQP393376:PQP393377 QAL393376:QAL393377 QKH393376:QKH393377 QUD393376:QUD393377 RDZ393376:RDZ393377 RNV393376:RNV393377 RXR393376:RXR393377 SHN393376:SHN393377 SRJ393376:SRJ393377 TBF393376:TBF393377 TLB393376:TLB393377 TUX393376:TUX393377 UET393376:UET393377 UOP393376:UOP393377 UYL393376:UYL393377 VIH393376:VIH393377 VSD393376:VSD393377 WBZ393376:WBZ393377 WLV393376:WLV393377 WVR393376:WVR393377 J458912:J458913 JF458912:JF458913 TB458912:TB458913 ACX458912:ACX458913 AMT458912:AMT458913 AWP458912:AWP458913 BGL458912:BGL458913 BQH458912:BQH458913 CAD458912:CAD458913 CJZ458912:CJZ458913 CTV458912:CTV458913 DDR458912:DDR458913 DNN458912:DNN458913 DXJ458912:DXJ458913 EHF458912:EHF458913 ERB458912:ERB458913 FAX458912:FAX458913 FKT458912:FKT458913 FUP458912:FUP458913 GEL458912:GEL458913 GOH458912:GOH458913 GYD458912:GYD458913 HHZ458912:HHZ458913 HRV458912:HRV458913 IBR458912:IBR458913 ILN458912:ILN458913 IVJ458912:IVJ458913 JFF458912:JFF458913 JPB458912:JPB458913 JYX458912:JYX458913 KIT458912:KIT458913 KSP458912:KSP458913 LCL458912:LCL458913 LMH458912:LMH458913 LWD458912:LWD458913 MFZ458912:MFZ458913 MPV458912:MPV458913 MZR458912:MZR458913 NJN458912:NJN458913 NTJ458912:NTJ458913 ODF458912:ODF458913 ONB458912:ONB458913 OWX458912:OWX458913 PGT458912:PGT458913 PQP458912:PQP458913 QAL458912:QAL458913 QKH458912:QKH458913 QUD458912:QUD458913 RDZ458912:RDZ458913 RNV458912:RNV458913 RXR458912:RXR458913 SHN458912:SHN458913 SRJ458912:SRJ458913 TBF458912:TBF458913 TLB458912:TLB458913 TUX458912:TUX458913 UET458912:UET458913 UOP458912:UOP458913 UYL458912:UYL458913 VIH458912:VIH458913 VSD458912:VSD458913 WBZ458912:WBZ458913 WLV458912:WLV458913 WVR458912:WVR458913 J524448:J524449 JF524448:JF524449 TB524448:TB524449 ACX524448:ACX524449 AMT524448:AMT524449 AWP524448:AWP524449 BGL524448:BGL524449 BQH524448:BQH524449 CAD524448:CAD524449 CJZ524448:CJZ524449 CTV524448:CTV524449 DDR524448:DDR524449 DNN524448:DNN524449 DXJ524448:DXJ524449 EHF524448:EHF524449 ERB524448:ERB524449 FAX524448:FAX524449 FKT524448:FKT524449 FUP524448:FUP524449 GEL524448:GEL524449 GOH524448:GOH524449 GYD524448:GYD524449 HHZ524448:HHZ524449 HRV524448:HRV524449 IBR524448:IBR524449 ILN524448:ILN524449 IVJ524448:IVJ524449 JFF524448:JFF524449 JPB524448:JPB524449 JYX524448:JYX524449 KIT524448:KIT524449 KSP524448:KSP524449 LCL524448:LCL524449 LMH524448:LMH524449 LWD524448:LWD524449 MFZ524448:MFZ524449 MPV524448:MPV524449 MZR524448:MZR524449 NJN524448:NJN524449 NTJ524448:NTJ524449 ODF524448:ODF524449 ONB524448:ONB524449 OWX524448:OWX524449 PGT524448:PGT524449 PQP524448:PQP524449 QAL524448:QAL524449 QKH524448:QKH524449 QUD524448:QUD524449 RDZ524448:RDZ524449 RNV524448:RNV524449 RXR524448:RXR524449 SHN524448:SHN524449 SRJ524448:SRJ524449 TBF524448:TBF524449 TLB524448:TLB524449 TUX524448:TUX524449 UET524448:UET524449 UOP524448:UOP524449 UYL524448:UYL524449 VIH524448:VIH524449 VSD524448:VSD524449 WBZ524448:WBZ524449 WLV524448:WLV524449 WVR524448:WVR524449 J589984:J589985 JF589984:JF589985 TB589984:TB589985 ACX589984:ACX589985 AMT589984:AMT589985 AWP589984:AWP589985 BGL589984:BGL589985 BQH589984:BQH589985 CAD589984:CAD589985 CJZ589984:CJZ589985 CTV589984:CTV589985 DDR589984:DDR589985 DNN589984:DNN589985 DXJ589984:DXJ589985 EHF589984:EHF589985 ERB589984:ERB589985 FAX589984:FAX589985 FKT589984:FKT589985 FUP589984:FUP589985 GEL589984:GEL589985 GOH589984:GOH589985 GYD589984:GYD589985 HHZ589984:HHZ589985 HRV589984:HRV589985 IBR589984:IBR589985 ILN589984:ILN589985 IVJ589984:IVJ589985 JFF589984:JFF589985 JPB589984:JPB589985 JYX589984:JYX589985 KIT589984:KIT589985 KSP589984:KSP589985 LCL589984:LCL589985 LMH589984:LMH589985 LWD589984:LWD589985 MFZ589984:MFZ589985 MPV589984:MPV589985 MZR589984:MZR589985 NJN589984:NJN589985 NTJ589984:NTJ589985 ODF589984:ODF589985 ONB589984:ONB589985 OWX589984:OWX589985 PGT589984:PGT589985 PQP589984:PQP589985 QAL589984:QAL589985 QKH589984:QKH589985 QUD589984:QUD589985 RDZ589984:RDZ589985 RNV589984:RNV589985 RXR589984:RXR589985 SHN589984:SHN589985 SRJ589984:SRJ589985 TBF589984:TBF589985 TLB589984:TLB589985 TUX589984:TUX589985 UET589984:UET589985 UOP589984:UOP589985 UYL589984:UYL589985 VIH589984:VIH589985 VSD589984:VSD589985 WBZ589984:WBZ589985 WLV589984:WLV589985 WVR589984:WVR589985 J655520:J655521 JF655520:JF655521 TB655520:TB655521 ACX655520:ACX655521 AMT655520:AMT655521 AWP655520:AWP655521 BGL655520:BGL655521 BQH655520:BQH655521 CAD655520:CAD655521 CJZ655520:CJZ655521 CTV655520:CTV655521 DDR655520:DDR655521 DNN655520:DNN655521 DXJ655520:DXJ655521 EHF655520:EHF655521 ERB655520:ERB655521 FAX655520:FAX655521 FKT655520:FKT655521 FUP655520:FUP655521 GEL655520:GEL655521 GOH655520:GOH655521 GYD655520:GYD655521 HHZ655520:HHZ655521 HRV655520:HRV655521 IBR655520:IBR655521 ILN655520:ILN655521 IVJ655520:IVJ655521 JFF655520:JFF655521 JPB655520:JPB655521 JYX655520:JYX655521 KIT655520:KIT655521 KSP655520:KSP655521 LCL655520:LCL655521 LMH655520:LMH655521 LWD655520:LWD655521 MFZ655520:MFZ655521 MPV655520:MPV655521 MZR655520:MZR655521 NJN655520:NJN655521 NTJ655520:NTJ655521 ODF655520:ODF655521 ONB655520:ONB655521 OWX655520:OWX655521 PGT655520:PGT655521 PQP655520:PQP655521 QAL655520:QAL655521 QKH655520:QKH655521 QUD655520:QUD655521 RDZ655520:RDZ655521 RNV655520:RNV655521 RXR655520:RXR655521 SHN655520:SHN655521 SRJ655520:SRJ655521 TBF655520:TBF655521 TLB655520:TLB655521 TUX655520:TUX655521 UET655520:UET655521 UOP655520:UOP655521 UYL655520:UYL655521 VIH655520:VIH655521 VSD655520:VSD655521 WBZ655520:WBZ655521 WLV655520:WLV655521 WVR655520:WVR655521 J721056:J721057 JF721056:JF721057 TB721056:TB721057 ACX721056:ACX721057 AMT721056:AMT721057 AWP721056:AWP721057 BGL721056:BGL721057 BQH721056:BQH721057 CAD721056:CAD721057 CJZ721056:CJZ721057 CTV721056:CTV721057 DDR721056:DDR721057 DNN721056:DNN721057 DXJ721056:DXJ721057 EHF721056:EHF721057 ERB721056:ERB721057 FAX721056:FAX721057 FKT721056:FKT721057 FUP721056:FUP721057 GEL721056:GEL721057 GOH721056:GOH721057 GYD721056:GYD721057 HHZ721056:HHZ721057 HRV721056:HRV721057 IBR721056:IBR721057 ILN721056:ILN721057 IVJ721056:IVJ721057 JFF721056:JFF721057 JPB721056:JPB721057 JYX721056:JYX721057 KIT721056:KIT721057 KSP721056:KSP721057 LCL721056:LCL721057 LMH721056:LMH721057 LWD721056:LWD721057 MFZ721056:MFZ721057 MPV721056:MPV721057 MZR721056:MZR721057 NJN721056:NJN721057 NTJ721056:NTJ721057 ODF721056:ODF721057 ONB721056:ONB721057 OWX721056:OWX721057 PGT721056:PGT721057 PQP721056:PQP721057 QAL721056:QAL721057 QKH721056:QKH721057 QUD721056:QUD721057 RDZ721056:RDZ721057 RNV721056:RNV721057 RXR721056:RXR721057 SHN721056:SHN721057 SRJ721056:SRJ721057 TBF721056:TBF721057 TLB721056:TLB721057 TUX721056:TUX721057 UET721056:UET721057 UOP721056:UOP721057 UYL721056:UYL721057 VIH721056:VIH721057 VSD721056:VSD721057 WBZ721056:WBZ721057 WLV721056:WLV721057 WVR721056:WVR721057 J786592:J786593 JF786592:JF786593 TB786592:TB786593 ACX786592:ACX786593 AMT786592:AMT786593 AWP786592:AWP786593 BGL786592:BGL786593 BQH786592:BQH786593 CAD786592:CAD786593 CJZ786592:CJZ786593 CTV786592:CTV786593 DDR786592:DDR786593 DNN786592:DNN786593 DXJ786592:DXJ786593 EHF786592:EHF786593 ERB786592:ERB786593 FAX786592:FAX786593 FKT786592:FKT786593 FUP786592:FUP786593 GEL786592:GEL786593 GOH786592:GOH786593 GYD786592:GYD786593 HHZ786592:HHZ786593 HRV786592:HRV786593 IBR786592:IBR786593 ILN786592:ILN786593 IVJ786592:IVJ786593 JFF786592:JFF786593 JPB786592:JPB786593 JYX786592:JYX786593 KIT786592:KIT786593 KSP786592:KSP786593 LCL786592:LCL786593 LMH786592:LMH786593 LWD786592:LWD786593 MFZ786592:MFZ786593 MPV786592:MPV786593 MZR786592:MZR786593 NJN786592:NJN786593 NTJ786592:NTJ786593 ODF786592:ODF786593 ONB786592:ONB786593 OWX786592:OWX786593 PGT786592:PGT786593 PQP786592:PQP786593 QAL786592:QAL786593 QKH786592:QKH786593 QUD786592:QUD786593 RDZ786592:RDZ786593 RNV786592:RNV786593 RXR786592:RXR786593 SHN786592:SHN786593 SRJ786592:SRJ786593 TBF786592:TBF786593 TLB786592:TLB786593 TUX786592:TUX786593 UET786592:UET786593 UOP786592:UOP786593 UYL786592:UYL786593 VIH786592:VIH786593 VSD786592:VSD786593 WBZ786592:WBZ786593 WLV786592:WLV786593 WVR786592:WVR786593 J852128:J852129 JF852128:JF852129 TB852128:TB852129 ACX852128:ACX852129 AMT852128:AMT852129 AWP852128:AWP852129 BGL852128:BGL852129 BQH852128:BQH852129 CAD852128:CAD852129 CJZ852128:CJZ852129 CTV852128:CTV852129 DDR852128:DDR852129 DNN852128:DNN852129 DXJ852128:DXJ852129 EHF852128:EHF852129 ERB852128:ERB852129 FAX852128:FAX852129 FKT852128:FKT852129 FUP852128:FUP852129 GEL852128:GEL852129 GOH852128:GOH852129 GYD852128:GYD852129 HHZ852128:HHZ852129 HRV852128:HRV852129 IBR852128:IBR852129 ILN852128:ILN852129 IVJ852128:IVJ852129 JFF852128:JFF852129 JPB852128:JPB852129 JYX852128:JYX852129 KIT852128:KIT852129 KSP852128:KSP852129 LCL852128:LCL852129 LMH852128:LMH852129 LWD852128:LWD852129 MFZ852128:MFZ852129 MPV852128:MPV852129 MZR852128:MZR852129 NJN852128:NJN852129 NTJ852128:NTJ852129 ODF852128:ODF852129 ONB852128:ONB852129 OWX852128:OWX852129 PGT852128:PGT852129 PQP852128:PQP852129 QAL852128:QAL852129 QKH852128:QKH852129 QUD852128:QUD852129 RDZ852128:RDZ852129 RNV852128:RNV852129 RXR852128:RXR852129 SHN852128:SHN852129 SRJ852128:SRJ852129 TBF852128:TBF852129 TLB852128:TLB852129 TUX852128:TUX852129 UET852128:UET852129 UOP852128:UOP852129 UYL852128:UYL852129 VIH852128:VIH852129 VSD852128:VSD852129 WBZ852128:WBZ852129 WLV852128:WLV852129 WVR852128:WVR852129 J917664:J917665 JF917664:JF917665 TB917664:TB917665 ACX917664:ACX917665 AMT917664:AMT917665 AWP917664:AWP917665 BGL917664:BGL917665 BQH917664:BQH917665 CAD917664:CAD917665 CJZ917664:CJZ917665 CTV917664:CTV917665 DDR917664:DDR917665 DNN917664:DNN917665 DXJ917664:DXJ917665 EHF917664:EHF917665 ERB917664:ERB917665 FAX917664:FAX917665 FKT917664:FKT917665 FUP917664:FUP917665 GEL917664:GEL917665 GOH917664:GOH917665 GYD917664:GYD917665 HHZ917664:HHZ917665 HRV917664:HRV917665 IBR917664:IBR917665 ILN917664:ILN917665 IVJ917664:IVJ917665 JFF917664:JFF917665 JPB917664:JPB917665 JYX917664:JYX917665 KIT917664:KIT917665 KSP917664:KSP917665 LCL917664:LCL917665 LMH917664:LMH917665 LWD917664:LWD917665 MFZ917664:MFZ917665 MPV917664:MPV917665 MZR917664:MZR917665 NJN917664:NJN917665 NTJ917664:NTJ917665 ODF917664:ODF917665 ONB917664:ONB917665 OWX917664:OWX917665 PGT917664:PGT917665 PQP917664:PQP917665 QAL917664:QAL917665 QKH917664:QKH917665 QUD917664:QUD917665 RDZ917664:RDZ917665 RNV917664:RNV917665 RXR917664:RXR917665 SHN917664:SHN917665 SRJ917664:SRJ917665 TBF917664:TBF917665 TLB917664:TLB917665 TUX917664:TUX917665 UET917664:UET917665 UOP917664:UOP917665 UYL917664:UYL917665 VIH917664:VIH917665 VSD917664:VSD917665 WBZ917664:WBZ917665 WLV917664:WLV917665 WVR917664:WVR917665 J983200:J983201 JF983200:JF983201 TB983200:TB983201 ACX983200:ACX983201 AMT983200:AMT983201 AWP983200:AWP983201 BGL983200:BGL983201 BQH983200:BQH983201 CAD983200:CAD983201 CJZ983200:CJZ983201 CTV983200:CTV983201 DDR983200:DDR983201 DNN983200:DNN983201 DXJ983200:DXJ983201 EHF983200:EHF983201 ERB983200:ERB983201 FAX983200:FAX983201 FKT983200:FKT983201 FUP983200:FUP983201 GEL983200:GEL983201 GOH983200:GOH983201 GYD983200:GYD983201 HHZ983200:HHZ983201 HRV983200:HRV983201 IBR983200:IBR983201 ILN983200:ILN983201 IVJ983200:IVJ983201 JFF983200:JFF983201 JPB983200:JPB983201 JYX983200:JYX983201 KIT983200:KIT983201 KSP983200:KSP983201 LCL983200:LCL983201 LMH983200:LMH983201 LWD983200:LWD983201 MFZ983200:MFZ983201 MPV983200:MPV983201 MZR983200:MZR983201 NJN983200:NJN983201 NTJ983200:NTJ983201 ODF983200:ODF983201 ONB983200:ONB983201 OWX983200:OWX983201 PGT983200:PGT983201 PQP983200:PQP983201 QAL983200:QAL983201 QKH983200:QKH983201 QUD983200:QUD983201 RDZ983200:RDZ983201 RNV983200:RNV983201 RXR983200:RXR983201 SHN983200:SHN983201 SRJ983200:SRJ983201 TBF983200:TBF983201 TLB983200:TLB983201 TUX983200:TUX983201 UET983200:UET983201 UOP983200:UOP983201 UYL983200:UYL983201 VIH983200:VIH983201 VSD983200:VSD983201 WBZ983200:WBZ983201 WLV983200:WLV983201 WVR983200:WVR983201 J149:J158 JF149:JF158 TB149:TB158 ACX149:ACX158 AMT149:AMT158 AWP149:AWP158 BGL149:BGL158 BQH149:BQH158 CAD149:CAD158 CJZ149:CJZ158 CTV149:CTV158 DDR149:DDR158 DNN149:DNN158 DXJ149:DXJ158 EHF149:EHF158 ERB149:ERB158 FAX149:FAX158 FKT149:FKT158 FUP149:FUP158 GEL149:GEL158 GOH149:GOH158 GYD149:GYD158 HHZ149:HHZ158 HRV149:HRV158 IBR149:IBR158 ILN149:ILN158 IVJ149:IVJ158 JFF149:JFF158 JPB149:JPB158 JYX149:JYX158 KIT149:KIT158 KSP149:KSP158 LCL149:LCL158 LMH149:LMH158 LWD149:LWD158 MFZ149:MFZ158 MPV149:MPV158 MZR149:MZR158 NJN149:NJN158 NTJ149:NTJ158 ODF149:ODF158 ONB149:ONB158 OWX149:OWX158 PGT149:PGT158 PQP149:PQP158 QAL149:QAL158 QKH149:QKH158 QUD149:QUD158 RDZ149:RDZ158 RNV149:RNV158 RXR149:RXR158 SHN149:SHN158 SRJ149:SRJ158 TBF149:TBF158 TLB149:TLB158 TUX149:TUX158 UET149:UET158 UOP149:UOP158 UYL149:UYL158 VIH149:VIH158 VSD149:VSD158 WBZ149:WBZ158 WLV149:WLV158 WVR149:WVR158 J65685:J65694 JF65685:JF65694 TB65685:TB65694 ACX65685:ACX65694 AMT65685:AMT65694 AWP65685:AWP65694 BGL65685:BGL65694 BQH65685:BQH65694 CAD65685:CAD65694 CJZ65685:CJZ65694 CTV65685:CTV65694 DDR65685:DDR65694 DNN65685:DNN65694 DXJ65685:DXJ65694 EHF65685:EHF65694 ERB65685:ERB65694 FAX65685:FAX65694 FKT65685:FKT65694 FUP65685:FUP65694 GEL65685:GEL65694 GOH65685:GOH65694 GYD65685:GYD65694 HHZ65685:HHZ65694 HRV65685:HRV65694 IBR65685:IBR65694 ILN65685:ILN65694 IVJ65685:IVJ65694 JFF65685:JFF65694 JPB65685:JPB65694 JYX65685:JYX65694 KIT65685:KIT65694 KSP65685:KSP65694 LCL65685:LCL65694 LMH65685:LMH65694 LWD65685:LWD65694 MFZ65685:MFZ65694 MPV65685:MPV65694 MZR65685:MZR65694 NJN65685:NJN65694 NTJ65685:NTJ65694 ODF65685:ODF65694 ONB65685:ONB65694 OWX65685:OWX65694 PGT65685:PGT65694 PQP65685:PQP65694 QAL65685:QAL65694 QKH65685:QKH65694 QUD65685:QUD65694 RDZ65685:RDZ65694 RNV65685:RNV65694 RXR65685:RXR65694 SHN65685:SHN65694 SRJ65685:SRJ65694 TBF65685:TBF65694 TLB65685:TLB65694 TUX65685:TUX65694 UET65685:UET65694 UOP65685:UOP65694 UYL65685:UYL65694 VIH65685:VIH65694 VSD65685:VSD65694 WBZ65685:WBZ65694 WLV65685:WLV65694 WVR65685:WVR65694 J131221:J131230 JF131221:JF131230 TB131221:TB131230 ACX131221:ACX131230 AMT131221:AMT131230 AWP131221:AWP131230 BGL131221:BGL131230 BQH131221:BQH131230 CAD131221:CAD131230 CJZ131221:CJZ131230 CTV131221:CTV131230 DDR131221:DDR131230 DNN131221:DNN131230 DXJ131221:DXJ131230 EHF131221:EHF131230 ERB131221:ERB131230 FAX131221:FAX131230 FKT131221:FKT131230 FUP131221:FUP131230 GEL131221:GEL131230 GOH131221:GOH131230 GYD131221:GYD131230 HHZ131221:HHZ131230 HRV131221:HRV131230 IBR131221:IBR131230 ILN131221:ILN131230 IVJ131221:IVJ131230 JFF131221:JFF131230 JPB131221:JPB131230 JYX131221:JYX131230 KIT131221:KIT131230 KSP131221:KSP131230 LCL131221:LCL131230 LMH131221:LMH131230 LWD131221:LWD131230 MFZ131221:MFZ131230 MPV131221:MPV131230 MZR131221:MZR131230 NJN131221:NJN131230 NTJ131221:NTJ131230 ODF131221:ODF131230 ONB131221:ONB131230 OWX131221:OWX131230 PGT131221:PGT131230 PQP131221:PQP131230 QAL131221:QAL131230 QKH131221:QKH131230 QUD131221:QUD131230 RDZ131221:RDZ131230 RNV131221:RNV131230 RXR131221:RXR131230 SHN131221:SHN131230 SRJ131221:SRJ131230 TBF131221:TBF131230 TLB131221:TLB131230 TUX131221:TUX131230 UET131221:UET131230 UOP131221:UOP131230 UYL131221:UYL131230 VIH131221:VIH131230 VSD131221:VSD131230 WBZ131221:WBZ131230 WLV131221:WLV131230 WVR131221:WVR131230 J196757:J196766 JF196757:JF196766 TB196757:TB196766 ACX196757:ACX196766 AMT196757:AMT196766 AWP196757:AWP196766 BGL196757:BGL196766 BQH196757:BQH196766 CAD196757:CAD196766 CJZ196757:CJZ196766 CTV196757:CTV196766 DDR196757:DDR196766 DNN196757:DNN196766 DXJ196757:DXJ196766 EHF196757:EHF196766 ERB196757:ERB196766 FAX196757:FAX196766 FKT196757:FKT196766 FUP196757:FUP196766 GEL196757:GEL196766 GOH196757:GOH196766 GYD196757:GYD196766 HHZ196757:HHZ196766 HRV196757:HRV196766 IBR196757:IBR196766 ILN196757:ILN196766 IVJ196757:IVJ196766 JFF196757:JFF196766 JPB196757:JPB196766 JYX196757:JYX196766 KIT196757:KIT196766 KSP196757:KSP196766 LCL196757:LCL196766 LMH196757:LMH196766 LWD196757:LWD196766 MFZ196757:MFZ196766 MPV196757:MPV196766 MZR196757:MZR196766 NJN196757:NJN196766 NTJ196757:NTJ196766 ODF196757:ODF196766 ONB196757:ONB196766 OWX196757:OWX196766 PGT196757:PGT196766 PQP196757:PQP196766 QAL196757:QAL196766 QKH196757:QKH196766 QUD196757:QUD196766 RDZ196757:RDZ196766 RNV196757:RNV196766 RXR196757:RXR196766 SHN196757:SHN196766 SRJ196757:SRJ196766 TBF196757:TBF196766 TLB196757:TLB196766 TUX196757:TUX196766 UET196757:UET196766 UOP196757:UOP196766 UYL196757:UYL196766 VIH196757:VIH196766 VSD196757:VSD196766 WBZ196757:WBZ196766 WLV196757:WLV196766 WVR196757:WVR196766 J262293:J262302 JF262293:JF262302 TB262293:TB262302 ACX262293:ACX262302 AMT262293:AMT262302 AWP262293:AWP262302 BGL262293:BGL262302 BQH262293:BQH262302 CAD262293:CAD262302 CJZ262293:CJZ262302 CTV262293:CTV262302 DDR262293:DDR262302 DNN262293:DNN262302 DXJ262293:DXJ262302 EHF262293:EHF262302 ERB262293:ERB262302 FAX262293:FAX262302 FKT262293:FKT262302 FUP262293:FUP262302 GEL262293:GEL262302 GOH262293:GOH262302 GYD262293:GYD262302 HHZ262293:HHZ262302 HRV262293:HRV262302 IBR262293:IBR262302 ILN262293:ILN262302 IVJ262293:IVJ262302 JFF262293:JFF262302 JPB262293:JPB262302 JYX262293:JYX262302 KIT262293:KIT262302 KSP262293:KSP262302 LCL262293:LCL262302 LMH262293:LMH262302 LWD262293:LWD262302 MFZ262293:MFZ262302 MPV262293:MPV262302 MZR262293:MZR262302 NJN262293:NJN262302 NTJ262293:NTJ262302 ODF262293:ODF262302 ONB262293:ONB262302 OWX262293:OWX262302 PGT262293:PGT262302 PQP262293:PQP262302 QAL262293:QAL262302 QKH262293:QKH262302 QUD262293:QUD262302 RDZ262293:RDZ262302 RNV262293:RNV262302 RXR262293:RXR262302 SHN262293:SHN262302 SRJ262293:SRJ262302 TBF262293:TBF262302 TLB262293:TLB262302 TUX262293:TUX262302 UET262293:UET262302 UOP262293:UOP262302 UYL262293:UYL262302 VIH262293:VIH262302 VSD262293:VSD262302 WBZ262293:WBZ262302 WLV262293:WLV262302 WVR262293:WVR262302 J327829:J327838 JF327829:JF327838 TB327829:TB327838 ACX327829:ACX327838 AMT327829:AMT327838 AWP327829:AWP327838 BGL327829:BGL327838 BQH327829:BQH327838 CAD327829:CAD327838 CJZ327829:CJZ327838 CTV327829:CTV327838 DDR327829:DDR327838 DNN327829:DNN327838 DXJ327829:DXJ327838 EHF327829:EHF327838 ERB327829:ERB327838 FAX327829:FAX327838 FKT327829:FKT327838 FUP327829:FUP327838 GEL327829:GEL327838 GOH327829:GOH327838 GYD327829:GYD327838 HHZ327829:HHZ327838 HRV327829:HRV327838 IBR327829:IBR327838 ILN327829:ILN327838 IVJ327829:IVJ327838 JFF327829:JFF327838 JPB327829:JPB327838 JYX327829:JYX327838 KIT327829:KIT327838 KSP327829:KSP327838 LCL327829:LCL327838 LMH327829:LMH327838 LWD327829:LWD327838 MFZ327829:MFZ327838 MPV327829:MPV327838 MZR327829:MZR327838 NJN327829:NJN327838 NTJ327829:NTJ327838 ODF327829:ODF327838 ONB327829:ONB327838 OWX327829:OWX327838 PGT327829:PGT327838 PQP327829:PQP327838 QAL327829:QAL327838 QKH327829:QKH327838 QUD327829:QUD327838 RDZ327829:RDZ327838 RNV327829:RNV327838 RXR327829:RXR327838 SHN327829:SHN327838 SRJ327829:SRJ327838 TBF327829:TBF327838 TLB327829:TLB327838 TUX327829:TUX327838 UET327829:UET327838 UOP327829:UOP327838 UYL327829:UYL327838 VIH327829:VIH327838 VSD327829:VSD327838 WBZ327829:WBZ327838 WLV327829:WLV327838 WVR327829:WVR327838 J393365:J393374 JF393365:JF393374 TB393365:TB393374 ACX393365:ACX393374 AMT393365:AMT393374 AWP393365:AWP393374 BGL393365:BGL393374 BQH393365:BQH393374 CAD393365:CAD393374 CJZ393365:CJZ393374 CTV393365:CTV393374 DDR393365:DDR393374 DNN393365:DNN393374 DXJ393365:DXJ393374 EHF393365:EHF393374 ERB393365:ERB393374 FAX393365:FAX393374 FKT393365:FKT393374 FUP393365:FUP393374 GEL393365:GEL393374 GOH393365:GOH393374 GYD393365:GYD393374 HHZ393365:HHZ393374 HRV393365:HRV393374 IBR393365:IBR393374 ILN393365:ILN393374 IVJ393365:IVJ393374 JFF393365:JFF393374 JPB393365:JPB393374 JYX393365:JYX393374 KIT393365:KIT393374 KSP393365:KSP393374 LCL393365:LCL393374 LMH393365:LMH393374 LWD393365:LWD393374 MFZ393365:MFZ393374 MPV393365:MPV393374 MZR393365:MZR393374 NJN393365:NJN393374 NTJ393365:NTJ393374 ODF393365:ODF393374 ONB393365:ONB393374 OWX393365:OWX393374 PGT393365:PGT393374 PQP393365:PQP393374 QAL393365:QAL393374 QKH393365:QKH393374 QUD393365:QUD393374 RDZ393365:RDZ393374 RNV393365:RNV393374 RXR393365:RXR393374 SHN393365:SHN393374 SRJ393365:SRJ393374 TBF393365:TBF393374 TLB393365:TLB393374 TUX393365:TUX393374 UET393365:UET393374 UOP393365:UOP393374 UYL393365:UYL393374 VIH393365:VIH393374 VSD393365:VSD393374 WBZ393365:WBZ393374 WLV393365:WLV393374 WVR393365:WVR393374 J458901:J458910 JF458901:JF458910 TB458901:TB458910 ACX458901:ACX458910 AMT458901:AMT458910 AWP458901:AWP458910 BGL458901:BGL458910 BQH458901:BQH458910 CAD458901:CAD458910 CJZ458901:CJZ458910 CTV458901:CTV458910 DDR458901:DDR458910 DNN458901:DNN458910 DXJ458901:DXJ458910 EHF458901:EHF458910 ERB458901:ERB458910 FAX458901:FAX458910 FKT458901:FKT458910 FUP458901:FUP458910 GEL458901:GEL458910 GOH458901:GOH458910 GYD458901:GYD458910 HHZ458901:HHZ458910 HRV458901:HRV458910 IBR458901:IBR458910 ILN458901:ILN458910 IVJ458901:IVJ458910 JFF458901:JFF458910 JPB458901:JPB458910 JYX458901:JYX458910 KIT458901:KIT458910 KSP458901:KSP458910 LCL458901:LCL458910 LMH458901:LMH458910 LWD458901:LWD458910 MFZ458901:MFZ458910 MPV458901:MPV458910 MZR458901:MZR458910 NJN458901:NJN458910 NTJ458901:NTJ458910 ODF458901:ODF458910 ONB458901:ONB458910 OWX458901:OWX458910 PGT458901:PGT458910 PQP458901:PQP458910 QAL458901:QAL458910 QKH458901:QKH458910 QUD458901:QUD458910 RDZ458901:RDZ458910 RNV458901:RNV458910 RXR458901:RXR458910 SHN458901:SHN458910 SRJ458901:SRJ458910 TBF458901:TBF458910 TLB458901:TLB458910 TUX458901:TUX458910 UET458901:UET458910 UOP458901:UOP458910 UYL458901:UYL458910 VIH458901:VIH458910 VSD458901:VSD458910 WBZ458901:WBZ458910 WLV458901:WLV458910 WVR458901:WVR458910 J524437:J524446 JF524437:JF524446 TB524437:TB524446 ACX524437:ACX524446 AMT524437:AMT524446 AWP524437:AWP524446 BGL524437:BGL524446 BQH524437:BQH524446 CAD524437:CAD524446 CJZ524437:CJZ524446 CTV524437:CTV524446 DDR524437:DDR524446 DNN524437:DNN524446 DXJ524437:DXJ524446 EHF524437:EHF524446 ERB524437:ERB524446 FAX524437:FAX524446 FKT524437:FKT524446 FUP524437:FUP524446 GEL524437:GEL524446 GOH524437:GOH524446 GYD524437:GYD524446 HHZ524437:HHZ524446 HRV524437:HRV524446 IBR524437:IBR524446 ILN524437:ILN524446 IVJ524437:IVJ524446 JFF524437:JFF524446 JPB524437:JPB524446 JYX524437:JYX524446 KIT524437:KIT524446 KSP524437:KSP524446 LCL524437:LCL524446 LMH524437:LMH524446 LWD524437:LWD524446 MFZ524437:MFZ524446 MPV524437:MPV524446 MZR524437:MZR524446 NJN524437:NJN524446 NTJ524437:NTJ524446 ODF524437:ODF524446 ONB524437:ONB524446 OWX524437:OWX524446 PGT524437:PGT524446 PQP524437:PQP524446 QAL524437:QAL524446 QKH524437:QKH524446 QUD524437:QUD524446 RDZ524437:RDZ524446 RNV524437:RNV524446 RXR524437:RXR524446 SHN524437:SHN524446 SRJ524437:SRJ524446 TBF524437:TBF524446 TLB524437:TLB524446 TUX524437:TUX524446 UET524437:UET524446 UOP524437:UOP524446 UYL524437:UYL524446 VIH524437:VIH524446 VSD524437:VSD524446 WBZ524437:WBZ524446 WLV524437:WLV524446 WVR524437:WVR524446 J589973:J589982 JF589973:JF589982 TB589973:TB589982 ACX589973:ACX589982 AMT589973:AMT589982 AWP589973:AWP589982 BGL589973:BGL589982 BQH589973:BQH589982 CAD589973:CAD589982 CJZ589973:CJZ589982 CTV589973:CTV589982 DDR589973:DDR589982 DNN589973:DNN589982 DXJ589973:DXJ589982 EHF589973:EHF589982 ERB589973:ERB589982 FAX589973:FAX589982 FKT589973:FKT589982 FUP589973:FUP589982 GEL589973:GEL589982 GOH589973:GOH589982 GYD589973:GYD589982 HHZ589973:HHZ589982 HRV589973:HRV589982 IBR589973:IBR589982 ILN589973:ILN589982 IVJ589973:IVJ589982 JFF589973:JFF589982 JPB589973:JPB589982 JYX589973:JYX589982 KIT589973:KIT589982 KSP589973:KSP589982 LCL589973:LCL589982 LMH589973:LMH589982 LWD589973:LWD589982 MFZ589973:MFZ589982 MPV589973:MPV589982 MZR589973:MZR589982 NJN589973:NJN589982 NTJ589973:NTJ589982 ODF589973:ODF589982 ONB589973:ONB589982 OWX589973:OWX589982 PGT589973:PGT589982 PQP589973:PQP589982 QAL589973:QAL589982 QKH589973:QKH589982 QUD589973:QUD589982 RDZ589973:RDZ589982 RNV589973:RNV589982 RXR589973:RXR589982 SHN589973:SHN589982 SRJ589973:SRJ589982 TBF589973:TBF589982 TLB589973:TLB589982 TUX589973:TUX589982 UET589973:UET589982 UOP589973:UOP589982 UYL589973:UYL589982 VIH589973:VIH589982 VSD589973:VSD589982 WBZ589973:WBZ589982 WLV589973:WLV589982 WVR589973:WVR589982 J655509:J655518 JF655509:JF655518 TB655509:TB655518 ACX655509:ACX655518 AMT655509:AMT655518 AWP655509:AWP655518 BGL655509:BGL655518 BQH655509:BQH655518 CAD655509:CAD655518 CJZ655509:CJZ655518 CTV655509:CTV655518 DDR655509:DDR655518 DNN655509:DNN655518 DXJ655509:DXJ655518 EHF655509:EHF655518 ERB655509:ERB655518 FAX655509:FAX655518 FKT655509:FKT655518 FUP655509:FUP655518 GEL655509:GEL655518 GOH655509:GOH655518 GYD655509:GYD655518 HHZ655509:HHZ655518 HRV655509:HRV655518 IBR655509:IBR655518 ILN655509:ILN655518 IVJ655509:IVJ655518 JFF655509:JFF655518 JPB655509:JPB655518 JYX655509:JYX655518 KIT655509:KIT655518 KSP655509:KSP655518 LCL655509:LCL655518 LMH655509:LMH655518 LWD655509:LWD655518 MFZ655509:MFZ655518 MPV655509:MPV655518 MZR655509:MZR655518 NJN655509:NJN655518 NTJ655509:NTJ655518 ODF655509:ODF655518 ONB655509:ONB655518 OWX655509:OWX655518 PGT655509:PGT655518 PQP655509:PQP655518 QAL655509:QAL655518 QKH655509:QKH655518 QUD655509:QUD655518 RDZ655509:RDZ655518 RNV655509:RNV655518 RXR655509:RXR655518 SHN655509:SHN655518 SRJ655509:SRJ655518 TBF655509:TBF655518 TLB655509:TLB655518 TUX655509:TUX655518 UET655509:UET655518 UOP655509:UOP655518 UYL655509:UYL655518 VIH655509:VIH655518 VSD655509:VSD655518 WBZ655509:WBZ655518 WLV655509:WLV655518 WVR655509:WVR655518 J721045:J721054 JF721045:JF721054 TB721045:TB721054 ACX721045:ACX721054 AMT721045:AMT721054 AWP721045:AWP721054 BGL721045:BGL721054 BQH721045:BQH721054 CAD721045:CAD721054 CJZ721045:CJZ721054 CTV721045:CTV721054 DDR721045:DDR721054 DNN721045:DNN721054 DXJ721045:DXJ721054 EHF721045:EHF721054 ERB721045:ERB721054 FAX721045:FAX721054 FKT721045:FKT721054 FUP721045:FUP721054 GEL721045:GEL721054 GOH721045:GOH721054 GYD721045:GYD721054 HHZ721045:HHZ721054 HRV721045:HRV721054 IBR721045:IBR721054 ILN721045:ILN721054 IVJ721045:IVJ721054 JFF721045:JFF721054 JPB721045:JPB721054 JYX721045:JYX721054 KIT721045:KIT721054 KSP721045:KSP721054 LCL721045:LCL721054 LMH721045:LMH721054 LWD721045:LWD721054 MFZ721045:MFZ721054 MPV721045:MPV721054 MZR721045:MZR721054 NJN721045:NJN721054 NTJ721045:NTJ721054 ODF721045:ODF721054 ONB721045:ONB721054 OWX721045:OWX721054 PGT721045:PGT721054 PQP721045:PQP721054 QAL721045:QAL721054 QKH721045:QKH721054 QUD721045:QUD721054 RDZ721045:RDZ721054 RNV721045:RNV721054 RXR721045:RXR721054 SHN721045:SHN721054 SRJ721045:SRJ721054 TBF721045:TBF721054 TLB721045:TLB721054 TUX721045:TUX721054 UET721045:UET721054 UOP721045:UOP721054 UYL721045:UYL721054 VIH721045:VIH721054 VSD721045:VSD721054 WBZ721045:WBZ721054 WLV721045:WLV721054 WVR721045:WVR721054 J786581:J786590 JF786581:JF786590 TB786581:TB786590 ACX786581:ACX786590 AMT786581:AMT786590 AWP786581:AWP786590 BGL786581:BGL786590 BQH786581:BQH786590 CAD786581:CAD786590 CJZ786581:CJZ786590 CTV786581:CTV786590 DDR786581:DDR786590 DNN786581:DNN786590 DXJ786581:DXJ786590 EHF786581:EHF786590 ERB786581:ERB786590 FAX786581:FAX786590 FKT786581:FKT786590 FUP786581:FUP786590 GEL786581:GEL786590 GOH786581:GOH786590 GYD786581:GYD786590 HHZ786581:HHZ786590 HRV786581:HRV786590 IBR786581:IBR786590 ILN786581:ILN786590 IVJ786581:IVJ786590 JFF786581:JFF786590 JPB786581:JPB786590 JYX786581:JYX786590 KIT786581:KIT786590 KSP786581:KSP786590 LCL786581:LCL786590 LMH786581:LMH786590 LWD786581:LWD786590 MFZ786581:MFZ786590 MPV786581:MPV786590 MZR786581:MZR786590 NJN786581:NJN786590 NTJ786581:NTJ786590 ODF786581:ODF786590 ONB786581:ONB786590 OWX786581:OWX786590 PGT786581:PGT786590 PQP786581:PQP786590 QAL786581:QAL786590 QKH786581:QKH786590 QUD786581:QUD786590 RDZ786581:RDZ786590 RNV786581:RNV786590 RXR786581:RXR786590 SHN786581:SHN786590 SRJ786581:SRJ786590 TBF786581:TBF786590 TLB786581:TLB786590 TUX786581:TUX786590 UET786581:UET786590 UOP786581:UOP786590 UYL786581:UYL786590 VIH786581:VIH786590 VSD786581:VSD786590 WBZ786581:WBZ786590 WLV786581:WLV786590 WVR786581:WVR786590 J852117:J852126 JF852117:JF852126 TB852117:TB852126 ACX852117:ACX852126 AMT852117:AMT852126 AWP852117:AWP852126 BGL852117:BGL852126 BQH852117:BQH852126 CAD852117:CAD852126 CJZ852117:CJZ852126 CTV852117:CTV852126 DDR852117:DDR852126 DNN852117:DNN852126 DXJ852117:DXJ852126 EHF852117:EHF852126 ERB852117:ERB852126 FAX852117:FAX852126 FKT852117:FKT852126 FUP852117:FUP852126 GEL852117:GEL852126 GOH852117:GOH852126 GYD852117:GYD852126 HHZ852117:HHZ852126 HRV852117:HRV852126 IBR852117:IBR852126 ILN852117:ILN852126 IVJ852117:IVJ852126 JFF852117:JFF852126 JPB852117:JPB852126 JYX852117:JYX852126 KIT852117:KIT852126 KSP852117:KSP852126 LCL852117:LCL852126 LMH852117:LMH852126 LWD852117:LWD852126 MFZ852117:MFZ852126 MPV852117:MPV852126 MZR852117:MZR852126 NJN852117:NJN852126 NTJ852117:NTJ852126 ODF852117:ODF852126 ONB852117:ONB852126 OWX852117:OWX852126 PGT852117:PGT852126 PQP852117:PQP852126 QAL852117:QAL852126 QKH852117:QKH852126 QUD852117:QUD852126 RDZ852117:RDZ852126 RNV852117:RNV852126 RXR852117:RXR852126 SHN852117:SHN852126 SRJ852117:SRJ852126 TBF852117:TBF852126 TLB852117:TLB852126 TUX852117:TUX852126 UET852117:UET852126 UOP852117:UOP852126 UYL852117:UYL852126 VIH852117:VIH852126 VSD852117:VSD852126 WBZ852117:WBZ852126 WLV852117:WLV852126 WVR852117:WVR852126 J917653:J917662 JF917653:JF917662 TB917653:TB917662 ACX917653:ACX917662 AMT917653:AMT917662 AWP917653:AWP917662 BGL917653:BGL917662 BQH917653:BQH917662 CAD917653:CAD917662 CJZ917653:CJZ917662 CTV917653:CTV917662 DDR917653:DDR917662 DNN917653:DNN917662 DXJ917653:DXJ917662 EHF917653:EHF917662 ERB917653:ERB917662 FAX917653:FAX917662 FKT917653:FKT917662 FUP917653:FUP917662 GEL917653:GEL917662 GOH917653:GOH917662 GYD917653:GYD917662 HHZ917653:HHZ917662 HRV917653:HRV917662 IBR917653:IBR917662 ILN917653:ILN917662 IVJ917653:IVJ917662 JFF917653:JFF917662 JPB917653:JPB917662 JYX917653:JYX917662 KIT917653:KIT917662 KSP917653:KSP917662 LCL917653:LCL917662 LMH917653:LMH917662 LWD917653:LWD917662 MFZ917653:MFZ917662 MPV917653:MPV917662 MZR917653:MZR917662 NJN917653:NJN917662 NTJ917653:NTJ917662 ODF917653:ODF917662 ONB917653:ONB917662 OWX917653:OWX917662 PGT917653:PGT917662 PQP917653:PQP917662 QAL917653:QAL917662 QKH917653:QKH917662 QUD917653:QUD917662 RDZ917653:RDZ917662 RNV917653:RNV917662 RXR917653:RXR917662 SHN917653:SHN917662 SRJ917653:SRJ917662 TBF917653:TBF917662 TLB917653:TLB917662 TUX917653:TUX917662 UET917653:UET917662 UOP917653:UOP917662 UYL917653:UYL917662 VIH917653:VIH917662 VSD917653:VSD917662 WBZ917653:WBZ917662 WLV917653:WLV917662 WVR917653:WVR917662 J983189:J983198 JF983189:JF983198 TB983189:TB983198 ACX983189:ACX983198 AMT983189:AMT983198 AWP983189:AWP983198 BGL983189:BGL983198 BQH983189:BQH983198 CAD983189:CAD983198 CJZ983189:CJZ983198 CTV983189:CTV983198 DDR983189:DDR983198 DNN983189:DNN983198 DXJ983189:DXJ983198 EHF983189:EHF983198 ERB983189:ERB983198 FAX983189:FAX983198 FKT983189:FKT983198 FUP983189:FUP983198 GEL983189:GEL983198 GOH983189:GOH983198 GYD983189:GYD983198 HHZ983189:HHZ983198 HRV983189:HRV983198 IBR983189:IBR983198 ILN983189:ILN983198 IVJ983189:IVJ983198 JFF983189:JFF983198 JPB983189:JPB983198 JYX983189:JYX983198 KIT983189:KIT983198 KSP983189:KSP983198 LCL983189:LCL983198 LMH983189:LMH983198 LWD983189:LWD983198 MFZ983189:MFZ983198 MPV983189:MPV983198 MZR983189:MZR983198 NJN983189:NJN983198 NTJ983189:NTJ983198 ODF983189:ODF983198 ONB983189:ONB983198 OWX983189:OWX983198 PGT983189:PGT983198 PQP983189:PQP983198 QAL983189:QAL983198 QKH983189:QKH983198 QUD983189:QUD983198 RDZ983189:RDZ983198 RNV983189:RNV983198 RXR983189:RXR983198 SHN983189:SHN983198 SRJ983189:SRJ983198 TBF983189:TBF983198 TLB983189:TLB983198 TUX983189:TUX983198 UET983189:UET983198 UOP983189:UOP983198 UYL983189:UYL983198 VIH983189:VIH983198 VSD983189:VSD983198 WBZ983189:WBZ983198 WLV983189:WLV983198 WVR983189:WVR983198 J132:J147 JF132:JF147 TB132:TB147 ACX132:ACX147 AMT132:AMT147 AWP132:AWP147 BGL132:BGL147 BQH132:BQH147 CAD132:CAD147 CJZ132:CJZ147 CTV132:CTV147 DDR132:DDR147 DNN132:DNN147 DXJ132:DXJ147 EHF132:EHF147 ERB132:ERB147 FAX132:FAX147 FKT132:FKT147 FUP132:FUP147 GEL132:GEL147 GOH132:GOH147 GYD132:GYD147 HHZ132:HHZ147 HRV132:HRV147 IBR132:IBR147 ILN132:ILN147 IVJ132:IVJ147 JFF132:JFF147 JPB132:JPB147 JYX132:JYX147 KIT132:KIT147 KSP132:KSP147 LCL132:LCL147 LMH132:LMH147 LWD132:LWD147 MFZ132:MFZ147 MPV132:MPV147 MZR132:MZR147 NJN132:NJN147 NTJ132:NTJ147 ODF132:ODF147 ONB132:ONB147 OWX132:OWX147 PGT132:PGT147 PQP132:PQP147 QAL132:QAL147 QKH132:QKH147 QUD132:QUD147 RDZ132:RDZ147 RNV132:RNV147 RXR132:RXR147 SHN132:SHN147 SRJ132:SRJ147 TBF132:TBF147 TLB132:TLB147 TUX132:TUX147 UET132:UET147 UOP132:UOP147 UYL132:UYL147 VIH132:VIH147 VSD132:VSD147 WBZ132:WBZ147 WLV132:WLV147 WVR132:WVR147 J65668:J65683 JF65668:JF65683 TB65668:TB65683 ACX65668:ACX65683 AMT65668:AMT65683 AWP65668:AWP65683 BGL65668:BGL65683 BQH65668:BQH65683 CAD65668:CAD65683 CJZ65668:CJZ65683 CTV65668:CTV65683 DDR65668:DDR65683 DNN65668:DNN65683 DXJ65668:DXJ65683 EHF65668:EHF65683 ERB65668:ERB65683 FAX65668:FAX65683 FKT65668:FKT65683 FUP65668:FUP65683 GEL65668:GEL65683 GOH65668:GOH65683 GYD65668:GYD65683 HHZ65668:HHZ65683 HRV65668:HRV65683 IBR65668:IBR65683 ILN65668:ILN65683 IVJ65668:IVJ65683 JFF65668:JFF65683 JPB65668:JPB65683 JYX65668:JYX65683 KIT65668:KIT65683 KSP65668:KSP65683 LCL65668:LCL65683 LMH65668:LMH65683 LWD65668:LWD65683 MFZ65668:MFZ65683 MPV65668:MPV65683 MZR65668:MZR65683 NJN65668:NJN65683 NTJ65668:NTJ65683 ODF65668:ODF65683 ONB65668:ONB65683 OWX65668:OWX65683 PGT65668:PGT65683 PQP65668:PQP65683 QAL65668:QAL65683 QKH65668:QKH65683 QUD65668:QUD65683 RDZ65668:RDZ65683 RNV65668:RNV65683 RXR65668:RXR65683 SHN65668:SHN65683 SRJ65668:SRJ65683 TBF65668:TBF65683 TLB65668:TLB65683 TUX65668:TUX65683 UET65668:UET65683 UOP65668:UOP65683 UYL65668:UYL65683 VIH65668:VIH65683 VSD65668:VSD65683 WBZ65668:WBZ65683 WLV65668:WLV65683 WVR65668:WVR65683 J131204:J131219 JF131204:JF131219 TB131204:TB131219 ACX131204:ACX131219 AMT131204:AMT131219 AWP131204:AWP131219 BGL131204:BGL131219 BQH131204:BQH131219 CAD131204:CAD131219 CJZ131204:CJZ131219 CTV131204:CTV131219 DDR131204:DDR131219 DNN131204:DNN131219 DXJ131204:DXJ131219 EHF131204:EHF131219 ERB131204:ERB131219 FAX131204:FAX131219 FKT131204:FKT131219 FUP131204:FUP131219 GEL131204:GEL131219 GOH131204:GOH131219 GYD131204:GYD131219 HHZ131204:HHZ131219 HRV131204:HRV131219 IBR131204:IBR131219 ILN131204:ILN131219 IVJ131204:IVJ131219 JFF131204:JFF131219 JPB131204:JPB131219 JYX131204:JYX131219 KIT131204:KIT131219 KSP131204:KSP131219 LCL131204:LCL131219 LMH131204:LMH131219 LWD131204:LWD131219 MFZ131204:MFZ131219 MPV131204:MPV131219 MZR131204:MZR131219 NJN131204:NJN131219 NTJ131204:NTJ131219 ODF131204:ODF131219 ONB131204:ONB131219 OWX131204:OWX131219 PGT131204:PGT131219 PQP131204:PQP131219 QAL131204:QAL131219 QKH131204:QKH131219 QUD131204:QUD131219 RDZ131204:RDZ131219 RNV131204:RNV131219 RXR131204:RXR131219 SHN131204:SHN131219 SRJ131204:SRJ131219 TBF131204:TBF131219 TLB131204:TLB131219 TUX131204:TUX131219 UET131204:UET131219 UOP131204:UOP131219 UYL131204:UYL131219 VIH131204:VIH131219 VSD131204:VSD131219 WBZ131204:WBZ131219 WLV131204:WLV131219 WVR131204:WVR131219 J196740:J196755 JF196740:JF196755 TB196740:TB196755 ACX196740:ACX196755 AMT196740:AMT196755 AWP196740:AWP196755 BGL196740:BGL196755 BQH196740:BQH196755 CAD196740:CAD196755 CJZ196740:CJZ196755 CTV196740:CTV196755 DDR196740:DDR196755 DNN196740:DNN196755 DXJ196740:DXJ196755 EHF196740:EHF196755 ERB196740:ERB196755 FAX196740:FAX196755 FKT196740:FKT196755 FUP196740:FUP196755 GEL196740:GEL196755 GOH196740:GOH196755 GYD196740:GYD196755 HHZ196740:HHZ196755 HRV196740:HRV196755 IBR196740:IBR196755 ILN196740:ILN196755 IVJ196740:IVJ196755 JFF196740:JFF196755 JPB196740:JPB196755 JYX196740:JYX196755 KIT196740:KIT196755 KSP196740:KSP196755 LCL196740:LCL196755 LMH196740:LMH196755 LWD196740:LWD196755 MFZ196740:MFZ196755 MPV196740:MPV196755 MZR196740:MZR196755 NJN196740:NJN196755 NTJ196740:NTJ196755 ODF196740:ODF196755 ONB196740:ONB196755 OWX196740:OWX196755 PGT196740:PGT196755 PQP196740:PQP196755 QAL196740:QAL196755 QKH196740:QKH196755 QUD196740:QUD196755 RDZ196740:RDZ196755 RNV196740:RNV196755 RXR196740:RXR196755 SHN196740:SHN196755 SRJ196740:SRJ196755 TBF196740:TBF196755 TLB196740:TLB196755 TUX196740:TUX196755 UET196740:UET196755 UOP196740:UOP196755 UYL196740:UYL196755 VIH196740:VIH196755 VSD196740:VSD196755 WBZ196740:WBZ196755 WLV196740:WLV196755 WVR196740:WVR196755 J262276:J262291 JF262276:JF262291 TB262276:TB262291 ACX262276:ACX262291 AMT262276:AMT262291 AWP262276:AWP262291 BGL262276:BGL262291 BQH262276:BQH262291 CAD262276:CAD262291 CJZ262276:CJZ262291 CTV262276:CTV262291 DDR262276:DDR262291 DNN262276:DNN262291 DXJ262276:DXJ262291 EHF262276:EHF262291 ERB262276:ERB262291 FAX262276:FAX262291 FKT262276:FKT262291 FUP262276:FUP262291 GEL262276:GEL262291 GOH262276:GOH262291 GYD262276:GYD262291 HHZ262276:HHZ262291 HRV262276:HRV262291 IBR262276:IBR262291 ILN262276:ILN262291 IVJ262276:IVJ262291 JFF262276:JFF262291 JPB262276:JPB262291 JYX262276:JYX262291 KIT262276:KIT262291 KSP262276:KSP262291 LCL262276:LCL262291 LMH262276:LMH262291 LWD262276:LWD262291 MFZ262276:MFZ262291 MPV262276:MPV262291 MZR262276:MZR262291 NJN262276:NJN262291 NTJ262276:NTJ262291 ODF262276:ODF262291 ONB262276:ONB262291 OWX262276:OWX262291 PGT262276:PGT262291 PQP262276:PQP262291 QAL262276:QAL262291 QKH262276:QKH262291 QUD262276:QUD262291 RDZ262276:RDZ262291 RNV262276:RNV262291 RXR262276:RXR262291 SHN262276:SHN262291 SRJ262276:SRJ262291 TBF262276:TBF262291 TLB262276:TLB262291 TUX262276:TUX262291 UET262276:UET262291 UOP262276:UOP262291 UYL262276:UYL262291 VIH262276:VIH262291 VSD262276:VSD262291 WBZ262276:WBZ262291 WLV262276:WLV262291 WVR262276:WVR262291 J327812:J327827 JF327812:JF327827 TB327812:TB327827 ACX327812:ACX327827 AMT327812:AMT327827 AWP327812:AWP327827 BGL327812:BGL327827 BQH327812:BQH327827 CAD327812:CAD327827 CJZ327812:CJZ327827 CTV327812:CTV327827 DDR327812:DDR327827 DNN327812:DNN327827 DXJ327812:DXJ327827 EHF327812:EHF327827 ERB327812:ERB327827 FAX327812:FAX327827 FKT327812:FKT327827 FUP327812:FUP327827 GEL327812:GEL327827 GOH327812:GOH327827 GYD327812:GYD327827 HHZ327812:HHZ327827 HRV327812:HRV327827 IBR327812:IBR327827 ILN327812:ILN327827 IVJ327812:IVJ327827 JFF327812:JFF327827 JPB327812:JPB327827 JYX327812:JYX327827 KIT327812:KIT327827 KSP327812:KSP327827 LCL327812:LCL327827 LMH327812:LMH327827 LWD327812:LWD327827 MFZ327812:MFZ327827 MPV327812:MPV327827 MZR327812:MZR327827 NJN327812:NJN327827 NTJ327812:NTJ327827 ODF327812:ODF327827 ONB327812:ONB327827 OWX327812:OWX327827 PGT327812:PGT327827 PQP327812:PQP327827 QAL327812:QAL327827 QKH327812:QKH327827 QUD327812:QUD327827 RDZ327812:RDZ327827 RNV327812:RNV327827 RXR327812:RXR327827 SHN327812:SHN327827 SRJ327812:SRJ327827 TBF327812:TBF327827 TLB327812:TLB327827 TUX327812:TUX327827 UET327812:UET327827 UOP327812:UOP327827 UYL327812:UYL327827 VIH327812:VIH327827 VSD327812:VSD327827 WBZ327812:WBZ327827 WLV327812:WLV327827 WVR327812:WVR327827 J393348:J393363 JF393348:JF393363 TB393348:TB393363 ACX393348:ACX393363 AMT393348:AMT393363 AWP393348:AWP393363 BGL393348:BGL393363 BQH393348:BQH393363 CAD393348:CAD393363 CJZ393348:CJZ393363 CTV393348:CTV393363 DDR393348:DDR393363 DNN393348:DNN393363 DXJ393348:DXJ393363 EHF393348:EHF393363 ERB393348:ERB393363 FAX393348:FAX393363 FKT393348:FKT393363 FUP393348:FUP393363 GEL393348:GEL393363 GOH393348:GOH393363 GYD393348:GYD393363 HHZ393348:HHZ393363 HRV393348:HRV393363 IBR393348:IBR393363 ILN393348:ILN393363 IVJ393348:IVJ393363 JFF393348:JFF393363 JPB393348:JPB393363 JYX393348:JYX393363 KIT393348:KIT393363 KSP393348:KSP393363 LCL393348:LCL393363 LMH393348:LMH393363 LWD393348:LWD393363 MFZ393348:MFZ393363 MPV393348:MPV393363 MZR393348:MZR393363 NJN393348:NJN393363 NTJ393348:NTJ393363 ODF393348:ODF393363 ONB393348:ONB393363 OWX393348:OWX393363 PGT393348:PGT393363 PQP393348:PQP393363 QAL393348:QAL393363 QKH393348:QKH393363 QUD393348:QUD393363 RDZ393348:RDZ393363 RNV393348:RNV393363 RXR393348:RXR393363 SHN393348:SHN393363 SRJ393348:SRJ393363 TBF393348:TBF393363 TLB393348:TLB393363 TUX393348:TUX393363 UET393348:UET393363 UOP393348:UOP393363 UYL393348:UYL393363 VIH393348:VIH393363 VSD393348:VSD393363 WBZ393348:WBZ393363 WLV393348:WLV393363 WVR393348:WVR393363 J458884:J458899 JF458884:JF458899 TB458884:TB458899 ACX458884:ACX458899 AMT458884:AMT458899 AWP458884:AWP458899 BGL458884:BGL458899 BQH458884:BQH458899 CAD458884:CAD458899 CJZ458884:CJZ458899 CTV458884:CTV458899 DDR458884:DDR458899 DNN458884:DNN458899 DXJ458884:DXJ458899 EHF458884:EHF458899 ERB458884:ERB458899 FAX458884:FAX458899 FKT458884:FKT458899 FUP458884:FUP458899 GEL458884:GEL458899 GOH458884:GOH458899 GYD458884:GYD458899 HHZ458884:HHZ458899 HRV458884:HRV458899 IBR458884:IBR458899 ILN458884:ILN458899 IVJ458884:IVJ458899 JFF458884:JFF458899 JPB458884:JPB458899 JYX458884:JYX458899 KIT458884:KIT458899 KSP458884:KSP458899 LCL458884:LCL458899 LMH458884:LMH458899 LWD458884:LWD458899 MFZ458884:MFZ458899 MPV458884:MPV458899 MZR458884:MZR458899 NJN458884:NJN458899 NTJ458884:NTJ458899 ODF458884:ODF458899 ONB458884:ONB458899 OWX458884:OWX458899 PGT458884:PGT458899 PQP458884:PQP458899 QAL458884:QAL458899 QKH458884:QKH458899 QUD458884:QUD458899 RDZ458884:RDZ458899 RNV458884:RNV458899 RXR458884:RXR458899 SHN458884:SHN458899 SRJ458884:SRJ458899 TBF458884:TBF458899 TLB458884:TLB458899 TUX458884:TUX458899 UET458884:UET458899 UOP458884:UOP458899 UYL458884:UYL458899 VIH458884:VIH458899 VSD458884:VSD458899 WBZ458884:WBZ458899 WLV458884:WLV458899 WVR458884:WVR458899 J524420:J524435 JF524420:JF524435 TB524420:TB524435 ACX524420:ACX524435 AMT524420:AMT524435 AWP524420:AWP524435 BGL524420:BGL524435 BQH524420:BQH524435 CAD524420:CAD524435 CJZ524420:CJZ524435 CTV524420:CTV524435 DDR524420:DDR524435 DNN524420:DNN524435 DXJ524420:DXJ524435 EHF524420:EHF524435 ERB524420:ERB524435 FAX524420:FAX524435 FKT524420:FKT524435 FUP524420:FUP524435 GEL524420:GEL524435 GOH524420:GOH524435 GYD524420:GYD524435 HHZ524420:HHZ524435 HRV524420:HRV524435 IBR524420:IBR524435 ILN524420:ILN524435 IVJ524420:IVJ524435 JFF524420:JFF524435 JPB524420:JPB524435 JYX524420:JYX524435 KIT524420:KIT524435 KSP524420:KSP524435 LCL524420:LCL524435 LMH524420:LMH524435 LWD524420:LWD524435 MFZ524420:MFZ524435 MPV524420:MPV524435 MZR524420:MZR524435 NJN524420:NJN524435 NTJ524420:NTJ524435 ODF524420:ODF524435 ONB524420:ONB524435 OWX524420:OWX524435 PGT524420:PGT524435 PQP524420:PQP524435 QAL524420:QAL524435 QKH524420:QKH524435 QUD524420:QUD524435 RDZ524420:RDZ524435 RNV524420:RNV524435 RXR524420:RXR524435 SHN524420:SHN524435 SRJ524420:SRJ524435 TBF524420:TBF524435 TLB524420:TLB524435 TUX524420:TUX524435 UET524420:UET524435 UOP524420:UOP524435 UYL524420:UYL524435 VIH524420:VIH524435 VSD524420:VSD524435 WBZ524420:WBZ524435 WLV524420:WLV524435 WVR524420:WVR524435 J589956:J589971 JF589956:JF589971 TB589956:TB589971 ACX589956:ACX589971 AMT589956:AMT589971 AWP589956:AWP589971 BGL589956:BGL589971 BQH589956:BQH589971 CAD589956:CAD589971 CJZ589956:CJZ589971 CTV589956:CTV589971 DDR589956:DDR589971 DNN589956:DNN589971 DXJ589956:DXJ589971 EHF589956:EHF589971 ERB589956:ERB589971 FAX589956:FAX589971 FKT589956:FKT589971 FUP589956:FUP589971 GEL589956:GEL589971 GOH589956:GOH589971 GYD589956:GYD589971 HHZ589956:HHZ589971 HRV589956:HRV589971 IBR589956:IBR589971 ILN589956:ILN589971 IVJ589956:IVJ589971 JFF589956:JFF589971 JPB589956:JPB589971 JYX589956:JYX589971 KIT589956:KIT589971 KSP589956:KSP589971 LCL589956:LCL589971 LMH589956:LMH589971 LWD589956:LWD589971 MFZ589956:MFZ589971 MPV589956:MPV589971 MZR589956:MZR589971 NJN589956:NJN589971 NTJ589956:NTJ589971 ODF589956:ODF589971 ONB589956:ONB589971 OWX589956:OWX589971 PGT589956:PGT589971 PQP589956:PQP589971 QAL589956:QAL589971 QKH589956:QKH589971 QUD589956:QUD589971 RDZ589956:RDZ589971 RNV589956:RNV589971 RXR589956:RXR589971 SHN589956:SHN589971 SRJ589956:SRJ589971 TBF589956:TBF589971 TLB589956:TLB589971 TUX589956:TUX589971 UET589956:UET589971 UOP589956:UOP589971 UYL589956:UYL589971 VIH589956:VIH589971 VSD589956:VSD589971 WBZ589956:WBZ589971 WLV589956:WLV589971 WVR589956:WVR589971 J655492:J655507 JF655492:JF655507 TB655492:TB655507 ACX655492:ACX655507 AMT655492:AMT655507 AWP655492:AWP655507 BGL655492:BGL655507 BQH655492:BQH655507 CAD655492:CAD655507 CJZ655492:CJZ655507 CTV655492:CTV655507 DDR655492:DDR655507 DNN655492:DNN655507 DXJ655492:DXJ655507 EHF655492:EHF655507 ERB655492:ERB655507 FAX655492:FAX655507 FKT655492:FKT655507 FUP655492:FUP655507 GEL655492:GEL655507 GOH655492:GOH655507 GYD655492:GYD655507 HHZ655492:HHZ655507 HRV655492:HRV655507 IBR655492:IBR655507 ILN655492:ILN655507 IVJ655492:IVJ655507 JFF655492:JFF655507 JPB655492:JPB655507 JYX655492:JYX655507 KIT655492:KIT655507 KSP655492:KSP655507 LCL655492:LCL655507 LMH655492:LMH655507 LWD655492:LWD655507 MFZ655492:MFZ655507 MPV655492:MPV655507 MZR655492:MZR655507 NJN655492:NJN655507 NTJ655492:NTJ655507 ODF655492:ODF655507 ONB655492:ONB655507 OWX655492:OWX655507 PGT655492:PGT655507 PQP655492:PQP655507 QAL655492:QAL655507 QKH655492:QKH655507 QUD655492:QUD655507 RDZ655492:RDZ655507 RNV655492:RNV655507 RXR655492:RXR655507 SHN655492:SHN655507 SRJ655492:SRJ655507 TBF655492:TBF655507 TLB655492:TLB655507 TUX655492:TUX655507 UET655492:UET655507 UOP655492:UOP655507 UYL655492:UYL655507 VIH655492:VIH655507 VSD655492:VSD655507 WBZ655492:WBZ655507 WLV655492:WLV655507 WVR655492:WVR655507 J721028:J721043 JF721028:JF721043 TB721028:TB721043 ACX721028:ACX721043 AMT721028:AMT721043 AWP721028:AWP721043 BGL721028:BGL721043 BQH721028:BQH721043 CAD721028:CAD721043 CJZ721028:CJZ721043 CTV721028:CTV721043 DDR721028:DDR721043 DNN721028:DNN721043 DXJ721028:DXJ721043 EHF721028:EHF721043 ERB721028:ERB721043 FAX721028:FAX721043 FKT721028:FKT721043 FUP721028:FUP721043 GEL721028:GEL721043 GOH721028:GOH721043 GYD721028:GYD721043 HHZ721028:HHZ721043 HRV721028:HRV721043 IBR721028:IBR721043 ILN721028:ILN721043 IVJ721028:IVJ721043 JFF721028:JFF721043 JPB721028:JPB721043 JYX721028:JYX721043 KIT721028:KIT721043 KSP721028:KSP721043 LCL721028:LCL721043 LMH721028:LMH721043 LWD721028:LWD721043 MFZ721028:MFZ721043 MPV721028:MPV721043 MZR721028:MZR721043 NJN721028:NJN721043 NTJ721028:NTJ721043 ODF721028:ODF721043 ONB721028:ONB721043 OWX721028:OWX721043 PGT721028:PGT721043 PQP721028:PQP721043 QAL721028:QAL721043 QKH721028:QKH721043 QUD721028:QUD721043 RDZ721028:RDZ721043 RNV721028:RNV721043 RXR721028:RXR721043 SHN721028:SHN721043 SRJ721028:SRJ721043 TBF721028:TBF721043 TLB721028:TLB721043 TUX721028:TUX721043 UET721028:UET721043 UOP721028:UOP721043 UYL721028:UYL721043 VIH721028:VIH721043 VSD721028:VSD721043 WBZ721028:WBZ721043 WLV721028:WLV721043 WVR721028:WVR721043 J786564:J786579 JF786564:JF786579 TB786564:TB786579 ACX786564:ACX786579 AMT786564:AMT786579 AWP786564:AWP786579 BGL786564:BGL786579 BQH786564:BQH786579 CAD786564:CAD786579 CJZ786564:CJZ786579 CTV786564:CTV786579 DDR786564:DDR786579 DNN786564:DNN786579 DXJ786564:DXJ786579 EHF786564:EHF786579 ERB786564:ERB786579 FAX786564:FAX786579 FKT786564:FKT786579 FUP786564:FUP786579 GEL786564:GEL786579 GOH786564:GOH786579 GYD786564:GYD786579 HHZ786564:HHZ786579 HRV786564:HRV786579 IBR786564:IBR786579 ILN786564:ILN786579 IVJ786564:IVJ786579 JFF786564:JFF786579 JPB786564:JPB786579 JYX786564:JYX786579 KIT786564:KIT786579 KSP786564:KSP786579 LCL786564:LCL786579 LMH786564:LMH786579 LWD786564:LWD786579 MFZ786564:MFZ786579 MPV786564:MPV786579 MZR786564:MZR786579 NJN786564:NJN786579 NTJ786564:NTJ786579 ODF786564:ODF786579 ONB786564:ONB786579 OWX786564:OWX786579 PGT786564:PGT786579 PQP786564:PQP786579 QAL786564:QAL786579 QKH786564:QKH786579 QUD786564:QUD786579 RDZ786564:RDZ786579 RNV786564:RNV786579 RXR786564:RXR786579 SHN786564:SHN786579 SRJ786564:SRJ786579 TBF786564:TBF786579 TLB786564:TLB786579 TUX786564:TUX786579 UET786564:UET786579 UOP786564:UOP786579 UYL786564:UYL786579 VIH786564:VIH786579 VSD786564:VSD786579 WBZ786564:WBZ786579 WLV786564:WLV786579 WVR786564:WVR786579 J852100:J852115 JF852100:JF852115 TB852100:TB852115 ACX852100:ACX852115 AMT852100:AMT852115 AWP852100:AWP852115 BGL852100:BGL852115 BQH852100:BQH852115 CAD852100:CAD852115 CJZ852100:CJZ852115 CTV852100:CTV852115 DDR852100:DDR852115 DNN852100:DNN852115 DXJ852100:DXJ852115 EHF852100:EHF852115 ERB852100:ERB852115 FAX852100:FAX852115 FKT852100:FKT852115 FUP852100:FUP852115 GEL852100:GEL852115 GOH852100:GOH852115 GYD852100:GYD852115 HHZ852100:HHZ852115 HRV852100:HRV852115 IBR852100:IBR852115 ILN852100:ILN852115 IVJ852100:IVJ852115 JFF852100:JFF852115 JPB852100:JPB852115 JYX852100:JYX852115 KIT852100:KIT852115 KSP852100:KSP852115 LCL852100:LCL852115 LMH852100:LMH852115 LWD852100:LWD852115 MFZ852100:MFZ852115 MPV852100:MPV852115 MZR852100:MZR852115 NJN852100:NJN852115 NTJ852100:NTJ852115 ODF852100:ODF852115 ONB852100:ONB852115 OWX852100:OWX852115 PGT852100:PGT852115 PQP852100:PQP852115 QAL852100:QAL852115 QKH852100:QKH852115 QUD852100:QUD852115 RDZ852100:RDZ852115 RNV852100:RNV852115 RXR852100:RXR852115 SHN852100:SHN852115 SRJ852100:SRJ852115 TBF852100:TBF852115 TLB852100:TLB852115 TUX852100:TUX852115 UET852100:UET852115 UOP852100:UOP852115 UYL852100:UYL852115 VIH852100:VIH852115 VSD852100:VSD852115 WBZ852100:WBZ852115 WLV852100:WLV852115 WVR852100:WVR852115 J917636:J917651 JF917636:JF917651 TB917636:TB917651 ACX917636:ACX917651 AMT917636:AMT917651 AWP917636:AWP917651 BGL917636:BGL917651 BQH917636:BQH917651 CAD917636:CAD917651 CJZ917636:CJZ917651 CTV917636:CTV917651 DDR917636:DDR917651 DNN917636:DNN917651 DXJ917636:DXJ917651 EHF917636:EHF917651 ERB917636:ERB917651 FAX917636:FAX917651 FKT917636:FKT917651 FUP917636:FUP917651 GEL917636:GEL917651 GOH917636:GOH917651 GYD917636:GYD917651 HHZ917636:HHZ917651 HRV917636:HRV917651 IBR917636:IBR917651 ILN917636:ILN917651 IVJ917636:IVJ917651 JFF917636:JFF917651 JPB917636:JPB917651 JYX917636:JYX917651 KIT917636:KIT917651 KSP917636:KSP917651 LCL917636:LCL917651 LMH917636:LMH917651 LWD917636:LWD917651 MFZ917636:MFZ917651 MPV917636:MPV917651 MZR917636:MZR917651 NJN917636:NJN917651 NTJ917636:NTJ917651 ODF917636:ODF917651 ONB917636:ONB917651 OWX917636:OWX917651 PGT917636:PGT917651 PQP917636:PQP917651 QAL917636:QAL917651 QKH917636:QKH917651 QUD917636:QUD917651 RDZ917636:RDZ917651 RNV917636:RNV917651 RXR917636:RXR917651 SHN917636:SHN917651 SRJ917636:SRJ917651 TBF917636:TBF917651 TLB917636:TLB917651 TUX917636:TUX917651 UET917636:UET917651 UOP917636:UOP917651 UYL917636:UYL917651 VIH917636:VIH917651 VSD917636:VSD917651 WBZ917636:WBZ917651 WLV917636:WLV917651 WVR917636:WVR917651 J983172:J983187 JF983172:JF983187 TB983172:TB983187 ACX983172:ACX983187 AMT983172:AMT983187 AWP983172:AWP983187 BGL983172:BGL983187 BQH983172:BQH983187 CAD983172:CAD983187 CJZ983172:CJZ983187 CTV983172:CTV983187 DDR983172:DDR983187 DNN983172:DNN983187 DXJ983172:DXJ983187 EHF983172:EHF983187 ERB983172:ERB983187 FAX983172:FAX983187 FKT983172:FKT983187 FUP983172:FUP983187 GEL983172:GEL983187 GOH983172:GOH983187 GYD983172:GYD983187 HHZ983172:HHZ983187 HRV983172:HRV983187 IBR983172:IBR983187 ILN983172:ILN983187 IVJ983172:IVJ983187 JFF983172:JFF983187 JPB983172:JPB983187 JYX983172:JYX983187 KIT983172:KIT983187 KSP983172:KSP983187 LCL983172:LCL983187 LMH983172:LMH983187 LWD983172:LWD983187 MFZ983172:MFZ983187 MPV983172:MPV983187 MZR983172:MZR983187 NJN983172:NJN983187 NTJ983172:NTJ983187 ODF983172:ODF983187 ONB983172:ONB983187 OWX983172:OWX983187 PGT983172:PGT983187 PQP983172:PQP983187 QAL983172:QAL983187 QKH983172:QKH983187 QUD983172:QUD983187 RDZ983172:RDZ983187 RNV983172:RNV983187 RXR983172:RXR983187 SHN983172:SHN983187 SRJ983172:SRJ983187 TBF983172:TBF983187 TLB983172:TLB983187 TUX983172:TUX983187 UET983172:UET983187 UOP983172:UOP983187 UYL983172:UYL983187 VIH983172:VIH983187 VSD983172:VSD983187 WBZ983172:WBZ983187 WLV983172:WLV983187 WVR983172:WVR983187 I65614:I65620 JE65614:JE65620 TA65614:TA65620 ACW65614:ACW65620 AMS65614:AMS65620 AWO65614:AWO65620 BGK65614:BGK65620 BQG65614:BQG65620 CAC65614:CAC65620 CJY65614:CJY65620 CTU65614:CTU65620 DDQ65614:DDQ65620 DNM65614:DNM65620 DXI65614:DXI65620 EHE65614:EHE65620 ERA65614:ERA65620 FAW65614:FAW65620 FKS65614:FKS65620 FUO65614:FUO65620 GEK65614:GEK65620 GOG65614:GOG65620 GYC65614:GYC65620 HHY65614:HHY65620 HRU65614:HRU65620 IBQ65614:IBQ65620 ILM65614:ILM65620 IVI65614:IVI65620 JFE65614:JFE65620 JPA65614:JPA65620 JYW65614:JYW65620 KIS65614:KIS65620 KSO65614:KSO65620 LCK65614:LCK65620 LMG65614:LMG65620 LWC65614:LWC65620 MFY65614:MFY65620 MPU65614:MPU65620 MZQ65614:MZQ65620 NJM65614:NJM65620 NTI65614:NTI65620 ODE65614:ODE65620 ONA65614:ONA65620 OWW65614:OWW65620 PGS65614:PGS65620 PQO65614:PQO65620 QAK65614:QAK65620 QKG65614:QKG65620 QUC65614:QUC65620 RDY65614:RDY65620 RNU65614:RNU65620 RXQ65614:RXQ65620 SHM65614:SHM65620 SRI65614:SRI65620 TBE65614:TBE65620 TLA65614:TLA65620 TUW65614:TUW65620 UES65614:UES65620 UOO65614:UOO65620 UYK65614:UYK65620 VIG65614:VIG65620 VSC65614:VSC65620 WBY65614:WBY65620 WLU65614:WLU65620 WVQ65614:WVQ65620 I131150:I131156 JE131150:JE131156 TA131150:TA131156 ACW131150:ACW131156 AMS131150:AMS131156 AWO131150:AWO131156 BGK131150:BGK131156 BQG131150:BQG131156 CAC131150:CAC131156 CJY131150:CJY131156 CTU131150:CTU131156 DDQ131150:DDQ131156 DNM131150:DNM131156 DXI131150:DXI131156 EHE131150:EHE131156 ERA131150:ERA131156 FAW131150:FAW131156 FKS131150:FKS131156 FUO131150:FUO131156 GEK131150:GEK131156 GOG131150:GOG131156 GYC131150:GYC131156 HHY131150:HHY131156 HRU131150:HRU131156 IBQ131150:IBQ131156 ILM131150:ILM131156 IVI131150:IVI131156 JFE131150:JFE131156 JPA131150:JPA131156 JYW131150:JYW131156 KIS131150:KIS131156 KSO131150:KSO131156 LCK131150:LCK131156 LMG131150:LMG131156 LWC131150:LWC131156 MFY131150:MFY131156 MPU131150:MPU131156 MZQ131150:MZQ131156 NJM131150:NJM131156 NTI131150:NTI131156 ODE131150:ODE131156 ONA131150:ONA131156 OWW131150:OWW131156 PGS131150:PGS131156 PQO131150:PQO131156 QAK131150:QAK131156 QKG131150:QKG131156 QUC131150:QUC131156 RDY131150:RDY131156 RNU131150:RNU131156 RXQ131150:RXQ131156 SHM131150:SHM131156 SRI131150:SRI131156 TBE131150:TBE131156 TLA131150:TLA131156 TUW131150:TUW131156 UES131150:UES131156 UOO131150:UOO131156 UYK131150:UYK131156 VIG131150:VIG131156 VSC131150:VSC131156 WBY131150:WBY131156 WLU131150:WLU131156 WVQ131150:WVQ131156 I196686:I196692 JE196686:JE196692 TA196686:TA196692 ACW196686:ACW196692 AMS196686:AMS196692 AWO196686:AWO196692 BGK196686:BGK196692 BQG196686:BQG196692 CAC196686:CAC196692 CJY196686:CJY196692 CTU196686:CTU196692 DDQ196686:DDQ196692 DNM196686:DNM196692 DXI196686:DXI196692 EHE196686:EHE196692 ERA196686:ERA196692 FAW196686:FAW196692 FKS196686:FKS196692 FUO196686:FUO196692 GEK196686:GEK196692 GOG196686:GOG196692 GYC196686:GYC196692 HHY196686:HHY196692 HRU196686:HRU196692 IBQ196686:IBQ196692 ILM196686:ILM196692 IVI196686:IVI196692 JFE196686:JFE196692 JPA196686:JPA196692 JYW196686:JYW196692 KIS196686:KIS196692 KSO196686:KSO196692 LCK196686:LCK196692 LMG196686:LMG196692 LWC196686:LWC196692 MFY196686:MFY196692 MPU196686:MPU196692 MZQ196686:MZQ196692 NJM196686:NJM196692 NTI196686:NTI196692 ODE196686:ODE196692 ONA196686:ONA196692 OWW196686:OWW196692 PGS196686:PGS196692 PQO196686:PQO196692 QAK196686:QAK196692 QKG196686:QKG196692 QUC196686:QUC196692 RDY196686:RDY196692 RNU196686:RNU196692 RXQ196686:RXQ196692 SHM196686:SHM196692 SRI196686:SRI196692 TBE196686:TBE196692 TLA196686:TLA196692 TUW196686:TUW196692 UES196686:UES196692 UOO196686:UOO196692 UYK196686:UYK196692 VIG196686:VIG196692 VSC196686:VSC196692 WBY196686:WBY196692 WLU196686:WLU196692 WVQ196686:WVQ196692 I262222:I262228 JE262222:JE262228 TA262222:TA262228 ACW262222:ACW262228 AMS262222:AMS262228 AWO262222:AWO262228 BGK262222:BGK262228 BQG262222:BQG262228 CAC262222:CAC262228 CJY262222:CJY262228 CTU262222:CTU262228 DDQ262222:DDQ262228 DNM262222:DNM262228 DXI262222:DXI262228 EHE262222:EHE262228 ERA262222:ERA262228 FAW262222:FAW262228 FKS262222:FKS262228 FUO262222:FUO262228 GEK262222:GEK262228 GOG262222:GOG262228 GYC262222:GYC262228 HHY262222:HHY262228 HRU262222:HRU262228 IBQ262222:IBQ262228 ILM262222:ILM262228 IVI262222:IVI262228 JFE262222:JFE262228 JPA262222:JPA262228 JYW262222:JYW262228 KIS262222:KIS262228 KSO262222:KSO262228 LCK262222:LCK262228 LMG262222:LMG262228 LWC262222:LWC262228 MFY262222:MFY262228 MPU262222:MPU262228 MZQ262222:MZQ262228 NJM262222:NJM262228 NTI262222:NTI262228 ODE262222:ODE262228 ONA262222:ONA262228 OWW262222:OWW262228 PGS262222:PGS262228 PQO262222:PQO262228 QAK262222:QAK262228 QKG262222:QKG262228 QUC262222:QUC262228 RDY262222:RDY262228 RNU262222:RNU262228 RXQ262222:RXQ262228 SHM262222:SHM262228 SRI262222:SRI262228 TBE262222:TBE262228 TLA262222:TLA262228 TUW262222:TUW262228 UES262222:UES262228 UOO262222:UOO262228 UYK262222:UYK262228 VIG262222:VIG262228 VSC262222:VSC262228 WBY262222:WBY262228 WLU262222:WLU262228 WVQ262222:WVQ262228 I327758:I327764 JE327758:JE327764 TA327758:TA327764 ACW327758:ACW327764 AMS327758:AMS327764 AWO327758:AWO327764 BGK327758:BGK327764 BQG327758:BQG327764 CAC327758:CAC327764 CJY327758:CJY327764 CTU327758:CTU327764 DDQ327758:DDQ327764 DNM327758:DNM327764 DXI327758:DXI327764 EHE327758:EHE327764 ERA327758:ERA327764 FAW327758:FAW327764 FKS327758:FKS327764 FUO327758:FUO327764 GEK327758:GEK327764 GOG327758:GOG327764 GYC327758:GYC327764 HHY327758:HHY327764 HRU327758:HRU327764 IBQ327758:IBQ327764 ILM327758:ILM327764 IVI327758:IVI327764 JFE327758:JFE327764 JPA327758:JPA327764 JYW327758:JYW327764 KIS327758:KIS327764 KSO327758:KSO327764 LCK327758:LCK327764 LMG327758:LMG327764 LWC327758:LWC327764 MFY327758:MFY327764 MPU327758:MPU327764 MZQ327758:MZQ327764 NJM327758:NJM327764 NTI327758:NTI327764 ODE327758:ODE327764 ONA327758:ONA327764 OWW327758:OWW327764 PGS327758:PGS327764 PQO327758:PQO327764 QAK327758:QAK327764 QKG327758:QKG327764 QUC327758:QUC327764 RDY327758:RDY327764 RNU327758:RNU327764 RXQ327758:RXQ327764 SHM327758:SHM327764 SRI327758:SRI327764 TBE327758:TBE327764 TLA327758:TLA327764 TUW327758:TUW327764 UES327758:UES327764 UOO327758:UOO327764 UYK327758:UYK327764 VIG327758:VIG327764 VSC327758:VSC327764 WBY327758:WBY327764 WLU327758:WLU327764 WVQ327758:WVQ327764 I393294:I393300 JE393294:JE393300 TA393294:TA393300 ACW393294:ACW393300 AMS393294:AMS393300 AWO393294:AWO393300 BGK393294:BGK393300 BQG393294:BQG393300 CAC393294:CAC393300 CJY393294:CJY393300 CTU393294:CTU393300 DDQ393294:DDQ393300 DNM393294:DNM393300 DXI393294:DXI393300 EHE393294:EHE393300 ERA393294:ERA393300 FAW393294:FAW393300 FKS393294:FKS393300 FUO393294:FUO393300 GEK393294:GEK393300 GOG393294:GOG393300 GYC393294:GYC393300 HHY393294:HHY393300 HRU393294:HRU393300 IBQ393294:IBQ393300 ILM393294:ILM393300 IVI393294:IVI393300 JFE393294:JFE393300 JPA393294:JPA393300 JYW393294:JYW393300 KIS393294:KIS393300 KSO393294:KSO393300 LCK393294:LCK393300 LMG393294:LMG393300 LWC393294:LWC393300 MFY393294:MFY393300 MPU393294:MPU393300 MZQ393294:MZQ393300 NJM393294:NJM393300 NTI393294:NTI393300 ODE393294:ODE393300 ONA393294:ONA393300 OWW393294:OWW393300 PGS393294:PGS393300 PQO393294:PQO393300 QAK393294:QAK393300 QKG393294:QKG393300 QUC393294:QUC393300 RDY393294:RDY393300 RNU393294:RNU393300 RXQ393294:RXQ393300 SHM393294:SHM393300 SRI393294:SRI393300 TBE393294:TBE393300 TLA393294:TLA393300 TUW393294:TUW393300 UES393294:UES393300 UOO393294:UOO393300 UYK393294:UYK393300 VIG393294:VIG393300 VSC393294:VSC393300 WBY393294:WBY393300 WLU393294:WLU393300 WVQ393294:WVQ393300 I458830:I458836 JE458830:JE458836 TA458830:TA458836 ACW458830:ACW458836 AMS458830:AMS458836 AWO458830:AWO458836 BGK458830:BGK458836 BQG458830:BQG458836 CAC458830:CAC458836 CJY458830:CJY458836 CTU458830:CTU458836 DDQ458830:DDQ458836 DNM458830:DNM458836 DXI458830:DXI458836 EHE458830:EHE458836 ERA458830:ERA458836 FAW458830:FAW458836 FKS458830:FKS458836 FUO458830:FUO458836 GEK458830:GEK458836 GOG458830:GOG458836 GYC458830:GYC458836 HHY458830:HHY458836 HRU458830:HRU458836 IBQ458830:IBQ458836 ILM458830:ILM458836 IVI458830:IVI458836 JFE458830:JFE458836 JPA458830:JPA458836 JYW458830:JYW458836 KIS458830:KIS458836 KSO458830:KSO458836 LCK458830:LCK458836 LMG458830:LMG458836 LWC458830:LWC458836 MFY458830:MFY458836 MPU458830:MPU458836 MZQ458830:MZQ458836 NJM458830:NJM458836 NTI458830:NTI458836 ODE458830:ODE458836 ONA458830:ONA458836 OWW458830:OWW458836 PGS458830:PGS458836 PQO458830:PQO458836 QAK458830:QAK458836 QKG458830:QKG458836 QUC458830:QUC458836 RDY458830:RDY458836 RNU458830:RNU458836 RXQ458830:RXQ458836 SHM458830:SHM458836 SRI458830:SRI458836 TBE458830:TBE458836 TLA458830:TLA458836 TUW458830:TUW458836 UES458830:UES458836 UOO458830:UOO458836 UYK458830:UYK458836 VIG458830:VIG458836 VSC458830:VSC458836 WBY458830:WBY458836 WLU458830:WLU458836 WVQ458830:WVQ458836 I524366:I524372 JE524366:JE524372 TA524366:TA524372 ACW524366:ACW524372 AMS524366:AMS524372 AWO524366:AWO524372 BGK524366:BGK524372 BQG524366:BQG524372 CAC524366:CAC524372 CJY524366:CJY524372 CTU524366:CTU524372 DDQ524366:DDQ524372 DNM524366:DNM524372 DXI524366:DXI524372 EHE524366:EHE524372 ERA524366:ERA524372 FAW524366:FAW524372 FKS524366:FKS524372 FUO524366:FUO524372 GEK524366:GEK524372 GOG524366:GOG524372 GYC524366:GYC524372 HHY524366:HHY524372 HRU524366:HRU524372 IBQ524366:IBQ524372 ILM524366:ILM524372 IVI524366:IVI524372 JFE524366:JFE524372 JPA524366:JPA524372 JYW524366:JYW524372 KIS524366:KIS524372 KSO524366:KSO524372 LCK524366:LCK524372 LMG524366:LMG524372 LWC524366:LWC524372 MFY524366:MFY524372 MPU524366:MPU524372 MZQ524366:MZQ524372 NJM524366:NJM524372 NTI524366:NTI524372 ODE524366:ODE524372 ONA524366:ONA524372 OWW524366:OWW524372 PGS524366:PGS524372 PQO524366:PQO524372 QAK524366:QAK524372 QKG524366:QKG524372 QUC524366:QUC524372 RDY524366:RDY524372 RNU524366:RNU524372 RXQ524366:RXQ524372 SHM524366:SHM524372 SRI524366:SRI524372 TBE524366:TBE524372 TLA524366:TLA524372 TUW524366:TUW524372 UES524366:UES524372 UOO524366:UOO524372 UYK524366:UYK524372 VIG524366:VIG524372 VSC524366:VSC524372 WBY524366:WBY524372 WLU524366:WLU524372 WVQ524366:WVQ524372 I589902:I589908 JE589902:JE589908 TA589902:TA589908 ACW589902:ACW589908 AMS589902:AMS589908 AWO589902:AWO589908 BGK589902:BGK589908 BQG589902:BQG589908 CAC589902:CAC589908 CJY589902:CJY589908 CTU589902:CTU589908 DDQ589902:DDQ589908 DNM589902:DNM589908 DXI589902:DXI589908 EHE589902:EHE589908 ERA589902:ERA589908 FAW589902:FAW589908 FKS589902:FKS589908 FUO589902:FUO589908 GEK589902:GEK589908 GOG589902:GOG589908 GYC589902:GYC589908 HHY589902:HHY589908 HRU589902:HRU589908 IBQ589902:IBQ589908 ILM589902:ILM589908 IVI589902:IVI589908 JFE589902:JFE589908 JPA589902:JPA589908 JYW589902:JYW589908 KIS589902:KIS589908 KSO589902:KSO589908 LCK589902:LCK589908 LMG589902:LMG589908 LWC589902:LWC589908 MFY589902:MFY589908 MPU589902:MPU589908 MZQ589902:MZQ589908 NJM589902:NJM589908 NTI589902:NTI589908 ODE589902:ODE589908 ONA589902:ONA589908 OWW589902:OWW589908 PGS589902:PGS589908 PQO589902:PQO589908 QAK589902:QAK589908 QKG589902:QKG589908 QUC589902:QUC589908 RDY589902:RDY589908 RNU589902:RNU589908 RXQ589902:RXQ589908 SHM589902:SHM589908 SRI589902:SRI589908 TBE589902:TBE589908 TLA589902:TLA589908 TUW589902:TUW589908 UES589902:UES589908 UOO589902:UOO589908 UYK589902:UYK589908 VIG589902:VIG589908 VSC589902:VSC589908 WBY589902:WBY589908 WLU589902:WLU589908 WVQ589902:WVQ589908 I655438:I655444 JE655438:JE655444 TA655438:TA655444 ACW655438:ACW655444 AMS655438:AMS655444 AWO655438:AWO655444 BGK655438:BGK655444 BQG655438:BQG655444 CAC655438:CAC655444 CJY655438:CJY655444 CTU655438:CTU655444 DDQ655438:DDQ655444 DNM655438:DNM655444 DXI655438:DXI655444 EHE655438:EHE655444 ERA655438:ERA655444 FAW655438:FAW655444 FKS655438:FKS655444 FUO655438:FUO655444 GEK655438:GEK655444 GOG655438:GOG655444 GYC655438:GYC655444 HHY655438:HHY655444 HRU655438:HRU655444 IBQ655438:IBQ655444 ILM655438:ILM655444 IVI655438:IVI655444 JFE655438:JFE655444 JPA655438:JPA655444 JYW655438:JYW655444 KIS655438:KIS655444 KSO655438:KSO655444 LCK655438:LCK655444 LMG655438:LMG655444 LWC655438:LWC655444 MFY655438:MFY655444 MPU655438:MPU655444 MZQ655438:MZQ655444 NJM655438:NJM655444 NTI655438:NTI655444 ODE655438:ODE655444 ONA655438:ONA655444 OWW655438:OWW655444 PGS655438:PGS655444 PQO655438:PQO655444 QAK655438:QAK655444 QKG655438:QKG655444 QUC655438:QUC655444 RDY655438:RDY655444 RNU655438:RNU655444 RXQ655438:RXQ655444 SHM655438:SHM655444 SRI655438:SRI655444 TBE655438:TBE655444 TLA655438:TLA655444 TUW655438:TUW655444 UES655438:UES655444 UOO655438:UOO655444 UYK655438:UYK655444 VIG655438:VIG655444 VSC655438:VSC655444 WBY655438:WBY655444 WLU655438:WLU655444 WVQ655438:WVQ655444 I720974:I720980 JE720974:JE720980 TA720974:TA720980 ACW720974:ACW720980 AMS720974:AMS720980 AWO720974:AWO720980 BGK720974:BGK720980 BQG720974:BQG720980 CAC720974:CAC720980 CJY720974:CJY720980 CTU720974:CTU720980 DDQ720974:DDQ720980 DNM720974:DNM720980 DXI720974:DXI720980 EHE720974:EHE720980 ERA720974:ERA720980 FAW720974:FAW720980 FKS720974:FKS720980 FUO720974:FUO720980 GEK720974:GEK720980 GOG720974:GOG720980 GYC720974:GYC720980 HHY720974:HHY720980 HRU720974:HRU720980 IBQ720974:IBQ720980 ILM720974:ILM720980 IVI720974:IVI720980 JFE720974:JFE720980 JPA720974:JPA720980 JYW720974:JYW720980 KIS720974:KIS720980 KSO720974:KSO720980 LCK720974:LCK720980 LMG720974:LMG720980 LWC720974:LWC720980 MFY720974:MFY720980 MPU720974:MPU720980 MZQ720974:MZQ720980 NJM720974:NJM720980 NTI720974:NTI720980 ODE720974:ODE720980 ONA720974:ONA720980 OWW720974:OWW720980 PGS720974:PGS720980 PQO720974:PQO720980 QAK720974:QAK720980 QKG720974:QKG720980 QUC720974:QUC720980 RDY720974:RDY720980 RNU720974:RNU720980 RXQ720974:RXQ720980 SHM720974:SHM720980 SRI720974:SRI720980 TBE720974:TBE720980 TLA720974:TLA720980 TUW720974:TUW720980 UES720974:UES720980 UOO720974:UOO720980 UYK720974:UYK720980 VIG720974:VIG720980 VSC720974:VSC720980 WBY720974:WBY720980 WLU720974:WLU720980 WVQ720974:WVQ720980 I786510:I786516 JE786510:JE786516 TA786510:TA786516 ACW786510:ACW786516 AMS786510:AMS786516 AWO786510:AWO786516 BGK786510:BGK786516 BQG786510:BQG786516 CAC786510:CAC786516 CJY786510:CJY786516 CTU786510:CTU786516 DDQ786510:DDQ786516 DNM786510:DNM786516 DXI786510:DXI786516 EHE786510:EHE786516 ERA786510:ERA786516 FAW786510:FAW786516 FKS786510:FKS786516 FUO786510:FUO786516 GEK786510:GEK786516 GOG786510:GOG786516 GYC786510:GYC786516 HHY786510:HHY786516 HRU786510:HRU786516 IBQ786510:IBQ786516 ILM786510:ILM786516 IVI786510:IVI786516 JFE786510:JFE786516 JPA786510:JPA786516 JYW786510:JYW786516 KIS786510:KIS786516 KSO786510:KSO786516 LCK786510:LCK786516 LMG786510:LMG786516 LWC786510:LWC786516 MFY786510:MFY786516 MPU786510:MPU786516 MZQ786510:MZQ786516 NJM786510:NJM786516 NTI786510:NTI786516 ODE786510:ODE786516 ONA786510:ONA786516 OWW786510:OWW786516 PGS786510:PGS786516 PQO786510:PQO786516 QAK786510:QAK786516 QKG786510:QKG786516 QUC786510:QUC786516 RDY786510:RDY786516 RNU786510:RNU786516 RXQ786510:RXQ786516 SHM786510:SHM786516 SRI786510:SRI786516 TBE786510:TBE786516 TLA786510:TLA786516 TUW786510:TUW786516 UES786510:UES786516 UOO786510:UOO786516 UYK786510:UYK786516 VIG786510:VIG786516 VSC786510:VSC786516 WBY786510:WBY786516 WLU786510:WLU786516 WVQ786510:WVQ786516 I852046:I852052 JE852046:JE852052 TA852046:TA852052 ACW852046:ACW852052 AMS852046:AMS852052 AWO852046:AWO852052 BGK852046:BGK852052 BQG852046:BQG852052 CAC852046:CAC852052 CJY852046:CJY852052 CTU852046:CTU852052 DDQ852046:DDQ852052 DNM852046:DNM852052 DXI852046:DXI852052 EHE852046:EHE852052 ERA852046:ERA852052 FAW852046:FAW852052 FKS852046:FKS852052 FUO852046:FUO852052 GEK852046:GEK852052 GOG852046:GOG852052 GYC852046:GYC852052 HHY852046:HHY852052 HRU852046:HRU852052 IBQ852046:IBQ852052 ILM852046:ILM852052 IVI852046:IVI852052 JFE852046:JFE852052 JPA852046:JPA852052 JYW852046:JYW852052 KIS852046:KIS852052 KSO852046:KSO852052 LCK852046:LCK852052 LMG852046:LMG852052 LWC852046:LWC852052 MFY852046:MFY852052 MPU852046:MPU852052 MZQ852046:MZQ852052 NJM852046:NJM852052 NTI852046:NTI852052 ODE852046:ODE852052 ONA852046:ONA852052 OWW852046:OWW852052 PGS852046:PGS852052 PQO852046:PQO852052 QAK852046:QAK852052 QKG852046:QKG852052 QUC852046:QUC852052 RDY852046:RDY852052 RNU852046:RNU852052 RXQ852046:RXQ852052 SHM852046:SHM852052 SRI852046:SRI852052 TBE852046:TBE852052 TLA852046:TLA852052 TUW852046:TUW852052 UES852046:UES852052 UOO852046:UOO852052 UYK852046:UYK852052 VIG852046:VIG852052 VSC852046:VSC852052 WBY852046:WBY852052 WLU852046:WLU852052 WVQ852046:WVQ852052 I917582:I917588 JE917582:JE917588 TA917582:TA917588 ACW917582:ACW917588 AMS917582:AMS917588 AWO917582:AWO917588 BGK917582:BGK917588 BQG917582:BQG917588 CAC917582:CAC917588 CJY917582:CJY917588 CTU917582:CTU917588 DDQ917582:DDQ917588 DNM917582:DNM917588 DXI917582:DXI917588 EHE917582:EHE917588 ERA917582:ERA917588 FAW917582:FAW917588 FKS917582:FKS917588 FUO917582:FUO917588 GEK917582:GEK917588 GOG917582:GOG917588 GYC917582:GYC917588 HHY917582:HHY917588 HRU917582:HRU917588 IBQ917582:IBQ917588 ILM917582:ILM917588 IVI917582:IVI917588 JFE917582:JFE917588 JPA917582:JPA917588 JYW917582:JYW917588 KIS917582:KIS917588 KSO917582:KSO917588 LCK917582:LCK917588 LMG917582:LMG917588 LWC917582:LWC917588 MFY917582:MFY917588 MPU917582:MPU917588 MZQ917582:MZQ917588 NJM917582:NJM917588 NTI917582:NTI917588 ODE917582:ODE917588 ONA917582:ONA917588 OWW917582:OWW917588 PGS917582:PGS917588 PQO917582:PQO917588 QAK917582:QAK917588 QKG917582:QKG917588 QUC917582:QUC917588 RDY917582:RDY917588 RNU917582:RNU917588 RXQ917582:RXQ917588 SHM917582:SHM917588 SRI917582:SRI917588 TBE917582:TBE917588 TLA917582:TLA917588 TUW917582:TUW917588 UES917582:UES917588 UOO917582:UOO917588 UYK917582:UYK917588 VIG917582:VIG917588 VSC917582:VSC917588 WBY917582:WBY917588 WLU917582:WLU917588 WVQ917582:WVQ917588 I983118:I983124 JE983118:JE983124 TA983118:TA983124 ACW983118:ACW983124 AMS983118:AMS983124 AWO983118:AWO983124 BGK983118:BGK983124 BQG983118:BQG983124 CAC983118:CAC983124 CJY983118:CJY983124 CTU983118:CTU983124 DDQ983118:DDQ983124 DNM983118:DNM983124 DXI983118:DXI983124 EHE983118:EHE983124 ERA983118:ERA983124 FAW983118:FAW983124 FKS983118:FKS983124 FUO983118:FUO983124 GEK983118:GEK983124 GOG983118:GOG983124 GYC983118:GYC983124 HHY983118:HHY983124 HRU983118:HRU983124 IBQ983118:IBQ983124 ILM983118:ILM983124 IVI983118:IVI983124 JFE983118:JFE983124 JPA983118:JPA983124 JYW983118:JYW983124 KIS983118:KIS983124 KSO983118:KSO983124 LCK983118:LCK983124 LMG983118:LMG983124 LWC983118:LWC983124 MFY983118:MFY983124 MPU983118:MPU983124 MZQ983118:MZQ983124 NJM983118:NJM983124 NTI983118:NTI983124 ODE983118:ODE983124 ONA983118:ONA983124 OWW983118:OWW983124 PGS983118:PGS983124 PQO983118:PQO983124 QAK983118:QAK983124 QKG983118:QKG983124 QUC983118:QUC983124 RDY983118:RDY983124 RNU983118:RNU983124 RXQ983118:RXQ983124 SHM983118:SHM983124 SRI983118:SRI983124 TBE983118:TBE983124 TLA983118:TLA983124 TUW983118:TUW983124 UES983118:UES983124 UOO983118:UOO983124 UYK983118:UYK983124 VIG983118:VIG983124 VSC983118:VSC983124 WBY983118:WBY983124 WLU983118:WLU983124 WVQ983118:WVQ983124 I65622:I65664 JE65622:JE65664 TA65622:TA65664 ACW65622:ACW65664 AMS65622:AMS65664 AWO65622:AWO65664 BGK65622:BGK65664 BQG65622:BQG65664 CAC65622:CAC65664 CJY65622:CJY65664 CTU65622:CTU65664 DDQ65622:DDQ65664 DNM65622:DNM65664 DXI65622:DXI65664 EHE65622:EHE65664 ERA65622:ERA65664 FAW65622:FAW65664 FKS65622:FKS65664 FUO65622:FUO65664 GEK65622:GEK65664 GOG65622:GOG65664 GYC65622:GYC65664 HHY65622:HHY65664 HRU65622:HRU65664 IBQ65622:IBQ65664 ILM65622:ILM65664 IVI65622:IVI65664 JFE65622:JFE65664 JPA65622:JPA65664 JYW65622:JYW65664 KIS65622:KIS65664 KSO65622:KSO65664 LCK65622:LCK65664 LMG65622:LMG65664 LWC65622:LWC65664 MFY65622:MFY65664 MPU65622:MPU65664 MZQ65622:MZQ65664 NJM65622:NJM65664 NTI65622:NTI65664 ODE65622:ODE65664 ONA65622:ONA65664 OWW65622:OWW65664 PGS65622:PGS65664 PQO65622:PQO65664 QAK65622:QAK65664 QKG65622:QKG65664 QUC65622:QUC65664 RDY65622:RDY65664 RNU65622:RNU65664 RXQ65622:RXQ65664 SHM65622:SHM65664 SRI65622:SRI65664 TBE65622:TBE65664 TLA65622:TLA65664 TUW65622:TUW65664 UES65622:UES65664 UOO65622:UOO65664 UYK65622:UYK65664 VIG65622:VIG65664 VSC65622:VSC65664 WBY65622:WBY65664 WLU65622:WLU65664 WVQ65622:WVQ65664 I131158:I131200 JE131158:JE131200 TA131158:TA131200 ACW131158:ACW131200 AMS131158:AMS131200 AWO131158:AWO131200 BGK131158:BGK131200 BQG131158:BQG131200 CAC131158:CAC131200 CJY131158:CJY131200 CTU131158:CTU131200 DDQ131158:DDQ131200 DNM131158:DNM131200 DXI131158:DXI131200 EHE131158:EHE131200 ERA131158:ERA131200 FAW131158:FAW131200 FKS131158:FKS131200 FUO131158:FUO131200 GEK131158:GEK131200 GOG131158:GOG131200 GYC131158:GYC131200 HHY131158:HHY131200 HRU131158:HRU131200 IBQ131158:IBQ131200 ILM131158:ILM131200 IVI131158:IVI131200 JFE131158:JFE131200 JPA131158:JPA131200 JYW131158:JYW131200 KIS131158:KIS131200 KSO131158:KSO131200 LCK131158:LCK131200 LMG131158:LMG131200 LWC131158:LWC131200 MFY131158:MFY131200 MPU131158:MPU131200 MZQ131158:MZQ131200 NJM131158:NJM131200 NTI131158:NTI131200 ODE131158:ODE131200 ONA131158:ONA131200 OWW131158:OWW131200 PGS131158:PGS131200 PQO131158:PQO131200 QAK131158:QAK131200 QKG131158:QKG131200 QUC131158:QUC131200 RDY131158:RDY131200 RNU131158:RNU131200 RXQ131158:RXQ131200 SHM131158:SHM131200 SRI131158:SRI131200 TBE131158:TBE131200 TLA131158:TLA131200 TUW131158:TUW131200 UES131158:UES131200 UOO131158:UOO131200 UYK131158:UYK131200 VIG131158:VIG131200 VSC131158:VSC131200 WBY131158:WBY131200 WLU131158:WLU131200 WVQ131158:WVQ131200 I196694:I196736 JE196694:JE196736 TA196694:TA196736 ACW196694:ACW196736 AMS196694:AMS196736 AWO196694:AWO196736 BGK196694:BGK196736 BQG196694:BQG196736 CAC196694:CAC196736 CJY196694:CJY196736 CTU196694:CTU196736 DDQ196694:DDQ196736 DNM196694:DNM196736 DXI196694:DXI196736 EHE196694:EHE196736 ERA196694:ERA196736 FAW196694:FAW196736 FKS196694:FKS196736 FUO196694:FUO196736 GEK196694:GEK196736 GOG196694:GOG196736 GYC196694:GYC196736 HHY196694:HHY196736 HRU196694:HRU196736 IBQ196694:IBQ196736 ILM196694:ILM196736 IVI196694:IVI196736 JFE196694:JFE196736 JPA196694:JPA196736 JYW196694:JYW196736 KIS196694:KIS196736 KSO196694:KSO196736 LCK196694:LCK196736 LMG196694:LMG196736 LWC196694:LWC196736 MFY196694:MFY196736 MPU196694:MPU196736 MZQ196694:MZQ196736 NJM196694:NJM196736 NTI196694:NTI196736 ODE196694:ODE196736 ONA196694:ONA196736 OWW196694:OWW196736 PGS196694:PGS196736 PQO196694:PQO196736 QAK196694:QAK196736 QKG196694:QKG196736 QUC196694:QUC196736 RDY196694:RDY196736 RNU196694:RNU196736 RXQ196694:RXQ196736 SHM196694:SHM196736 SRI196694:SRI196736 TBE196694:TBE196736 TLA196694:TLA196736 TUW196694:TUW196736 UES196694:UES196736 UOO196694:UOO196736 UYK196694:UYK196736 VIG196694:VIG196736 VSC196694:VSC196736 WBY196694:WBY196736 WLU196694:WLU196736 WVQ196694:WVQ196736 I262230:I262272 JE262230:JE262272 TA262230:TA262272 ACW262230:ACW262272 AMS262230:AMS262272 AWO262230:AWO262272 BGK262230:BGK262272 BQG262230:BQG262272 CAC262230:CAC262272 CJY262230:CJY262272 CTU262230:CTU262272 DDQ262230:DDQ262272 DNM262230:DNM262272 DXI262230:DXI262272 EHE262230:EHE262272 ERA262230:ERA262272 FAW262230:FAW262272 FKS262230:FKS262272 FUO262230:FUO262272 GEK262230:GEK262272 GOG262230:GOG262272 GYC262230:GYC262272 HHY262230:HHY262272 HRU262230:HRU262272 IBQ262230:IBQ262272 ILM262230:ILM262272 IVI262230:IVI262272 JFE262230:JFE262272 JPA262230:JPA262272 JYW262230:JYW262272 KIS262230:KIS262272 KSO262230:KSO262272 LCK262230:LCK262272 LMG262230:LMG262272 LWC262230:LWC262272 MFY262230:MFY262272 MPU262230:MPU262272 MZQ262230:MZQ262272 NJM262230:NJM262272 NTI262230:NTI262272 ODE262230:ODE262272 ONA262230:ONA262272 OWW262230:OWW262272 PGS262230:PGS262272 PQO262230:PQO262272 QAK262230:QAK262272 QKG262230:QKG262272 QUC262230:QUC262272 RDY262230:RDY262272 RNU262230:RNU262272 RXQ262230:RXQ262272 SHM262230:SHM262272 SRI262230:SRI262272 TBE262230:TBE262272 TLA262230:TLA262272 TUW262230:TUW262272 UES262230:UES262272 UOO262230:UOO262272 UYK262230:UYK262272 VIG262230:VIG262272 VSC262230:VSC262272 WBY262230:WBY262272 WLU262230:WLU262272 WVQ262230:WVQ262272 I327766:I327808 JE327766:JE327808 TA327766:TA327808 ACW327766:ACW327808 AMS327766:AMS327808 AWO327766:AWO327808 BGK327766:BGK327808 BQG327766:BQG327808 CAC327766:CAC327808 CJY327766:CJY327808 CTU327766:CTU327808 DDQ327766:DDQ327808 DNM327766:DNM327808 DXI327766:DXI327808 EHE327766:EHE327808 ERA327766:ERA327808 FAW327766:FAW327808 FKS327766:FKS327808 FUO327766:FUO327808 GEK327766:GEK327808 GOG327766:GOG327808 GYC327766:GYC327808 HHY327766:HHY327808 HRU327766:HRU327808 IBQ327766:IBQ327808 ILM327766:ILM327808 IVI327766:IVI327808 JFE327766:JFE327808 JPA327766:JPA327808 JYW327766:JYW327808 KIS327766:KIS327808 KSO327766:KSO327808 LCK327766:LCK327808 LMG327766:LMG327808 LWC327766:LWC327808 MFY327766:MFY327808 MPU327766:MPU327808 MZQ327766:MZQ327808 NJM327766:NJM327808 NTI327766:NTI327808 ODE327766:ODE327808 ONA327766:ONA327808 OWW327766:OWW327808 PGS327766:PGS327808 PQO327766:PQO327808 QAK327766:QAK327808 QKG327766:QKG327808 QUC327766:QUC327808 RDY327766:RDY327808 RNU327766:RNU327808 RXQ327766:RXQ327808 SHM327766:SHM327808 SRI327766:SRI327808 TBE327766:TBE327808 TLA327766:TLA327808 TUW327766:TUW327808 UES327766:UES327808 UOO327766:UOO327808 UYK327766:UYK327808 VIG327766:VIG327808 VSC327766:VSC327808 WBY327766:WBY327808 WLU327766:WLU327808 WVQ327766:WVQ327808 I393302:I393344 JE393302:JE393344 TA393302:TA393344 ACW393302:ACW393344 AMS393302:AMS393344 AWO393302:AWO393344 BGK393302:BGK393344 BQG393302:BQG393344 CAC393302:CAC393344 CJY393302:CJY393344 CTU393302:CTU393344 DDQ393302:DDQ393344 DNM393302:DNM393344 DXI393302:DXI393344 EHE393302:EHE393344 ERA393302:ERA393344 FAW393302:FAW393344 FKS393302:FKS393344 FUO393302:FUO393344 GEK393302:GEK393344 GOG393302:GOG393344 GYC393302:GYC393344 HHY393302:HHY393344 HRU393302:HRU393344 IBQ393302:IBQ393344 ILM393302:ILM393344 IVI393302:IVI393344 JFE393302:JFE393344 JPA393302:JPA393344 JYW393302:JYW393344 KIS393302:KIS393344 KSO393302:KSO393344 LCK393302:LCK393344 LMG393302:LMG393344 LWC393302:LWC393344 MFY393302:MFY393344 MPU393302:MPU393344 MZQ393302:MZQ393344 NJM393302:NJM393344 NTI393302:NTI393344 ODE393302:ODE393344 ONA393302:ONA393344 OWW393302:OWW393344 PGS393302:PGS393344 PQO393302:PQO393344 QAK393302:QAK393344 QKG393302:QKG393344 QUC393302:QUC393344 RDY393302:RDY393344 RNU393302:RNU393344 RXQ393302:RXQ393344 SHM393302:SHM393344 SRI393302:SRI393344 TBE393302:TBE393344 TLA393302:TLA393344 TUW393302:TUW393344 UES393302:UES393344 UOO393302:UOO393344 UYK393302:UYK393344 VIG393302:VIG393344 VSC393302:VSC393344 WBY393302:WBY393344 WLU393302:WLU393344 WVQ393302:WVQ393344 I458838:I458880 JE458838:JE458880 TA458838:TA458880 ACW458838:ACW458880 AMS458838:AMS458880 AWO458838:AWO458880 BGK458838:BGK458880 BQG458838:BQG458880 CAC458838:CAC458880 CJY458838:CJY458880 CTU458838:CTU458880 DDQ458838:DDQ458880 DNM458838:DNM458880 DXI458838:DXI458880 EHE458838:EHE458880 ERA458838:ERA458880 FAW458838:FAW458880 FKS458838:FKS458880 FUO458838:FUO458880 GEK458838:GEK458880 GOG458838:GOG458880 GYC458838:GYC458880 HHY458838:HHY458880 HRU458838:HRU458880 IBQ458838:IBQ458880 ILM458838:ILM458880 IVI458838:IVI458880 JFE458838:JFE458880 JPA458838:JPA458880 JYW458838:JYW458880 KIS458838:KIS458880 KSO458838:KSO458880 LCK458838:LCK458880 LMG458838:LMG458880 LWC458838:LWC458880 MFY458838:MFY458880 MPU458838:MPU458880 MZQ458838:MZQ458880 NJM458838:NJM458880 NTI458838:NTI458880 ODE458838:ODE458880 ONA458838:ONA458880 OWW458838:OWW458880 PGS458838:PGS458880 PQO458838:PQO458880 QAK458838:QAK458880 QKG458838:QKG458880 QUC458838:QUC458880 RDY458838:RDY458880 RNU458838:RNU458880 RXQ458838:RXQ458880 SHM458838:SHM458880 SRI458838:SRI458880 TBE458838:TBE458880 TLA458838:TLA458880 TUW458838:TUW458880 UES458838:UES458880 UOO458838:UOO458880 UYK458838:UYK458880 VIG458838:VIG458880 VSC458838:VSC458880 WBY458838:WBY458880 WLU458838:WLU458880 WVQ458838:WVQ458880 I524374:I524416 JE524374:JE524416 TA524374:TA524416 ACW524374:ACW524416 AMS524374:AMS524416 AWO524374:AWO524416 BGK524374:BGK524416 BQG524374:BQG524416 CAC524374:CAC524416 CJY524374:CJY524416 CTU524374:CTU524416 DDQ524374:DDQ524416 DNM524374:DNM524416 DXI524374:DXI524416 EHE524374:EHE524416 ERA524374:ERA524416 FAW524374:FAW524416 FKS524374:FKS524416 FUO524374:FUO524416 GEK524374:GEK524416 GOG524374:GOG524416 GYC524374:GYC524416 HHY524374:HHY524416 HRU524374:HRU524416 IBQ524374:IBQ524416 ILM524374:ILM524416 IVI524374:IVI524416 JFE524374:JFE524416 JPA524374:JPA524416 JYW524374:JYW524416 KIS524374:KIS524416 KSO524374:KSO524416 LCK524374:LCK524416 LMG524374:LMG524416 LWC524374:LWC524416 MFY524374:MFY524416 MPU524374:MPU524416 MZQ524374:MZQ524416 NJM524374:NJM524416 NTI524374:NTI524416 ODE524374:ODE524416 ONA524374:ONA524416 OWW524374:OWW524416 PGS524374:PGS524416 PQO524374:PQO524416 QAK524374:QAK524416 QKG524374:QKG524416 QUC524374:QUC524416 RDY524374:RDY524416 RNU524374:RNU524416 RXQ524374:RXQ524416 SHM524374:SHM524416 SRI524374:SRI524416 TBE524374:TBE524416 TLA524374:TLA524416 TUW524374:TUW524416 UES524374:UES524416 UOO524374:UOO524416 UYK524374:UYK524416 VIG524374:VIG524416 VSC524374:VSC524416 WBY524374:WBY524416 WLU524374:WLU524416 WVQ524374:WVQ524416 I589910:I589952 JE589910:JE589952 TA589910:TA589952 ACW589910:ACW589952 AMS589910:AMS589952 AWO589910:AWO589952 BGK589910:BGK589952 BQG589910:BQG589952 CAC589910:CAC589952 CJY589910:CJY589952 CTU589910:CTU589952 DDQ589910:DDQ589952 DNM589910:DNM589952 DXI589910:DXI589952 EHE589910:EHE589952 ERA589910:ERA589952 FAW589910:FAW589952 FKS589910:FKS589952 FUO589910:FUO589952 GEK589910:GEK589952 GOG589910:GOG589952 GYC589910:GYC589952 HHY589910:HHY589952 HRU589910:HRU589952 IBQ589910:IBQ589952 ILM589910:ILM589952 IVI589910:IVI589952 JFE589910:JFE589952 JPA589910:JPA589952 JYW589910:JYW589952 KIS589910:KIS589952 KSO589910:KSO589952 LCK589910:LCK589952 LMG589910:LMG589952 LWC589910:LWC589952 MFY589910:MFY589952 MPU589910:MPU589952 MZQ589910:MZQ589952 NJM589910:NJM589952 NTI589910:NTI589952 ODE589910:ODE589952 ONA589910:ONA589952 OWW589910:OWW589952 PGS589910:PGS589952 PQO589910:PQO589952 QAK589910:QAK589952 QKG589910:QKG589952 QUC589910:QUC589952 RDY589910:RDY589952 RNU589910:RNU589952 RXQ589910:RXQ589952 SHM589910:SHM589952 SRI589910:SRI589952 TBE589910:TBE589952 TLA589910:TLA589952 TUW589910:TUW589952 UES589910:UES589952 UOO589910:UOO589952 UYK589910:UYK589952 VIG589910:VIG589952 VSC589910:VSC589952 WBY589910:WBY589952 WLU589910:WLU589952 WVQ589910:WVQ589952 I655446:I655488 JE655446:JE655488 TA655446:TA655488 ACW655446:ACW655488 AMS655446:AMS655488 AWO655446:AWO655488 BGK655446:BGK655488 BQG655446:BQG655488 CAC655446:CAC655488 CJY655446:CJY655488 CTU655446:CTU655488 DDQ655446:DDQ655488 DNM655446:DNM655488 DXI655446:DXI655488 EHE655446:EHE655488 ERA655446:ERA655488 FAW655446:FAW655488 FKS655446:FKS655488 FUO655446:FUO655488 GEK655446:GEK655488 GOG655446:GOG655488 GYC655446:GYC655488 HHY655446:HHY655488 HRU655446:HRU655488 IBQ655446:IBQ655488 ILM655446:ILM655488 IVI655446:IVI655488 JFE655446:JFE655488 JPA655446:JPA655488 JYW655446:JYW655488 KIS655446:KIS655488 KSO655446:KSO655488 LCK655446:LCK655488 LMG655446:LMG655488 LWC655446:LWC655488 MFY655446:MFY655488 MPU655446:MPU655488 MZQ655446:MZQ655488 NJM655446:NJM655488 NTI655446:NTI655488 ODE655446:ODE655488 ONA655446:ONA655488 OWW655446:OWW655488 PGS655446:PGS655488 PQO655446:PQO655488 QAK655446:QAK655488 QKG655446:QKG655488 QUC655446:QUC655488 RDY655446:RDY655488 RNU655446:RNU655488 RXQ655446:RXQ655488 SHM655446:SHM655488 SRI655446:SRI655488 TBE655446:TBE655488 TLA655446:TLA655488 TUW655446:TUW655488 UES655446:UES655488 UOO655446:UOO655488 UYK655446:UYK655488 VIG655446:VIG655488 VSC655446:VSC655488 WBY655446:WBY655488 WLU655446:WLU655488 WVQ655446:WVQ655488 I720982:I721024 JE720982:JE721024 TA720982:TA721024 ACW720982:ACW721024 AMS720982:AMS721024 AWO720982:AWO721024 BGK720982:BGK721024 BQG720982:BQG721024 CAC720982:CAC721024 CJY720982:CJY721024 CTU720982:CTU721024 DDQ720982:DDQ721024 DNM720982:DNM721024 DXI720982:DXI721024 EHE720982:EHE721024 ERA720982:ERA721024 FAW720982:FAW721024 FKS720982:FKS721024 FUO720982:FUO721024 GEK720982:GEK721024 GOG720982:GOG721024 GYC720982:GYC721024 HHY720982:HHY721024 HRU720982:HRU721024 IBQ720982:IBQ721024 ILM720982:ILM721024 IVI720982:IVI721024 JFE720982:JFE721024 JPA720982:JPA721024 JYW720982:JYW721024 KIS720982:KIS721024 KSO720982:KSO721024 LCK720982:LCK721024 LMG720982:LMG721024 LWC720982:LWC721024 MFY720982:MFY721024 MPU720982:MPU721024 MZQ720982:MZQ721024 NJM720982:NJM721024 NTI720982:NTI721024 ODE720982:ODE721024 ONA720982:ONA721024 OWW720982:OWW721024 PGS720982:PGS721024 PQO720982:PQO721024 QAK720982:QAK721024 QKG720982:QKG721024 QUC720982:QUC721024 RDY720982:RDY721024 RNU720982:RNU721024 RXQ720982:RXQ721024 SHM720982:SHM721024 SRI720982:SRI721024 TBE720982:TBE721024 TLA720982:TLA721024 TUW720982:TUW721024 UES720982:UES721024 UOO720982:UOO721024 UYK720982:UYK721024 VIG720982:VIG721024 VSC720982:VSC721024 WBY720982:WBY721024 WLU720982:WLU721024 WVQ720982:WVQ721024 I786518:I786560 JE786518:JE786560 TA786518:TA786560 ACW786518:ACW786560 AMS786518:AMS786560 AWO786518:AWO786560 BGK786518:BGK786560 BQG786518:BQG786560 CAC786518:CAC786560 CJY786518:CJY786560 CTU786518:CTU786560 DDQ786518:DDQ786560 DNM786518:DNM786560 DXI786518:DXI786560 EHE786518:EHE786560 ERA786518:ERA786560 FAW786518:FAW786560 FKS786518:FKS786560 FUO786518:FUO786560 GEK786518:GEK786560 GOG786518:GOG786560 GYC786518:GYC786560 HHY786518:HHY786560 HRU786518:HRU786560 IBQ786518:IBQ786560 ILM786518:ILM786560 IVI786518:IVI786560 JFE786518:JFE786560 JPA786518:JPA786560 JYW786518:JYW786560 KIS786518:KIS786560 KSO786518:KSO786560 LCK786518:LCK786560 LMG786518:LMG786560 LWC786518:LWC786560 MFY786518:MFY786560 MPU786518:MPU786560 MZQ786518:MZQ786560 NJM786518:NJM786560 NTI786518:NTI786560 ODE786518:ODE786560 ONA786518:ONA786560 OWW786518:OWW786560 PGS786518:PGS786560 PQO786518:PQO786560 QAK786518:QAK786560 QKG786518:QKG786560 QUC786518:QUC786560 RDY786518:RDY786560 RNU786518:RNU786560 RXQ786518:RXQ786560 SHM786518:SHM786560 SRI786518:SRI786560 TBE786518:TBE786560 TLA786518:TLA786560 TUW786518:TUW786560 UES786518:UES786560 UOO786518:UOO786560 UYK786518:UYK786560 VIG786518:VIG786560 VSC786518:VSC786560 WBY786518:WBY786560 WLU786518:WLU786560 WVQ786518:WVQ786560 I852054:I852096 JE852054:JE852096 TA852054:TA852096 ACW852054:ACW852096 AMS852054:AMS852096 AWO852054:AWO852096 BGK852054:BGK852096 BQG852054:BQG852096 CAC852054:CAC852096 CJY852054:CJY852096 CTU852054:CTU852096 DDQ852054:DDQ852096 DNM852054:DNM852096 DXI852054:DXI852096 EHE852054:EHE852096 ERA852054:ERA852096 FAW852054:FAW852096 FKS852054:FKS852096 FUO852054:FUO852096 GEK852054:GEK852096 GOG852054:GOG852096 GYC852054:GYC852096 HHY852054:HHY852096 HRU852054:HRU852096 IBQ852054:IBQ852096 ILM852054:ILM852096 IVI852054:IVI852096 JFE852054:JFE852096 JPA852054:JPA852096 JYW852054:JYW852096 KIS852054:KIS852096 KSO852054:KSO852096 LCK852054:LCK852096 LMG852054:LMG852096 LWC852054:LWC852096 MFY852054:MFY852096 MPU852054:MPU852096 MZQ852054:MZQ852096 NJM852054:NJM852096 NTI852054:NTI852096 ODE852054:ODE852096 ONA852054:ONA852096 OWW852054:OWW852096 PGS852054:PGS852096 PQO852054:PQO852096 QAK852054:QAK852096 QKG852054:QKG852096 QUC852054:QUC852096 RDY852054:RDY852096 RNU852054:RNU852096 RXQ852054:RXQ852096 SHM852054:SHM852096 SRI852054:SRI852096 TBE852054:TBE852096 TLA852054:TLA852096 TUW852054:TUW852096 UES852054:UES852096 UOO852054:UOO852096 UYK852054:UYK852096 VIG852054:VIG852096 VSC852054:VSC852096 WBY852054:WBY852096 WLU852054:WLU852096 WVQ852054:WVQ852096 I917590:I917632 JE917590:JE917632 TA917590:TA917632 ACW917590:ACW917632 AMS917590:AMS917632 AWO917590:AWO917632 BGK917590:BGK917632 BQG917590:BQG917632 CAC917590:CAC917632 CJY917590:CJY917632 CTU917590:CTU917632 DDQ917590:DDQ917632 DNM917590:DNM917632 DXI917590:DXI917632 EHE917590:EHE917632 ERA917590:ERA917632 FAW917590:FAW917632 FKS917590:FKS917632 FUO917590:FUO917632 GEK917590:GEK917632 GOG917590:GOG917632 GYC917590:GYC917632 HHY917590:HHY917632 HRU917590:HRU917632 IBQ917590:IBQ917632 ILM917590:ILM917632 IVI917590:IVI917632 JFE917590:JFE917632 JPA917590:JPA917632 JYW917590:JYW917632 KIS917590:KIS917632 KSO917590:KSO917632 LCK917590:LCK917632 LMG917590:LMG917632 LWC917590:LWC917632 MFY917590:MFY917632 MPU917590:MPU917632 MZQ917590:MZQ917632 NJM917590:NJM917632 NTI917590:NTI917632 ODE917590:ODE917632 ONA917590:ONA917632 OWW917590:OWW917632 PGS917590:PGS917632 PQO917590:PQO917632 QAK917590:QAK917632 QKG917590:QKG917632 QUC917590:QUC917632 RDY917590:RDY917632 RNU917590:RNU917632 RXQ917590:RXQ917632 SHM917590:SHM917632 SRI917590:SRI917632 TBE917590:TBE917632 TLA917590:TLA917632 TUW917590:TUW917632 UES917590:UES917632 UOO917590:UOO917632 UYK917590:UYK917632 VIG917590:VIG917632 VSC917590:VSC917632 WBY917590:WBY917632 WLU917590:WLU917632 WVQ917590:WVQ917632 I983126:I983168 JE983126:JE983168 TA983126:TA983168 ACW983126:ACW983168 AMS983126:AMS983168 AWO983126:AWO983168 BGK983126:BGK983168 BQG983126:BQG983168 CAC983126:CAC983168 CJY983126:CJY983168 CTU983126:CTU983168 DDQ983126:DDQ983168 DNM983126:DNM983168 DXI983126:DXI983168 EHE983126:EHE983168 ERA983126:ERA983168 FAW983126:FAW983168 FKS983126:FKS983168 FUO983126:FUO983168 GEK983126:GEK983168 GOG983126:GOG983168 GYC983126:GYC983168 HHY983126:HHY983168 HRU983126:HRU983168 IBQ983126:IBQ983168 ILM983126:ILM983168 IVI983126:IVI983168 JFE983126:JFE983168 JPA983126:JPA983168 JYW983126:JYW983168 KIS983126:KIS983168 KSO983126:KSO983168 LCK983126:LCK983168 LMG983126:LMG983168 LWC983126:LWC983168 MFY983126:MFY983168 MPU983126:MPU983168 MZQ983126:MZQ983168 NJM983126:NJM983168 NTI983126:NTI983168 ODE983126:ODE983168 ONA983126:ONA983168 OWW983126:OWW983168 PGS983126:PGS983168 PQO983126:PQO983168 QAK983126:QAK983168 QKG983126:QKG983168 QUC983126:QUC983168 RDY983126:RDY983168 RNU983126:RNU983168 RXQ983126:RXQ983168 SHM983126:SHM983168 SRI983126:SRI983168 TBE983126:TBE983168 TLA983126:TLA983168 TUW983126:TUW983168 UES983126:UES983168 UOO983126:UOO983168 UYK983126:UYK983168 VIG983126:VIG983168 VSC983126:VSC983168 WBY983126:WBY983168 WLU983126:WLU983168 WVQ983126:WVQ983168 I6:I93 JE6:JE93 TA6:TA93 ACW6:ACW93 AMS6:AMS93 AWO6:AWO93 BGK6:BGK93 BQG6:BQG93 CAC6:CAC93 CJY6:CJY93 CTU6:CTU93 DDQ6:DDQ93 DNM6:DNM93 DXI6:DXI93 EHE6:EHE93 ERA6:ERA93 FAW6:FAW93 FKS6:FKS93 FUO6:FUO93 GEK6:GEK93 GOG6:GOG93 GYC6:GYC93 HHY6:HHY93 HRU6:HRU93 IBQ6:IBQ93 ILM6:ILM93 IVI6:IVI93 JFE6:JFE93 JPA6:JPA93 JYW6:JYW93 KIS6:KIS93 KSO6:KSO93 LCK6:LCK93 LMG6:LMG93 LWC6:LWC93 MFY6:MFY93 MPU6:MPU93 MZQ6:MZQ93 NJM6:NJM93 NTI6:NTI93 ODE6:ODE93 ONA6:ONA93 OWW6:OWW93 PGS6:PGS93 PQO6:PQO93 QAK6:QAK93 QKG6:QKG93 QUC6:QUC93 RDY6:RDY93 RNU6:RNU93 RXQ6:RXQ93 SHM6:SHM93 SRI6:SRI93 TBE6:TBE93 TLA6:TLA93 TUW6:TUW93 UES6:UES93 UOO6:UOO93 UYK6:UYK93 VIG6:VIG93 VSC6:VSC93 WBY6:WBY93 WLU6:WLU93 WVQ6:WVQ93 WVQ95:WVQ128 WLU95:WLU128 WBY95:WBY128 VSC95:VSC128 VIG95:VIG128 UYK95:UYK128 UOO95:UOO128 UES95:UES128 TUW95:TUW128 TLA95:TLA128 TBE95:TBE128 SRI95:SRI128 SHM95:SHM128 RXQ95:RXQ128 RNU95:RNU128 RDY95:RDY128 QUC95:QUC128 QKG95:QKG128 QAK95:QAK128 PQO95:PQO128 PGS95:PGS128 OWW95:OWW128 ONA95:ONA128 ODE95:ODE128 NTI95:NTI128 NJM95:NJM128 MZQ95:MZQ128 MPU95:MPU128 MFY95:MFY128 LWC95:LWC128 LMG95:LMG128 LCK95:LCK128 KSO95:KSO128 KIS95:KIS128 JYW95:JYW128 JPA95:JPA128 JFE95:JFE128 IVI95:IVI128 ILM95:ILM128 IBQ95:IBQ128 HRU95:HRU128 HHY95:HHY128 GYC95:GYC128 GOG95:GOG128 GEK95:GEK128 FUO95:FUO128 FKS95:FKS128 FAW95:FAW128 ERA95:ERA128 EHE95:EHE128 DXI95:DXI128 DNM95:DNM128 DDQ95:DDQ128 CTU95:CTU128 CJY95:CJY128 CAC95:CAC128 BQG95:BQG128 BGK95:BGK128 AWO95:AWO128 AMS95:AMS128 ACW95:ACW128 TA95:TA128 JE95:JE128 I95:I128" xr:uid="{00000000-0002-0000-0C00-000001000000}"/>
  </dataValidations>
  <pageMargins left="0.7" right="0.7" top="0.75" bottom="0.75" header="0.3" footer="0.3"/>
  <pageSetup scale="67" orientation="portrait" r:id="rId1"/>
  <extLst>
    <ext xmlns:x14="http://schemas.microsoft.com/office/spreadsheetml/2009/9/main" uri="{CCE6A557-97BC-4b89-ADB6-D9C93CAAB3DF}">
      <x14:dataValidations xmlns:xm="http://schemas.microsoft.com/office/excel/2006/main" count="2">
        <x14:dataValidation allowBlank="1" xr:uid="{00000000-0002-0000-0C00-000002000000}">
          <xm:sqref>G198:G251 JC198:JC251 SY198:SY251 ACU198:ACU251 AMQ198:AMQ251 AWM198:AWM251 BGI198:BGI251 BQE198:BQE251 CAA198:CAA251 CJW198:CJW251 CTS198:CTS251 DDO198:DDO251 DNK198:DNK251 DXG198:DXG251 EHC198:EHC251 EQY198:EQY251 FAU198:FAU251 FKQ198:FKQ251 FUM198:FUM251 GEI198:GEI251 GOE198:GOE251 GYA198:GYA251 HHW198:HHW251 HRS198:HRS251 IBO198:IBO251 ILK198:ILK251 IVG198:IVG251 JFC198:JFC251 JOY198:JOY251 JYU198:JYU251 KIQ198:KIQ251 KSM198:KSM251 LCI198:LCI251 LME198:LME251 LWA198:LWA251 MFW198:MFW251 MPS198:MPS251 MZO198:MZO251 NJK198:NJK251 NTG198:NTG251 ODC198:ODC251 OMY198:OMY251 OWU198:OWU251 PGQ198:PGQ251 PQM198:PQM251 QAI198:QAI251 QKE198:QKE251 QUA198:QUA251 RDW198:RDW251 RNS198:RNS251 RXO198:RXO251 SHK198:SHK251 SRG198:SRG251 TBC198:TBC251 TKY198:TKY251 TUU198:TUU251 UEQ198:UEQ251 UOM198:UOM251 UYI198:UYI251 VIE198:VIE251 VSA198:VSA251 WBW198:WBW251 WLS198:WLS251 WVO198:WVO251 G65734:G65787 JC65734:JC65787 SY65734:SY65787 ACU65734:ACU65787 AMQ65734:AMQ65787 AWM65734:AWM65787 BGI65734:BGI65787 BQE65734:BQE65787 CAA65734:CAA65787 CJW65734:CJW65787 CTS65734:CTS65787 DDO65734:DDO65787 DNK65734:DNK65787 DXG65734:DXG65787 EHC65734:EHC65787 EQY65734:EQY65787 FAU65734:FAU65787 FKQ65734:FKQ65787 FUM65734:FUM65787 GEI65734:GEI65787 GOE65734:GOE65787 GYA65734:GYA65787 HHW65734:HHW65787 HRS65734:HRS65787 IBO65734:IBO65787 ILK65734:ILK65787 IVG65734:IVG65787 JFC65734:JFC65787 JOY65734:JOY65787 JYU65734:JYU65787 KIQ65734:KIQ65787 KSM65734:KSM65787 LCI65734:LCI65787 LME65734:LME65787 LWA65734:LWA65787 MFW65734:MFW65787 MPS65734:MPS65787 MZO65734:MZO65787 NJK65734:NJK65787 NTG65734:NTG65787 ODC65734:ODC65787 OMY65734:OMY65787 OWU65734:OWU65787 PGQ65734:PGQ65787 PQM65734:PQM65787 QAI65734:QAI65787 QKE65734:QKE65787 QUA65734:QUA65787 RDW65734:RDW65787 RNS65734:RNS65787 RXO65734:RXO65787 SHK65734:SHK65787 SRG65734:SRG65787 TBC65734:TBC65787 TKY65734:TKY65787 TUU65734:TUU65787 UEQ65734:UEQ65787 UOM65734:UOM65787 UYI65734:UYI65787 VIE65734:VIE65787 VSA65734:VSA65787 WBW65734:WBW65787 WLS65734:WLS65787 WVO65734:WVO65787 G131270:G131323 JC131270:JC131323 SY131270:SY131323 ACU131270:ACU131323 AMQ131270:AMQ131323 AWM131270:AWM131323 BGI131270:BGI131323 BQE131270:BQE131323 CAA131270:CAA131323 CJW131270:CJW131323 CTS131270:CTS131323 DDO131270:DDO131323 DNK131270:DNK131323 DXG131270:DXG131323 EHC131270:EHC131323 EQY131270:EQY131323 FAU131270:FAU131323 FKQ131270:FKQ131323 FUM131270:FUM131323 GEI131270:GEI131323 GOE131270:GOE131323 GYA131270:GYA131323 HHW131270:HHW131323 HRS131270:HRS131323 IBO131270:IBO131323 ILK131270:ILK131323 IVG131270:IVG131323 JFC131270:JFC131323 JOY131270:JOY131323 JYU131270:JYU131323 KIQ131270:KIQ131323 KSM131270:KSM131323 LCI131270:LCI131323 LME131270:LME131323 LWA131270:LWA131323 MFW131270:MFW131323 MPS131270:MPS131323 MZO131270:MZO131323 NJK131270:NJK131323 NTG131270:NTG131323 ODC131270:ODC131323 OMY131270:OMY131323 OWU131270:OWU131323 PGQ131270:PGQ131323 PQM131270:PQM131323 QAI131270:QAI131323 QKE131270:QKE131323 QUA131270:QUA131323 RDW131270:RDW131323 RNS131270:RNS131323 RXO131270:RXO131323 SHK131270:SHK131323 SRG131270:SRG131323 TBC131270:TBC131323 TKY131270:TKY131323 TUU131270:TUU131323 UEQ131270:UEQ131323 UOM131270:UOM131323 UYI131270:UYI131323 VIE131270:VIE131323 VSA131270:VSA131323 WBW131270:WBW131323 WLS131270:WLS131323 WVO131270:WVO131323 G196806:G196859 JC196806:JC196859 SY196806:SY196859 ACU196806:ACU196859 AMQ196806:AMQ196859 AWM196806:AWM196859 BGI196806:BGI196859 BQE196806:BQE196859 CAA196806:CAA196859 CJW196806:CJW196859 CTS196806:CTS196859 DDO196806:DDO196859 DNK196806:DNK196859 DXG196806:DXG196859 EHC196806:EHC196859 EQY196806:EQY196859 FAU196806:FAU196859 FKQ196806:FKQ196859 FUM196806:FUM196859 GEI196806:GEI196859 GOE196806:GOE196859 GYA196806:GYA196859 HHW196806:HHW196859 HRS196806:HRS196859 IBO196806:IBO196859 ILK196806:ILK196859 IVG196806:IVG196859 JFC196806:JFC196859 JOY196806:JOY196859 JYU196806:JYU196859 KIQ196806:KIQ196859 KSM196806:KSM196859 LCI196806:LCI196859 LME196806:LME196859 LWA196806:LWA196859 MFW196806:MFW196859 MPS196806:MPS196859 MZO196806:MZO196859 NJK196806:NJK196859 NTG196806:NTG196859 ODC196806:ODC196859 OMY196806:OMY196859 OWU196806:OWU196859 PGQ196806:PGQ196859 PQM196806:PQM196859 QAI196806:QAI196859 QKE196806:QKE196859 QUA196806:QUA196859 RDW196806:RDW196859 RNS196806:RNS196859 RXO196806:RXO196859 SHK196806:SHK196859 SRG196806:SRG196859 TBC196806:TBC196859 TKY196806:TKY196859 TUU196806:TUU196859 UEQ196806:UEQ196859 UOM196806:UOM196859 UYI196806:UYI196859 VIE196806:VIE196859 VSA196806:VSA196859 WBW196806:WBW196859 WLS196806:WLS196859 WVO196806:WVO196859 G262342:G262395 JC262342:JC262395 SY262342:SY262395 ACU262342:ACU262395 AMQ262342:AMQ262395 AWM262342:AWM262395 BGI262342:BGI262395 BQE262342:BQE262395 CAA262342:CAA262395 CJW262342:CJW262395 CTS262342:CTS262395 DDO262342:DDO262395 DNK262342:DNK262395 DXG262342:DXG262395 EHC262342:EHC262395 EQY262342:EQY262395 FAU262342:FAU262395 FKQ262342:FKQ262395 FUM262342:FUM262395 GEI262342:GEI262395 GOE262342:GOE262395 GYA262342:GYA262395 HHW262342:HHW262395 HRS262342:HRS262395 IBO262342:IBO262395 ILK262342:ILK262395 IVG262342:IVG262395 JFC262342:JFC262395 JOY262342:JOY262395 JYU262342:JYU262395 KIQ262342:KIQ262395 KSM262342:KSM262395 LCI262342:LCI262395 LME262342:LME262395 LWA262342:LWA262395 MFW262342:MFW262395 MPS262342:MPS262395 MZO262342:MZO262395 NJK262342:NJK262395 NTG262342:NTG262395 ODC262342:ODC262395 OMY262342:OMY262395 OWU262342:OWU262395 PGQ262342:PGQ262395 PQM262342:PQM262395 QAI262342:QAI262395 QKE262342:QKE262395 QUA262342:QUA262395 RDW262342:RDW262395 RNS262342:RNS262395 RXO262342:RXO262395 SHK262342:SHK262395 SRG262342:SRG262395 TBC262342:TBC262395 TKY262342:TKY262395 TUU262342:TUU262395 UEQ262342:UEQ262395 UOM262342:UOM262395 UYI262342:UYI262395 VIE262342:VIE262395 VSA262342:VSA262395 WBW262342:WBW262395 WLS262342:WLS262395 WVO262342:WVO262395 G327878:G327931 JC327878:JC327931 SY327878:SY327931 ACU327878:ACU327931 AMQ327878:AMQ327931 AWM327878:AWM327931 BGI327878:BGI327931 BQE327878:BQE327931 CAA327878:CAA327931 CJW327878:CJW327931 CTS327878:CTS327931 DDO327878:DDO327931 DNK327878:DNK327931 DXG327878:DXG327931 EHC327878:EHC327931 EQY327878:EQY327931 FAU327878:FAU327931 FKQ327878:FKQ327931 FUM327878:FUM327931 GEI327878:GEI327931 GOE327878:GOE327931 GYA327878:GYA327931 HHW327878:HHW327931 HRS327878:HRS327931 IBO327878:IBO327931 ILK327878:ILK327931 IVG327878:IVG327931 JFC327878:JFC327931 JOY327878:JOY327931 JYU327878:JYU327931 KIQ327878:KIQ327931 KSM327878:KSM327931 LCI327878:LCI327931 LME327878:LME327931 LWA327878:LWA327931 MFW327878:MFW327931 MPS327878:MPS327931 MZO327878:MZO327931 NJK327878:NJK327931 NTG327878:NTG327931 ODC327878:ODC327931 OMY327878:OMY327931 OWU327878:OWU327931 PGQ327878:PGQ327931 PQM327878:PQM327931 QAI327878:QAI327931 QKE327878:QKE327931 QUA327878:QUA327931 RDW327878:RDW327931 RNS327878:RNS327931 RXO327878:RXO327931 SHK327878:SHK327931 SRG327878:SRG327931 TBC327878:TBC327931 TKY327878:TKY327931 TUU327878:TUU327931 UEQ327878:UEQ327931 UOM327878:UOM327931 UYI327878:UYI327931 VIE327878:VIE327931 VSA327878:VSA327931 WBW327878:WBW327931 WLS327878:WLS327931 WVO327878:WVO327931 G393414:G393467 JC393414:JC393467 SY393414:SY393467 ACU393414:ACU393467 AMQ393414:AMQ393467 AWM393414:AWM393467 BGI393414:BGI393467 BQE393414:BQE393467 CAA393414:CAA393467 CJW393414:CJW393467 CTS393414:CTS393467 DDO393414:DDO393467 DNK393414:DNK393467 DXG393414:DXG393467 EHC393414:EHC393467 EQY393414:EQY393467 FAU393414:FAU393467 FKQ393414:FKQ393467 FUM393414:FUM393467 GEI393414:GEI393467 GOE393414:GOE393467 GYA393414:GYA393467 HHW393414:HHW393467 HRS393414:HRS393467 IBO393414:IBO393467 ILK393414:ILK393467 IVG393414:IVG393467 JFC393414:JFC393467 JOY393414:JOY393467 JYU393414:JYU393467 KIQ393414:KIQ393467 KSM393414:KSM393467 LCI393414:LCI393467 LME393414:LME393467 LWA393414:LWA393467 MFW393414:MFW393467 MPS393414:MPS393467 MZO393414:MZO393467 NJK393414:NJK393467 NTG393414:NTG393467 ODC393414:ODC393467 OMY393414:OMY393467 OWU393414:OWU393467 PGQ393414:PGQ393467 PQM393414:PQM393467 QAI393414:QAI393467 QKE393414:QKE393467 QUA393414:QUA393467 RDW393414:RDW393467 RNS393414:RNS393467 RXO393414:RXO393467 SHK393414:SHK393467 SRG393414:SRG393467 TBC393414:TBC393467 TKY393414:TKY393467 TUU393414:TUU393467 UEQ393414:UEQ393467 UOM393414:UOM393467 UYI393414:UYI393467 VIE393414:VIE393467 VSA393414:VSA393467 WBW393414:WBW393467 WLS393414:WLS393467 WVO393414:WVO393467 G458950:G459003 JC458950:JC459003 SY458950:SY459003 ACU458950:ACU459003 AMQ458950:AMQ459003 AWM458950:AWM459003 BGI458950:BGI459003 BQE458950:BQE459003 CAA458950:CAA459003 CJW458950:CJW459003 CTS458950:CTS459003 DDO458950:DDO459003 DNK458950:DNK459003 DXG458950:DXG459003 EHC458950:EHC459003 EQY458950:EQY459003 FAU458950:FAU459003 FKQ458950:FKQ459003 FUM458950:FUM459003 GEI458950:GEI459003 GOE458950:GOE459003 GYA458950:GYA459003 HHW458950:HHW459003 HRS458950:HRS459003 IBO458950:IBO459003 ILK458950:ILK459003 IVG458950:IVG459003 JFC458950:JFC459003 JOY458950:JOY459003 JYU458950:JYU459003 KIQ458950:KIQ459003 KSM458950:KSM459003 LCI458950:LCI459003 LME458950:LME459003 LWA458950:LWA459003 MFW458950:MFW459003 MPS458950:MPS459003 MZO458950:MZO459003 NJK458950:NJK459003 NTG458950:NTG459003 ODC458950:ODC459003 OMY458950:OMY459003 OWU458950:OWU459003 PGQ458950:PGQ459003 PQM458950:PQM459003 QAI458950:QAI459003 QKE458950:QKE459003 QUA458950:QUA459003 RDW458950:RDW459003 RNS458950:RNS459003 RXO458950:RXO459003 SHK458950:SHK459003 SRG458950:SRG459003 TBC458950:TBC459003 TKY458950:TKY459003 TUU458950:TUU459003 UEQ458950:UEQ459003 UOM458950:UOM459003 UYI458950:UYI459003 VIE458950:VIE459003 VSA458950:VSA459003 WBW458950:WBW459003 WLS458950:WLS459003 WVO458950:WVO459003 G524486:G524539 JC524486:JC524539 SY524486:SY524539 ACU524486:ACU524539 AMQ524486:AMQ524539 AWM524486:AWM524539 BGI524486:BGI524539 BQE524486:BQE524539 CAA524486:CAA524539 CJW524486:CJW524539 CTS524486:CTS524539 DDO524486:DDO524539 DNK524486:DNK524539 DXG524486:DXG524539 EHC524486:EHC524539 EQY524486:EQY524539 FAU524486:FAU524539 FKQ524486:FKQ524539 FUM524486:FUM524539 GEI524486:GEI524539 GOE524486:GOE524539 GYA524486:GYA524539 HHW524486:HHW524539 HRS524486:HRS524539 IBO524486:IBO524539 ILK524486:ILK524539 IVG524486:IVG524539 JFC524486:JFC524539 JOY524486:JOY524539 JYU524486:JYU524539 KIQ524486:KIQ524539 KSM524486:KSM524539 LCI524486:LCI524539 LME524486:LME524539 LWA524486:LWA524539 MFW524486:MFW524539 MPS524486:MPS524539 MZO524486:MZO524539 NJK524486:NJK524539 NTG524486:NTG524539 ODC524486:ODC524539 OMY524486:OMY524539 OWU524486:OWU524539 PGQ524486:PGQ524539 PQM524486:PQM524539 QAI524486:QAI524539 QKE524486:QKE524539 QUA524486:QUA524539 RDW524486:RDW524539 RNS524486:RNS524539 RXO524486:RXO524539 SHK524486:SHK524539 SRG524486:SRG524539 TBC524486:TBC524539 TKY524486:TKY524539 TUU524486:TUU524539 UEQ524486:UEQ524539 UOM524486:UOM524539 UYI524486:UYI524539 VIE524486:VIE524539 VSA524486:VSA524539 WBW524486:WBW524539 WLS524486:WLS524539 WVO524486:WVO524539 G590022:G590075 JC590022:JC590075 SY590022:SY590075 ACU590022:ACU590075 AMQ590022:AMQ590075 AWM590022:AWM590075 BGI590022:BGI590075 BQE590022:BQE590075 CAA590022:CAA590075 CJW590022:CJW590075 CTS590022:CTS590075 DDO590022:DDO590075 DNK590022:DNK590075 DXG590022:DXG590075 EHC590022:EHC590075 EQY590022:EQY590075 FAU590022:FAU590075 FKQ590022:FKQ590075 FUM590022:FUM590075 GEI590022:GEI590075 GOE590022:GOE590075 GYA590022:GYA590075 HHW590022:HHW590075 HRS590022:HRS590075 IBO590022:IBO590075 ILK590022:ILK590075 IVG590022:IVG590075 JFC590022:JFC590075 JOY590022:JOY590075 JYU590022:JYU590075 KIQ590022:KIQ590075 KSM590022:KSM590075 LCI590022:LCI590075 LME590022:LME590075 LWA590022:LWA590075 MFW590022:MFW590075 MPS590022:MPS590075 MZO590022:MZO590075 NJK590022:NJK590075 NTG590022:NTG590075 ODC590022:ODC590075 OMY590022:OMY590075 OWU590022:OWU590075 PGQ590022:PGQ590075 PQM590022:PQM590075 QAI590022:QAI590075 QKE590022:QKE590075 QUA590022:QUA590075 RDW590022:RDW590075 RNS590022:RNS590075 RXO590022:RXO590075 SHK590022:SHK590075 SRG590022:SRG590075 TBC590022:TBC590075 TKY590022:TKY590075 TUU590022:TUU590075 UEQ590022:UEQ590075 UOM590022:UOM590075 UYI590022:UYI590075 VIE590022:VIE590075 VSA590022:VSA590075 WBW590022:WBW590075 WLS590022:WLS590075 WVO590022:WVO590075 G655558:G655611 JC655558:JC655611 SY655558:SY655611 ACU655558:ACU655611 AMQ655558:AMQ655611 AWM655558:AWM655611 BGI655558:BGI655611 BQE655558:BQE655611 CAA655558:CAA655611 CJW655558:CJW655611 CTS655558:CTS655611 DDO655558:DDO655611 DNK655558:DNK655611 DXG655558:DXG655611 EHC655558:EHC655611 EQY655558:EQY655611 FAU655558:FAU655611 FKQ655558:FKQ655611 FUM655558:FUM655611 GEI655558:GEI655611 GOE655558:GOE655611 GYA655558:GYA655611 HHW655558:HHW655611 HRS655558:HRS655611 IBO655558:IBO655611 ILK655558:ILK655611 IVG655558:IVG655611 JFC655558:JFC655611 JOY655558:JOY655611 JYU655558:JYU655611 KIQ655558:KIQ655611 KSM655558:KSM655611 LCI655558:LCI655611 LME655558:LME655611 LWA655558:LWA655611 MFW655558:MFW655611 MPS655558:MPS655611 MZO655558:MZO655611 NJK655558:NJK655611 NTG655558:NTG655611 ODC655558:ODC655611 OMY655558:OMY655611 OWU655558:OWU655611 PGQ655558:PGQ655611 PQM655558:PQM655611 QAI655558:QAI655611 QKE655558:QKE655611 QUA655558:QUA655611 RDW655558:RDW655611 RNS655558:RNS655611 RXO655558:RXO655611 SHK655558:SHK655611 SRG655558:SRG655611 TBC655558:TBC655611 TKY655558:TKY655611 TUU655558:TUU655611 UEQ655558:UEQ655611 UOM655558:UOM655611 UYI655558:UYI655611 VIE655558:VIE655611 VSA655558:VSA655611 WBW655558:WBW655611 WLS655558:WLS655611 WVO655558:WVO655611 G721094:G721147 JC721094:JC721147 SY721094:SY721147 ACU721094:ACU721147 AMQ721094:AMQ721147 AWM721094:AWM721147 BGI721094:BGI721147 BQE721094:BQE721147 CAA721094:CAA721147 CJW721094:CJW721147 CTS721094:CTS721147 DDO721094:DDO721147 DNK721094:DNK721147 DXG721094:DXG721147 EHC721094:EHC721147 EQY721094:EQY721147 FAU721094:FAU721147 FKQ721094:FKQ721147 FUM721094:FUM721147 GEI721094:GEI721147 GOE721094:GOE721147 GYA721094:GYA721147 HHW721094:HHW721147 HRS721094:HRS721147 IBO721094:IBO721147 ILK721094:ILK721147 IVG721094:IVG721147 JFC721094:JFC721147 JOY721094:JOY721147 JYU721094:JYU721147 KIQ721094:KIQ721147 KSM721094:KSM721147 LCI721094:LCI721147 LME721094:LME721147 LWA721094:LWA721147 MFW721094:MFW721147 MPS721094:MPS721147 MZO721094:MZO721147 NJK721094:NJK721147 NTG721094:NTG721147 ODC721094:ODC721147 OMY721094:OMY721147 OWU721094:OWU721147 PGQ721094:PGQ721147 PQM721094:PQM721147 QAI721094:QAI721147 QKE721094:QKE721147 QUA721094:QUA721147 RDW721094:RDW721147 RNS721094:RNS721147 RXO721094:RXO721147 SHK721094:SHK721147 SRG721094:SRG721147 TBC721094:TBC721147 TKY721094:TKY721147 TUU721094:TUU721147 UEQ721094:UEQ721147 UOM721094:UOM721147 UYI721094:UYI721147 VIE721094:VIE721147 VSA721094:VSA721147 WBW721094:WBW721147 WLS721094:WLS721147 WVO721094:WVO721147 G786630:G786683 JC786630:JC786683 SY786630:SY786683 ACU786630:ACU786683 AMQ786630:AMQ786683 AWM786630:AWM786683 BGI786630:BGI786683 BQE786630:BQE786683 CAA786630:CAA786683 CJW786630:CJW786683 CTS786630:CTS786683 DDO786630:DDO786683 DNK786630:DNK786683 DXG786630:DXG786683 EHC786630:EHC786683 EQY786630:EQY786683 FAU786630:FAU786683 FKQ786630:FKQ786683 FUM786630:FUM786683 GEI786630:GEI786683 GOE786630:GOE786683 GYA786630:GYA786683 HHW786630:HHW786683 HRS786630:HRS786683 IBO786630:IBO786683 ILK786630:ILK786683 IVG786630:IVG786683 JFC786630:JFC786683 JOY786630:JOY786683 JYU786630:JYU786683 KIQ786630:KIQ786683 KSM786630:KSM786683 LCI786630:LCI786683 LME786630:LME786683 LWA786630:LWA786683 MFW786630:MFW786683 MPS786630:MPS786683 MZO786630:MZO786683 NJK786630:NJK786683 NTG786630:NTG786683 ODC786630:ODC786683 OMY786630:OMY786683 OWU786630:OWU786683 PGQ786630:PGQ786683 PQM786630:PQM786683 QAI786630:QAI786683 QKE786630:QKE786683 QUA786630:QUA786683 RDW786630:RDW786683 RNS786630:RNS786683 RXO786630:RXO786683 SHK786630:SHK786683 SRG786630:SRG786683 TBC786630:TBC786683 TKY786630:TKY786683 TUU786630:TUU786683 UEQ786630:UEQ786683 UOM786630:UOM786683 UYI786630:UYI786683 VIE786630:VIE786683 VSA786630:VSA786683 WBW786630:WBW786683 WLS786630:WLS786683 WVO786630:WVO786683 G852166:G852219 JC852166:JC852219 SY852166:SY852219 ACU852166:ACU852219 AMQ852166:AMQ852219 AWM852166:AWM852219 BGI852166:BGI852219 BQE852166:BQE852219 CAA852166:CAA852219 CJW852166:CJW852219 CTS852166:CTS852219 DDO852166:DDO852219 DNK852166:DNK852219 DXG852166:DXG852219 EHC852166:EHC852219 EQY852166:EQY852219 FAU852166:FAU852219 FKQ852166:FKQ852219 FUM852166:FUM852219 GEI852166:GEI852219 GOE852166:GOE852219 GYA852166:GYA852219 HHW852166:HHW852219 HRS852166:HRS852219 IBO852166:IBO852219 ILK852166:ILK852219 IVG852166:IVG852219 JFC852166:JFC852219 JOY852166:JOY852219 JYU852166:JYU852219 KIQ852166:KIQ852219 KSM852166:KSM852219 LCI852166:LCI852219 LME852166:LME852219 LWA852166:LWA852219 MFW852166:MFW852219 MPS852166:MPS852219 MZO852166:MZO852219 NJK852166:NJK852219 NTG852166:NTG852219 ODC852166:ODC852219 OMY852166:OMY852219 OWU852166:OWU852219 PGQ852166:PGQ852219 PQM852166:PQM852219 QAI852166:QAI852219 QKE852166:QKE852219 QUA852166:QUA852219 RDW852166:RDW852219 RNS852166:RNS852219 RXO852166:RXO852219 SHK852166:SHK852219 SRG852166:SRG852219 TBC852166:TBC852219 TKY852166:TKY852219 TUU852166:TUU852219 UEQ852166:UEQ852219 UOM852166:UOM852219 UYI852166:UYI852219 VIE852166:VIE852219 VSA852166:VSA852219 WBW852166:WBW852219 WLS852166:WLS852219 WVO852166:WVO852219 G917702:G917755 JC917702:JC917755 SY917702:SY917755 ACU917702:ACU917755 AMQ917702:AMQ917755 AWM917702:AWM917755 BGI917702:BGI917755 BQE917702:BQE917755 CAA917702:CAA917755 CJW917702:CJW917755 CTS917702:CTS917755 DDO917702:DDO917755 DNK917702:DNK917755 DXG917702:DXG917755 EHC917702:EHC917755 EQY917702:EQY917755 FAU917702:FAU917755 FKQ917702:FKQ917755 FUM917702:FUM917755 GEI917702:GEI917755 GOE917702:GOE917755 GYA917702:GYA917755 HHW917702:HHW917755 HRS917702:HRS917755 IBO917702:IBO917755 ILK917702:ILK917755 IVG917702:IVG917755 JFC917702:JFC917755 JOY917702:JOY917755 JYU917702:JYU917755 KIQ917702:KIQ917755 KSM917702:KSM917755 LCI917702:LCI917755 LME917702:LME917755 LWA917702:LWA917755 MFW917702:MFW917755 MPS917702:MPS917755 MZO917702:MZO917755 NJK917702:NJK917755 NTG917702:NTG917755 ODC917702:ODC917755 OMY917702:OMY917755 OWU917702:OWU917755 PGQ917702:PGQ917755 PQM917702:PQM917755 QAI917702:QAI917755 QKE917702:QKE917755 QUA917702:QUA917755 RDW917702:RDW917755 RNS917702:RNS917755 RXO917702:RXO917755 SHK917702:SHK917755 SRG917702:SRG917755 TBC917702:TBC917755 TKY917702:TKY917755 TUU917702:TUU917755 UEQ917702:UEQ917755 UOM917702:UOM917755 UYI917702:UYI917755 VIE917702:VIE917755 VSA917702:VSA917755 WBW917702:WBW917755 WLS917702:WLS917755 WVO917702:WVO917755 G983238:G983291 JC983238:JC983291 SY983238:SY983291 ACU983238:ACU983291 AMQ983238:AMQ983291 AWM983238:AWM983291 BGI983238:BGI983291 BQE983238:BQE983291 CAA983238:CAA983291 CJW983238:CJW983291 CTS983238:CTS983291 DDO983238:DDO983291 DNK983238:DNK983291 DXG983238:DXG983291 EHC983238:EHC983291 EQY983238:EQY983291 FAU983238:FAU983291 FKQ983238:FKQ983291 FUM983238:FUM983291 GEI983238:GEI983291 GOE983238:GOE983291 GYA983238:GYA983291 HHW983238:HHW983291 HRS983238:HRS983291 IBO983238:IBO983291 ILK983238:ILK983291 IVG983238:IVG983291 JFC983238:JFC983291 JOY983238:JOY983291 JYU983238:JYU983291 KIQ983238:KIQ983291 KSM983238:KSM983291 LCI983238:LCI983291 LME983238:LME983291 LWA983238:LWA983291 MFW983238:MFW983291 MPS983238:MPS983291 MZO983238:MZO983291 NJK983238:NJK983291 NTG983238:NTG983291 ODC983238:ODC983291 OMY983238:OMY983291 OWU983238:OWU983291 PGQ983238:PGQ983291 PQM983238:PQM983291 QAI983238:QAI983291 QKE983238:QKE983291 QUA983238:QUA983291 RDW983238:RDW983291 RNS983238:RNS983291 RXO983238:RXO983291 SHK983238:SHK983291 SRG983238:SRG983291 TBC983238:TBC983291 TKY983238:TKY983291 TUU983238:TUU983291 UEQ983238:UEQ983291 UOM983238:UOM983291 UYI983238:UYI983291 VIE983238:VIE983291 VSA983238:VSA983291 WBW983238:WBW983291 WLS983238:WLS983291 WVO983238:WVO983291 G177:G196 JC177:JC196 SY177:SY196 ACU177:ACU196 AMQ177:AMQ196 AWM177:AWM196 BGI177:BGI196 BQE177:BQE196 CAA177:CAA196 CJW177:CJW196 CTS177:CTS196 DDO177:DDO196 DNK177:DNK196 DXG177:DXG196 EHC177:EHC196 EQY177:EQY196 FAU177:FAU196 FKQ177:FKQ196 FUM177:FUM196 GEI177:GEI196 GOE177:GOE196 GYA177:GYA196 HHW177:HHW196 HRS177:HRS196 IBO177:IBO196 ILK177:ILK196 IVG177:IVG196 JFC177:JFC196 JOY177:JOY196 JYU177:JYU196 KIQ177:KIQ196 KSM177:KSM196 LCI177:LCI196 LME177:LME196 LWA177:LWA196 MFW177:MFW196 MPS177:MPS196 MZO177:MZO196 NJK177:NJK196 NTG177:NTG196 ODC177:ODC196 OMY177:OMY196 OWU177:OWU196 PGQ177:PGQ196 PQM177:PQM196 QAI177:QAI196 QKE177:QKE196 QUA177:QUA196 RDW177:RDW196 RNS177:RNS196 RXO177:RXO196 SHK177:SHK196 SRG177:SRG196 TBC177:TBC196 TKY177:TKY196 TUU177:TUU196 UEQ177:UEQ196 UOM177:UOM196 UYI177:UYI196 VIE177:VIE196 VSA177:VSA196 WBW177:WBW196 WLS177:WLS196 WVO177:WVO196 G65713:G65732 JC65713:JC65732 SY65713:SY65732 ACU65713:ACU65732 AMQ65713:AMQ65732 AWM65713:AWM65732 BGI65713:BGI65732 BQE65713:BQE65732 CAA65713:CAA65732 CJW65713:CJW65732 CTS65713:CTS65732 DDO65713:DDO65732 DNK65713:DNK65732 DXG65713:DXG65732 EHC65713:EHC65732 EQY65713:EQY65732 FAU65713:FAU65732 FKQ65713:FKQ65732 FUM65713:FUM65732 GEI65713:GEI65732 GOE65713:GOE65732 GYA65713:GYA65732 HHW65713:HHW65732 HRS65713:HRS65732 IBO65713:IBO65732 ILK65713:ILK65732 IVG65713:IVG65732 JFC65713:JFC65732 JOY65713:JOY65732 JYU65713:JYU65732 KIQ65713:KIQ65732 KSM65713:KSM65732 LCI65713:LCI65732 LME65713:LME65732 LWA65713:LWA65732 MFW65713:MFW65732 MPS65713:MPS65732 MZO65713:MZO65732 NJK65713:NJK65732 NTG65713:NTG65732 ODC65713:ODC65732 OMY65713:OMY65732 OWU65713:OWU65732 PGQ65713:PGQ65732 PQM65713:PQM65732 QAI65713:QAI65732 QKE65713:QKE65732 QUA65713:QUA65732 RDW65713:RDW65732 RNS65713:RNS65732 RXO65713:RXO65732 SHK65713:SHK65732 SRG65713:SRG65732 TBC65713:TBC65732 TKY65713:TKY65732 TUU65713:TUU65732 UEQ65713:UEQ65732 UOM65713:UOM65732 UYI65713:UYI65732 VIE65713:VIE65732 VSA65713:VSA65732 WBW65713:WBW65732 WLS65713:WLS65732 WVO65713:WVO65732 G131249:G131268 JC131249:JC131268 SY131249:SY131268 ACU131249:ACU131268 AMQ131249:AMQ131268 AWM131249:AWM131268 BGI131249:BGI131268 BQE131249:BQE131268 CAA131249:CAA131268 CJW131249:CJW131268 CTS131249:CTS131268 DDO131249:DDO131268 DNK131249:DNK131268 DXG131249:DXG131268 EHC131249:EHC131268 EQY131249:EQY131268 FAU131249:FAU131268 FKQ131249:FKQ131268 FUM131249:FUM131268 GEI131249:GEI131268 GOE131249:GOE131268 GYA131249:GYA131268 HHW131249:HHW131268 HRS131249:HRS131268 IBO131249:IBO131268 ILK131249:ILK131268 IVG131249:IVG131268 JFC131249:JFC131268 JOY131249:JOY131268 JYU131249:JYU131268 KIQ131249:KIQ131268 KSM131249:KSM131268 LCI131249:LCI131268 LME131249:LME131268 LWA131249:LWA131268 MFW131249:MFW131268 MPS131249:MPS131268 MZO131249:MZO131268 NJK131249:NJK131268 NTG131249:NTG131268 ODC131249:ODC131268 OMY131249:OMY131268 OWU131249:OWU131268 PGQ131249:PGQ131268 PQM131249:PQM131268 QAI131249:QAI131268 QKE131249:QKE131268 QUA131249:QUA131268 RDW131249:RDW131268 RNS131249:RNS131268 RXO131249:RXO131268 SHK131249:SHK131268 SRG131249:SRG131268 TBC131249:TBC131268 TKY131249:TKY131268 TUU131249:TUU131268 UEQ131249:UEQ131268 UOM131249:UOM131268 UYI131249:UYI131268 VIE131249:VIE131268 VSA131249:VSA131268 WBW131249:WBW131268 WLS131249:WLS131268 WVO131249:WVO131268 G196785:G196804 JC196785:JC196804 SY196785:SY196804 ACU196785:ACU196804 AMQ196785:AMQ196804 AWM196785:AWM196804 BGI196785:BGI196804 BQE196785:BQE196804 CAA196785:CAA196804 CJW196785:CJW196804 CTS196785:CTS196804 DDO196785:DDO196804 DNK196785:DNK196804 DXG196785:DXG196804 EHC196785:EHC196804 EQY196785:EQY196804 FAU196785:FAU196804 FKQ196785:FKQ196804 FUM196785:FUM196804 GEI196785:GEI196804 GOE196785:GOE196804 GYA196785:GYA196804 HHW196785:HHW196804 HRS196785:HRS196804 IBO196785:IBO196804 ILK196785:ILK196804 IVG196785:IVG196804 JFC196785:JFC196804 JOY196785:JOY196804 JYU196785:JYU196804 KIQ196785:KIQ196804 KSM196785:KSM196804 LCI196785:LCI196804 LME196785:LME196804 LWA196785:LWA196804 MFW196785:MFW196804 MPS196785:MPS196804 MZO196785:MZO196804 NJK196785:NJK196804 NTG196785:NTG196804 ODC196785:ODC196804 OMY196785:OMY196804 OWU196785:OWU196804 PGQ196785:PGQ196804 PQM196785:PQM196804 QAI196785:QAI196804 QKE196785:QKE196804 QUA196785:QUA196804 RDW196785:RDW196804 RNS196785:RNS196804 RXO196785:RXO196804 SHK196785:SHK196804 SRG196785:SRG196804 TBC196785:TBC196804 TKY196785:TKY196804 TUU196785:TUU196804 UEQ196785:UEQ196804 UOM196785:UOM196804 UYI196785:UYI196804 VIE196785:VIE196804 VSA196785:VSA196804 WBW196785:WBW196804 WLS196785:WLS196804 WVO196785:WVO196804 G262321:G262340 JC262321:JC262340 SY262321:SY262340 ACU262321:ACU262340 AMQ262321:AMQ262340 AWM262321:AWM262340 BGI262321:BGI262340 BQE262321:BQE262340 CAA262321:CAA262340 CJW262321:CJW262340 CTS262321:CTS262340 DDO262321:DDO262340 DNK262321:DNK262340 DXG262321:DXG262340 EHC262321:EHC262340 EQY262321:EQY262340 FAU262321:FAU262340 FKQ262321:FKQ262340 FUM262321:FUM262340 GEI262321:GEI262340 GOE262321:GOE262340 GYA262321:GYA262340 HHW262321:HHW262340 HRS262321:HRS262340 IBO262321:IBO262340 ILK262321:ILK262340 IVG262321:IVG262340 JFC262321:JFC262340 JOY262321:JOY262340 JYU262321:JYU262340 KIQ262321:KIQ262340 KSM262321:KSM262340 LCI262321:LCI262340 LME262321:LME262340 LWA262321:LWA262340 MFW262321:MFW262340 MPS262321:MPS262340 MZO262321:MZO262340 NJK262321:NJK262340 NTG262321:NTG262340 ODC262321:ODC262340 OMY262321:OMY262340 OWU262321:OWU262340 PGQ262321:PGQ262340 PQM262321:PQM262340 QAI262321:QAI262340 QKE262321:QKE262340 QUA262321:QUA262340 RDW262321:RDW262340 RNS262321:RNS262340 RXO262321:RXO262340 SHK262321:SHK262340 SRG262321:SRG262340 TBC262321:TBC262340 TKY262321:TKY262340 TUU262321:TUU262340 UEQ262321:UEQ262340 UOM262321:UOM262340 UYI262321:UYI262340 VIE262321:VIE262340 VSA262321:VSA262340 WBW262321:WBW262340 WLS262321:WLS262340 WVO262321:WVO262340 G327857:G327876 JC327857:JC327876 SY327857:SY327876 ACU327857:ACU327876 AMQ327857:AMQ327876 AWM327857:AWM327876 BGI327857:BGI327876 BQE327857:BQE327876 CAA327857:CAA327876 CJW327857:CJW327876 CTS327857:CTS327876 DDO327857:DDO327876 DNK327857:DNK327876 DXG327857:DXG327876 EHC327857:EHC327876 EQY327857:EQY327876 FAU327857:FAU327876 FKQ327857:FKQ327876 FUM327857:FUM327876 GEI327857:GEI327876 GOE327857:GOE327876 GYA327857:GYA327876 HHW327857:HHW327876 HRS327857:HRS327876 IBO327857:IBO327876 ILK327857:ILK327876 IVG327857:IVG327876 JFC327857:JFC327876 JOY327857:JOY327876 JYU327857:JYU327876 KIQ327857:KIQ327876 KSM327857:KSM327876 LCI327857:LCI327876 LME327857:LME327876 LWA327857:LWA327876 MFW327857:MFW327876 MPS327857:MPS327876 MZO327857:MZO327876 NJK327857:NJK327876 NTG327857:NTG327876 ODC327857:ODC327876 OMY327857:OMY327876 OWU327857:OWU327876 PGQ327857:PGQ327876 PQM327857:PQM327876 QAI327857:QAI327876 QKE327857:QKE327876 QUA327857:QUA327876 RDW327857:RDW327876 RNS327857:RNS327876 RXO327857:RXO327876 SHK327857:SHK327876 SRG327857:SRG327876 TBC327857:TBC327876 TKY327857:TKY327876 TUU327857:TUU327876 UEQ327857:UEQ327876 UOM327857:UOM327876 UYI327857:UYI327876 VIE327857:VIE327876 VSA327857:VSA327876 WBW327857:WBW327876 WLS327857:WLS327876 WVO327857:WVO327876 G393393:G393412 JC393393:JC393412 SY393393:SY393412 ACU393393:ACU393412 AMQ393393:AMQ393412 AWM393393:AWM393412 BGI393393:BGI393412 BQE393393:BQE393412 CAA393393:CAA393412 CJW393393:CJW393412 CTS393393:CTS393412 DDO393393:DDO393412 DNK393393:DNK393412 DXG393393:DXG393412 EHC393393:EHC393412 EQY393393:EQY393412 FAU393393:FAU393412 FKQ393393:FKQ393412 FUM393393:FUM393412 GEI393393:GEI393412 GOE393393:GOE393412 GYA393393:GYA393412 HHW393393:HHW393412 HRS393393:HRS393412 IBO393393:IBO393412 ILK393393:ILK393412 IVG393393:IVG393412 JFC393393:JFC393412 JOY393393:JOY393412 JYU393393:JYU393412 KIQ393393:KIQ393412 KSM393393:KSM393412 LCI393393:LCI393412 LME393393:LME393412 LWA393393:LWA393412 MFW393393:MFW393412 MPS393393:MPS393412 MZO393393:MZO393412 NJK393393:NJK393412 NTG393393:NTG393412 ODC393393:ODC393412 OMY393393:OMY393412 OWU393393:OWU393412 PGQ393393:PGQ393412 PQM393393:PQM393412 QAI393393:QAI393412 QKE393393:QKE393412 QUA393393:QUA393412 RDW393393:RDW393412 RNS393393:RNS393412 RXO393393:RXO393412 SHK393393:SHK393412 SRG393393:SRG393412 TBC393393:TBC393412 TKY393393:TKY393412 TUU393393:TUU393412 UEQ393393:UEQ393412 UOM393393:UOM393412 UYI393393:UYI393412 VIE393393:VIE393412 VSA393393:VSA393412 WBW393393:WBW393412 WLS393393:WLS393412 WVO393393:WVO393412 G458929:G458948 JC458929:JC458948 SY458929:SY458948 ACU458929:ACU458948 AMQ458929:AMQ458948 AWM458929:AWM458948 BGI458929:BGI458948 BQE458929:BQE458948 CAA458929:CAA458948 CJW458929:CJW458948 CTS458929:CTS458948 DDO458929:DDO458948 DNK458929:DNK458948 DXG458929:DXG458948 EHC458929:EHC458948 EQY458929:EQY458948 FAU458929:FAU458948 FKQ458929:FKQ458948 FUM458929:FUM458948 GEI458929:GEI458948 GOE458929:GOE458948 GYA458929:GYA458948 HHW458929:HHW458948 HRS458929:HRS458948 IBO458929:IBO458948 ILK458929:ILK458948 IVG458929:IVG458948 JFC458929:JFC458948 JOY458929:JOY458948 JYU458929:JYU458948 KIQ458929:KIQ458948 KSM458929:KSM458948 LCI458929:LCI458948 LME458929:LME458948 LWA458929:LWA458948 MFW458929:MFW458948 MPS458929:MPS458948 MZO458929:MZO458948 NJK458929:NJK458948 NTG458929:NTG458948 ODC458929:ODC458948 OMY458929:OMY458948 OWU458929:OWU458948 PGQ458929:PGQ458948 PQM458929:PQM458948 QAI458929:QAI458948 QKE458929:QKE458948 QUA458929:QUA458948 RDW458929:RDW458948 RNS458929:RNS458948 RXO458929:RXO458948 SHK458929:SHK458948 SRG458929:SRG458948 TBC458929:TBC458948 TKY458929:TKY458948 TUU458929:TUU458948 UEQ458929:UEQ458948 UOM458929:UOM458948 UYI458929:UYI458948 VIE458929:VIE458948 VSA458929:VSA458948 WBW458929:WBW458948 WLS458929:WLS458948 WVO458929:WVO458948 G524465:G524484 JC524465:JC524484 SY524465:SY524484 ACU524465:ACU524484 AMQ524465:AMQ524484 AWM524465:AWM524484 BGI524465:BGI524484 BQE524465:BQE524484 CAA524465:CAA524484 CJW524465:CJW524484 CTS524465:CTS524484 DDO524465:DDO524484 DNK524465:DNK524484 DXG524465:DXG524484 EHC524465:EHC524484 EQY524465:EQY524484 FAU524465:FAU524484 FKQ524465:FKQ524484 FUM524465:FUM524484 GEI524465:GEI524484 GOE524465:GOE524484 GYA524465:GYA524484 HHW524465:HHW524484 HRS524465:HRS524484 IBO524465:IBO524484 ILK524465:ILK524484 IVG524465:IVG524484 JFC524465:JFC524484 JOY524465:JOY524484 JYU524465:JYU524484 KIQ524465:KIQ524484 KSM524465:KSM524484 LCI524465:LCI524484 LME524465:LME524484 LWA524465:LWA524484 MFW524465:MFW524484 MPS524465:MPS524484 MZO524465:MZO524484 NJK524465:NJK524484 NTG524465:NTG524484 ODC524465:ODC524484 OMY524465:OMY524484 OWU524465:OWU524484 PGQ524465:PGQ524484 PQM524465:PQM524484 QAI524465:QAI524484 QKE524465:QKE524484 QUA524465:QUA524484 RDW524465:RDW524484 RNS524465:RNS524484 RXO524465:RXO524484 SHK524465:SHK524484 SRG524465:SRG524484 TBC524465:TBC524484 TKY524465:TKY524484 TUU524465:TUU524484 UEQ524465:UEQ524484 UOM524465:UOM524484 UYI524465:UYI524484 VIE524465:VIE524484 VSA524465:VSA524484 WBW524465:WBW524484 WLS524465:WLS524484 WVO524465:WVO524484 G590001:G590020 JC590001:JC590020 SY590001:SY590020 ACU590001:ACU590020 AMQ590001:AMQ590020 AWM590001:AWM590020 BGI590001:BGI590020 BQE590001:BQE590020 CAA590001:CAA590020 CJW590001:CJW590020 CTS590001:CTS590020 DDO590001:DDO590020 DNK590001:DNK590020 DXG590001:DXG590020 EHC590001:EHC590020 EQY590001:EQY590020 FAU590001:FAU590020 FKQ590001:FKQ590020 FUM590001:FUM590020 GEI590001:GEI590020 GOE590001:GOE590020 GYA590001:GYA590020 HHW590001:HHW590020 HRS590001:HRS590020 IBO590001:IBO590020 ILK590001:ILK590020 IVG590001:IVG590020 JFC590001:JFC590020 JOY590001:JOY590020 JYU590001:JYU590020 KIQ590001:KIQ590020 KSM590001:KSM590020 LCI590001:LCI590020 LME590001:LME590020 LWA590001:LWA590020 MFW590001:MFW590020 MPS590001:MPS590020 MZO590001:MZO590020 NJK590001:NJK590020 NTG590001:NTG590020 ODC590001:ODC590020 OMY590001:OMY590020 OWU590001:OWU590020 PGQ590001:PGQ590020 PQM590001:PQM590020 QAI590001:QAI590020 QKE590001:QKE590020 QUA590001:QUA590020 RDW590001:RDW590020 RNS590001:RNS590020 RXO590001:RXO590020 SHK590001:SHK590020 SRG590001:SRG590020 TBC590001:TBC590020 TKY590001:TKY590020 TUU590001:TUU590020 UEQ590001:UEQ590020 UOM590001:UOM590020 UYI590001:UYI590020 VIE590001:VIE590020 VSA590001:VSA590020 WBW590001:WBW590020 WLS590001:WLS590020 WVO590001:WVO590020 G655537:G655556 JC655537:JC655556 SY655537:SY655556 ACU655537:ACU655556 AMQ655537:AMQ655556 AWM655537:AWM655556 BGI655537:BGI655556 BQE655537:BQE655556 CAA655537:CAA655556 CJW655537:CJW655556 CTS655537:CTS655556 DDO655537:DDO655556 DNK655537:DNK655556 DXG655537:DXG655556 EHC655537:EHC655556 EQY655537:EQY655556 FAU655537:FAU655556 FKQ655537:FKQ655556 FUM655537:FUM655556 GEI655537:GEI655556 GOE655537:GOE655556 GYA655537:GYA655556 HHW655537:HHW655556 HRS655537:HRS655556 IBO655537:IBO655556 ILK655537:ILK655556 IVG655537:IVG655556 JFC655537:JFC655556 JOY655537:JOY655556 JYU655537:JYU655556 KIQ655537:KIQ655556 KSM655537:KSM655556 LCI655537:LCI655556 LME655537:LME655556 LWA655537:LWA655556 MFW655537:MFW655556 MPS655537:MPS655556 MZO655537:MZO655556 NJK655537:NJK655556 NTG655537:NTG655556 ODC655537:ODC655556 OMY655537:OMY655556 OWU655537:OWU655556 PGQ655537:PGQ655556 PQM655537:PQM655556 QAI655537:QAI655556 QKE655537:QKE655556 QUA655537:QUA655556 RDW655537:RDW655556 RNS655537:RNS655556 RXO655537:RXO655556 SHK655537:SHK655556 SRG655537:SRG655556 TBC655537:TBC655556 TKY655537:TKY655556 TUU655537:TUU655556 UEQ655537:UEQ655556 UOM655537:UOM655556 UYI655537:UYI655556 VIE655537:VIE655556 VSA655537:VSA655556 WBW655537:WBW655556 WLS655537:WLS655556 WVO655537:WVO655556 G721073:G721092 JC721073:JC721092 SY721073:SY721092 ACU721073:ACU721092 AMQ721073:AMQ721092 AWM721073:AWM721092 BGI721073:BGI721092 BQE721073:BQE721092 CAA721073:CAA721092 CJW721073:CJW721092 CTS721073:CTS721092 DDO721073:DDO721092 DNK721073:DNK721092 DXG721073:DXG721092 EHC721073:EHC721092 EQY721073:EQY721092 FAU721073:FAU721092 FKQ721073:FKQ721092 FUM721073:FUM721092 GEI721073:GEI721092 GOE721073:GOE721092 GYA721073:GYA721092 HHW721073:HHW721092 HRS721073:HRS721092 IBO721073:IBO721092 ILK721073:ILK721092 IVG721073:IVG721092 JFC721073:JFC721092 JOY721073:JOY721092 JYU721073:JYU721092 KIQ721073:KIQ721092 KSM721073:KSM721092 LCI721073:LCI721092 LME721073:LME721092 LWA721073:LWA721092 MFW721073:MFW721092 MPS721073:MPS721092 MZO721073:MZO721092 NJK721073:NJK721092 NTG721073:NTG721092 ODC721073:ODC721092 OMY721073:OMY721092 OWU721073:OWU721092 PGQ721073:PGQ721092 PQM721073:PQM721092 QAI721073:QAI721092 QKE721073:QKE721092 QUA721073:QUA721092 RDW721073:RDW721092 RNS721073:RNS721092 RXO721073:RXO721092 SHK721073:SHK721092 SRG721073:SRG721092 TBC721073:TBC721092 TKY721073:TKY721092 TUU721073:TUU721092 UEQ721073:UEQ721092 UOM721073:UOM721092 UYI721073:UYI721092 VIE721073:VIE721092 VSA721073:VSA721092 WBW721073:WBW721092 WLS721073:WLS721092 WVO721073:WVO721092 G786609:G786628 JC786609:JC786628 SY786609:SY786628 ACU786609:ACU786628 AMQ786609:AMQ786628 AWM786609:AWM786628 BGI786609:BGI786628 BQE786609:BQE786628 CAA786609:CAA786628 CJW786609:CJW786628 CTS786609:CTS786628 DDO786609:DDO786628 DNK786609:DNK786628 DXG786609:DXG786628 EHC786609:EHC786628 EQY786609:EQY786628 FAU786609:FAU786628 FKQ786609:FKQ786628 FUM786609:FUM786628 GEI786609:GEI786628 GOE786609:GOE786628 GYA786609:GYA786628 HHW786609:HHW786628 HRS786609:HRS786628 IBO786609:IBO786628 ILK786609:ILK786628 IVG786609:IVG786628 JFC786609:JFC786628 JOY786609:JOY786628 JYU786609:JYU786628 KIQ786609:KIQ786628 KSM786609:KSM786628 LCI786609:LCI786628 LME786609:LME786628 LWA786609:LWA786628 MFW786609:MFW786628 MPS786609:MPS786628 MZO786609:MZO786628 NJK786609:NJK786628 NTG786609:NTG786628 ODC786609:ODC786628 OMY786609:OMY786628 OWU786609:OWU786628 PGQ786609:PGQ786628 PQM786609:PQM786628 QAI786609:QAI786628 QKE786609:QKE786628 QUA786609:QUA786628 RDW786609:RDW786628 RNS786609:RNS786628 RXO786609:RXO786628 SHK786609:SHK786628 SRG786609:SRG786628 TBC786609:TBC786628 TKY786609:TKY786628 TUU786609:TUU786628 UEQ786609:UEQ786628 UOM786609:UOM786628 UYI786609:UYI786628 VIE786609:VIE786628 VSA786609:VSA786628 WBW786609:WBW786628 WLS786609:WLS786628 WVO786609:WVO786628 G852145:G852164 JC852145:JC852164 SY852145:SY852164 ACU852145:ACU852164 AMQ852145:AMQ852164 AWM852145:AWM852164 BGI852145:BGI852164 BQE852145:BQE852164 CAA852145:CAA852164 CJW852145:CJW852164 CTS852145:CTS852164 DDO852145:DDO852164 DNK852145:DNK852164 DXG852145:DXG852164 EHC852145:EHC852164 EQY852145:EQY852164 FAU852145:FAU852164 FKQ852145:FKQ852164 FUM852145:FUM852164 GEI852145:GEI852164 GOE852145:GOE852164 GYA852145:GYA852164 HHW852145:HHW852164 HRS852145:HRS852164 IBO852145:IBO852164 ILK852145:ILK852164 IVG852145:IVG852164 JFC852145:JFC852164 JOY852145:JOY852164 JYU852145:JYU852164 KIQ852145:KIQ852164 KSM852145:KSM852164 LCI852145:LCI852164 LME852145:LME852164 LWA852145:LWA852164 MFW852145:MFW852164 MPS852145:MPS852164 MZO852145:MZO852164 NJK852145:NJK852164 NTG852145:NTG852164 ODC852145:ODC852164 OMY852145:OMY852164 OWU852145:OWU852164 PGQ852145:PGQ852164 PQM852145:PQM852164 QAI852145:QAI852164 QKE852145:QKE852164 QUA852145:QUA852164 RDW852145:RDW852164 RNS852145:RNS852164 RXO852145:RXO852164 SHK852145:SHK852164 SRG852145:SRG852164 TBC852145:TBC852164 TKY852145:TKY852164 TUU852145:TUU852164 UEQ852145:UEQ852164 UOM852145:UOM852164 UYI852145:UYI852164 VIE852145:VIE852164 VSA852145:VSA852164 WBW852145:WBW852164 WLS852145:WLS852164 WVO852145:WVO852164 G917681:G917700 JC917681:JC917700 SY917681:SY917700 ACU917681:ACU917700 AMQ917681:AMQ917700 AWM917681:AWM917700 BGI917681:BGI917700 BQE917681:BQE917700 CAA917681:CAA917700 CJW917681:CJW917700 CTS917681:CTS917700 DDO917681:DDO917700 DNK917681:DNK917700 DXG917681:DXG917700 EHC917681:EHC917700 EQY917681:EQY917700 FAU917681:FAU917700 FKQ917681:FKQ917700 FUM917681:FUM917700 GEI917681:GEI917700 GOE917681:GOE917700 GYA917681:GYA917700 HHW917681:HHW917700 HRS917681:HRS917700 IBO917681:IBO917700 ILK917681:ILK917700 IVG917681:IVG917700 JFC917681:JFC917700 JOY917681:JOY917700 JYU917681:JYU917700 KIQ917681:KIQ917700 KSM917681:KSM917700 LCI917681:LCI917700 LME917681:LME917700 LWA917681:LWA917700 MFW917681:MFW917700 MPS917681:MPS917700 MZO917681:MZO917700 NJK917681:NJK917700 NTG917681:NTG917700 ODC917681:ODC917700 OMY917681:OMY917700 OWU917681:OWU917700 PGQ917681:PGQ917700 PQM917681:PQM917700 QAI917681:QAI917700 QKE917681:QKE917700 QUA917681:QUA917700 RDW917681:RDW917700 RNS917681:RNS917700 RXO917681:RXO917700 SHK917681:SHK917700 SRG917681:SRG917700 TBC917681:TBC917700 TKY917681:TKY917700 TUU917681:TUU917700 UEQ917681:UEQ917700 UOM917681:UOM917700 UYI917681:UYI917700 VIE917681:VIE917700 VSA917681:VSA917700 WBW917681:WBW917700 WLS917681:WLS917700 WVO917681:WVO917700 G983217:G983236 JC983217:JC983236 SY983217:SY983236 ACU983217:ACU983236 AMQ983217:AMQ983236 AWM983217:AWM983236 BGI983217:BGI983236 BQE983217:BQE983236 CAA983217:CAA983236 CJW983217:CJW983236 CTS983217:CTS983236 DDO983217:DDO983236 DNK983217:DNK983236 DXG983217:DXG983236 EHC983217:EHC983236 EQY983217:EQY983236 FAU983217:FAU983236 FKQ983217:FKQ983236 FUM983217:FUM983236 GEI983217:GEI983236 GOE983217:GOE983236 GYA983217:GYA983236 HHW983217:HHW983236 HRS983217:HRS983236 IBO983217:IBO983236 ILK983217:ILK983236 IVG983217:IVG983236 JFC983217:JFC983236 JOY983217:JOY983236 JYU983217:JYU983236 KIQ983217:KIQ983236 KSM983217:KSM983236 LCI983217:LCI983236 LME983217:LME983236 LWA983217:LWA983236 MFW983217:MFW983236 MPS983217:MPS983236 MZO983217:MZO983236 NJK983217:NJK983236 NTG983217:NTG983236 ODC983217:ODC983236 OMY983217:OMY983236 OWU983217:OWU983236 PGQ983217:PGQ983236 PQM983217:PQM983236 QAI983217:QAI983236 QKE983217:QKE983236 QUA983217:QUA983236 RDW983217:RDW983236 RNS983217:RNS983236 RXO983217:RXO983236 SHK983217:SHK983236 SRG983217:SRG983236 TBC983217:TBC983236 TKY983217:TKY983236 TUU983217:TUU983236 UEQ983217:UEQ983236 UOM983217:UOM983236 UYI983217:UYI983236 VIE983217:VIE983236 VSA983217:VSA983236 WBW983217:WBW983236 WLS983217:WLS983236 WVO983217:WVO983236 B215:B247 IZ215:IZ247 SV215:SV247 ACR215:ACR247 AMN215:AMN247 AWJ215:AWJ247 BGF215:BGF247 BQB215:BQB247 BZX215:BZX247 CJT215:CJT247 CTP215:CTP247 DDL215:DDL247 DNH215:DNH247 DXD215:DXD247 EGZ215:EGZ247 EQV215:EQV247 FAR215:FAR247 FKN215:FKN247 FUJ215:FUJ247 GEF215:GEF247 GOB215:GOB247 GXX215:GXX247 HHT215:HHT247 HRP215:HRP247 IBL215:IBL247 ILH215:ILH247 IVD215:IVD247 JEZ215:JEZ247 JOV215:JOV247 JYR215:JYR247 KIN215:KIN247 KSJ215:KSJ247 LCF215:LCF247 LMB215:LMB247 LVX215:LVX247 MFT215:MFT247 MPP215:MPP247 MZL215:MZL247 NJH215:NJH247 NTD215:NTD247 OCZ215:OCZ247 OMV215:OMV247 OWR215:OWR247 PGN215:PGN247 PQJ215:PQJ247 QAF215:QAF247 QKB215:QKB247 QTX215:QTX247 RDT215:RDT247 RNP215:RNP247 RXL215:RXL247 SHH215:SHH247 SRD215:SRD247 TAZ215:TAZ247 TKV215:TKV247 TUR215:TUR247 UEN215:UEN247 UOJ215:UOJ247 UYF215:UYF247 VIB215:VIB247 VRX215:VRX247 WBT215:WBT247 WLP215:WLP247 WVL215:WVL247 B65751:B65783 IZ65751:IZ65783 SV65751:SV65783 ACR65751:ACR65783 AMN65751:AMN65783 AWJ65751:AWJ65783 BGF65751:BGF65783 BQB65751:BQB65783 BZX65751:BZX65783 CJT65751:CJT65783 CTP65751:CTP65783 DDL65751:DDL65783 DNH65751:DNH65783 DXD65751:DXD65783 EGZ65751:EGZ65783 EQV65751:EQV65783 FAR65751:FAR65783 FKN65751:FKN65783 FUJ65751:FUJ65783 GEF65751:GEF65783 GOB65751:GOB65783 GXX65751:GXX65783 HHT65751:HHT65783 HRP65751:HRP65783 IBL65751:IBL65783 ILH65751:ILH65783 IVD65751:IVD65783 JEZ65751:JEZ65783 JOV65751:JOV65783 JYR65751:JYR65783 KIN65751:KIN65783 KSJ65751:KSJ65783 LCF65751:LCF65783 LMB65751:LMB65783 LVX65751:LVX65783 MFT65751:MFT65783 MPP65751:MPP65783 MZL65751:MZL65783 NJH65751:NJH65783 NTD65751:NTD65783 OCZ65751:OCZ65783 OMV65751:OMV65783 OWR65751:OWR65783 PGN65751:PGN65783 PQJ65751:PQJ65783 QAF65751:QAF65783 QKB65751:QKB65783 QTX65751:QTX65783 RDT65751:RDT65783 RNP65751:RNP65783 RXL65751:RXL65783 SHH65751:SHH65783 SRD65751:SRD65783 TAZ65751:TAZ65783 TKV65751:TKV65783 TUR65751:TUR65783 UEN65751:UEN65783 UOJ65751:UOJ65783 UYF65751:UYF65783 VIB65751:VIB65783 VRX65751:VRX65783 WBT65751:WBT65783 WLP65751:WLP65783 WVL65751:WVL65783 B131287:B131319 IZ131287:IZ131319 SV131287:SV131319 ACR131287:ACR131319 AMN131287:AMN131319 AWJ131287:AWJ131319 BGF131287:BGF131319 BQB131287:BQB131319 BZX131287:BZX131319 CJT131287:CJT131319 CTP131287:CTP131319 DDL131287:DDL131319 DNH131287:DNH131319 DXD131287:DXD131319 EGZ131287:EGZ131319 EQV131287:EQV131319 FAR131287:FAR131319 FKN131287:FKN131319 FUJ131287:FUJ131319 GEF131287:GEF131319 GOB131287:GOB131319 GXX131287:GXX131319 HHT131287:HHT131319 HRP131287:HRP131319 IBL131287:IBL131319 ILH131287:ILH131319 IVD131287:IVD131319 JEZ131287:JEZ131319 JOV131287:JOV131319 JYR131287:JYR131319 KIN131287:KIN131319 KSJ131287:KSJ131319 LCF131287:LCF131319 LMB131287:LMB131319 LVX131287:LVX131319 MFT131287:MFT131319 MPP131287:MPP131319 MZL131287:MZL131319 NJH131287:NJH131319 NTD131287:NTD131319 OCZ131287:OCZ131319 OMV131287:OMV131319 OWR131287:OWR131319 PGN131287:PGN131319 PQJ131287:PQJ131319 QAF131287:QAF131319 QKB131287:QKB131319 QTX131287:QTX131319 RDT131287:RDT131319 RNP131287:RNP131319 RXL131287:RXL131319 SHH131287:SHH131319 SRD131287:SRD131319 TAZ131287:TAZ131319 TKV131287:TKV131319 TUR131287:TUR131319 UEN131287:UEN131319 UOJ131287:UOJ131319 UYF131287:UYF131319 VIB131287:VIB131319 VRX131287:VRX131319 WBT131287:WBT131319 WLP131287:WLP131319 WVL131287:WVL131319 B196823:B196855 IZ196823:IZ196855 SV196823:SV196855 ACR196823:ACR196855 AMN196823:AMN196855 AWJ196823:AWJ196855 BGF196823:BGF196855 BQB196823:BQB196855 BZX196823:BZX196855 CJT196823:CJT196855 CTP196823:CTP196855 DDL196823:DDL196855 DNH196823:DNH196855 DXD196823:DXD196855 EGZ196823:EGZ196855 EQV196823:EQV196855 FAR196823:FAR196855 FKN196823:FKN196855 FUJ196823:FUJ196855 GEF196823:GEF196855 GOB196823:GOB196855 GXX196823:GXX196855 HHT196823:HHT196855 HRP196823:HRP196855 IBL196823:IBL196855 ILH196823:ILH196855 IVD196823:IVD196855 JEZ196823:JEZ196855 JOV196823:JOV196855 JYR196823:JYR196855 KIN196823:KIN196855 KSJ196823:KSJ196855 LCF196823:LCF196855 LMB196823:LMB196855 LVX196823:LVX196855 MFT196823:MFT196855 MPP196823:MPP196855 MZL196823:MZL196855 NJH196823:NJH196855 NTD196823:NTD196855 OCZ196823:OCZ196855 OMV196823:OMV196855 OWR196823:OWR196855 PGN196823:PGN196855 PQJ196823:PQJ196855 QAF196823:QAF196855 QKB196823:QKB196855 QTX196823:QTX196855 RDT196823:RDT196855 RNP196823:RNP196855 RXL196823:RXL196855 SHH196823:SHH196855 SRD196823:SRD196855 TAZ196823:TAZ196855 TKV196823:TKV196855 TUR196823:TUR196855 UEN196823:UEN196855 UOJ196823:UOJ196855 UYF196823:UYF196855 VIB196823:VIB196855 VRX196823:VRX196855 WBT196823:WBT196855 WLP196823:WLP196855 WVL196823:WVL196855 B262359:B262391 IZ262359:IZ262391 SV262359:SV262391 ACR262359:ACR262391 AMN262359:AMN262391 AWJ262359:AWJ262391 BGF262359:BGF262391 BQB262359:BQB262391 BZX262359:BZX262391 CJT262359:CJT262391 CTP262359:CTP262391 DDL262359:DDL262391 DNH262359:DNH262391 DXD262359:DXD262391 EGZ262359:EGZ262391 EQV262359:EQV262391 FAR262359:FAR262391 FKN262359:FKN262391 FUJ262359:FUJ262391 GEF262359:GEF262391 GOB262359:GOB262391 GXX262359:GXX262391 HHT262359:HHT262391 HRP262359:HRP262391 IBL262359:IBL262391 ILH262359:ILH262391 IVD262359:IVD262391 JEZ262359:JEZ262391 JOV262359:JOV262391 JYR262359:JYR262391 KIN262359:KIN262391 KSJ262359:KSJ262391 LCF262359:LCF262391 LMB262359:LMB262391 LVX262359:LVX262391 MFT262359:MFT262391 MPP262359:MPP262391 MZL262359:MZL262391 NJH262359:NJH262391 NTD262359:NTD262391 OCZ262359:OCZ262391 OMV262359:OMV262391 OWR262359:OWR262391 PGN262359:PGN262391 PQJ262359:PQJ262391 QAF262359:QAF262391 QKB262359:QKB262391 QTX262359:QTX262391 RDT262359:RDT262391 RNP262359:RNP262391 RXL262359:RXL262391 SHH262359:SHH262391 SRD262359:SRD262391 TAZ262359:TAZ262391 TKV262359:TKV262391 TUR262359:TUR262391 UEN262359:UEN262391 UOJ262359:UOJ262391 UYF262359:UYF262391 VIB262359:VIB262391 VRX262359:VRX262391 WBT262359:WBT262391 WLP262359:WLP262391 WVL262359:WVL262391 B327895:B327927 IZ327895:IZ327927 SV327895:SV327927 ACR327895:ACR327927 AMN327895:AMN327927 AWJ327895:AWJ327927 BGF327895:BGF327927 BQB327895:BQB327927 BZX327895:BZX327927 CJT327895:CJT327927 CTP327895:CTP327927 DDL327895:DDL327927 DNH327895:DNH327927 DXD327895:DXD327927 EGZ327895:EGZ327927 EQV327895:EQV327927 FAR327895:FAR327927 FKN327895:FKN327927 FUJ327895:FUJ327927 GEF327895:GEF327927 GOB327895:GOB327927 GXX327895:GXX327927 HHT327895:HHT327927 HRP327895:HRP327927 IBL327895:IBL327927 ILH327895:ILH327927 IVD327895:IVD327927 JEZ327895:JEZ327927 JOV327895:JOV327927 JYR327895:JYR327927 KIN327895:KIN327927 KSJ327895:KSJ327927 LCF327895:LCF327927 LMB327895:LMB327927 LVX327895:LVX327927 MFT327895:MFT327927 MPP327895:MPP327927 MZL327895:MZL327927 NJH327895:NJH327927 NTD327895:NTD327927 OCZ327895:OCZ327927 OMV327895:OMV327927 OWR327895:OWR327927 PGN327895:PGN327927 PQJ327895:PQJ327927 QAF327895:QAF327927 QKB327895:QKB327927 QTX327895:QTX327927 RDT327895:RDT327927 RNP327895:RNP327927 RXL327895:RXL327927 SHH327895:SHH327927 SRD327895:SRD327927 TAZ327895:TAZ327927 TKV327895:TKV327927 TUR327895:TUR327927 UEN327895:UEN327927 UOJ327895:UOJ327927 UYF327895:UYF327927 VIB327895:VIB327927 VRX327895:VRX327927 WBT327895:WBT327927 WLP327895:WLP327927 WVL327895:WVL327927 B393431:B393463 IZ393431:IZ393463 SV393431:SV393463 ACR393431:ACR393463 AMN393431:AMN393463 AWJ393431:AWJ393463 BGF393431:BGF393463 BQB393431:BQB393463 BZX393431:BZX393463 CJT393431:CJT393463 CTP393431:CTP393463 DDL393431:DDL393463 DNH393431:DNH393463 DXD393431:DXD393463 EGZ393431:EGZ393463 EQV393431:EQV393463 FAR393431:FAR393463 FKN393431:FKN393463 FUJ393431:FUJ393463 GEF393431:GEF393463 GOB393431:GOB393463 GXX393431:GXX393463 HHT393431:HHT393463 HRP393431:HRP393463 IBL393431:IBL393463 ILH393431:ILH393463 IVD393431:IVD393463 JEZ393431:JEZ393463 JOV393431:JOV393463 JYR393431:JYR393463 KIN393431:KIN393463 KSJ393431:KSJ393463 LCF393431:LCF393463 LMB393431:LMB393463 LVX393431:LVX393463 MFT393431:MFT393463 MPP393431:MPP393463 MZL393431:MZL393463 NJH393431:NJH393463 NTD393431:NTD393463 OCZ393431:OCZ393463 OMV393431:OMV393463 OWR393431:OWR393463 PGN393431:PGN393463 PQJ393431:PQJ393463 QAF393431:QAF393463 QKB393431:QKB393463 QTX393431:QTX393463 RDT393431:RDT393463 RNP393431:RNP393463 RXL393431:RXL393463 SHH393431:SHH393463 SRD393431:SRD393463 TAZ393431:TAZ393463 TKV393431:TKV393463 TUR393431:TUR393463 UEN393431:UEN393463 UOJ393431:UOJ393463 UYF393431:UYF393463 VIB393431:VIB393463 VRX393431:VRX393463 WBT393431:WBT393463 WLP393431:WLP393463 WVL393431:WVL393463 B458967:B458999 IZ458967:IZ458999 SV458967:SV458999 ACR458967:ACR458999 AMN458967:AMN458999 AWJ458967:AWJ458999 BGF458967:BGF458999 BQB458967:BQB458999 BZX458967:BZX458999 CJT458967:CJT458999 CTP458967:CTP458999 DDL458967:DDL458999 DNH458967:DNH458999 DXD458967:DXD458999 EGZ458967:EGZ458999 EQV458967:EQV458999 FAR458967:FAR458999 FKN458967:FKN458999 FUJ458967:FUJ458999 GEF458967:GEF458999 GOB458967:GOB458999 GXX458967:GXX458999 HHT458967:HHT458999 HRP458967:HRP458999 IBL458967:IBL458999 ILH458967:ILH458999 IVD458967:IVD458999 JEZ458967:JEZ458999 JOV458967:JOV458999 JYR458967:JYR458999 KIN458967:KIN458999 KSJ458967:KSJ458999 LCF458967:LCF458999 LMB458967:LMB458999 LVX458967:LVX458999 MFT458967:MFT458999 MPP458967:MPP458999 MZL458967:MZL458999 NJH458967:NJH458999 NTD458967:NTD458999 OCZ458967:OCZ458999 OMV458967:OMV458999 OWR458967:OWR458999 PGN458967:PGN458999 PQJ458967:PQJ458999 QAF458967:QAF458999 QKB458967:QKB458999 QTX458967:QTX458999 RDT458967:RDT458999 RNP458967:RNP458999 RXL458967:RXL458999 SHH458967:SHH458999 SRD458967:SRD458999 TAZ458967:TAZ458999 TKV458967:TKV458999 TUR458967:TUR458999 UEN458967:UEN458999 UOJ458967:UOJ458999 UYF458967:UYF458999 VIB458967:VIB458999 VRX458967:VRX458999 WBT458967:WBT458999 WLP458967:WLP458999 WVL458967:WVL458999 B524503:B524535 IZ524503:IZ524535 SV524503:SV524535 ACR524503:ACR524535 AMN524503:AMN524535 AWJ524503:AWJ524535 BGF524503:BGF524535 BQB524503:BQB524535 BZX524503:BZX524535 CJT524503:CJT524535 CTP524503:CTP524535 DDL524503:DDL524535 DNH524503:DNH524535 DXD524503:DXD524535 EGZ524503:EGZ524535 EQV524503:EQV524535 FAR524503:FAR524535 FKN524503:FKN524535 FUJ524503:FUJ524535 GEF524503:GEF524535 GOB524503:GOB524535 GXX524503:GXX524535 HHT524503:HHT524535 HRP524503:HRP524535 IBL524503:IBL524535 ILH524503:ILH524535 IVD524503:IVD524535 JEZ524503:JEZ524535 JOV524503:JOV524535 JYR524503:JYR524535 KIN524503:KIN524535 KSJ524503:KSJ524535 LCF524503:LCF524535 LMB524503:LMB524535 LVX524503:LVX524535 MFT524503:MFT524535 MPP524503:MPP524535 MZL524503:MZL524535 NJH524503:NJH524535 NTD524503:NTD524535 OCZ524503:OCZ524535 OMV524503:OMV524535 OWR524503:OWR524535 PGN524503:PGN524535 PQJ524503:PQJ524535 QAF524503:QAF524535 QKB524503:QKB524535 QTX524503:QTX524535 RDT524503:RDT524535 RNP524503:RNP524535 RXL524503:RXL524535 SHH524503:SHH524535 SRD524503:SRD524535 TAZ524503:TAZ524535 TKV524503:TKV524535 TUR524503:TUR524535 UEN524503:UEN524535 UOJ524503:UOJ524535 UYF524503:UYF524535 VIB524503:VIB524535 VRX524503:VRX524535 WBT524503:WBT524535 WLP524503:WLP524535 WVL524503:WVL524535 B590039:B590071 IZ590039:IZ590071 SV590039:SV590071 ACR590039:ACR590071 AMN590039:AMN590071 AWJ590039:AWJ590071 BGF590039:BGF590071 BQB590039:BQB590071 BZX590039:BZX590071 CJT590039:CJT590071 CTP590039:CTP590071 DDL590039:DDL590071 DNH590039:DNH590071 DXD590039:DXD590071 EGZ590039:EGZ590071 EQV590039:EQV590071 FAR590039:FAR590071 FKN590039:FKN590071 FUJ590039:FUJ590071 GEF590039:GEF590071 GOB590039:GOB590071 GXX590039:GXX590071 HHT590039:HHT590071 HRP590039:HRP590071 IBL590039:IBL590071 ILH590039:ILH590071 IVD590039:IVD590071 JEZ590039:JEZ590071 JOV590039:JOV590071 JYR590039:JYR590071 KIN590039:KIN590071 KSJ590039:KSJ590071 LCF590039:LCF590071 LMB590039:LMB590071 LVX590039:LVX590071 MFT590039:MFT590071 MPP590039:MPP590071 MZL590039:MZL590071 NJH590039:NJH590071 NTD590039:NTD590071 OCZ590039:OCZ590071 OMV590039:OMV590071 OWR590039:OWR590071 PGN590039:PGN590071 PQJ590039:PQJ590071 QAF590039:QAF590071 QKB590039:QKB590071 QTX590039:QTX590071 RDT590039:RDT590071 RNP590039:RNP590071 RXL590039:RXL590071 SHH590039:SHH590071 SRD590039:SRD590071 TAZ590039:TAZ590071 TKV590039:TKV590071 TUR590039:TUR590071 UEN590039:UEN590071 UOJ590039:UOJ590071 UYF590039:UYF590071 VIB590039:VIB590071 VRX590039:VRX590071 WBT590039:WBT590071 WLP590039:WLP590071 WVL590039:WVL590071 B655575:B655607 IZ655575:IZ655607 SV655575:SV655607 ACR655575:ACR655607 AMN655575:AMN655607 AWJ655575:AWJ655607 BGF655575:BGF655607 BQB655575:BQB655607 BZX655575:BZX655607 CJT655575:CJT655607 CTP655575:CTP655607 DDL655575:DDL655607 DNH655575:DNH655607 DXD655575:DXD655607 EGZ655575:EGZ655607 EQV655575:EQV655607 FAR655575:FAR655607 FKN655575:FKN655607 FUJ655575:FUJ655607 GEF655575:GEF655607 GOB655575:GOB655607 GXX655575:GXX655607 HHT655575:HHT655607 HRP655575:HRP655607 IBL655575:IBL655607 ILH655575:ILH655607 IVD655575:IVD655607 JEZ655575:JEZ655607 JOV655575:JOV655607 JYR655575:JYR655607 KIN655575:KIN655607 KSJ655575:KSJ655607 LCF655575:LCF655607 LMB655575:LMB655607 LVX655575:LVX655607 MFT655575:MFT655607 MPP655575:MPP655607 MZL655575:MZL655607 NJH655575:NJH655607 NTD655575:NTD655607 OCZ655575:OCZ655607 OMV655575:OMV655607 OWR655575:OWR655607 PGN655575:PGN655607 PQJ655575:PQJ655607 QAF655575:QAF655607 QKB655575:QKB655607 QTX655575:QTX655607 RDT655575:RDT655607 RNP655575:RNP655607 RXL655575:RXL655607 SHH655575:SHH655607 SRD655575:SRD655607 TAZ655575:TAZ655607 TKV655575:TKV655607 TUR655575:TUR655607 UEN655575:UEN655607 UOJ655575:UOJ655607 UYF655575:UYF655607 VIB655575:VIB655607 VRX655575:VRX655607 WBT655575:WBT655607 WLP655575:WLP655607 WVL655575:WVL655607 B721111:B721143 IZ721111:IZ721143 SV721111:SV721143 ACR721111:ACR721143 AMN721111:AMN721143 AWJ721111:AWJ721143 BGF721111:BGF721143 BQB721111:BQB721143 BZX721111:BZX721143 CJT721111:CJT721143 CTP721111:CTP721143 DDL721111:DDL721143 DNH721111:DNH721143 DXD721111:DXD721143 EGZ721111:EGZ721143 EQV721111:EQV721143 FAR721111:FAR721143 FKN721111:FKN721143 FUJ721111:FUJ721143 GEF721111:GEF721143 GOB721111:GOB721143 GXX721111:GXX721143 HHT721111:HHT721143 HRP721111:HRP721143 IBL721111:IBL721143 ILH721111:ILH721143 IVD721111:IVD721143 JEZ721111:JEZ721143 JOV721111:JOV721143 JYR721111:JYR721143 KIN721111:KIN721143 KSJ721111:KSJ721143 LCF721111:LCF721143 LMB721111:LMB721143 LVX721111:LVX721143 MFT721111:MFT721143 MPP721111:MPP721143 MZL721111:MZL721143 NJH721111:NJH721143 NTD721111:NTD721143 OCZ721111:OCZ721143 OMV721111:OMV721143 OWR721111:OWR721143 PGN721111:PGN721143 PQJ721111:PQJ721143 QAF721111:QAF721143 QKB721111:QKB721143 QTX721111:QTX721143 RDT721111:RDT721143 RNP721111:RNP721143 RXL721111:RXL721143 SHH721111:SHH721143 SRD721111:SRD721143 TAZ721111:TAZ721143 TKV721111:TKV721143 TUR721111:TUR721143 UEN721111:UEN721143 UOJ721111:UOJ721143 UYF721111:UYF721143 VIB721111:VIB721143 VRX721111:VRX721143 WBT721111:WBT721143 WLP721111:WLP721143 WVL721111:WVL721143 B786647:B786679 IZ786647:IZ786679 SV786647:SV786679 ACR786647:ACR786679 AMN786647:AMN786679 AWJ786647:AWJ786679 BGF786647:BGF786679 BQB786647:BQB786679 BZX786647:BZX786679 CJT786647:CJT786679 CTP786647:CTP786679 DDL786647:DDL786679 DNH786647:DNH786679 DXD786647:DXD786679 EGZ786647:EGZ786679 EQV786647:EQV786679 FAR786647:FAR786679 FKN786647:FKN786679 FUJ786647:FUJ786679 GEF786647:GEF786679 GOB786647:GOB786679 GXX786647:GXX786679 HHT786647:HHT786679 HRP786647:HRP786679 IBL786647:IBL786679 ILH786647:ILH786679 IVD786647:IVD786679 JEZ786647:JEZ786679 JOV786647:JOV786679 JYR786647:JYR786679 KIN786647:KIN786679 KSJ786647:KSJ786679 LCF786647:LCF786679 LMB786647:LMB786679 LVX786647:LVX786679 MFT786647:MFT786679 MPP786647:MPP786679 MZL786647:MZL786679 NJH786647:NJH786679 NTD786647:NTD786679 OCZ786647:OCZ786679 OMV786647:OMV786679 OWR786647:OWR786679 PGN786647:PGN786679 PQJ786647:PQJ786679 QAF786647:QAF786679 QKB786647:QKB786679 QTX786647:QTX786679 RDT786647:RDT786679 RNP786647:RNP786679 RXL786647:RXL786679 SHH786647:SHH786679 SRD786647:SRD786679 TAZ786647:TAZ786679 TKV786647:TKV786679 TUR786647:TUR786679 UEN786647:UEN786679 UOJ786647:UOJ786679 UYF786647:UYF786679 VIB786647:VIB786679 VRX786647:VRX786679 WBT786647:WBT786679 WLP786647:WLP786679 WVL786647:WVL786679 B852183:B852215 IZ852183:IZ852215 SV852183:SV852215 ACR852183:ACR852215 AMN852183:AMN852215 AWJ852183:AWJ852215 BGF852183:BGF852215 BQB852183:BQB852215 BZX852183:BZX852215 CJT852183:CJT852215 CTP852183:CTP852215 DDL852183:DDL852215 DNH852183:DNH852215 DXD852183:DXD852215 EGZ852183:EGZ852215 EQV852183:EQV852215 FAR852183:FAR852215 FKN852183:FKN852215 FUJ852183:FUJ852215 GEF852183:GEF852215 GOB852183:GOB852215 GXX852183:GXX852215 HHT852183:HHT852215 HRP852183:HRP852215 IBL852183:IBL852215 ILH852183:ILH852215 IVD852183:IVD852215 JEZ852183:JEZ852215 JOV852183:JOV852215 JYR852183:JYR852215 KIN852183:KIN852215 KSJ852183:KSJ852215 LCF852183:LCF852215 LMB852183:LMB852215 LVX852183:LVX852215 MFT852183:MFT852215 MPP852183:MPP852215 MZL852183:MZL852215 NJH852183:NJH852215 NTD852183:NTD852215 OCZ852183:OCZ852215 OMV852183:OMV852215 OWR852183:OWR852215 PGN852183:PGN852215 PQJ852183:PQJ852215 QAF852183:QAF852215 QKB852183:QKB852215 QTX852183:QTX852215 RDT852183:RDT852215 RNP852183:RNP852215 RXL852183:RXL852215 SHH852183:SHH852215 SRD852183:SRD852215 TAZ852183:TAZ852215 TKV852183:TKV852215 TUR852183:TUR852215 UEN852183:UEN852215 UOJ852183:UOJ852215 UYF852183:UYF852215 VIB852183:VIB852215 VRX852183:VRX852215 WBT852183:WBT852215 WLP852183:WLP852215 WVL852183:WVL852215 B917719:B917751 IZ917719:IZ917751 SV917719:SV917751 ACR917719:ACR917751 AMN917719:AMN917751 AWJ917719:AWJ917751 BGF917719:BGF917751 BQB917719:BQB917751 BZX917719:BZX917751 CJT917719:CJT917751 CTP917719:CTP917751 DDL917719:DDL917751 DNH917719:DNH917751 DXD917719:DXD917751 EGZ917719:EGZ917751 EQV917719:EQV917751 FAR917719:FAR917751 FKN917719:FKN917751 FUJ917719:FUJ917751 GEF917719:GEF917751 GOB917719:GOB917751 GXX917719:GXX917751 HHT917719:HHT917751 HRP917719:HRP917751 IBL917719:IBL917751 ILH917719:ILH917751 IVD917719:IVD917751 JEZ917719:JEZ917751 JOV917719:JOV917751 JYR917719:JYR917751 KIN917719:KIN917751 KSJ917719:KSJ917751 LCF917719:LCF917751 LMB917719:LMB917751 LVX917719:LVX917751 MFT917719:MFT917751 MPP917719:MPP917751 MZL917719:MZL917751 NJH917719:NJH917751 NTD917719:NTD917751 OCZ917719:OCZ917751 OMV917719:OMV917751 OWR917719:OWR917751 PGN917719:PGN917751 PQJ917719:PQJ917751 QAF917719:QAF917751 QKB917719:QKB917751 QTX917719:QTX917751 RDT917719:RDT917751 RNP917719:RNP917751 RXL917719:RXL917751 SHH917719:SHH917751 SRD917719:SRD917751 TAZ917719:TAZ917751 TKV917719:TKV917751 TUR917719:TUR917751 UEN917719:UEN917751 UOJ917719:UOJ917751 UYF917719:UYF917751 VIB917719:VIB917751 VRX917719:VRX917751 WBT917719:WBT917751 WLP917719:WLP917751 WVL917719:WVL917751 B983255:B983287 IZ983255:IZ983287 SV983255:SV983287 ACR983255:ACR983287 AMN983255:AMN983287 AWJ983255:AWJ983287 BGF983255:BGF983287 BQB983255:BQB983287 BZX983255:BZX983287 CJT983255:CJT983287 CTP983255:CTP983287 DDL983255:DDL983287 DNH983255:DNH983287 DXD983255:DXD983287 EGZ983255:EGZ983287 EQV983255:EQV983287 FAR983255:FAR983287 FKN983255:FKN983287 FUJ983255:FUJ983287 GEF983255:GEF983287 GOB983255:GOB983287 GXX983255:GXX983287 HHT983255:HHT983287 HRP983255:HRP983287 IBL983255:IBL983287 ILH983255:ILH983287 IVD983255:IVD983287 JEZ983255:JEZ983287 JOV983255:JOV983287 JYR983255:JYR983287 KIN983255:KIN983287 KSJ983255:KSJ983287 LCF983255:LCF983287 LMB983255:LMB983287 LVX983255:LVX983287 MFT983255:MFT983287 MPP983255:MPP983287 MZL983255:MZL983287 NJH983255:NJH983287 NTD983255:NTD983287 OCZ983255:OCZ983287 OMV983255:OMV983287 OWR983255:OWR983287 PGN983255:PGN983287 PQJ983255:PQJ983287 QAF983255:QAF983287 QKB983255:QKB983287 QTX983255:QTX983287 RDT983255:RDT983287 RNP983255:RNP983287 RXL983255:RXL983287 SHH983255:SHH983287 SRD983255:SRD983287 TAZ983255:TAZ983287 TKV983255:TKV983287 TUR983255:TUR983287 UEN983255:UEN983287 UOJ983255:UOJ983287 UYF983255:UYF983287 VIB983255:VIB983287 VRX983255:VRX983287 WBT983255:WBT983287 WLP983255:WLP983287 WVL983255:WVL983287 B198:B213 IZ198:IZ213 SV198:SV213 ACR198:ACR213 AMN198:AMN213 AWJ198:AWJ213 BGF198:BGF213 BQB198:BQB213 BZX198:BZX213 CJT198:CJT213 CTP198:CTP213 DDL198:DDL213 DNH198:DNH213 DXD198:DXD213 EGZ198:EGZ213 EQV198:EQV213 FAR198:FAR213 FKN198:FKN213 FUJ198:FUJ213 GEF198:GEF213 GOB198:GOB213 GXX198:GXX213 HHT198:HHT213 HRP198:HRP213 IBL198:IBL213 ILH198:ILH213 IVD198:IVD213 JEZ198:JEZ213 JOV198:JOV213 JYR198:JYR213 KIN198:KIN213 KSJ198:KSJ213 LCF198:LCF213 LMB198:LMB213 LVX198:LVX213 MFT198:MFT213 MPP198:MPP213 MZL198:MZL213 NJH198:NJH213 NTD198:NTD213 OCZ198:OCZ213 OMV198:OMV213 OWR198:OWR213 PGN198:PGN213 PQJ198:PQJ213 QAF198:QAF213 QKB198:QKB213 QTX198:QTX213 RDT198:RDT213 RNP198:RNP213 RXL198:RXL213 SHH198:SHH213 SRD198:SRD213 TAZ198:TAZ213 TKV198:TKV213 TUR198:TUR213 UEN198:UEN213 UOJ198:UOJ213 UYF198:UYF213 VIB198:VIB213 VRX198:VRX213 WBT198:WBT213 WLP198:WLP213 WVL198:WVL213 B65734:B65749 IZ65734:IZ65749 SV65734:SV65749 ACR65734:ACR65749 AMN65734:AMN65749 AWJ65734:AWJ65749 BGF65734:BGF65749 BQB65734:BQB65749 BZX65734:BZX65749 CJT65734:CJT65749 CTP65734:CTP65749 DDL65734:DDL65749 DNH65734:DNH65749 DXD65734:DXD65749 EGZ65734:EGZ65749 EQV65734:EQV65749 FAR65734:FAR65749 FKN65734:FKN65749 FUJ65734:FUJ65749 GEF65734:GEF65749 GOB65734:GOB65749 GXX65734:GXX65749 HHT65734:HHT65749 HRP65734:HRP65749 IBL65734:IBL65749 ILH65734:ILH65749 IVD65734:IVD65749 JEZ65734:JEZ65749 JOV65734:JOV65749 JYR65734:JYR65749 KIN65734:KIN65749 KSJ65734:KSJ65749 LCF65734:LCF65749 LMB65734:LMB65749 LVX65734:LVX65749 MFT65734:MFT65749 MPP65734:MPP65749 MZL65734:MZL65749 NJH65734:NJH65749 NTD65734:NTD65749 OCZ65734:OCZ65749 OMV65734:OMV65749 OWR65734:OWR65749 PGN65734:PGN65749 PQJ65734:PQJ65749 QAF65734:QAF65749 QKB65734:QKB65749 QTX65734:QTX65749 RDT65734:RDT65749 RNP65734:RNP65749 RXL65734:RXL65749 SHH65734:SHH65749 SRD65734:SRD65749 TAZ65734:TAZ65749 TKV65734:TKV65749 TUR65734:TUR65749 UEN65734:UEN65749 UOJ65734:UOJ65749 UYF65734:UYF65749 VIB65734:VIB65749 VRX65734:VRX65749 WBT65734:WBT65749 WLP65734:WLP65749 WVL65734:WVL65749 B131270:B131285 IZ131270:IZ131285 SV131270:SV131285 ACR131270:ACR131285 AMN131270:AMN131285 AWJ131270:AWJ131285 BGF131270:BGF131285 BQB131270:BQB131285 BZX131270:BZX131285 CJT131270:CJT131285 CTP131270:CTP131285 DDL131270:DDL131285 DNH131270:DNH131285 DXD131270:DXD131285 EGZ131270:EGZ131285 EQV131270:EQV131285 FAR131270:FAR131285 FKN131270:FKN131285 FUJ131270:FUJ131285 GEF131270:GEF131285 GOB131270:GOB131285 GXX131270:GXX131285 HHT131270:HHT131285 HRP131270:HRP131285 IBL131270:IBL131285 ILH131270:ILH131285 IVD131270:IVD131285 JEZ131270:JEZ131285 JOV131270:JOV131285 JYR131270:JYR131285 KIN131270:KIN131285 KSJ131270:KSJ131285 LCF131270:LCF131285 LMB131270:LMB131285 LVX131270:LVX131285 MFT131270:MFT131285 MPP131270:MPP131285 MZL131270:MZL131285 NJH131270:NJH131285 NTD131270:NTD131285 OCZ131270:OCZ131285 OMV131270:OMV131285 OWR131270:OWR131285 PGN131270:PGN131285 PQJ131270:PQJ131285 QAF131270:QAF131285 QKB131270:QKB131285 QTX131270:QTX131285 RDT131270:RDT131285 RNP131270:RNP131285 RXL131270:RXL131285 SHH131270:SHH131285 SRD131270:SRD131285 TAZ131270:TAZ131285 TKV131270:TKV131285 TUR131270:TUR131285 UEN131270:UEN131285 UOJ131270:UOJ131285 UYF131270:UYF131285 VIB131270:VIB131285 VRX131270:VRX131285 WBT131270:WBT131285 WLP131270:WLP131285 WVL131270:WVL131285 B196806:B196821 IZ196806:IZ196821 SV196806:SV196821 ACR196806:ACR196821 AMN196806:AMN196821 AWJ196806:AWJ196821 BGF196806:BGF196821 BQB196806:BQB196821 BZX196806:BZX196821 CJT196806:CJT196821 CTP196806:CTP196821 DDL196806:DDL196821 DNH196806:DNH196821 DXD196806:DXD196821 EGZ196806:EGZ196821 EQV196806:EQV196821 FAR196806:FAR196821 FKN196806:FKN196821 FUJ196806:FUJ196821 GEF196806:GEF196821 GOB196806:GOB196821 GXX196806:GXX196821 HHT196806:HHT196821 HRP196806:HRP196821 IBL196806:IBL196821 ILH196806:ILH196821 IVD196806:IVD196821 JEZ196806:JEZ196821 JOV196806:JOV196821 JYR196806:JYR196821 KIN196806:KIN196821 KSJ196806:KSJ196821 LCF196806:LCF196821 LMB196806:LMB196821 LVX196806:LVX196821 MFT196806:MFT196821 MPP196806:MPP196821 MZL196806:MZL196821 NJH196806:NJH196821 NTD196806:NTD196821 OCZ196806:OCZ196821 OMV196806:OMV196821 OWR196806:OWR196821 PGN196806:PGN196821 PQJ196806:PQJ196821 QAF196806:QAF196821 QKB196806:QKB196821 QTX196806:QTX196821 RDT196806:RDT196821 RNP196806:RNP196821 RXL196806:RXL196821 SHH196806:SHH196821 SRD196806:SRD196821 TAZ196806:TAZ196821 TKV196806:TKV196821 TUR196806:TUR196821 UEN196806:UEN196821 UOJ196806:UOJ196821 UYF196806:UYF196821 VIB196806:VIB196821 VRX196806:VRX196821 WBT196806:WBT196821 WLP196806:WLP196821 WVL196806:WVL196821 B262342:B262357 IZ262342:IZ262357 SV262342:SV262357 ACR262342:ACR262357 AMN262342:AMN262357 AWJ262342:AWJ262357 BGF262342:BGF262357 BQB262342:BQB262357 BZX262342:BZX262357 CJT262342:CJT262357 CTP262342:CTP262357 DDL262342:DDL262357 DNH262342:DNH262357 DXD262342:DXD262357 EGZ262342:EGZ262357 EQV262342:EQV262357 FAR262342:FAR262357 FKN262342:FKN262357 FUJ262342:FUJ262357 GEF262342:GEF262357 GOB262342:GOB262357 GXX262342:GXX262357 HHT262342:HHT262357 HRP262342:HRP262357 IBL262342:IBL262357 ILH262342:ILH262357 IVD262342:IVD262357 JEZ262342:JEZ262357 JOV262342:JOV262357 JYR262342:JYR262357 KIN262342:KIN262357 KSJ262342:KSJ262357 LCF262342:LCF262357 LMB262342:LMB262357 LVX262342:LVX262357 MFT262342:MFT262357 MPP262342:MPP262357 MZL262342:MZL262357 NJH262342:NJH262357 NTD262342:NTD262357 OCZ262342:OCZ262357 OMV262342:OMV262357 OWR262342:OWR262357 PGN262342:PGN262357 PQJ262342:PQJ262357 QAF262342:QAF262357 QKB262342:QKB262357 QTX262342:QTX262357 RDT262342:RDT262357 RNP262342:RNP262357 RXL262342:RXL262357 SHH262342:SHH262357 SRD262342:SRD262357 TAZ262342:TAZ262357 TKV262342:TKV262357 TUR262342:TUR262357 UEN262342:UEN262357 UOJ262342:UOJ262357 UYF262342:UYF262357 VIB262342:VIB262357 VRX262342:VRX262357 WBT262342:WBT262357 WLP262342:WLP262357 WVL262342:WVL262357 B327878:B327893 IZ327878:IZ327893 SV327878:SV327893 ACR327878:ACR327893 AMN327878:AMN327893 AWJ327878:AWJ327893 BGF327878:BGF327893 BQB327878:BQB327893 BZX327878:BZX327893 CJT327878:CJT327893 CTP327878:CTP327893 DDL327878:DDL327893 DNH327878:DNH327893 DXD327878:DXD327893 EGZ327878:EGZ327893 EQV327878:EQV327893 FAR327878:FAR327893 FKN327878:FKN327893 FUJ327878:FUJ327893 GEF327878:GEF327893 GOB327878:GOB327893 GXX327878:GXX327893 HHT327878:HHT327893 HRP327878:HRP327893 IBL327878:IBL327893 ILH327878:ILH327893 IVD327878:IVD327893 JEZ327878:JEZ327893 JOV327878:JOV327893 JYR327878:JYR327893 KIN327878:KIN327893 KSJ327878:KSJ327893 LCF327878:LCF327893 LMB327878:LMB327893 LVX327878:LVX327893 MFT327878:MFT327893 MPP327878:MPP327893 MZL327878:MZL327893 NJH327878:NJH327893 NTD327878:NTD327893 OCZ327878:OCZ327893 OMV327878:OMV327893 OWR327878:OWR327893 PGN327878:PGN327893 PQJ327878:PQJ327893 QAF327878:QAF327893 QKB327878:QKB327893 QTX327878:QTX327893 RDT327878:RDT327893 RNP327878:RNP327893 RXL327878:RXL327893 SHH327878:SHH327893 SRD327878:SRD327893 TAZ327878:TAZ327893 TKV327878:TKV327893 TUR327878:TUR327893 UEN327878:UEN327893 UOJ327878:UOJ327893 UYF327878:UYF327893 VIB327878:VIB327893 VRX327878:VRX327893 WBT327878:WBT327893 WLP327878:WLP327893 WVL327878:WVL327893 B393414:B393429 IZ393414:IZ393429 SV393414:SV393429 ACR393414:ACR393429 AMN393414:AMN393429 AWJ393414:AWJ393429 BGF393414:BGF393429 BQB393414:BQB393429 BZX393414:BZX393429 CJT393414:CJT393429 CTP393414:CTP393429 DDL393414:DDL393429 DNH393414:DNH393429 DXD393414:DXD393429 EGZ393414:EGZ393429 EQV393414:EQV393429 FAR393414:FAR393429 FKN393414:FKN393429 FUJ393414:FUJ393429 GEF393414:GEF393429 GOB393414:GOB393429 GXX393414:GXX393429 HHT393414:HHT393429 HRP393414:HRP393429 IBL393414:IBL393429 ILH393414:ILH393429 IVD393414:IVD393429 JEZ393414:JEZ393429 JOV393414:JOV393429 JYR393414:JYR393429 KIN393414:KIN393429 KSJ393414:KSJ393429 LCF393414:LCF393429 LMB393414:LMB393429 LVX393414:LVX393429 MFT393414:MFT393429 MPP393414:MPP393429 MZL393414:MZL393429 NJH393414:NJH393429 NTD393414:NTD393429 OCZ393414:OCZ393429 OMV393414:OMV393429 OWR393414:OWR393429 PGN393414:PGN393429 PQJ393414:PQJ393429 QAF393414:QAF393429 QKB393414:QKB393429 QTX393414:QTX393429 RDT393414:RDT393429 RNP393414:RNP393429 RXL393414:RXL393429 SHH393414:SHH393429 SRD393414:SRD393429 TAZ393414:TAZ393429 TKV393414:TKV393429 TUR393414:TUR393429 UEN393414:UEN393429 UOJ393414:UOJ393429 UYF393414:UYF393429 VIB393414:VIB393429 VRX393414:VRX393429 WBT393414:WBT393429 WLP393414:WLP393429 WVL393414:WVL393429 B458950:B458965 IZ458950:IZ458965 SV458950:SV458965 ACR458950:ACR458965 AMN458950:AMN458965 AWJ458950:AWJ458965 BGF458950:BGF458965 BQB458950:BQB458965 BZX458950:BZX458965 CJT458950:CJT458965 CTP458950:CTP458965 DDL458950:DDL458965 DNH458950:DNH458965 DXD458950:DXD458965 EGZ458950:EGZ458965 EQV458950:EQV458965 FAR458950:FAR458965 FKN458950:FKN458965 FUJ458950:FUJ458965 GEF458950:GEF458965 GOB458950:GOB458965 GXX458950:GXX458965 HHT458950:HHT458965 HRP458950:HRP458965 IBL458950:IBL458965 ILH458950:ILH458965 IVD458950:IVD458965 JEZ458950:JEZ458965 JOV458950:JOV458965 JYR458950:JYR458965 KIN458950:KIN458965 KSJ458950:KSJ458965 LCF458950:LCF458965 LMB458950:LMB458965 LVX458950:LVX458965 MFT458950:MFT458965 MPP458950:MPP458965 MZL458950:MZL458965 NJH458950:NJH458965 NTD458950:NTD458965 OCZ458950:OCZ458965 OMV458950:OMV458965 OWR458950:OWR458965 PGN458950:PGN458965 PQJ458950:PQJ458965 QAF458950:QAF458965 QKB458950:QKB458965 QTX458950:QTX458965 RDT458950:RDT458965 RNP458950:RNP458965 RXL458950:RXL458965 SHH458950:SHH458965 SRD458950:SRD458965 TAZ458950:TAZ458965 TKV458950:TKV458965 TUR458950:TUR458965 UEN458950:UEN458965 UOJ458950:UOJ458965 UYF458950:UYF458965 VIB458950:VIB458965 VRX458950:VRX458965 WBT458950:WBT458965 WLP458950:WLP458965 WVL458950:WVL458965 B524486:B524501 IZ524486:IZ524501 SV524486:SV524501 ACR524486:ACR524501 AMN524486:AMN524501 AWJ524486:AWJ524501 BGF524486:BGF524501 BQB524486:BQB524501 BZX524486:BZX524501 CJT524486:CJT524501 CTP524486:CTP524501 DDL524486:DDL524501 DNH524486:DNH524501 DXD524486:DXD524501 EGZ524486:EGZ524501 EQV524486:EQV524501 FAR524486:FAR524501 FKN524486:FKN524501 FUJ524486:FUJ524501 GEF524486:GEF524501 GOB524486:GOB524501 GXX524486:GXX524501 HHT524486:HHT524501 HRP524486:HRP524501 IBL524486:IBL524501 ILH524486:ILH524501 IVD524486:IVD524501 JEZ524486:JEZ524501 JOV524486:JOV524501 JYR524486:JYR524501 KIN524486:KIN524501 KSJ524486:KSJ524501 LCF524486:LCF524501 LMB524486:LMB524501 LVX524486:LVX524501 MFT524486:MFT524501 MPP524486:MPP524501 MZL524486:MZL524501 NJH524486:NJH524501 NTD524486:NTD524501 OCZ524486:OCZ524501 OMV524486:OMV524501 OWR524486:OWR524501 PGN524486:PGN524501 PQJ524486:PQJ524501 QAF524486:QAF524501 QKB524486:QKB524501 QTX524486:QTX524501 RDT524486:RDT524501 RNP524486:RNP524501 RXL524486:RXL524501 SHH524486:SHH524501 SRD524486:SRD524501 TAZ524486:TAZ524501 TKV524486:TKV524501 TUR524486:TUR524501 UEN524486:UEN524501 UOJ524486:UOJ524501 UYF524486:UYF524501 VIB524486:VIB524501 VRX524486:VRX524501 WBT524486:WBT524501 WLP524486:WLP524501 WVL524486:WVL524501 B590022:B590037 IZ590022:IZ590037 SV590022:SV590037 ACR590022:ACR590037 AMN590022:AMN590037 AWJ590022:AWJ590037 BGF590022:BGF590037 BQB590022:BQB590037 BZX590022:BZX590037 CJT590022:CJT590037 CTP590022:CTP590037 DDL590022:DDL590037 DNH590022:DNH590037 DXD590022:DXD590037 EGZ590022:EGZ590037 EQV590022:EQV590037 FAR590022:FAR590037 FKN590022:FKN590037 FUJ590022:FUJ590037 GEF590022:GEF590037 GOB590022:GOB590037 GXX590022:GXX590037 HHT590022:HHT590037 HRP590022:HRP590037 IBL590022:IBL590037 ILH590022:ILH590037 IVD590022:IVD590037 JEZ590022:JEZ590037 JOV590022:JOV590037 JYR590022:JYR590037 KIN590022:KIN590037 KSJ590022:KSJ590037 LCF590022:LCF590037 LMB590022:LMB590037 LVX590022:LVX590037 MFT590022:MFT590037 MPP590022:MPP590037 MZL590022:MZL590037 NJH590022:NJH590037 NTD590022:NTD590037 OCZ590022:OCZ590037 OMV590022:OMV590037 OWR590022:OWR590037 PGN590022:PGN590037 PQJ590022:PQJ590037 QAF590022:QAF590037 QKB590022:QKB590037 QTX590022:QTX590037 RDT590022:RDT590037 RNP590022:RNP590037 RXL590022:RXL590037 SHH590022:SHH590037 SRD590022:SRD590037 TAZ590022:TAZ590037 TKV590022:TKV590037 TUR590022:TUR590037 UEN590022:UEN590037 UOJ590022:UOJ590037 UYF590022:UYF590037 VIB590022:VIB590037 VRX590022:VRX590037 WBT590022:WBT590037 WLP590022:WLP590037 WVL590022:WVL590037 B655558:B655573 IZ655558:IZ655573 SV655558:SV655573 ACR655558:ACR655573 AMN655558:AMN655573 AWJ655558:AWJ655573 BGF655558:BGF655573 BQB655558:BQB655573 BZX655558:BZX655573 CJT655558:CJT655573 CTP655558:CTP655573 DDL655558:DDL655573 DNH655558:DNH655573 DXD655558:DXD655573 EGZ655558:EGZ655573 EQV655558:EQV655573 FAR655558:FAR655573 FKN655558:FKN655573 FUJ655558:FUJ655573 GEF655558:GEF655573 GOB655558:GOB655573 GXX655558:GXX655573 HHT655558:HHT655573 HRP655558:HRP655573 IBL655558:IBL655573 ILH655558:ILH655573 IVD655558:IVD655573 JEZ655558:JEZ655573 JOV655558:JOV655573 JYR655558:JYR655573 KIN655558:KIN655573 KSJ655558:KSJ655573 LCF655558:LCF655573 LMB655558:LMB655573 LVX655558:LVX655573 MFT655558:MFT655573 MPP655558:MPP655573 MZL655558:MZL655573 NJH655558:NJH655573 NTD655558:NTD655573 OCZ655558:OCZ655573 OMV655558:OMV655573 OWR655558:OWR655573 PGN655558:PGN655573 PQJ655558:PQJ655573 QAF655558:QAF655573 QKB655558:QKB655573 QTX655558:QTX655573 RDT655558:RDT655573 RNP655558:RNP655573 RXL655558:RXL655573 SHH655558:SHH655573 SRD655558:SRD655573 TAZ655558:TAZ655573 TKV655558:TKV655573 TUR655558:TUR655573 UEN655558:UEN655573 UOJ655558:UOJ655573 UYF655558:UYF655573 VIB655558:VIB655573 VRX655558:VRX655573 WBT655558:WBT655573 WLP655558:WLP655573 WVL655558:WVL655573 B721094:B721109 IZ721094:IZ721109 SV721094:SV721109 ACR721094:ACR721109 AMN721094:AMN721109 AWJ721094:AWJ721109 BGF721094:BGF721109 BQB721094:BQB721109 BZX721094:BZX721109 CJT721094:CJT721109 CTP721094:CTP721109 DDL721094:DDL721109 DNH721094:DNH721109 DXD721094:DXD721109 EGZ721094:EGZ721109 EQV721094:EQV721109 FAR721094:FAR721109 FKN721094:FKN721109 FUJ721094:FUJ721109 GEF721094:GEF721109 GOB721094:GOB721109 GXX721094:GXX721109 HHT721094:HHT721109 HRP721094:HRP721109 IBL721094:IBL721109 ILH721094:ILH721109 IVD721094:IVD721109 JEZ721094:JEZ721109 JOV721094:JOV721109 JYR721094:JYR721109 KIN721094:KIN721109 KSJ721094:KSJ721109 LCF721094:LCF721109 LMB721094:LMB721109 LVX721094:LVX721109 MFT721094:MFT721109 MPP721094:MPP721109 MZL721094:MZL721109 NJH721094:NJH721109 NTD721094:NTD721109 OCZ721094:OCZ721109 OMV721094:OMV721109 OWR721094:OWR721109 PGN721094:PGN721109 PQJ721094:PQJ721109 QAF721094:QAF721109 QKB721094:QKB721109 QTX721094:QTX721109 RDT721094:RDT721109 RNP721094:RNP721109 RXL721094:RXL721109 SHH721094:SHH721109 SRD721094:SRD721109 TAZ721094:TAZ721109 TKV721094:TKV721109 TUR721094:TUR721109 UEN721094:UEN721109 UOJ721094:UOJ721109 UYF721094:UYF721109 VIB721094:VIB721109 VRX721094:VRX721109 WBT721094:WBT721109 WLP721094:WLP721109 WVL721094:WVL721109 B786630:B786645 IZ786630:IZ786645 SV786630:SV786645 ACR786630:ACR786645 AMN786630:AMN786645 AWJ786630:AWJ786645 BGF786630:BGF786645 BQB786630:BQB786645 BZX786630:BZX786645 CJT786630:CJT786645 CTP786630:CTP786645 DDL786630:DDL786645 DNH786630:DNH786645 DXD786630:DXD786645 EGZ786630:EGZ786645 EQV786630:EQV786645 FAR786630:FAR786645 FKN786630:FKN786645 FUJ786630:FUJ786645 GEF786630:GEF786645 GOB786630:GOB786645 GXX786630:GXX786645 HHT786630:HHT786645 HRP786630:HRP786645 IBL786630:IBL786645 ILH786630:ILH786645 IVD786630:IVD786645 JEZ786630:JEZ786645 JOV786630:JOV786645 JYR786630:JYR786645 KIN786630:KIN786645 KSJ786630:KSJ786645 LCF786630:LCF786645 LMB786630:LMB786645 LVX786630:LVX786645 MFT786630:MFT786645 MPP786630:MPP786645 MZL786630:MZL786645 NJH786630:NJH786645 NTD786630:NTD786645 OCZ786630:OCZ786645 OMV786630:OMV786645 OWR786630:OWR786645 PGN786630:PGN786645 PQJ786630:PQJ786645 QAF786630:QAF786645 QKB786630:QKB786645 QTX786630:QTX786645 RDT786630:RDT786645 RNP786630:RNP786645 RXL786630:RXL786645 SHH786630:SHH786645 SRD786630:SRD786645 TAZ786630:TAZ786645 TKV786630:TKV786645 TUR786630:TUR786645 UEN786630:UEN786645 UOJ786630:UOJ786645 UYF786630:UYF786645 VIB786630:VIB786645 VRX786630:VRX786645 WBT786630:WBT786645 WLP786630:WLP786645 WVL786630:WVL786645 B852166:B852181 IZ852166:IZ852181 SV852166:SV852181 ACR852166:ACR852181 AMN852166:AMN852181 AWJ852166:AWJ852181 BGF852166:BGF852181 BQB852166:BQB852181 BZX852166:BZX852181 CJT852166:CJT852181 CTP852166:CTP852181 DDL852166:DDL852181 DNH852166:DNH852181 DXD852166:DXD852181 EGZ852166:EGZ852181 EQV852166:EQV852181 FAR852166:FAR852181 FKN852166:FKN852181 FUJ852166:FUJ852181 GEF852166:GEF852181 GOB852166:GOB852181 GXX852166:GXX852181 HHT852166:HHT852181 HRP852166:HRP852181 IBL852166:IBL852181 ILH852166:ILH852181 IVD852166:IVD852181 JEZ852166:JEZ852181 JOV852166:JOV852181 JYR852166:JYR852181 KIN852166:KIN852181 KSJ852166:KSJ852181 LCF852166:LCF852181 LMB852166:LMB852181 LVX852166:LVX852181 MFT852166:MFT852181 MPP852166:MPP852181 MZL852166:MZL852181 NJH852166:NJH852181 NTD852166:NTD852181 OCZ852166:OCZ852181 OMV852166:OMV852181 OWR852166:OWR852181 PGN852166:PGN852181 PQJ852166:PQJ852181 QAF852166:QAF852181 QKB852166:QKB852181 QTX852166:QTX852181 RDT852166:RDT852181 RNP852166:RNP852181 RXL852166:RXL852181 SHH852166:SHH852181 SRD852166:SRD852181 TAZ852166:TAZ852181 TKV852166:TKV852181 TUR852166:TUR852181 UEN852166:UEN852181 UOJ852166:UOJ852181 UYF852166:UYF852181 VIB852166:VIB852181 VRX852166:VRX852181 WBT852166:WBT852181 WLP852166:WLP852181 WVL852166:WVL852181 B917702:B917717 IZ917702:IZ917717 SV917702:SV917717 ACR917702:ACR917717 AMN917702:AMN917717 AWJ917702:AWJ917717 BGF917702:BGF917717 BQB917702:BQB917717 BZX917702:BZX917717 CJT917702:CJT917717 CTP917702:CTP917717 DDL917702:DDL917717 DNH917702:DNH917717 DXD917702:DXD917717 EGZ917702:EGZ917717 EQV917702:EQV917717 FAR917702:FAR917717 FKN917702:FKN917717 FUJ917702:FUJ917717 GEF917702:GEF917717 GOB917702:GOB917717 GXX917702:GXX917717 HHT917702:HHT917717 HRP917702:HRP917717 IBL917702:IBL917717 ILH917702:ILH917717 IVD917702:IVD917717 JEZ917702:JEZ917717 JOV917702:JOV917717 JYR917702:JYR917717 KIN917702:KIN917717 KSJ917702:KSJ917717 LCF917702:LCF917717 LMB917702:LMB917717 LVX917702:LVX917717 MFT917702:MFT917717 MPP917702:MPP917717 MZL917702:MZL917717 NJH917702:NJH917717 NTD917702:NTD917717 OCZ917702:OCZ917717 OMV917702:OMV917717 OWR917702:OWR917717 PGN917702:PGN917717 PQJ917702:PQJ917717 QAF917702:QAF917717 QKB917702:QKB917717 QTX917702:QTX917717 RDT917702:RDT917717 RNP917702:RNP917717 RXL917702:RXL917717 SHH917702:SHH917717 SRD917702:SRD917717 TAZ917702:TAZ917717 TKV917702:TKV917717 TUR917702:TUR917717 UEN917702:UEN917717 UOJ917702:UOJ917717 UYF917702:UYF917717 VIB917702:VIB917717 VRX917702:VRX917717 WBT917702:WBT917717 WLP917702:WLP917717 WVL917702:WVL917717 B983238:B983253 IZ983238:IZ983253 SV983238:SV983253 ACR983238:ACR983253 AMN983238:AMN983253 AWJ983238:AWJ983253 BGF983238:BGF983253 BQB983238:BQB983253 BZX983238:BZX983253 CJT983238:CJT983253 CTP983238:CTP983253 DDL983238:DDL983253 DNH983238:DNH983253 DXD983238:DXD983253 EGZ983238:EGZ983253 EQV983238:EQV983253 FAR983238:FAR983253 FKN983238:FKN983253 FUJ983238:FUJ983253 GEF983238:GEF983253 GOB983238:GOB983253 GXX983238:GXX983253 HHT983238:HHT983253 HRP983238:HRP983253 IBL983238:IBL983253 ILH983238:ILH983253 IVD983238:IVD983253 JEZ983238:JEZ983253 JOV983238:JOV983253 JYR983238:JYR983253 KIN983238:KIN983253 KSJ983238:KSJ983253 LCF983238:LCF983253 LMB983238:LMB983253 LVX983238:LVX983253 MFT983238:MFT983253 MPP983238:MPP983253 MZL983238:MZL983253 NJH983238:NJH983253 NTD983238:NTD983253 OCZ983238:OCZ983253 OMV983238:OMV983253 OWR983238:OWR983253 PGN983238:PGN983253 PQJ983238:PQJ983253 QAF983238:QAF983253 QKB983238:QKB983253 QTX983238:QTX983253 RDT983238:RDT983253 RNP983238:RNP983253 RXL983238:RXL983253 SHH983238:SHH983253 SRD983238:SRD983253 TAZ983238:TAZ983253 TKV983238:TKV983253 TUR983238:TUR983253 UEN983238:UEN983253 UOJ983238:UOJ983253 UYF983238:UYF983253 VIB983238:VIB983253 VRX983238:VRX983253 WBT983238:WBT983253 WLP983238:WLP983253 WVL983238:WVL983253 B189:B193 IZ189:IZ193 SV189:SV193 ACR189:ACR193 AMN189:AMN193 AWJ189:AWJ193 BGF189:BGF193 BQB189:BQB193 BZX189:BZX193 CJT189:CJT193 CTP189:CTP193 DDL189:DDL193 DNH189:DNH193 DXD189:DXD193 EGZ189:EGZ193 EQV189:EQV193 FAR189:FAR193 FKN189:FKN193 FUJ189:FUJ193 GEF189:GEF193 GOB189:GOB193 GXX189:GXX193 HHT189:HHT193 HRP189:HRP193 IBL189:IBL193 ILH189:ILH193 IVD189:IVD193 JEZ189:JEZ193 JOV189:JOV193 JYR189:JYR193 KIN189:KIN193 KSJ189:KSJ193 LCF189:LCF193 LMB189:LMB193 LVX189:LVX193 MFT189:MFT193 MPP189:MPP193 MZL189:MZL193 NJH189:NJH193 NTD189:NTD193 OCZ189:OCZ193 OMV189:OMV193 OWR189:OWR193 PGN189:PGN193 PQJ189:PQJ193 QAF189:QAF193 QKB189:QKB193 QTX189:QTX193 RDT189:RDT193 RNP189:RNP193 RXL189:RXL193 SHH189:SHH193 SRD189:SRD193 TAZ189:TAZ193 TKV189:TKV193 TUR189:TUR193 UEN189:UEN193 UOJ189:UOJ193 UYF189:UYF193 VIB189:VIB193 VRX189:VRX193 WBT189:WBT193 WLP189:WLP193 WVL189:WVL193 B65725:B65729 IZ65725:IZ65729 SV65725:SV65729 ACR65725:ACR65729 AMN65725:AMN65729 AWJ65725:AWJ65729 BGF65725:BGF65729 BQB65725:BQB65729 BZX65725:BZX65729 CJT65725:CJT65729 CTP65725:CTP65729 DDL65725:DDL65729 DNH65725:DNH65729 DXD65725:DXD65729 EGZ65725:EGZ65729 EQV65725:EQV65729 FAR65725:FAR65729 FKN65725:FKN65729 FUJ65725:FUJ65729 GEF65725:GEF65729 GOB65725:GOB65729 GXX65725:GXX65729 HHT65725:HHT65729 HRP65725:HRP65729 IBL65725:IBL65729 ILH65725:ILH65729 IVD65725:IVD65729 JEZ65725:JEZ65729 JOV65725:JOV65729 JYR65725:JYR65729 KIN65725:KIN65729 KSJ65725:KSJ65729 LCF65725:LCF65729 LMB65725:LMB65729 LVX65725:LVX65729 MFT65725:MFT65729 MPP65725:MPP65729 MZL65725:MZL65729 NJH65725:NJH65729 NTD65725:NTD65729 OCZ65725:OCZ65729 OMV65725:OMV65729 OWR65725:OWR65729 PGN65725:PGN65729 PQJ65725:PQJ65729 QAF65725:QAF65729 QKB65725:QKB65729 QTX65725:QTX65729 RDT65725:RDT65729 RNP65725:RNP65729 RXL65725:RXL65729 SHH65725:SHH65729 SRD65725:SRD65729 TAZ65725:TAZ65729 TKV65725:TKV65729 TUR65725:TUR65729 UEN65725:UEN65729 UOJ65725:UOJ65729 UYF65725:UYF65729 VIB65725:VIB65729 VRX65725:VRX65729 WBT65725:WBT65729 WLP65725:WLP65729 WVL65725:WVL65729 B131261:B131265 IZ131261:IZ131265 SV131261:SV131265 ACR131261:ACR131265 AMN131261:AMN131265 AWJ131261:AWJ131265 BGF131261:BGF131265 BQB131261:BQB131265 BZX131261:BZX131265 CJT131261:CJT131265 CTP131261:CTP131265 DDL131261:DDL131265 DNH131261:DNH131265 DXD131261:DXD131265 EGZ131261:EGZ131265 EQV131261:EQV131265 FAR131261:FAR131265 FKN131261:FKN131265 FUJ131261:FUJ131265 GEF131261:GEF131265 GOB131261:GOB131265 GXX131261:GXX131265 HHT131261:HHT131265 HRP131261:HRP131265 IBL131261:IBL131265 ILH131261:ILH131265 IVD131261:IVD131265 JEZ131261:JEZ131265 JOV131261:JOV131265 JYR131261:JYR131265 KIN131261:KIN131265 KSJ131261:KSJ131265 LCF131261:LCF131265 LMB131261:LMB131265 LVX131261:LVX131265 MFT131261:MFT131265 MPP131261:MPP131265 MZL131261:MZL131265 NJH131261:NJH131265 NTD131261:NTD131265 OCZ131261:OCZ131265 OMV131261:OMV131265 OWR131261:OWR131265 PGN131261:PGN131265 PQJ131261:PQJ131265 QAF131261:QAF131265 QKB131261:QKB131265 QTX131261:QTX131265 RDT131261:RDT131265 RNP131261:RNP131265 RXL131261:RXL131265 SHH131261:SHH131265 SRD131261:SRD131265 TAZ131261:TAZ131265 TKV131261:TKV131265 TUR131261:TUR131265 UEN131261:UEN131265 UOJ131261:UOJ131265 UYF131261:UYF131265 VIB131261:VIB131265 VRX131261:VRX131265 WBT131261:WBT131265 WLP131261:WLP131265 WVL131261:WVL131265 B196797:B196801 IZ196797:IZ196801 SV196797:SV196801 ACR196797:ACR196801 AMN196797:AMN196801 AWJ196797:AWJ196801 BGF196797:BGF196801 BQB196797:BQB196801 BZX196797:BZX196801 CJT196797:CJT196801 CTP196797:CTP196801 DDL196797:DDL196801 DNH196797:DNH196801 DXD196797:DXD196801 EGZ196797:EGZ196801 EQV196797:EQV196801 FAR196797:FAR196801 FKN196797:FKN196801 FUJ196797:FUJ196801 GEF196797:GEF196801 GOB196797:GOB196801 GXX196797:GXX196801 HHT196797:HHT196801 HRP196797:HRP196801 IBL196797:IBL196801 ILH196797:ILH196801 IVD196797:IVD196801 JEZ196797:JEZ196801 JOV196797:JOV196801 JYR196797:JYR196801 KIN196797:KIN196801 KSJ196797:KSJ196801 LCF196797:LCF196801 LMB196797:LMB196801 LVX196797:LVX196801 MFT196797:MFT196801 MPP196797:MPP196801 MZL196797:MZL196801 NJH196797:NJH196801 NTD196797:NTD196801 OCZ196797:OCZ196801 OMV196797:OMV196801 OWR196797:OWR196801 PGN196797:PGN196801 PQJ196797:PQJ196801 QAF196797:QAF196801 QKB196797:QKB196801 QTX196797:QTX196801 RDT196797:RDT196801 RNP196797:RNP196801 RXL196797:RXL196801 SHH196797:SHH196801 SRD196797:SRD196801 TAZ196797:TAZ196801 TKV196797:TKV196801 TUR196797:TUR196801 UEN196797:UEN196801 UOJ196797:UOJ196801 UYF196797:UYF196801 VIB196797:VIB196801 VRX196797:VRX196801 WBT196797:WBT196801 WLP196797:WLP196801 WVL196797:WVL196801 B262333:B262337 IZ262333:IZ262337 SV262333:SV262337 ACR262333:ACR262337 AMN262333:AMN262337 AWJ262333:AWJ262337 BGF262333:BGF262337 BQB262333:BQB262337 BZX262333:BZX262337 CJT262333:CJT262337 CTP262333:CTP262337 DDL262333:DDL262337 DNH262333:DNH262337 DXD262333:DXD262337 EGZ262333:EGZ262337 EQV262333:EQV262337 FAR262333:FAR262337 FKN262333:FKN262337 FUJ262333:FUJ262337 GEF262333:GEF262337 GOB262333:GOB262337 GXX262333:GXX262337 HHT262333:HHT262337 HRP262333:HRP262337 IBL262333:IBL262337 ILH262333:ILH262337 IVD262333:IVD262337 JEZ262333:JEZ262337 JOV262333:JOV262337 JYR262333:JYR262337 KIN262333:KIN262337 KSJ262333:KSJ262337 LCF262333:LCF262337 LMB262333:LMB262337 LVX262333:LVX262337 MFT262333:MFT262337 MPP262333:MPP262337 MZL262333:MZL262337 NJH262333:NJH262337 NTD262333:NTD262337 OCZ262333:OCZ262337 OMV262333:OMV262337 OWR262333:OWR262337 PGN262333:PGN262337 PQJ262333:PQJ262337 QAF262333:QAF262337 QKB262333:QKB262337 QTX262333:QTX262337 RDT262333:RDT262337 RNP262333:RNP262337 RXL262333:RXL262337 SHH262333:SHH262337 SRD262333:SRD262337 TAZ262333:TAZ262337 TKV262333:TKV262337 TUR262333:TUR262337 UEN262333:UEN262337 UOJ262333:UOJ262337 UYF262333:UYF262337 VIB262333:VIB262337 VRX262333:VRX262337 WBT262333:WBT262337 WLP262333:WLP262337 WVL262333:WVL262337 B327869:B327873 IZ327869:IZ327873 SV327869:SV327873 ACR327869:ACR327873 AMN327869:AMN327873 AWJ327869:AWJ327873 BGF327869:BGF327873 BQB327869:BQB327873 BZX327869:BZX327873 CJT327869:CJT327873 CTP327869:CTP327873 DDL327869:DDL327873 DNH327869:DNH327873 DXD327869:DXD327873 EGZ327869:EGZ327873 EQV327869:EQV327873 FAR327869:FAR327873 FKN327869:FKN327873 FUJ327869:FUJ327873 GEF327869:GEF327873 GOB327869:GOB327873 GXX327869:GXX327873 HHT327869:HHT327873 HRP327869:HRP327873 IBL327869:IBL327873 ILH327869:ILH327873 IVD327869:IVD327873 JEZ327869:JEZ327873 JOV327869:JOV327873 JYR327869:JYR327873 KIN327869:KIN327873 KSJ327869:KSJ327873 LCF327869:LCF327873 LMB327869:LMB327873 LVX327869:LVX327873 MFT327869:MFT327873 MPP327869:MPP327873 MZL327869:MZL327873 NJH327869:NJH327873 NTD327869:NTD327873 OCZ327869:OCZ327873 OMV327869:OMV327873 OWR327869:OWR327873 PGN327869:PGN327873 PQJ327869:PQJ327873 QAF327869:QAF327873 QKB327869:QKB327873 QTX327869:QTX327873 RDT327869:RDT327873 RNP327869:RNP327873 RXL327869:RXL327873 SHH327869:SHH327873 SRD327869:SRD327873 TAZ327869:TAZ327873 TKV327869:TKV327873 TUR327869:TUR327873 UEN327869:UEN327873 UOJ327869:UOJ327873 UYF327869:UYF327873 VIB327869:VIB327873 VRX327869:VRX327873 WBT327869:WBT327873 WLP327869:WLP327873 WVL327869:WVL327873 B393405:B393409 IZ393405:IZ393409 SV393405:SV393409 ACR393405:ACR393409 AMN393405:AMN393409 AWJ393405:AWJ393409 BGF393405:BGF393409 BQB393405:BQB393409 BZX393405:BZX393409 CJT393405:CJT393409 CTP393405:CTP393409 DDL393405:DDL393409 DNH393405:DNH393409 DXD393405:DXD393409 EGZ393405:EGZ393409 EQV393405:EQV393409 FAR393405:FAR393409 FKN393405:FKN393409 FUJ393405:FUJ393409 GEF393405:GEF393409 GOB393405:GOB393409 GXX393405:GXX393409 HHT393405:HHT393409 HRP393405:HRP393409 IBL393405:IBL393409 ILH393405:ILH393409 IVD393405:IVD393409 JEZ393405:JEZ393409 JOV393405:JOV393409 JYR393405:JYR393409 KIN393405:KIN393409 KSJ393405:KSJ393409 LCF393405:LCF393409 LMB393405:LMB393409 LVX393405:LVX393409 MFT393405:MFT393409 MPP393405:MPP393409 MZL393405:MZL393409 NJH393405:NJH393409 NTD393405:NTD393409 OCZ393405:OCZ393409 OMV393405:OMV393409 OWR393405:OWR393409 PGN393405:PGN393409 PQJ393405:PQJ393409 QAF393405:QAF393409 QKB393405:QKB393409 QTX393405:QTX393409 RDT393405:RDT393409 RNP393405:RNP393409 RXL393405:RXL393409 SHH393405:SHH393409 SRD393405:SRD393409 TAZ393405:TAZ393409 TKV393405:TKV393409 TUR393405:TUR393409 UEN393405:UEN393409 UOJ393405:UOJ393409 UYF393405:UYF393409 VIB393405:VIB393409 VRX393405:VRX393409 WBT393405:WBT393409 WLP393405:WLP393409 WVL393405:WVL393409 B458941:B458945 IZ458941:IZ458945 SV458941:SV458945 ACR458941:ACR458945 AMN458941:AMN458945 AWJ458941:AWJ458945 BGF458941:BGF458945 BQB458941:BQB458945 BZX458941:BZX458945 CJT458941:CJT458945 CTP458941:CTP458945 DDL458941:DDL458945 DNH458941:DNH458945 DXD458941:DXD458945 EGZ458941:EGZ458945 EQV458941:EQV458945 FAR458941:FAR458945 FKN458941:FKN458945 FUJ458941:FUJ458945 GEF458941:GEF458945 GOB458941:GOB458945 GXX458941:GXX458945 HHT458941:HHT458945 HRP458941:HRP458945 IBL458941:IBL458945 ILH458941:ILH458945 IVD458941:IVD458945 JEZ458941:JEZ458945 JOV458941:JOV458945 JYR458941:JYR458945 KIN458941:KIN458945 KSJ458941:KSJ458945 LCF458941:LCF458945 LMB458941:LMB458945 LVX458941:LVX458945 MFT458941:MFT458945 MPP458941:MPP458945 MZL458941:MZL458945 NJH458941:NJH458945 NTD458941:NTD458945 OCZ458941:OCZ458945 OMV458941:OMV458945 OWR458941:OWR458945 PGN458941:PGN458945 PQJ458941:PQJ458945 QAF458941:QAF458945 QKB458941:QKB458945 QTX458941:QTX458945 RDT458941:RDT458945 RNP458941:RNP458945 RXL458941:RXL458945 SHH458941:SHH458945 SRD458941:SRD458945 TAZ458941:TAZ458945 TKV458941:TKV458945 TUR458941:TUR458945 UEN458941:UEN458945 UOJ458941:UOJ458945 UYF458941:UYF458945 VIB458941:VIB458945 VRX458941:VRX458945 WBT458941:WBT458945 WLP458941:WLP458945 WVL458941:WVL458945 B524477:B524481 IZ524477:IZ524481 SV524477:SV524481 ACR524477:ACR524481 AMN524477:AMN524481 AWJ524477:AWJ524481 BGF524477:BGF524481 BQB524477:BQB524481 BZX524477:BZX524481 CJT524477:CJT524481 CTP524477:CTP524481 DDL524477:DDL524481 DNH524477:DNH524481 DXD524477:DXD524481 EGZ524477:EGZ524481 EQV524477:EQV524481 FAR524477:FAR524481 FKN524477:FKN524481 FUJ524477:FUJ524481 GEF524477:GEF524481 GOB524477:GOB524481 GXX524477:GXX524481 HHT524477:HHT524481 HRP524477:HRP524481 IBL524477:IBL524481 ILH524477:ILH524481 IVD524477:IVD524481 JEZ524477:JEZ524481 JOV524477:JOV524481 JYR524477:JYR524481 KIN524477:KIN524481 KSJ524477:KSJ524481 LCF524477:LCF524481 LMB524477:LMB524481 LVX524477:LVX524481 MFT524477:MFT524481 MPP524477:MPP524481 MZL524477:MZL524481 NJH524477:NJH524481 NTD524477:NTD524481 OCZ524477:OCZ524481 OMV524477:OMV524481 OWR524477:OWR524481 PGN524477:PGN524481 PQJ524477:PQJ524481 QAF524477:QAF524481 QKB524477:QKB524481 QTX524477:QTX524481 RDT524477:RDT524481 RNP524477:RNP524481 RXL524477:RXL524481 SHH524477:SHH524481 SRD524477:SRD524481 TAZ524477:TAZ524481 TKV524477:TKV524481 TUR524477:TUR524481 UEN524477:UEN524481 UOJ524477:UOJ524481 UYF524477:UYF524481 VIB524477:VIB524481 VRX524477:VRX524481 WBT524477:WBT524481 WLP524477:WLP524481 WVL524477:WVL524481 B590013:B590017 IZ590013:IZ590017 SV590013:SV590017 ACR590013:ACR590017 AMN590013:AMN590017 AWJ590013:AWJ590017 BGF590013:BGF590017 BQB590013:BQB590017 BZX590013:BZX590017 CJT590013:CJT590017 CTP590013:CTP590017 DDL590013:DDL590017 DNH590013:DNH590017 DXD590013:DXD590017 EGZ590013:EGZ590017 EQV590013:EQV590017 FAR590013:FAR590017 FKN590013:FKN590017 FUJ590013:FUJ590017 GEF590013:GEF590017 GOB590013:GOB590017 GXX590013:GXX590017 HHT590013:HHT590017 HRP590013:HRP590017 IBL590013:IBL590017 ILH590013:ILH590017 IVD590013:IVD590017 JEZ590013:JEZ590017 JOV590013:JOV590017 JYR590013:JYR590017 KIN590013:KIN590017 KSJ590013:KSJ590017 LCF590013:LCF590017 LMB590013:LMB590017 LVX590013:LVX590017 MFT590013:MFT590017 MPP590013:MPP590017 MZL590013:MZL590017 NJH590013:NJH590017 NTD590013:NTD590017 OCZ590013:OCZ590017 OMV590013:OMV590017 OWR590013:OWR590017 PGN590013:PGN590017 PQJ590013:PQJ590017 QAF590013:QAF590017 QKB590013:QKB590017 QTX590013:QTX590017 RDT590013:RDT590017 RNP590013:RNP590017 RXL590013:RXL590017 SHH590013:SHH590017 SRD590013:SRD590017 TAZ590013:TAZ590017 TKV590013:TKV590017 TUR590013:TUR590017 UEN590013:UEN590017 UOJ590013:UOJ590017 UYF590013:UYF590017 VIB590013:VIB590017 VRX590013:VRX590017 WBT590013:WBT590017 WLP590013:WLP590017 WVL590013:WVL590017 B655549:B655553 IZ655549:IZ655553 SV655549:SV655553 ACR655549:ACR655553 AMN655549:AMN655553 AWJ655549:AWJ655553 BGF655549:BGF655553 BQB655549:BQB655553 BZX655549:BZX655553 CJT655549:CJT655553 CTP655549:CTP655553 DDL655549:DDL655553 DNH655549:DNH655553 DXD655549:DXD655553 EGZ655549:EGZ655553 EQV655549:EQV655553 FAR655549:FAR655553 FKN655549:FKN655553 FUJ655549:FUJ655553 GEF655549:GEF655553 GOB655549:GOB655553 GXX655549:GXX655553 HHT655549:HHT655553 HRP655549:HRP655553 IBL655549:IBL655553 ILH655549:ILH655553 IVD655549:IVD655553 JEZ655549:JEZ655553 JOV655549:JOV655553 JYR655549:JYR655553 KIN655549:KIN655553 KSJ655549:KSJ655553 LCF655549:LCF655553 LMB655549:LMB655553 LVX655549:LVX655553 MFT655549:MFT655553 MPP655549:MPP655553 MZL655549:MZL655553 NJH655549:NJH655553 NTD655549:NTD655553 OCZ655549:OCZ655553 OMV655549:OMV655553 OWR655549:OWR655553 PGN655549:PGN655553 PQJ655549:PQJ655553 QAF655549:QAF655553 QKB655549:QKB655553 QTX655549:QTX655553 RDT655549:RDT655553 RNP655549:RNP655553 RXL655549:RXL655553 SHH655549:SHH655553 SRD655549:SRD655553 TAZ655549:TAZ655553 TKV655549:TKV655553 TUR655549:TUR655553 UEN655549:UEN655553 UOJ655549:UOJ655553 UYF655549:UYF655553 VIB655549:VIB655553 VRX655549:VRX655553 WBT655549:WBT655553 WLP655549:WLP655553 WVL655549:WVL655553 B721085:B721089 IZ721085:IZ721089 SV721085:SV721089 ACR721085:ACR721089 AMN721085:AMN721089 AWJ721085:AWJ721089 BGF721085:BGF721089 BQB721085:BQB721089 BZX721085:BZX721089 CJT721085:CJT721089 CTP721085:CTP721089 DDL721085:DDL721089 DNH721085:DNH721089 DXD721085:DXD721089 EGZ721085:EGZ721089 EQV721085:EQV721089 FAR721085:FAR721089 FKN721085:FKN721089 FUJ721085:FUJ721089 GEF721085:GEF721089 GOB721085:GOB721089 GXX721085:GXX721089 HHT721085:HHT721089 HRP721085:HRP721089 IBL721085:IBL721089 ILH721085:ILH721089 IVD721085:IVD721089 JEZ721085:JEZ721089 JOV721085:JOV721089 JYR721085:JYR721089 KIN721085:KIN721089 KSJ721085:KSJ721089 LCF721085:LCF721089 LMB721085:LMB721089 LVX721085:LVX721089 MFT721085:MFT721089 MPP721085:MPP721089 MZL721085:MZL721089 NJH721085:NJH721089 NTD721085:NTD721089 OCZ721085:OCZ721089 OMV721085:OMV721089 OWR721085:OWR721089 PGN721085:PGN721089 PQJ721085:PQJ721089 QAF721085:QAF721089 QKB721085:QKB721089 QTX721085:QTX721089 RDT721085:RDT721089 RNP721085:RNP721089 RXL721085:RXL721089 SHH721085:SHH721089 SRD721085:SRD721089 TAZ721085:TAZ721089 TKV721085:TKV721089 TUR721085:TUR721089 UEN721085:UEN721089 UOJ721085:UOJ721089 UYF721085:UYF721089 VIB721085:VIB721089 VRX721085:VRX721089 WBT721085:WBT721089 WLP721085:WLP721089 WVL721085:WVL721089 B786621:B786625 IZ786621:IZ786625 SV786621:SV786625 ACR786621:ACR786625 AMN786621:AMN786625 AWJ786621:AWJ786625 BGF786621:BGF786625 BQB786621:BQB786625 BZX786621:BZX786625 CJT786621:CJT786625 CTP786621:CTP786625 DDL786621:DDL786625 DNH786621:DNH786625 DXD786621:DXD786625 EGZ786621:EGZ786625 EQV786621:EQV786625 FAR786621:FAR786625 FKN786621:FKN786625 FUJ786621:FUJ786625 GEF786621:GEF786625 GOB786621:GOB786625 GXX786621:GXX786625 HHT786621:HHT786625 HRP786621:HRP786625 IBL786621:IBL786625 ILH786621:ILH786625 IVD786621:IVD786625 JEZ786621:JEZ786625 JOV786621:JOV786625 JYR786621:JYR786625 KIN786621:KIN786625 KSJ786621:KSJ786625 LCF786621:LCF786625 LMB786621:LMB786625 LVX786621:LVX786625 MFT786621:MFT786625 MPP786621:MPP786625 MZL786621:MZL786625 NJH786621:NJH786625 NTD786621:NTD786625 OCZ786621:OCZ786625 OMV786621:OMV786625 OWR786621:OWR786625 PGN786621:PGN786625 PQJ786621:PQJ786625 QAF786621:QAF786625 QKB786621:QKB786625 QTX786621:QTX786625 RDT786621:RDT786625 RNP786621:RNP786625 RXL786621:RXL786625 SHH786621:SHH786625 SRD786621:SRD786625 TAZ786621:TAZ786625 TKV786621:TKV786625 TUR786621:TUR786625 UEN786621:UEN786625 UOJ786621:UOJ786625 UYF786621:UYF786625 VIB786621:VIB786625 VRX786621:VRX786625 WBT786621:WBT786625 WLP786621:WLP786625 WVL786621:WVL786625 B852157:B852161 IZ852157:IZ852161 SV852157:SV852161 ACR852157:ACR852161 AMN852157:AMN852161 AWJ852157:AWJ852161 BGF852157:BGF852161 BQB852157:BQB852161 BZX852157:BZX852161 CJT852157:CJT852161 CTP852157:CTP852161 DDL852157:DDL852161 DNH852157:DNH852161 DXD852157:DXD852161 EGZ852157:EGZ852161 EQV852157:EQV852161 FAR852157:FAR852161 FKN852157:FKN852161 FUJ852157:FUJ852161 GEF852157:GEF852161 GOB852157:GOB852161 GXX852157:GXX852161 HHT852157:HHT852161 HRP852157:HRP852161 IBL852157:IBL852161 ILH852157:ILH852161 IVD852157:IVD852161 JEZ852157:JEZ852161 JOV852157:JOV852161 JYR852157:JYR852161 KIN852157:KIN852161 KSJ852157:KSJ852161 LCF852157:LCF852161 LMB852157:LMB852161 LVX852157:LVX852161 MFT852157:MFT852161 MPP852157:MPP852161 MZL852157:MZL852161 NJH852157:NJH852161 NTD852157:NTD852161 OCZ852157:OCZ852161 OMV852157:OMV852161 OWR852157:OWR852161 PGN852157:PGN852161 PQJ852157:PQJ852161 QAF852157:QAF852161 QKB852157:QKB852161 QTX852157:QTX852161 RDT852157:RDT852161 RNP852157:RNP852161 RXL852157:RXL852161 SHH852157:SHH852161 SRD852157:SRD852161 TAZ852157:TAZ852161 TKV852157:TKV852161 TUR852157:TUR852161 UEN852157:UEN852161 UOJ852157:UOJ852161 UYF852157:UYF852161 VIB852157:VIB852161 VRX852157:VRX852161 WBT852157:WBT852161 WLP852157:WLP852161 WVL852157:WVL852161 B917693:B917697 IZ917693:IZ917697 SV917693:SV917697 ACR917693:ACR917697 AMN917693:AMN917697 AWJ917693:AWJ917697 BGF917693:BGF917697 BQB917693:BQB917697 BZX917693:BZX917697 CJT917693:CJT917697 CTP917693:CTP917697 DDL917693:DDL917697 DNH917693:DNH917697 DXD917693:DXD917697 EGZ917693:EGZ917697 EQV917693:EQV917697 FAR917693:FAR917697 FKN917693:FKN917697 FUJ917693:FUJ917697 GEF917693:GEF917697 GOB917693:GOB917697 GXX917693:GXX917697 HHT917693:HHT917697 HRP917693:HRP917697 IBL917693:IBL917697 ILH917693:ILH917697 IVD917693:IVD917697 JEZ917693:JEZ917697 JOV917693:JOV917697 JYR917693:JYR917697 KIN917693:KIN917697 KSJ917693:KSJ917697 LCF917693:LCF917697 LMB917693:LMB917697 LVX917693:LVX917697 MFT917693:MFT917697 MPP917693:MPP917697 MZL917693:MZL917697 NJH917693:NJH917697 NTD917693:NTD917697 OCZ917693:OCZ917697 OMV917693:OMV917697 OWR917693:OWR917697 PGN917693:PGN917697 PQJ917693:PQJ917697 QAF917693:QAF917697 QKB917693:QKB917697 QTX917693:QTX917697 RDT917693:RDT917697 RNP917693:RNP917697 RXL917693:RXL917697 SHH917693:SHH917697 SRD917693:SRD917697 TAZ917693:TAZ917697 TKV917693:TKV917697 TUR917693:TUR917697 UEN917693:UEN917697 UOJ917693:UOJ917697 UYF917693:UYF917697 VIB917693:VIB917697 VRX917693:VRX917697 WBT917693:WBT917697 WLP917693:WLP917697 WVL917693:WVL917697 B983229:B983233 IZ983229:IZ983233 SV983229:SV983233 ACR983229:ACR983233 AMN983229:AMN983233 AWJ983229:AWJ983233 BGF983229:BGF983233 BQB983229:BQB983233 BZX983229:BZX983233 CJT983229:CJT983233 CTP983229:CTP983233 DDL983229:DDL983233 DNH983229:DNH983233 DXD983229:DXD983233 EGZ983229:EGZ983233 EQV983229:EQV983233 FAR983229:FAR983233 FKN983229:FKN983233 FUJ983229:FUJ983233 GEF983229:GEF983233 GOB983229:GOB983233 GXX983229:GXX983233 HHT983229:HHT983233 HRP983229:HRP983233 IBL983229:IBL983233 ILH983229:ILH983233 IVD983229:IVD983233 JEZ983229:JEZ983233 JOV983229:JOV983233 JYR983229:JYR983233 KIN983229:KIN983233 KSJ983229:KSJ983233 LCF983229:LCF983233 LMB983229:LMB983233 LVX983229:LVX983233 MFT983229:MFT983233 MPP983229:MPP983233 MZL983229:MZL983233 NJH983229:NJH983233 NTD983229:NTD983233 OCZ983229:OCZ983233 OMV983229:OMV983233 OWR983229:OWR983233 PGN983229:PGN983233 PQJ983229:PQJ983233 QAF983229:QAF983233 QKB983229:QKB983233 QTX983229:QTX983233 RDT983229:RDT983233 RNP983229:RNP983233 RXL983229:RXL983233 SHH983229:SHH983233 SRD983229:SRD983233 TAZ983229:TAZ983233 TKV983229:TKV983233 TUR983229:TUR983233 UEN983229:UEN983233 UOJ983229:UOJ983233 UYF983229:UYF983233 VIB983229:VIB983233 VRX983229:VRX983233 WBT983229:WBT983233 WLP983229:WLP983233 WVL983229:WVL983233 F263 JB263 SX263 ACT263 AMP263 AWL263 BGH263 BQD263 BZZ263 CJV263 CTR263 DDN263 DNJ263 DXF263 EHB263 EQX263 FAT263 FKP263 FUL263 GEH263 GOD263 GXZ263 HHV263 HRR263 IBN263 ILJ263 IVF263 JFB263 JOX263 JYT263 KIP263 KSL263 LCH263 LMD263 LVZ263 MFV263 MPR263 MZN263 NJJ263 NTF263 ODB263 OMX263 OWT263 PGP263 PQL263 QAH263 QKD263 QTZ263 RDV263 RNR263 RXN263 SHJ263 SRF263 TBB263 TKX263 TUT263 UEP263 UOL263 UYH263 VID263 VRZ263 WBV263 WLR263 WVN263 F65799 JB65799 SX65799 ACT65799 AMP65799 AWL65799 BGH65799 BQD65799 BZZ65799 CJV65799 CTR65799 DDN65799 DNJ65799 DXF65799 EHB65799 EQX65799 FAT65799 FKP65799 FUL65799 GEH65799 GOD65799 GXZ65799 HHV65799 HRR65799 IBN65799 ILJ65799 IVF65799 JFB65799 JOX65799 JYT65799 KIP65799 KSL65799 LCH65799 LMD65799 LVZ65799 MFV65799 MPR65799 MZN65799 NJJ65799 NTF65799 ODB65799 OMX65799 OWT65799 PGP65799 PQL65799 QAH65799 QKD65799 QTZ65799 RDV65799 RNR65799 RXN65799 SHJ65799 SRF65799 TBB65799 TKX65799 TUT65799 UEP65799 UOL65799 UYH65799 VID65799 VRZ65799 WBV65799 WLR65799 WVN65799 F131335 JB131335 SX131335 ACT131335 AMP131335 AWL131335 BGH131335 BQD131335 BZZ131335 CJV131335 CTR131335 DDN131335 DNJ131335 DXF131335 EHB131335 EQX131335 FAT131335 FKP131335 FUL131335 GEH131335 GOD131335 GXZ131335 HHV131335 HRR131335 IBN131335 ILJ131335 IVF131335 JFB131335 JOX131335 JYT131335 KIP131335 KSL131335 LCH131335 LMD131335 LVZ131335 MFV131335 MPR131335 MZN131335 NJJ131335 NTF131335 ODB131335 OMX131335 OWT131335 PGP131335 PQL131335 QAH131335 QKD131335 QTZ131335 RDV131335 RNR131335 RXN131335 SHJ131335 SRF131335 TBB131335 TKX131335 TUT131335 UEP131335 UOL131335 UYH131335 VID131335 VRZ131335 WBV131335 WLR131335 WVN131335 F196871 JB196871 SX196871 ACT196871 AMP196871 AWL196871 BGH196871 BQD196871 BZZ196871 CJV196871 CTR196871 DDN196871 DNJ196871 DXF196871 EHB196871 EQX196871 FAT196871 FKP196871 FUL196871 GEH196871 GOD196871 GXZ196871 HHV196871 HRR196871 IBN196871 ILJ196871 IVF196871 JFB196871 JOX196871 JYT196871 KIP196871 KSL196871 LCH196871 LMD196871 LVZ196871 MFV196871 MPR196871 MZN196871 NJJ196871 NTF196871 ODB196871 OMX196871 OWT196871 PGP196871 PQL196871 QAH196871 QKD196871 QTZ196871 RDV196871 RNR196871 RXN196871 SHJ196871 SRF196871 TBB196871 TKX196871 TUT196871 UEP196871 UOL196871 UYH196871 VID196871 VRZ196871 WBV196871 WLR196871 WVN196871 F262407 JB262407 SX262407 ACT262407 AMP262407 AWL262407 BGH262407 BQD262407 BZZ262407 CJV262407 CTR262407 DDN262407 DNJ262407 DXF262407 EHB262407 EQX262407 FAT262407 FKP262407 FUL262407 GEH262407 GOD262407 GXZ262407 HHV262407 HRR262407 IBN262407 ILJ262407 IVF262407 JFB262407 JOX262407 JYT262407 KIP262407 KSL262407 LCH262407 LMD262407 LVZ262407 MFV262407 MPR262407 MZN262407 NJJ262407 NTF262407 ODB262407 OMX262407 OWT262407 PGP262407 PQL262407 QAH262407 QKD262407 QTZ262407 RDV262407 RNR262407 RXN262407 SHJ262407 SRF262407 TBB262407 TKX262407 TUT262407 UEP262407 UOL262407 UYH262407 VID262407 VRZ262407 WBV262407 WLR262407 WVN262407 F327943 JB327943 SX327943 ACT327943 AMP327943 AWL327943 BGH327943 BQD327943 BZZ327943 CJV327943 CTR327943 DDN327943 DNJ327943 DXF327943 EHB327943 EQX327943 FAT327943 FKP327943 FUL327943 GEH327943 GOD327943 GXZ327943 HHV327943 HRR327943 IBN327943 ILJ327943 IVF327943 JFB327943 JOX327943 JYT327943 KIP327943 KSL327943 LCH327943 LMD327943 LVZ327943 MFV327943 MPR327943 MZN327943 NJJ327943 NTF327943 ODB327943 OMX327943 OWT327943 PGP327943 PQL327943 QAH327943 QKD327943 QTZ327943 RDV327943 RNR327943 RXN327943 SHJ327943 SRF327943 TBB327943 TKX327943 TUT327943 UEP327943 UOL327943 UYH327943 VID327943 VRZ327943 WBV327943 WLR327943 WVN327943 F393479 JB393479 SX393479 ACT393479 AMP393479 AWL393479 BGH393479 BQD393479 BZZ393479 CJV393479 CTR393479 DDN393479 DNJ393479 DXF393479 EHB393479 EQX393479 FAT393479 FKP393479 FUL393479 GEH393479 GOD393479 GXZ393479 HHV393479 HRR393479 IBN393479 ILJ393479 IVF393479 JFB393479 JOX393479 JYT393479 KIP393479 KSL393479 LCH393479 LMD393479 LVZ393479 MFV393479 MPR393479 MZN393479 NJJ393479 NTF393479 ODB393479 OMX393479 OWT393479 PGP393479 PQL393479 QAH393479 QKD393479 QTZ393479 RDV393479 RNR393479 RXN393479 SHJ393479 SRF393479 TBB393479 TKX393479 TUT393479 UEP393479 UOL393479 UYH393479 VID393479 VRZ393479 WBV393479 WLR393479 WVN393479 F459015 JB459015 SX459015 ACT459015 AMP459015 AWL459015 BGH459015 BQD459015 BZZ459015 CJV459015 CTR459015 DDN459015 DNJ459015 DXF459015 EHB459015 EQX459015 FAT459015 FKP459015 FUL459015 GEH459015 GOD459015 GXZ459015 HHV459015 HRR459015 IBN459015 ILJ459015 IVF459015 JFB459015 JOX459015 JYT459015 KIP459015 KSL459015 LCH459015 LMD459015 LVZ459015 MFV459015 MPR459015 MZN459015 NJJ459015 NTF459015 ODB459015 OMX459015 OWT459015 PGP459015 PQL459015 QAH459015 QKD459015 QTZ459015 RDV459015 RNR459015 RXN459015 SHJ459015 SRF459015 TBB459015 TKX459015 TUT459015 UEP459015 UOL459015 UYH459015 VID459015 VRZ459015 WBV459015 WLR459015 WVN459015 F524551 JB524551 SX524551 ACT524551 AMP524551 AWL524551 BGH524551 BQD524551 BZZ524551 CJV524551 CTR524551 DDN524551 DNJ524551 DXF524551 EHB524551 EQX524551 FAT524551 FKP524551 FUL524551 GEH524551 GOD524551 GXZ524551 HHV524551 HRR524551 IBN524551 ILJ524551 IVF524551 JFB524551 JOX524551 JYT524551 KIP524551 KSL524551 LCH524551 LMD524551 LVZ524551 MFV524551 MPR524551 MZN524551 NJJ524551 NTF524551 ODB524551 OMX524551 OWT524551 PGP524551 PQL524551 QAH524551 QKD524551 QTZ524551 RDV524551 RNR524551 RXN524551 SHJ524551 SRF524551 TBB524551 TKX524551 TUT524551 UEP524551 UOL524551 UYH524551 VID524551 VRZ524551 WBV524551 WLR524551 WVN524551 F590087 JB590087 SX590087 ACT590087 AMP590087 AWL590087 BGH590087 BQD590087 BZZ590087 CJV590087 CTR590087 DDN590087 DNJ590087 DXF590087 EHB590087 EQX590087 FAT590087 FKP590087 FUL590087 GEH590087 GOD590087 GXZ590087 HHV590087 HRR590087 IBN590087 ILJ590087 IVF590087 JFB590087 JOX590087 JYT590087 KIP590087 KSL590087 LCH590087 LMD590087 LVZ590087 MFV590087 MPR590087 MZN590087 NJJ590087 NTF590087 ODB590087 OMX590087 OWT590087 PGP590087 PQL590087 QAH590087 QKD590087 QTZ590087 RDV590087 RNR590087 RXN590087 SHJ590087 SRF590087 TBB590087 TKX590087 TUT590087 UEP590087 UOL590087 UYH590087 VID590087 VRZ590087 WBV590087 WLR590087 WVN590087 F655623 JB655623 SX655623 ACT655623 AMP655623 AWL655623 BGH655623 BQD655623 BZZ655623 CJV655623 CTR655623 DDN655623 DNJ655623 DXF655623 EHB655623 EQX655623 FAT655623 FKP655623 FUL655623 GEH655623 GOD655623 GXZ655623 HHV655623 HRR655623 IBN655623 ILJ655623 IVF655623 JFB655623 JOX655623 JYT655623 KIP655623 KSL655623 LCH655623 LMD655623 LVZ655623 MFV655623 MPR655623 MZN655623 NJJ655623 NTF655623 ODB655623 OMX655623 OWT655623 PGP655623 PQL655623 QAH655623 QKD655623 QTZ655623 RDV655623 RNR655623 RXN655623 SHJ655623 SRF655623 TBB655623 TKX655623 TUT655623 UEP655623 UOL655623 UYH655623 VID655623 VRZ655623 WBV655623 WLR655623 WVN655623 F721159 JB721159 SX721159 ACT721159 AMP721159 AWL721159 BGH721159 BQD721159 BZZ721159 CJV721159 CTR721159 DDN721159 DNJ721159 DXF721159 EHB721159 EQX721159 FAT721159 FKP721159 FUL721159 GEH721159 GOD721159 GXZ721159 HHV721159 HRR721159 IBN721159 ILJ721159 IVF721159 JFB721159 JOX721159 JYT721159 KIP721159 KSL721159 LCH721159 LMD721159 LVZ721159 MFV721159 MPR721159 MZN721159 NJJ721159 NTF721159 ODB721159 OMX721159 OWT721159 PGP721159 PQL721159 QAH721159 QKD721159 QTZ721159 RDV721159 RNR721159 RXN721159 SHJ721159 SRF721159 TBB721159 TKX721159 TUT721159 UEP721159 UOL721159 UYH721159 VID721159 VRZ721159 WBV721159 WLR721159 WVN721159 F786695 JB786695 SX786695 ACT786695 AMP786695 AWL786695 BGH786695 BQD786695 BZZ786695 CJV786695 CTR786695 DDN786695 DNJ786695 DXF786695 EHB786695 EQX786695 FAT786695 FKP786695 FUL786695 GEH786695 GOD786695 GXZ786695 HHV786695 HRR786695 IBN786695 ILJ786695 IVF786695 JFB786695 JOX786695 JYT786695 KIP786695 KSL786695 LCH786695 LMD786695 LVZ786695 MFV786695 MPR786695 MZN786695 NJJ786695 NTF786695 ODB786695 OMX786695 OWT786695 PGP786695 PQL786695 QAH786695 QKD786695 QTZ786695 RDV786695 RNR786695 RXN786695 SHJ786695 SRF786695 TBB786695 TKX786695 TUT786695 UEP786695 UOL786695 UYH786695 VID786695 VRZ786695 WBV786695 WLR786695 WVN786695 F852231 JB852231 SX852231 ACT852231 AMP852231 AWL852231 BGH852231 BQD852231 BZZ852231 CJV852231 CTR852231 DDN852231 DNJ852231 DXF852231 EHB852231 EQX852231 FAT852231 FKP852231 FUL852231 GEH852231 GOD852231 GXZ852231 HHV852231 HRR852231 IBN852231 ILJ852231 IVF852231 JFB852231 JOX852231 JYT852231 KIP852231 KSL852231 LCH852231 LMD852231 LVZ852231 MFV852231 MPR852231 MZN852231 NJJ852231 NTF852231 ODB852231 OMX852231 OWT852231 PGP852231 PQL852231 QAH852231 QKD852231 QTZ852231 RDV852231 RNR852231 RXN852231 SHJ852231 SRF852231 TBB852231 TKX852231 TUT852231 UEP852231 UOL852231 UYH852231 VID852231 VRZ852231 WBV852231 WLR852231 WVN852231 F917767 JB917767 SX917767 ACT917767 AMP917767 AWL917767 BGH917767 BQD917767 BZZ917767 CJV917767 CTR917767 DDN917767 DNJ917767 DXF917767 EHB917767 EQX917767 FAT917767 FKP917767 FUL917767 GEH917767 GOD917767 GXZ917767 HHV917767 HRR917767 IBN917767 ILJ917767 IVF917767 JFB917767 JOX917767 JYT917767 KIP917767 KSL917767 LCH917767 LMD917767 LVZ917767 MFV917767 MPR917767 MZN917767 NJJ917767 NTF917767 ODB917767 OMX917767 OWT917767 PGP917767 PQL917767 QAH917767 QKD917767 QTZ917767 RDV917767 RNR917767 RXN917767 SHJ917767 SRF917767 TBB917767 TKX917767 TUT917767 UEP917767 UOL917767 UYH917767 VID917767 VRZ917767 WBV917767 WLR917767 WVN917767 F983303 JB983303 SX983303 ACT983303 AMP983303 AWL983303 BGH983303 BQD983303 BZZ983303 CJV983303 CTR983303 DDN983303 DNJ983303 DXF983303 EHB983303 EQX983303 FAT983303 FKP983303 FUL983303 GEH983303 GOD983303 GXZ983303 HHV983303 HRR983303 IBN983303 ILJ983303 IVF983303 JFB983303 JOX983303 JYT983303 KIP983303 KSL983303 LCH983303 LMD983303 LVZ983303 MFV983303 MPR983303 MZN983303 NJJ983303 NTF983303 ODB983303 OMX983303 OWT983303 PGP983303 PQL983303 QAH983303 QKD983303 QTZ983303 RDV983303 RNR983303 RXN983303 SHJ983303 SRF983303 TBB983303 TKX983303 TUT983303 UEP983303 UOL983303 UYH983303 VID983303 VRZ983303 WBV983303 WLR983303 WVN983303 F258:F261 JB258:JB261 SX258:SX261 ACT258:ACT261 AMP258:AMP261 AWL258:AWL261 BGH258:BGH261 BQD258:BQD261 BZZ258:BZZ261 CJV258:CJV261 CTR258:CTR261 DDN258:DDN261 DNJ258:DNJ261 DXF258:DXF261 EHB258:EHB261 EQX258:EQX261 FAT258:FAT261 FKP258:FKP261 FUL258:FUL261 GEH258:GEH261 GOD258:GOD261 GXZ258:GXZ261 HHV258:HHV261 HRR258:HRR261 IBN258:IBN261 ILJ258:ILJ261 IVF258:IVF261 JFB258:JFB261 JOX258:JOX261 JYT258:JYT261 KIP258:KIP261 KSL258:KSL261 LCH258:LCH261 LMD258:LMD261 LVZ258:LVZ261 MFV258:MFV261 MPR258:MPR261 MZN258:MZN261 NJJ258:NJJ261 NTF258:NTF261 ODB258:ODB261 OMX258:OMX261 OWT258:OWT261 PGP258:PGP261 PQL258:PQL261 QAH258:QAH261 QKD258:QKD261 QTZ258:QTZ261 RDV258:RDV261 RNR258:RNR261 RXN258:RXN261 SHJ258:SHJ261 SRF258:SRF261 TBB258:TBB261 TKX258:TKX261 TUT258:TUT261 UEP258:UEP261 UOL258:UOL261 UYH258:UYH261 VID258:VID261 VRZ258:VRZ261 WBV258:WBV261 WLR258:WLR261 WVN258:WVN261 F65794:F65797 JB65794:JB65797 SX65794:SX65797 ACT65794:ACT65797 AMP65794:AMP65797 AWL65794:AWL65797 BGH65794:BGH65797 BQD65794:BQD65797 BZZ65794:BZZ65797 CJV65794:CJV65797 CTR65794:CTR65797 DDN65794:DDN65797 DNJ65794:DNJ65797 DXF65794:DXF65797 EHB65794:EHB65797 EQX65794:EQX65797 FAT65794:FAT65797 FKP65794:FKP65797 FUL65794:FUL65797 GEH65794:GEH65797 GOD65794:GOD65797 GXZ65794:GXZ65797 HHV65794:HHV65797 HRR65794:HRR65797 IBN65794:IBN65797 ILJ65794:ILJ65797 IVF65794:IVF65797 JFB65794:JFB65797 JOX65794:JOX65797 JYT65794:JYT65797 KIP65794:KIP65797 KSL65794:KSL65797 LCH65794:LCH65797 LMD65794:LMD65797 LVZ65794:LVZ65797 MFV65794:MFV65797 MPR65794:MPR65797 MZN65794:MZN65797 NJJ65794:NJJ65797 NTF65794:NTF65797 ODB65794:ODB65797 OMX65794:OMX65797 OWT65794:OWT65797 PGP65794:PGP65797 PQL65794:PQL65797 QAH65794:QAH65797 QKD65794:QKD65797 QTZ65794:QTZ65797 RDV65794:RDV65797 RNR65794:RNR65797 RXN65794:RXN65797 SHJ65794:SHJ65797 SRF65794:SRF65797 TBB65794:TBB65797 TKX65794:TKX65797 TUT65794:TUT65797 UEP65794:UEP65797 UOL65794:UOL65797 UYH65794:UYH65797 VID65794:VID65797 VRZ65794:VRZ65797 WBV65794:WBV65797 WLR65794:WLR65797 WVN65794:WVN65797 F131330:F131333 JB131330:JB131333 SX131330:SX131333 ACT131330:ACT131333 AMP131330:AMP131333 AWL131330:AWL131333 BGH131330:BGH131333 BQD131330:BQD131333 BZZ131330:BZZ131333 CJV131330:CJV131333 CTR131330:CTR131333 DDN131330:DDN131333 DNJ131330:DNJ131333 DXF131330:DXF131333 EHB131330:EHB131333 EQX131330:EQX131333 FAT131330:FAT131333 FKP131330:FKP131333 FUL131330:FUL131333 GEH131330:GEH131333 GOD131330:GOD131333 GXZ131330:GXZ131333 HHV131330:HHV131333 HRR131330:HRR131333 IBN131330:IBN131333 ILJ131330:ILJ131333 IVF131330:IVF131333 JFB131330:JFB131333 JOX131330:JOX131333 JYT131330:JYT131333 KIP131330:KIP131333 KSL131330:KSL131333 LCH131330:LCH131333 LMD131330:LMD131333 LVZ131330:LVZ131333 MFV131330:MFV131333 MPR131330:MPR131333 MZN131330:MZN131333 NJJ131330:NJJ131333 NTF131330:NTF131333 ODB131330:ODB131333 OMX131330:OMX131333 OWT131330:OWT131333 PGP131330:PGP131333 PQL131330:PQL131333 QAH131330:QAH131333 QKD131330:QKD131333 QTZ131330:QTZ131333 RDV131330:RDV131333 RNR131330:RNR131333 RXN131330:RXN131333 SHJ131330:SHJ131333 SRF131330:SRF131333 TBB131330:TBB131333 TKX131330:TKX131333 TUT131330:TUT131333 UEP131330:UEP131333 UOL131330:UOL131333 UYH131330:UYH131333 VID131330:VID131333 VRZ131330:VRZ131333 WBV131330:WBV131333 WLR131330:WLR131333 WVN131330:WVN131333 F196866:F196869 JB196866:JB196869 SX196866:SX196869 ACT196866:ACT196869 AMP196866:AMP196869 AWL196866:AWL196869 BGH196866:BGH196869 BQD196866:BQD196869 BZZ196866:BZZ196869 CJV196866:CJV196869 CTR196866:CTR196869 DDN196866:DDN196869 DNJ196866:DNJ196869 DXF196866:DXF196869 EHB196866:EHB196869 EQX196866:EQX196869 FAT196866:FAT196869 FKP196866:FKP196869 FUL196866:FUL196869 GEH196866:GEH196869 GOD196866:GOD196869 GXZ196866:GXZ196869 HHV196866:HHV196869 HRR196866:HRR196869 IBN196866:IBN196869 ILJ196866:ILJ196869 IVF196866:IVF196869 JFB196866:JFB196869 JOX196866:JOX196869 JYT196866:JYT196869 KIP196866:KIP196869 KSL196866:KSL196869 LCH196866:LCH196869 LMD196866:LMD196869 LVZ196866:LVZ196869 MFV196866:MFV196869 MPR196866:MPR196869 MZN196866:MZN196869 NJJ196866:NJJ196869 NTF196866:NTF196869 ODB196866:ODB196869 OMX196866:OMX196869 OWT196866:OWT196869 PGP196866:PGP196869 PQL196866:PQL196869 QAH196866:QAH196869 QKD196866:QKD196869 QTZ196866:QTZ196869 RDV196866:RDV196869 RNR196866:RNR196869 RXN196866:RXN196869 SHJ196866:SHJ196869 SRF196866:SRF196869 TBB196866:TBB196869 TKX196866:TKX196869 TUT196866:TUT196869 UEP196866:UEP196869 UOL196866:UOL196869 UYH196866:UYH196869 VID196866:VID196869 VRZ196866:VRZ196869 WBV196866:WBV196869 WLR196866:WLR196869 WVN196866:WVN196869 F262402:F262405 JB262402:JB262405 SX262402:SX262405 ACT262402:ACT262405 AMP262402:AMP262405 AWL262402:AWL262405 BGH262402:BGH262405 BQD262402:BQD262405 BZZ262402:BZZ262405 CJV262402:CJV262405 CTR262402:CTR262405 DDN262402:DDN262405 DNJ262402:DNJ262405 DXF262402:DXF262405 EHB262402:EHB262405 EQX262402:EQX262405 FAT262402:FAT262405 FKP262402:FKP262405 FUL262402:FUL262405 GEH262402:GEH262405 GOD262402:GOD262405 GXZ262402:GXZ262405 HHV262402:HHV262405 HRR262402:HRR262405 IBN262402:IBN262405 ILJ262402:ILJ262405 IVF262402:IVF262405 JFB262402:JFB262405 JOX262402:JOX262405 JYT262402:JYT262405 KIP262402:KIP262405 KSL262402:KSL262405 LCH262402:LCH262405 LMD262402:LMD262405 LVZ262402:LVZ262405 MFV262402:MFV262405 MPR262402:MPR262405 MZN262402:MZN262405 NJJ262402:NJJ262405 NTF262402:NTF262405 ODB262402:ODB262405 OMX262402:OMX262405 OWT262402:OWT262405 PGP262402:PGP262405 PQL262402:PQL262405 QAH262402:QAH262405 QKD262402:QKD262405 QTZ262402:QTZ262405 RDV262402:RDV262405 RNR262402:RNR262405 RXN262402:RXN262405 SHJ262402:SHJ262405 SRF262402:SRF262405 TBB262402:TBB262405 TKX262402:TKX262405 TUT262402:TUT262405 UEP262402:UEP262405 UOL262402:UOL262405 UYH262402:UYH262405 VID262402:VID262405 VRZ262402:VRZ262405 WBV262402:WBV262405 WLR262402:WLR262405 WVN262402:WVN262405 F327938:F327941 JB327938:JB327941 SX327938:SX327941 ACT327938:ACT327941 AMP327938:AMP327941 AWL327938:AWL327941 BGH327938:BGH327941 BQD327938:BQD327941 BZZ327938:BZZ327941 CJV327938:CJV327941 CTR327938:CTR327941 DDN327938:DDN327941 DNJ327938:DNJ327941 DXF327938:DXF327941 EHB327938:EHB327941 EQX327938:EQX327941 FAT327938:FAT327941 FKP327938:FKP327941 FUL327938:FUL327941 GEH327938:GEH327941 GOD327938:GOD327941 GXZ327938:GXZ327941 HHV327938:HHV327941 HRR327938:HRR327941 IBN327938:IBN327941 ILJ327938:ILJ327941 IVF327938:IVF327941 JFB327938:JFB327941 JOX327938:JOX327941 JYT327938:JYT327941 KIP327938:KIP327941 KSL327938:KSL327941 LCH327938:LCH327941 LMD327938:LMD327941 LVZ327938:LVZ327941 MFV327938:MFV327941 MPR327938:MPR327941 MZN327938:MZN327941 NJJ327938:NJJ327941 NTF327938:NTF327941 ODB327938:ODB327941 OMX327938:OMX327941 OWT327938:OWT327941 PGP327938:PGP327941 PQL327938:PQL327941 QAH327938:QAH327941 QKD327938:QKD327941 QTZ327938:QTZ327941 RDV327938:RDV327941 RNR327938:RNR327941 RXN327938:RXN327941 SHJ327938:SHJ327941 SRF327938:SRF327941 TBB327938:TBB327941 TKX327938:TKX327941 TUT327938:TUT327941 UEP327938:UEP327941 UOL327938:UOL327941 UYH327938:UYH327941 VID327938:VID327941 VRZ327938:VRZ327941 WBV327938:WBV327941 WLR327938:WLR327941 WVN327938:WVN327941 F393474:F393477 JB393474:JB393477 SX393474:SX393477 ACT393474:ACT393477 AMP393474:AMP393477 AWL393474:AWL393477 BGH393474:BGH393477 BQD393474:BQD393477 BZZ393474:BZZ393477 CJV393474:CJV393477 CTR393474:CTR393477 DDN393474:DDN393477 DNJ393474:DNJ393477 DXF393474:DXF393477 EHB393474:EHB393477 EQX393474:EQX393477 FAT393474:FAT393477 FKP393474:FKP393477 FUL393474:FUL393477 GEH393474:GEH393477 GOD393474:GOD393477 GXZ393474:GXZ393477 HHV393474:HHV393477 HRR393474:HRR393477 IBN393474:IBN393477 ILJ393474:ILJ393477 IVF393474:IVF393477 JFB393474:JFB393477 JOX393474:JOX393477 JYT393474:JYT393477 KIP393474:KIP393477 KSL393474:KSL393477 LCH393474:LCH393477 LMD393474:LMD393477 LVZ393474:LVZ393477 MFV393474:MFV393477 MPR393474:MPR393477 MZN393474:MZN393477 NJJ393474:NJJ393477 NTF393474:NTF393477 ODB393474:ODB393477 OMX393474:OMX393477 OWT393474:OWT393477 PGP393474:PGP393477 PQL393474:PQL393477 QAH393474:QAH393477 QKD393474:QKD393477 QTZ393474:QTZ393477 RDV393474:RDV393477 RNR393474:RNR393477 RXN393474:RXN393477 SHJ393474:SHJ393477 SRF393474:SRF393477 TBB393474:TBB393477 TKX393474:TKX393477 TUT393474:TUT393477 UEP393474:UEP393477 UOL393474:UOL393477 UYH393474:UYH393477 VID393474:VID393477 VRZ393474:VRZ393477 WBV393474:WBV393477 WLR393474:WLR393477 WVN393474:WVN393477 F459010:F459013 JB459010:JB459013 SX459010:SX459013 ACT459010:ACT459013 AMP459010:AMP459013 AWL459010:AWL459013 BGH459010:BGH459013 BQD459010:BQD459013 BZZ459010:BZZ459013 CJV459010:CJV459013 CTR459010:CTR459013 DDN459010:DDN459013 DNJ459010:DNJ459013 DXF459010:DXF459013 EHB459010:EHB459013 EQX459010:EQX459013 FAT459010:FAT459013 FKP459010:FKP459013 FUL459010:FUL459013 GEH459010:GEH459013 GOD459010:GOD459013 GXZ459010:GXZ459013 HHV459010:HHV459013 HRR459010:HRR459013 IBN459010:IBN459013 ILJ459010:ILJ459013 IVF459010:IVF459013 JFB459010:JFB459013 JOX459010:JOX459013 JYT459010:JYT459013 KIP459010:KIP459013 KSL459010:KSL459013 LCH459010:LCH459013 LMD459010:LMD459013 LVZ459010:LVZ459013 MFV459010:MFV459013 MPR459010:MPR459013 MZN459010:MZN459013 NJJ459010:NJJ459013 NTF459010:NTF459013 ODB459010:ODB459013 OMX459010:OMX459013 OWT459010:OWT459013 PGP459010:PGP459013 PQL459010:PQL459013 QAH459010:QAH459013 QKD459010:QKD459013 QTZ459010:QTZ459013 RDV459010:RDV459013 RNR459010:RNR459013 RXN459010:RXN459013 SHJ459010:SHJ459013 SRF459010:SRF459013 TBB459010:TBB459013 TKX459010:TKX459013 TUT459010:TUT459013 UEP459010:UEP459013 UOL459010:UOL459013 UYH459010:UYH459013 VID459010:VID459013 VRZ459010:VRZ459013 WBV459010:WBV459013 WLR459010:WLR459013 WVN459010:WVN459013 F524546:F524549 JB524546:JB524549 SX524546:SX524549 ACT524546:ACT524549 AMP524546:AMP524549 AWL524546:AWL524549 BGH524546:BGH524549 BQD524546:BQD524549 BZZ524546:BZZ524549 CJV524546:CJV524549 CTR524546:CTR524549 DDN524546:DDN524549 DNJ524546:DNJ524549 DXF524546:DXF524549 EHB524546:EHB524549 EQX524546:EQX524549 FAT524546:FAT524549 FKP524546:FKP524549 FUL524546:FUL524549 GEH524546:GEH524549 GOD524546:GOD524549 GXZ524546:GXZ524549 HHV524546:HHV524549 HRR524546:HRR524549 IBN524546:IBN524549 ILJ524546:ILJ524549 IVF524546:IVF524549 JFB524546:JFB524549 JOX524546:JOX524549 JYT524546:JYT524549 KIP524546:KIP524549 KSL524546:KSL524549 LCH524546:LCH524549 LMD524546:LMD524549 LVZ524546:LVZ524549 MFV524546:MFV524549 MPR524546:MPR524549 MZN524546:MZN524549 NJJ524546:NJJ524549 NTF524546:NTF524549 ODB524546:ODB524549 OMX524546:OMX524549 OWT524546:OWT524549 PGP524546:PGP524549 PQL524546:PQL524549 QAH524546:QAH524549 QKD524546:QKD524549 QTZ524546:QTZ524549 RDV524546:RDV524549 RNR524546:RNR524549 RXN524546:RXN524549 SHJ524546:SHJ524549 SRF524546:SRF524549 TBB524546:TBB524549 TKX524546:TKX524549 TUT524546:TUT524549 UEP524546:UEP524549 UOL524546:UOL524549 UYH524546:UYH524549 VID524546:VID524549 VRZ524546:VRZ524549 WBV524546:WBV524549 WLR524546:WLR524549 WVN524546:WVN524549 F590082:F590085 JB590082:JB590085 SX590082:SX590085 ACT590082:ACT590085 AMP590082:AMP590085 AWL590082:AWL590085 BGH590082:BGH590085 BQD590082:BQD590085 BZZ590082:BZZ590085 CJV590082:CJV590085 CTR590082:CTR590085 DDN590082:DDN590085 DNJ590082:DNJ590085 DXF590082:DXF590085 EHB590082:EHB590085 EQX590082:EQX590085 FAT590082:FAT590085 FKP590082:FKP590085 FUL590082:FUL590085 GEH590082:GEH590085 GOD590082:GOD590085 GXZ590082:GXZ590085 HHV590082:HHV590085 HRR590082:HRR590085 IBN590082:IBN590085 ILJ590082:ILJ590085 IVF590082:IVF590085 JFB590082:JFB590085 JOX590082:JOX590085 JYT590082:JYT590085 KIP590082:KIP590085 KSL590082:KSL590085 LCH590082:LCH590085 LMD590082:LMD590085 LVZ590082:LVZ590085 MFV590082:MFV590085 MPR590082:MPR590085 MZN590082:MZN590085 NJJ590082:NJJ590085 NTF590082:NTF590085 ODB590082:ODB590085 OMX590082:OMX590085 OWT590082:OWT590085 PGP590082:PGP590085 PQL590082:PQL590085 QAH590082:QAH590085 QKD590082:QKD590085 QTZ590082:QTZ590085 RDV590082:RDV590085 RNR590082:RNR590085 RXN590082:RXN590085 SHJ590082:SHJ590085 SRF590082:SRF590085 TBB590082:TBB590085 TKX590082:TKX590085 TUT590082:TUT590085 UEP590082:UEP590085 UOL590082:UOL590085 UYH590082:UYH590085 VID590082:VID590085 VRZ590082:VRZ590085 WBV590082:WBV590085 WLR590082:WLR590085 WVN590082:WVN590085 F655618:F655621 JB655618:JB655621 SX655618:SX655621 ACT655618:ACT655621 AMP655618:AMP655621 AWL655618:AWL655621 BGH655618:BGH655621 BQD655618:BQD655621 BZZ655618:BZZ655621 CJV655618:CJV655621 CTR655618:CTR655621 DDN655618:DDN655621 DNJ655618:DNJ655621 DXF655618:DXF655621 EHB655618:EHB655621 EQX655618:EQX655621 FAT655618:FAT655621 FKP655618:FKP655621 FUL655618:FUL655621 GEH655618:GEH655621 GOD655618:GOD655621 GXZ655618:GXZ655621 HHV655618:HHV655621 HRR655618:HRR655621 IBN655618:IBN655621 ILJ655618:ILJ655621 IVF655618:IVF655621 JFB655618:JFB655621 JOX655618:JOX655621 JYT655618:JYT655621 KIP655618:KIP655621 KSL655618:KSL655621 LCH655618:LCH655621 LMD655618:LMD655621 LVZ655618:LVZ655621 MFV655618:MFV655621 MPR655618:MPR655621 MZN655618:MZN655621 NJJ655618:NJJ655621 NTF655618:NTF655621 ODB655618:ODB655621 OMX655618:OMX655621 OWT655618:OWT655621 PGP655618:PGP655621 PQL655618:PQL655621 QAH655618:QAH655621 QKD655618:QKD655621 QTZ655618:QTZ655621 RDV655618:RDV655621 RNR655618:RNR655621 RXN655618:RXN655621 SHJ655618:SHJ655621 SRF655618:SRF655621 TBB655618:TBB655621 TKX655618:TKX655621 TUT655618:TUT655621 UEP655618:UEP655621 UOL655618:UOL655621 UYH655618:UYH655621 VID655618:VID655621 VRZ655618:VRZ655621 WBV655618:WBV655621 WLR655618:WLR655621 WVN655618:WVN655621 F721154:F721157 JB721154:JB721157 SX721154:SX721157 ACT721154:ACT721157 AMP721154:AMP721157 AWL721154:AWL721157 BGH721154:BGH721157 BQD721154:BQD721157 BZZ721154:BZZ721157 CJV721154:CJV721157 CTR721154:CTR721157 DDN721154:DDN721157 DNJ721154:DNJ721157 DXF721154:DXF721157 EHB721154:EHB721157 EQX721154:EQX721157 FAT721154:FAT721157 FKP721154:FKP721157 FUL721154:FUL721157 GEH721154:GEH721157 GOD721154:GOD721157 GXZ721154:GXZ721157 HHV721154:HHV721157 HRR721154:HRR721157 IBN721154:IBN721157 ILJ721154:ILJ721157 IVF721154:IVF721157 JFB721154:JFB721157 JOX721154:JOX721157 JYT721154:JYT721157 KIP721154:KIP721157 KSL721154:KSL721157 LCH721154:LCH721157 LMD721154:LMD721157 LVZ721154:LVZ721157 MFV721154:MFV721157 MPR721154:MPR721157 MZN721154:MZN721157 NJJ721154:NJJ721157 NTF721154:NTF721157 ODB721154:ODB721157 OMX721154:OMX721157 OWT721154:OWT721157 PGP721154:PGP721157 PQL721154:PQL721157 QAH721154:QAH721157 QKD721154:QKD721157 QTZ721154:QTZ721157 RDV721154:RDV721157 RNR721154:RNR721157 RXN721154:RXN721157 SHJ721154:SHJ721157 SRF721154:SRF721157 TBB721154:TBB721157 TKX721154:TKX721157 TUT721154:TUT721157 UEP721154:UEP721157 UOL721154:UOL721157 UYH721154:UYH721157 VID721154:VID721157 VRZ721154:VRZ721157 WBV721154:WBV721157 WLR721154:WLR721157 WVN721154:WVN721157 F786690:F786693 JB786690:JB786693 SX786690:SX786693 ACT786690:ACT786693 AMP786690:AMP786693 AWL786690:AWL786693 BGH786690:BGH786693 BQD786690:BQD786693 BZZ786690:BZZ786693 CJV786690:CJV786693 CTR786690:CTR786693 DDN786690:DDN786693 DNJ786690:DNJ786693 DXF786690:DXF786693 EHB786690:EHB786693 EQX786690:EQX786693 FAT786690:FAT786693 FKP786690:FKP786693 FUL786690:FUL786693 GEH786690:GEH786693 GOD786690:GOD786693 GXZ786690:GXZ786693 HHV786690:HHV786693 HRR786690:HRR786693 IBN786690:IBN786693 ILJ786690:ILJ786693 IVF786690:IVF786693 JFB786690:JFB786693 JOX786690:JOX786693 JYT786690:JYT786693 KIP786690:KIP786693 KSL786690:KSL786693 LCH786690:LCH786693 LMD786690:LMD786693 LVZ786690:LVZ786693 MFV786690:MFV786693 MPR786690:MPR786693 MZN786690:MZN786693 NJJ786690:NJJ786693 NTF786690:NTF786693 ODB786690:ODB786693 OMX786690:OMX786693 OWT786690:OWT786693 PGP786690:PGP786693 PQL786690:PQL786693 QAH786690:QAH786693 QKD786690:QKD786693 QTZ786690:QTZ786693 RDV786690:RDV786693 RNR786690:RNR786693 RXN786690:RXN786693 SHJ786690:SHJ786693 SRF786690:SRF786693 TBB786690:TBB786693 TKX786690:TKX786693 TUT786690:TUT786693 UEP786690:UEP786693 UOL786690:UOL786693 UYH786690:UYH786693 VID786690:VID786693 VRZ786690:VRZ786693 WBV786690:WBV786693 WLR786690:WLR786693 WVN786690:WVN786693 F852226:F852229 JB852226:JB852229 SX852226:SX852229 ACT852226:ACT852229 AMP852226:AMP852229 AWL852226:AWL852229 BGH852226:BGH852229 BQD852226:BQD852229 BZZ852226:BZZ852229 CJV852226:CJV852229 CTR852226:CTR852229 DDN852226:DDN852229 DNJ852226:DNJ852229 DXF852226:DXF852229 EHB852226:EHB852229 EQX852226:EQX852229 FAT852226:FAT852229 FKP852226:FKP852229 FUL852226:FUL852229 GEH852226:GEH852229 GOD852226:GOD852229 GXZ852226:GXZ852229 HHV852226:HHV852229 HRR852226:HRR852229 IBN852226:IBN852229 ILJ852226:ILJ852229 IVF852226:IVF852229 JFB852226:JFB852229 JOX852226:JOX852229 JYT852226:JYT852229 KIP852226:KIP852229 KSL852226:KSL852229 LCH852226:LCH852229 LMD852226:LMD852229 LVZ852226:LVZ852229 MFV852226:MFV852229 MPR852226:MPR852229 MZN852226:MZN852229 NJJ852226:NJJ852229 NTF852226:NTF852229 ODB852226:ODB852229 OMX852226:OMX852229 OWT852226:OWT852229 PGP852226:PGP852229 PQL852226:PQL852229 QAH852226:QAH852229 QKD852226:QKD852229 QTZ852226:QTZ852229 RDV852226:RDV852229 RNR852226:RNR852229 RXN852226:RXN852229 SHJ852226:SHJ852229 SRF852226:SRF852229 TBB852226:TBB852229 TKX852226:TKX852229 TUT852226:TUT852229 UEP852226:UEP852229 UOL852226:UOL852229 UYH852226:UYH852229 VID852226:VID852229 VRZ852226:VRZ852229 WBV852226:WBV852229 WLR852226:WLR852229 WVN852226:WVN852229 F917762:F917765 JB917762:JB917765 SX917762:SX917765 ACT917762:ACT917765 AMP917762:AMP917765 AWL917762:AWL917765 BGH917762:BGH917765 BQD917762:BQD917765 BZZ917762:BZZ917765 CJV917762:CJV917765 CTR917762:CTR917765 DDN917762:DDN917765 DNJ917762:DNJ917765 DXF917762:DXF917765 EHB917762:EHB917765 EQX917762:EQX917765 FAT917762:FAT917765 FKP917762:FKP917765 FUL917762:FUL917765 GEH917762:GEH917765 GOD917762:GOD917765 GXZ917762:GXZ917765 HHV917762:HHV917765 HRR917762:HRR917765 IBN917762:IBN917765 ILJ917762:ILJ917765 IVF917762:IVF917765 JFB917762:JFB917765 JOX917762:JOX917765 JYT917762:JYT917765 KIP917762:KIP917765 KSL917762:KSL917765 LCH917762:LCH917765 LMD917762:LMD917765 LVZ917762:LVZ917765 MFV917762:MFV917765 MPR917762:MPR917765 MZN917762:MZN917765 NJJ917762:NJJ917765 NTF917762:NTF917765 ODB917762:ODB917765 OMX917762:OMX917765 OWT917762:OWT917765 PGP917762:PGP917765 PQL917762:PQL917765 QAH917762:QAH917765 QKD917762:QKD917765 QTZ917762:QTZ917765 RDV917762:RDV917765 RNR917762:RNR917765 RXN917762:RXN917765 SHJ917762:SHJ917765 SRF917762:SRF917765 TBB917762:TBB917765 TKX917762:TKX917765 TUT917762:TUT917765 UEP917762:UEP917765 UOL917762:UOL917765 UYH917762:UYH917765 VID917762:VID917765 VRZ917762:VRZ917765 WBV917762:WBV917765 WLR917762:WLR917765 WVN917762:WVN917765 F983298:F983301 JB983298:JB983301 SX983298:SX983301 ACT983298:ACT983301 AMP983298:AMP983301 AWL983298:AWL983301 BGH983298:BGH983301 BQD983298:BQD983301 BZZ983298:BZZ983301 CJV983298:CJV983301 CTR983298:CTR983301 DDN983298:DDN983301 DNJ983298:DNJ983301 DXF983298:DXF983301 EHB983298:EHB983301 EQX983298:EQX983301 FAT983298:FAT983301 FKP983298:FKP983301 FUL983298:FUL983301 GEH983298:GEH983301 GOD983298:GOD983301 GXZ983298:GXZ983301 HHV983298:HHV983301 HRR983298:HRR983301 IBN983298:IBN983301 ILJ983298:ILJ983301 IVF983298:IVF983301 JFB983298:JFB983301 JOX983298:JOX983301 JYT983298:JYT983301 KIP983298:KIP983301 KSL983298:KSL983301 LCH983298:LCH983301 LMD983298:LMD983301 LVZ983298:LVZ983301 MFV983298:MFV983301 MPR983298:MPR983301 MZN983298:MZN983301 NJJ983298:NJJ983301 NTF983298:NTF983301 ODB983298:ODB983301 OMX983298:OMX983301 OWT983298:OWT983301 PGP983298:PGP983301 PQL983298:PQL983301 QAH983298:QAH983301 QKD983298:QKD983301 QTZ983298:QTZ983301 RDV983298:RDV983301 RNR983298:RNR983301 RXN983298:RXN983301 SHJ983298:SHJ983301 SRF983298:SRF983301 TBB983298:TBB983301 TKX983298:TKX983301 TUT983298:TUT983301 UEP983298:UEP983301 UOL983298:UOL983301 UYH983298:UYH983301 VID983298:VID983301 VRZ983298:VRZ983301 WBV983298:WBV983301 WLR983298:WLR983301 WVN983298:WVN983301 G253:G257 JC253:JC257 SY253:SY257 ACU253:ACU257 AMQ253:AMQ257 AWM253:AWM257 BGI253:BGI257 BQE253:BQE257 CAA253:CAA257 CJW253:CJW257 CTS253:CTS257 DDO253:DDO257 DNK253:DNK257 DXG253:DXG257 EHC253:EHC257 EQY253:EQY257 FAU253:FAU257 FKQ253:FKQ257 FUM253:FUM257 GEI253:GEI257 GOE253:GOE257 GYA253:GYA257 HHW253:HHW257 HRS253:HRS257 IBO253:IBO257 ILK253:ILK257 IVG253:IVG257 JFC253:JFC257 JOY253:JOY257 JYU253:JYU257 KIQ253:KIQ257 KSM253:KSM257 LCI253:LCI257 LME253:LME257 LWA253:LWA257 MFW253:MFW257 MPS253:MPS257 MZO253:MZO257 NJK253:NJK257 NTG253:NTG257 ODC253:ODC257 OMY253:OMY257 OWU253:OWU257 PGQ253:PGQ257 PQM253:PQM257 QAI253:QAI257 QKE253:QKE257 QUA253:QUA257 RDW253:RDW257 RNS253:RNS257 RXO253:RXO257 SHK253:SHK257 SRG253:SRG257 TBC253:TBC257 TKY253:TKY257 TUU253:TUU257 UEQ253:UEQ257 UOM253:UOM257 UYI253:UYI257 VIE253:VIE257 VSA253:VSA257 WBW253:WBW257 WLS253:WLS257 WVO253:WVO257 G65789:G65793 JC65789:JC65793 SY65789:SY65793 ACU65789:ACU65793 AMQ65789:AMQ65793 AWM65789:AWM65793 BGI65789:BGI65793 BQE65789:BQE65793 CAA65789:CAA65793 CJW65789:CJW65793 CTS65789:CTS65793 DDO65789:DDO65793 DNK65789:DNK65793 DXG65789:DXG65793 EHC65789:EHC65793 EQY65789:EQY65793 FAU65789:FAU65793 FKQ65789:FKQ65793 FUM65789:FUM65793 GEI65789:GEI65793 GOE65789:GOE65793 GYA65789:GYA65793 HHW65789:HHW65793 HRS65789:HRS65793 IBO65789:IBO65793 ILK65789:ILK65793 IVG65789:IVG65793 JFC65789:JFC65793 JOY65789:JOY65793 JYU65789:JYU65793 KIQ65789:KIQ65793 KSM65789:KSM65793 LCI65789:LCI65793 LME65789:LME65793 LWA65789:LWA65793 MFW65789:MFW65793 MPS65789:MPS65793 MZO65789:MZO65793 NJK65789:NJK65793 NTG65789:NTG65793 ODC65789:ODC65793 OMY65789:OMY65793 OWU65789:OWU65793 PGQ65789:PGQ65793 PQM65789:PQM65793 QAI65789:QAI65793 QKE65789:QKE65793 QUA65789:QUA65793 RDW65789:RDW65793 RNS65789:RNS65793 RXO65789:RXO65793 SHK65789:SHK65793 SRG65789:SRG65793 TBC65789:TBC65793 TKY65789:TKY65793 TUU65789:TUU65793 UEQ65789:UEQ65793 UOM65789:UOM65793 UYI65789:UYI65793 VIE65789:VIE65793 VSA65789:VSA65793 WBW65789:WBW65793 WLS65789:WLS65793 WVO65789:WVO65793 G131325:G131329 JC131325:JC131329 SY131325:SY131329 ACU131325:ACU131329 AMQ131325:AMQ131329 AWM131325:AWM131329 BGI131325:BGI131329 BQE131325:BQE131329 CAA131325:CAA131329 CJW131325:CJW131329 CTS131325:CTS131329 DDO131325:DDO131329 DNK131325:DNK131329 DXG131325:DXG131329 EHC131325:EHC131329 EQY131325:EQY131329 FAU131325:FAU131329 FKQ131325:FKQ131329 FUM131325:FUM131329 GEI131325:GEI131329 GOE131325:GOE131329 GYA131325:GYA131329 HHW131325:HHW131329 HRS131325:HRS131329 IBO131325:IBO131329 ILK131325:ILK131329 IVG131325:IVG131329 JFC131325:JFC131329 JOY131325:JOY131329 JYU131325:JYU131329 KIQ131325:KIQ131329 KSM131325:KSM131329 LCI131325:LCI131329 LME131325:LME131329 LWA131325:LWA131329 MFW131325:MFW131329 MPS131325:MPS131329 MZO131325:MZO131329 NJK131325:NJK131329 NTG131325:NTG131329 ODC131325:ODC131329 OMY131325:OMY131329 OWU131325:OWU131329 PGQ131325:PGQ131329 PQM131325:PQM131329 QAI131325:QAI131329 QKE131325:QKE131329 QUA131325:QUA131329 RDW131325:RDW131329 RNS131325:RNS131329 RXO131325:RXO131329 SHK131325:SHK131329 SRG131325:SRG131329 TBC131325:TBC131329 TKY131325:TKY131329 TUU131325:TUU131329 UEQ131325:UEQ131329 UOM131325:UOM131329 UYI131325:UYI131329 VIE131325:VIE131329 VSA131325:VSA131329 WBW131325:WBW131329 WLS131325:WLS131329 WVO131325:WVO131329 G196861:G196865 JC196861:JC196865 SY196861:SY196865 ACU196861:ACU196865 AMQ196861:AMQ196865 AWM196861:AWM196865 BGI196861:BGI196865 BQE196861:BQE196865 CAA196861:CAA196865 CJW196861:CJW196865 CTS196861:CTS196865 DDO196861:DDO196865 DNK196861:DNK196865 DXG196861:DXG196865 EHC196861:EHC196865 EQY196861:EQY196865 FAU196861:FAU196865 FKQ196861:FKQ196865 FUM196861:FUM196865 GEI196861:GEI196865 GOE196861:GOE196865 GYA196861:GYA196865 HHW196861:HHW196865 HRS196861:HRS196865 IBO196861:IBO196865 ILK196861:ILK196865 IVG196861:IVG196865 JFC196861:JFC196865 JOY196861:JOY196865 JYU196861:JYU196865 KIQ196861:KIQ196865 KSM196861:KSM196865 LCI196861:LCI196865 LME196861:LME196865 LWA196861:LWA196865 MFW196861:MFW196865 MPS196861:MPS196865 MZO196861:MZO196865 NJK196861:NJK196865 NTG196861:NTG196865 ODC196861:ODC196865 OMY196861:OMY196865 OWU196861:OWU196865 PGQ196861:PGQ196865 PQM196861:PQM196865 QAI196861:QAI196865 QKE196861:QKE196865 QUA196861:QUA196865 RDW196861:RDW196865 RNS196861:RNS196865 RXO196861:RXO196865 SHK196861:SHK196865 SRG196861:SRG196865 TBC196861:TBC196865 TKY196861:TKY196865 TUU196861:TUU196865 UEQ196861:UEQ196865 UOM196861:UOM196865 UYI196861:UYI196865 VIE196861:VIE196865 VSA196861:VSA196865 WBW196861:WBW196865 WLS196861:WLS196865 WVO196861:WVO196865 G262397:G262401 JC262397:JC262401 SY262397:SY262401 ACU262397:ACU262401 AMQ262397:AMQ262401 AWM262397:AWM262401 BGI262397:BGI262401 BQE262397:BQE262401 CAA262397:CAA262401 CJW262397:CJW262401 CTS262397:CTS262401 DDO262397:DDO262401 DNK262397:DNK262401 DXG262397:DXG262401 EHC262397:EHC262401 EQY262397:EQY262401 FAU262397:FAU262401 FKQ262397:FKQ262401 FUM262397:FUM262401 GEI262397:GEI262401 GOE262397:GOE262401 GYA262397:GYA262401 HHW262397:HHW262401 HRS262397:HRS262401 IBO262397:IBO262401 ILK262397:ILK262401 IVG262397:IVG262401 JFC262397:JFC262401 JOY262397:JOY262401 JYU262397:JYU262401 KIQ262397:KIQ262401 KSM262397:KSM262401 LCI262397:LCI262401 LME262397:LME262401 LWA262397:LWA262401 MFW262397:MFW262401 MPS262397:MPS262401 MZO262397:MZO262401 NJK262397:NJK262401 NTG262397:NTG262401 ODC262397:ODC262401 OMY262397:OMY262401 OWU262397:OWU262401 PGQ262397:PGQ262401 PQM262397:PQM262401 QAI262397:QAI262401 QKE262397:QKE262401 QUA262397:QUA262401 RDW262397:RDW262401 RNS262397:RNS262401 RXO262397:RXO262401 SHK262397:SHK262401 SRG262397:SRG262401 TBC262397:TBC262401 TKY262397:TKY262401 TUU262397:TUU262401 UEQ262397:UEQ262401 UOM262397:UOM262401 UYI262397:UYI262401 VIE262397:VIE262401 VSA262397:VSA262401 WBW262397:WBW262401 WLS262397:WLS262401 WVO262397:WVO262401 G327933:G327937 JC327933:JC327937 SY327933:SY327937 ACU327933:ACU327937 AMQ327933:AMQ327937 AWM327933:AWM327937 BGI327933:BGI327937 BQE327933:BQE327937 CAA327933:CAA327937 CJW327933:CJW327937 CTS327933:CTS327937 DDO327933:DDO327937 DNK327933:DNK327937 DXG327933:DXG327937 EHC327933:EHC327937 EQY327933:EQY327937 FAU327933:FAU327937 FKQ327933:FKQ327937 FUM327933:FUM327937 GEI327933:GEI327937 GOE327933:GOE327937 GYA327933:GYA327937 HHW327933:HHW327937 HRS327933:HRS327937 IBO327933:IBO327937 ILK327933:ILK327937 IVG327933:IVG327937 JFC327933:JFC327937 JOY327933:JOY327937 JYU327933:JYU327937 KIQ327933:KIQ327937 KSM327933:KSM327937 LCI327933:LCI327937 LME327933:LME327937 LWA327933:LWA327937 MFW327933:MFW327937 MPS327933:MPS327937 MZO327933:MZO327937 NJK327933:NJK327937 NTG327933:NTG327937 ODC327933:ODC327937 OMY327933:OMY327937 OWU327933:OWU327937 PGQ327933:PGQ327937 PQM327933:PQM327937 QAI327933:QAI327937 QKE327933:QKE327937 QUA327933:QUA327937 RDW327933:RDW327937 RNS327933:RNS327937 RXO327933:RXO327937 SHK327933:SHK327937 SRG327933:SRG327937 TBC327933:TBC327937 TKY327933:TKY327937 TUU327933:TUU327937 UEQ327933:UEQ327937 UOM327933:UOM327937 UYI327933:UYI327937 VIE327933:VIE327937 VSA327933:VSA327937 WBW327933:WBW327937 WLS327933:WLS327937 WVO327933:WVO327937 G393469:G393473 JC393469:JC393473 SY393469:SY393473 ACU393469:ACU393473 AMQ393469:AMQ393473 AWM393469:AWM393473 BGI393469:BGI393473 BQE393469:BQE393473 CAA393469:CAA393473 CJW393469:CJW393473 CTS393469:CTS393473 DDO393469:DDO393473 DNK393469:DNK393473 DXG393469:DXG393473 EHC393469:EHC393473 EQY393469:EQY393473 FAU393469:FAU393473 FKQ393469:FKQ393473 FUM393469:FUM393473 GEI393469:GEI393473 GOE393469:GOE393473 GYA393469:GYA393473 HHW393469:HHW393473 HRS393469:HRS393473 IBO393469:IBO393473 ILK393469:ILK393473 IVG393469:IVG393473 JFC393469:JFC393473 JOY393469:JOY393473 JYU393469:JYU393473 KIQ393469:KIQ393473 KSM393469:KSM393473 LCI393469:LCI393473 LME393469:LME393473 LWA393469:LWA393473 MFW393469:MFW393473 MPS393469:MPS393473 MZO393469:MZO393473 NJK393469:NJK393473 NTG393469:NTG393473 ODC393469:ODC393473 OMY393469:OMY393473 OWU393469:OWU393473 PGQ393469:PGQ393473 PQM393469:PQM393473 QAI393469:QAI393473 QKE393469:QKE393473 QUA393469:QUA393473 RDW393469:RDW393473 RNS393469:RNS393473 RXO393469:RXO393473 SHK393469:SHK393473 SRG393469:SRG393473 TBC393469:TBC393473 TKY393469:TKY393473 TUU393469:TUU393473 UEQ393469:UEQ393473 UOM393469:UOM393473 UYI393469:UYI393473 VIE393469:VIE393473 VSA393469:VSA393473 WBW393469:WBW393473 WLS393469:WLS393473 WVO393469:WVO393473 G459005:G459009 JC459005:JC459009 SY459005:SY459009 ACU459005:ACU459009 AMQ459005:AMQ459009 AWM459005:AWM459009 BGI459005:BGI459009 BQE459005:BQE459009 CAA459005:CAA459009 CJW459005:CJW459009 CTS459005:CTS459009 DDO459005:DDO459009 DNK459005:DNK459009 DXG459005:DXG459009 EHC459005:EHC459009 EQY459005:EQY459009 FAU459005:FAU459009 FKQ459005:FKQ459009 FUM459005:FUM459009 GEI459005:GEI459009 GOE459005:GOE459009 GYA459005:GYA459009 HHW459005:HHW459009 HRS459005:HRS459009 IBO459005:IBO459009 ILK459005:ILK459009 IVG459005:IVG459009 JFC459005:JFC459009 JOY459005:JOY459009 JYU459005:JYU459009 KIQ459005:KIQ459009 KSM459005:KSM459009 LCI459005:LCI459009 LME459005:LME459009 LWA459005:LWA459009 MFW459005:MFW459009 MPS459005:MPS459009 MZO459005:MZO459009 NJK459005:NJK459009 NTG459005:NTG459009 ODC459005:ODC459009 OMY459005:OMY459009 OWU459005:OWU459009 PGQ459005:PGQ459009 PQM459005:PQM459009 QAI459005:QAI459009 QKE459005:QKE459009 QUA459005:QUA459009 RDW459005:RDW459009 RNS459005:RNS459009 RXO459005:RXO459009 SHK459005:SHK459009 SRG459005:SRG459009 TBC459005:TBC459009 TKY459005:TKY459009 TUU459005:TUU459009 UEQ459005:UEQ459009 UOM459005:UOM459009 UYI459005:UYI459009 VIE459005:VIE459009 VSA459005:VSA459009 WBW459005:WBW459009 WLS459005:WLS459009 WVO459005:WVO459009 G524541:G524545 JC524541:JC524545 SY524541:SY524545 ACU524541:ACU524545 AMQ524541:AMQ524545 AWM524541:AWM524545 BGI524541:BGI524545 BQE524541:BQE524545 CAA524541:CAA524545 CJW524541:CJW524545 CTS524541:CTS524545 DDO524541:DDO524545 DNK524541:DNK524545 DXG524541:DXG524545 EHC524541:EHC524545 EQY524541:EQY524545 FAU524541:FAU524545 FKQ524541:FKQ524545 FUM524541:FUM524545 GEI524541:GEI524545 GOE524541:GOE524545 GYA524541:GYA524545 HHW524541:HHW524545 HRS524541:HRS524545 IBO524541:IBO524545 ILK524541:ILK524545 IVG524541:IVG524545 JFC524541:JFC524545 JOY524541:JOY524545 JYU524541:JYU524545 KIQ524541:KIQ524545 KSM524541:KSM524545 LCI524541:LCI524545 LME524541:LME524545 LWA524541:LWA524545 MFW524541:MFW524545 MPS524541:MPS524545 MZO524541:MZO524545 NJK524541:NJK524545 NTG524541:NTG524545 ODC524541:ODC524545 OMY524541:OMY524545 OWU524541:OWU524545 PGQ524541:PGQ524545 PQM524541:PQM524545 QAI524541:QAI524545 QKE524541:QKE524545 QUA524541:QUA524545 RDW524541:RDW524545 RNS524541:RNS524545 RXO524541:RXO524545 SHK524541:SHK524545 SRG524541:SRG524545 TBC524541:TBC524545 TKY524541:TKY524545 TUU524541:TUU524545 UEQ524541:UEQ524545 UOM524541:UOM524545 UYI524541:UYI524545 VIE524541:VIE524545 VSA524541:VSA524545 WBW524541:WBW524545 WLS524541:WLS524545 WVO524541:WVO524545 G590077:G590081 JC590077:JC590081 SY590077:SY590081 ACU590077:ACU590081 AMQ590077:AMQ590081 AWM590077:AWM590081 BGI590077:BGI590081 BQE590077:BQE590081 CAA590077:CAA590081 CJW590077:CJW590081 CTS590077:CTS590081 DDO590077:DDO590081 DNK590077:DNK590081 DXG590077:DXG590081 EHC590077:EHC590081 EQY590077:EQY590081 FAU590077:FAU590081 FKQ590077:FKQ590081 FUM590077:FUM590081 GEI590077:GEI590081 GOE590077:GOE590081 GYA590077:GYA590081 HHW590077:HHW590081 HRS590077:HRS590081 IBO590077:IBO590081 ILK590077:ILK590081 IVG590077:IVG590081 JFC590077:JFC590081 JOY590077:JOY590081 JYU590077:JYU590081 KIQ590077:KIQ590081 KSM590077:KSM590081 LCI590077:LCI590081 LME590077:LME590081 LWA590077:LWA590081 MFW590077:MFW590081 MPS590077:MPS590081 MZO590077:MZO590081 NJK590077:NJK590081 NTG590077:NTG590081 ODC590077:ODC590081 OMY590077:OMY590081 OWU590077:OWU590081 PGQ590077:PGQ590081 PQM590077:PQM590081 QAI590077:QAI590081 QKE590077:QKE590081 QUA590077:QUA590081 RDW590077:RDW590081 RNS590077:RNS590081 RXO590077:RXO590081 SHK590077:SHK590081 SRG590077:SRG590081 TBC590077:TBC590081 TKY590077:TKY590081 TUU590077:TUU590081 UEQ590077:UEQ590081 UOM590077:UOM590081 UYI590077:UYI590081 VIE590077:VIE590081 VSA590077:VSA590081 WBW590077:WBW590081 WLS590077:WLS590081 WVO590077:WVO590081 G655613:G655617 JC655613:JC655617 SY655613:SY655617 ACU655613:ACU655617 AMQ655613:AMQ655617 AWM655613:AWM655617 BGI655613:BGI655617 BQE655613:BQE655617 CAA655613:CAA655617 CJW655613:CJW655617 CTS655613:CTS655617 DDO655613:DDO655617 DNK655613:DNK655617 DXG655613:DXG655617 EHC655613:EHC655617 EQY655613:EQY655617 FAU655613:FAU655617 FKQ655613:FKQ655617 FUM655613:FUM655617 GEI655613:GEI655617 GOE655613:GOE655617 GYA655613:GYA655617 HHW655613:HHW655617 HRS655613:HRS655617 IBO655613:IBO655617 ILK655613:ILK655617 IVG655613:IVG655617 JFC655613:JFC655617 JOY655613:JOY655617 JYU655613:JYU655617 KIQ655613:KIQ655617 KSM655613:KSM655617 LCI655613:LCI655617 LME655613:LME655617 LWA655613:LWA655617 MFW655613:MFW655617 MPS655613:MPS655617 MZO655613:MZO655617 NJK655613:NJK655617 NTG655613:NTG655617 ODC655613:ODC655617 OMY655613:OMY655617 OWU655613:OWU655617 PGQ655613:PGQ655617 PQM655613:PQM655617 QAI655613:QAI655617 QKE655613:QKE655617 QUA655613:QUA655617 RDW655613:RDW655617 RNS655613:RNS655617 RXO655613:RXO655617 SHK655613:SHK655617 SRG655613:SRG655617 TBC655613:TBC655617 TKY655613:TKY655617 TUU655613:TUU655617 UEQ655613:UEQ655617 UOM655613:UOM655617 UYI655613:UYI655617 VIE655613:VIE655617 VSA655613:VSA655617 WBW655613:WBW655617 WLS655613:WLS655617 WVO655613:WVO655617 G721149:G721153 JC721149:JC721153 SY721149:SY721153 ACU721149:ACU721153 AMQ721149:AMQ721153 AWM721149:AWM721153 BGI721149:BGI721153 BQE721149:BQE721153 CAA721149:CAA721153 CJW721149:CJW721153 CTS721149:CTS721153 DDO721149:DDO721153 DNK721149:DNK721153 DXG721149:DXG721153 EHC721149:EHC721153 EQY721149:EQY721153 FAU721149:FAU721153 FKQ721149:FKQ721153 FUM721149:FUM721153 GEI721149:GEI721153 GOE721149:GOE721153 GYA721149:GYA721153 HHW721149:HHW721153 HRS721149:HRS721153 IBO721149:IBO721153 ILK721149:ILK721153 IVG721149:IVG721153 JFC721149:JFC721153 JOY721149:JOY721153 JYU721149:JYU721153 KIQ721149:KIQ721153 KSM721149:KSM721153 LCI721149:LCI721153 LME721149:LME721153 LWA721149:LWA721153 MFW721149:MFW721153 MPS721149:MPS721153 MZO721149:MZO721153 NJK721149:NJK721153 NTG721149:NTG721153 ODC721149:ODC721153 OMY721149:OMY721153 OWU721149:OWU721153 PGQ721149:PGQ721153 PQM721149:PQM721153 QAI721149:QAI721153 QKE721149:QKE721153 QUA721149:QUA721153 RDW721149:RDW721153 RNS721149:RNS721153 RXO721149:RXO721153 SHK721149:SHK721153 SRG721149:SRG721153 TBC721149:TBC721153 TKY721149:TKY721153 TUU721149:TUU721153 UEQ721149:UEQ721153 UOM721149:UOM721153 UYI721149:UYI721153 VIE721149:VIE721153 VSA721149:VSA721153 WBW721149:WBW721153 WLS721149:WLS721153 WVO721149:WVO721153 G786685:G786689 JC786685:JC786689 SY786685:SY786689 ACU786685:ACU786689 AMQ786685:AMQ786689 AWM786685:AWM786689 BGI786685:BGI786689 BQE786685:BQE786689 CAA786685:CAA786689 CJW786685:CJW786689 CTS786685:CTS786689 DDO786685:DDO786689 DNK786685:DNK786689 DXG786685:DXG786689 EHC786685:EHC786689 EQY786685:EQY786689 FAU786685:FAU786689 FKQ786685:FKQ786689 FUM786685:FUM786689 GEI786685:GEI786689 GOE786685:GOE786689 GYA786685:GYA786689 HHW786685:HHW786689 HRS786685:HRS786689 IBO786685:IBO786689 ILK786685:ILK786689 IVG786685:IVG786689 JFC786685:JFC786689 JOY786685:JOY786689 JYU786685:JYU786689 KIQ786685:KIQ786689 KSM786685:KSM786689 LCI786685:LCI786689 LME786685:LME786689 LWA786685:LWA786689 MFW786685:MFW786689 MPS786685:MPS786689 MZO786685:MZO786689 NJK786685:NJK786689 NTG786685:NTG786689 ODC786685:ODC786689 OMY786685:OMY786689 OWU786685:OWU786689 PGQ786685:PGQ786689 PQM786685:PQM786689 QAI786685:QAI786689 QKE786685:QKE786689 QUA786685:QUA786689 RDW786685:RDW786689 RNS786685:RNS786689 RXO786685:RXO786689 SHK786685:SHK786689 SRG786685:SRG786689 TBC786685:TBC786689 TKY786685:TKY786689 TUU786685:TUU786689 UEQ786685:UEQ786689 UOM786685:UOM786689 UYI786685:UYI786689 VIE786685:VIE786689 VSA786685:VSA786689 WBW786685:WBW786689 WLS786685:WLS786689 WVO786685:WVO786689 G852221:G852225 JC852221:JC852225 SY852221:SY852225 ACU852221:ACU852225 AMQ852221:AMQ852225 AWM852221:AWM852225 BGI852221:BGI852225 BQE852221:BQE852225 CAA852221:CAA852225 CJW852221:CJW852225 CTS852221:CTS852225 DDO852221:DDO852225 DNK852221:DNK852225 DXG852221:DXG852225 EHC852221:EHC852225 EQY852221:EQY852225 FAU852221:FAU852225 FKQ852221:FKQ852225 FUM852221:FUM852225 GEI852221:GEI852225 GOE852221:GOE852225 GYA852221:GYA852225 HHW852221:HHW852225 HRS852221:HRS852225 IBO852221:IBO852225 ILK852221:ILK852225 IVG852221:IVG852225 JFC852221:JFC852225 JOY852221:JOY852225 JYU852221:JYU852225 KIQ852221:KIQ852225 KSM852221:KSM852225 LCI852221:LCI852225 LME852221:LME852225 LWA852221:LWA852225 MFW852221:MFW852225 MPS852221:MPS852225 MZO852221:MZO852225 NJK852221:NJK852225 NTG852221:NTG852225 ODC852221:ODC852225 OMY852221:OMY852225 OWU852221:OWU852225 PGQ852221:PGQ852225 PQM852221:PQM852225 QAI852221:QAI852225 QKE852221:QKE852225 QUA852221:QUA852225 RDW852221:RDW852225 RNS852221:RNS852225 RXO852221:RXO852225 SHK852221:SHK852225 SRG852221:SRG852225 TBC852221:TBC852225 TKY852221:TKY852225 TUU852221:TUU852225 UEQ852221:UEQ852225 UOM852221:UOM852225 UYI852221:UYI852225 VIE852221:VIE852225 VSA852221:VSA852225 WBW852221:WBW852225 WLS852221:WLS852225 WVO852221:WVO852225 G917757:G917761 JC917757:JC917761 SY917757:SY917761 ACU917757:ACU917761 AMQ917757:AMQ917761 AWM917757:AWM917761 BGI917757:BGI917761 BQE917757:BQE917761 CAA917757:CAA917761 CJW917757:CJW917761 CTS917757:CTS917761 DDO917757:DDO917761 DNK917757:DNK917761 DXG917757:DXG917761 EHC917757:EHC917761 EQY917757:EQY917761 FAU917757:FAU917761 FKQ917757:FKQ917761 FUM917757:FUM917761 GEI917757:GEI917761 GOE917757:GOE917761 GYA917757:GYA917761 HHW917757:HHW917761 HRS917757:HRS917761 IBO917757:IBO917761 ILK917757:ILK917761 IVG917757:IVG917761 JFC917757:JFC917761 JOY917757:JOY917761 JYU917757:JYU917761 KIQ917757:KIQ917761 KSM917757:KSM917761 LCI917757:LCI917761 LME917757:LME917761 LWA917757:LWA917761 MFW917757:MFW917761 MPS917757:MPS917761 MZO917757:MZO917761 NJK917757:NJK917761 NTG917757:NTG917761 ODC917757:ODC917761 OMY917757:OMY917761 OWU917757:OWU917761 PGQ917757:PGQ917761 PQM917757:PQM917761 QAI917757:QAI917761 QKE917757:QKE917761 QUA917757:QUA917761 RDW917757:RDW917761 RNS917757:RNS917761 RXO917757:RXO917761 SHK917757:SHK917761 SRG917757:SRG917761 TBC917757:TBC917761 TKY917757:TKY917761 TUU917757:TUU917761 UEQ917757:UEQ917761 UOM917757:UOM917761 UYI917757:UYI917761 VIE917757:VIE917761 VSA917757:VSA917761 WBW917757:WBW917761 WLS917757:WLS917761 WVO917757:WVO917761 G983293:G983297 JC983293:JC983297 SY983293:SY983297 ACU983293:ACU983297 AMQ983293:AMQ983297 AWM983293:AWM983297 BGI983293:BGI983297 BQE983293:BQE983297 CAA983293:CAA983297 CJW983293:CJW983297 CTS983293:CTS983297 DDO983293:DDO983297 DNK983293:DNK983297 DXG983293:DXG983297 EHC983293:EHC983297 EQY983293:EQY983297 FAU983293:FAU983297 FKQ983293:FKQ983297 FUM983293:FUM983297 GEI983293:GEI983297 GOE983293:GOE983297 GYA983293:GYA983297 HHW983293:HHW983297 HRS983293:HRS983297 IBO983293:IBO983297 ILK983293:ILK983297 IVG983293:IVG983297 JFC983293:JFC983297 JOY983293:JOY983297 JYU983293:JYU983297 KIQ983293:KIQ983297 KSM983293:KSM983297 LCI983293:LCI983297 LME983293:LME983297 LWA983293:LWA983297 MFW983293:MFW983297 MPS983293:MPS983297 MZO983293:MZO983297 NJK983293:NJK983297 NTG983293:NTG983297 ODC983293:ODC983297 OMY983293:OMY983297 OWU983293:OWU983297 PGQ983293:PGQ983297 PQM983293:PQM983297 QAI983293:QAI983297 QKE983293:QKE983297 QUA983293:QUA983297 RDW983293:RDW983297 RNS983293:RNS983297 RXO983293:RXO983297 SHK983293:SHK983297 SRG983293:SRG983297 TBC983293:TBC983297 TKY983293:TKY983297 TUU983293:TUU983297 UEQ983293:UEQ983297 UOM983293:UOM983297 UYI983293:UYI983297 VIE983293:VIE983297 VSA983293:VSA983297 WBW983293:WBW983297 WLS983293:WLS983297 WVO983293:WVO983297 G291 JC291 SY291 ACU291 AMQ291 AWM291 BGI291 BQE291 CAA291 CJW291 CTS291 DDO291 DNK291 DXG291 EHC291 EQY291 FAU291 FKQ291 FUM291 GEI291 GOE291 GYA291 HHW291 HRS291 IBO291 ILK291 IVG291 JFC291 JOY291 JYU291 KIQ291 KSM291 LCI291 LME291 LWA291 MFW291 MPS291 MZO291 NJK291 NTG291 ODC291 OMY291 OWU291 PGQ291 PQM291 QAI291 QKE291 QUA291 RDW291 RNS291 RXO291 SHK291 SRG291 TBC291 TKY291 TUU291 UEQ291 UOM291 UYI291 VIE291 VSA291 WBW291 WLS291 WVO291 G65827 JC65827 SY65827 ACU65827 AMQ65827 AWM65827 BGI65827 BQE65827 CAA65827 CJW65827 CTS65827 DDO65827 DNK65827 DXG65827 EHC65827 EQY65827 FAU65827 FKQ65827 FUM65827 GEI65827 GOE65827 GYA65827 HHW65827 HRS65827 IBO65827 ILK65827 IVG65827 JFC65827 JOY65827 JYU65827 KIQ65827 KSM65827 LCI65827 LME65827 LWA65827 MFW65827 MPS65827 MZO65827 NJK65827 NTG65827 ODC65827 OMY65827 OWU65827 PGQ65827 PQM65827 QAI65827 QKE65827 QUA65827 RDW65827 RNS65827 RXO65827 SHK65827 SRG65827 TBC65827 TKY65827 TUU65827 UEQ65827 UOM65827 UYI65827 VIE65827 VSA65827 WBW65827 WLS65827 WVO65827 G131363 JC131363 SY131363 ACU131363 AMQ131363 AWM131363 BGI131363 BQE131363 CAA131363 CJW131363 CTS131363 DDO131363 DNK131363 DXG131363 EHC131363 EQY131363 FAU131363 FKQ131363 FUM131363 GEI131363 GOE131363 GYA131363 HHW131363 HRS131363 IBO131363 ILK131363 IVG131363 JFC131363 JOY131363 JYU131363 KIQ131363 KSM131363 LCI131363 LME131363 LWA131363 MFW131363 MPS131363 MZO131363 NJK131363 NTG131363 ODC131363 OMY131363 OWU131363 PGQ131363 PQM131363 QAI131363 QKE131363 QUA131363 RDW131363 RNS131363 RXO131363 SHK131363 SRG131363 TBC131363 TKY131363 TUU131363 UEQ131363 UOM131363 UYI131363 VIE131363 VSA131363 WBW131363 WLS131363 WVO131363 G196899 JC196899 SY196899 ACU196899 AMQ196899 AWM196899 BGI196899 BQE196899 CAA196899 CJW196899 CTS196899 DDO196899 DNK196899 DXG196899 EHC196899 EQY196899 FAU196899 FKQ196899 FUM196899 GEI196899 GOE196899 GYA196899 HHW196899 HRS196899 IBO196899 ILK196899 IVG196899 JFC196899 JOY196899 JYU196899 KIQ196899 KSM196899 LCI196899 LME196899 LWA196899 MFW196899 MPS196899 MZO196899 NJK196899 NTG196899 ODC196899 OMY196899 OWU196899 PGQ196899 PQM196899 QAI196899 QKE196899 QUA196899 RDW196899 RNS196899 RXO196899 SHK196899 SRG196899 TBC196899 TKY196899 TUU196899 UEQ196899 UOM196899 UYI196899 VIE196899 VSA196899 WBW196899 WLS196899 WVO196899 G262435 JC262435 SY262435 ACU262435 AMQ262435 AWM262435 BGI262435 BQE262435 CAA262435 CJW262435 CTS262435 DDO262435 DNK262435 DXG262435 EHC262435 EQY262435 FAU262435 FKQ262435 FUM262435 GEI262435 GOE262435 GYA262435 HHW262435 HRS262435 IBO262435 ILK262435 IVG262435 JFC262435 JOY262435 JYU262435 KIQ262435 KSM262435 LCI262435 LME262435 LWA262435 MFW262435 MPS262435 MZO262435 NJK262435 NTG262435 ODC262435 OMY262435 OWU262435 PGQ262435 PQM262435 QAI262435 QKE262435 QUA262435 RDW262435 RNS262435 RXO262435 SHK262435 SRG262435 TBC262435 TKY262435 TUU262435 UEQ262435 UOM262435 UYI262435 VIE262435 VSA262435 WBW262435 WLS262435 WVO262435 G327971 JC327971 SY327971 ACU327971 AMQ327971 AWM327971 BGI327971 BQE327971 CAA327971 CJW327971 CTS327971 DDO327971 DNK327971 DXG327971 EHC327971 EQY327971 FAU327971 FKQ327971 FUM327971 GEI327971 GOE327971 GYA327971 HHW327971 HRS327971 IBO327971 ILK327971 IVG327971 JFC327971 JOY327971 JYU327971 KIQ327971 KSM327971 LCI327971 LME327971 LWA327971 MFW327971 MPS327971 MZO327971 NJK327971 NTG327971 ODC327971 OMY327971 OWU327971 PGQ327971 PQM327971 QAI327971 QKE327971 QUA327971 RDW327971 RNS327971 RXO327971 SHK327971 SRG327971 TBC327971 TKY327971 TUU327971 UEQ327971 UOM327971 UYI327971 VIE327971 VSA327971 WBW327971 WLS327971 WVO327971 G393507 JC393507 SY393507 ACU393507 AMQ393507 AWM393507 BGI393507 BQE393507 CAA393507 CJW393507 CTS393507 DDO393507 DNK393507 DXG393507 EHC393507 EQY393507 FAU393507 FKQ393507 FUM393507 GEI393507 GOE393507 GYA393507 HHW393507 HRS393507 IBO393507 ILK393507 IVG393507 JFC393507 JOY393507 JYU393507 KIQ393507 KSM393507 LCI393507 LME393507 LWA393507 MFW393507 MPS393507 MZO393507 NJK393507 NTG393507 ODC393507 OMY393507 OWU393507 PGQ393507 PQM393507 QAI393507 QKE393507 QUA393507 RDW393507 RNS393507 RXO393507 SHK393507 SRG393507 TBC393507 TKY393507 TUU393507 UEQ393507 UOM393507 UYI393507 VIE393507 VSA393507 WBW393507 WLS393507 WVO393507 G459043 JC459043 SY459043 ACU459043 AMQ459043 AWM459043 BGI459043 BQE459043 CAA459043 CJW459043 CTS459043 DDO459043 DNK459043 DXG459043 EHC459043 EQY459043 FAU459043 FKQ459043 FUM459043 GEI459043 GOE459043 GYA459043 HHW459043 HRS459043 IBO459043 ILK459043 IVG459043 JFC459043 JOY459043 JYU459043 KIQ459043 KSM459043 LCI459043 LME459043 LWA459043 MFW459043 MPS459043 MZO459043 NJK459043 NTG459043 ODC459043 OMY459043 OWU459043 PGQ459043 PQM459043 QAI459043 QKE459043 QUA459043 RDW459043 RNS459043 RXO459043 SHK459043 SRG459043 TBC459043 TKY459043 TUU459043 UEQ459043 UOM459043 UYI459043 VIE459043 VSA459043 WBW459043 WLS459043 WVO459043 G524579 JC524579 SY524579 ACU524579 AMQ524579 AWM524579 BGI524579 BQE524579 CAA524579 CJW524579 CTS524579 DDO524579 DNK524579 DXG524579 EHC524579 EQY524579 FAU524579 FKQ524579 FUM524579 GEI524579 GOE524579 GYA524579 HHW524579 HRS524579 IBO524579 ILK524579 IVG524579 JFC524579 JOY524579 JYU524579 KIQ524579 KSM524579 LCI524579 LME524579 LWA524579 MFW524579 MPS524579 MZO524579 NJK524579 NTG524579 ODC524579 OMY524579 OWU524579 PGQ524579 PQM524579 QAI524579 QKE524579 QUA524579 RDW524579 RNS524579 RXO524579 SHK524579 SRG524579 TBC524579 TKY524579 TUU524579 UEQ524579 UOM524579 UYI524579 VIE524579 VSA524579 WBW524579 WLS524579 WVO524579 G590115 JC590115 SY590115 ACU590115 AMQ590115 AWM590115 BGI590115 BQE590115 CAA590115 CJW590115 CTS590115 DDO590115 DNK590115 DXG590115 EHC590115 EQY590115 FAU590115 FKQ590115 FUM590115 GEI590115 GOE590115 GYA590115 HHW590115 HRS590115 IBO590115 ILK590115 IVG590115 JFC590115 JOY590115 JYU590115 KIQ590115 KSM590115 LCI590115 LME590115 LWA590115 MFW590115 MPS590115 MZO590115 NJK590115 NTG590115 ODC590115 OMY590115 OWU590115 PGQ590115 PQM590115 QAI590115 QKE590115 QUA590115 RDW590115 RNS590115 RXO590115 SHK590115 SRG590115 TBC590115 TKY590115 TUU590115 UEQ590115 UOM590115 UYI590115 VIE590115 VSA590115 WBW590115 WLS590115 WVO590115 G655651 JC655651 SY655651 ACU655651 AMQ655651 AWM655651 BGI655651 BQE655651 CAA655651 CJW655651 CTS655651 DDO655651 DNK655651 DXG655651 EHC655651 EQY655651 FAU655651 FKQ655651 FUM655651 GEI655651 GOE655651 GYA655651 HHW655651 HRS655651 IBO655651 ILK655651 IVG655651 JFC655651 JOY655651 JYU655651 KIQ655651 KSM655651 LCI655651 LME655651 LWA655651 MFW655651 MPS655651 MZO655651 NJK655651 NTG655651 ODC655651 OMY655651 OWU655651 PGQ655651 PQM655651 QAI655651 QKE655651 QUA655651 RDW655651 RNS655651 RXO655651 SHK655651 SRG655651 TBC655651 TKY655651 TUU655651 UEQ655651 UOM655651 UYI655651 VIE655651 VSA655651 WBW655651 WLS655651 WVO655651 G721187 JC721187 SY721187 ACU721187 AMQ721187 AWM721187 BGI721187 BQE721187 CAA721187 CJW721187 CTS721187 DDO721187 DNK721187 DXG721187 EHC721187 EQY721187 FAU721187 FKQ721187 FUM721187 GEI721187 GOE721187 GYA721187 HHW721187 HRS721187 IBO721187 ILK721187 IVG721187 JFC721187 JOY721187 JYU721187 KIQ721187 KSM721187 LCI721187 LME721187 LWA721187 MFW721187 MPS721187 MZO721187 NJK721187 NTG721187 ODC721187 OMY721187 OWU721187 PGQ721187 PQM721187 QAI721187 QKE721187 QUA721187 RDW721187 RNS721187 RXO721187 SHK721187 SRG721187 TBC721187 TKY721187 TUU721187 UEQ721187 UOM721187 UYI721187 VIE721187 VSA721187 WBW721187 WLS721187 WVO721187 G786723 JC786723 SY786723 ACU786723 AMQ786723 AWM786723 BGI786723 BQE786723 CAA786723 CJW786723 CTS786723 DDO786723 DNK786723 DXG786723 EHC786723 EQY786723 FAU786723 FKQ786723 FUM786723 GEI786723 GOE786723 GYA786723 HHW786723 HRS786723 IBO786723 ILK786723 IVG786723 JFC786723 JOY786723 JYU786723 KIQ786723 KSM786723 LCI786723 LME786723 LWA786723 MFW786723 MPS786723 MZO786723 NJK786723 NTG786723 ODC786723 OMY786723 OWU786723 PGQ786723 PQM786723 QAI786723 QKE786723 QUA786723 RDW786723 RNS786723 RXO786723 SHK786723 SRG786723 TBC786723 TKY786723 TUU786723 UEQ786723 UOM786723 UYI786723 VIE786723 VSA786723 WBW786723 WLS786723 WVO786723 G852259 JC852259 SY852259 ACU852259 AMQ852259 AWM852259 BGI852259 BQE852259 CAA852259 CJW852259 CTS852259 DDO852259 DNK852259 DXG852259 EHC852259 EQY852259 FAU852259 FKQ852259 FUM852259 GEI852259 GOE852259 GYA852259 HHW852259 HRS852259 IBO852259 ILK852259 IVG852259 JFC852259 JOY852259 JYU852259 KIQ852259 KSM852259 LCI852259 LME852259 LWA852259 MFW852259 MPS852259 MZO852259 NJK852259 NTG852259 ODC852259 OMY852259 OWU852259 PGQ852259 PQM852259 QAI852259 QKE852259 QUA852259 RDW852259 RNS852259 RXO852259 SHK852259 SRG852259 TBC852259 TKY852259 TUU852259 UEQ852259 UOM852259 UYI852259 VIE852259 VSA852259 WBW852259 WLS852259 WVO852259 G917795 JC917795 SY917795 ACU917795 AMQ917795 AWM917795 BGI917795 BQE917795 CAA917795 CJW917795 CTS917795 DDO917795 DNK917795 DXG917795 EHC917795 EQY917795 FAU917795 FKQ917795 FUM917795 GEI917795 GOE917795 GYA917795 HHW917795 HRS917795 IBO917795 ILK917795 IVG917795 JFC917795 JOY917795 JYU917795 KIQ917795 KSM917795 LCI917795 LME917795 LWA917795 MFW917795 MPS917795 MZO917795 NJK917795 NTG917795 ODC917795 OMY917795 OWU917795 PGQ917795 PQM917795 QAI917795 QKE917795 QUA917795 RDW917795 RNS917795 RXO917795 SHK917795 SRG917795 TBC917795 TKY917795 TUU917795 UEQ917795 UOM917795 UYI917795 VIE917795 VSA917795 WBW917795 WLS917795 WVO917795 G983331 JC983331 SY983331 ACU983331 AMQ983331 AWM983331 BGI983331 BQE983331 CAA983331 CJW983331 CTS983331 DDO983331 DNK983331 DXG983331 EHC983331 EQY983331 FAU983331 FKQ983331 FUM983331 GEI983331 GOE983331 GYA983331 HHW983331 HRS983331 IBO983331 ILK983331 IVG983331 JFC983331 JOY983331 JYU983331 KIQ983331 KSM983331 LCI983331 LME983331 LWA983331 MFW983331 MPS983331 MZO983331 NJK983331 NTG983331 ODC983331 OMY983331 OWU983331 PGQ983331 PQM983331 QAI983331 QKE983331 QUA983331 RDW983331 RNS983331 RXO983331 SHK983331 SRG983331 TBC983331 TKY983331 TUU983331 UEQ983331 UOM983331 UYI983331 VIE983331 VSA983331 WBW983331 WLS983331 WVO983331 F304 JB304 SX304 ACT304 AMP304 AWL304 BGH304 BQD304 BZZ304 CJV304 CTR304 DDN304 DNJ304 DXF304 EHB304 EQX304 FAT304 FKP304 FUL304 GEH304 GOD304 GXZ304 HHV304 HRR304 IBN304 ILJ304 IVF304 JFB304 JOX304 JYT304 KIP304 KSL304 LCH304 LMD304 LVZ304 MFV304 MPR304 MZN304 NJJ304 NTF304 ODB304 OMX304 OWT304 PGP304 PQL304 QAH304 QKD304 QTZ304 RDV304 RNR304 RXN304 SHJ304 SRF304 TBB304 TKX304 TUT304 UEP304 UOL304 UYH304 VID304 VRZ304 WBV304 WLR304 WVN304 F65840 JB65840 SX65840 ACT65840 AMP65840 AWL65840 BGH65840 BQD65840 BZZ65840 CJV65840 CTR65840 DDN65840 DNJ65840 DXF65840 EHB65840 EQX65840 FAT65840 FKP65840 FUL65840 GEH65840 GOD65840 GXZ65840 HHV65840 HRR65840 IBN65840 ILJ65840 IVF65840 JFB65840 JOX65840 JYT65840 KIP65840 KSL65840 LCH65840 LMD65840 LVZ65840 MFV65840 MPR65840 MZN65840 NJJ65840 NTF65840 ODB65840 OMX65840 OWT65840 PGP65840 PQL65840 QAH65840 QKD65840 QTZ65840 RDV65840 RNR65840 RXN65840 SHJ65840 SRF65840 TBB65840 TKX65840 TUT65840 UEP65840 UOL65840 UYH65840 VID65840 VRZ65840 WBV65840 WLR65840 WVN65840 F131376 JB131376 SX131376 ACT131376 AMP131376 AWL131376 BGH131376 BQD131376 BZZ131376 CJV131376 CTR131376 DDN131376 DNJ131376 DXF131376 EHB131376 EQX131376 FAT131376 FKP131376 FUL131376 GEH131376 GOD131376 GXZ131376 HHV131376 HRR131376 IBN131376 ILJ131376 IVF131376 JFB131376 JOX131376 JYT131376 KIP131376 KSL131376 LCH131376 LMD131376 LVZ131376 MFV131376 MPR131376 MZN131376 NJJ131376 NTF131376 ODB131376 OMX131376 OWT131376 PGP131376 PQL131376 QAH131376 QKD131376 QTZ131376 RDV131376 RNR131376 RXN131376 SHJ131376 SRF131376 TBB131376 TKX131376 TUT131376 UEP131376 UOL131376 UYH131376 VID131376 VRZ131376 WBV131376 WLR131376 WVN131376 F196912 JB196912 SX196912 ACT196912 AMP196912 AWL196912 BGH196912 BQD196912 BZZ196912 CJV196912 CTR196912 DDN196912 DNJ196912 DXF196912 EHB196912 EQX196912 FAT196912 FKP196912 FUL196912 GEH196912 GOD196912 GXZ196912 HHV196912 HRR196912 IBN196912 ILJ196912 IVF196912 JFB196912 JOX196912 JYT196912 KIP196912 KSL196912 LCH196912 LMD196912 LVZ196912 MFV196912 MPR196912 MZN196912 NJJ196912 NTF196912 ODB196912 OMX196912 OWT196912 PGP196912 PQL196912 QAH196912 QKD196912 QTZ196912 RDV196912 RNR196912 RXN196912 SHJ196912 SRF196912 TBB196912 TKX196912 TUT196912 UEP196912 UOL196912 UYH196912 VID196912 VRZ196912 WBV196912 WLR196912 WVN196912 F262448 JB262448 SX262448 ACT262448 AMP262448 AWL262448 BGH262448 BQD262448 BZZ262448 CJV262448 CTR262448 DDN262448 DNJ262448 DXF262448 EHB262448 EQX262448 FAT262448 FKP262448 FUL262448 GEH262448 GOD262448 GXZ262448 HHV262448 HRR262448 IBN262448 ILJ262448 IVF262448 JFB262448 JOX262448 JYT262448 KIP262448 KSL262448 LCH262448 LMD262448 LVZ262448 MFV262448 MPR262448 MZN262448 NJJ262448 NTF262448 ODB262448 OMX262448 OWT262448 PGP262448 PQL262448 QAH262448 QKD262448 QTZ262448 RDV262448 RNR262448 RXN262448 SHJ262448 SRF262448 TBB262448 TKX262448 TUT262448 UEP262448 UOL262448 UYH262448 VID262448 VRZ262448 WBV262448 WLR262448 WVN262448 F327984 JB327984 SX327984 ACT327984 AMP327984 AWL327984 BGH327984 BQD327984 BZZ327984 CJV327984 CTR327984 DDN327984 DNJ327984 DXF327984 EHB327984 EQX327984 FAT327984 FKP327984 FUL327984 GEH327984 GOD327984 GXZ327984 HHV327984 HRR327984 IBN327984 ILJ327984 IVF327984 JFB327984 JOX327984 JYT327984 KIP327984 KSL327984 LCH327984 LMD327984 LVZ327984 MFV327984 MPR327984 MZN327984 NJJ327984 NTF327984 ODB327984 OMX327984 OWT327984 PGP327984 PQL327984 QAH327984 QKD327984 QTZ327984 RDV327984 RNR327984 RXN327984 SHJ327984 SRF327984 TBB327984 TKX327984 TUT327984 UEP327984 UOL327984 UYH327984 VID327984 VRZ327984 WBV327984 WLR327984 WVN327984 F393520 JB393520 SX393520 ACT393520 AMP393520 AWL393520 BGH393520 BQD393520 BZZ393520 CJV393520 CTR393520 DDN393520 DNJ393520 DXF393520 EHB393520 EQX393520 FAT393520 FKP393520 FUL393520 GEH393520 GOD393520 GXZ393520 HHV393520 HRR393520 IBN393520 ILJ393520 IVF393520 JFB393520 JOX393520 JYT393520 KIP393520 KSL393520 LCH393520 LMD393520 LVZ393520 MFV393520 MPR393520 MZN393520 NJJ393520 NTF393520 ODB393520 OMX393520 OWT393520 PGP393520 PQL393520 QAH393520 QKD393520 QTZ393520 RDV393520 RNR393520 RXN393520 SHJ393520 SRF393520 TBB393520 TKX393520 TUT393520 UEP393520 UOL393520 UYH393520 VID393520 VRZ393520 WBV393520 WLR393520 WVN393520 F459056 JB459056 SX459056 ACT459056 AMP459056 AWL459056 BGH459056 BQD459056 BZZ459056 CJV459056 CTR459056 DDN459056 DNJ459056 DXF459056 EHB459056 EQX459056 FAT459056 FKP459056 FUL459056 GEH459056 GOD459056 GXZ459056 HHV459056 HRR459056 IBN459056 ILJ459056 IVF459056 JFB459056 JOX459056 JYT459056 KIP459056 KSL459056 LCH459056 LMD459056 LVZ459056 MFV459056 MPR459056 MZN459056 NJJ459056 NTF459056 ODB459056 OMX459056 OWT459056 PGP459056 PQL459056 QAH459056 QKD459056 QTZ459056 RDV459056 RNR459056 RXN459056 SHJ459056 SRF459056 TBB459056 TKX459056 TUT459056 UEP459056 UOL459056 UYH459056 VID459056 VRZ459056 WBV459056 WLR459056 WVN459056 F524592 JB524592 SX524592 ACT524592 AMP524592 AWL524592 BGH524592 BQD524592 BZZ524592 CJV524592 CTR524592 DDN524592 DNJ524592 DXF524592 EHB524592 EQX524592 FAT524592 FKP524592 FUL524592 GEH524592 GOD524592 GXZ524592 HHV524592 HRR524592 IBN524592 ILJ524592 IVF524592 JFB524592 JOX524592 JYT524592 KIP524592 KSL524592 LCH524592 LMD524592 LVZ524592 MFV524592 MPR524592 MZN524592 NJJ524592 NTF524592 ODB524592 OMX524592 OWT524592 PGP524592 PQL524592 QAH524592 QKD524592 QTZ524592 RDV524592 RNR524592 RXN524592 SHJ524592 SRF524592 TBB524592 TKX524592 TUT524592 UEP524592 UOL524592 UYH524592 VID524592 VRZ524592 WBV524592 WLR524592 WVN524592 F590128 JB590128 SX590128 ACT590128 AMP590128 AWL590128 BGH590128 BQD590128 BZZ590128 CJV590128 CTR590128 DDN590128 DNJ590128 DXF590128 EHB590128 EQX590128 FAT590128 FKP590128 FUL590128 GEH590128 GOD590128 GXZ590128 HHV590128 HRR590128 IBN590128 ILJ590128 IVF590128 JFB590128 JOX590128 JYT590128 KIP590128 KSL590128 LCH590128 LMD590128 LVZ590128 MFV590128 MPR590128 MZN590128 NJJ590128 NTF590128 ODB590128 OMX590128 OWT590128 PGP590128 PQL590128 QAH590128 QKD590128 QTZ590128 RDV590128 RNR590128 RXN590128 SHJ590128 SRF590128 TBB590128 TKX590128 TUT590128 UEP590128 UOL590128 UYH590128 VID590128 VRZ590128 WBV590128 WLR590128 WVN590128 F655664 JB655664 SX655664 ACT655664 AMP655664 AWL655664 BGH655664 BQD655664 BZZ655664 CJV655664 CTR655664 DDN655664 DNJ655664 DXF655664 EHB655664 EQX655664 FAT655664 FKP655664 FUL655664 GEH655664 GOD655664 GXZ655664 HHV655664 HRR655664 IBN655664 ILJ655664 IVF655664 JFB655664 JOX655664 JYT655664 KIP655664 KSL655664 LCH655664 LMD655664 LVZ655664 MFV655664 MPR655664 MZN655664 NJJ655664 NTF655664 ODB655664 OMX655664 OWT655664 PGP655664 PQL655664 QAH655664 QKD655664 QTZ655664 RDV655664 RNR655664 RXN655664 SHJ655664 SRF655664 TBB655664 TKX655664 TUT655664 UEP655664 UOL655664 UYH655664 VID655664 VRZ655664 WBV655664 WLR655664 WVN655664 F721200 JB721200 SX721200 ACT721200 AMP721200 AWL721200 BGH721200 BQD721200 BZZ721200 CJV721200 CTR721200 DDN721200 DNJ721200 DXF721200 EHB721200 EQX721200 FAT721200 FKP721200 FUL721200 GEH721200 GOD721200 GXZ721200 HHV721200 HRR721200 IBN721200 ILJ721200 IVF721200 JFB721200 JOX721200 JYT721200 KIP721200 KSL721200 LCH721200 LMD721200 LVZ721200 MFV721200 MPR721200 MZN721200 NJJ721200 NTF721200 ODB721200 OMX721200 OWT721200 PGP721200 PQL721200 QAH721200 QKD721200 QTZ721200 RDV721200 RNR721200 RXN721200 SHJ721200 SRF721200 TBB721200 TKX721200 TUT721200 UEP721200 UOL721200 UYH721200 VID721200 VRZ721200 WBV721200 WLR721200 WVN721200 F786736 JB786736 SX786736 ACT786736 AMP786736 AWL786736 BGH786736 BQD786736 BZZ786736 CJV786736 CTR786736 DDN786736 DNJ786736 DXF786736 EHB786736 EQX786736 FAT786736 FKP786736 FUL786736 GEH786736 GOD786736 GXZ786736 HHV786736 HRR786736 IBN786736 ILJ786736 IVF786736 JFB786736 JOX786736 JYT786736 KIP786736 KSL786736 LCH786736 LMD786736 LVZ786736 MFV786736 MPR786736 MZN786736 NJJ786736 NTF786736 ODB786736 OMX786736 OWT786736 PGP786736 PQL786736 QAH786736 QKD786736 QTZ786736 RDV786736 RNR786736 RXN786736 SHJ786736 SRF786736 TBB786736 TKX786736 TUT786736 UEP786736 UOL786736 UYH786736 VID786736 VRZ786736 WBV786736 WLR786736 WVN786736 F852272 JB852272 SX852272 ACT852272 AMP852272 AWL852272 BGH852272 BQD852272 BZZ852272 CJV852272 CTR852272 DDN852272 DNJ852272 DXF852272 EHB852272 EQX852272 FAT852272 FKP852272 FUL852272 GEH852272 GOD852272 GXZ852272 HHV852272 HRR852272 IBN852272 ILJ852272 IVF852272 JFB852272 JOX852272 JYT852272 KIP852272 KSL852272 LCH852272 LMD852272 LVZ852272 MFV852272 MPR852272 MZN852272 NJJ852272 NTF852272 ODB852272 OMX852272 OWT852272 PGP852272 PQL852272 QAH852272 QKD852272 QTZ852272 RDV852272 RNR852272 RXN852272 SHJ852272 SRF852272 TBB852272 TKX852272 TUT852272 UEP852272 UOL852272 UYH852272 VID852272 VRZ852272 WBV852272 WLR852272 WVN852272 F917808 JB917808 SX917808 ACT917808 AMP917808 AWL917808 BGH917808 BQD917808 BZZ917808 CJV917808 CTR917808 DDN917808 DNJ917808 DXF917808 EHB917808 EQX917808 FAT917808 FKP917808 FUL917808 GEH917808 GOD917808 GXZ917808 HHV917808 HRR917808 IBN917808 ILJ917808 IVF917808 JFB917808 JOX917808 JYT917808 KIP917808 KSL917808 LCH917808 LMD917808 LVZ917808 MFV917808 MPR917808 MZN917808 NJJ917808 NTF917808 ODB917808 OMX917808 OWT917808 PGP917808 PQL917808 QAH917808 QKD917808 QTZ917808 RDV917808 RNR917808 RXN917808 SHJ917808 SRF917808 TBB917808 TKX917808 TUT917808 UEP917808 UOL917808 UYH917808 VID917808 VRZ917808 WBV917808 WLR917808 WVN917808 F983344 JB983344 SX983344 ACT983344 AMP983344 AWL983344 BGH983344 BQD983344 BZZ983344 CJV983344 CTR983344 DDN983344 DNJ983344 DXF983344 EHB983344 EQX983344 FAT983344 FKP983344 FUL983344 GEH983344 GOD983344 GXZ983344 HHV983344 HRR983344 IBN983344 ILJ983344 IVF983344 JFB983344 JOX983344 JYT983344 KIP983344 KSL983344 LCH983344 LMD983344 LVZ983344 MFV983344 MPR983344 MZN983344 NJJ983344 NTF983344 ODB983344 OMX983344 OWT983344 PGP983344 PQL983344 QAH983344 QKD983344 QTZ983344 RDV983344 RNR983344 RXN983344 SHJ983344 SRF983344 TBB983344 TKX983344 TUT983344 UEP983344 UOL983344 UYH983344 VID983344 VRZ983344 WBV983344 WLR983344 WVN983344 O197 JK197 TG197 ADC197 AMY197 AWU197 BGQ197 BQM197 CAI197 CKE197 CUA197 DDW197 DNS197 DXO197 EHK197 ERG197 FBC197 FKY197 FUU197 GEQ197 GOM197 GYI197 HIE197 HSA197 IBW197 ILS197 IVO197 JFK197 JPG197 JZC197 KIY197 KSU197 LCQ197 LMM197 LWI197 MGE197 MQA197 MZW197 NJS197 NTO197 ODK197 ONG197 OXC197 PGY197 PQU197 QAQ197 QKM197 QUI197 REE197 ROA197 RXW197 SHS197 SRO197 TBK197 TLG197 TVC197 UEY197 UOU197 UYQ197 VIM197 VSI197 WCE197 WMA197 WVW197 O65733 JK65733 TG65733 ADC65733 AMY65733 AWU65733 BGQ65733 BQM65733 CAI65733 CKE65733 CUA65733 DDW65733 DNS65733 DXO65733 EHK65733 ERG65733 FBC65733 FKY65733 FUU65733 GEQ65733 GOM65733 GYI65733 HIE65733 HSA65733 IBW65733 ILS65733 IVO65733 JFK65733 JPG65733 JZC65733 KIY65733 KSU65733 LCQ65733 LMM65733 LWI65733 MGE65733 MQA65733 MZW65733 NJS65733 NTO65733 ODK65733 ONG65733 OXC65733 PGY65733 PQU65733 QAQ65733 QKM65733 QUI65733 REE65733 ROA65733 RXW65733 SHS65733 SRO65733 TBK65733 TLG65733 TVC65733 UEY65733 UOU65733 UYQ65733 VIM65733 VSI65733 WCE65733 WMA65733 WVW65733 O131269 JK131269 TG131269 ADC131269 AMY131269 AWU131269 BGQ131269 BQM131269 CAI131269 CKE131269 CUA131269 DDW131269 DNS131269 DXO131269 EHK131269 ERG131269 FBC131269 FKY131269 FUU131269 GEQ131269 GOM131269 GYI131269 HIE131269 HSA131269 IBW131269 ILS131269 IVO131269 JFK131269 JPG131269 JZC131269 KIY131269 KSU131269 LCQ131269 LMM131269 LWI131269 MGE131269 MQA131269 MZW131269 NJS131269 NTO131269 ODK131269 ONG131269 OXC131269 PGY131269 PQU131269 QAQ131269 QKM131269 QUI131269 REE131269 ROA131269 RXW131269 SHS131269 SRO131269 TBK131269 TLG131269 TVC131269 UEY131269 UOU131269 UYQ131269 VIM131269 VSI131269 WCE131269 WMA131269 WVW131269 O196805 JK196805 TG196805 ADC196805 AMY196805 AWU196805 BGQ196805 BQM196805 CAI196805 CKE196805 CUA196805 DDW196805 DNS196805 DXO196805 EHK196805 ERG196805 FBC196805 FKY196805 FUU196805 GEQ196805 GOM196805 GYI196805 HIE196805 HSA196805 IBW196805 ILS196805 IVO196805 JFK196805 JPG196805 JZC196805 KIY196805 KSU196805 LCQ196805 LMM196805 LWI196805 MGE196805 MQA196805 MZW196805 NJS196805 NTO196805 ODK196805 ONG196805 OXC196805 PGY196805 PQU196805 QAQ196805 QKM196805 QUI196805 REE196805 ROA196805 RXW196805 SHS196805 SRO196805 TBK196805 TLG196805 TVC196805 UEY196805 UOU196805 UYQ196805 VIM196805 VSI196805 WCE196805 WMA196805 WVW196805 O262341 JK262341 TG262341 ADC262341 AMY262341 AWU262341 BGQ262341 BQM262341 CAI262341 CKE262341 CUA262341 DDW262341 DNS262341 DXO262341 EHK262341 ERG262341 FBC262341 FKY262341 FUU262341 GEQ262341 GOM262341 GYI262341 HIE262341 HSA262341 IBW262341 ILS262341 IVO262341 JFK262341 JPG262341 JZC262341 KIY262341 KSU262341 LCQ262341 LMM262341 LWI262341 MGE262341 MQA262341 MZW262341 NJS262341 NTO262341 ODK262341 ONG262341 OXC262341 PGY262341 PQU262341 QAQ262341 QKM262341 QUI262341 REE262341 ROA262341 RXW262341 SHS262341 SRO262341 TBK262341 TLG262341 TVC262341 UEY262341 UOU262341 UYQ262341 VIM262341 VSI262341 WCE262341 WMA262341 WVW262341 O327877 JK327877 TG327877 ADC327877 AMY327877 AWU327877 BGQ327877 BQM327877 CAI327877 CKE327877 CUA327877 DDW327877 DNS327877 DXO327877 EHK327877 ERG327877 FBC327877 FKY327877 FUU327877 GEQ327877 GOM327877 GYI327877 HIE327877 HSA327877 IBW327877 ILS327877 IVO327877 JFK327877 JPG327877 JZC327877 KIY327877 KSU327877 LCQ327877 LMM327877 LWI327877 MGE327877 MQA327877 MZW327877 NJS327877 NTO327877 ODK327877 ONG327877 OXC327877 PGY327877 PQU327877 QAQ327877 QKM327877 QUI327877 REE327877 ROA327877 RXW327877 SHS327877 SRO327877 TBK327877 TLG327877 TVC327877 UEY327877 UOU327877 UYQ327877 VIM327877 VSI327877 WCE327877 WMA327877 WVW327877 O393413 JK393413 TG393413 ADC393413 AMY393413 AWU393413 BGQ393413 BQM393413 CAI393413 CKE393413 CUA393413 DDW393413 DNS393413 DXO393413 EHK393413 ERG393413 FBC393413 FKY393413 FUU393413 GEQ393413 GOM393413 GYI393413 HIE393413 HSA393413 IBW393413 ILS393413 IVO393413 JFK393413 JPG393413 JZC393413 KIY393413 KSU393413 LCQ393413 LMM393413 LWI393413 MGE393413 MQA393413 MZW393413 NJS393413 NTO393413 ODK393413 ONG393413 OXC393413 PGY393413 PQU393413 QAQ393413 QKM393413 QUI393413 REE393413 ROA393413 RXW393413 SHS393413 SRO393413 TBK393413 TLG393413 TVC393413 UEY393413 UOU393413 UYQ393413 VIM393413 VSI393413 WCE393413 WMA393413 WVW393413 O458949 JK458949 TG458949 ADC458949 AMY458949 AWU458949 BGQ458949 BQM458949 CAI458949 CKE458949 CUA458949 DDW458949 DNS458949 DXO458949 EHK458949 ERG458949 FBC458949 FKY458949 FUU458949 GEQ458949 GOM458949 GYI458949 HIE458949 HSA458949 IBW458949 ILS458949 IVO458949 JFK458949 JPG458949 JZC458949 KIY458949 KSU458949 LCQ458949 LMM458949 LWI458949 MGE458949 MQA458949 MZW458949 NJS458949 NTO458949 ODK458949 ONG458949 OXC458949 PGY458949 PQU458949 QAQ458949 QKM458949 QUI458949 REE458949 ROA458949 RXW458949 SHS458949 SRO458949 TBK458949 TLG458949 TVC458949 UEY458949 UOU458949 UYQ458949 VIM458949 VSI458949 WCE458949 WMA458949 WVW458949 O524485 JK524485 TG524485 ADC524485 AMY524485 AWU524485 BGQ524485 BQM524485 CAI524485 CKE524485 CUA524485 DDW524485 DNS524485 DXO524485 EHK524485 ERG524485 FBC524485 FKY524485 FUU524485 GEQ524485 GOM524485 GYI524485 HIE524485 HSA524485 IBW524485 ILS524485 IVO524485 JFK524485 JPG524485 JZC524485 KIY524485 KSU524485 LCQ524485 LMM524485 LWI524485 MGE524485 MQA524485 MZW524485 NJS524485 NTO524485 ODK524485 ONG524485 OXC524485 PGY524485 PQU524485 QAQ524485 QKM524485 QUI524485 REE524485 ROA524485 RXW524485 SHS524485 SRO524485 TBK524485 TLG524485 TVC524485 UEY524485 UOU524485 UYQ524485 VIM524485 VSI524485 WCE524485 WMA524485 WVW524485 O590021 JK590021 TG590021 ADC590021 AMY590021 AWU590021 BGQ590021 BQM590021 CAI590021 CKE590021 CUA590021 DDW590021 DNS590021 DXO590021 EHK590021 ERG590021 FBC590021 FKY590021 FUU590021 GEQ590021 GOM590021 GYI590021 HIE590021 HSA590021 IBW590021 ILS590021 IVO590021 JFK590021 JPG590021 JZC590021 KIY590021 KSU590021 LCQ590021 LMM590021 LWI590021 MGE590021 MQA590021 MZW590021 NJS590021 NTO590021 ODK590021 ONG590021 OXC590021 PGY590021 PQU590021 QAQ590021 QKM590021 QUI590021 REE590021 ROA590021 RXW590021 SHS590021 SRO590021 TBK590021 TLG590021 TVC590021 UEY590021 UOU590021 UYQ590021 VIM590021 VSI590021 WCE590021 WMA590021 WVW590021 O655557 JK655557 TG655557 ADC655557 AMY655557 AWU655557 BGQ655557 BQM655557 CAI655557 CKE655557 CUA655557 DDW655557 DNS655557 DXO655557 EHK655557 ERG655557 FBC655557 FKY655557 FUU655557 GEQ655557 GOM655557 GYI655557 HIE655557 HSA655557 IBW655557 ILS655557 IVO655557 JFK655557 JPG655557 JZC655557 KIY655557 KSU655557 LCQ655557 LMM655557 LWI655557 MGE655557 MQA655557 MZW655557 NJS655557 NTO655557 ODK655557 ONG655557 OXC655557 PGY655557 PQU655557 QAQ655557 QKM655557 QUI655557 REE655557 ROA655557 RXW655557 SHS655557 SRO655557 TBK655557 TLG655557 TVC655557 UEY655557 UOU655557 UYQ655557 VIM655557 VSI655557 WCE655557 WMA655557 WVW655557 O721093 JK721093 TG721093 ADC721093 AMY721093 AWU721093 BGQ721093 BQM721093 CAI721093 CKE721093 CUA721093 DDW721093 DNS721093 DXO721093 EHK721093 ERG721093 FBC721093 FKY721093 FUU721093 GEQ721093 GOM721093 GYI721093 HIE721093 HSA721093 IBW721093 ILS721093 IVO721093 JFK721093 JPG721093 JZC721093 KIY721093 KSU721093 LCQ721093 LMM721093 LWI721093 MGE721093 MQA721093 MZW721093 NJS721093 NTO721093 ODK721093 ONG721093 OXC721093 PGY721093 PQU721093 QAQ721093 QKM721093 QUI721093 REE721093 ROA721093 RXW721093 SHS721093 SRO721093 TBK721093 TLG721093 TVC721093 UEY721093 UOU721093 UYQ721093 VIM721093 VSI721093 WCE721093 WMA721093 WVW721093 O786629 JK786629 TG786629 ADC786629 AMY786629 AWU786629 BGQ786629 BQM786629 CAI786629 CKE786629 CUA786629 DDW786629 DNS786629 DXO786629 EHK786629 ERG786629 FBC786629 FKY786629 FUU786629 GEQ786629 GOM786629 GYI786629 HIE786629 HSA786629 IBW786629 ILS786629 IVO786629 JFK786629 JPG786629 JZC786629 KIY786629 KSU786629 LCQ786629 LMM786629 LWI786629 MGE786629 MQA786629 MZW786629 NJS786629 NTO786629 ODK786629 ONG786629 OXC786629 PGY786629 PQU786629 QAQ786629 QKM786629 QUI786629 REE786629 ROA786629 RXW786629 SHS786629 SRO786629 TBK786629 TLG786629 TVC786629 UEY786629 UOU786629 UYQ786629 VIM786629 VSI786629 WCE786629 WMA786629 WVW786629 O852165 JK852165 TG852165 ADC852165 AMY852165 AWU852165 BGQ852165 BQM852165 CAI852165 CKE852165 CUA852165 DDW852165 DNS852165 DXO852165 EHK852165 ERG852165 FBC852165 FKY852165 FUU852165 GEQ852165 GOM852165 GYI852165 HIE852165 HSA852165 IBW852165 ILS852165 IVO852165 JFK852165 JPG852165 JZC852165 KIY852165 KSU852165 LCQ852165 LMM852165 LWI852165 MGE852165 MQA852165 MZW852165 NJS852165 NTO852165 ODK852165 ONG852165 OXC852165 PGY852165 PQU852165 QAQ852165 QKM852165 QUI852165 REE852165 ROA852165 RXW852165 SHS852165 SRO852165 TBK852165 TLG852165 TVC852165 UEY852165 UOU852165 UYQ852165 VIM852165 VSI852165 WCE852165 WMA852165 WVW852165 O917701 JK917701 TG917701 ADC917701 AMY917701 AWU917701 BGQ917701 BQM917701 CAI917701 CKE917701 CUA917701 DDW917701 DNS917701 DXO917701 EHK917701 ERG917701 FBC917701 FKY917701 FUU917701 GEQ917701 GOM917701 GYI917701 HIE917701 HSA917701 IBW917701 ILS917701 IVO917701 JFK917701 JPG917701 JZC917701 KIY917701 KSU917701 LCQ917701 LMM917701 LWI917701 MGE917701 MQA917701 MZW917701 NJS917701 NTO917701 ODK917701 ONG917701 OXC917701 PGY917701 PQU917701 QAQ917701 QKM917701 QUI917701 REE917701 ROA917701 RXW917701 SHS917701 SRO917701 TBK917701 TLG917701 TVC917701 UEY917701 UOU917701 UYQ917701 VIM917701 VSI917701 WCE917701 WMA917701 WVW917701 O983237 JK983237 TG983237 ADC983237 AMY983237 AWU983237 BGQ983237 BQM983237 CAI983237 CKE983237 CUA983237 DDW983237 DNS983237 DXO983237 EHK983237 ERG983237 FBC983237 FKY983237 FUU983237 GEQ983237 GOM983237 GYI983237 HIE983237 HSA983237 IBW983237 ILS983237 IVO983237 JFK983237 JPG983237 JZC983237 KIY983237 KSU983237 LCQ983237 LMM983237 LWI983237 MGE983237 MQA983237 MZW983237 NJS983237 NTO983237 ODK983237 ONG983237 OXC983237 PGY983237 PQU983237 QAQ983237 QKM983237 QUI983237 REE983237 ROA983237 RXW983237 SHS983237 SRO983237 TBK983237 TLG983237 TVC983237 UEY983237 UOU983237 UYQ983237 VIM983237 VSI983237 WCE983237 WMA983237 WVW983237 O132:O158 JK132:JK158 TG132:TG158 ADC132:ADC158 AMY132:AMY158 AWU132:AWU158 BGQ132:BGQ158 BQM132:BQM158 CAI132:CAI158 CKE132:CKE158 CUA132:CUA158 DDW132:DDW158 DNS132:DNS158 DXO132:DXO158 EHK132:EHK158 ERG132:ERG158 FBC132:FBC158 FKY132:FKY158 FUU132:FUU158 GEQ132:GEQ158 GOM132:GOM158 GYI132:GYI158 HIE132:HIE158 HSA132:HSA158 IBW132:IBW158 ILS132:ILS158 IVO132:IVO158 JFK132:JFK158 JPG132:JPG158 JZC132:JZC158 KIY132:KIY158 KSU132:KSU158 LCQ132:LCQ158 LMM132:LMM158 LWI132:LWI158 MGE132:MGE158 MQA132:MQA158 MZW132:MZW158 NJS132:NJS158 NTO132:NTO158 ODK132:ODK158 ONG132:ONG158 OXC132:OXC158 PGY132:PGY158 PQU132:PQU158 QAQ132:QAQ158 QKM132:QKM158 QUI132:QUI158 REE132:REE158 ROA132:ROA158 RXW132:RXW158 SHS132:SHS158 SRO132:SRO158 TBK132:TBK158 TLG132:TLG158 TVC132:TVC158 UEY132:UEY158 UOU132:UOU158 UYQ132:UYQ158 VIM132:VIM158 VSI132:VSI158 WCE132:WCE158 WMA132:WMA158 WVW132:WVW158 O65668:O65694 JK65668:JK65694 TG65668:TG65694 ADC65668:ADC65694 AMY65668:AMY65694 AWU65668:AWU65694 BGQ65668:BGQ65694 BQM65668:BQM65694 CAI65668:CAI65694 CKE65668:CKE65694 CUA65668:CUA65694 DDW65668:DDW65694 DNS65668:DNS65694 DXO65668:DXO65694 EHK65668:EHK65694 ERG65668:ERG65694 FBC65668:FBC65694 FKY65668:FKY65694 FUU65668:FUU65694 GEQ65668:GEQ65694 GOM65668:GOM65694 GYI65668:GYI65694 HIE65668:HIE65694 HSA65668:HSA65694 IBW65668:IBW65694 ILS65668:ILS65694 IVO65668:IVO65694 JFK65668:JFK65694 JPG65668:JPG65694 JZC65668:JZC65694 KIY65668:KIY65694 KSU65668:KSU65694 LCQ65668:LCQ65694 LMM65668:LMM65694 LWI65668:LWI65694 MGE65668:MGE65694 MQA65668:MQA65694 MZW65668:MZW65694 NJS65668:NJS65694 NTO65668:NTO65694 ODK65668:ODK65694 ONG65668:ONG65694 OXC65668:OXC65694 PGY65668:PGY65694 PQU65668:PQU65694 QAQ65668:QAQ65694 QKM65668:QKM65694 QUI65668:QUI65694 REE65668:REE65694 ROA65668:ROA65694 RXW65668:RXW65694 SHS65668:SHS65694 SRO65668:SRO65694 TBK65668:TBK65694 TLG65668:TLG65694 TVC65668:TVC65694 UEY65668:UEY65694 UOU65668:UOU65694 UYQ65668:UYQ65694 VIM65668:VIM65694 VSI65668:VSI65694 WCE65668:WCE65694 WMA65668:WMA65694 WVW65668:WVW65694 O131204:O131230 JK131204:JK131230 TG131204:TG131230 ADC131204:ADC131230 AMY131204:AMY131230 AWU131204:AWU131230 BGQ131204:BGQ131230 BQM131204:BQM131230 CAI131204:CAI131230 CKE131204:CKE131230 CUA131204:CUA131230 DDW131204:DDW131230 DNS131204:DNS131230 DXO131204:DXO131230 EHK131204:EHK131230 ERG131204:ERG131230 FBC131204:FBC131230 FKY131204:FKY131230 FUU131204:FUU131230 GEQ131204:GEQ131230 GOM131204:GOM131230 GYI131204:GYI131230 HIE131204:HIE131230 HSA131204:HSA131230 IBW131204:IBW131230 ILS131204:ILS131230 IVO131204:IVO131230 JFK131204:JFK131230 JPG131204:JPG131230 JZC131204:JZC131230 KIY131204:KIY131230 KSU131204:KSU131230 LCQ131204:LCQ131230 LMM131204:LMM131230 LWI131204:LWI131230 MGE131204:MGE131230 MQA131204:MQA131230 MZW131204:MZW131230 NJS131204:NJS131230 NTO131204:NTO131230 ODK131204:ODK131230 ONG131204:ONG131230 OXC131204:OXC131230 PGY131204:PGY131230 PQU131204:PQU131230 QAQ131204:QAQ131230 QKM131204:QKM131230 QUI131204:QUI131230 REE131204:REE131230 ROA131204:ROA131230 RXW131204:RXW131230 SHS131204:SHS131230 SRO131204:SRO131230 TBK131204:TBK131230 TLG131204:TLG131230 TVC131204:TVC131230 UEY131204:UEY131230 UOU131204:UOU131230 UYQ131204:UYQ131230 VIM131204:VIM131230 VSI131204:VSI131230 WCE131204:WCE131230 WMA131204:WMA131230 WVW131204:WVW131230 O196740:O196766 JK196740:JK196766 TG196740:TG196766 ADC196740:ADC196766 AMY196740:AMY196766 AWU196740:AWU196766 BGQ196740:BGQ196766 BQM196740:BQM196766 CAI196740:CAI196766 CKE196740:CKE196766 CUA196740:CUA196766 DDW196740:DDW196766 DNS196740:DNS196766 DXO196740:DXO196766 EHK196740:EHK196766 ERG196740:ERG196766 FBC196740:FBC196766 FKY196740:FKY196766 FUU196740:FUU196766 GEQ196740:GEQ196766 GOM196740:GOM196766 GYI196740:GYI196766 HIE196740:HIE196766 HSA196740:HSA196766 IBW196740:IBW196766 ILS196740:ILS196766 IVO196740:IVO196766 JFK196740:JFK196766 JPG196740:JPG196766 JZC196740:JZC196766 KIY196740:KIY196766 KSU196740:KSU196766 LCQ196740:LCQ196766 LMM196740:LMM196766 LWI196740:LWI196766 MGE196740:MGE196766 MQA196740:MQA196766 MZW196740:MZW196766 NJS196740:NJS196766 NTO196740:NTO196766 ODK196740:ODK196766 ONG196740:ONG196766 OXC196740:OXC196766 PGY196740:PGY196766 PQU196740:PQU196766 QAQ196740:QAQ196766 QKM196740:QKM196766 QUI196740:QUI196766 REE196740:REE196766 ROA196740:ROA196766 RXW196740:RXW196766 SHS196740:SHS196766 SRO196740:SRO196766 TBK196740:TBK196766 TLG196740:TLG196766 TVC196740:TVC196766 UEY196740:UEY196766 UOU196740:UOU196766 UYQ196740:UYQ196766 VIM196740:VIM196766 VSI196740:VSI196766 WCE196740:WCE196766 WMA196740:WMA196766 WVW196740:WVW196766 O262276:O262302 JK262276:JK262302 TG262276:TG262302 ADC262276:ADC262302 AMY262276:AMY262302 AWU262276:AWU262302 BGQ262276:BGQ262302 BQM262276:BQM262302 CAI262276:CAI262302 CKE262276:CKE262302 CUA262276:CUA262302 DDW262276:DDW262302 DNS262276:DNS262302 DXO262276:DXO262302 EHK262276:EHK262302 ERG262276:ERG262302 FBC262276:FBC262302 FKY262276:FKY262302 FUU262276:FUU262302 GEQ262276:GEQ262302 GOM262276:GOM262302 GYI262276:GYI262302 HIE262276:HIE262302 HSA262276:HSA262302 IBW262276:IBW262302 ILS262276:ILS262302 IVO262276:IVO262302 JFK262276:JFK262302 JPG262276:JPG262302 JZC262276:JZC262302 KIY262276:KIY262302 KSU262276:KSU262302 LCQ262276:LCQ262302 LMM262276:LMM262302 LWI262276:LWI262302 MGE262276:MGE262302 MQA262276:MQA262302 MZW262276:MZW262302 NJS262276:NJS262302 NTO262276:NTO262302 ODK262276:ODK262302 ONG262276:ONG262302 OXC262276:OXC262302 PGY262276:PGY262302 PQU262276:PQU262302 QAQ262276:QAQ262302 QKM262276:QKM262302 QUI262276:QUI262302 REE262276:REE262302 ROA262276:ROA262302 RXW262276:RXW262302 SHS262276:SHS262302 SRO262276:SRO262302 TBK262276:TBK262302 TLG262276:TLG262302 TVC262276:TVC262302 UEY262276:UEY262302 UOU262276:UOU262302 UYQ262276:UYQ262302 VIM262276:VIM262302 VSI262276:VSI262302 WCE262276:WCE262302 WMA262276:WMA262302 WVW262276:WVW262302 O327812:O327838 JK327812:JK327838 TG327812:TG327838 ADC327812:ADC327838 AMY327812:AMY327838 AWU327812:AWU327838 BGQ327812:BGQ327838 BQM327812:BQM327838 CAI327812:CAI327838 CKE327812:CKE327838 CUA327812:CUA327838 DDW327812:DDW327838 DNS327812:DNS327838 DXO327812:DXO327838 EHK327812:EHK327838 ERG327812:ERG327838 FBC327812:FBC327838 FKY327812:FKY327838 FUU327812:FUU327838 GEQ327812:GEQ327838 GOM327812:GOM327838 GYI327812:GYI327838 HIE327812:HIE327838 HSA327812:HSA327838 IBW327812:IBW327838 ILS327812:ILS327838 IVO327812:IVO327838 JFK327812:JFK327838 JPG327812:JPG327838 JZC327812:JZC327838 KIY327812:KIY327838 KSU327812:KSU327838 LCQ327812:LCQ327838 LMM327812:LMM327838 LWI327812:LWI327838 MGE327812:MGE327838 MQA327812:MQA327838 MZW327812:MZW327838 NJS327812:NJS327838 NTO327812:NTO327838 ODK327812:ODK327838 ONG327812:ONG327838 OXC327812:OXC327838 PGY327812:PGY327838 PQU327812:PQU327838 QAQ327812:QAQ327838 QKM327812:QKM327838 QUI327812:QUI327838 REE327812:REE327838 ROA327812:ROA327838 RXW327812:RXW327838 SHS327812:SHS327838 SRO327812:SRO327838 TBK327812:TBK327838 TLG327812:TLG327838 TVC327812:TVC327838 UEY327812:UEY327838 UOU327812:UOU327838 UYQ327812:UYQ327838 VIM327812:VIM327838 VSI327812:VSI327838 WCE327812:WCE327838 WMA327812:WMA327838 WVW327812:WVW327838 O393348:O393374 JK393348:JK393374 TG393348:TG393374 ADC393348:ADC393374 AMY393348:AMY393374 AWU393348:AWU393374 BGQ393348:BGQ393374 BQM393348:BQM393374 CAI393348:CAI393374 CKE393348:CKE393374 CUA393348:CUA393374 DDW393348:DDW393374 DNS393348:DNS393374 DXO393348:DXO393374 EHK393348:EHK393374 ERG393348:ERG393374 FBC393348:FBC393374 FKY393348:FKY393374 FUU393348:FUU393374 GEQ393348:GEQ393374 GOM393348:GOM393374 GYI393348:GYI393374 HIE393348:HIE393374 HSA393348:HSA393374 IBW393348:IBW393374 ILS393348:ILS393374 IVO393348:IVO393374 JFK393348:JFK393374 JPG393348:JPG393374 JZC393348:JZC393374 KIY393348:KIY393374 KSU393348:KSU393374 LCQ393348:LCQ393374 LMM393348:LMM393374 LWI393348:LWI393374 MGE393348:MGE393374 MQA393348:MQA393374 MZW393348:MZW393374 NJS393348:NJS393374 NTO393348:NTO393374 ODK393348:ODK393374 ONG393348:ONG393374 OXC393348:OXC393374 PGY393348:PGY393374 PQU393348:PQU393374 QAQ393348:QAQ393374 QKM393348:QKM393374 QUI393348:QUI393374 REE393348:REE393374 ROA393348:ROA393374 RXW393348:RXW393374 SHS393348:SHS393374 SRO393348:SRO393374 TBK393348:TBK393374 TLG393348:TLG393374 TVC393348:TVC393374 UEY393348:UEY393374 UOU393348:UOU393374 UYQ393348:UYQ393374 VIM393348:VIM393374 VSI393348:VSI393374 WCE393348:WCE393374 WMA393348:WMA393374 WVW393348:WVW393374 O458884:O458910 JK458884:JK458910 TG458884:TG458910 ADC458884:ADC458910 AMY458884:AMY458910 AWU458884:AWU458910 BGQ458884:BGQ458910 BQM458884:BQM458910 CAI458884:CAI458910 CKE458884:CKE458910 CUA458884:CUA458910 DDW458884:DDW458910 DNS458884:DNS458910 DXO458884:DXO458910 EHK458884:EHK458910 ERG458884:ERG458910 FBC458884:FBC458910 FKY458884:FKY458910 FUU458884:FUU458910 GEQ458884:GEQ458910 GOM458884:GOM458910 GYI458884:GYI458910 HIE458884:HIE458910 HSA458884:HSA458910 IBW458884:IBW458910 ILS458884:ILS458910 IVO458884:IVO458910 JFK458884:JFK458910 JPG458884:JPG458910 JZC458884:JZC458910 KIY458884:KIY458910 KSU458884:KSU458910 LCQ458884:LCQ458910 LMM458884:LMM458910 LWI458884:LWI458910 MGE458884:MGE458910 MQA458884:MQA458910 MZW458884:MZW458910 NJS458884:NJS458910 NTO458884:NTO458910 ODK458884:ODK458910 ONG458884:ONG458910 OXC458884:OXC458910 PGY458884:PGY458910 PQU458884:PQU458910 QAQ458884:QAQ458910 QKM458884:QKM458910 QUI458884:QUI458910 REE458884:REE458910 ROA458884:ROA458910 RXW458884:RXW458910 SHS458884:SHS458910 SRO458884:SRO458910 TBK458884:TBK458910 TLG458884:TLG458910 TVC458884:TVC458910 UEY458884:UEY458910 UOU458884:UOU458910 UYQ458884:UYQ458910 VIM458884:VIM458910 VSI458884:VSI458910 WCE458884:WCE458910 WMA458884:WMA458910 WVW458884:WVW458910 O524420:O524446 JK524420:JK524446 TG524420:TG524446 ADC524420:ADC524446 AMY524420:AMY524446 AWU524420:AWU524446 BGQ524420:BGQ524446 BQM524420:BQM524446 CAI524420:CAI524446 CKE524420:CKE524446 CUA524420:CUA524446 DDW524420:DDW524446 DNS524420:DNS524446 DXO524420:DXO524446 EHK524420:EHK524446 ERG524420:ERG524446 FBC524420:FBC524446 FKY524420:FKY524446 FUU524420:FUU524446 GEQ524420:GEQ524446 GOM524420:GOM524446 GYI524420:GYI524446 HIE524420:HIE524446 HSA524420:HSA524446 IBW524420:IBW524446 ILS524420:ILS524446 IVO524420:IVO524446 JFK524420:JFK524446 JPG524420:JPG524446 JZC524420:JZC524446 KIY524420:KIY524446 KSU524420:KSU524446 LCQ524420:LCQ524446 LMM524420:LMM524446 LWI524420:LWI524446 MGE524420:MGE524446 MQA524420:MQA524446 MZW524420:MZW524446 NJS524420:NJS524446 NTO524420:NTO524446 ODK524420:ODK524446 ONG524420:ONG524446 OXC524420:OXC524446 PGY524420:PGY524446 PQU524420:PQU524446 QAQ524420:QAQ524446 QKM524420:QKM524446 QUI524420:QUI524446 REE524420:REE524446 ROA524420:ROA524446 RXW524420:RXW524446 SHS524420:SHS524446 SRO524420:SRO524446 TBK524420:TBK524446 TLG524420:TLG524446 TVC524420:TVC524446 UEY524420:UEY524446 UOU524420:UOU524446 UYQ524420:UYQ524446 VIM524420:VIM524446 VSI524420:VSI524446 WCE524420:WCE524446 WMA524420:WMA524446 WVW524420:WVW524446 O589956:O589982 JK589956:JK589982 TG589956:TG589982 ADC589956:ADC589982 AMY589956:AMY589982 AWU589956:AWU589982 BGQ589956:BGQ589982 BQM589956:BQM589982 CAI589956:CAI589982 CKE589956:CKE589982 CUA589956:CUA589982 DDW589956:DDW589982 DNS589956:DNS589982 DXO589956:DXO589982 EHK589956:EHK589982 ERG589956:ERG589982 FBC589956:FBC589982 FKY589956:FKY589982 FUU589956:FUU589982 GEQ589956:GEQ589982 GOM589956:GOM589982 GYI589956:GYI589982 HIE589956:HIE589982 HSA589956:HSA589982 IBW589956:IBW589982 ILS589956:ILS589982 IVO589956:IVO589982 JFK589956:JFK589982 JPG589956:JPG589982 JZC589956:JZC589982 KIY589956:KIY589982 KSU589956:KSU589982 LCQ589956:LCQ589982 LMM589956:LMM589982 LWI589956:LWI589982 MGE589956:MGE589982 MQA589956:MQA589982 MZW589956:MZW589982 NJS589956:NJS589982 NTO589956:NTO589982 ODK589956:ODK589982 ONG589956:ONG589982 OXC589956:OXC589982 PGY589956:PGY589982 PQU589956:PQU589982 QAQ589956:QAQ589982 QKM589956:QKM589982 QUI589956:QUI589982 REE589956:REE589982 ROA589956:ROA589982 RXW589956:RXW589982 SHS589956:SHS589982 SRO589956:SRO589982 TBK589956:TBK589982 TLG589956:TLG589982 TVC589956:TVC589982 UEY589956:UEY589982 UOU589956:UOU589982 UYQ589956:UYQ589982 VIM589956:VIM589982 VSI589956:VSI589982 WCE589956:WCE589982 WMA589956:WMA589982 WVW589956:WVW589982 O655492:O655518 JK655492:JK655518 TG655492:TG655518 ADC655492:ADC655518 AMY655492:AMY655518 AWU655492:AWU655518 BGQ655492:BGQ655518 BQM655492:BQM655518 CAI655492:CAI655518 CKE655492:CKE655518 CUA655492:CUA655518 DDW655492:DDW655518 DNS655492:DNS655518 DXO655492:DXO655518 EHK655492:EHK655518 ERG655492:ERG655518 FBC655492:FBC655518 FKY655492:FKY655518 FUU655492:FUU655518 GEQ655492:GEQ655518 GOM655492:GOM655518 GYI655492:GYI655518 HIE655492:HIE655518 HSA655492:HSA655518 IBW655492:IBW655518 ILS655492:ILS655518 IVO655492:IVO655518 JFK655492:JFK655518 JPG655492:JPG655518 JZC655492:JZC655518 KIY655492:KIY655518 KSU655492:KSU655518 LCQ655492:LCQ655518 LMM655492:LMM655518 LWI655492:LWI655518 MGE655492:MGE655518 MQA655492:MQA655518 MZW655492:MZW655518 NJS655492:NJS655518 NTO655492:NTO655518 ODK655492:ODK655518 ONG655492:ONG655518 OXC655492:OXC655518 PGY655492:PGY655518 PQU655492:PQU655518 QAQ655492:QAQ655518 QKM655492:QKM655518 QUI655492:QUI655518 REE655492:REE655518 ROA655492:ROA655518 RXW655492:RXW655518 SHS655492:SHS655518 SRO655492:SRO655518 TBK655492:TBK655518 TLG655492:TLG655518 TVC655492:TVC655518 UEY655492:UEY655518 UOU655492:UOU655518 UYQ655492:UYQ655518 VIM655492:VIM655518 VSI655492:VSI655518 WCE655492:WCE655518 WMA655492:WMA655518 WVW655492:WVW655518 O721028:O721054 JK721028:JK721054 TG721028:TG721054 ADC721028:ADC721054 AMY721028:AMY721054 AWU721028:AWU721054 BGQ721028:BGQ721054 BQM721028:BQM721054 CAI721028:CAI721054 CKE721028:CKE721054 CUA721028:CUA721054 DDW721028:DDW721054 DNS721028:DNS721054 DXO721028:DXO721054 EHK721028:EHK721054 ERG721028:ERG721054 FBC721028:FBC721054 FKY721028:FKY721054 FUU721028:FUU721054 GEQ721028:GEQ721054 GOM721028:GOM721054 GYI721028:GYI721054 HIE721028:HIE721054 HSA721028:HSA721054 IBW721028:IBW721054 ILS721028:ILS721054 IVO721028:IVO721054 JFK721028:JFK721054 JPG721028:JPG721054 JZC721028:JZC721054 KIY721028:KIY721054 KSU721028:KSU721054 LCQ721028:LCQ721054 LMM721028:LMM721054 LWI721028:LWI721054 MGE721028:MGE721054 MQA721028:MQA721054 MZW721028:MZW721054 NJS721028:NJS721054 NTO721028:NTO721054 ODK721028:ODK721054 ONG721028:ONG721054 OXC721028:OXC721054 PGY721028:PGY721054 PQU721028:PQU721054 QAQ721028:QAQ721054 QKM721028:QKM721054 QUI721028:QUI721054 REE721028:REE721054 ROA721028:ROA721054 RXW721028:RXW721054 SHS721028:SHS721054 SRO721028:SRO721054 TBK721028:TBK721054 TLG721028:TLG721054 TVC721028:TVC721054 UEY721028:UEY721054 UOU721028:UOU721054 UYQ721028:UYQ721054 VIM721028:VIM721054 VSI721028:VSI721054 WCE721028:WCE721054 WMA721028:WMA721054 WVW721028:WVW721054 O786564:O786590 JK786564:JK786590 TG786564:TG786590 ADC786564:ADC786590 AMY786564:AMY786590 AWU786564:AWU786590 BGQ786564:BGQ786590 BQM786564:BQM786590 CAI786564:CAI786590 CKE786564:CKE786590 CUA786564:CUA786590 DDW786564:DDW786590 DNS786564:DNS786590 DXO786564:DXO786590 EHK786564:EHK786590 ERG786564:ERG786590 FBC786564:FBC786590 FKY786564:FKY786590 FUU786564:FUU786590 GEQ786564:GEQ786590 GOM786564:GOM786590 GYI786564:GYI786590 HIE786564:HIE786590 HSA786564:HSA786590 IBW786564:IBW786590 ILS786564:ILS786590 IVO786564:IVO786590 JFK786564:JFK786590 JPG786564:JPG786590 JZC786564:JZC786590 KIY786564:KIY786590 KSU786564:KSU786590 LCQ786564:LCQ786590 LMM786564:LMM786590 LWI786564:LWI786590 MGE786564:MGE786590 MQA786564:MQA786590 MZW786564:MZW786590 NJS786564:NJS786590 NTO786564:NTO786590 ODK786564:ODK786590 ONG786564:ONG786590 OXC786564:OXC786590 PGY786564:PGY786590 PQU786564:PQU786590 QAQ786564:QAQ786590 QKM786564:QKM786590 QUI786564:QUI786590 REE786564:REE786590 ROA786564:ROA786590 RXW786564:RXW786590 SHS786564:SHS786590 SRO786564:SRO786590 TBK786564:TBK786590 TLG786564:TLG786590 TVC786564:TVC786590 UEY786564:UEY786590 UOU786564:UOU786590 UYQ786564:UYQ786590 VIM786564:VIM786590 VSI786564:VSI786590 WCE786564:WCE786590 WMA786564:WMA786590 WVW786564:WVW786590 O852100:O852126 JK852100:JK852126 TG852100:TG852126 ADC852100:ADC852126 AMY852100:AMY852126 AWU852100:AWU852126 BGQ852100:BGQ852126 BQM852100:BQM852126 CAI852100:CAI852126 CKE852100:CKE852126 CUA852100:CUA852126 DDW852100:DDW852126 DNS852100:DNS852126 DXO852100:DXO852126 EHK852100:EHK852126 ERG852100:ERG852126 FBC852100:FBC852126 FKY852100:FKY852126 FUU852100:FUU852126 GEQ852100:GEQ852126 GOM852100:GOM852126 GYI852100:GYI852126 HIE852100:HIE852126 HSA852100:HSA852126 IBW852100:IBW852126 ILS852100:ILS852126 IVO852100:IVO852126 JFK852100:JFK852126 JPG852100:JPG852126 JZC852100:JZC852126 KIY852100:KIY852126 KSU852100:KSU852126 LCQ852100:LCQ852126 LMM852100:LMM852126 LWI852100:LWI852126 MGE852100:MGE852126 MQA852100:MQA852126 MZW852100:MZW852126 NJS852100:NJS852126 NTO852100:NTO852126 ODK852100:ODK852126 ONG852100:ONG852126 OXC852100:OXC852126 PGY852100:PGY852126 PQU852100:PQU852126 QAQ852100:QAQ852126 QKM852100:QKM852126 QUI852100:QUI852126 REE852100:REE852126 ROA852100:ROA852126 RXW852100:RXW852126 SHS852100:SHS852126 SRO852100:SRO852126 TBK852100:TBK852126 TLG852100:TLG852126 TVC852100:TVC852126 UEY852100:UEY852126 UOU852100:UOU852126 UYQ852100:UYQ852126 VIM852100:VIM852126 VSI852100:VSI852126 WCE852100:WCE852126 WMA852100:WMA852126 WVW852100:WVW852126 O917636:O917662 JK917636:JK917662 TG917636:TG917662 ADC917636:ADC917662 AMY917636:AMY917662 AWU917636:AWU917662 BGQ917636:BGQ917662 BQM917636:BQM917662 CAI917636:CAI917662 CKE917636:CKE917662 CUA917636:CUA917662 DDW917636:DDW917662 DNS917636:DNS917662 DXO917636:DXO917662 EHK917636:EHK917662 ERG917636:ERG917662 FBC917636:FBC917662 FKY917636:FKY917662 FUU917636:FUU917662 GEQ917636:GEQ917662 GOM917636:GOM917662 GYI917636:GYI917662 HIE917636:HIE917662 HSA917636:HSA917662 IBW917636:IBW917662 ILS917636:ILS917662 IVO917636:IVO917662 JFK917636:JFK917662 JPG917636:JPG917662 JZC917636:JZC917662 KIY917636:KIY917662 KSU917636:KSU917662 LCQ917636:LCQ917662 LMM917636:LMM917662 LWI917636:LWI917662 MGE917636:MGE917662 MQA917636:MQA917662 MZW917636:MZW917662 NJS917636:NJS917662 NTO917636:NTO917662 ODK917636:ODK917662 ONG917636:ONG917662 OXC917636:OXC917662 PGY917636:PGY917662 PQU917636:PQU917662 QAQ917636:QAQ917662 QKM917636:QKM917662 QUI917636:QUI917662 REE917636:REE917662 ROA917636:ROA917662 RXW917636:RXW917662 SHS917636:SHS917662 SRO917636:SRO917662 TBK917636:TBK917662 TLG917636:TLG917662 TVC917636:TVC917662 UEY917636:UEY917662 UOU917636:UOU917662 UYQ917636:UYQ917662 VIM917636:VIM917662 VSI917636:VSI917662 WCE917636:WCE917662 WMA917636:WMA917662 WVW917636:WVW917662 O983172:O983198 JK983172:JK983198 TG983172:TG983198 ADC983172:ADC983198 AMY983172:AMY983198 AWU983172:AWU983198 BGQ983172:BGQ983198 BQM983172:BQM983198 CAI983172:CAI983198 CKE983172:CKE983198 CUA983172:CUA983198 DDW983172:DDW983198 DNS983172:DNS983198 DXO983172:DXO983198 EHK983172:EHK983198 ERG983172:ERG983198 FBC983172:FBC983198 FKY983172:FKY983198 FUU983172:FUU983198 GEQ983172:GEQ983198 GOM983172:GOM983198 GYI983172:GYI983198 HIE983172:HIE983198 HSA983172:HSA983198 IBW983172:IBW983198 ILS983172:ILS983198 IVO983172:IVO983198 JFK983172:JFK983198 JPG983172:JPG983198 JZC983172:JZC983198 KIY983172:KIY983198 KSU983172:KSU983198 LCQ983172:LCQ983198 LMM983172:LMM983198 LWI983172:LWI983198 MGE983172:MGE983198 MQA983172:MQA983198 MZW983172:MZW983198 NJS983172:NJS983198 NTO983172:NTO983198 ODK983172:ODK983198 ONG983172:ONG983198 OXC983172:OXC983198 PGY983172:PGY983198 PQU983172:PQU983198 QAQ983172:QAQ983198 QKM983172:QKM983198 QUI983172:QUI983198 REE983172:REE983198 ROA983172:ROA983198 RXW983172:RXW983198 SHS983172:SHS983198 SRO983172:SRO983198 TBK983172:TBK983198 TLG983172:TLG983198 TVC983172:TVC983198 UEY983172:UEY983198 UOU983172:UOU983198 UYQ983172:UYQ983198 VIM983172:VIM983198 VSI983172:VSI983198 WCE983172:WCE983198 WMA983172:WMA983198 WVW983172:WVW983198 O160 JK160 TG160 ADC160 AMY160 AWU160 BGQ160 BQM160 CAI160 CKE160 CUA160 DDW160 DNS160 DXO160 EHK160 ERG160 FBC160 FKY160 FUU160 GEQ160 GOM160 GYI160 HIE160 HSA160 IBW160 ILS160 IVO160 JFK160 JPG160 JZC160 KIY160 KSU160 LCQ160 LMM160 LWI160 MGE160 MQA160 MZW160 NJS160 NTO160 ODK160 ONG160 OXC160 PGY160 PQU160 QAQ160 QKM160 QUI160 REE160 ROA160 RXW160 SHS160 SRO160 TBK160 TLG160 TVC160 UEY160 UOU160 UYQ160 VIM160 VSI160 WCE160 WMA160 WVW160 O65696 JK65696 TG65696 ADC65696 AMY65696 AWU65696 BGQ65696 BQM65696 CAI65696 CKE65696 CUA65696 DDW65696 DNS65696 DXO65696 EHK65696 ERG65696 FBC65696 FKY65696 FUU65696 GEQ65696 GOM65696 GYI65696 HIE65696 HSA65696 IBW65696 ILS65696 IVO65696 JFK65696 JPG65696 JZC65696 KIY65696 KSU65696 LCQ65696 LMM65696 LWI65696 MGE65696 MQA65696 MZW65696 NJS65696 NTO65696 ODK65696 ONG65696 OXC65696 PGY65696 PQU65696 QAQ65696 QKM65696 QUI65696 REE65696 ROA65696 RXW65696 SHS65696 SRO65696 TBK65696 TLG65696 TVC65696 UEY65696 UOU65696 UYQ65696 VIM65696 VSI65696 WCE65696 WMA65696 WVW65696 O131232 JK131232 TG131232 ADC131232 AMY131232 AWU131232 BGQ131232 BQM131232 CAI131232 CKE131232 CUA131232 DDW131232 DNS131232 DXO131232 EHK131232 ERG131232 FBC131232 FKY131232 FUU131232 GEQ131232 GOM131232 GYI131232 HIE131232 HSA131232 IBW131232 ILS131232 IVO131232 JFK131232 JPG131232 JZC131232 KIY131232 KSU131232 LCQ131232 LMM131232 LWI131232 MGE131232 MQA131232 MZW131232 NJS131232 NTO131232 ODK131232 ONG131232 OXC131232 PGY131232 PQU131232 QAQ131232 QKM131232 QUI131232 REE131232 ROA131232 RXW131232 SHS131232 SRO131232 TBK131232 TLG131232 TVC131232 UEY131232 UOU131232 UYQ131232 VIM131232 VSI131232 WCE131232 WMA131232 WVW131232 O196768 JK196768 TG196768 ADC196768 AMY196768 AWU196768 BGQ196768 BQM196768 CAI196768 CKE196768 CUA196768 DDW196768 DNS196768 DXO196768 EHK196768 ERG196768 FBC196768 FKY196768 FUU196768 GEQ196768 GOM196768 GYI196768 HIE196768 HSA196768 IBW196768 ILS196768 IVO196768 JFK196768 JPG196768 JZC196768 KIY196768 KSU196768 LCQ196768 LMM196768 LWI196768 MGE196768 MQA196768 MZW196768 NJS196768 NTO196768 ODK196768 ONG196768 OXC196768 PGY196768 PQU196768 QAQ196768 QKM196768 QUI196768 REE196768 ROA196768 RXW196768 SHS196768 SRO196768 TBK196768 TLG196768 TVC196768 UEY196768 UOU196768 UYQ196768 VIM196768 VSI196768 WCE196768 WMA196768 WVW196768 O262304 JK262304 TG262304 ADC262304 AMY262304 AWU262304 BGQ262304 BQM262304 CAI262304 CKE262304 CUA262304 DDW262304 DNS262304 DXO262304 EHK262304 ERG262304 FBC262304 FKY262304 FUU262304 GEQ262304 GOM262304 GYI262304 HIE262304 HSA262304 IBW262304 ILS262304 IVO262304 JFK262304 JPG262304 JZC262304 KIY262304 KSU262304 LCQ262304 LMM262304 LWI262304 MGE262304 MQA262304 MZW262304 NJS262304 NTO262304 ODK262304 ONG262304 OXC262304 PGY262304 PQU262304 QAQ262304 QKM262304 QUI262304 REE262304 ROA262304 RXW262304 SHS262304 SRO262304 TBK262304 TLG262304 TVC262304 UEY262304 UOU262304 UYQ262304 VIM262304 VSI262304 WCE262304 WMA262304 WVW262304 O327840 JK327840 TG327840 ADC327840 AMY327840 AWU327840 BGQ327840 BQM327840 CAI327840 CKE327840 CUA327840 DDW327840 DNS327840 DXO327840 EHK327840 ERG327840 FBC327840 FKY327840 FUU327840 GEQ327840 GOM327840 GYI327840 HIE327840 HSA327840 IBW327840 ILS327840 IVO327840 JFK327840 JPG327840 JZC327840 KIY327840 KSU327840 LCQ327840 LMM327840 LWI327840 MGE327840 MQA327840 MZW327840 NJS327840 NTO327840 ODK327840 ONG327840 OXC327840 PGY327840 PQU327840 QAQ327840 QKM327840 QUI327840 REE327840 ROA327840 RXW327840 SHS327840 SRO327840 TBK327840 TLG327840 TVC327840 UEY327840 UOU327840 UYQ327840 VIM327840 VSI327840 WCE327840 WMA327840 WVW327840 O393376 JK393376 TG393376 ADC393376 AMY393376 AWU393376 BGQ393376 BQM393376 CAI393376 CKE393376 CUA393376 DDW393376 DNS393376 DXO393376 EHK393376 ERG393376 FBC393376 FKY393376 FUU393376 GEQ393376 GOM393376 GYI393376 HIE393376 HSA393376 IBW393376 ILS393376 IVO393376 JFK393376 JPG393376 JZC393376 KIY393376 KSU393376 LCQ393376 LMM393376 LWI393376 MGE393376 MQA393376 MZW393376 NJS393376 NTO393376 ODK393376 ONG393376 OXC393376 PGY393376 PQU393376 QAQ393376 QKM393376 QUI393376 REE393376 ROA393376 RXW393376 SHS393376 SRO393376 TBK393376 TLG393376 TVC393376 UEY393376 UOU393376 UYQ393376 VIM393376 VSI393376 WCE393376 WMA393376 WVW393376 O458912 JK458912 TG458912 ADC458912 AMY458912 AWU458912 BGQ458912 BQM458912 CAI458912 CKE458912 CUA458912 DDW458912 DNS458912 DXO458912 EHK458912 ERG458912 FBC458912 FKY458912 FUU458912 GEQ458912 GOM458912 GYI458912 HIE458912 HSA458912 IBW458912 ILS458912 IVO458912 JFK458912 JPG458912 JZC458912 KIY458912 KSU458912 LCQ458912 LMM458912 LWI458912 MGE458912 MQA458912 MZW458912 NJS458912 NTO458912 ODK458912 ONG458912 OXC458912 PGY458912 PQU458912 QAQ458912 QKM458912 QUI458912 REE458912 ROA458912 RXW458912 SHS458912 SRO458912 TBK458912 TLG458912 TVC458912 UEY458912 UOU458912 UYQ458912 VIM458912 VSI458912 WCE458912 WMA458912 WVW458912 O524448 JK524448 TG524448 ADC524448 AMY524448 AWU524448 BGQ524448 BQM524448 CAI524448 CKE524448 CUA524448 DDW524448 DNS524448 DXO524448 EHK524448 ERG524448 FBC524448 FKY524448 FUU524448 GEQ524448 GOM524448 GYI524448 HIE524448 HSA524448 IBW524448 ILS524448 IVO524448 JFK524448 JPG524448 JZC524448 KIY524448 KSU524448 LCQ524448 LMM524448 LWI524448 MGE524448 MQA524448 MZW524448 NJS524448 NTO524448 ODK524448 ONG524448 OXC524448 PGY524448 PQU524448 QAQ524448 QKM524448 QUI524448 REE524448 ROA524448 RXW524448 SHS524448 SRO524448 TBK524448 TLG524448 TVC524448 UEY524448 UOU524448 UYQ524448 VIM524448 VSI524448 WCE524448 WMA524448 WVW524448 O589984 JK589984 TG589984 ADC589984 AMY589984 AWU589984 BGQ589984 BQM589984 CAI589984 CKE589984 CUA589984 DDW589984 DNS589984 DXO589984 EHK589984 ERG589984 FBC589984 FKY589984 FUU589984 GEQ589984 GOM589984 GYI589984 HIE589984 HSA589984 IBW589984 ILS589984 IVO589984 JFK589984 JPG589984 JZC589984 KIY589984 KSU589984 LCQ589984 LMM589984 LWI589984 MGE589984 MQA589984 MZW589984 NJS589984 NTO589984 ODK589984 ONG589984 OXC589984 PGY589984 PQU589984 QAQ589984 QKM589984 QUI589984 REE589984 ROA589984 RXW589984 SHS589984 SRO589984 TBK589984 TLG589984 TVC589984 UEY589984 UOU589984 UYQ589984 VIM589984 VSI589984 WCE589984 WMA589984 WVW589984 O655520 JK655520 TG655520 ADC655520 AMY655520 AWU655520 BGQ655520 BQM655520 CAI655520 CKE655520 CUA655520 DDW655520 DNS655520 DXO655520 EHK655520 ERG655520 FBC655520 FKY655520 FUU655520 GEQ655520 GOM655520 GYI655520 HIE655520 HSA655520 IBW655520 ILS655520 IVO655520 JFK655520 JPG655520 JZC655520 KIY655520 KSU655520 LCQ655520 LMM655520 LWI655520 MGE655520 MQA655520 MZW655520 NJS655520 NTO655520 ODK655520 ONG655520 OXC655520 PGY655520 PQU655520 QAQ655520 QKM655520 QUI655520 REE655520 ROA655520 RXW655520 SHS655520 SRO655520 TBK655520 TLG655520 TVC655520 UEY655520 UOU655520 UYQ655520 VIM655520 VSI655520 WCE655520 WMA655520 WVW655520 O721056 JK721056 TG721056 ADC721056 AMY721056 AWU721056 BGQ721056 BQM721056 CAI721056 CKE721056 CUA721056 DDW721056 DNS721056 DXO721056 EHK721056 ERG721056 FBC721056 FKY721056 FUU721056 GEQ721056 GOM721056 GYI721056 HIE721056 HSA721056 IBW721056 ILS721056 IVO721056 JFK721056 JPG721056 JZC721056 KIY721056 KSU721056 LCQ721056 LMM721056 LWI721056 MGE721056 MQA721056 MZW721056 NJS721056 NTO721056 ODK721056 ONG721056 OXC721056 PGY721056 PQU721056 QAQ721056 QKM721056 QUI721056 REE721056 ROA721056 RXW721056 SHS721056 SRO721056 TBK721056 TLG721056 TVC721056 UEY721056 UOU721056 UYQ721056 VIM721056 VSI721056 WCE721056 WMA721056 WVW721056 O786592 JK786592 TG786592 ADC786592 AMY786592 AWU786592 BGQ786592 BQM786592 CAI786592 CKE786592 CUA786592 DDW786592 DNS786592 DXO786592 EHK786592 ERG786592 FBC786592 FKY786592 FUU786592 GEQ786592 GOM786592 GYI786592 HIE786592 HSA786592 IBW786592 ILS786592 IVO786592 JFK786592 JPG786592 JZC786592 KIY786592 KSU786592 LCQ786592 LMM786592 LWI786592 MGE786592 MQA786592 MZW786592 NJS786592 NTO786592 ODK786592 ONG786592 OXC786592 PGY786592 PQU786592 QAQ786592 QKM786592 QUI786592 REE786592 ROA786592 RXW786592 SHS786592 SRO786592 TBK786592 TLG786592 TVC786592 UEY786592 UOU786592 UYQ786592 VIM786592 VSI786592 WCE786592 WMA786592 WVW786592 O852128 JK852128 TG852128 ADC852128 AMY852128 AWU852128 BGQ852128 BQM852128 CAI852128 CKE852128 CUA852128 DDW852128 DNS852128 DXO852128 EHK852128 ERG852128 FBC852128 FKY852128 FUU852128 GEQ852128 GOM852128 GYI852128 HIE852128 HSA852128 IBW852128 ILS852128 IVO852128 JFK852128 JPG852128 JZC852128 KIY852128 KSU852128 LCQ852128 LMM852128 LWI852128 MGE852128 MQA852128 MZW852128 NJS852128 NTO852128 ODK852128 ONG852128 OXC852128 PGY852128 PQU852128 QAQ852128 QKM852128 QUI852128 REE852128 ROA852128 RXW852128 SHS852128 SRO852128 TBK852128 TLG852128 TVC852128 UEY852128 UOU852128 UYQ852128 VIM852128 VSI852128 WCE852128 WMA852128 WVW852128 O917664 JK917664 TG917664 ADC917664 AMY917664 AWU917664 BGQ917664 BQM917664 CAI917664 CKE917664 CUA917664 DDW917664 DNS917664 DXO917664 EHK917664 ERG917664 FBC917664 FKY917664 FUU917664 GEQ917664 GOM917664 GYI917664 HIE917664 HSA917664 IBW917664 ILS917664 IVO917664 JFK917664 JPG917664 JZC917664 KIY917664 KSU917664 LCQ917664 LMM917664 LWI917664 MGE917664 MQA917664 MZW917664 NJS917664 NTO917664 ODK917664 ONG917664 OXC917664 PGY917664 PQU917664 QAQ917664 QKM917664 QUI917664 REE917664 ROA917664 RXW917664 SHS917664 SRO917664 TBK917664 TLG917664 TVC917664 UEY917664 UOU917664 UYQ917664 VIM917664 VSI917664 WCE917664 WMA917664 WVW917664 O983200 JK983200 TG983200 ADC983200 AMY983200 AWU983200 BGQ983200 BQM983200 CAI983200 CKE983200 CUA983200 DDW983200 DNS983200 DXO983200 EHK983200 ERG983200 FBC983200 FKY983200 FUU983200 GEQ983200 GOM983200 GYI983200 HIE983200 HSA983200 IBW983200 ILS983200 IVO983200 JFK983200 JPG983200 JZC983200 KIY983200 KSU983200 LCQ983200 LMM983200 LWI983200 MGE983200 MQA983200 MZW983200 NJS983200 NTO983200 ODK983200 ONG983200 OXC983200 PGY983200 PQU983200 QAQ983200 QKM983200 QUI983200 REE983200 ROA983200 RXW983200 SHS983200 SRO983200 TBK983200 TLG983200 TVC983200 UEY983200 UOU983200 UYQ983200 VIM983200 VSI983200 WCE983200 WMA983200 WVW983200 F129:F131 JB129:JB131 SX129:SX131 ACT129:ACT131 AMP129:AMP131 AWL129:AWL131 BGH129:BGH131 BQD129:BQD131 BZZ129:BZZ131 CJV129:CJV131 CTR129:CTR131 DDN129:DDN131 DNJ129:DNJ131 DXF129:DXF131 EHB129:EHB131 EQX129:EQX131 FAT129:FAT131 FKP129:FKP131 FUL129:FUL131 GEH129:GEH131 GOD129:GOD131 GXZ129:GXZ131 HHV129:HHV131 HRR129:HRR131 IBN129:IBN131 ILJ129:ILJ131 IVF129:IVF131 JFB129:JFB131 JOX129:JOX131 JYT129:JYT131 KIP129:KIP131 KSL129:KSL131 LCH129:LCH131 LMD129:LMD131 LVZ129:LVZ131 MFV129:MFV131 MPR129:MPR131 MZN129:MZN131 NJJ129:NJJ131 NTF129:NTF131 ODB129:ODB131 OMX129:OMX131 OWT129:OWT131 PGP129:PGP131 PQL129:PQL131 QAH129:QAH131 QKD129:QKD131 QTZ129:QTZ131 RDV129:RDV131 RNR129:RNR131 RXN129:RXN131 SHJ129:SHJ131 SRF129:SRF131 TBB129:TBB131 TKX129:TKX131 TUT129:TUT131 UEP129:UEP131 UOL129:UOL131 UYH129:UYH131 VID129:VID131 VRZ129:VRZ131 WBV129:WBV131 WLR129:WLR131 WVN129:WVN131 F65665:F65667 JB65665:JB65667 SX65665:SX65667 ACT65665:ACT65667 AMP65665:AMP65667 AWL65665:AWL65667 BGH65665:BGH65667 BQD65665:BQD65667 BZZ65665:BZZ65667 CJV65665:CJV65667 CTR65665:CTR65667 DDN65665:DDN65667 DNJ65665:DNJ65667 DXF65665:DXF65667 EHB65665:EHB65667 EQX65665:EQX65667 FAT65665:FAT65667 FKP65665:FKP65667 FUL65665:FUL65667 GEH65665:GEH65667 GOD65665:GOD65667 GXZ65665:GXZ65667 HHV65665:HHV65667 HRR65665:HRR65667 IBN65665:IBN65667 ILJ65665:ILJ65667 IVF65665:IVF65667 JFB65665:JFB65667 JOX65665:JOX65667 JYT65665:JYT65667 KIP65665:KIP65667 KSL65665:KSL65667 LCH65665:LCH65667 LMD65665:LMD65667 LVZ65665:LVZ65667 MFV65665:MFV65667 MPR65665:MPR65667 MZN65665:MZN65667 NJJ65665:NJJ65667 NTF65665:NTF65667 ODB65665:ODB65667 OMX65665:OMX65667 OWT65665:OWT65667 PGP65665:PGP65667 PQL65665:PQL65667 QAH65665:QAH65667 QKD65665:QKD65667 QTZ65665:QTZ65667 RDV65665:RDV65667 RNR65665:RNR65667 RXN65665:RXN65667 SHJ65665:SHJ65667 SRF65665:SRF65667 TBB65665:TBB65667 TKX65665:TKX65667 TUT65665:TUT65667 UEP65665:UEP65667 UOL65665:UOL65667 UYH65665:UYH65667 VID65665:VID65667 VRZ65665:VRZ65667 WBV65665:WBV65667 WLR65665:WLR65667 WVN65665:WVN65667 F131201:F131203 JB131201:JB131203 SX131201:SX131203 ACT131201:ACT131203 AMP131201:AMP131203 AWL131201:AWL131203 BGH131201:BGH131203 BQD131201:BQD131203 BZZ131201:BZZ131203 CJV131201:CJV131203 CTR131201:CTR131203 DDN131201:DDN131203 DNJ131201:DNJ131203 DXF131201:DXF131203 EHB131201:EHB131203 EQX131201:EQX131203 FAT131201:FAT131203 FKP131201:FKP131203 FUL131201:FUL131203 GEH131201:GEH131203 GOD131201:GOD131203 GXZ131201:GXZ131203 HHV131201:HHV131203 HRR131201:HRR131203 IBN131201:IBN131203 ILJ131201:ILJ131203 IVF131201:IVF131203 JFB131201:JFB131203 JOX131201:JOX131203 JYT131201:JYT131203 KIP131201:KIP131203 KSL131201:KSL131203 LCH131201:LCH131203 LMD131201:LMD131203 LVZ131201:LVZ131203 MFV131201:MFV131203 MPR131201:MPR131203 MZN131201:MZN131203 NJJ131201:NJJ131203 NTF131201:NTF131203 ODB131201:ODB131203 OMX131201:OMX131203 OWT131201:OWT131203 PGP131201:PGP131203 PQL131201:PQL131203 QAH131201:QAH131203 QKD131201:QKD131203 QTZ131201:QTZ131203 RDV131201:RDV131203 RNR131201:RNR131203 RXN131201:RXN131203 SHJ131201:SHJ131203 SRF131201:SRF131203 TBB131201:TBB131203 TKX131201:TKX131203 TUT131201:TUT131203 UEP131201:UEP131203 UOL131201:UOL131203 UYH131201:UYH131203 VID131201:VID131203 VRZ131201:VRZ131203 WBV131201:WBV131203 WLR131201:WLR131203 WVN131201:WVN131203 F196737:F196739 JB196737:JB196739 SX196737:SX196739 ACT196737:ACT196739 AMP196737:AMP196739 AWL196737:AWL196739 BGH196737:BGH196739 BQD196737:BQD196739 BZZ196737:BZZ196739 CJV196737:CJV196739 CTR196737:CTR196739 DDN196737:DDN196739 DNJ196737:DNJ196739 DXF196737:DXF196739 EHB196737:EHB196739 EQX196737:EQX196739 FAT196737:FAT196739 FKP196737:FKP196739 FUL196737:FUL196739 GEH196737:GEH196739 GOD196737:GOD196739 GXZ196737:GXZ196739 HHV196737:HHV196739 HRR196737:HRR196739 IBN196737:IBN196739 ILJ196737:ILJ196739 IVF196737:IVF196739 JFB196737:JFB196739 JOX196737:JOX196739 JYT196737:JYT196739 KIP196737:KIP196739 KSL196737:KSL196739 LCH196737:LCH196739 LMD196737:LMD196739 LVZ196737:LVZ196739 MFV196737:MFV196739 MPR196737:MPR196739 MZN196737:MZN196739 NJJ196737:NJJ196739 NTF196737:NTF196739 ODB196737:ODB196739 OMX196737:OMX196739 OWT196737:OWT196739 PGP196737:PGP196739 PQL196737:PQL196739 QAH196737:QAH196739 QKD196737:QKD196739 QTZ196737:QTZ196739 RDV196737:RDV196739 RNR196737:RNR196739 RXN196737:RXN196739 SHJ196737:SHJ196739 SRF196737:SRF196739 TBB196737:TBB196739 TKX196737:TKX196739 TUT196737:TUT196739 UEP196737:UEP196739 UOL196737:UOL196739 UYH196737:UYH196739 VID196737:VID196739 VRZ196737:VRZ196739 WBV196737:WBV196739 WLR196737:WLR196739 WVN196737:WVN196739 F262273:F262275 JB262273:JB262275 SX262273:SX262275 ACT262273:ACT262275 AMP262273:AMP262275 AWL262273:AWL262275 BGH262273:BGH262275 BQD262273:BQD262275 BZZ262273:BZZ262275 CJV262273:CJV262275 CTR262273:CTR262275 DDN262273:DDN262275 DNJ262273:DNJ262275 DXF262273:DXF262275 EHB262273:EHB262275 EQX262273:EQX262275 FAT262273:FAT262275 FKP262273:FKP262275 FUL262273:FUL262275 GEH262273:GEH262275 GOD262273:GOD262275 GXZ262273:GXZ262275 HHV262273:HHV262275 HRR262273:HRR262275 IBN262273:IBN262275 ILJ262273:ILJ262275 IVF262273:IVF262275 JFB262273:JFB262275 JOX262273:JOX262275 JYT262273:JYT262275 KIP262273:KIP262275 KSL262273:KSL262275 LCH262273:LCH262275 LMD262273:LMD262275 LVZ262273:LVZ262275 MFV262273:MFV262275 MPR262273:MPR262275 MZN262273:MZN262275 NJJ262273:NJJ262275 NTF262273:NTF262275 ODB262273:ODB262275 OMX262273:OMX262275 OWT262273:OWT262275 PGP262273:PGP262275 PQL262273:PQL262275 QAH262273:QAH262275 QKD262273:QKD262275 QTZ262273:QTZ262275 RDV262273:RDV262275 RNR262273:RNR262275 RXN262273:RXN262275 SHJ262273:SHJ262275 SRF262273:SRF262275 TBB262273:TBB262275 TKX262273:TKX262275 TUT262273:TUT262275 UEP262273:UEP262275 UOL262273:UOL262275 UYH262273:UYH262275 VID262273:VID262275 VRZ262273:VRZ262275 WBV262273:WBV262275 WLR262273:WLR262275 WVN262273:WVN262275 F327809:F327811 JB327809:JB327811 SX327809:SX327811 ACT327809:ACT327811 AMP327809:AMP327811 AWL327809:AWL327811 BGH327809:BGH327811 BQD327809:BQD327811 BZZ327809:BZZ327811 CJV327809:CJV327811 CTR327809:CTR327811 DDN327809:DDN327811 DNJ327809:DNJ327811 DXF327809:DXF327811 EHB327809:EHB327811 EQX327809:EQX327811 FAT327809:FAT327811 FKP327809:FKP327811 FUL327809:FUL327811 GEH327809:GEH327811 GOD327809:GOD327811 GXZ327809:GXZ327811 HHV327809:HHV327811 HRR327809:HRR327811 IBN327809:IBN327811 ILJ327809:ILJ327811 IVF327809:IVF327811 JFB327809:JFB327811 JOX327809:JOX327811 JYT327809:JYT327811 KIP327809:KIP327811 KSL327809:KSL327811 LCH327809:LCH327811 LMD327809:LMD327811 LVZ327809:LVZ327811 MFV327809:MFV327811 MPR327809:MPR327811 MZN327809:MZN327811 NJJ327809:NJJ327811 NTF327809:NTF327811 ODB327809:ODB327811 OMX327809:OMX327811 OWT327809:OWT327811 PGP327809:PGP327811 PQL327809:PQL327811 QAH327809:QAH327811 QKD327809:QKD327811 QTZ327809:QTZ327811 RDV327809:RDV327811 RNR327809:RNR327811 RXN327809:RXN327811 SHJ327809:SHJ327811 SRF327809:SRF327811 TBB327809:TBB327811 TKX327809:TKX327811 TUT327809:TUT327811 UEP327809:UEP327811 UOL327809:UOL327811 UYH327809:UYH327811 VID327809:VID327811 VRZ327809:VRZ327811 WBV327809:WBV327811 WLR327809:WLR327811 WVN327809:WVN327811 F393345:F393347 JB393345:JB393347 SX393345:SX393347 ACT393345:ACT393347 AMP393345:AMP393347 AWL393345:AWL393347 BGH393345:BGH393347 BQD393345:BQD393347 BZZ393345:BZZ393347 CJV393345:CJV393347 CTR393345:CTR393347 DDN393345:DDN393347 DNJ393345:DNJ393347 DXF393345:DXF393347 EHB393345:EHB393347 EQX393345:EQX393347 FAT393345:FAT393347 FKP393345:FKP393347 FUL393345:FUL393347 GEH393345:GEH393347 GOD393345:GOD393347 GXZ393345:GXZ393347 HHV393345:HHV393347 HRR393345:HRR393347 IBN393345:IBN393347 ILJ393345:ILJ393347 IVF393345:IVF393347 JFB393345:JFB393347 JOX393345:JOX393347 JYT393345:JYT393347 KIP393345:KIP393347 KSL393345:KSL393347 LCH393345:LCH393347 LMD393345:LMD393347 LVZ393345:LVZ393347 MFV393345:MFV393347 MPR393345:MPR393347 MZN393345:MZN393347 NJJ393345:NJJ393347 NTF393345:NTF393347 ODB393345:ODB393347 OMX393345:OMX393347 OWT393345:OWT393347 PGP393345:PGP393347 PQL393345:PQL393347 QAH393345:QAH393347 QKD393345:QKD393347 QTZ393345:QTZ393347 RDV393345:RDV393347 RNR393345:RNR393347 RXN393345:RXN393347 SHJ393345:SHJ393347 SRF393345:SRF393347 TBB393345:TBB393347 TKX393345:TKX393347 TUT393345:TUT393347 UEP393345:UEP393347 UOL393345:UOL393347 UYH393345:UYH393347 VID393345:VID393347 VRZ393345:VRZ393347 WBV393345:WBV393347 WLR393345:WLR393347 WVN393345:WVN393347 F458881:F458883 JB458881:JB458883 SX458881:SX458883 ACT458881:ACT458883 AMP458881:AMP458883 AWL458881:AWL458883 BGH458881:BGH458883 BQD458881:BQD458883 BZZ458881:BZZ458883 CJV458881:CJV458883 CTR458881:CTR458883 DDN458881:DDN458883 DNJ458881:DNJ458883 DXF458881:DXF458883 EHB458881:EHB458883 EQX458881:EQX458883 FAT458881:FAT458883 FKP458881:FKP458883 FUL458881:FUL458883 GEH458881:GEH458883 GOD458881:GOD458883 GXZ458881:GXZ458883 HHV458881:HHV458883 HRR458881:HRR458883 IBN458881:IBN458883 ILJ458881:ILJ458883 IVF458881:IVF458883 JFB458881:JFB458883 JOX458881:JOX458883 JYT458881:JYT458883 KIP458881:KIP458883 KSL458881:KSL458883 LCH458881:LCH458883 LMD458881:LMD458883 LVZ458881:LVZ458883 MFV458881:MFV458883 MPR458881:MPR458883 MZN458881:MZN458883 NJJ458881:NJJ458883 NTF458881:NTF458883 ODB458881:ODB458883 OMX458881:OMX458883 OWT458881:OWT458883 PGP458881:PGP458883 PQL458881:PQL458883 QAH458881:QAH458883 QKD458881:QKD458883 QTZ458881:QTZ458883 RDV458881:RDV458883 RNR458881:RNR458883 RXN458881:RXN458883 SHJ458881:SHJ458883 SRF458881:SRF458883 TBB458881:TBB458883 TKX458881:TKX458883 TUT458881:TUT458883 UEP458881:UEP458883 UOL458881:UOL458883 UYH458881:UYH458883 VID458881:VID458883 VRZ458881:VRZ458883 WBV458881:WBV458883 WLR458881:WLR458883 WVN458881:WVN458883 F524417:F524419 JB524417:JB524419 SX524417:SX524419 ACT524417:ACT524419 AMP524417:AMP524419 AWL524417:AWL524419 BGH524417:BGH524419 BQD524417:BQD524419 BZZ524417:BZZ524419 CJV524417:CJV524419 CTR524417:CTR524419 DDN524417:DDN524419 DNJ524417:DNJ524419 DXF524417:DXF524419 EHB524417:EHB524419 EQX524417:EQX524419 FAT524417:FAT524419 FKP524417:FKP524419 FUL524417:FUL524419 GEH524417:GEH524419 GOD524417:GOD524419 GXZ524417:GXZ524419 HHV524417:HHV524419 HRR524417:HRR524419 IBN524417:IBN524419 ILJ524417:ILJ524419 IVF524417:IVF524419 JFB524417:JFB524419 JOX524417:JOX524419 JYT524417:JYT524419 KIP524417:KIP524419 KSL524417:KSL524419 LCH524417:LCH524419 LMD524417:LMD524419 LVZ524417:LVZ524419 MFV524417:MFV524419 MPR524417:MPR524419 MZN524417:MZN524419 NJJ524417:NJJ524419 NTF524417:NTF524419 ODB524417:ODB524419 OMX524417:OMX524419 OWT524417:OWT524419 PGP524417:PGP524419 PQL524417:PQL524419 QAH524417:QAH524419 QKD524417:QKD524419 QTZ524417:QTZ524419 RDV524417:RDV524419 RNR524417:RNR524419 RXN524417:RXN524419 SHJ524417:SHJ524419 SRF524417:SRF524419 TBB524417:TBB524419 TKX524417:TKX524419 TUT524417:TUT524419 UEP524417:UEP524419 UOL524417:UOL524419 UYH524417:UYH524419 VID524417:VID524419 VRZ524417:VRZ524419 WBV524417:WBV524419 WLR524417:WLR524419 WVN524417:WVN524419 F589953:F589955 JB589953:JB589955 SX589953:SX589955 ACT589953:ACT589955 AMP589953:AMP589955 AWL589953:AWL589955 BGH589953:BGH589955 BQD589953:BQD589955 BZZ589953:BZZ589955 CJV589953:CJV589955 CTR589953:CTR589955 DDN589953:DDN589955 DNJ589953:DNJ589955 DXF589953:DXF589955 EHB589953:EHB589955 EQX589953:EQX589955 FAT589953:FAT589955 FKP589953:FKP589955 FUL589953:FUL589955 GEH589953:GEH589955 GOD589953:GOD589955 GXZ589953:GXZ589955 HHV589953:HHV589955 HRR589953:HRR589955 IBN589953:IBN589955 ILJ589953:ILJ589955 IVF589953:IVF589955 JFB589953:JFB589955 JOX589953:JOX589955 JYT589953:JYT589955 KIP589953:KIP589955 KSL589953:KSL589955 LCH589953:LCH589955 LMD589953:LMD589955 LVZ589953:LVZ589955 MFV589953:MFV589955 MPR589953:MPR589955 MZN589953:MZN589955 NJJ589953:NJJ589955 NTF589953:NTF589955 ODB589953:ODB589955 OMX589953:OMX589955 OWT589953:OWT589955 PGP589953:PGP589955 PQL589953:PQL589955 QAH589953:QAH589955 QKD589953:QKD589955 QTZ589953:QTZ589955 RDV589953:RDV589955 RNR589953:RNR589955 RXN589953:RXN589955 SHJ589953:SHJ589955 SRF589953:SRF589955 TBB589953:TBB589955 TKX589953:TKX589955 TUT589953:TUT589955 UEP589953:UEP589955 UOL589953:UOL589955 UYH589953:UYH589955 VID589953:VID589955 VRZ589953:VRZ589955 WBV589953:WBV589955 WLR589953:WLR589955 WVN589953:WVN589955 F655489:F655491 JB655489:JB655491 SX655489:SX655491 ACT655489:ACT655491 AMP655489:AMP655491 AWL655489:AWL655491 BGH655489:BGH655491 BQD655489:BQD655491 BZZ655489:BZZ655491 CJV655489:CJV655491 CTR655489:CTR655491 DDN655489:DDN655491 DNJ655489:DNJ655491 DXF655489:DXF655491 EHB655489:EHB655491 EQX655489:EQX655491 FAT655489:FAT655491 FKP655489:FKP655491 FUL655489:FUL655491 GEH655489:GEH655491 GOD655489:GOD655491 GXZ655489:GXZ655491 HHV655489:HHV655491 HRR655489:HRR655491 IBN655489:IBN655491 ILJ655489:ILJ655491 IVF655489:IVF655491 JFB655489:JFB655491 JOX655489:JOX655491 JYT655489:JYT655491 KIP655489:KIP655491 KSL655489:KSL655491 LCH655489:LCH655491 LMD655489:LMD655491 LVZ655489:LVZ655491 MFV655489:MFV655491 MPR655489:MPR655491 MZN655489:MZN655491 NJJ655489:NJJ655491 NTF655489:NTF655491 ODB655489:ODB655491 OMX655489:OMX655491 OWT655489:OWT655491 PGP655489:PGP655491 PQL655489:PQL655491 QAH655489:QAH655491 QKD655489:QKD655491 QTZ655489:QTZ655491 RDV655489:RDV655491 RNR655489:RNR655491 RXN655489:RXN655491 SHJ655489:SHJ655491 SRF655489:SRF655491 TBB655489:TBB655491 TKX655489:TKX655491 TUT655489:TUT655491 UEP655489:UEP655491 UOL655489:UOL655491 UYH655489:UYH655491 VID655489:VID655491 VRZ655489:VRZ655491 WBV655489:WBV655491 WLR655489:WLR655491 WVN655489:WVN655491 F721025:F721027 JB721025:JB721027 SX721025:SX721027 ACT721025:ACT721027 AMP721025:AMP721027 AWL721025:AWL721027 BGH721025:BGH721027 BQD721025:BQD721027 BZZ721025:BZZ721027 CJV721025:CJV721027 CTR721025:CTR721027 DDN721025:DDN721027 DNJ721025:DNJ721027 DXF721025:DXF721027 EHB721025:EHB721027 EQX721025:EQX721027 FAT721025:FAT721027 FKP721025:FKP721027 FUL721025:FUL721027 GEH721025:GEH721027 GOD721025:GOD721027 GXZ721025:GXZ721027 HHV721025:HHV721027 HRR721025:HRR721027 IBN721025:IBN721027 ILJ721025:ILJ721027 IVF721025:IVF721027 JFB721025:JFB721027 JOX721025:JOX721027 JYT721025:JYT721027 KIP721025:KIP721027 KSL721025:KSL721027 LCH721025:LCH721027 LMD721025:LMD721027 LVZ721025:LVZ721027 MFV721025:MFV721027 MPR721025:MPR721027 MZN721025:MZN721027 NJJ721025:NJJ721027 NTF721025:NTF721027 ODB721025:ODB721027 OMX721025:OMX721027 OWT721025:OWT721027 PGP721025:PGP721027 PQL721025:PQL721027 QAH721025:QAH721027 QKD721025:QKD721027 QTZ721025:QTZ721027 RDV721025:RDV721027 RNR721025:RNR721027 RXN721025:RXN721027 SHJ721025:SHJ721027 SRF721025:SRF721027 TBB721025:TBB721027 TKX721025:TKX721027 TUT721025:TUT721027 UEP721025:UEP721027 UOL721025:UOL721027 UYH721025:UYH721027 VID721025:VID721027 VRZ721025:VRZ721027 WBV721025:WBV721027 WLR721025:WLR721027 WVN721025:WVN721027 F786561:F786563 JB786561:JB786563 SX786561:SX786563 ACT786561:ACT786563 AMP786561:AMP786563 AWL786561:AWL786563 BGH786561:BGH786563 BQD786561:BQD786563 BZZ786561:BZZ786563 CJV786561:CJV786563 CTR786561:CTR786563 DDN786561:DDN786563 DNJ786561:DNJ786563 DXF786561:DXF786563 EHB786561:EHB786563 EQX786561:EQX786563 FAT786561:FAT786563 FKP786561:FKP786563 FUL786561:FUL786563 GEH786561:GEH786563 GOD786561:GOD786563 GXZ786561:GXZ786563 HHV786561:HHV786563 HRR786561:HRR786563 IBN786561:IBN786563 ILJ786561:ILJ786563 IVF786561:IVF786563 JFB786561:JFB786563 JOX786561:JOX786563 JYT786561:JYT786563 KIP786561:KIP786563 KSL786561:KSL786563 LCH786561:LCH786563 LMD786561:LMD786563 LVZ786561:LVZ786563 MFV786561:MFV786563 MPR786561:MPR786563 MZN786561:MZN786563 NJJ786561:NJJ786563 NTF786561:NTF786563 ODB786561:ODB786563 OMX786561:OMX786563 OWT786561:OWT786563 PGP786561:PGP786563 PQL786561:PQL786563 QAH786561:QAH786563 QKD786561:QKD786563 QTZ786561:QTZ786563 RDV786561:RDV786563 RNR786561:RNR786563 RXN786561:RXN786563 SHJ786561:SHJ786563 SRF786561:SRF786563 TBB786561:TBB786563 TKX786561:TKX786563 TUT786561:TUT786563 UEP786561:UEP786563 UOL786561:UOL786563 UYH786561:UYH786563 VID786561:VID786563 VRZ786561:VRZ786563 WBV786561:WBV786563 WLR786561:WLR786563 WVN786561:WVN786563 F852097:F852099 JB852097:JB852099 SX852097:SX852099 ACT852097:ACT852099 AMP852097:AMP852099 AWL852097:AWL852099 BGH852097:BGH852099 BQD852097:BQD852099 BZZ852097:BZZ852099 CJV852097:CJV852099 CTR852097:CTR852099 DDN852097:DDN852099 DNJ852097:DNJ852099 DXF852097:DXF852099 EHB852097:EHB852099 EQX852097:EQX852099 FAT852097:FAT852099 FKP852097:FKP852099 FUL852097:FUL852099 GEH852097:GEH852099 GOD852097:GOD852099 GXZ852097:GXZ852099 HHV852097:HHV852099 HRR852097:HRR852099 IBN852097:IBN852099 ILJ852097:ILJ852099 IVF852097:IVF852099 JFB852097:JFB852099 JOX852097:JOX852099 JYT852097:JYT852099 KIP852097:KIP852099 KSL852097:KSL852099 LCH852097:LCH852099 LMD852097:LMD852099 LVZ852097:LVZ852099 MFV852097:MFV852099 MPR852097:MPR852099 MZN852097:MZN852099 NJJ852097:NJJ852099 NTF852097:NTF852099 ODB852097:ODB852099 OMX852097:OMX852099 OWT852097:OWT852099 PGP852097:PGP852099 PQL852097:PQL852099 QAH852097:QAH852099 QKD852097:QKD852099 QTZ852097:QTZ852099 RDV852097:RDV852099 RNR852097:RNR852099 RXN852097:RXN852099 SHJ852097:SHJ852099 SRF852097:SRF852099 TBB852097:TBB852099 TKX852097:TKX852099 TUT852097:TUT852099 UEP852097:UEP852099 UOL852097:UOL852099 UYH852097:UYH852099 VID852097:VID852099 VRZ852097:VRZ852099 WBV852097:WBV852099 WLR852097:WLR852099 WVN852097:WVN852099 F917633:F917635 JB917633:JB917635 SX917633:SX917635 ACT917633:ACT917635 AMP917633:AMP917635 AWL917633:AWL917635 BGH917633:BGH917635 BQD917633:BQD917635 BZZ917633:BZZ917635 CJV917633:CJV917635 CTR917633:CTR917635 DDN917633:DDN917635 DNJ917633:DNJ917635 DXF917633:DXF917635 EHB917633:EHB917635 EQX917633:EQX917635 FAT917633:FAT917635 FKP917633:FKP917635 FUL917633:FUL917635 GEH917633:GEH917635 GOD917633:GOD917635 GXZ917633:GXZ917635 HHV917633:HHV917635 HRR917633:HRR917635 IBN917633:IBN917635 ILJ917633:ILJ917635 IVF917633:IVF917635 JFB917633:JFB917635 JOX917633:JOX917635 JYT917633:JYT917635 KIP917633:KIP917635 KSL917633:KSL917635 LCH917633:LCH917635 LMD917633:LMD917635 LVZ917633:LVZ917635 MFV917633:MFV917635 MPR917633:MPR917635 MZN917633:MZN917635 NJJ917633:NJJ917635 NTF917633:NTF917635 ODB917633:ODB917635 OMX917633:OMX917635 OWT917633:OWT917635 PGP917633:PGP917635 PQL917633:PQL917635 QAH917633:QAH917635 QKD917633:QKD917635 QTZ917633:QTZ917635 RDV917633:RDV917635 RNR917633:RNR917635 RXN917633:RXN917635 SHJ917633:SHJ917635 SRF917633:SRF917635 TBB917633:TBB917635 TKX917633:TKX917635 TUT917633:TUT917635 UEP917633:UEP917635 UOL917633:UOL917635 UYH917633:UYH917635 VID917633:VID917635 VRZ917633:VRZ917635 WBV917633:WBV917635 WLR917633:WLR917635 WVN917633:WVN917635 F983169:F983171 JB983169:JB983171 SX983169:SX983171 ACT983169:ACT983171 AMP983169:AMP983171 AWL983169:AWL983171 BGH983169:BGH983171 BQD983169:BQD983171 BZZ983169:BZZ983171 CJV983169:CJV983171 CTR983169:CTR983171 DDN983169:DDN983171 DNJ983169:DNJ983171 DXF983169:DXF983171 EHB983169:EHB983171 EQX983169:EQX983171 FAT983169:FAT983171 FKP983169:FKP983171 FUL983169:FUL983171 GEH983169:GEH983171 GOD983169:GOD983171 GXZ983169:GXZ983171 HHV983169:HHV983171 HRR983169:HRR983171 IBN983169:IBN983171 ILJ983169:ILJ983171 IVF983169:IVF983171 JFB983169:JFB983171 JOX983169:JOX983171 JYT983169:JYT983171 KIP983169:KIP983171 KSL983169:KSL983171 LCH983169:LCH983171 LMD983169:LMD983171 LVZ983169:LVZ983171 MFV983169:MFV983171 MPR983169:MPR983171 MZN983169:MZN983171 NJJ983169:NJJ983171 NTF983169:NTF983171 ODB983169:ODB983171 OMX983169:OMX983171 OWT983169:OWT983171 PGP983169:PGP983171 PQL983169:PQL983171 QAH983169:QAH983171 QKD983169:QKD983171 QTZ983169:QTZ983171 RDV983169:RDV983171 RNR983169:RNR983171 RXN983169:RXN983171 SHJ983169:SHJ983171 SRF983169:SRF983171 TBB983169:TBB983171 TKX983169:TKX983171 TUT983169:TUT983171 UEP983169:UEP983171 UOL983169:UOL983171 UYH983169:UYH983171 VID983169:VID983171 VRZ983169:VRZ983171 WBV983169:WBV983171 WLR983169:WLR983171 WVN983169:WVN983171 F4:F5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F65610:F65613 JB65610:JB65613 SX65610:SX65613 ACT65610:ACT65613 AMP65610:AMP65613 AWL65610:AWL65613 BGH65610:BGH65613 BQD65610:BQD65613 BZZ65610:BZZ65613 CJV65610:CJV65613 CTR65610:CTR65613 DDN65610:DDN65613 DNJ65610:DNJ65613 DXF65610:DXF65613 EHB65610:EHB65613 EQX65610:EQX65613 FAT65610:FAT65613 FKP65610:FKP65613 FUL65610:FUL65613 GEH65610:GEH65613 GOD65610:GOD65613 GXZ65610:GXZ65613 HHV65610:HHV65613 HRR65610:HRR65613 IBN65610:IBN65613 ILJ65610:ILJ65613 IVF65610:IVF65613 JFB65610:JFB65613 JOX65610:JOX65613 JYT65610:JYT65613 KIP65610:KIP65613 KSL65610:KSL65613 LCH65610:LCH65613 LMD65610:LMD65613 LVZ65610:LVZ65613 MFV65610:MFV65613 MPR65610:MPR65613 MZN65610:MZN65613 NJJ65610:NJJ65613 NTF65610:NTF65613 ODB65610:ODB65613 OMX65610:OMX65613 OWT65610:OWT65613 PGP65610:PGP65613 PQL65610:PQL65613 QAH65610:QAH65613 QKD65610:QKD65613 QTZ65610:QTZ65613 RDV65610:RDV65613 RNR65610:RNR65613 RXN65610:RXN65613 SHJ65610:SHJ65613 SRF65610:SRF65613 TBB65610:TBB65613 TKX65610:TKX65613 TUT65610:TUT65613 UEP65610:UEP65613 UOL65610:UOL65613 UYH65610:UYH65613 VID65610:VID65613 VRZ65610:VRZ65613 WBV65610:WBV65613 WLR65610:WLR65613 WVN65610:WVN65613 F131146:F131149 JB131146:JB131149 SX131146:SX131149 ACT131146:ACT131149 AMP131146:AMP131149 AWL131146:AWL131149 BGH131146:BGH131149 BQD131146:BQD131149 BZZ131146:BZZ131149 CJV131146:CJV131149 CTR131146:CTR131149 DDN131146:DDN131149 DNJ131146:DNJ131149 DXF131146:DXF131149 EHB131146:EHB131149 EQX131146:EQX131149 FAT131146:FAT131149 FKP131146:FKP131149 FUL131146:FUL131149 GEH131146:GEH131149 GOD131146:GOD131149 GXZ131146:GXZ131149 HHV131146:HHV131149 HRR131146:HRR131149 IBN131146:IBN131149 ILJ131146:ILJ131149 IVF131146:IVF131149 JFB131146:JFB131149 JOX131146:JOX131149 JYT131146:JYT131149 KIP131146:KIP131149 KSL131146:KSL131149 LCH131146:LCH131149 LMD131146:LMD131149 LVZ131146:LVZ131149 MFV131146:MFV131149 MPR131146:MPR131149 MZN131146:MZN131149 NJJ131146:NJJ131149 NTF131146:NTF131149 ODB131146:ODB131149 OMX131146:OMX131149 OWT131146:OWT131149 PGP131146:PGP131149 PQL131146:PQL131149 QAH131146:QAH131149 QKD131146:QKD131149 QTZ131146:QTZ131149 RDV131146:RDV131149 RNR131146:RNR131149 RXN131146:RXN131149 SHJ131146:SHJ131149 SRF131146:SRF131149 TBB131146:TBB131149 TKX131146:TKX131149 TUT131146:TUT131149 UEP131146:UEP131149 UOL131146:UOL131149 UYH131146:UYH131149 VID131146:VID131149 VRZ131146:VRZ131149 WBV131146:WBV131149 WLR131146:WLR131149 WVN131146:WVN131149 F196682:F196685 JB196682:JB196685 SX196682:SX196685 ACT196682:ACT196685 AMP196682:AMP196685 AWL196682:AWL196685 BGH196682:BGH196685 BQD196682:BQD196685 BZZ196682:BZZ196685 CJV196682:CJV196685 CTR196682:CTR196685 DDN196682:DDN196685 DNJ196682:DNJ196685 DXF196682:DXF196685 EHB196682:EHB196685 EQX196682:EQX196685 FAT196682:FAT196685 FKP196682:FKP196685 FUL196682:FUL196685 GEH196682:GEH196685 GOD196682:GOD196685 GXZ196682:GXZ196685 HHV196682:HHV196685 HRR196682:HRR196685 IBN196682:IBN196685 ILJ196682:ILJ196685 IVF196682:IVF196685 JFB196682:JFB196685 JOX196682:JOX196685 JYT196682:JYT196685 KIP196682:KIP196685 KSL196682:KSL196685 LCH196682:LCH196685 LMD196682:LMD196685 LVZ196682:LVZ196685 MFV196682:MFV196685 MPR196682:MPR196685 MZN196682:MZN196685 NJJ196682:NJJ196685 NTF196682:NTF196685 ODB196682:ODB196685 OMX196682:OMX196685 OWT196682:OWT196685 PGP196682:PGP196685 PQL196682:PQL196685 QAH196682:QAH196685 QKD196682:QKD196685 QTZ196682:QTZ196685 RDV196682:RDV196685 RNR196682:RNR196685 RXN196682:RXN196685 SHJ196682:SHJ196685 SRF196682:SRF196685 TBB196682:TBB196685 TKX196682:TKX196685 TUT196682:TUT196685 UEP196682:UEP196685 UOL196682:UOL196685 UYH196682:UYH196685 VID196682:VID196685 VRZ196682:VRZ196685 WBV196682:WBV196685 WLR196682:WLR196685 WVN196682:WVN196685 F262218:F262221 JB262218:JB262221 SX262218:SX262221 ACT262218:ACT262221 AMP262218:AMP262221 AWL262218:AWL262221 BGH262218:BGH262221 BQD262218:BQD262221 BZZ262218:BZZ262221 CJV262218:CJV262221 CTR262218:CTR262221 DDN262218:DDN262221 DNJ262218:DNJ262221 DXF262218:DXF262221 EHB262218:EHB262221 EQX262218:EQX262221 FAT262218:FAT262221 FKP262218:FKP262221 FUL262218:FUL262221 GEH262218:GEH262221 GOD262218:GOD262221 GXZ262218:GXZ262221 HHV262218:HHV262221 HRR262218:HRR262221 IBN262218:IBN262221 ILJ262218:ILJ262221 IVF262218:IVF262221 JFB262218:JFB262221 JOX262218:JOX262221 JYT262218:JYT262221 KIP262218:KIP262221 KSL262218:KSL262221 LCH262218:LCH262221 LMD262218:LMD262221 LVZ262218:LVZ262221 MFV262218:MFV262221 MPR262218:MPR262221 MZN262218:MZN262221 NJJ262218:NJJ262221 NTF262218:NTF262221 ODB262218:ODB262221 OMX262218:OMX262221 OWT262218:OWT262221 PGP262218:PGP262221 PQL262218:PQL262221 QAH262218:QAH262221 QKD262218:QKD262221 QTZ262218:QTZ262221 RDV262218:RDV262221 RNR262218:RNR262221 RXN262218:RXN262221 SHJ262218:SHJ262221 SRF262218:SRF262221 TBB262218:TBB262221 TKX262218:TKX262221 TUT262218:TUT262221 UEP262218:UEP262221 UOL262218:UOL262221 UYH262218:UYH262221 VID262218:VID262221 VRZ262218:VRZ262221 WBV262218:WBV262221 WLR262218:WLR262221 WVN262218:WVN262221 F327754:F327757 JB327754:JB327757 SX327754:SX327757 ACT327754:ACT327757 AMP327754:AMP327757 AWL327754:AWL327757 BGH327754:BGH327757 BQD327754:BQD327757 BZZ327754:BZZ327757 CJV327754:CJV327757 CTR327754:CTR327757 DDN327754:DDN327757 DNJ327754:DNJ327757 DXF327754:DXF327757 EHB327754:EHB327757 EQX327754:EQX327757 FAT327754:FAT327757 FKP327754:FKP327757 FUL327754:FUL327757 GEH327754:GEH327757 GOD327754:GOD327757 GXZ327754:GXZ327757 HHV327754:HHV327757 HRR327754:HRR327757 IBN327754:IBN327757 ILJ327754:ILJ327757 IVF327754:IVF327757 JFB327754:JFB327757 JOX327754:JOX327757 JYT327754:JYT327757 KIP327754:KIP327757 KSL327754:KSL327757 LCH327754:LCH327757 LMD327754:LMD327757 LVZ327754:LVZ327757 MFV327754:MFV327757 MPR327754:MPR327757 MZN327754:MZN327757 NJJ327754:NJJ327757 NTF327754:NTF327757 ODB327754:ODB327757 OMX327754:OMX327757 OWT327754:OWT327757 PGP327754:PGP327757 PQL327754:PQL327757 QAH327754:QAH327757 QKD327754:QKD327757 QTZ327754:QTZ327757 RDV327754:RDV327757 RNR327754:RNR327757 RXN327754:RXN327757 SHJ327754:SHJ327757 SRF327754:SRF327757 TBB327754:TBB327757 TKX327754:TKX327757 TUT327754:TUT327757 UEP327754:UEP327757 UOL327754:UOL327757 UYH327754:UYH327757 VID327754:VID327757 VRZ327754:VRZ327757 WBV327754:WBV327757 WLR327754:WLR327757 WVN327754:WVN327757 F393290:F393293 JB393290:JB393293 SX393290:SX393293 ACT393290:ACT393293 AMP393290:AMP393293 AWL393290:AWL393293 BGH393290:BGH393293 BQD393290:BQD393293 BZZ393290:BZZ393293 CJV393290:CJV393293 CTR393290:CTR393293 DDN393290:DDN393293 DNJ393290:DNJ393293 DXF393290:DXF393293 EHB393290:EHB393293 EQX393290:EQX393293 FAT393290:FAT393293 FKP393290:FKP393293 FUL393290:FUL393293 GEH393290:GEH393293 GOD393290:GOD393293 GXZ393290:GXZ393293 HHV393290:HHV393293 HRR393290:HRR393293 IBN393290:IBN393293 ILJ393290:ILJ393293 IVF393290:IVF393293 JFB393290:JFB393293 JOX393290:JOX393293 JYT393290:JYT393293 KIP393290:KIP393293 KSL393290:KSL393293 LCH393290:LCH393293 LMD393290:LMD393293 LVZ393290:LVZ393293 MFV393290:MFV393293 MPR393290:MPR393293 MZN393290:MZN393293 NJJ393290:NJJ393293 NTF393290:NTF393293 ODB393290:ODB393293 OMX393290:OMX393293 OWT393290:OWT393293 PGP393290:PGP393293 PQL393290:PQL393293 QAH393290:QAH393293 QKD393290:QKD393293 QTZ393290:QTZ393293 RDV393290:RDV393293 RNR393290:RNR393293 RXN393290:RXN393293 SHJ393290:SHJ393293 SRF393290:SRF393293 TBB393290:TBB393293 TKX393290:TKX393293 TUT393290:TUT393293 UEP393290:UEP393293 UOL393290:UOL393293 UYH393290:UYH393293 VID393290:VID393293 VRZ393290:VRZ393293 WBV393290:WBV393293 WLR393290:WLR393293 WVN393290:WVN393293 F458826:F458829 JB458826:JB458829 SX458826:SX458829 ACT458826:ACT458829 AMP458826:AMP458829 AWL458826:AWL458829 BGH458826:BGH458829 BQD458826:BQD458829 BZZ458826:BZZ458829 CJV458826:CJV458829 CTR458826:CTR458829 DDN458826:DDN458829 DNJ458826:DNJ458829 DXF458826:DXF458829 EHB458826:EHB458829 EQX458826:EQX458829 FAT458826:FAT458829 FKP458826:FKP458829 FUL458826:FUL458829 GEH458826:GEH458829 GOD458826:GOD458829 GXZ458826:GXZ458829 HHV458826:HHV458829 HRR458826:HRR458829 IBN458826:IBN458829 ILJ458826:ILJ458829 IVF458826:IVF458829 JFB458826:JFB458829 JOX458826:JOX458829 JYT458826:JYT458829 KIP458826:KIP458829 KSL458826:KSL458829 LCH458826:LCH458829 LMD458826:LMD458829 LVZ458826:LVZ458829 MFV458826:MFV458829 MPR458826:MPR458829 MZN458826:MZN458829 NJJ458826:NJJ458829 NTF458826:NTF458829 ODB458826:ODB458829 OMX458826:OMX458829 OWT458826:OWT458829 PGP458826:PGP458829 PQL458826:PQL458829 QAH458826:QAH458829 QKD458826:QKD458829 QTZ458826:QTZ458829 RDV458826:RDV458829 RNR458826:RNR458829 RXN458826:RXN458829 SHJ458826:SHJ458829 SRF458826:SRF458829 TBB458826:TBB458829 TKX458826:TKX458829 TUT458826:TUT458829 UEP458826:UEP458829 UOL458826:UOL458829 UYH458826:UYH458829 VID458826:VID458829 VRZ458826:VRZ458829 WBV458826:WBV458829 WLR458826:WLR458829 WVN458826:WVN458829 F524362:F524365 JB524362:JB524365 SX524362:SX524365 ACT524362:ACT524365 AMP524362:AMP524365 AWL524362:AWL524365 BGH524362:BGH524365 BQD524362:BQD524365 BZZ524362:BZZ524365 CJV524362:CJV524365 CTR524362:CTR524365 DDN524362:DDN524365 DNJ524362:DNJ524365 DXF524362:DXF524365 EHB524362:EHB524365 EQX524362:EQX524365 FAT524362:FAT524365 FKP524362:FKP524365 FUL524362:FUL524365 GEH524362:GEH524365 GOD524362:GOD524365 GXZ524362:GXZ524365 HHV524362:HHV524365 HRR524362:HRR524365 IBN524362:IBN524365 ILJ524362:ILJ524365 IVF524362:IVF524365 JFB524362:JFB524365 JOX524362:JOX524365 JYT524362:JYT524365 KIP524362:KIP524365 KSL524362:KSL524365 LCH524362:LCH524365 LMD524362:LMD524365 LVZ524362:LVZ524365 MFV524362:MFV524365 MPR524362:MPR524365 MZN524362:MZN524365 NJJ524362:NJJ524365 NTF524362:NTF524365 ODB524362:ODB524365 OMX524362:OMX524365 OWT524362:OWT524365 PGP524362:PGP524365 PQL524362:PQL524365 QAH524362:QAH524365 QKD524362:QKD524365 QTZ524362:QTZ524365 RDV524362:RDV524365 RNR524362:RNR524365 RXN524362:RXN524365 SHJ524362:SHJ524365 SRF524362:SRF524365 TBB524362:TBB524365 TKX524362:TKX524365 TUT524362:TUT524365 UEP524362:UEP524365 UOL524362:UOL524365 UYH524362:UYH524365 VID524362:VID524365 VRZ524362:VRZ524365 WBV524362:WBV524365 WLR524362:WLR524365 WVN524362:WVN524365 F589898:F589901 JB589898:JB589901 SX589898:SX589901 ACT589898:ACT589901 AMP589898:AMP589901 AWL589898:AWL589901 BGH589898:BGH589901 BQD589898:BQD589901 BZZ589898:BZZ589901 CJV589898:CJV589901 CTR589898:CTR589901 DDN589898:DDN589901 DNJ589898:DNJ589901 DXF589898:DXF589901 EHB589898:EHB589901 EQX589898:EQX589901 FAT589898:FAT589901 FKP589898:FKP589901 FUL589898:FUL589901 GEH589898:GEH589901 GOD589898:GOD589901 GXZ589898:GXZ589901 HHV589898:HHV589901 HRR589898:HRR589901 IBN589898:IBN589901 ILJ589898:ILJ589901 IVF589898:IVF589901 JFB589898:JFB589901 JOX589898:JOX589901 JYT589898:JYT589901 KIP589898:KIP589901 KSL589898:KSL589901 LCH589898:LCH589901 LMD589898:LMD589901 LVZ589898:LVZ589901 MFV589898:MFV589901 MPR589898:MPR589901 MZN589898:MZN589901 NJJ589898:NJJ589901 NTF589898:NTF589901 ODB589898:ODB589901 OMX589898:OMX589901 OWT589898:OWT589901 PGP589898:PGP589901 PQL589898:PQL589901 QAH589898:QAH589901 QKD589898:QKD589901 QTZ589898:QTZ589901 RDV589898:RDV589901 RNR589898:RNR589901 RXN589898:RXN589901 SHJ589898:SHJ589901 SRF589898:SRF589901 TBB589898:TBB589901 TKX589898:TKX589901 TUT589898:TUT589901 UEP589898:UEP589901 UOL589898:UOL589901 UYH589898:UYH589901 VID589898:VID589901 VRZ589898:VRZ589901 WBV589898:WBV589901 WLR589898:WLR589901 WVN589898:WVN589901 F655434:F655437 JB655434:JB655437 SX655434:SX655437 ACT655434:ACT655437 AMP655434:AMP655437 AWL655434:AWL655437 BGH655434:BGH655437 BQD655434:BQD655437 BZZ655434:BZZ655437 CJV655434:CJV655437 CTR655434:CTR655437 DDN655434:DDN655437 DNJ655434:DNJ655437 DXF655434:DXF655437 EHB655434:EHB655437 EQX655434:EQX655437 FAT655434:FAT655437 FKP655434:FKP655437 FUL655434:FUL655437 GEH655434:GEH655437 GOD655434:GOD655437 GXZ655434:GXZ655437 HHV655434:HHV655437 HRR655434:HRR655437 IBN655434:IBN655437 ILJ655434:ILJ655437 IVF655434:IVF655437 JFB655434:JFB655437 JOX655434:JOX655437 JYT655434:JYT655437 KIP655434:KIP655437 KSL655434:KSL655437 LCH655434:LCH655437 LMD655434:LMD655437 LVZ655434:LVZ655437 MFV655434:MFV655437 MPR655434:MPR655437 MZN655434:MZN655437 NJJ655434:NJJ655437 NTF655434:NTF655437 ODB655434:ODB655437 OMX655434:OMX655437 OWT655434:OWT655437 PGP655434:PGP655437 PQL655434:PQL655437 QAH655434:QAH655437 QKD655434:QKD655437 QTZ655434:QTZ655437 RDV655434:RDV655437 RNR655434:RNR655437 RXN655434:RXN655437 SHJ655434:SHJ655437 SRF655434:SRF655437 TBB655434:TBB655437 TKX655434:TKX655437 TUT655434:TUT655437 UEP655434:UEP655437 UOL655434:UOL655437 UYH655434:UYH655437 VID655434:VID655437 VRZ655434:VRZ655437 WBV655434:WBV655437 WLR655434:WLR655437 WVN655434:WVN655437 F720970:F720973 JB720970:JB720973 SX720970:SX720973 ACT720970:ACT720973 AMP720970:AMP720973 AWL720970:AWL720973 BGH720970:BGH720973 BQD720970:BQD720973 BZZ720970:BZZ720973 CJV720970:CJV720973 CTR720970:CTR720973 DDN720970:DDN720973 DNJ720970:DNJ720973 DXF720970:DXF720973 EHB720970:EHB720973 EQX720970:EQX720973 FAT720970:FAT720973 FKP720970:FKP720973 FUL720970:FUL720973 GEH720970:GEH720973 GOD720970:GOD720973 GXZ720970:GXZ720973 HHV720970:HHV720973 HRR720970:HRR720973 IBN720970:IBN720973 ILJ720970:ILJ720973 IVF720970:IVF720973 JFB720970:JFB720973 JOX720970:JOX720973 JYT720970:JYT720973 KIP720970:KIP720973 KSL720970:KSL720973 LCH720970:LCH720973 LMD720970:LMD720973 LVZ720970:LVZ720973 MFV720970:MFV720973 MPR720970:MPR720973 MZN720970:MZN720973 NJJ720970:NJJ720973 NTF720970:NTF720973 ODB720970:ODB720973 OMX720970:OMX720973 OWT720970:OWT720973 PGP720970:PGP720973 PQL720970:PQL720973 QAH720970:QAH720973 QKD720970:QKD720973 QTZ720970:QTZ720973 RDV720970:RDV720973 RNR720970:RNR720973 RXN720970:RXN720973 SHJ720970:SHJ720973 SRF720970:SRF720973 TBB720970:TBB720973 TKX720970:TKX720973 TUT720970:TUT720973 UEP720970:UEP720973 UOL720970:UOL720973 UYH720970:UYH720973 VID720970:VID720973 VRZ720970:VRZ720973 WBV720970:WBV720973 WLR720970:WLR720973 WVN720970:WVN720973 F786506:F786509 JB786506:JB786509 SX786506:SX786509 ACT786506:ACT786509 AMP786506:AMP786509 AWL786506:AWL786509 BGH786506:BGH786509 BQD786506:BQD786509 BZZ786506:BZZ786509 CJV786506:CJV786509 CTR786506:CTR786509 DDN786506:DDN786509 DNJ786506:DNJ786509 DXF786506:DXF786509 EHB786506:EHB786509 EQX786506:EQX786509 FAT786506:FAT786509 FKP786506:FKP786509 FUL786506:FUL786509 GEH786506:GEH786509 GOD786506:GOD786509 GXZ786506:GXZ786509 HHV786506:HHV786509 HRR786506:HRR786509 IBN786506:IBN786509 ILJ786506:ILJ786509 IVF786506:IVF786509 JFB786506:JFB786509 JOX786506:JOX786509 JYT786506:JYT786509 KIP786506:KIP786509 KSL786506:KSL786509 LCH786506:LCH786509 LMD786506:LMD786509 LVZ786506:LVZ786509 MFV786506:MFV786509 MPR786506:MPR786509 MZN786506:MZN786509 NJJ786506:NJJ786509 NTF786506:NTF786509 ODB786506:ODB786509 OMX786506:OMX786509 OWT786506:OWT786509 PGP786506:PGP786509 PQL786506:PQL786509 QAH786506:QAH786509 QKD786506:QKD786509 QTZ786506:QTZ786509 RDV786506:RDV786509 RNR786506:RNR786509 RXN786506:RXN786509 SHJ786506:SHJ786509 SRF786506:SRF786509 TBB786506:TBB786509 TKX786506:TKX786509 TUT786506:TUT786509 UEP786506:UEP786509 UOL786506:UOL786509 UYH786506:UYH786509 VID786506:VID786509 VRZ786506:VRZ786509 WBV786506:WBV786509 WLR786506:WLR786509 WVN786506:WVN786509 F852042:F852045 JB852042:JB852045 SX852042:SX852045 ACT852042:ACT852045 AMP852042:AMP852045 AWL852042:AWL852045 BGH852042:BGH852045 BQD852042:BQD852045 BZZ852042:BZZ852045 CJV852042:CJV852045 CTR852042:CTR852045 DDN852042:DDN852045 DNJ852042:DNJ852045 DXF852042:DXF852045 EHB852042:EHB852045 EQX852042:EQX852045 FAT852042:FAT852045 FKP852042:FKP852045 FUL852042:FUL852045 GEH852042:GEH852045 GOD852042:GOD852045 GXZ852042:GXZ852045 HHV852042:HHV852045 HRR852042:HRR852045 IBN852042:IBN852045 ILJ852042:ILJ852045 IVF852042:IVF852045 JFB852042:JFB852045 JOX852042:JOX852045 JYT852042:JYT852045 KIP852042:KIP852045 KSL852042:KSL852045 LCH852042:LCH852045 LMD852042:LMD852045 LVZ852042:LVZ852045 MFV852042:MFV852045 MPR852042:MPR852045 MZN852042:MZN852045 NJJ852042:NJJ852045 NTF852042:NTF852045 ODB852042:ODB852045 OMX852042:OMX852045 OWT852042:OWT852045 PGP852042:PGP852045 PQL852042:PQL852045 QAH852042:QAH852045 QKD852042:QKD852045 QTZ852042:QTZ852045 RDV852042:RDV852045 RNR852042:RNR852045 RXN852042:RXN852045 SHJ852042:SHJ852045 SRF852042:SRF852045 TBB852042:TBB852045 TKX852042:TKX852045 TUT852042:TUT852045 UEP852042:UEP852045 UOL852042:UOL852045 UYH852042:UYH852045 VID852042:VID852045 VRZ852042:VRZ852045 WBV852042:WBV852045 WLR852042:WLR852045 WVN852042:WVN852045 F917578:F917581 JB917578:JB917581 SX917578:SX917581 ACT917578:ACT917581 AMP917578:AMP917581 AWL917578:AWL917581 BGH917578:BGH917581 BQD917578:BQD917581 BZZ917578:BZZ917581 CJV917578:CJV917581 CTR917578:CTR917581 DDN917578:DDN917581 DNJ917578:DNJ917581 DXF917578:DXF917581 EHB917578:EHB917581 EQX917578:EQX917581 FAT917578:FAT917581 FKP917578:FKP917581 FUL917578:FUL917581 GEH917578:GEH917581 GOD917578:GOD917581 GXZ917578:GXZ917581 HHV917578:HHV917581 HRR917578:HRR917581 IBN917578:IBN917581 ILJ917578:ILJ917581 IVF917578:IVF917581 JFB917578:JFB917581 JOX917578:JOX917581 JYT917578:JYT917581 KIP917578:KIP917581 KSL917578:KSL917581 LCH917578:LCH917581 LMD917578:LMD917581 LVZ917578:LVZ917581 MFV917578:MFV917581 MPR917578:MPR917581 MZN917578:MZN917581 NJJ917578:NJJ917581 NTF917578:NTF917581 ODB917578:ODB917581 OMX917578:OMX917581 OWT917578:OWT917581 PGP917578:PGP917581 PQL917578:PQL917581 QAH917578:QAH917581 QKD917578:QKD917581 QTZ917578:QTZ917581 RDV917578:RDV917581 RNR917578:RNR917581 RXN917578:RXN917581 SHJ917578:SHJ917581 SRF917578:SRF917581 TBB917578:TBB917581 TKX917578:TKX917581 TUT917578:TUT917581 UEP917578:UEP917581 UOL917578:UOL917581 UYH917578:UYH917581 VID917578:VID917581 VRZ917578:VRZ917581 WBV917578:WBV917581 WLR917578:WLR917581 WVN917578:WVN917581 F983114:F983117 JB983114:JB983117 SX983114:SX983117 ACT983114:ACT983117 AMP983114:AMP983117 AWL983114:AWL983117 BGH983114:BGH983117 BQD983114:BQD983117 BZZ983114:BZZ983117 CJV983114:CJV983117 CTR983114:CTR983117 DDN983114:DDN983117 DNJ983114:DNJ983117 DXF983114:DXF983117 EHB983114:EHB983117 EQX983114:EQX983117 FAT983114:FAT983117 FKP983114:FKP983117 FUL983114:FUL983117 GEH983114:GEH983117 GOD983114:GOD983117 GXZ983114:GXZ983117 HHV983114:HHV983117 HRR983114:HRR983117 IBN983114:IBN983117 ILJ983114:ILJ983117 IVF983114:IVF983117 JFB983114:JFB983117 JOX983114:JOX983117 JYT983114:JYT983117 KIP983114:KIP983117 KSL983114:KSL983117 LCH983114:LCH983117 LMD983114:LMD983117 LVZ983114:LVZ983117 MFV983114:MFV983117 MPR983114:MPR983117 MZN983114:MZN983117 NJJ983114:NJJ983117 NTF983114:NTF983117 ODB983114:ODB983117 OMX983114:OMX983117 OWT983114:OWT983117 PGP983114:PGP983117 PQL983114:PQL983117 QAH983114:QAH983117 QKD983114:QKD983117 QTZ983114:QTZ983117 RDV983114:RDV983117 RNR983114:RNR983117 RXN983114:RXN983117 SHJ983114:SHJ983117 SRF983114:SRF983117 TBB983114:TBB983117 TKX983114:TKX983117 TUT983114:TUT983117 UEP983114:UEP983117 UOL983114:UOL983117 UYH983114:UYH983117 VID983114:VID983117 VRZ983114:VRZ983117 WBV983114:WBV983117 WLR983114:WLR983117 WVN983114:WVN983117 P65626:P65629 JL65626:JL65629 TH65626:TH65629 ADD65626:ADD65629 AMZ65626:AMZ65629 AWV65626:AWV65629 BGR65626:BGR65629 BQN65626:BQN65629 CAJ65626:CAJ65629 CKF65626:CKF65629 CUB65626:CUB65629 DDX65626:DDX65629 DNT65626:DNT65629 DXP65626:DXP65629 EHL65626:EHL65629 ERH65626:ERH65629 FBD65626:FBD65629 FKZ65626:FKZ65629 FUV65626:FUV65629 GER65626:GER65629 GON65626:GON65629 GYJ65626:GYJ65629 HIF65626:HIF65629 HSB65626:HSB65629 IBX65626:IBX65629 ILT65626:ILT65629 IVP65626:IVP65629 JFL65626:JFL65629 JPH65626:JPH65629 JZD65626:JZD65629 KIZ65626:KIZ65629 KSV65626:KSV65629 LCR65626:LCR65629 LMN65626:LMN65629 LWJ65626:LWJ65629 MGF65626:MGF65629 MQB65626:MQB65629 MZX65626:MZX65629 NJT65626:NJT65629 NTP65626:NTP65629 ODL65626:ODL65629 ONH65626:ONH65629 OXD65626:OXD65629 PGZ65626:PGZ65629 PQV65626:PQV65629 QAR65626:QAR65629 QKN65626:QKN65629 QUJ65626:QUJ65629 REF65626:REF65629 ROB65626:ROB65629 RXX65626:RXX65629 SHT65626:SHT65629 SRP65626:SRP65629 TBL65626:TBL65629 TLH65626:TLH65629 TVD65626:TVD65629 UEZ65626:UEZ65629 UOV65626:UOV65629 UYR65626:UYR65629 VIN65626:VIN65629 VSJ65626:VSJ65629 WCF65626:WCF65629 WMB65626:WMB65629 WVX65626:WVX65629 P131162:P131165 JL131162:JL131165 TH131162:TH131165 ADD131162:ADD131165 AMZ131162:AMZ131165 AWV131162:AWV131165 BGR131162:BGR131165 BQN131162:BQN131165 CAJ131162:CAJ131165 CKF131162:CKF131165 CUB131162:CUB131165 DDX131162:DDX131165 DNT131162:DNT131165 DXP131162:DXP131165 EHL131162:EHL131165 ERH131162:ERH131165 FBD131162:FBD131165 FKZ131162:FKZ131165 FUV131162:FUV131165 GER131162:GER131165 GON131162:GON131165 GYJ131162:GYJ131165 HIF131162:HIF131165 HSB131162:HSB131165 IBX131162:IBX131165 ILT131162:ILT131165 IVP131162:IVP131165 JFL131162:JFL131165 JPH131162:JPH131165 JZD131162:JZD131165 KIZ131162:KIZ131165 KSV131162:KSV131165 LCR131162:LCR131165 LMN131162:LMN131165 LWJ131162:LWJ131165 MGF131162:MGF131165 MQB131162:MQB131165 MZX131162:MZX131165 NJT131162:NJT131165 NTP131162:NTP131165 ODL131162:ODL131165 ONH131162:ONH131165 OXD131162:OXD131165 PGZ131162:PGZ131165 PQV131162:PQV131165 QAR131162:QAR131165 QKN131162:QKN131165 QUJ131162:QUJ131165 REF131162:REF131165 ROB131162:ROB131165 RXX131162:RXX131165 SHT131162:SHT131165 SRP131162:SRP131165 TBL131162:TBL131165 TLH131162:TLH131165 TVD131162:TVD131165 UEZ131162:UEZ131165 UOV131162:UOV131165 UYR131162:UYR131165 VIN131162:VIN131165 VSJ131162:VSJ131165 WCF131162:WCF131165 WMB131162:WMB131165 WVX131162:WVX131165 P196698:P196701 JL196698:JL196701 TH196698:TH196701 ADD196698:ADD196701 AMZ196698:AMZ196701 AWV196698:AWV196701 BGR196698:BGR196701 BQN196698:BQN196701 CAJ196698:CAJ196701 CKF196698:CKF196701 CUB196698:CUB196701 DDX196698:DDX196701 DNT196698:DNT196701 DXP196698:DXP196701 EHL196698:EHL196701 ERH196698:ERH196701 FBD196698:FBD196701 FKZ196698:FKZ196701 FUV196698:FUV196701 GER196698:GER196701 GON196698:GON196701 GYJ196698:GYJ196701 HIF196698:HIF196701 HSB196698:HSB196701 IBX196698:IBX196701 ILT196698:ILT196701 IVP196698:IVP196701 JFL196698:JFL196701 JPH196698:JPH196701 JZD196698:JZD196701 KIZ196698:KIZ196701 KSV196698:KSV196701 LCR196698:LCR196701 LMN196698:LMN196701 LWJ196698:LWJ196701 MGF196698:MGF196701 MQB196698:MQB196701 MZX196698:MZX196701 NJT196698:NJT196701 NTP196698:NTP196701 ODL196698:ODL196701 ONH196698:ONH196701 OXD196698:OXD196701 PGZ196698:PGZ196701 PQV196698:PQV196701 QAR196698:QAR196701 QKN196698:QKN196701 QUJ196698:QUJ196701 REF196698:REF196701 ROB196698:ROB196701 RXX196698:RXX196701 SHT196698:SHT196701 SRP196698:SRP196701 TBL196698:TBL196701 TLH196698:TLH196701 TVD196698:TVD196701 UEZ196698:UEZ196701 UOV196698:UOV196701 UYR196698:UYR196701 VIN196698:VIN196701 VSJ196698:VSJ196701 WCF196698:WCF196701 WMB196698:WMB196701 WVX196698:WVX196701 P262234:P262237 JL262234:JL262237 TH262234:TH262237 ADD262234:ADD262237 AMZ262234:AMZ262237 AWV262234:AWV262237 BGR262234:BGR262237 BQN262234:BQN262237 CAJ262234:CAJ262237 CKF262234:CKF262237 CUB262234:CUB262237 DDX262234:DDX262237 DNT262234:DNT262237 DXP262234:DXP262237 EHL262234:EHL262237 ERH262234:ERH262237 FBD262234:FBD262237 FKZ262234:FKZ262237 FUV262234:FUV262237 GER262234:GER262237 GON262234:GON262237 GYJ262234:GYJ262237 HIF262234:HIF262237 HSB262234:HSB262237 IBX262234:IBX262237 ILT262234:ILT262237 IVP262234:IVP262237 JFL262234:JFL262237 JPH262234:JPH262237 JZD262234:JZD262237 KIZ262234:KIZ262237 KSV262234:KSV262237 LCR262234:LCR262237 LMN262234:LMN262237 LWJ262234:LWJ262237 MGF262234:MGF262237 MQB262234:MQB262237 MZX262234:MZX262237 NJT262234:NJT262237 NTP262234:NTP262237 ODL262234:ODL262237 ONH262234:ONH262237 OXD262234:OXD262237 PGZ262234:PGZ262237 PQV262234:PQV262237 QAR262234:QAR262237 QKN262234:QKN262237 QUJ262234:QUJ262237 REF262234:REF262237 ROB262234:ROB262237 RXX262234:RXX262237 SHT262234:SHT262237 SRP262234:SRP262237 TBL262234:TBL262237 TLH262234:TLH262237 TVD262234:TVD262237 UEZ262234:UEZ262237 UOV262234:UOV262237 UYR262234:UYR262237 VIN262234:VIN262237 VSJ262234:VSJ262237 WCF262234:WCF262237 WMB262234:WMB262237 WVX262234:WVX262237 P327770:P327773 JL327770:JL327773 TH327770:TH327773 ADD327770:ADD327773 AMZ327770:AMZ327773 AWV327770:AWV327773 BGR327770:BGR327773 BQN327770:BQN327773 CAJ327770:CAJ327773 CKF327770:CKF327773 CUB327770:CUB327773 DDX327770:DDX327773 DNT327770:DNT327773 DXP327770:DXP327773 EHL327770:EHL327773 ERH327770:ERH327773 FBD327770:FBD327773 FKZ327770:FKZ327773 FUV327770:FUV327773 GER327770:GER327773 GON327770:GON327773 GYJ327770:GYJ327773 HIF327770:HIF327773 HSB327770:HSB327773 IBX327770:IBX327773 ILT327770:ILT327773 IVP327770:IVP327773 JFL327770:JFL327773 JPH327770:JPH327773 JZD327770:JZD327773 KIZ327770:KIZ327773 KSV327770:KSV327773 LCR327770:LCR327773 LMN327770:LMN327773 LWJ327770:LWJ327773 MGF327770:MGF327773 MQB327770:MQB327773 MZX327770:MZX327773 NJT327770:NJT327773 NTP327770:NTP327773 ODL327770:ODL327773 ONH327770:ONH327773 OXD327770:OXD327773 PGZ327770:PGZ327773 PQV327770:PQV327773 QAR327770:QAR327773 QKN327770:QKN327773 QUJ327770:QUJ327773 REF327770:REF327773 ROB327770:ROB327773 RXX327770:RXX327773 SHT327770:SHT327773 SRP327770:SRP327773 TBL327770:TBL327773 TLH327770:TLH327773 TVD327770:TVD327773 UEZ327770:UEZ327773 UOV327770:UOV327773 UYR327770:UYR327773 VIN327770:VIN327773 VSJ327770:VSJ327773 WCF327770:WCF327773 WMB327770:WMB327773 WVX327770:WVX327773 P393306:P393309 JL393306:JL393309 TH393306:TH393309 ADD393306:ADD393309 AMZ393306:AMZ393309 AWV393306:AWV393309 BGR393306:BGR393309 BQN393306:BQN393309 CAJ393306:CAJ393309 CKF393306:CKF393309 CUB393306:CUB393309 DDX393306:DDX393309 DNT393306:DNT393309 DXP393306:DXP393309 EHL393306:EHL393309 ERH393306:ERH393309 FBD393306:FBD393309 FKZ393306:FKZ393309 FUV393306:FUV393309 GER393306:GER393309 GON393306:GON393309 GYJ393306:GYJ393309 HIF393306:HIF393309 HSB393306:HSB393309 IBX393306:IBX393309 ILT393306:ILT393309 IVP393306:IVP393309 JFL393306:JFL393309 JPH393306:JPH393309 JZD393306:JZD393309 KIZ393306:KIZ393309 KSV393306:KSV393309 LCR393306:LCR393309 LMN393306:LMN393309 LWJ393306:LWJ393309 MGF393306:MGF393309 MQB393306:MQB393309 MZX393306:MZX393309 NJT393306:NJT393309 NTP393306:NTP393309 ODL393306:ODL393309 ONH393306:ONH393309 OXD393306:OXD393309 PGZ393306:PGZ393309 PQV393306:PQV393309 QAR393306:QAR393309 QKN393306:QKN393309 QUJ393306:QUJ393309 REF393306:REF393309 ROB393306:ROB393309 RXX393306:RXX393309 SHT393306:SHT393309 SRP393306:SRP393309 TBL393306:TBL393309 TLH393306:TLH393309 TVD393306:TVD393309 UEZ393306:UEZ393309 UOV393306:UOV393309 UYR393306:UYR393309 VIN393306:VIN393309 VSJ393306:VSJ393309 WCF393306:WCF393309 WMB393306:WMB393309 WVX393306:WVX393309 P458842:P458845 JL458842:JL458845 TH458842:TH458845 ADD458842:ADD458845 AMZ458842:AMZ458845 AWV458842:AWV458845 BGR458842:BGR458845 BQN458842:BQN458845 CAJ458842:CAJ458845 CKF458842:CKF458845 CUB458842:CUB458845 DDX458842:DDX458845 DNT458842:DNT458845 DXP458842:DXP458845 EHL458842:EHL458845 ERH458842:ERH458845 FBD458842:FBD458845 FKZ458842:FKZ458845 FUV458842:FUV458845 GER458842:GER458845 GON458842:GON458845 GYJ458842:GYJ458845 HIF458842:HIF458845 HSB458842:HSB458845 IBX458842:IBX458845 ILT458842:ILT458845 IVP458842:IVP458845 JFL458842:JFL458845 JPH458842:JPH458845 JZD458842:JZD458845 KIZ458842:KIZ458845 KSV458842:KSV458845 LCR458842:LCR458845 LMN458842:LMN458845 LWJ458842:LWJ458845 MGF458842:MGF458845 MQB458842:MQB458845 MZX458842:MZX458845 NJT458842:NJT458845 NTP458842:NTP458845 ODL458842:ODL458845 ONH458842:ONH458845 OXD458842:OXD458845 PGZ458842:PGZ458845 PQV458842:PQV458845 QAR458842:QAR458845 QKN458842:QKN458845 QUJ458842:QUJ458845 REF458842:REF458845 ROB458842:ROB458845 RXX458842:RXX458845 SHT458842:SHT458845 SRP458842:SRP458845 TBL458842:TBL458845 TLH458842:TLH458845 TVD458842:TVD458845 UEZ458842:UEZ458845 UOV458842:UOV458845 UYR458842:UYR458845 VIN458842:VIN458845 VSJ458842:VSJ458845 WCF458842:WCF458845 WMB458842:WMB458845 WVX458842:WVX458845 P524378:P524381 JL524378:JL524381 TH524378:TH524381 ADD524378:ADD524381 AMZ524378:AMZ524381 AWV524378:AWV524381 BGR524378:BGR524381 BQN524378:BQN524381 CAJ524378:CAJ524381 CKF524378:CKF524381 CUB524378:CUB524381 DDX524378:DDX524381 DNT524378:DNT524381 DXP524378:DXP524381 EHL524378:EHL524381 ERH524378:ERH524381 FBD524378:FBD524381 FKZ524378:FKZ524381 FUV524378:FUV524381 GER524378:GER524381 GON524378:GON524381 GYJ524378:GYJ524381 HIF524378:HIF524381 HSB524378:HSB524381 IBX524378:IBX524381 ILT524378:ILT524381 IVP524378:IVP524381 JFL524378:JFL524381 JPH524378:JPH524381 JZD524378:JZD524381 KIZ524378:KIZ524381 KSV524378:KSV524381 LCR524378:LCR524381 LMN524378:LMN524381 LWJ524378:LWJ524381 MGF524378:MGF524381 MQB524378:MQB524381 MZX524378:MZX524381 NJT524378:NJT524381 NTP524378:NTP524381 ODL524378:ODL524381 ONH524378:ONH524381 OXD524378:OXD524381 PGZ524378:PGZ524381 PQV524378:PQV524381 QAR524378:QAR524381 QKN524378:QKN524381 QUJ524378:QUJ524381 REF524378:REF524381 ROB524378:ROB524381 RXX524378:RXX524381 SHT524378:SHT524381 SRP524378:SRP524381 TBL524378:TBL524381 TLH524378:TLH524381 TVD524378:TVD524381 UEZ524378:UEZ524381 UOV524378:UOV524381 UYR524378:UYR524381 VIN524378:VIN524381 VSJ524378:VSJ524381 WCF524378:WCF524381 WMB524378:WMB524381 WVX524378:WVX524381 P589914:P589917 JL589914:JL589917 TH589914:TH589917 ADD589914:ADD589917 AMZ589914:AMZ589917 AWV589914:AWV589917 BGR589914:BGR589917 BQN589914:BQN589917 CAJ589914:CAJ589917 CKF589914:CKF589917 CUB589914:CUB589917 DDX589914:DDX589917 DNT589914:DNT589917 DXP589914:DXP589917 EHL589914:EHL589917 ERH589914:ERH589917 FBD589914:FBD589917 FKZ589914:FKZ589917 FUV589914:FUV589917 GER589914:GER589917 GON589914:GON589917 GYJ589914:GYJ589917 HIF589914:HIF589917 HSB589914:HSB589917 IBX589914:IBX589917 ILT589914:ILT589917 IVP589914:IVP589917 JFL589914:JFL589917 JPH589914:JPH589917 JZD589914:JZD589917 KIZ589914:KIZ589917 KSV589914:KSV589917 LCR589914:LCR589917 LMN589914:LMN589917 LWJ589914:LWJ589917 MGF589914:MGF589917 MQB589914:MQB589917 MZX589914:MZX589917 NJT589914:NJT589917 NTP589914:NTP589917 ODL589914:ODL589917 ONH589914:ONH589917 OXD589914:OXD589917 PGZ589914:PGZ589917 PQV589914:PQV589917 QAR589914:QAR589917 QKN589914:QKN589917 QUJ589914:QUJ589917 REF589914:REF589917 ROB589914:ROB589917 RXX589914:RXX589917 SHT589914:SHT589917 SRP589914:SRP589917 TBL589914:TBL589917 TLH589914:TLH589917 TVD589914:TVD589917 UEZ589914:UEZ589917 UOV589914:UOV589917 UYR589914:UYR589917 VIN589914:VIN589917 VSJ589914:VSJ589917 WCF589914:WCF589917 WMB589914:WMB589917 WVX589914:WVX589917 P655450:P655453 JL655450:JL655453 TH655450:TH655453 ADD655450:ADD655453 AMZ655450:AMZ655453 AWV655450:AWV655453 BGR655450:BGR655453 BQN655450:BQN655453 CAJ655450:CAJ655453 CKF655450:CKF655453 CUB655450:CUB655453 DDX655450:DDX655453 DNT655450:DNT655453 DXP655450:DXP655453 EHL655450:EHL655453 ERH655450:ERH655453 FBD655450:FBD655453 FKZ655450:FKZ655453 FUV655450:FUV655453 GER655450:GER655453 GON655450:GON655453 GYJ655450:GYJ655453 HIF655450:HIF655453 HSB655450:HSB655453 IBX655450:IBX655453 ILT655450:ILT655453 IVP655450:IVP655453 JFL655450:JFL655453 JPH655450:JPH655453 JZD655450:JZD655453 KIZ655450:KIZ655453 KSV655450:KSV655453 LCR655450:LCR655453 LMN655450:LMN655453 LWJ655450:LWJ655453 MGF655450:MGF655453 MQB655450:MQB655453 MZX655450:MZX655453 NJT655450:NJT655453 NTP655450:NTP655453 ODL655450:ODL655453 ONH655450:ONH655453 OXD655450:OXD655453 PGZ655450:PGZ655453 PQV655450:PQV655453 QAR655450:QAR655453 QKN655450:QKN655453 QUJ655450:QUJ655453 REF655450:REF655453 ROB655450:ROB655453 RXX655450:RXX655453 SHT655450:SHT655453 SRP655450:SRP655453 TBL655450:TBL655453 TLH655450:TLH655453 TVD655450:TVD655453 UEZ655450:UEZ655453 UOV655450:UOV655453 UYR655450:UYR655453 VIN655450:VIN655453 VSJ655450:VSJ655453 WCF655450:WCF655453 WMB655450:WMB655453 WVX655450:WVX655453 P720986:P720989 JL720986:JL720989 TH720986:TH720989 ADD720986:ADD720989 AMZ720986:AMZ720989 AWV720986:AWV720989 BGR720986:BGR720989 BQN720986:BQN720989 CAJ720986:CAJ720989 CKF720986:CKF720989 CUB720986:CUB720989 DDX720986:DDX720989 DNT720986:DNT720989 DXP720986:DXP720989 EHL720986:EHL720989 ERH720986:ERH720989 FBD720986:FBD720989 FKZ720986:FKZ720989 FUV720986:FUV720989 GER720986:GER720989 GON720986:GON720989 GYJ720986:GYJ720989 HIF720986:HIF720989 HSB720986:HSB720989 IBX720986:IBX720989 ILT720986:ILT720989 IVP720986:IVP720989 JFL720986:JFL720989 JPH720986:JPH720989 JZD720986:JZD720989 KIZ720986:KIZ720989 KSV720986:KSV720989 LCR720986:LCR720989 LMN720986:LMN720989 LWJ720986:LWJ720989 MGF720986:MGF720989 MQB720986:MQB720989 MZX720986:MZX720989 NJT720986:NJT720989 NTP720986:NTP720989 ODL720986:ODL720989 ONH720986:ONH720989 OXD720986:OXD720989 PGZ720986:PGZ720989 PQV720986:PQV720989 QAR720986:QAR720989 QKN720986:QKN720989 QUJ720986:QUJ720989 REF720986:REF720989 ROB720986:ROB720989 RXX720986:RXX720989 SHT720986:SHT720989 SRP720986:SRP720989 TBL720986:TBL720989 TLH720986:TLH720989 TVD720986:TVD720989 UEZ720986:UEZ720989 UOV720986:UOV720989 UYR720986:UYR720989 VIN720986:VIN720989 VSJ720986:VSJ720989 WCF720986:WCF720989 WMB720986:WMB720989 WVX720986:WVX720989 P786522:P786525 JL786522:JL786525 TH786522:TH786525 ADD786522:ADD786525 AMZ786522:AMZ786525 AWV786522:AWV786525 BGR786522:BGR786525 BQN786522:BQN786525 CAJ786522:CAJ786525 CKF786522:CKF786525 CUB786522:CUB786525 DDX786522:DDX786525 DNT786522:DNT786525 DXP786522:DXP786525 EHL786522:EHL786525 ERH786522:ERH786525 FBD786522:FBD786525 FKZ786522:FKZ786525 FUV786522:FUV786525 GER786522:GER786525 GON786522:GON786525 GYJ786522:GYJ786525 HIF786522:HIF786525 HSB786522:HSB786525 IBX786522:IBX786525 ILT786522:ILT786525 IVP786522:IVP786525 JFL786522:JFL786525 JPH786522:JPH786525 JZD786522:JZD786525 KIZ786522:KIZ786525 KSV786522:KSV786525 LCR786522:LCR786525 LMN786522:LMN786525 LWJ786522:LWJ786525 MGF786522:MGF786525 MQB786522:MQB786525 MZX786522:MZX786525 NJT786522:NJT786525 NTP786522:NTP786525 ODL786522:ODL786525 ONH786522:ONH786525 OXD786522:OXD786525 PGZ786522:PGZ786525 PQV786522:PQV786525 QAR786522:QAR786525 QKN786522:QKN786525 QUJ786522:QUJ786525 REF786522:REF786525 ROB786522:ROB786525 RXX786522:RXX786525 SHT786522:SHT786525 SRP786522:SRP786525 TBL786522:TBL786525 TLH786522:TLH786525 TVD786522:TVD786525 UEZ786522:UEZ786525 UOV786522:UOV786525 UYR786522:UYR786525 VIN786522:VIN786525 VSJ786522:VSJ786525 WCF786522:WCF786525 WMB786522:WMB786525 WVX786522:WVX786525 P852058:P852061 JL852058:JL852061 TH852058:TH852061 ADD852058:ADD852061 AMZ852058:AMZ852061 AWV852058:AWV852061 BGR852058:BGR852061 BQN852058:BQN852061 CAJ852058:CAJ852061 CKF852058:CKF852061 CUB852058:CUB852061 DDX852058:DDX852061 DNT852058:DNT852061 DXP852058:DXP852061 EHL852058:EHL852061 ERH852058:ERH852061 FBD852058:FBD852061 FKZ852058:FKZ852061 FUV852058:FUV852061 GER852058:GER852061 GON852058:GON852061 GYJ852058:GYJ852061 HIF852058:HIF852061 HSB852058:HSB852061 IBX852058:IBX852061 ILT852058:ILT852061 IVP852058:IVP852061 JFL852058:JFL852061 JPH852058:JPH852061 JZD852058:JZD852061 KIZ852058:KIZ852061 KSV852058:KSV852061 LCR852058:LCR852061 LMN852058:LMN852061 LWJ852058:LWJ852061 MGF852058:MGF852061 MQB852058:MQB852061 MZX852058:MZX852061 NJT852058:NJT852061 NTP852058:NTP852061 ODL852058:ODL852061 ONH852058:ONH852061 OXD852058:OXD852061 PGZ852058:PGZ852061 PQV852058:PQV852061 QAR852058:QAR852061 QKN852058:QKN852061 QUJ852058:QUJ852061 REF852058:REF852061 ROB852058:ROB852061 RXX852058:RXX852061 SHT852058:SHT852061 SRP852058:SRP852061 TBL852058:TBL852061 TLH852058:TLH852061 TVD852058:TVD852061 UEZ852058:UEZ852061 UOV852058:UOV852061 UYR852058:UYR852061 VIN852058:VIN852061 VSJ852058:VSJ852061 WCF852058:WCF852061 WMB852058:WMB852061 WVX852058:WVX852061 P917594:P917597 JL917594:JL917597 TH917594:TH917597 ADD917594:ADD917597 AMZ917594:AMZ917597 AWV917594:AWV917597 BGR917594:BGR917597 BQN917594:BQN917597 CAJ917594:CAJ917597 CKF917594:CKF917597 CUB917594:CUB917597 DDX917594:DDX917597 DNT917594:DNT917597 DXP917594:DXP917597 EHL917594:EHL917597 ERH917594:ERH917597 FBD917594:FBD917597 FKZ917594:FKZ917597 FUV917594:FUV917597 GER917594:GER917597 GON917594:GON917597 GYJ917594:GYJ917597 HIF917594:HIF917597 HSB917594:HSB917597 IBX917594:IBX917597 ILT917594:ILT917597 IVP917594:IVP917597 JFL917594:JFL917597 JPH917594:JPH917597 JZD917594:JZD917597 KIZ917594:KIZ917597 KSV917594:KSV917597 LCR917594:LCR917597 LMN917594:LMN917597 LWJ917594:LWJ917597 MGF917594:MGF917597 MQB917594:MQB917597 MZX917594:MZX917597 NJT917594:NJT917597 NTP917594:NTP917597 ODL917594:ODL917597 ONH917594:ONH917597 OXD917594:OXD917597 PGZ917594:PGZ917597 PQV917594:PQV917597 QAR917594:QAR917597 QKN917594:QKN917597 QUJ917594:QUJ917597 REF917594:REF917597 ROB917594:ROB917597 RXX917594:RXX917597 SHT917594:SHT917597 SRP917594:SRP917597 TBL917594:TBL917597 TLH917594:TLH917597 TVD917594:TVD917597 UEZ917594:UEZ917597 UOV917594:UOV917597 UYR917594:UYR917597 VIN917594:VIN917597 VSJ917594:VSJ917597 WCF917594:WCF917597 WMB917594:WMB917597 WVX917594:WVX917597 P983130:P983133 JL983130:JL983133 TH983130:TH983133 ADD983130:ADD983133 AMZ983130:AMZ983133 AWV983130:AWV983133 BGR983130:BGR983133 BQN983130:BQN983133 CAJ983130:CAJ983133 CKF983130:CKF983133 CUB983130:CUB983133 DDX983130:DDX983133 DNT983130:DNT983133 DXP983130:DXP983133 EHL983130:EHL983133 ERH983130:ERH983133 FBD983130:FBD983133 FKZ983130:FKZ983133 FUV983130:FUV983133 GER983130:GER983133 GON983130:GON983133 GYJ983130:GYJ983133 HIF983130:HIF983133 HSB983130:HSB983133 IBX983130:IBX983133 ILT983130:ILT983133 IVP983130:IVP983133 JFL983130:JFL983133 JPH983130:JPH983133 JZD983130:JZD983133 KIZ983130:KIZ983133 KSV983130:KSV983133 LCR983130:LCR983133 LMN983130:LMN983133 LWJ983130:LWJ983133 MGF983130:MGF983133 MQB983130:MQB983133 MZX983130:MZX983133 NJT983130:NJT983133 NTP983130:NTP983133 ODL983130:ODL983133 ONH983130:ONH983133 OXD983130:OXD983133 PGZ983130:PGZ983133 PQV983130:PQV983133 QAR983130:QAR983133 QKN983130:QKN983133 QUJ983130:QUJ983133 REF983130:REF983133 ROB983130:ROB983133 RXX983130:RXX983133 SHT983130:SHT983133 SRP983130:SRP983133 TBL983130:TBL983133 TLH983130:TLH983133 TVD983130:TVD983133 UEZ983130:UEZ983133 UOV983130:UOV983133 UYR983130:UYR983133 VIN983130:VIN983133 VSJ983130:VSJ983133 WCF983130:WCF983133 WMB983130:WMB983133 WVX983130:WVX983133 P101:P102 JL101:JL102 TH101:TH102 ADD101:ADD102 AMZ101:AMZ102 AWV101:AWV102 BGR101:BGR102 BQN101:BQN102 CAJ101:CAJ102 CKF101:CKF102 CUB101:CUB102 DDX101:DDX102 DNT101:DNT102 DXP101:DXP102 EHL101:EHL102 ERH101:ERH102 FBD101:FBD102 FKZ101:FKZ102 FUV101:FUV102 GER101:GER102 GON101:GON102 GYJ101:GYJ102 HIF101:HIF102 HSB101:HSB102 IBX101:IBX102 ILT101:ILT102 IVP101:IVP102 JFL101:JFL102 JPH101:JPH102 JZD101:JZD102 KIZ101:KIZ102 KSV101:KSV102 LCR101:LCR102 LMN101:LMN102 LWJ101:LWJ102 MGF101:MGF102 MQB101:MQB102 MZX101:MZX102 NJT101:NJT102 NTP101:NTP102 ODL101:ODL102 ONH101:ONH102 OXD101:OXD102 PGZ101:PGZ102 PQV101:PQV102 QAR101:QAR102 QKN101:QKN102 QUJ101:QUJ102 REF101:REF102 ROB101:ROB102 RXX101:RXX102 SHT101:SHT102 SRP101:SRP102 TBL101:TBL102 TLH101:TLH102 TVD101:TVD102 UEZ101:UEZ102 UOV101:UOV102 UYR101:UYR102 VIN101:VIN102 VSJ101:VSJ102 WCF101:WCF102 WMB101:WMB102 WVX101:WVX102</xm:sqref>
        </x14:dataValidation>
        <x14:dataValidation type="whole" allowBlank="1" showInputMessage="1" showErrorMessage="1" errorTitle="Entry Message" error="ENTER WHOLE NUMBERS_x000a__x000a_ZERO OR GREATER" xr:uid="{00000000-0002-0000-0C00-000003000000}">
          <x14:formula1>
            <xm:f>0</xm:f>
          </x14:formula1>
          <x14:formula2>
            <xm:f>1000000000000</xm:f>
          </x14:formula2>
          <xm:sqref>F177 JB177 SX177 ACT177 AMP177 AWL177 BGH177 BQD177 BZZ177 CJV177 CTR177 DDN177 DNJ177 DXF177 EHB177 EQX177 FAT177 FKP177 FUL177 GEH177 GOD177 GXZ177 HHV177 HRR177 IBN177 ILJ177 IVF177 JFB177 JOX177 JYT177 KIP177 KSL177 LCH177 LMD177 LVZ177 MFV177 MPR177 MZN177 NJJ177 NTF177 ODB177 OMX177 OWT177 PGP177 PQL177 QAH177 QKD177 QTZ177 RDV177 RNR177 RXN177 SHJ177 SRF177 TBB177 TKX177 TUT177 UEP177 UOL177 UYH177 VID177 VRZ177 WBV177 WLR177 WVN177 F65713 JB65713 SX65713 ACT65713 AMP65713 AWL65713 BGH65713 BQD65713 BZZ65713 CJV65713 CTR65713 DDN65713 DNJ65713 DXF65713 EHB65713 EQX65713 FAT65713 FKP65713 FUL65713 GEH65713 GOD65713 GXZ65713 HHV65713 HRR65713 IBN65713 ILJ65713 IVF65713 JFB65713 JOX65713 JYT65713 KIP65713 KSL65713 LCH65713 LMD65713 LVZ65713 MFV65713 MPR65713 MZN65713 NJJ65713 NTF65713 ODB65713 OMX65713 OWT65713 PGP65713 PQL65713 QAH65713 QKD65713 QTZ65713 RDV65713 RNR65713 RXN65713 SHJ65713 SRF65713 TBB65713 TKX65713 TUT65713 UEP65713 UOL65713 UYH65713 VID65713 VRZ65713 WBV65713 WLR65713 WVN65713 F131249 JB131249 SX131249 ACT131249 AMP131249 AWL131249 BGH131249 BQD131249 BZZ131249 CJV131249 CTR131249 DDN131249 DNJ131249 DXF131249 EHB131249 EQX131249 FAT131249 FKP131249 FUL131249 GEH131249 GOD131249 GXZ131249 HHV131249 HRR131249 IBN131249 ILJ131249 IVF131249 JFB131249 JOX131249 JYT131249 KIP131249 KSL131249 LCH131249 LMD131249 LVZ131249 MFV131249 MPR131249 MZN131249 NJJ131249 NTF131249 ODB131249 OMX131249 OWT131249 PGP131249 PQL131249 QAH131249 QKD131249 QTZ131249 RDV131249 RNR131249 RXN131249 SHJ131249 SRF131249 TBB131249 TKX131249 TUT131249 UEP131249 UOL131249 UYH131249 VID131249 VRZ131249 WBV131249 WLR131249 WVN131249 F196785 JB196785 SX196785 ACT196785 AMP196785 AWL196785 BGH196785 BQD196785 BZZ196785 CJV196785 CTR196785 DDN196785 DNJ196785 DXF196785 EHB196785 EQX196785 FAT196785 FKP196785 FUL196785 GEH196785 GOD196785 GXZ196785 HHV196785 HRR196785 IBN196785 ILJ196785 IVF196785 JFB196785 JOX196785 JYT196785 KIP196785 KSL196785 LCH196785 LMD196785 LVZ196785 MFV196785 MPR196785 MZN196785 NJJ196785 NTF196785 ODB196785 OMX196785 OWT196785 PGP196785 PQL196785 QAH196785 QKD196785 QTZ196785 RDV196785 RNR196785 RXN196785 SHJ196785 SRF196785 TBB196785 TKX196785 TUT196785 UEP196785 UOL196785 UYH196785 VID196785 VRZ196785 WBV196785 WLR196785 WVN196785 F262321 JB262321 SX262321 ACT262321 AMP262321 AWL262321 BGH262321 BQD262321 BZZ262321 CJV262321 CTR262321 DDN262321 DNJ262321 DXF262321 EHB262321 EQX262321 FAT262321 FKP262321 FUL262321 GEH262321 GOD262321 GXZ262321 HHV262321 HRR262321 IBN262321 ILJ262321 IVF262321 JFB262321 JOX262321 JYT262321 KIP262321 KSL262321 LCH262321 LMD262321 LVZ262321 MFV262321 MPR262321 MZN262321 NJJ262321 NTF262321 ODB262321 OMX262321 OWT262321 PGP262321 PQL262321 QAH262321 QKD262321 QTZ262321 RDV262321 RNR262321 RXN262321 SHJ262321 SRF262321 TBB262321 TKX262321 TUT262321 UEP262321 UOL262321 UYH262321 VID262321 VRZ262321 WBV262321 WLR262321 WVN262321 F327857 JB327857 SX327857 ACT327857 AMP327857 AWL327857 BGH327857 BQD327857 BZZ327857 CJV327857 CTR327857 DDN327857 DNJ327857 DXF327857 EHB327857 EQX327857 FAT327857 FKP327857 FUL327857 GEH327857 GOD327857 GXZ327857 HHV327857 HRR327857 IBN327857 ILJ327857 IVF327857 JFB327857 JOX327857 JYT327857 KIP327857 KSL327857 LCH327857 LMD327857 LVZ327857 MFV327857 MPR327857 MZN327857 NJJ327857 NTF327857 ODB327857 OMX327857 OWT327857 PGP327857 PQL327857 QAH327857 QKD327857 QTZ327857 RDV327857 RNR327857 RXN327857 SHJ327857 SRF327857 TBB327857 TKX327857 TUT327857 UEP327857 UOL327857 UYH327857 VID327857 VRZ327857 WBV327857 WLR327857 WVN327857 F393393 JB393393 SX393393 ACT393393 AMP393393 AWL393393 BGH393393 BQD393393 BZZ393393 CJV393393 CTR393393 DDN393393 DNJ393393 DXF393393 EHB393393 EQX393393 FAT393393 FKP393393 FUL393393 GEH393393 GOD393393 GXZ393393 HHV393393 HRR393393 IBN393393 ILJ393393 IVF393393 JFB393393 JOX393393 JYT393393 KIP393393 KSL393393 LCH393393 LMD393393 LVZ393393 MFV393393 MPR393393 MZN393393 NJJ393393 NTF393393 ODB393393 OMX393393 OWT393393 PGP393393 PQL393393 QAH393393 QKD393393 QTZ393393 RDV393393 RNR393393 RXN393393 SHJ393393 SRF393393 TBB393393 TKX393393 TUT393393 UEP393393 UOL393393 UYH393393 VID393393 VRZ393393 WBV393393 WLR393393 WVN393393 F458929 JB458929 SX458929 ACT458929 AMP458929 AWL458929 BGH458929 BQD458929 BZZ458929 CJV458929 CTR458929 DDN458929 DNJ458929 DXF458929 EHB458929 EQX458929 FAT458929 FKP458929 FUL458929 GEH458929 GOD458929 GXZ458929 HHV458929 HRR458929 IBN458929 ILJ458929 IVF458929 JFB458929 JOX458929 JYT458929 KIP458929 KSL458929 LCH458929 LMD458929 LVZ458929 MFV458929 MPR458929 MZN458929 NJJ458929 NTF458929 ODB458929 OMX458929 OWT458929 PGP458929 PQL458929 QAH458929 QKD458929 QTZ458929 RDV458929 RNR458929 RXN458929 SHJ458929 SRF458929 TBB458929 TKX458929 TUT458929 UEP458929 UOL458929 UYH458929 VID458929 VRZ458929 WBV458929 WLR458929 WVN458929 F524465 JB524465 SX524465 ACT524465 AMP524465 AWL524465 BGH524465 BQD524465 BZZ524465 CJV524465 CTR524465 DDN524465 DNJ524465 DXF524465 EHB524465 EQX524465 FAT524465 FKP524465 FUL524465 GEH524465 GOD524465 GXZ524465 HHV524465 HRR524465 IBN524465 ILJ524465 IVF524465 JFB524465 JOX524465 JYT524465 KIP524465 KSL524465 LCH524465 LMD524465 LVZ524465 MFV524465 MPR524465 MZN524465 NJJ524465 NTF524465 ODB524465 OMX524465 OWT524465 PGP524465 PQL524465 QAH524465 QKD524465 QTZ524465 RDV524465 RNR524465 RXN524465 SHJ524465 SRF524465 TBB524465 TKX524465 TUT524465 UEP524465 UOL524465 UYH524465 VID524465 VRZ524465 WBV524465 WLR524465 WVN524465 F590001 JB590001 SX590001 ACT590001 AMP590001 AWL590001 BGH590001 BQD590001 BZZ590001 CJV590001 CTR590001 DDN590001 DNJ590001 DXF590001 EHB590001 EQX590001 FAT590001 FKP590001 FUL590001 GEH590001 GOD590001 GXZ590001 HHV590001 HRR590001 IBN590001 ILJ590001 IVF590001 JFB590001 JOX590001 JYT590001 KIP590001 KSL590001 LCH590001 LMD590001 LVZ590001 MFV590001 MPR590001 MZN590001 NJJ590001 NTF590001 ODB590001 OMX590001 OWT590001 PGP590001 PQL590001 QAH590001 QKD590001 QTZ590001 RDV590001 RNR590001 RXN590001 SHJ590001 SRF590001 TBB590001 TKX590001 TUT590001 UEP590001 UOL590001 UYH590001 VID590001 VRZ590001 WBV590001 WLR590001 WVN590001 F655537 JB655537 SX655537 ACT655537 AMP655537 AWL655537 BGH655537 BQD655537 BZZ655537 CJV655537 CTR655537 DDN655537 DNJ655537 DXF655537 EHB655537 EQX655537 FAT655537 FKP655537 FUL655537 GEH655537 GOD655537 GXZ655537 HHV655537 HRR655537 IBN655537 ILJ655537 IVF655537 JFB655537 JOX655537 JYT655537 KIP655537 KSL655537 LCH655537 LMD655537 LVZ655537 MFV655537 MPR655537 MZN655537 NJJ655537 NTF655537 ODB655537 OMX655537 OWT655537 PGP655537 PQL655537 QAH655537 QKD655537 QTZ655537 RDV655537 RNR655537 RXN655537 SHJ655537 SRF655537 TBB655537 TKX655537 TUT655537 UEP655537 UOL655537 UYH655537 VID655537 VRZ655537 WBV655537 WLR655537 WVN655537 F721073 JB721073 SX721073 ACT721073 AMP721073 AWL721073 BGH721073 BQD721073 BZZ721073 CJV721073 CTR721073 DDN721073 DNJ721073 DXF721073 EHB721073 EQX721073 FAT721073 FKP721073 FUL721073 GEH721073 GOD721073 GXZ721073 HHV721073 HRR721073 IBN721073 ILJ721073 IVF721073 JFB721073 JOX721073 JYT721073 KIP721073 KSL721073 LCH721073 LMD721073 LVZ721073 MFV721073 MPR721073 MZN721073 NJJ721073 NTF721073 ODB721073 OMX721073 OWT721073 PGP721073 PQL721073 QAH721073 QKD721073 QTZ721073 RDV721073 RNR721073 RXN721073 SHJ721073 SRF721073 TBB721073 TKX721073 TUT721073 UEP721073 UOL721073 UYH721073 VID721073 VRZ721073 WBV721073 WLR721073 WVN721073 F786609 JB786609 SX786609 ACT786609 AMP786609 AWL786609 BGH786609 BQD786609 BZZ786609 CJV786609 CTR786609 DDN786609 DNJ786609 DXF786609 EHB786609 EQX786609 FAT786609 FKP786609 FUL786609 GEH786609 GOD786609 GXZ786609 HHV786609 HRR786609 IBN786609 ILJ786609 IVF786609 JFB786609 JOX786609 JYT786609 KIP786609 KSL786609 LCH786609 LMD786609 LVZ786609 MFV786609 MPR786609 MZN786609 NJJ786609 NTF786609 ODB786609 OMX786609 OWT786609 PGP786609 PQL786609 QAH786609 QKD786609 QTZ786609 RDV786609 RNR786609 RXN786609 SHJ786609 SRF786609 TBB786609 TKX786609 TUT786609 UEP786609 UOL786609 UYH786609 VID786609 VRZ786609 WBV786609 WLR786609 WVN786609 F852145 JB852145 SX852145 ACT852145 AMP852145 AWL852145 BGH852145 BQD852145 BZZ852145 CJV852145 CTR852145 DDN852145 DNJ852145 DXF852145 EHB852145 EQX852145 FAT852145 FKP852145 FUL852145 GEH852145 GOD852145 GXZ852145 HHV852145 HRR852145 IBN852145 ILJ852145 IVF852145 JFB852145 JOX852145 JYT852145 KIP852145 KSL852145 LCH852145 LMD852145 LVZ852145 MFV852145 MPR852145 MZN852145 NJJ852145 NTF852145 ODB852145 OMX852145 OWT852145 PGP852145 PQL852145 QAH852145 QKD852145 QTZ852145 RDV852145 RNR852145 RXN852145 SHJ852145 SRF852145 TBB852145 TKX852145 TUT852145 UEP852145 UOL852145 UYH852145 VID852145 VRZ852145 WBV852145 WLR852145 WVN852145 F917681 JB917681 SX917681 ACT917681 AMP917681 AWL917681 BGH917681 BQD917681 BZZ917681 CJV917681 CTR917681 DDN917681 DNJ917681 DXF917681 EHB917681 EQX917681 FAT917681 FKP917681 FUL917681 GEH917681 GOD917681 GXZ917681 HHV917681 HRR917681 IBN917681 ILJ917681 IVF917681 JFB917681 JOX917681 JYT917681 KIP917681 KSL917681 LCH917681 LMD917681 LVZ917681 MFV917681 MPR917681 MZN917681 NJJ917681 NTF917681 ODB917681 OMX917681 OWT917681 PGP917681 PQL917681 QAH917681 QKD917681 QTZ917681 RDV917681 RNR917681 RXN917681 SHJ917681 SRF917681 TBB917681 TKX917681 TUT917681 UEP917681 UOL917681 UYH917681 VID917681 VRZ917681 WBV917681 WLR917681 WVN917681 F983217 JB983217 SX983217 ACT983217 AMP983217 AWL983217 BGH983217 BQD983217 BZZ983217 CJV983217 CTR983217 DDN983217 DNJ983217 DXF983217 EHB983217 EQX983217 FAT983217 FKP983217 FUL983217 GEH983217 GOD983217 GXZ983217 HHV983217 HRR983217 IBN983217 ILJ983217 IVF983217 JFB983217 JOX983217 JYT983217 KIP983217 KSL983217 LCH983217 LMD983217 LVZ983217 MFV983217 MPR983217 MZN983217 NJJ983217 NTF983217 ODB983217 OMX983217 OWT983217 PGP983217 PQL983217 QAH983217 QKD983217 QTZ983217 RDV983217 RNR983217 RXN983217 SHJ983217 SRF983217 TBB983217 TKX983217 TUT983217 UEP983217 UOL983217 UYH983217 VID983217 VRZ983217 WBV983217 WLR983217 WVN983217 B273:E273 IZ273:JA273 SV273:SW273 ACR273:ACS273 AMN273:AMO273 AWJ273:AWK273 BGF273:BGG273 BQB273:BQC273 BZX273:BZY273 CJT273:CJU273 CTP273:CTQ273 DDL273:DDM273 DNH273:DNI273 DXD273:DXE273 EGZ273:EHA273 EQV273:EQW273 FAR273:FAS273 FKN273:FKO273 FUJ273:FUK273 GEF273:GEG273 GOB273:GOC273 GXX273:GXY273 HHT273:HHU273 HRP273:HRQ273 IBL273:IBM273 ILH273:ILI273 IVD273:IVE273 JEZ273:JFA273 JOV273:JOW273 JYR273:JYS273 KIN273:KIO273 KSJ273:KSK273 LCF273:LCG273 LMB273:LMC273 LVX273:LVY273 MFT273:MFU273 MPP273:MPQ273 MZL273:MZM273 NJH273:NJI273 NTD273:NTE273 OCZ273:ODA273 OMV273:OMW273 OWR273:OWS273 PGN273:PGO273 PQJ273:PQK273 QAF273:QAG273 QKB273:QKC273 QTX273:QTY273 RDT273:RDU273 RNP273:RNQ273 RXL273:RXM273 SHH273:SHI273 SRD273:SRE273 TAZ273:TBA273 TKV273:TKW273 TUR273:TUS273 UEN273:UEO273 UOJ273:UOK273 UYF273:UYG273 VIB273:VIC273 VRX273:VRY273 WBT273:WBU273 WLP273:WLQ273 WVL273:WVM273 B65809:E65809 IZ65809:JA65809 SV65809:SW65809 ACR65809:ACS65809 AMN65809:AMO65809 AWJ65809:AWK65809 BGF65809:BGG65809 BQB65809:BQC65809 BZX65809:BZY65809 CJT65809:CJU65809 CTP65809:CTQ65809 DDL65809:DDM65809 DNH65809:DNI65809 DXD65809:DXE65809 EGZ65809:EHA65809 EQV65809:EQW65809 FAR65809:FAS65809 FKN65809:FKO65809 FUJ65809:FUK65809 GEF65809:GEG65809 GOB65809:GOC65809 GXX65809:GXY65809 HHT65809:HHU65809 HRP65809:HRQ65809 IBL65809:IBM65809 ILH65809:ILI65809 IVD65809:IVE65809 JEZ65809:JFA65809 JOV65809:JOW65809 JYR65809:JYS65809 KIN65809:KIO65809 KSJ65809:KSK65809 LCF65809:LCG65809 LMB65809:LMC65809 LVX65809:LVY65809 MFT65809:MFU65809 MPP65809:MPQ65809 MZL65809:MZM65809 NJH65809:NJI65809 NTD65809:NTE65809 OCZ65809:ODA65809 OMV65809:OMW65809 OWR65809:OWS65809 PGN65809:PGO65809 PQJ65809:PQK65809 QAF65809:QAG65809 QKB65809:QKC65809 QTX65809:QTY65809 RDT65809:RDU65809 RNP65809:RNQ65809 RXL65809:RXM65809 SHH65809:SHI65809 SRD65809:SRE65809 TAZ65809:TBA65809 TKV65809:TKW65809 TUR65809:TUS65809 UEN65809:UEO65809 UOJ65809:UOK65809 UYF65809:UYG65809 VIB65809:VIC65809 VRX65809:VRY65809 WBT65809:WBU65809 WLP65809:WLQ65809 WVL65809:WVM65809 B131345:E131345 IZ131345:JA131345 SV131345:SW131345 ACR131345:ACS131345 AMN131345:AMO131345 AWJ131345:AWK131345 BGF131345:BGG131345 BQB131345:BQC131345 BZX131345:BZY131345 CJT131345:CJU131345 CTP131345:CTQ131345 DDL131345:DDM131345 DNH131345:DNI131345 DXD131345:DXE131345 EGZ131345:EHA131345 EQV131345:EQW131345 FAR131345:FAS131345 FKN131345:FKO131345 FUJ131345:FUK131345 GEF131345:GEG131345 GOB131345:GOC131345 GXX131345:GXY131345 HHT131345:HHU131345 HRP131345:HRQ131345 IBL131345:IBM131345 ILH131345:ILI131345 IVD131345:IVE131345 JEZ131345:JFA131345 JOV131345:JOW131345 JYR131345:JYS131345 KIN131345:KIO131345 KSJ131345:KSK131345 LCF131345:LCG131345 LMB131345:LMC131345 LVX131345:LVY131345 MFT131345:MFU131345 MPP131345:MPQ131345 MZL131345:MZM131345 NJH131345:NJI131345 NTD131345:NTE131345 OCZ131345:ODA131345 OMV131345:OMW131345 OWR131345:OWS131345 PGN131345:PGO131345 PQJ131345:PQK131345 QAF131345:QAG131345 QKB131345:QKC131345 QTX131345:QTY131345 RDT131345:RDU131345 RNP131345:RNQ131345 RXL131345:RXM131345 SHH131345:SHI131345 SRD131345:SRE131345 TAZ131345:TBA131345 TKV131345:TKW131345 TUR131345:TUS131345 UEN131345:UEO131345 UOJ131345:UOK131345 UYF131345:UYG131345 VIB131345:VIC131345 VRX131345:VRY131345 WBT131345:WBU131345 WLP131345:WLQ131345 WVL131345:WVM131345 B196881:E196881 IZ196881:JA196881 SV196881:SW196881 ACR196881:ACS196881 AMN196881:AMO196881 AWJ196881:AWK196881 BGF196881:BGG196881 BQB196881:BQC196881 BZX196881:BZY196881 CJT196881:CJU196881 CTP196881:CTQ196881 DDL196881:DDM196881 DNH196881:DNI196881 DXD196881:DXE196881 EGZ196881:EHA196881 EQV196881:EQW196881 FAR196881:FAS196881 FKN196881:FKO196881 FUJ196881:FUK196881 GEF196881:GEG196881 GOB196881:GOC196881 GXX196881:GXY196881 HHT196881:HHU196881 HRP196881:HRQ196881 IBL196881:IBM196881 ILH196881:ILI196881 IVD196881:IVE196881 JEZ196881:JFA196881 JOV196881:JOW196881 JYR196881:JYS196881 KIN196881:KIO196881 KSJ196881:KSK196881 LCF196881:LCG196881 LMB196881:LMC196881 LVX196881:LVY196881 MFT196881:MFU196881 MPP196881:MPQ196881 MZL196881:MZM196881 NJH196881:NJI196881 NTD196881:NTE196881 OCZ196881:ODA196881 OMV196881:OMW196881 OWR196881:OWS196881 PGN196881:PGO196881 PQJ196881:PQK196881 QAF196881:QAG196881 QKB196881:QKC196881 QTX196881:QTY196881 RDT196881:RDU196881 RNP196881:RNQ196881 RXL196881:RXM196881 SHH196881:SHI196881 SRD196881:SRE196881 TAZ196881:TBA196881 TKV196881:TKW196881 TUR196881:TUS196881 UEN196881:UEO196881 UOJ196881:UOK196881 UYF196881:UYG196881 VIB196881:VIC196881 VRX196881:VRY196881 WBT196881:WBU196881 WLP196881:WLQ196881 WVL196881:WVM196881 B262417:E262417 IZ262417:JA262417 SV262417:SW262417 ACR262417:ACS262417 AMN262417:AMO262417 AWJ262417:AWK262417 BGF262417:BGG262417 BQB262417:BQC262417 BZX262417:BZY262417 CJT262417:CJU262417 CTP262417:CTQ262417 DDL262417:DDM262417 DNH262417:DNI262417 DXD262417:DXE262417 EGZ262417:EHA262417 EQV262417:EQW262417 FAR262417:FAS262417 FKN262417:FKO262417 FUJ262417:FUK262417 GEF262417:GEG262417 GOB262417:GOC262417 GXX262417:GXY262417 HHT262417:HHU262417 HRP262417:HRQ262417 IBL262417:IBM262417 ILH262417:ILI262417 IVD262417:IVE262417 JEZ262417:JFA262417 JOV262417:JOW262417 JYR262417:JYS262417 KIN262417:KIO262417 KSJ262417:KSK262417 LCF262417:LCG262417 LMB262417:LMC262417 LVX262417:LVY262417 MFT262417:MFU262417 MPP262417:MPQ262417 MZL262417:MZM262417 NJH262417:NJI262417 NTD262417:NTE262417 OCZ262417:ODA262417 OMV262417:OMW262417 OWR262417:OWS262417 PGN262417:PGO262417 PQJ262417:PQK262417 QAF262417:QAG262417 QKB262417:QKC262417 QTX262417:QTY262417 RDT262417:RDU262417 RNP262417:RNQ262417 RXL262417:RXM262417 SHH262417:SHI262417 SRD262417:SRE262417 TAZ262417:TBA262417 TKV262417:TKW262417 TUR262417:TUS262417 UEN262417:UEO262417 UOJ262417:UOK262417 UYF262417:UYG262417 VIB262417:VIC262417 VRX262417:VRY262417 WBT262417:WBU262417 WLP262417:WLQ262417 WVL262417:WVM262417 B327953:E327953 IZ327953:JA327953 SV327953:SW327953 ACR327953:ACS327953 AMN327953:AMO327953 AWJ327953:AWK327953 BGF327953:BGG327953 BQB327953:BQC327953 BZX327953:BZY327953 CJT327953:CJU327953 CTP327953:CTQ327953 DDL327953:DDM327953 DNH327953:DNI327953 DXD327953:DXE327953 EGZ327953:EHA327953 EQV327953:EQW327953 FAR327953:FAS327953 FKN327953:FKO327953 FUJ327953:FUK327953 GEF327953:GEG327953 GOB327953:GOC327953 GXX327953:GXY327953 HHT327953:HHU327953 HRP327953:HRQ327953 IBL327953:IBM327953 ILH327953:ILI327953 IVD327953:IVE327953 JEZ327953:JFA327953 JOV327953:JOW327953 JYR327953:JYS327953 KIN327953:KIO327953 KSJ327953:KSK327953 LCF327953:LCG327953 LMB327953:LMC327953 LVX327953:LVY327953 MFT327953:MFU327953 MPP327953:MPQ327953 MZL327953:MZM327953 NJH327953:NJI327953 NTD327953:NTE327953 OCZ327953:ODA327953 OMV327953:OMW327953 OWR327953:OWS327953 PGN327953:PGO327953 PQJ327953:PQK327953 QAF327953:QAG327953 QKB327953:QKC327953 QTX327953:QTY327953 RDT327953:RDU327953 RNP327953:RNQ327953 RXL327953:RXM327953 SHH327953:SHI327953 SRD327953:SRE327953 TAZ327953:TBA327953 TKV327953:TKW327953 TUR327953:TUS327953 UEN327953:UEO327953 UOJ327953:UOK327953 UYF327953:UYG327953 VIB327953:VIC327953 VRX327953:VRY327953 WBT327953:WBU327953 WLP327953:WLQ327953 WVL327953:WVM327953 B393489:E393489 IZ393489:JA393489 SV393489:SW393489 ACR393489:ACS393489 AMN393489:AMO393489 AWJ393489:AWK393489 BGF393489:BGG393489 BQB393489:BQC393489 BZX393489:BZY393489 CJT393489:CJU393489 CTP393489:CTQ393489 DDL393489:DDM393489 DNH393489:DNI393489 DXD393489:DXE393489 EGZ393489:EHA393489 EQV393489:EQW393489 FAR393489:FAS393489 FKN393489:FKO393489 FUJ393489:FUK393489 GEF393489:GEG393489 GOB393489:GOC393489 GXX393489:GXY393489 HHT393489:HHU393489 HRP393489:HRQ393489 IBL393489:IBM393489 ILH393489:ILI393489 IVD393489:IVE393489 JEZ393489:JFA393489 JOV393489:JOW393489 JYR393489:JYS393489 KIN393489:KIO393489 KSJ393489:KSK393489 LCF393489:LCG393489 LMB393489:LMC393489 LVX393489:LVY393489 MFT393489:MFU393489 MPP393489:MPQ393489 MZL393489:MZM393489 NJH393489:NJI393489 NTD393489:NTE393489 OCZ393489:ODA393489 OMV393489:OMW393489 OWR393489:OWS393489 PGN393489:PGO393489 PQJ393489:PQK393489 QAF393489:QAG393489 QKB393489:QKC393489 QTX393489:QTY393489 RDT393489:RDU393489 RNP393489:RNQ393489 RXL393489:RXM393489 SHH393489:SHI393489 SRD393489:SRE393489 TAZ393489:TBA393489 TKV393489:TKW393489 TUR393489:TUS393489 UEN393489:UEO393489 UOJ393489:UOK393489 UYF393489:UYG393489 VIB393489:VIC393489 VRX393489:VRY393489 WBT393489:WBU393489 WLP393489:WLQ393489 WVL393489:WVM393489 B459025:E459025 IZ459025:JA459025 SV459025:SW459025 ACR459025:ACS459025 AMN459025:AMO459025 AWJ459025:AWK459025 BGF459025:BGG459025 BQB459025:BQC459025 BZX459025:BZY459025 CJT459025:CJU459025 CTP459025:CTQ459025 DDL459025:DDM459025 DNH459025:DNI459025 DXD459025:DXE459025 EGZ459025:EHA459025 EQV459025:EQW459025 FAR459025:FAS459025 FKN459025:FKO459025 FUJ459025:FUK459025 GEF459025:GEG459025 GOB459025:GOC459025 GXX459025:GXY459025 HHT459025:HHU459025 HRP459025:HRQ459025 IBL459025:IBM459025 ILH459025:ILI459025 IVD459025:IVE459025 JEZ459025:JFA459025 JOV459025:JOW459025 JYR459025:JYS459025 KIN459025:KIO459025 KSJ459025:KSK459025 LCF459025:LCG459025 LMB459025:LMC459025 LVX459025:LVY459025 MFT459025:MFU459025 MPP459025:MPQ459025 MZL459025:MZM459025 NJH459025:NJI459025 NTD459025:NTE459025 OCZ459025:ODA459025 OMV459025:OMW459025 OWR459025:OWS459025 PGN459025:PGO459025 PQJ459025:PQK459025 QAF459025:QAG459025 QKB459025:QKC459025 QTX459025:QTY459025 RDT459025:RDU459025 RNP459025:RNQ459025 RXL459025:RXM459025 SHH459025:SHI459025 SRD459025:SRE459025 TAZ459025:TBA459025 TKV459025:TKW459025 TUR459025:TUS459025 UEN459025:UEO459025 UOJ459025:UOK459025 UYF459025:UYG459025 VIB459025:VIC459025 VRX459025:VRY459025 WBT459025:WBU459025 WLP459025:WLQ459025 WVL459025:WVM459025 B524561:E524561 IZ524561:JA524561 SV524561:SW524561 ACR524561:ACS524561 AMN524561:AMO524561 AWJ524561:AWK524561 BGF524561:BGG524561 BQB524561:BQC524561 BZX524561:BZY524561 CJT524561:CJU524561 CTP524561:CTQ524561 DDL524561:DDM524561 DNH524561:DNI524561 DXD524561:DXE524561 EGZ524561:EHA524561 EQV524561:EQW524561 FAR524561:FAS524561 FKN524561:FKO524561 FUJ524561:FUK524561 GEF524561:GEG524561 GOB524561:GOC524561 GXX524561:GXY524561 HHT524561:HHU524561 HRP524561:HRQ524561 IBL524561:IBM524561 ILH524561:ILI524561 IVD524561:IVE524561 JEZ524561:JFA524561 JOV524561:JOW524561 JYR524561:JYS524561 KIN524561:KIO524561 KSJ524561:KSK524561 LCF524561:LCG524561 LMB524561:LMC524561 LVX524561:LVY524561 MFT524561:MFU524561 MPP524561:MPQ524561 MZL524561:MZM524561 NJH524561:NJI524561 NTD524561:NTE524561 OCZ524561:ODA524561 OMV524561:OMW524561 OWR524561:OWS524561 PGN524561:PGO524561 PQJ524561:PQK524561 QAF524561:QAG524561 QKB524561:QKC524561 QTX524561:QTY524561 RDT524561:RDU524561 RNP524561:RNQ524561 RXL524561:RXM524561 SHH524561:SHI524561 SRD524561:SRE524561 TAZ524561:TBA524561 TKV524561:TKW524561 TUR524561:TUS524561 UEN524561:UEO524561 UOJ524561:UOK524561 UYF524561:UYG524561 VIB524561:VIC524561 VRX524561:VRY524561 WBT524561:WBU524561 WLP524561:WLQ524561 WVL524561:WVM524561 B590097:E590097 IZ590097:JA590097 SV590097:SW590097 ACR590097:ACS590097 AMN590097:AMO590097 AWJ590097:AWK590097 BGF590097:BGG590097 BQB590097:BQC590097 BZX590097:BZY590097 CJT590097:CJU590097 CTP590097:CTQ590097 DDL590097:DDM590097 DNH590097:DNI590097 DXD590097:DXE590097 EGZ590097:EHA590097 EQV590097:EQW590097 FAR590097:FAS590097 FKN590097:FKO590097 FUJ590097:FUK590097 GEF590097:GEG590097 GOB590097:GOC590097 GXX590097:GXY590097 HHT590097:HHU590097 HRP590097:HRQ590097 IBL590097:IBM590097 ILH590097:ILI590097 IVD590097:IVE590097 JEZ590097:JFA590097 JOV590097:JOW590097 JYR590097:JYS590097 KIN590097:KIO590097 KSJ590097:KSK590097 LCF590097:LCG590097 LMB590097:LMC590097 LVX590097:LVY590097 MFT590097:MFU590097 MPP590097:MPQ590097 MZL590097:MZM590097 NJH590097:NJI590097 NTD590097:NTE590097 OCZ590097:ODA590097 OMV590097:OMW590097 OWR590097:OWS590097 PGN590097:PGO590097 PQJ590097:PQK590097 QAF590097:QAG590097 QKB590097:QKC590097 QTX590097:QTY590097 RDT590097:RDU590097 RNP590097:RNQ590097 RXL590097:RXM590097 SHH590097:SHI590097 SRD590097:SRE590097 TAZ590097:TBA590097 TKV590097:TKW590097 TUR590097:TUS590097 UEN590097:UEO590097 UOJ590097:UOK590097 UYF590097:UYG590097 VIB590097:VIC590097 VRX590097:VRY590097 WBT590097:WBU590097 WLP590097:WLQ590097 WVL590097:WVM590097 B655633:E655633 IZ655633:JA655633 SV655633:SW655633 ACR655633:ACS655633 AMN655633:AMO655633 AWJ655633:AWK655633 BGF655633:BGG655633 BQB655633:BQC655633 BZX655633:BZY655633 CJT655633:CJU655633 CTP655633:CTQ655633 DDL655633:DDM655633 DNH655633:DNI655633 DXD655633:DXE655633 EGZ655633:EHA655633 EQV655633:EQW655633 FAR655633:FAS655633 FKN655633:FKO655633 FUJ655633:FUK655633 GEF655633:GEG655633 GOB655633:GOC655633 GXX655633:GXY655633 HHT655633:HHU655633 HRP655633:HRQ655633 IBL655633:IBM655633 ILH655633:ILI655633 IVD655633:IVE655633 JEZ655633:JFA655633 JOV655633:JOW655633 JYR655633:JYS655633 KIN655633:KIO655633 KSJ655633:KSK655633 LCF655633:LCG655633 LMB655633:LMC655633 LVX655633:LVY655633 MFT655633:MFU655633 MPP655633:MPQ655633 MZL655633:MZM655633 NJH655633:NJI655633 NTD655633:NTE655633 OCZ655633:ODA655633 OMV655633:OMW655633 OWR655633:OWS655633 PGN655633:PGO655633 PQJ655633:PQK655633 QAF655633:QAG655633 QKB655633:QKC655633 QTX655633:QTY655633 RDT655633:RDU655633 RNP655633:RNQ655633 RXL655633:RXM655633 SHH655633:SHI655633 SRD655633:SRE655633 TAZ655633:TBA655633 TKV655633:TKW655633 TUR655633:TUS655633 UEN655633:UEO655633 UOJ655633:UOK655633 UYF655633:UYG655633 VIB655633:VIC655633 VRX655633:VRY655633 WBT655633:WBU655633 WLP655633:WLQ655633 WVL655633:WVM655633 B721169:E721169 IZ721169:JA721169 SV721169:SW721169 ACR721169:ACS721169 AMN721169:AMO721169 AWJ721169:AWK721169 BGF721169:BGG721169 BQB721169:BQC721169 BZX721169:BZY721169 CJT721169:CJU721169 CTP721169:CTQ721169 DDL721169:DDM721169 DNH721169:DNI721169 DXD721169:DXE721169 EGZ721169:EHA721169 EQV721169:EQW721169 FAR721169:FAS721169 FKN721169:FKO721169 FUJ721169:FUK721169 GEF721169:GEG721169 GOB721169:GOC721169 GXX721169:GXY721169 HHT721169:HHU721169 HRP721169:HRQ721169 IBL721169:IBM721169 ILH721169:ILI721169 IVD721169:IVE721169 JEZ721169:JFA721169 JOV721169:JOW721169 JYR721169:JYS721169 KIN721169:KIO721169 KSJ721169:KSK721169 LCF721169:LCG721169 LMB721169:LMC721169 LVX721169:LVY721169 MFT721169:MFU721169 MPP721169:MPQ721169 MZL721169:MZM721169 NJH721169:NJI721169 NTD721169:NTE721169 OCZ721169:ODA721169 OMV721169:OMW721169 OWR721169:OWS721169 PGN721169:PGO721169 PQJ721169:PQK721169 QAF721169:QAG721169 QKB721169:QKC721169 QTX721169:QTY721169 RDT721169:RDU721169 RNP721169:RNQ721169 RXL721169:RXM721169 SHH721169:SHI721169 SRD721169:SRE721169 TAZ721169:TBA721169 TKV721169:TKW721169 TUR721169:TUS721169 UEN721169:UEO721169 UOJ721169:UOK721169 UYF721169:UYG721169 VIB721169:VIC721169 VRX721169:VRY721169 WBT721169:WBU721169 WLP721169:WLQ721169 WVL721169:WVM721169 B786705:E786705 IZ786705:JA786705 SV786705:SW786705 ACR786705:ACS786705 AMN786705:AMO786705 AWJ786705:AWK786705 BGF786705:BGG786705 BQB786705:BQC786705 BZX786705:BZY786705 CJT786705:CJU786705 CTP786705:CTQ786705 DDL786705:DDM786705 DNH786705:DNI786705 DXD786705:DXE786705 EGZ786705:EHA786705 EQV786705:EQW786705 FAR786705:FAS786705 FKN786705:FKO786705 FUJ786705:FUK786705 GEF786705:GEG786705 GOB786705:GOC786705 GXX786705:GXY786705 HHT786705:HHU786705 HRP786705:HRQ786705 IBL786705:IBM786705 ILH786705:ILI786705 IVD786705:IVE786705 JEZ786705:JFA786705 JOV786705:JOW786705 JYR786705:JYS786705 KIN786705:KIO786705 KSJ786705:KSK786705 LCF786705:LCG786705 LMB786705:LMC786705 LVX786705:LVY786705 MFT786705:MFU786705 MPP786705:MPQ786705 MZL786705:MZM786705 NJH786705:NJI786705 NTD786705:NTE786705 OCZ786705:ODA786705 OMV786705:OMW786705 OWR786705:OWS786705 PGN786705:PGO786705 PQJ786705:PQK786705 QAF786705:QAG786705 QKB786705:QKC786705 QTX786705:QTY786705 RDT786705:RDU786705 RNP786705:RNQ786705 RXL786705:RXM786705 SHH786705:SHI786705 SRD786705:SRE786705 TAZ786705:TBA786705 TKV786705:TKW786705 TUR786705:TUS786705 UEN786705:UEO786705 UOJ786705:UOK786705 UYF786705:UYG786705 VIB786705:VIC786705 VRX786705:VRY786705 WBT786705:WBU786705 WLP786705:WLQ786705 WVL786705:WVM786705 B852241:E852241 IZ852241:JA852241 SV852241:SW852241 ACR852241:ACS852241 AMN852241:AMO852241 AWJ852241:AWK852241 BGF852241:BGG852241 BQB852241:BQC852241 BZX852241:BZY852241 CJT852241:CJU852241 CTP852241:CTQ852241 DDL852241:DDM852241 DNH852241:DNI852241 DXD852241:DXE852241 EGZ852241:EHA852241 EQV852241:EQW852241 FAR852241:FAS852241 FKN852241:FKO852241 FUJ852241:FUK852241 GEF852241:GEG852241 GOB852241:GOC852241 GXX852241:GXY852241 HHT852241:HHU852241 HRP852241:HRQ852241 IBL852241:IBM852241 ILH852241:ILI852241 IVD852241:IVE852241 JEZ852241:JFA852241 JOV852241:JOW852241 JYR852241:JYS852241 KIN852241:KIO852241 KSJ852241:KSK852241 LCF852241:LCG852241 LMB852241:LMC852241 LVX852241:LVY852241 MFT852241:MFU852241 MPP852241:MPQ852241 MZL852241:MZM852241 NJH852241:NJI852241 NTD852241:NTE852241 OCZ852241:ODA852241 OMV852241:OMW852241 OWR852241:OWS852241 PGN852241:PGO852241 PQJ852241:PQK852241 QAF852241:QAG852241 QKB852241:QKC852241 QTX852241:QTY852241 RDT852241:RDU852241 RNP852241:RNQ852241 RXL852241:RXM852241 SHH852241:SHI852241 SRD852241:SRE852241 TAZ852241:TBA852241 TKV852241:TKW852241 TUR852241:TUS852241 UEN852241:UEO852241 UOJ852241:UOK852241 UYF852241:UYG852241 VIB852241:VIC852241 VRX852241:VRY852241 WBT852241:WBU852241 WLP852241:WLQ852241 WVL852241:WVM852241 B917777:E917777 IZ917777:JA917777 SV917777:SW917777 ACR917777:ACS917777 AMN917777:AMO917777 AWJ917777:AWK917777 BGF917777:BGG917777 BQB917777:BQC917777 BZX917777:BZY917777 CJT917777:CJU917777 CTP917777:CTQ917777 DDL917777:DDM917777 DNH917777:DNI917777 DXD917777:DXE917777 EGZ917777:EHA917777 EQV917777:EQW917777 FAR917777:FAS917777 FKN917777:FKO917777 FUJ917777:FUK917777 GEF917777:GEG917777 GOB917777:GOC917777 GXX917777:GXY917777 HHT917777:HHU917777 HRP917777:HRQ917777 IBL917777:IBM917777 ILH917777:ILI917777 IVD917777:IVE917777 JEZ917777:JFA917777 JOV917777:JOW917777 JYR917777:JYS917777 KIN917777:KIO917777 KSJ917777:KSK917777 LCF917777:LCG917777 LMB917777:LMC917777 LVX917777:LVY917777 MFT917777:MFU917777 MPP917777:MPQ917777 MZL917777:MZM917777 NJH917777:NJI917777 NTD917777:NTE917777 OCZ917777:ODA917777 OMV917777:OMW917777 OWR917777:OWS917777 PGN917777:PGO917777 PQJ917777:PQK917777 QAF917777:QAG917777 QKB917777:QKC917777 QTX917777:QTY917777 RDT917777:RDU917777 RNP917777:RNQ917777 RXL917777:RXM917777 SHH917777:SHI917777 SRD917777:SRE917777 TAZ917777:TBA917777 TKV917777:TKW917777 TUR917777:TUS917777 UEN917777:UEO917777 UOJ917777:UOK917777 UYF917777:UYG917777 VIB917777:VIC917777 VRX917777:VRY917777 WBT917777:WBU917777 WLP917777:WLQ917777 WVL917777:WVM917777 B983313:E983313 IZ983313:JA983313 SV983313:SW983313 ACR983313:ACS983313 AMN983313:AMO983313 AWJ983313:AWK983313 BGF983313:BGG983313 BQB983313:BQC983313 BZX983313:BZY983313 CJT983313:CJU983313 CTP983313:CTQ983313 DDL983313:DDM983313 DNH983313:DNI983313 DXD983313:DXE983313 EGZ983313:EHA983313 EQV983313:EQW983313 FAR983313:FAS983313 FKN983313:FKO983313 FUJ983313:FUK983313 GEF983313:GEG983313 GOB983313:GOC983313 GXX983313:GXY983313 HHT983313:HHU983313 HRP983313:HRQ983313 IBL983313:IBM983313 ILH983313:ILI983313 IVD983313:IVE983313 JEZ983313:JFA983313 JOV983313:JOW983313 JYR983313:JYS983313 KIN983313:KIO983313 KSJ983313:KSK983313 LCF983313:LCG983313 LMB983313:LMC983313 LVX983313:LVY983313 MFT983313:MFU983313 MPP983313:MPQ983313 MZL983313:MZM983313 NJH983313:NJI983313 NTD983313:NTE983313 OCZ983313:ODA983313 OMV983313:OMW983313 OWR983313:OWS983313 PGN983313:PGO983313 PQJ983313:PQK983313 QAF983313:QAG983313 QKB983313:QKC983313 QTX983313:QTY983313 RDT983313:RDU983313 RNP983313:RNQ983313 RXL983313:RXM983313 SHH983313:SHI983313 SRD983313:SRE983313 TAZ983313:TBA983313 TKV983313:TKW983313 TUR983313:TUS983313 UEN983313:UEO983313 UOJ983313:UOK983313 UYF983313:UYG983313 VIB983313:VIC983313 VRX983313:VRY983313 WBT983313:WBU983313 WLP983313:WLQ983313 WVL983313:WVM983313 B275:E275 IZ275:JA275 SV275:SW275 ACR275:ACS275 AMN275:AMO275 AWJ275:AWK275 BGF275:BGG275 BQB275:BQC275 BZX275:BZY275 CJT275:CJU275 CTP275:CTQ275 DDL275:DDM275 DNH275:DNI275 DXD275:DXE275 EGZ275:EHA275 EQV275:EQW275 FAR275:FAS275 FKN275:FKO275 FUJ275:FUK275 GEF275:GEG275 GOB275:GOC275 GXX275:GXY275 HHT275:HHU275 HRP275:HRQ275 IBL275:IBM275 ILH275:ILI275 IVD275:IVE275 JEZ275:JFA275 JOV275:JOW275 JYR275:JYS275 KIN275:KIO275 KSJ275:KSK275 LCF275:LCG275 LMB275:LMC275 LVX275:LVY275 MFT275:MFU275 MPP275:MPQ275 MZL275:MZM275 NJH275:NJI275 NTD275:NTE275 OCZ275:ODA275 OMV275:OMW275 OWR275:OWS275 PGN275:PGO275 PQJ275:PQK275 QAF275:QAG275 QKB275:QKC275 QTX275:QTY275 RDT275:RDU275 RNP275:RNQ275 RXL275:RXM275 SHH275:SHI275 SRD275:SRE275 TAZ275:TBA275 TKV275:TKW275 TUR275:TUS275 UEN275:UEO275 UOJ275:UOK275 UYF275:UYG275 VIB275:VIC275 VRX275:VRY275 WBT275:WBU275 WLP275:WLQ275 WVL275:WVM275 B65811:E65811 IZ65811:JA65811 SV65811:SW65811 ACR65811:ACS65811 AMN65811:AMO65811 AWJ65811:AWK65811 BGF65811:BGG65811 BQB65811:BQC65811 BZX65811:BZY65811 CJT65811:CJU65811 CTP65811:CTQ65811 DDL65811:DDM65811 DNH65811:DNI65811 DXD65811:DXE65811 EGZ65811:EHA65811 EQV65811:EQW65811 FAR65811:FAS65811 FKN65811:FKO65811 FUJ65811:FUK65811 GEF65811:GEG65811 GOB65811:GOC65811 GXX65811:GXY65811 HHT65811:HHU65811 HRP65811:HRQ65811 IBL65811:IBM65811 ILH65811:ILI65811 IVD65811:IVE65811 JEZ65811:JFA65811 JOV65811:JOW65811 JYR65811:JYS65811 KIN65811:KIO65811 KSJ65811:KSK65811 LCF65811:LCG65811 LMB65811:LMC65811 LVX65811:LVY65811 MFT65811:MFU65811 MPP65811:MPQ65811 MZL65811:MZM65811 NJH65811:NJI65811 NTD65811:NTE65811 OCZ65811:ODA65811 OMV65811:OMW65811 OWR65811:OWS65811 PGN65811:PGO65811 PQJ65811:PQK65811 QAF65811:QAG65811 QKB65811:QKC65811 QTX65811:QTY65811 RDT65811:RDU65811 RNP65811:RNQ65811 RXL65811:RXM65811 SHH65811:SHI65811 SRD65811:SRE65811 TAZ65811:TBA65811 TKV65811:TKW65811 TUR65811:TUS65811 UEN65811:UEO65811 UOJ65811:UOK65811 UYF65811:UYG65811 VIB65811:VIC65811 VRX65811:VRY65811 WBT65811:WBU65811 WLP65811:WLQ65811 WVL65811:WVM65811 B131347:E131347 IZ131347:JA131347 SV131347:SW131347 ACR131347:ACS131347 AMN131347:AMO131347 AWJ131347:AWK131347 BGF131347:BGG131347 BQB131347:BQC131347 BZX131347:BZY131347 CJT131347:CJU131347 CTP131347:CTQ131347 DDL131347:DDM131347 DNH131347:DNI131347 DXD131347:DXE131347 EGZ131347:EHA131347 EQV131347:EQW131347 FAR131347:FAS131347 FKN131347:FKO131347 FUJ131347:FUK131347 GEF131347:GEG131347 GOB131347:GOC131347 GXX131347:GXY131347 HHT131347:HHU131347 HRP131347:HRQ131347 IBL131347:IBM131347 ILH131347:ILI131347 IVD131347:IVE131347 JEZ131347:JFA131347 JOV131347:JOW131347 JYR131347:JYS131347 KIN131347:KIO131347 KSJ131347:KSK131347 LCF131347:LCG131347 LMB131347:LMC131347 LVX131347:LVY131347 MFT131347:MFU131347 MPP131347:MPQ131347 MZL131347:MZM131347 NJH131347:NJI131347 NTD131347:NTE131347 OCZ131347:ODA131347 OMV131347:OMW131347 OWR131347:OWS131347 PGN131347:PGO131347 PQJ131347:PQK131347 QAF131347:QAG131347 QKB131347:QKC131347 QTX131347:QTY131347 RDT131347:RDU131347 RNP131347:RNQ131347 RXL131347:RXM131347 SHH131347:SHI131347 SRD131347:SRE131347 TAZ131347:TBA131347 TKV131347:TKW131347 TUR131347:TUS131347 UEN131347:UEO131347 UOJ131347:UOK131347 UYF131347:UYG131347 VIB131347:VIC131347 VRX131347:VRY131347 WBT131347:WBU131347 WLP131347:WLQ131347 WVL131347:WVM131347 B196883:E196883 IZ196883:JA196883 SV196883:SW196883 ACR196883:ACS196883 AMN196883:AMO196883 AWJ196883:AWK196883 BGF196883:BGG196883 BQB196883:BQC196883 BZX196883:BZY196883 CJT196883:CJU196883 CTP196883:CTQ196883 DDL196883:DDM196883 DNH196883:DNI196883 DXD196883:DXE196883 EGZ196883:EHA196883 EQV196883:EQW196883 FAR196883:FAS196883 FKN196883:FKO196883 FUJ196883:FUK196883 GEF196883:GEG196883 GOB196883:GOC196883 GXX196883:GXY196883 HHT196883:HHU196883 HRP196883:HRQ196883 IBL196883:IBM196883 ILH196883:ILI196883 IVD196883:IVE196883 JEZ196883:JFA196883 JOV196883:JOW196883 JYR196883:JYS196883 KIN196883:KIO196883 KSJ196883:KSK196883 LCF196883:LCG196883 LMB196883:LMC196883 LVX196883:LVY196883 MFT196883:MFU196883 MPP196883:MPQ196883 MZL196883:MZM196883 NJH196883:NJI196883 NTD196883:NTE196883 OCZ196883:ODA196883 OMV196883:OMW196883 OWR196883:OWS196883 PGN196883:PGO196883 PQJ196883:PQK196883 QAF196883:QAG196883 QKB196883:QKC196883 QTX196883:QTY196883 RDT196883:RDU196883 RNP196883:RNQ196883 RXL196883:RXM196883 SHH196883:SHI196883 SRD196883:SRE196883 TAZ196883:TBA196883 TKV196883:TKW196883 TUR196883:TUS196883 UEN196883:UEO196883 UOJ196883:UOK196883 UYF196883:UYG196883 VIB196883:VIC196883 VRX196883:VRY196883 WBT196883:WBU196883 WLP196883:WLQ196883 WVL196883:WVM196883 B262419:E262419 IZ262419:JA262419 SV262419:SW262419 ACR262419:ACS262419 AMN262419:AMO262419 AWJ262419:AWK262419 BGF262419:BGG262419 BQB262419:BQC262419 BZX262419:BZY262419 CJT262419:CJU262419 CTP262419:CTQ262419 DDL262419:DDM262419 DNH262419:DNI262419 DXD262419:DXE262419 EGZ262419:EHA262419 EQV262419:EQW262419 FAR262419:FAS262419 FKN262419:FKO262419 FUJ262419:FUK262419 GEF262419:GEG262419 GOB262419:GOC262419 GXX262419:GXY262419 HHT262419:HHU262419 HRP262419:HRQ262419 IBL262419:IBM262419 ILH262419:ILI262419 IVD262419:IVE262419 JEZ262419:JFA262419 JOV262419:JOW262419 JYR262419:JYS262419 KIN262419:KIO262419 KSJ262419:KSK262419 LCF262419:LCG262419 LMB262419:LMC262419 LVX262419:LVY262419 MFT262419:MFU262419 MPP262419:MPQ262419 MZL262419:MZM262419 NJH262419:NJI262419 NTD262419:NTE262419 OCZ262419:ODA262419 OMV262419:OMW262419 OWR262419:OWS262419 PGN262419:PGO262419 PQJ262419:PQK262419 QAF262419:QAG262419 QKB262419:QKC262419 QTX262419:QTY262419 RDT262419:RDU262419 RNP262419:RNQ262419 RXL262419:RXM262419 SHH262419:SHI262419 SRD262419:SRE262419 TAZ262419:TBA262419 TKV262419:TKW262419 TUR262419:TUS262419 UEN262419:UEO262419 UOJ262419:UOK262419 UYF262419:UYG262419 VIB262419:VIC262419 VRX262419:VRY262419 WBT262419:WBU262419 WLP262419:WLQ262419 WVL262419:WVM262419 B327955:E327955 IZ327955:JA327955 SV327955:SW327955 ACR327955:ACS327955 AMN327955:AMO327955 AWJ327955:AWK327955 BGF327955:BGG327955 BQB327955:BQC327955 BZX327955:BZY327955 CJT327955:CJU327955 CTP327955:CTQ327955 DDL327955:DDM327955 DNH327955:DNI327955 DXD327955:DXE327955 EGZ327955:EHA327955 EQV327955:EQW327955 FAR327955:FAS327955 FKN327955:FKO327955 FUJ327955:FUK327955 GEF327955:GEG327955 GOB327955:GOC327955 GXX327955:GXY327955 HHT327955:HHU327955 HRP327955:HRQ327955 IBL327955:IBM327955 ILH327955:ILI327955 IVD327955:IVE327955 JEZ327955:JFA327955 JOV327955:JOW327955 JYR327955:JYS327955 KIN327955:KIO327955 KSJ327955:KSK327955 LCF327955:LCG327955 LMB327955:LMC327955 LVX327955:LVY327955 MFT327955:MFU327955 MPP327955:MPQ327955 MZL327955:MZM327955 NJH327955:NJI327955 NTD327955:NTE327955 OCZ327955:ODA327955 OMV327955:OMW327955 OWR327955:OWS327955 PGN327955:PGO327955 PQJ327955:PQK327955 QAF327955:QAG327955 QKB327955:QKC327955 QTX327955:QTY327955 RDT327955:RDU327955 RNP327955:RNQ327955 RXL327955:RXM327955 SHH327955:SHI327955 SRD327955:SRE327955 TAZ327955:TBA327955 TKV327955:TKW327955 TUR327955:TUS327955 UEN327955:UEO327955 UOJ327955:UOK327955 UYF327955:UYG327955 VIB327955:VIC327955 VRX327955:VRY327955 WBT327955:WBU327955 WLP327955:WLQ327955 WVL327955:WVM327955 B393491:E393491 IZ393491:JA393491 SV393491:SW393491 ACR393491:ACS393491 AMN393491:AMO393491 AWJ393491:AWK393491 BGF393491:BGG393491 BQB393491:BQC393491 BZX393491:BZY393491 CJT393491:CJU393491 CTP393491:CTQ393491 DDL393491:DDM393491 DNH393491:DNI393491 DXD393491:DXE393491 EGZ393491:EHA393491 EQV393491:EQW393491 FAR393491:FAS393491 FKN393491:FKO393491 FUJ393491:FUK393491 GEF393491:GEG393491 GOB393491:GOC393491 GXX393491:GXY393491 HHT393491:HHU393491 HRP393491:HRQ393491 IBL393491:IBM393491 ILH393491:ILI393491 IVD393491:IVE393491 JEZ393491:JFA393491 JOV393491:JOW393491 JYR393491:JYS393491 KIN393491:KIO393491 KSJ393491:KSK393491 LCF393491:LCG393491 LMB393491:LMC393491 LVX393491:LVY393491 MFT393491:MFU393491 MPP393491:MPQ393491 MZL393491:MZM393491 NJH393491:NJI393491 NTD393491:NTE393491 OCZ393491:ODA393491 OMV393491:OMW393491 OWR393491:OWS393491 PGN393491:PGO393491 PQJ393491:PQK393491 QAF393491:QAG393491 QKB393491:QKC393491 QTX393491:QTY393491 RDT393491:RDU393491 RNP393491:RNQ393491 RXL393491:RXM393491 SHH393491:SHI393491 SRD393491:SRE393491 TAZ393491:TBA393491 TKV393491:TKW393491 TUR393491:TUS393491 UEN393491:UEO393491 UOJ393491:UOK393491 UYF393491:UYG393491 VIB393491:VIC393491 VRX393491:VRY393491 WBT393491:WBU393491 WLP393491:WLQ393491 WVL393491:WVM393491 B459027:E459027 IZ459027:JA459027 SV459027:SW459027 ACR459027:ACS459027 AMN459027:AMO459027 AWJ459027:AWK459027 BGF459027:BGG459027 BQB459027:BQC459027 BZX459027:BZY459027 CJT459027:CJU459027 CTP459027:CTQ459027 DDL459027:DDM459027 DNH459027:DNI459027 DXD459027:DXE459027 EGZ459027:EHA459027 EQV459027:EQW459027 FAR459027:FAS459027 FKN459027:FKO459027 FUJ459027:FUK459027 GEF459027:GEG459027 GOB459027:GOC459027 GXX459027:GXY459027 HHT459027:HHU459027 HRP459027:HRQ459027 IBL459027:IBM459027 ILH459027:ILI459027 IVD459027:IVE459027 JEZ459027:JFA459027 JOV459027:JOW459027 JYR459027:JYS459027 KIN459027:KIO459027 KSJ459027:KSK459027 LCF459027:LCG459027 LMB459027:LMC459027 LVX459027:LVY459027 MFT459027:MFU459027 MPP459027:MPQ459027 MZL459027:MZM459027 NJH459027:NJI459027 NTD459027:NTE459027 OCZ459027:ODA459027 OMV459027:OMW459027 OWR459027:OWS459027 PGN459027:PGO459027 PQJ459027:PQK459027 QAF459027:QAG459027 QKB459027:QKC459027 QTX459027:QTY459027 RDT459027:RDU459027 RNP459027:RNQ459027 RXL459027:RXM459027 SHH459027:SHI459027 SRD459027:SRE459027 TAZ459027:TBA459027 TKV459027:TKW459027 TUR459027:TUS459027 UEN459027:UEO459027 UOJ459027:UOK459027 UYF459027:UYG459027 VIB459027:VIC459027 VRX459027:VRY459027 WBT459027:WBU459027 WLP459027:WLQ459027 WVL459027:WVM459027 B524563:E524563 IZ524563:JA524563 SV524563:SW524563 ACR524563:ACS524563 AMN524563:AMO524563 AWJ524563:AWK524563 BGF524563:BGG524563 BQB524563:BQC524563 BZX524563:BZY524563 CJT524563:CJU524563 CTP524563:CTQ524563 DDL524563:DDM524563 DNH524563:DNI524563 DXD524563:DXE524563 EGZ524563:EHA524563 EQV524563:EQW524563 FAR524563:FAS524563 FKN524563:FKO524563 FUJ524563:FUK524563 GEF524563:GEG524563 GOB524563:GOC524563 GXX524563:GXY524563 HHT524563:HHU524563 HRP524563:HRQ524563 IBL524563:IBM524563 ILH524563:ILI524563 IVD524563:IVE524563 JEZ524563:JFA524563 JOV524563:JOW524563 JYR524563:JYS524563 KIN524563:KIO524563 KSJ524563:KSK524563 LCF524563:LCG524563 LMB524563:LMC524563 LVX524563:LVY524563 MFT524563:MFU524563 MPP524563:MPQ524563 MZL524563:MZM524563 NJH524563:NJI524563 NTD524563:NTE524563 OCZ524563:ODA524563 OMV524563:OMW524563 OWR524563:OWS524563 PGN524563:PGO524563 PQJ524563:PQK524563 QAF524563:QAG524563 QKB524563:QKC524563 QTX524563:QTY524563 RDT524563:RDU524563 RNP524563:RNQ524563 RXL524563:RXM524563 SHH524563:SHI524563 SRD524563:SRE524563 TAZ524563:TBA524563 TKV524563:TKW524563 TUR524563:TUS524563 UEN524563:UEO524563 UOJ524563:UOK524563 UYF524563:UYG524563 VIB524563:VIC524563 VRX524563:VRY524563 WBT524563:WBU524563 WLP524563:WLQ524563 WVL524563:WVM524563 B590099:E590099 IZ590099:JA590099 SV590099:SW590099 ACR590099:ACS590099 AMN590099:AMO590099 AWJ590099:AWK590099 BGF590099:BGG590099 BQB590099:BQC590099 BZX590099:BZY590099 CJT590099:CJU590099 CTP590099:CTQ590099 DDL590099:DDM590099 DNH590099:DNI590099 DXD590099:DXE590099 EGZ590099:EHA590099 EQV590099:EQW590099 FAR590099:FAS590099 FKN590099:FKO590099 FUJ590099:FUK590099 GEF590099:GEG590099 GOB590099:GOC590099 GXX590099:GXY590099 HHT590099:HHU590099 HRP590099:HRQ590099 IBL590099:IBM590099 ILH590099:ILI590099 IVD590099:IVE590099 JEZ590099:JFA590099 JOV590099:JOW590099 JYR590099:JYS590099 KIN590099:KIO590099 KSJ590099:KSK590099 LCF590099:LCG590099 LMB590099:LMC590099 LVX590099:LVY590099 MFT590099:MFU590099 MPP590099:MPQ590099 MZL590099:MZM590099 NJH590099:NJI590099 NTD590099:NTE590099 OCZ590099:ODA590099 OMV590099:OMW590099 OWR590099:OWS590099 PGN590099:PGO590099 PQJ590099:PQK590099 QAF590099:QAG590099 QKB590099:QKC590099 QTX590099:QTY590099 RDT590099:RDU590099 RNP590099:RNQ590099 RXL590099:RXM590099 SHH590099:SHI590099 SRD590099:SRE590099 TAZ590099:TBA590099 TKV590099:TKW590099 TUR590099:TUS590099 UEN590099:UEO590099 UOJ590099:UOK590099 UYF590099:UYG590099 VIB590099:VIC590099 VRX590099:VRY590099 WBT590099:WBU590099 WLP590099:WLQ590099 WVL590099:WVM590099 B655635:E655635 IZ655635:JA655635 SV655635:SW655635 ACR655635:ACS655635 AMN655635:AMO655635 AWJ655635:AWK655635 BGF655635:BGG655635 BQB655635:BQC655635 BZX655635:BZY655635 CJT655635:CJU655635 CTP655635:CTQ655635 DDL655635:DDM655635 DNH655635:DNI655635 DXD655635:DXE655635 EGZ655635:EHA655635 EQV655635:EQW655635 FAR655635:FAS655635 FKN655635:FKO655635 FUJ655635:FUK655635 GEF655635:GEG655635 GOB655635:GOC655635 GXX655635:GXY655635 HHT655635:HHU655635 HRP655635:HRQ655635 IBL655635:IBM655635 ILH655635:ILI655635 IVD655635:IVE655635 JEZ655635:JFA655635 JOV655635:JOW655635 JYR655635:JYS655635 KIN655635:KIO655635 KSJ655635:KSK655635 LCF655635:LCG655635 LMB655635:LMC655635 LVX655635:LVY655635 MFT655635:MFU655635 MPP655635:MPQ655635 MZL655635:MZM655635 NJH655635:NJI655635 NTD655635:NTE655635 OCZ655635:ODA655635 OMV655635:OMW655635 OWR655635:OWS655635 PGN655635:PGO655635 PQJ655635:PQK655635 QAF655635:QAG655635 QKB655635:QKC655635 QTX655635:QTY655635 RDT655635:RDU655635 RNP655635:RNQ655635 RXL655635:RXM655635 SHH655635:SHI655635 SRD655635:SRE655635 TAZ655635:TBA655635 TKV655635:TKW655635 TUR655635:TUS655635 UEN655635:UEO655635 UOJ655635:UOK655635 UYF655635:UYG655635 VIB655635:VIC655635 VRX655635:VRY655635 WBT655635:WBU655635 WLP655635:WLQ655635 WVL655635:WVM655635 B721171:E721171 IZ721171:JA721171 SV721171:SW721171 ACR721171:ACS721171 AMN721171:AMO721171 AWJ721171:AWK721171 BGF721171:BGG721171 BQB721171:BQC721171 BZX721171:BZY721171 CJT721171:CJU721171 CTP721171:CTQ721171 DDL721171:DDM721171 DNH721171:DNI721171 DXD721171:DXE721171 EGZ721171:EHA721171 EQV721171:EQW721171 FAR721171:FAS721171 FKN721171:FKO721171 FUJ721171:FUK721171 GEF721171:GEG721171 GOB721171:GOC721171 GXX721171:GXY721171 HHT721171:HHU721171 HRP721171:HRQ721171 IBL721171:IBM721171 ILH721171:ILI721171 IVD721171:IVE721171 JEZ721171:JFA721171 JOV721171:JOW721171 JYR721171:JYS721171 KIN721171:KIO721171 KSJ721171:KSK721171 LCF721171:LCG721171 LMB721171:LMC721171 LVX721171:LVY721171 MFT721171:MFU721171 MPP721171:MPQ721171 MZL721171:MZM721171 NJH721171:NJI721171 NTD721171:NTE721171 OCZ721171:ODA721171 OMV721171:OMW721171 OWR721171:OWS721171 PGN721171:PGO721171 PQJ721171:PQK721171 QAF721171:QAG721171 QKB721171:QKC721171 QTX721171:QTY721171 RDT721171:RDU721171 RNP721171:RNQ721171 RXL721171:RXM721171 SHH721171:SHI721171 SRD721171:SRE721171 TAZ721171:TBA721171 TKV721171:TKW721171 TUR721171:TUS721171 UEN721171:UEO721171 UOJ721171:UOK721171 UYF721171:UYG721171 VIB721171:VIC721171 VRX721171:VRY721171 WBT721171:WBU721171 WLP721171:WLQ721171 WVL721171:WVM721171 B786707:E786707 IZ786707:JA786707 SV786707:SW786707 ACR786707:ACS786707 AMN786707:AMO786707 AWJ786707:AWK786707 BGF786707:BGG786707 BQB786707:BQC786707 BZX786707:BZY786707 CJT786707:CJU786707 CTP786707:CTQ786707 DDL786707:DDM786707 DNH786707:DNI786707 DXD786707:DXE786707 EGZ786707:EHA786707 EQV786707:EQW786707 FAR786707:FAS786707 FKN786707:FKO786707 FUJ786707:FUK786707 GEF786707:GEG786707 GOB786707:GOC786707 GXX786707:GXY786707 HHT786707:HHU786707 HRP786707:HRQ786707 IBL786707:IBM786707 ILH786707:ILI786707 IVD786707:IVE786707 JEZ786707:JFA786707 JOV786707:JOW786707 JYR786707:JYS786707 KIN786707:KIO786707 KSJ786707:KSK786707 LCF786707:LCG786707 LMB786707:LMC786707 LVX786707:LVY786707 MFT786707:MFU786707 MPP786707:MPQ786707 MZL786707:MZM786707 NJH786707:NJI786707 NTD786707:NTE786707 OCZ786707:ODA786707 OMV786707:OMW786707 OWR786707:OWS786707 PGN786707:PGO786707 PQJ786707:PQK786707 QAF786707:QAG786707 QKB786707:QKC786707 QTX786707:QTY786707 RDT786707:RDU786707 RNP786707:RNQ786707 RXL786707:RXM786707 SHH786707:SHI786707 SRD786707:SRE786707 TAZ786707:TBA786707 TKV786707:TKW786707 TUR786707:TUS786707 UEN786707:UEO786707 UOJ786707:UOK786707 UYF786707:UYG786707 VIB786707:VIC786707 VRX786707:VRY786707 WBT786707:WBU786707 WLP786707:WLQ786707 WVL786707:WVM786707 B852243:E852243 IZ852243:JA852243 SV852243:SW852243 ACR852243:ACS852243 AMN852243:AMO852243 AWJ852243:AWK852243 BGF852243:BGG852243 BQB852243:BQC852243 BZX852243:BZY852243 CJT852243:CJU852243 CTP852243:CTQ852243 DDL852243:DDM852243 DNH852243:DNI852243 DXD852243:DXE852243 EGZ852243:EHA852243 EQV852243:EQW852243 FAR852243:FAS852243 FKN852243:FKO852243 FUJ852243:FUK852243 GEF852243:GEG852243 GOB852243:GOC852243 GXX852243:GXY852243 HHT852243:HHU852243 HRP852243:HRQ852243 IBL852243:IBM852243 ILH852243:ILI852243 IVD852243:IVE852243 JEZ852243:JFA852243 JOV852243:JOW852243 JYR852243:JYS852243 KIN852243:KIO852243 KSJ852243:KSK852243 LCF852243:LCG852243 LMB852243:LMC852243 LVX852243:LVY852243 MFT852243:MFU852243 MPP852243:MPQ852243 MZL852243:MZM852243 NJH852243:NJI852243 NTD852243:NTE852243 OCZ852243:ODA852243 OMV852243:OMW852243 OWR852243:OWS852243 PGN852243:PGO852243 PQJ852243:PQK852243 QAF852243:QAG852243 QKB852243:QKC852243 QTX852243:QTY852243 RDT852243:RDU852243 RNP852243:RNQ852243 RXL852243:RXM852243 SHH852243:SHI852243 SRD852243:SRE852243 TAZ852243:TBA852243 TKV852243:TKW852243 TUR852243:TUS852243 UEN852243:UEO852243 UOJ852243:UOK852243 UYF852243:UYG852243 VIB852243:VIC852243 VRX852243:VRY852243 WBT852243:WBU852243 WLP852243:WLQ852243 WVL852243:WVM852243 B917779:E917779 IZ917779:JA917779 SV917779:SW917779 ACR917779:ACS917779 AMN917779:AMO917779 AWJ917779:AWK917779 BGF917779:BGG917779 BQB917779:BQC917779 BZX917779:BZY917779 CJT917779:CJU917779 CTP917779:CTQ917779 DDL917779:DDM917779 DNH917779:DNI917779 DXD917779:DXE917779 EGZ917779:EHA917779 EQV917779:EQW917779 FAR917779:FAS917779 FKN917779:FKO917779 FUJ917779:FUK917779 GEF917779:GEG917779 GOB917779:GOC917779 GXX917779:GXY917779 HHT917779:HHU917779 HRP917779:HRQ917779 IBL917779:IBM917779 ILH917779:ILI917779 IVD917779:IVE917779 JEZ917779:JFA917779 JOV917779:JOW917779 JYR917779:JYS917779 KIN917779:KIO917779 KSJ917779:KSK917779 LCF917779:LCG917779 LMB917779:LMC917779 LVX917779:LVY917779 MFT917779:MFU917779 MPP917779:MPQ917779 MZL917779:MZM917779 NJH917779:NJI917779 NTD917779:NTE917779 OCZ917779:ODA917779 OMV917779:OMW917779 OWR917779:OWS917779 PGN917779:PGO917779 PQJ917779:PQK917779 QAF917779:QAG917779 QKB917779:QKC917779 QTX917779:QTY917779 RDT917779:RDU917779 RNP917779:RNQ917779 RXL917779:RXM917779 SHH917779:SHI917779 SRD917779:SRE917779 TAZ917779:TBA917779 TKV917779:TKW917779 TUR917779:TUS917779 UEN917779:UEO917779 UOJ917779:UOK917779 UYF917779:UYG917779 VIB917779:VIC917779 VRX917779:VRY917779 WBT917779:WBU917779 WLP917779:WLQ917779 WVL917779:WVM917779 B983315:E983315 IZ983315:JA983315 SV983315:SW983315 ACR983315:ACS983315 AMN983315:AMO983315 AWJ983315:AWK983315 BGF983315:BGG983315 BQB983315:BQC983315 BZX983315:BZY983315 CJT983315:CJU983315 CTP983315:CTQ983315 DDL983315:DDM983315 DNH983315:DNI983315 DXD983315:DXE983315 EGZ983315:EHA983315 EQV983315:EQW983315 FAR983315:FAS983315 FKN983315:FKO983315 FUJ983315:FUK983315 GEF983315:GEG983315 GOB983315:GOC983315 GXX983315:GXY983315 HHT983315:HHU983315 HRP983315:HRQ983315 IBL983315:IBM983315 ILH983315:ILI983315 IVD983315:IVE983315 JEZ983315:JFA983315 JOV983315:JOW983315 JYR983315:JYS983315 KIN983315:KIO983315 KSJ983315:KSK983315 LCF983315:LCG983315 LMB983315:LMC983315 LVX983315:LVY983315 MFT983315:MFU983315 MPP983315:MPQ983315 MZL983315:MZM983315 NJH983315:NJI983315 NTD983315:NTE983315 OCZ983315:ODA983315 OMV983315:OMW983315 OWR983315:OWS983315 PGN983315:PGO983315 PQJ983315:PQK983315 QAF983315:QAG983315 QKB983315:QKC983315 QTX983315:QTY983315 RDT983315:RDU983315 RNP983315:RNQ983315 RXL983315:RXM983315 SHH983315:SHI983315 SRD983315:SRE983315 TAZ983315:TBA983315 TKV983315:TKW983315 TUR983315:TUS983315 UEN983315:UEO983315 UOJ983315:UOK983315 UYF983315:UYG983315 VIB983315:VIC983315 VRX983315:VRY983315 WBT983315:WBU983315 WLP983315:WLQ983315 WVL983315:WVM983315 B277:E277 IZ277:JA277 SV277:SW277 ACR277:ACS277 AMN277:AMO277 AWJ277:AWK277 BGF277:BGG277 BQB277:BQC277 BZX277:BZY277 CJT277:CJU277 CTP277:CTQ277 DDL277:DDM277 DNH277:DNI277 DXD277:DXE277 EGZ277:EHA277 EQV277:EQW277 FAR277:FAS277 FKN277:FKO277 FUJ277:FUK277 GEF277:GEG277 GOB277:GOC277 GXX277:GXY277 HHT277:HHU277 HRP277:HRQ277 IBL277:IBM277 ILH277:ILI277 IVD277:IVE277 JEZ277:JFA277 JOV277:JOW277 JYR277:JYS277 KIN277:KIO277 KSJ277:KSK277 LCF277:LCG277 LMB277:LMC277 LVX277:LVY277 MFT277:MFU277 MPP277:MPQ277 MZL277:MZM277 NJH277:NJI277 NTD277:NTE277 OCZ277:ODA277 OMV277:OMW277 OWR277:OWS277 PGN277:PGO277 PQJ277:PQK277 QAF277:QAG277 QKB277:QKC277 QTX277:QTY277 RDT277:RDU277 RNP277:RNQ277 RXL277:RXM277 SHH277:SHI277 SRD277:SRE277 TAZ277:TBA277 TKV277:TKW277 TUR277:TUS277 UEN277:UEO277 UOJ277:UOK277 UYF277:UYG277 VIB277:VIC277 VRX277:VRY277 WBT277:WBU277 WLP277:WLQ277 WVL277:WVM277 B65813:E65813 IZ65813:JA65813 SV65813:SW65813 ACR65813:ACS65813 AMN65813:AMO65813 AWJ65813:AWK65813 BGF65813:BGG65813 BQB65813:BQC65813 BZX65813:BZY65813 CJT65813:CJU65813 CTP65813:CTQ65813 DDL65813:DDM65813 DNH65813:DNI65813 DXD65813:DXE65813 EGZ65813:EHA65813 EQV65813:EQW65813 FAR65813:FAS65813 FKN65813:FKO65813 FUJ65813:FUK65813 GEF65813:GEG65813 GOB65813:GOC65813 GXX65813:GXY65813 HHT65813:HHU65813 HRP65813:HRQ65813 IBL65813:IBM65813 ILH65813:ILI65813 IVD65813:IVE65813 JEZ65813:JFA65813 JOV65813:JOW65813 JYR65813:JYS65813 KIN65813:KIO65813 KSJ65813:KSK65813 LCF65813:LCG65813 LMB65813:LMC65813 LVX65813:LVY65813 MFT65813:MFU65813 MPP65813:MPQ65813 MZL65813:MZM65813 NJH65813:NJI65813 NTD65813:NTE65813 OCZ65813:ODA65813 OMV65813:OMW65813 OWR65813:OWS65813 PGN65813:PGO65813 PQJ65813:PQK65813 QAF65813:QAG65813 QKB65813:QKC65813 QTX65813:QTY65813 RDT65813:RDU65813 RNP65813:RNQ65813 RXL65813:RXM65813 SHH65813:SHI65813 SRD65813:SRE65813 TAZ65813:TBA65813 TKV65813:TKW65813 TUR65813:TUS65813 UEN65813:UEO65813 UOJ65813:UOK65813 UYF65813:UYG65813 VIB65813:VIC65813 VRX65813:VRY65813 WBT65813:WBU65813 WLP65813:WLQ65813 WVL65813:WVM65813 B131349:E131349 IZ131349:JA131349 SV131349:SW131349 ACR131349:ACS131349 AMN131349:AMO131349 AWJ131349:AWK131349 BGF131349:BGG131349 BQB131349:BQC131349 BZX131349:BZY131349 CJT131349:CJU131349 CTP131349:CTQ131349 DDL131349:DDM131349 DNH131349:DNI131349 DXD131349:DXE131349 EGZ131349:EHA131349 EQV131349:EQW131349 FAR131349:FAS131349 FKN131349:FKO131349 FUJ131349:FUK131349 GEF131349:GEG131349 GOB131349:GOC131349 GXX131349:GXY131349 HHT131349:HHU131349 HRP131349:HRQ131349 IBL131349:IBM131349 ILH131349:ILI131349 IVD131349:IVE131349 JEZ131349:JFA131349 JOV131349:JOW131349 JYR131349:JYS131349 KIN131349:KIO131349 KSJ131349:KSK131349 LCF131349:LCG131349 LMB131349:LMC131349 LVX131349:LVY131349 MFT131349:MFU131349 MPP131349:MPQ131349 MZL131349:MZM131349 NJH131349:NJI131349 NTD131349:NTE131349 OCZ131349:ODA131349 OMV131349:OMW131349 OWR131349:OWS131349 PGN131349:PGO131349 PQJ131349:PQK131349 QAF131349:QAG131349 QKB131349:QKC131349 QTX131349:QTY131349 RDT131349:RDU131349 RNP131349:RNQ131349 RXL131349:RXM131349 SHH131349:SHI131349 SRD131349:SRE131349 TAZ131349:TBA131349 TKV131349:TKW131349 TUR131349:TUS131349 UEN131349:UEO131349 UOJ131349:UOK131349 UYF131349:UYG131349 VIB131349:VIC131349 VRX131349:VRY131349 WBT131349:WBU131349 WLP131349:WLQ131349 WVL131349:WVM131349 B196885:E196885 IZ196885:JA196885 SV196885:SW196885 ACR196885:ACS196885 AMN196885:AMO196885 AWJ196885:AWK196885 BGF196885:BGG196885 BQB196885:BQC196885 BZX196885:BZY196885 CJT196885:CJU196885 CTP196885:CTQ196885 DDL196885:DDM196885 DNH196885:DNI196885 DXD196885:DXE196885 EGZ196885:EHA196885 EQV196885:EQW196885 FAR196885:FAS196885 FKN196885:FKO196885 FUJ196885:FUK196885 GEF196885:GEG196885 GOB196885:GOC196885 GXX196885:GXY196885 HHT196885:HHU196885 HRP196885:HRQ196885 IBL196885:IBM196885 ILH196885:ILI196885 IVD196885:IVE196885 JEZ196885:JFA196885 JOV196885:JOW196885 JYR196885:JYS196885 KIN196885:KIO196885 KSJ196885:KSK196885 LCF196885:LCG196885 LMB196885:LMC196885 LVX196885:LVY196885 MFT196885:MFU196885 MPP196885:MPQ196885 MZL196885:MZM196885 NJH196885:NJI196885 NTD196885:NTE196885 OCZ196885:ODA196885 OMV196885:OMW196885 OWR196885:OWS196885 PGN196885:PGO196885 PQJ196885:PQK196885 QAF196885:QAG196885 QKB196885:QKC196885 QTX196885:QTY196885 RDT196885:RDU196885 RNP196885:RNQ196885 RXL196885:RXM196885 SHH196885:SHI196885 SRD196885:SRE196885 TAZ196885:TBA196885 TKV196885:TKW196885 TUR196885:TUS196885 UEN196885:UEO196885 UOJ196885:UOK196885 UYF196885:UYG196885 VIB196885:VIC196885 VRX196885:VRY196885 WBT196885:WBU196885 WLP196885:WLQ196885 WVL196885:WVM196885 B262421:E262421 IZ262421:JA262421 SV262421:SW262421 ACR262421:ACS262421 AMN262421:AMO262421 AWJ262421:AWK262421 BGF262421:BGG262421 BQB262421:BQC262421 BZX262421:BZY262421 CJT262421:CJU262421 CTP262421:CTQ262421 DDL262421:DDM262421 DNH262421:DNI262421 DXD262421:DXE262421 EGZ262421:EHA262421 EQV262421:EQW262421 FAR262421:FAS262421 FKN262421:FKO262421 FUJ262421:FUK262421 GEF262421:GEG262421 GOB262421:GOC262421 GXX262421:GXY262421 HHT262421:HHU262421 HRP262421:HRQ262421 IBL262421:IBM262421 ILH262421:ILI262421 IVD262421:IVE262421 JEZ262421:JFA262421 JOV262421:JOW262421 JYR262421:JYS262421 KIN262421:KIO262421 KSJ262421:KSK262421 LCF262421:LCG262421 LMB262421:LMC262421 LVX262421:LVY262421 MFT262421:MFU262421 MPP262421:MPQ262421 MZL262421:MZM262421 NJH262421:NJI262421 NTD262421:NTE262421 OCZ262421:ODA262421 OMV262421:OMW262421 OWR262421:OWS262421 PGN262421:PGO262421 PQJ262421:PQK262421 QAF262421:QAG262421 QKB262421:QKC262421 QTX262421:QTY262421 RDT262421:RDU262421 RNP262421:RNQ262421 RXL262421:RXM262421 SHH262421:SHI262421 SRD262421:SRE262421 TAZ262421:TBA262421 TKV262421:TKW262421 TUR262421:TUS262421 UEN262421:UEO262421 UOJ262421:UOK262421 UYF262421:UYG262421 VIB262421:VIC262421 VRX262421:VRY262421 WBT262421:WBU262421 WLP262421:WLQ262421 WVL262421:WVM262421 B327957:E327957 IZ327957:JA327957 SV327957:SW327957 ACR327957:ACS327957 AMN327957:AMO327957 AWJ327957:AWK327957 BGF327957:BGG327957 BQB327957:BQC327957 BZX327957:BZY327957 CJT327957:CJU327957 CTP327957:CTQ327957 DDL327957:DDM327957 DNH327957:DNI327957 DXD327957:DXE327957 EGZ327957:EHA327957 EQV327957:EQW327957 FAR327957:FAS327957 FKN327957:FKO327957 FUJ327957:FUK327957 GEF327957:GEG327957 GOB327957:GOC327957 GXX327957:GXY327957 HHT327957:HHU327957 HRP327957:HRQ327957 IBL327957:IBM327957 ILH327957:ILI327957 IVD327957:IVE327957 JEZ327957:JFA327957 JOV327957:JOW327957 JYR327957:JYS327957 KIN327957:KIO327957 KSJ327957:KSK327957 LCF327957:LCG327957 LMB327957:LMC327957 LVX327957:LVY327957 MFT327957:MFU327957 MPP327957:MPQ327957 MZL327957:MZM327957 NJH327957:NJI327957 NTD327957:NTE327957 OCZ327957:ODA327957 OMV327957:OMW327957 OWR327957:OWS327957 PGN327957:PGO327957 PQJ327957:PQK327957 QAF327957:QAG327957 QKB327957:QKC327957 QTX327957:QTY327957 RDT327957:RDU327957 RNP327957:RNQ327957 RXL327957:RXM327957 SHH327957:SHI327957 SRD327957:SRE327957 TAZ327957:TBA327957 TKV327957:TKW327957 TUR327957:TUS327957 UEN327957:UEO327957 UOJ327957:UOK327957 UYF327957:UYG327957 VIB327957:VIC327957 VRX327957:VRY327957 WBT327957:WBU327957 WLP327957:WLQ327957 WVL327957:WVM327957 B393493:E393493 IZ393493:JA393493 SV393493:SW393493 ACR393493:ACS393493 AMN393493:AMO393493 AWJ393493:AWK393493 BGF393493:BGG393493 BQB393493:BQC393493 BZX393493:BZY393493 CJT393493:CJU393493 CTP393493:CTQ393493 DDL393493:DDM393493 DNH393493:DNI393493 DXD393493:DXE393493 EGZ393493:EHA393493 EQV393493:EQW393493 FAR393493:FAS393493 FKN393493:FKO393493 FUJ393493:FUK393493 GEF393493:GEG393493 GOB393493:GOC393493 GXX393493:GXY393493 HHT393493:HHU393493 HRP393493:HRQ393493 IBL393493:IBM393493 ILH393493:ILI393493 IVD393493:IVE393493 JEZ393493:JFA393493 JOV393493:JOW393493 JYR393493:JYS393493 KIN393493:KIO393493 KSJ393493:KSK393493 LCF393493:LCG393493 LMB393493:LMC393493 LVX393493:LVY393493 MFT393493:MFU393493 MPP393493:MPQ393493 MZL393493:MZM393493 NJH393493:NJI393493 NTD393493:NTE393493 OCZ393493:ODA393493 OMV393493:OMW393493 OWR393493:OWS393493 PGN393493:PGO393493 PQJ393493:PQK393493 QAF393493:QAG393493 QKB393493:QKC393493 QTX393493:QTY393493 RDT393493:RDU393493 RNP393493:RNQ393493 RXL393493:RXM393493 SHH393493:SHI393493 SRD393493:SRE393493 TAZ393493:TBA393493 TKV393493:TKW393493 TUR393493:TUS393493 UEN393493:UEO393493 UOJ393493:UOK393493 UYF393493:UYG393493 VIB393493:VIC393493 VRX393493:VRY393493 WBT393493:WBU393493 WLP393493:WLQ393493 WVL393493:WVM393493 B459029:E459029 IZ459029:JA459029 SV459029:SW459029 ACR459029:ACS459029 AMN459029:AMO459029 AWJ459029:AWK459029 BGF459029:BGG459029 BQB459029:BQC459029 BZX459029:BZY459029 CJT459029:CJU459029 CTP459029:CTQ459029 DDL459029:DDM459029 DNH459029:DNI459029 DXD459029:DXE459029 EGZ459029:EHA459029 EQV459029:EQW459029 FAR459029:FAS459029 FKN459029:FKO459029 FUJ459029:FUK459029 GEF459029:GEG459029 GOB459029:GOC459029 GXX459029:GXY459029 HHT459029:HHU459029 HRP459029:HRQ459029 IBL459029:IBM459029 ILH459029:ILI459029 IVD459029:IVE459029 JEZ459029:JFA459029 JOV459029:JOW459029 JYR459029:JYS459029 KIN459029:KIO459029 KSJ459029:KSK459029 LCF459029:LCG459029 LMB459029:LMC459029 LVX459029:LVY459029 MFT459029:MFU459029 MPP459029:MPQ459029 MZL459029:MZM459029 NJH459029:NJI459029 NTD459029:NTE459029 OCZ459029:ODA459029 OMV459029:OMW459029 OWR459029:OWS459029 PGN459029:PGO459029 PQJ459029:PQK459029 QAF459029:QAG459029 QKB459029:QKC459029 QTX459029:QTY459029 RDT459029:RDU459029 RNP459029:RNQ459029 RXL459029:RXM459029 SHH459029:SHI459029 SRD459029:SRE459029 TAZ459029:TBA459029 TKV459029:TKW459029 TUR459029:TUS459029 UEN459029:UEO459029 UOJ459029:UOK459029 UYF459029:UYG459029 VIB459029:VIC459029 VRX459029:VRY459029 WBT459029:WBU459029 WLP459029:WLQ459029 WVL459029:WVM459029 B524565:E524565 IZ524565:JA524565 SV524565:SW524565 ACR524565:ACS524565 AMN524565:AMO524565 AWJ524565:AWK524565 BGF524565:BGG524565 BQB524565:BQC524565 BZX524565:BZY524565 CJT524565:CJU524565 CTP524565:CTQ524565 DDL524565:DDM524565 DNH524565:DNI524565 DXD524565:DXE524565 EGZ524565:EHA524565 EQV524565:EQW524565 FAR524565:FAS524565 FKN524565:FKO524565 FUJ524565:FUK524565 GEF524565:GEG524565 GOB524565:GOC524565 GXX524565:GXY524565 HHT524565:HHU524565 HRP524565:HRQ524565 IBL524565:IBM524565 ILH524565:ILI524565 IVD524565:IVE524565 JEZ524565:JFA524565 JOV524565:JOW524565 JYR524565:JYS524565 KIN524565:KIO524565 KSJ524565:KSK524565 LCF524565:LCG524565 LMB524565:LMC524565 LVX524565:LVY524565 MFT524565:MFU524565 MPP524565:MPQ524565 MZL524565:MZM524565 NJH524565:NJI524565 NTD524565:NTE524565 OCZ524565:ODA524565 OMV524565:OMW524565 OWR524565:OWS524565 PGN524565:PGO524565 PQJ524565:PQK524565 QAF524565:QAG524565 QKB524565:QKC524565 QTX524565:QTY524565 RDT524565:RDU524565 RNP524565:RNQ524565 RXL524565:RXM524565 SHH524565:SHI524565 SRD524565:SRE524565 TAZ524565:TBA524565 TKV524565:TKW524565 TUR524565:TUS524565 UEN524565:UEO524565 UOJ524565:UOK524565 UYF524565:UYG524565 VIB524565:VIC524565 VRX524565:VRY524565 WBT524565:WBU524565 WLP524565:WLQ524565 WVL524565:WVM524565 B590101:E590101 IZ590101:JA590101 SV590101:SW590101 ACR590101:ACS590101 AMN590101:AMO590101 AWJ590101:AWK590101 BGF590101:BGG590101 BQB590101:BQC590101 BZX590101:BZY590101 CJT590101:CJU590101 CTP590101:CTQ590101 DDL590101:DDM590101 DNH590101:DNI590101 DXD590101:DXE590101 EGZ590101:EHA590101 EQV590101:EQW590101 FAR590101:FAS590101 FKN590101:FKO590101 FUJ590101:FUK590101 GEF590101:GEG590101 GOB590101:GOC590101 GXX590101:GXY590101 HHT590101:HHU590101 HRP590101:HRQ590101 IBL590101:IBM590101 ILH590101:ILI590101 IVD590101:IVE590101 JEZ590101:JFA590101 JOV590101:JOW590101 JYR590101:JYS590101 KIN590101:KIO590101 KSJ590101:KSK590101 LCF590101:LCG590101 LMB590101:LMC590101 LVX590101:LVY590101 MFT590101:MFU590101 MPP590101:MPQ590101 MZL590101:MZM590101 NJH590101:NJI590101 NTD590101:NTE590101 OCZ590101:ODA590101 OMV590101:OMW590101 OWR590101:OWS590101 PGN590101:PGO590101 PQJ590101:PQK590101 QAF590101:QAG590101 QKB590101:QKC590101 QTX590101:QTY590101 RDT590101:RDU590101 RNP590101:RNQ590101 RXL590101:RXM590101 SHH590101:SHI590101 SRD590101:SRE590101 TAZ590101:TBA590101 TKV590101:TKW590101 TUR590101:TUS590101 UEN590101:UEO590101 UOJ590101:UOK590101 UYF590101:UYG590101 VIB590101:VIC590101 VRX590101:VRY590101 WBT590101:WBU590101 WLP590101:WLQ590101 WVL590101:WVM590101 B655637:E655637 IZ655637:JA655637 SV655637:SW655637 ACR655637:ACS655637 AMN655637:AMO655637 AWJ655637:AWK655637 BGF655637:BGG655637 BQB655637:BQC655637 BZX655637:BZY655637 CJT655637:CJU655637 CTP655637:CTQ655637 DDL655637:DDM655637 DNH655637:DNI655637 DXD655637:DXE655637 EGZ655637:EHA655637 EQV655637:EQW655637 FAR655637:FAS655637 FKN655637:FKO655637 FUJ655637:FUK655637 GEF655637:GEG655637 GOB655637:GOC655637 GXX655637:GXY655637 HHT655637:HHU655637 HRP655637:HRQ655637 IBL655637:IBM655637 ILH655637:ILI655637 IVD655637:IVE655637 JEZ655637:JFA655637 JOV655637:JOW655637 JYR655637:JYS655637 KIN655637:KIO655637 KSJ655637:KSK655637 LCF655637:LCG655637 LMB655637:LMC655637 LVX655637:LVY655637 MFT655637:MFU655637 MPP655637:MPQ655637 MZL655637:MZM655637 NJH655637:NJI655637 NTD655637:NTE655637 OCZ655637:ODA655637 OMV655637:OMW655637 OWR655637:OWS655637 PGN655637:PGO655637 PQJ655637:PQK655637 QAF655637:QAG655637 QKB655637:QKC655637 QTX655637:QTY655637 RDT655637:RDU655637 RNP655637:RNQ655637 RXL655637:RXM655637 SHH655637:SHI655637 SRD655637:SRE655637 TAZ655637:TBA655637 TKV655637:TKW655637 TUR655637:TUS655637 UEN655637:UEO655637 UOJ655637:UOK655637 UYF655637:UYG655637 VIB655637:VIC655637 VRX655637:VRY655637 WBT655637:WBU655637 WLP655637:WLQ655637 WVL655637:WVM655637 B721173:E721173 IZ721173:JA721173 SV721173:SW721173 ACR721173:ACS721173 AMN721173:AMO721173 AWJ721173:AWK721173 BGF721173:BGG721173 BQB721173:BQC721173 BZX721173:BZY721173 CJT721173:CJU721173 CTP721173:CTQ721173 DDL721173:DDM721173 DNH721173:DNI721173 DXD721173:DXE721173 EGZ721173:EHA721173 EQV721173:EQW721173 FAR721173:FAS721173 FKN721173:FKO721173 FUJ721173:FUK721173 GEF721173:GEG721173 GOB721173:GOC721173 GXX721173:GXY721173 HHT721173:HHU721173 HRP721173:HRQ721173 IBL721173:IBM721173 ILH721173:ILI721173 IVD721173:IVE721173 JEZ721173:JFA721173 JOV721173:JOW721173 JYR721173:JYS721173 KIN721173:KIO721173 KSJ721173:KSK721173 LCF721173:LCG721173 LMB721173:LMC721173 LVX721173:LVY721173 MFT721173:MFU721173 MPP721173:MPQ721173 MZL721173:MZM721173 NJH721173:NJI721173 NTD721173:NTE721173 OCZ721173:ODA721173 OMV721173:OMW721173 OWR721173:OWS721173 PGN721173:PGO721173 PQJ721173:PQK721173 QAF721173:QAG721173 QKB721173:QKC721173 QTX721173:QTY721173 RDT721173:RDU721173 RNP721173:RNQ721173 RXL721173:RXM721173 SHH721173:SHI721173 SRD721173:SRE721173 TAZ721173:TBA721173 TKV721173:TKW721173 TUR721173:TUS721173 UEN721173:UEO721173 UOJ721173:UOK721173 UYF721173:UYG721173 VIB721173:VIC721173 VRX721173:VRY721173 WBT721173:WBU721173 WLP721173:WLQ721173 WVL721173:WVM721173 B786709:E786709 IZ786709:JA786709 SV786709:SW786709 ACR786709:ACS786709 AMN786709:AMO786709 AWJ786709:AWK786709 BGF786709:BGG786709 BQB786709:BQC786709 BZX786709:BZY786709 CJT786709:CJU786709 CTP786709:CTQ786709 DDL786709:DDM786709 DNH786709:DNI786709 DXD786709:DXE786709 EGZ786709:EHA786709 EQV786709:EQW786709 FAR786709:FAS786709 FKN786709:FKO786709 FUJ786709:FUK786709 GEF786709:GEG786709 GOB786709:GOC786709 GXX786709:GXY786709 HHT786709:HHU786709 HRP786709:HRQ786709 IBL786709:IBM786709 ILH786709:ILI786709 IVD786709:IVE786709 JEZ786709:JFA786709 JOV786709:JOW786709 JYR786709:JYS786709 KIN786709:KIO786709 KSJ786709:KSK786709 LCF786709:LCG786709 LMB786709:LMC786709 LVX786709:LVY786709 MFT786709:MFU786709 MPP786709:MPQ786709 MZL786709:MZM786709 NJH786709:NJI786709 NTD786709:NTE786709 OCZ786709:ODA786709 OMV786709:OMW786709 OWR786709:OWS786709 PGN786709:PGO786709 PQJ786709:PQK786709 QAF786709:QAG786709 QKB786709:QKC786709 QTX786709:QTY786709 RDT786709:RDU786709 RNP786709:RNQ786709 RXL786709:RXM786709 SHH786709:SHI786709 SRD786709:SRE786709 TAZ786709:TBA786709 TKV786709:TKW786709 TUR786709:TUS786709 UEN786709:UEO786709 UOJ786709:UOK786709 UYF786709:UYG786709 VIB786709:VIC786709 VRX786709:VRY786709 WBT786709:WBU786709 WLP786709:WLQ786709 WVL786709:WVM786709 B852245:E852245 IZ852245:JA852245 SV852245:SW852245 ACR852245:ACS852245 AMN852245:AMO852245 AWJ852245:AWK852245 BGF852245:BGG852245 BQB852245:BQC852245 BZX852245:BZY852245 CJT852245:CJU852245 CTP852245:CTQ852245 DDL852245:DDM852245 DNH852245:DNI852245 DXD852245:DXE852245 EGZ852245:EHA852245 EQV852245:EQW852245 FAR852245:FAS852245 FKN852245:FKO852245 FUJ852245:FUK852245 GEF852245:GEG852245 GOB852245:GOC852245 GXX852245:GXY852245 HHT852245:HHU852245 HRP852245:HRQ852245 IBL852245:IBM852245 ILH852245:ILI852245 IVD852245:IVE852245 JEZ852245:JFA852245 JOV852245:JOW852245 JYR852245:JYS852245 KIN852245:KIO852245 KSJ852245:KSK852245 LCF852245:LCG852245 LMB852245:LMC852245 LVX852245:LVY852245 MFT852245:MFU852245 MPP852245:MPQ852245 MZL852245:MZM852245 NJH852245:NJI852245 NTD852245:NTE852245 OCZ852245:ODA852245 OMV852245:OMW852245 OWR852245:OWS852245 PGN852245:PGO852245 PQJ852245:PQK852245 QAF852245:QAG852245 QKB852245:QKC852245 QTX852245:QTY852245 RDT852245:RDU852245 RNP852245:RNQ852245 RXL852245:RXM852245 SHH852245:SHI852245 SRD852245:SRE852245 TAZ852245:TBA852245 TKV852245:TKW852245 TUR852245:TUS852245 UEN852245:UEO852245 UOJ852245:UOK852245 UYF852245:UYG852245 VIB852245:VIC852245 VRX852245:VRY852245 WBT852245:WBU852245 WLP852245:WLQ852245 WVL852245:WVM852245 B917781:E917781 IZ917781:JA917781 SV917781:SW917781 ACR917781:ACS917781 AMN917781:AMO917781 AWJ917781:AWK917781 BGF917781:BGG917781 BQB917781:BQC917781 BZX917781:BZY917781 CJT917781:CJU917781 CTP917781:CTQ917781 DDL917781:DDM917781 DNH917781:DNI917781 DXD917781:DXE917781 EGZ917781:EHA917781 EQV917781:EQW917781 FAR917781:FAS917781 FKN917781:FKO917781 FUJ917781:FUK917781 GEF917781:GEG917781 GOB917781:GOC917781 GXX917781:GXY917781 HHT917781:HHU917781 HRP917781:HRQ917781 IBL917781:IBM917781 ILH917781:ILI917781 IVD917781:IVE917781 JEZ917781:JFA917781 JOV917781:JOW917781 JYR917781:JYS917781 KIN917781:KIO917781 KSJ917781:KSK917781 LCF917781:LCG917781 LMB917781:LMC917781 LVX917781:LVY917781 MFT917781:MFU917781 MPP917781:MPQ917781 MZL917781:MZM917781 NJH917781:NJI917781 NTD917781:NTE917781 OCZ917781:ODA917781 OMV917781:OMW917781 OWR917781:OWS917781 PGN917781:PGO917781 PQJ917781:PQK917781 QAF917781:QAG917781 QKB917781:QKC917781 QTX917781:QTY917781 RDT917781:RDU917781 RNP917781:RNQ917781 RXL917781:RXM917781 SHH917781:SHI917781 SRD917781:SRE917781 TAZ917781:TBA917781 TKV917781:TKW917781 TUR917781:TUS917781 UEN917781:UEO917781 UOJ917781:UOK917781 UYF917781:UYG917781 VIB917781:VIC917781 VRX917781:VRY917781 WBT917781:WBU917781 WLP917781:WLQ917781 WVL917781:WVM917781 B983317:E983317 IZ983317:JA983317 SV983317:SW983317 ACR983317:ACS983317 AMN983317:AMO983317 AWJ983317:AWK983317 BGF983317:BGG983317 BQB983317:BQC983317 BZX983317:BZY983317 CJT983317:CJU983317 CTP983317:CTQ983317 DDL983317:DDM983317 DNH983317:DNI983317 DXD983317:DXE983317 EGZ983317:EHA983317 EQV983317:EQW983317 FAR983317:FAS983317 FKN983317:FKO983317 FUJ983317:FUK983317 GEF983317:GEG983317 GOB983317:GOC983317 GXX983317:GXY983317 HHT983317:HHU983317 HRP983317:HRQ983317 IBL983317:IBM983317 ILH983317:ILI983317 IVD983317:IVE983317 JEZ983317:JFA983317 JOV983317:JOW983317 JYR983317:JYS983317 KIN983317:KIO983317 KSJ983317:KSK983317 LCF983317:LCG983317 LMB983317:LMC983317 LVX983317:LVY983317 MFT983317:MFU983317 MPP983317:MPQ983317 MZL983317:MZM983317 NJH983317:NJI983317 NTD983317:NTE983317 OCZ983317:ODA983317 OMV983317:OMW983317 OWR983317:OWS983317 PGN983317:PGO983317 PQJ983317:PQK983317 QAF983317:QAG983317 QKB983317:QKC983317 QTX983317:QTY983317 RDT983317:RDU983317 RNP983317:RNQ983317 RXL983317:RXM983317 SHH983317:SHI983317 SRD983317:SRE983317 TAZ983317:TBA983317 TKV983317:TKW983317 TUR983317:TUS983317 UEN983317:UEO983317 UOJ983317:UOK983317 UYF983317:UYG983317 VIB983317:VIC983317 VRX983317:VRY983317 WBT983317:WBU983317 WLP983317:WLQ983317 WVL983317:WVM983317 B279:E279 IZ279:JA279 SV279:SW279 ACR279:ACS279 AMN279:AMO279 AWJ279:AWK279 BGF279:BGG279 BQB279:BQC279 BZX279:BZY279 CJT279:CJU279 CTP279:CTQ279 DDL279:DDM279 DNH279:DNI279 DXD279:DXE279 EGZ279:EHA279 EQV279:EQW279 FAR279:FAS279 FKN279:FKO279 FUJ279:FUK279 GEF279:GEG279 GOB279:GOC279 GXX279:GXY279 HHT279:HHU279 HRP279:HRQ279 IBL279:IBM279 ILH279:ILI279 IVD279:IVE279 JEZ279:JFA279 JOV279:JOW279 JYR279:JYS279 KIN279:KIO279 KSJ279:KSK279 LCF279:LCG279 LMB279:LMC279 LVX279:LVY279 MFT279:MFU279 MPP279:MPQ279 MZL279:MZM279 NJH279:NJI279 NTD279:NTE279 OCZ279:ODA279 OMV279:OMW279 OWR279:OWS279 PGN279:PGO279 PQJ279:PQK279 QAF279:QAG279 QKB279:QKC279 QTX279:QTY279 RDT279:RDU279 RNP279:RNQ279 RXL279:RXM279 SHH279:SHI279 SRD279:SRE279 TAZ279:TBA279 TKV279:TKW279 TUR279:TUS279 UEN279:UEO279 UOJ279:UOK279 UYF279:UYG279 VIB279:VIC279 VRX279:VRY279 WBT279:WBU279 WLP279:WLQ279 WVL279:WVM279 B65815:E65815 IZ65815:JA65815 SV65815:SW65815 ACR65815:ACS65815 AMN65815:AMO65815 AWJ65815:AWK65815 BGF65815:BGG65815 BQB65815:BQC65815 BZX65815:BZY65815 CJT65815:CJU65815 CTP65815:CTQ65815 DDL65815:DDM65815 DNH65815:DNI65815 DXD65815:DXE65815 EGZ65815:EHA65815 EQV65815:EQW65815 FAR65815:FAS65815 FKN65815:FKO65815 FUJ65815:FUK65815 GEF65815:GEG65815 GOB65815:GOC65815 GXX65815:GXY65815 HHT65815:HHU65815 HRP65815:HRQ65815 IBL65815:IBM65815 ILH65815:ILI65815 IVD65815:IVE65815 JEZ65815:JFA65815 JOV65815:JOW65815 JYR65815:JYS65815 KIN65815:KIO65815 KSJ65815:KSK65815 LCF65815:LCG65815 LMB65815:LMC65815 LVX65815:LVY65815 MFT65815:MFU65815 MPP65815:MPQ65815 MZL65815:MZM65815 NJH65815:NJI65815 NTD65815:NTE65815 OCZ65815:ODA65815 OMV65815:OMW65815 OWR65815:OWS65815 PGN65815:PGO65815 PQJ65815:PQK65815 QAF65815:QAG65815 QKB65815:QKC65815 QTX65815:QTY65815 RDT65815:RDU65815 RNP65815:RNQ65815 RXL65815:RXM65815 SHH65815:SHI65815 SRD65815:SRE65815 TAZ65815:TBA65815 TKV65815:TKW65815 TUR65815:TUS65815 UEN65815:UEO65815 UOJ65815:UOK65815 UYF65815:UYG65815 VIB65815:VIC65815 VRX65815:VRY65815 WBT65815:WBU65815 WLP65815:WLQ65815 WVL65815:WVM65815 B131351:E131351 IZ131351:JA131351 SV131351:SW131351 ACR131351:ACS131351 AMN131351:AMO131351 AWJ131351:AWK131351 BGF131351:BGG131351 BQB131351:BQC131351 BZX131351:BZY131351 CJT131351:CJU131351 CTP131351:CTQ131351 DDL131351:DDM131351 DNH131351:DNI131351 DXD131351:DXE131351 EGZ131351:EHA131351 EQV131351:EQW131351 FAR131351:FAS131351 FKN131351:FKO131351 FUJ131351:FUK131351 GEF131351:GEG131351 GOB131351:GOC131351 GXX131351:GXY131351 HHT131351:HHU131351 HRP131351:HRQ131351 IBL131351:IBM131351 ILH131351:ILI131351 IVD131351:IVE131351 JEZ131351:JFA131351 JOV131351:JOW131351 JYR131351:JYS131351 KIN131351:KIO131351 KSJ131351:KSK131351 LCF131351:LCG131351 LMB131351:LMC131351 LVX131351:LVY131351 MFT131351:MFU131351 MPP131351:MPQ131351 MZL131351:MZM131351 NJH131351:NJI131351 NTD131351:NTE131351 OCZ131351:ODA131351 OMV131351:OMW131351 OWR131351:OWS131351 PGN131351:PGO131351 PQJ131351:PQK131351 QAF131351:QAG131351 QKB131351:QKC131351 QTX131351:QTY131351 RDT131351:RDU131351 RNP131351:RNQ131351 RXL131351:RXM131351 SHH131351:SHI131351 SRD131351:SRE131351 TAZ131351:TBA131351 TKV131351:TKW131351 TUR131351:TUS131351 UEN131351:UEO131351 UOJ131351:UOK131351 UYF131351:UYG131351 VIB131351:VIC131351 VRX131351:VRY131351 WBT131351:WBU131351 WLP131351:WLQ131351 WVL131351:WVM131351 B196887:E196887 IZ196887:JA196887 SV196887:SW196887 ACR196887:ACS196887 AMN196887:AMO196887 AWJ196887:AWK196887 BGF196887:BGG196887 BQB196887:BQC196887 BZX196887:BZY196887 CJT196887:CJU196887 CTP196887:CTQ196887 DDL196887:DDM196887 DNH196887:DNI196887 DXD196887:DXE196887 EGZ196887:EHA196887 EQV196887:EQW196887 FAR196887:FAS196887 FKN196887:FKO196887 FUJ196887:FUK196887 GEF196887:GEG196887 GOB196887:GOC196887 GXX196887:GXY196887 HHT196887:HHU196887 HRP196887:HRQ196887 IBL196887:IBM196887 ILH196887:ILI196887 IVD196887:IVE196887 JEZ196887:JFA196887 JOV196887:JOW196887 JYR196887:JYS196887 KIN196887:KIO196887 KSJ196887:KSK196887 LCF196887:LCG196887 LMB196887:LMC196887 LVX196887:LVY196887 MFT196887:MFU196887 MPP196887:MPQ196887 MZL196887:MZM196887 NJH196887:NJI196887 NTD196887:NTE196887 OCZ196887:ODA196887 OMV196887:OMW196887 OWR196887:OWS196887 PGN196887:PGO196887 PQJ196887:PQK196887 QAF196887:QAG196887 QKB196887:QKC196887 QTX196887:QTY196887 RDT196887:RDU196887 RNP196887:RNQ196887 RXL196887:RXM196887 SHH196887:SHI196887 SRD196887:SRE196887 TAZ196887:TBA196887 TKV196887:TKW196887 TUR196887:TUS196887 UEN196887:UEO196887 UOJ196887:UOK196887 UYF196887:UYG196887 VIB196887:VIC196887 VRX196887:VRY196887 WBT196887:WBU196887 WLP196887:WLQ196887 WVL196887:WVM196887 B262423:E262423 IZ262423:JA262423 SV262423:SW262423 ACR262423:ACS262423 AMN262423:AMO262423 AWJ262423:AWK262423 BGF262423:BGG262423 BQB262423:BQC262423 BZX262423:BZY262423 CJT262423:CJU262423 CTP262423:CTQ262423 DDL262423:DDM262423 DNH262423:DNI262423 DXD262423:DXE262423 EGZ262423:EHA262423 EQV262423:EQW262423 FAR262423:FAS262423 FKN262423:FKO262423 FUJ262423:FUK262423 GEF262423:GEG262423 GOB262423:GOC262423 GXX262423:GXY262423 HHT262423:HHU262423 HRP262423:HRQ262423 IBL262423:IBM262423 ILH262423:ILI262423 IVD262423:IVE262423 JEZ262423:JFA262423 JOV262423:JOW262423 JYR262423:JYS262423 KIN262423:KIO262423 KSJ262423:KSK262423 LCF262423:LCG262423 LMB262423:LMC262423 LVX262423:LVY262423 MFT262423:MFU262423 MPP262423:MPQ262423 MZL262423:MZM262423 NJH262423:NJI262423 NTD262423:NTE262423 OCZ262423:ODA262423 OMV262423:OMW262423 OWR262423:OWS262423 PGN262423:PGO262423 PQJ262423:PQK262423 QAF262423:QAG262423 QKB262423:QKC262423 QTX262423:QTY262423 RDT262423:RDU262423 RNP262423:RNQ262423 RXL262423:RXM262423 SHH262423:SHI262423 SRD262423:SRE262423 TAZ262423:TBA262423 TKV262423:TKW262423 TUR262423:TUS262423 UEN262423:UEO262423 UOJ262423:UOK262423 UYF262423:UYG262423 VIB262423:VIC262423 VRX262423:VRY262423 WBT262423:WBU262423 WLP262423:WLQ262423 WVL262423:WVM262423 B327959:E327959 IZ327959:JA327959 SV327959:SW327959 ACR327959:ACS327959 AMN327959:AMO327959 AWJ327959:AWK327959 BGF327959:BGG327959 BQB327959:BQC327959 BZX327959:BZY327959 CJT327959:CJU327959 CTP327959:CTQ327959 DDL327959:DDM327959 DNH327959:DNI327959 DXD327959:DXE327959 EGZ327959:EHA327959 EQV327959:EQW327959 FAR327959:FAS327959 FKN327959:FKO327959 FUJ327959:FUK327959 GEF327959:GEG327959 GOB327959:GOC327959 GXX327959:GXY327959 HHT327959:HHU327959 HRP327959:HRQ327959 IBL327959:IBM327959 ILH327959:ILI327959 IVD327959:IVE327959 JEZ327959:JFA327959 JOV327959:JOW327959 JYR327959:JYS327959 KIN327959:KIO327959 KSJ327959:KSK327959 LCF327959:LCG327959 LMB327959:LMC327959 LVX327959:LVY327959 MFT327959:MFU327959 MPP327959:MPQ327959 MZL327959:MZM327959 NJH327959:NJI327959 NTD327959:NTE327959 OCZ327959:ODA327959 OMV327959:OMW327959 OWR327959:OWS327959 PGN327959:PGO327959 PQJ327959:PQK327959 QAF327959:QAG327959 QKB327959:QKC327959 QTX327959:QTY327959 RDT327959:RDU327959 RNP327959:RNQ327959 RXL327959:RXM327959 SHH327959:SHI327959 SRD327959:SRE327959 TAZ327959:TBA327959 TKV327959:TKW327959 TUR327959:TUS327959 UEN327959:UEO327959 UOJ327959:UOK327959 UYF327959:UYG327959 VIB327959:VIC327959 VRX327959:VRY327959 WBT327959:WBU327959 WLP327959:WLQ327959 WVL327959:WVM327959 B393495:E393495 IZ393495:JA393495 SV393495:SW393495 ACR393495:ACS393495 AMN393495:AMO393495 AWJ393495:AWK393495 BGF393495:BGG393495 BQB393495:BQC393495 BZX393495:BZY393495 CJT393495:CJU393495 CTP393495:CTQ393495 DDL393495:DDM393495 DNH393495:DNI393495 DXD393495:DXE393495 EGZ393495:EHA393495 EQV393495:EQW393495 FAR393495:FAS393495 FKN393495:FKO393495 FUJ393495:FUK393495 GEF393495:GEG393495 GOB393495:GOC393495 GXX393495:GXY393495 HHT393495:HHU393495 HRP393495:HRQ393495 IBL393495:IBM393495 ILH393495:ILI393495 IVD393495:IVE393495 JEZ393495:JFA393495 JOV393495:JOW393495 JYR393495:JYS393495 KIN393495:KIO393495 KSJ393495:KSK393495 LCF393495:LCG393495 LMB393495:LMC393495 LVX393495:LVY393495 MFT393495:MFU393495 MPP393495:MPQ393495 MZL393495:MZM393495 NJH393495:NJI393495 NTD393495:NTE393495 OCZ393495:ODA393495 OMV393495:OMW393495 OWR393495:OWS393495 PGN393495:PGO393495 PQJ393495:PQK393495 QAF393495:QAG393495 QKB393495:QKC393495 QTX393495:QTY393495 RDT393495:RDU393495 RNP393495:RNQ393495 RXL393495:RXM393495 SHH393495:SHI393495 SRD393495:SRE393495 TAZ393495:TBA393495 TKV393495:TKW393495 TUR393495:TUS393495 UEN393495:UEO393495 UOJ393495:UOK393495 UYF393495:UYG393495 VIB393495:VIC393495 VRX393495:VRY393495 WBT393495:WBU393495 WLP393495:WLQ393495 WVL393495:WVM393495 B459031:E459031 IZ459031:JA459031 SV459031:SW459031 ACR459031:ACS459031 AMN459031:AMO459031 AWJ459031:AWK459031 BGF459031:BGG459031 BQB459031:BQC459031 BZX459031:BZY459031 CJT459031:CJU459031 CTP459031:CTQ459031 DDL459031:DDM459031 DNH459031:DNI459031 DXD459031:DXE459031 EGZ459031:EHA459031 EQV459031:EQW459031 FAR459031:FAS459031 FKN459031:FKO459031 FUJ459031:FUK459031 GEF459031:GEG459031 GOB459031:GOC459031 GXX459031:GXY459031 HHT459031:HHU459031 HRP459031:HRQ459031 IBL459031:IBM459031 ILH459031:ILI459031 IVD459031:IVE459031 JEZ459031:JFA459031 JOV459031:JOW459031 JYR459031:JYS459031 KIN459031:KIO459031 KSJ459031:KSK459031 LCF459031:LCG459031 LMB459031:LMC459031 LVX459031:LVY459031 MFT459031:MFU459031 MPP459031:MPQ459031 MZL459031:MZM459031 NJH459031:NJI459031 NTD459031:NTE459031 OCZ459031:ODA459031 OMV459031:OMW459031 OWR459031:OWS459031 PGN459031:PGO459031 PQJ459031:PQK459031 QAF459031:QAG459031 QKB459031:QKC459031 QTX459031:QTY459031 RDT459031:RDU459031 RNP459031:RNQ459031 RXL459031:RXM459031 SHH459031:SHI459031 SRD459031:SRE459031 TAZ459031:TBA459031 TKV459031:TKW459031 TUR459031:TUS459031 UEN459031:UEO459031 UOJ459031:UOK459031 UYF459031:UYG459031 VIB459031:VIC459031 VRX459031:VRY459031 WBT459031:WBU459031 WLP459031:WLQ459031 WVL459031:WVM459031 B524567:E524567 IZ524567:JA524567 SV524567:SW524567 ACR524567:ACS524567 AMN524567:AMO524567 AWJ524567:AWK524567 BGF524567:BGG524567 BQB524567:BQC524567 BZX524567:BZY524567 CJT524567:CJU524567 CTP524567:CTQ524567 DDL524567:DDM524567 DNH524567:DNI524567 DXD524567:DXE524567 EGZ524567:EHA524567 EQV524567:EQW524567 FAR524567:FAS524567 FKN524567:FKO524567 FUJ524567:FUK524567 GEF524567:GEG524567 GOB524567:GOC524567 GXX524567:GXY524567 HHT524567:HHU524567 HRP524567:HRQ524567 IBL524567:IBM524567 ILH524567:ILI524567 IVD524567:IVE524567 JEZ524567:JFA524567 JOV524567:JOW524567 JYR524567:JYS524567 KIN524567:KIO524567 KSJ524567:KSK524567 LCF524567:LCG524567 LMB524567:LMC524567 LVX524567:LVY524567 MFT524567:MFU524567 MPP524567:MPQ524567 MZL524567:MZM524567 NJH524567:NJI524567 NTD524567:NTE524567 OCZ524567:ODA524567 OMV524567:OMW524567 OWR524567:OWS524567 PGN524567:PGO524567 PQJ524567:PQK524567 QAF524567:QAG524567 QKB524567:QKC524567 QTX524567:QTY524567 RDT524567:RDU524567 RNP524567:RNQ524567 RXL524567:RXM524567 SHH524567:SHI524567 SRD524567:SRE524567 TAZ524567:TBA524567 TKV524567:TKW524567 TUR524567:TUS524567 UEN524567:UEO524567 UOJ524567:UOK524567 UYF524567:UYG524567 VIB524567:VIC524567 VRX524567:VRY524567 WBT524567:WBU524567 WLP524567:WLQ524567 WVL524567:WVM524567 B590103:E590103 IZ590103:JA590103 SV590103:SW590103 ACR590103:ACS590103 AMN590103:AMO590103 AWJ590103:AWK590103 BGF590103:BGG590103 BQB590103:BQC590103 BZX590103:BZY590103 CJT590103:CJU590103 CTP590103:CTQ590103 DDL590103:DDM590103 DNH590103:DNI590103 DXD590103:DXE590103 EGZ590103:EHA590103 EQV590103:EQW590103 FAR590103:FAS590103 FKN590103:FKO590103 FUJ590103:FUK590103 GEF590103:GEG590103 GOB590103:GOC590103 GXX590103:GXY590103 HHT590103:HHU590103 HRP590103:HRQ590103 IBL590103:IBM590103 ILH590103:ILI590103 IVD590103:IVE590103 JEZ590103:JFA590103 JOV590103:JOW590103 JYR590103:JYS590103 KIN590103:KIO590103 KSJ590103:KSK590103 LCF590103:LCG590103 LMB590103:LMC590103 LVX590103:LVY590103 MFT590103:MFU590103 MPP590103:MPQ590103 MZL590103:MZM590103 NJH590103:NJI590103 NTD590103:NTE590103 OCZ590103:ODA590103 OMV590103:OMW590103 OWR590103:OWS590103 PGN590103:PGO590103 PQJ590103:PQK590103 QAF590103:QAG590103 QKB590103:QKC590103 QTX590103:QTY590103 RDT590103:RDU590103 RNP590103:RNQ590103 RXL590103:RXM590103 SHH590103:SHI590103 SRD590103:SRE590103 TAZ590103:TBA590103 TKV590103:TKW590103 TUR590103:TUS590103 UEN590103:UEO590103 UOJ590103:UOK590103 UYF590103:UYG590103 VIB590103:VIC590103 VRX590103:VRY590103 WBT590103:WBU590103 WLP590103:WLQ590103 WVL590103:WVM590103 B655639:E655639 IZ655639:JA655639 SV655639:SW655639 ACR655639:ACS655639 AMN655639:AMO655639 AWJ655639:AWK655639 BGF655639:BGG655639 BQB655639:BQC655639 BZX655639:BZY655639 CJT655639:CJU655639 CTP655639:CTQ655639 DDL655639:DDM655639 DNH655639:DNI655639 DXD655639:DXE655639 EGZ655639:EHA655639 EQV655639:EQW655639 FAR655639:FAS655639 FKN655639:FKO655639 FUJ655639:FUK655639 GEF655639:GEG655639 GOB655639:GOC655639 GXX655639:GXY655639 HHT655639:HHU655639 HRP655639:HRQ655639 IBL655639:IBM655639 ILH655639:ILI655639 IVD655639:IVE655639 JEZ655639:JFA655639 JOV655639:JOW655639 JYR655639:JYS655639 KIN655639:KIO655639 KSJ655639:KSK655639 LCF655639:LCG655639 LMB655639:LMC655639 LVX655639:LVY655639 MFT655639:MFU655639 MPP655639:MPQ655639 MZL655639:MZM655639 NJH655639:NJI655639 NTD655639:NTE655639 OCZ655639:ODA655639 OMV655639:OMW655639 OWR655639:OWS655639 PGN655639:PGO655639 PQJ655639:PQK655639 QAF655639:QAG655639 QKB655639:QKC655639 QTX655639:QTY655639 RDT655639:RDU655639 RNP655639:RNQ655639 RXL655639:RXM655639 SHH655639:SHI655639 SRD655639:SRE655639 TAZ655639:TBA655639 TKV655639:TKW655639 TUR655639:TUS655639 UEN655639:UEO655639 UOJ655639:UOK655639 UYF655639:UYG655639 VIB655639:VIC655639 VRX655639:VRY655639 WBT655639:WBU655639 WLP655639:WLQ655639 WVL655639:WVM655639 B721175:E721175 IZ721175:JA721175 SV721175:SW721175 ACR721175:ACS721175 AMN721175:AMO721175 AWJ721175:AWK721175 BGF721175:BGG721175 BQB721175:BQC721175 BZX721175:BZY721175 CJT721175:CJU721175 CTP721175:CTQ721175 DDL721175:DDM721175 DNH721175:DNI721175 DXD721175:DXE721175 EGZ721175:EHA721175 EQV721175:EQW721175 FAR721175:FAS721175 FKN721175:FKO721175 FUJ721175:FUK721175 GEF721175:GEG721175 GOB721175:GOC721175 GXX721175:GXY721175 HHT721175:HHU721175 HRP721175:HRQ721175 IBL721175:IBM721175 ILH721175:ILI721175 IVD721175:IVE721175 JEZ721175:JFA721175 JOV721175:JOW721175 JYR721175:JYS721175 KIN721175:KIO721175 KSJ721175:KSK721175 LCF721175:LCG721175 LMB721175:LMC721175 LVX721175:LVY721175 MFT721175:MFU721175 MPP721175:MPQ721175 MZL721175:MZM721175 NJH721175:NJI721175 NTD721175:NTE721175 OCZ721175:ODA721175 OMV721175:OMW721175 OWR721175:OWS721175 PGN721175:PGO721175 PQJ721175:PQK721175 QAF721175:QAG721175 QKB721175:QKC721175 QTX721175:QTY721175 RDT721175:RDU721175 RNP721175:RNQ721175 RXL721175:RXM721175 SHH721175:SHI721175 SRD721175:SRE721175 TAZ721175:TBA721175 TKV721175:TKW721175 TUR721175:TUS721175 UEN721175:UEO721175 UOJ721175:UOK721175 UYF721175:UYG721175 VIB721175:VIC721175 VRX721175:VRY721175 WBT721175:WBU721175 WLP721175:WLQ721175 WVL721175:WVM721175 B786711:E786711 IZ786711:JA786711 SV786711:SW786711 ACR786711:ACS786711 AMN786711:AMO786711 AWJ786711:AWK786711 BGF786711:BGG786711 BQB786711:BQC786711 BZX786711:BZY786711 CJT786711:CJU786711 CTP786711:CTQ786711 DDL786711:DDM786711 DNH786711:DNI786711 DXD786711:DXE786711 EGZ786711:EHA786711 EQV786711:EQW786711 FAR786711:FAS786711 FKN786711:FKO786711 FUJ786711:FUK786711 GEF786711:GEG786711 GOB786711:GOC786711 GXX786711:GXY786711 HHT786711:HHU786711 HRP786711:HRQ786711 IBL786711:IBM786711 ILH786711:ILI786711 IVD786711:IVE786711 JEZ786711:JFA786711 JOV786711:JOW786711 JYR786711:JYS786711 KIN786711:KIO786711 KSJ786711:KSK786711 LCF786711:LCG786711 LMB786711:LMC786711 LVX786711:LVY786711 MFT786711:MFU786711 MPP786711:MPQ786711 MZL786711:MZM786711 NJH786711:NJI786711 NTD786711:NTE786711 OCZ786711:ODA786711 OMV786711:OMW786711 OWR786711:OWS786711 PGN786711:PGO786711 PQJ786711:PQK786711 QAF786711:QAG786711 QKB786711:QKC786711 QTX786711:QTY786711 RDT786711:RDU786711 RNP786711:RNQ786711 RXL786711:RXM786711 SHH786711:SHI786711 SRD786711:SRE786711 TAZ786711:TBA786711 TKV786711:TKW786711 TUR786711:TUS786711 UEN786711:UEO786711 UOJ786711:UOK786711 UYF786711:UYG786711 VIB786711:VIC786711 VRX786711:VRY786711 WBT786711:WBU786711 WLP786711:WLQ786711 WVL786711:WVM786711 B852247:E852247 IZ852247:JA852247 SV852247:SW852247 ACR852247:ACS852247 AMN852247:AMO852247 AWJ852247:AWK852247 BGF852247:BGG852247 BQB852247:BQC852247 BZX852247:BZY852247 CJT852247:CJU852247 CTP852247:CTQ852247 DDL852247:DDM852247 DNH852247:DNI852247 DXD852247:DXE852247 EGZ852247:EHA852247 EQV852247:EQW852247 FAR852247:FAS852247 FKN852247:FKO852247 FUJ852247:FUK852247 GEF852247:GEG852247 GOB852247:GOC852247 GXX852247:GXY852247 HHT852247:HHU852247 HRP852247:HRQ852247 IBL852247:IBM852247 ILH852247:ILI852247 IVD852247:IVE852247 JEZ852247:JFA852247 JOV852247:JOW852247 JYR852247:JYS852247 KIN852247:KIO852247 KSJ852247:KSK852247 LCF852247:LCG852247 LMB852247:LMC852247 LVX852247:LVY852247 MFT852247:MFU852247 MPP852247:MPQ852247 MZL852247:MZM852247 NJH852247:NJI852247 NTD852247:NTE852247 OCZ852247:ODA852247 OMV852247:OMW852247 OWR852247:OWS852247 PGN852247:PGO852247 PQJ852247:PQK852247 QAF852247:QAG852247 QKB852247:QKC852247 QTX852247:QTY852247 RDT852247:RDU852247 RNP852247:RNQ852247 RXL852247:RXM852247 SHH852247:SHI852247 SRD852247:SRE852247 TAZ852247:TBA852247 TKV852247:TKW852247 TUR852247:TUS852247 UEN852247:UEO852247 UOJ852247:UOK852247 UYF852247:UYG852247 VIB852247:VIC852247 VRX852247:VRY852247 WBT852247:WBU852247 WLP852247:WLQ852247 WVL852247:WVM852247 B917783:E917783 IZ917783:JA917783 SV917783:SW917783 ACR917783:ACS917783 AMN917783:AMO917783 AWJ917783:AWK917783 BGF917783:BGG917783 BQB917783:BQC917783 BZX917783:BZY917783 CJT917783:CJU917783 CTP917783:CTQ917783 DDL917783:DDM917783 DNH917783:DNI917783 DXD917783:DXE917783 EGZ917783:EHA917783 EQV917783:EQW917783 FAR917783:FAS917783 FKN917783:FKO917783 FUJ917783:FUK917783 GEF917783:GEG917783 GOB917783:GOC917783 GXX917783:GXY917783 HHT917783:HHU917783 HRP917783:HRQ917783 IBL917783:IBM917783 ILH917783:ILI917783 IVD917783:IVE917783 JEZ917783:JFA917783 JOV917783:JOW917783 JYR917783:JYS917783 KIN917783:KIO917783 KSJ917783:KSK917783 LCF917783:LCG917783 LMB917783:LMC917783 LVX917783:LVY917783 MFT917783:MFU917783 MPP917783:MPQ917783 MZL917783:MZM917783 NJH917783:NJI917783 NTD917783:NTE917783 OCZ917783:ODA917783 OMV917783:OMW917783 OWR917783:OWS917783 PGN917783:PGO917783 PQJ917783:PQK917783 QAF917783:QAG917783 QKB917783:QKC917783 QTX917783:QTY917783 RDT917783:RDU917783 RNP917783:RNQ917783 RXL917783:RXM917783 SHH917783:SHI917783 SRD917783:SRE917783 TAZ917783:TBA917783 TKV917783:TKW917783 TUR917783:TUS917783 UEN917783:UEO917783 UOJ917783:UOK917783 UYF917783:UYG917783 VIB917783:VIC917783 VRX917783:VRY917783 WBT917783:WBU917783 WLP917783:WLQ917783 WVL917783:WVM917783 B983319:E983319 IZ983319:JA983319 SV983319:SW983319 ACR983319:ACS983319 AMN983319:AMO983319 AWJ983319:AWK983319 BGF983319:BGG983319 BQB983319:BQC983319 BZX983319:BZY983319 CJT983319:CJU983319 CTP983319:CTQ983319 DDL983319:DDM983319 DNH983319:DNI983319 DXD983319:DXE983319 EGZ983319:EHA983319 EQV983319:EQW983319 FAR983319:FAS983319 FKN983319:FKO983319 FUJ983319:FUK983319 GEF983319:GEG983319 GOB983319:GOC983319 GXX983319:GXY983319 HHT983319:HHU983319 HRP983319:HRQ983319 IBL983319:IBM983319 ILH983319:ILI983319 IVD983319:IVE983319 JEZ983319:JFA983319 JOV983319:JOW983319 JYR983319:JYS983319 KIN983319:KIO983319 KSJ983319:KSK983319 LCF983319:LCG983319 LMB983319:LMC983319 LVX983319:LVY983319 MFT983319:MFU983319 MPP983319:MPQ983319 MZL983319:MZM983319 NJH983319:NJI983319 NTD983319:NTE983319 OCZ983319:ODA983319 OMV983319:OMW983319 OWR983319:OWS983319 PGN983319:PGO983319 PQJ983319:PQK983319 QAF983319:QAG983319 QKB983319:QKC983319 QTX983319:QTY983319 RDT983319:RDU983319 RNP983319:RNQ983319 RXL983319:RXM983319 SHH983319:SHI983319 SRD983319:SRE983319 TAZ983319:TBA983319 TKV983319:TKW983319 TUR983319:TUS983319 UEN983319:UEO983319 UOJ983319:UOK983319 UYF983319:UYG983319 VIB983319:VIC983319 VRX983319:VRY983319 WBT983319:WBU983319 WLP983319:WLQ983319 WVL983319:WVM983319 B281:E281 IZ281:JA281 SV281:SW281 ACR281:ACS281 AMN281:AMO281 AWJ281:AWK281 BGF281:BGG281 BQB281:BQC281 BZX281:BZY281 CJT281:CJU281 CTP281:CTQ281 DDL281:DDM281 DNH281:DNI281 DXD281:DXE281 EGZ281:EHA281 EQV281:EQW281 FAR281:FAS281 FKN281:FKO281 FUJ281:FUK281 GEF281:GEG281 GOB281:GOC281 GXX281:GXY281 HHT281:HHU281 HRP281:HRQ281 IBL281:IBM281 ILH281:ILI281 IVD281:IVE281 JEZ281:JFA281 JOV281:JOW281 JYR281:JYS281 KIN281:KIO281 KSJ281:KSK281 LCF281:LCG281 LMB281:LMC281 LVX281:LVY281 MFT281:MFU281 MPP281:MPQ281 MZL281:MZM281 NJH281:NJI281 NTD281:NTE281 OCZ281:ODA281 OMV281:OMW281 OWR281:OWS281 PGN281:PGO281 PQJ281:PQK281 QAF281:QAG281 QKB281:QKC281 QTX281:QTY281 RDT281:RDU281 RNP281:RNQ281 RXL281:RXM281 SHH281:SHI281 SRD281:SRE281 TAZ281:TBA281 TKV281:TKW281 TUR281:TUS281 UEN281:UEO281 UOJ281:UOK281 UYF281:UYG281 VIB281:VIC281 VRX281:VRY281 WBT281:WBU281 WLP281:WLQ281 WVL281:WVM281 B65817:E65817 IZ65817:JA65817 SV65817:SW65817 ACR65817:ACS65817 AMN65817:AMO65817 AWJ65817:AWK65817 BGF65817:BGG65817 BQB65817:BQC65817 BZX65817:BZY65817 CJT65817:CJU65817 CTP65817:CTQ65817 DDL65817:DDM65817 DNH65817:DNI65817 DXD65817:DXE65817 EGZ65817:EHA65817 EQV65817:EQW65817 FAR65817:FAS65817 FKN65817:FKO65817 FUJ65817:FUK65817 GEF65817:GEG65817 GOB65817:GOC65817 GXX65817:GXY65817 HHT65817:HHU65817 HRP65817:HRQ65817 IBL65817:IBM65817 ILH65817:ILI65817 IVD65817:IVE65817 JEZ65817:JFA65817 JOV65817:JOW65817 JYR65817:JYS65817 KIN65817:KIO65817 KSJ65817:KSK65817 LCF65817:LCG65817 LMB65817:LMC65817 LVX65817:LVY65817 MFT65817:MFU65817 MPP65817:MPQ65817 MZL65817:MZM65817 NJH65817:NJI65817 NTD65817:NTE65817 OCZ65817:ODA65817 OMV65817:OMW65817 OWR65817:OWS65817 PGN65817:PGO65817 PQJ65817:PQK65817 QAF65817:QAG65817 QKB65817:QKC65817 QTX65817:QTY65817 RDT65817:RDU65817 RNP65817:RNQ65817 RXL65817:RXM65817 SHH65817:SHI65817 SRD65817:SRE65817 TAZ65817:TBA65817 TKV65817:TKW65817 TUR65817:TUS65817 UEN65817:UEO65817 UOJ65817:UOK65817 UYF65817:UYG65817 VIB65817:VIC65817 VRX65817:VRY65817 WBT65817:WBU65817 WLP65817:WLQ65817 WVL65817:WVM65817 B131353:E131353 IZ131353:JA131353 SV131353:SW131353 ACR131353:ACS131353 AMN131353:AMO131353 AWJ131353:AWK131353 BGF131353:BGG131353 BQB131353:BQC131353 BZX131353:BZY131353 CJT131353:CJU131353 CTP131353:CTQ131353 DDL131353:DDM131353 DNH131353:DNI131353 DXD131353:DXE131353 EGZ131353:EHA131353 EQV131353:EQW131353 FAR131353:FAS131353 FKN131353:FKO131353 FUJ131353:FUK131353 GEF131353:GEG131353 GOB131353:GOC131353 GXX131353:GXY131353 HHT131353:HHU131353 HRP131353:HRQ131353 IBL131353:IBM131353 ILH131353:ILI131353 IVD131353:IVE131353 JEZ131353:JFA131353 JOV131353:JOW131353 JYR131353:JYS131353 KIN131353:KIO131353 KSJ131353:KSK131353 LCF131353:LCG131353 LMB131353:LMC131353 LVX131353:LVY131353 MFT131353:MFU131353 MPP131353:MPQ131353 MZL131353:MZM131353 NJH131353:NJI131353 NTD131353:NTE131353 OCZ131353:ODA131353 OMV131353:OMW131353 OWR131353:OWS131353 PGN131353:PGO131353 PQJ131353:PQK131353 QAF131353:QAG131353 QKB131353:QKC131353 QTX131353:QTY131353 RDT131353:RDU131353 RNP131353:RNQ131353 RXL131353:RXM131353 SHH131353:SHI131353 SRD131353:SRE131353 TAZ131353:TBA131353 TKV131353:TKW131353 TUR131353:TUS131353 UEN131353:UEO131353 UOJ131353:UOK131353 UYF131353:UYG131353 VIB131353:VIC131353 VRX131353:VRY131353 WBT131353:WBU131353 WLP131353:WLQ131353 WVL131353:WVM131353 B196889:E196889 IZ196889:JA196889 SV196889:SW196889 ACR196889:ACS196889 AMN196889:AMO196889 AWJ196889:AWK196889 BGF196889:BGG196889 BQB196889:BQC196889 BZX196889:BZY196889 CJT196889:CJU196889 CTP196889:CTQ196889 DDL196889:DDM196889 DNH196889:DNI196889 DXD196889:DXE196889 EGZ196889:EHA196889 EQV196889:EQW196889 FAR196889:FAS196889 FKN196889:FKO196889 FUJ196889:FUK196889 GEF196889:GEG196889 GOB196889:GOC196889 GXX196889:GXY196889 HHT196889:HHU196889 HRP196889:HRQ196889 IBL196889:IBM196889 ILH196889:ILI196889 IVD196889:IVE196889 JEZ196889:JFA196889 JOV196889:JOW196889 JYR196889:JYS196889 KIN196889:KIO196889 KSJ196889:KSK196889 LCF196889:LCG196889 LMB196889:LMC196889 LVX196889:LVY196889 MFT196889:MFU196889 MPP196889:MPQ196889 MZL196889:MZM196889 NJH196889:NJI196889 NTD196889:NTE196889 OCZ196889:ODA196889 OMV196889:OMW196889 OWR196889:OWS196889 PGN196889:PGO196889 PQJ196889:PQK196889 QAF196889:QAG196889 QKB196889:QKC196889 QTX196889:QTY196889 RDT196889:RDU196889 RNP196889:RNQ196889 RXL196889:RXM196889 SHH196889:SHI196889 SRD196889:SRE196889 TAZ196889:TBA196889 TKV196889:TKW196889 TUR196889:TUS196889 UEN196889:UEO196889 UOJ196889:UOK196889 UYF196889:UYG196889 VIB196889:VIC196889 VRX196889:VRY196889 WBT196889:WBU196889 WLP196889:WLQ196889 WVL196889:WVM196889 B262425:E262425 IZ262425:JA262425 SV262425:SW262425 ACR262425:ACS262425 AMN262425:AMO262425 AWJ262425:AWK262425 BGF262425:BGG262425 BQB262425:BQC262425 BZX262425:BZY262425 CJT262425:CJU262425 CTP262425:CTQ262425 DDL262425:DDM262425 DNH262425:DNI262425 DXD262425:DXE262425 EGZ262425:EHA262425 EQV262425:EQW262425 FAR262425:FAS262425 FKN262425:FKO262425 FUJ262425:FUK262425 GEF262425:GEG262425 GOB262425:GOC262425 GXX262425:GXY262425 HHT262425:HHU262425 HRP262425:HRQ262425 IBL262425:IBM262425 ILH262425:ILI262425 IVD262425:IVE262425 JEZ262425:JFA262425 JOV262425:JOW262425 JYR262425:JYS262425 KIN262425:KIO262425 KSJ262425:KSK262425 LCF262425:LCG262425 LMB262425:LMC262425 LVX262425:LVY262425 MFT262425:MFU262425 MPP262425:MPQ262425 MZL262425:MZM262425 NJH262425:NJI262425 NTD262425:NTE262425 OCZ262425:ODA262425 OMV262425:OMW262425 OWR262425:OWS262425 PGN262425:PGO262425 PQJ262425:PQK262425 QAF262425:QAG262425 QKB262425:QKC262425 QTX262425:QTY262425 RDT262425:RDU262425 RNP262425:RNQ262425 RXL262425:RXM262425 SHH262425:SHI262425 SRD262425:SRE262425 TAZ262425:TBA262425 TKV262425:TKW262425 TUR262425:TUS262425 UEN262425:UEO262425 UOJ262425:UOK262425 UYF262425:UYG262425 VIB262425:VIC262425 VRX262425:VRY262425 WBT262425:WBU262425 WLP262425:WLQ262425 WVL262425:WVM262425 B327961:E327961 IZ327961:JA327961 SV327961:SW327961 ACR327961:ACS327961 AMN327961:AMO327961 AWJ327961:AWK327961 BGF327961:BGG327961 BQB327961:BQC327961 BZX327961:BZY327961 CJT327961:CJU327961 CTP327961:CTQ327961 DDL327961:DDM327961 DNH327961:DNI327961 DXD327961:DXE327961 EGZ327961:EHA327961 EQV327961:EQW327961 FAR327961:FAS327961 FKN327961:FKO327961 FUJ327961:FUK327961 GEF327961:GEG327961 GOB327961:GOC327961 GXX327961:GXY327961 HHT327961:HHU327961 HRP327961:HRQ327961 IBL327961:IBM327961 ILH327961:ILI327961 IVD327961:IVE327961 JEZ327961:JFA327961 JOV327961:JOW327961 JYR327961:JYS327961 KIN327961:KIO327961 KSJ327961:KSK327961 LCF327961:LCG327961 LMB327961:LMC327961 LVX327961:LVY327961 MFT327961:MFU327961 MPP327961:MPQ327961 MZL327961:MZM327961 NJH327961:NJI327961 NTD327961:NTE327961 OCZ327961:ODA327961 OMV327961:OMW327961 OWR327961:OWS327961 PGN327961:PGO327961 PQJ327961:PQK327961 QAF327961:QAG327961 QKB327961:QKC327961 QTX327961:QTY327961 RDT327961:RDU327961 RNP327961:RNQ327961 RXL327961:RXM327961 SHH327961:SHI327961 SRD327961:SRE327961 TAZ327961:TBA327961 TKV327961:TKW327961 TUR327961:TUS327961 UEN327961:UEO327961 UOJ327961:UOK327961 UYF327961:UYG327961 VIB327961:VIC327961 VRX327961:VRY327961 WBT327961:WBU327961 WLP327961:WLQ327961 WVL327961:WVM327961 B393497:E393497 IZ393497:JA393497 SV393497:SW393497 ACR393497:ACS393497 AMN393497:AMO393497 AWJ393497:AWK393497 BGF393497:BGG393497 BQB393497:BQC393497 BZX393497:BZY393497 CJT393497:CJU393497 CTP393497:CTQ393497 DDL393497:DDM393497 DNH393497:DNI393497 DXD393497:DXE393497 EGZ393497:EHA393497 EQV393497:EQW393497 FAR393497:FAS393497 FKN393497:FKO393497 FUJ393497:FUK393497 GEF393497:GEG393497 GOB393497:GOC393497 GXX393497:GXY393497 HHT393497:HHU393497 HRP393497:HRQ393497 IBL393497:IBM393497 ILH393497:ILI393497 IVD393497:IVE393497 JEZ393497:JFA393497 JOV393497:JOW393497 JYR393497:JYS393497 KIN393497:KIO393497 KSJ393497:KSK393497 LCF393497:LCG393497 LMB393497:LMC393497 LVX393497:LVY393497 MFT393497:MFU393497 MPP393497:MPQ393497 MZL393497:MZM393497 NJH393497:NJI393497 NTD393497:NTE393497 OCZ393497:ODA393497 OMV393497:OMW393497 OWR393497:OWS393497 PGN393497:PGO393497 PQJ393497:PQK393497 QAF393497:QAG393497 QKB393497:QKC393497 QTX393497:QTY393497 RDT393497:RDU393497 RNP393497:RNQ393497 RXL393497:RXM393497 SHH393497:SHI393497 SRD393497:SRE393497 TAZ393497:TBA393497 TKV393497:TKW393497 TUR393497:TUS393497 UEN393497:UEO393497 UOJ393497:UOK393497 UYF393497:UYG393497 VIB393497:VIC393497 VRX393497:VRY393497 WBT393497:WBU393497 WLP393497:WLQ393497 WVL393497:WVM393497 B459033:E459033 IZ459033:JA459033 SV459033:SW459033 ACR459033:ACS459033 AMN459033:AMO459033 AWJ459033:AWK459033 BGF459033:BGG459033 BQB459033:BQC459033 BZX459033:BZY459033 CJT459033:CJU459033 CTP459033:CTQ459033 DDL459033:DDM459033 DNH459033:DNI459033 DXD459033:DXE459033 EGZ459033:EHA459033 EQV459033:EQW459033 FAR459033:FAS459033 FKN459033:FKO459033 FUJ459033:FUK459033 GEF459033:GEG459033 GOB459033:GOC459033 GXX459033:GXY459033 HHT459033:HHU459033 HRP459033:HRQ459033 IBL459033:IBM459033 ILH459033:ILI459033 IVD459033:IVE459033 JEZ459033:JFA459033 JOV459033:JOW459033 JYR459033:JYS459033 KIN459033:KIO459033 KSJ459033:KSK459033 LCF459033:LCG459033 LMB459033:LMC459033 LVX459033:LVY459033 MFT459033:MFU459033 MPP459033:MPQ459033 MZL459033:MZM459033 NJH459033:NJI459033 NTD459033:NTE459033 OCZ459033:ODA459033 OMV459033:OMW459033 OWR459033:OWS459033 PGN459033:PGO459033 PQJ459033:PQK459033 QAF459033:QAG459033 QKB459033:QKC459033 QTX459033:QTY459033 RDT459033:RDU459033 RNP459033:RNQ459033 RXL459033:RXM459033 SHH459033:SHI459033 SRD459033:SRE459033 TAZ459033:TBA459033 TKV459033:TKW459033 TUR459033:TUS459033 UEN459033:UEO459033 UOJ459033:UOK459033 UYF459033:UYG459033 VIB459033:VIC459033 VRX459033:VRY459033 WBT459033:WBU459033 WLP459033:WLQ459033 WVL459033:WVM459033 B524569:E524569 IZ524569:JA524569 SV524569:SW524569 ACR524569:ACS524569 AMN524569:AMO524569 AWJ524569:AWK524569 BGF524569:BGG524569 BQB524569:BQC524569 BZX524569:BZY524569 CJT524569:CJU524569 CTP524569:CTQ524569 DDL524569:DDM524569 DNH524569:DNI524569 DXD524569:DXE524569 EGZ524569:EHA524569 EQV524569:EQW524569 FAR524569:FAS524569 FKN524569:FKO524569 FUJ524569:FUK524569 GEF524569:GEG524569 GOB524569:GOC524569 GXX524569:GXY524569 HHT524569:HHU524569 HRP524569:HRQ524569 IBL524569:IBM524569 ILH524569:ILI524569 IVD524569:IVE524569 JEZ524569:JFA524569 JOV524569:JOW524569 JYR524569:JYS524569 KIN524569:KIO524569 KSJ524569:KSK524569 LCF524569:LCG524569 LMB524569:LMC524569 LVX524569:LVY524569 MFT524569:MFU524569 MPP524569:MPQ524569 MZL524569:MZM524569 NJH524569:NJI524569 NTD524569:NTE524569 OCZ524569:ODA524569 OMV524569:OMW524569 OWR524569:OWS524569 PGN524569:PGO524569 PQJ524569:PQK524569 QAF524569:QAG524569 QKB524569:QKC524569 QTX524569:QTY524569 RDT524569:RDU524569 RNP524569:RNQ524569 RXL524569:RXM524569 SHH524569:SHI524569 SRD524569:SRE524569 TAZ524569:TBA524569 TKV524569:TKW524569 TUR524569:TUS524569 UEN524569:UEO524569 UOJ524569:UOK524569 UYF524569:UYG524569 VIB524569:VIC524569 VRX524569:VRY524569 WBT524569:WBU524569 WLP524569:WLQ524569 WVL524569:WVM524569 B590105:E590105 IZ590105:JA590105 SV590105:SW590105 ACR590105:ACS590105 AMN590105:AMO590105 AWJ590105:AWK590105 BGF590105:BGG590105 BQB590105:BQC590105 BZX590105:BZY590105 CJT590105:CJU590105 CTP590105:CTQ590105 DDL590105:DDM590105 DNH590105:DNI590105 DXD590105:DXE590105 EGZ590105:EHA590105 EQV590105:EQW590105 FAR590105:FAS590105 FKN590105:FKO590105 FUJ590105:FUK590105 GEF590105:GEG590105 GOB590105:GOC590105 GXX590105:GXY590105 HHT590105:HHU590105 HRP590105:HRQ590105 IBL590105:IBM590105 ILH590105:ILI590105 IVD590105:IVE590105 JEZ590105:JFA590105 JOV590105:JOW590105 JYR590105:JYS590105 KIN590105:KIO590105 KSJ590105:KSK590105 LCF590105:LCG590105 LMB590105:LMC590105 LVX590105:LVY590105 MFT590105:MFU590105 MPP590105:MPQ590105 MZL590105:MZM590105 NJH590105:NJI590105 NTD590105:NTE590105 OCZ590105:ODA590105 OMV590105:OMW590105 OWR590105:OWS590105 PGN590105:PGO590105 PQJ590105:PQK590105 QAF590105:QAG590105 QKB590105:QKC590105 QTX590105:QTY590105 RDT590105:RDU590105 RNP590105:RNQ590105 RXL590105:RXM590105 SHH590105:SHI590105 SRD590105:SRE590105 TAZ590105:TBA590105 TKV590105:TKW590105 TUR590105:TUS590105 UEN590105:UEO590105 UOJ590105:UOK590105 UYF590105:UYG590105 VIB590105:VIC590105 VRX590105:VRY590105 WBT590105:WBU590105 WLP590105:WLQ590105 WVL590105:WVM590105 B655641:E655641 IZ655641:JA655641 SV655641:SW655641 ACR655641:ACS655641 AMN655641:AMO655641 AWJ655641:AWK655641 BGF655641:BGG655641 BQB655641:BQC655641 BZX655641:BZY655641 CJT655641:CJU655641 CTP655641:CTQ655641 DDL655641:DDM655641 DNH655641:DNI655641 DXD655641:DXE655641 EGZ655641:EHA655641 EQV655641:EQW655641 FAR655641:FAS655641 FKN655641:FKO655641 FUJ655641:FUK655641 GEF655641:GEG655641 GOB655641:GOC655641 GXX655641:GXY655641 HHT655641:HHU655641 HRP655641:HRQ655641 IBL655641:IBM655641 ILH655641:ILI655641 IVD655641:IVE655641 JEZ655641:JFA655641 JOV655641:JOW655641 JYR655641:JYS655641 KIN655641:KIO655641 KSJ655641:KSK655641 LCF655641:LCG655641 LMB655641:LMC655641 LVX655641:LVY655641 MFT655641:MFU655641 MPP655641:MPQ655641 MZL655641:MZM655641 NJH655641:NJI655641 NTD655641:NTE655641 OCZ655641:ODA655641 OMV655641:OMW655641 OWR655641:OWS655641 PGN655641:PGO655641 PQJ655641:PQK655641 QAF655641:QAG655641 QKB655641:QKC655641 QTX655641:QTY655641 RDT655641:RDU655641 RNP655641:RNQ655641 RXL655641:RXM655641 SHH655641:SHI655641 SRD655641:SRE655641 TAZ655641:TBA655641 TKV655641:TKW655641 TUR655641:TUS655641 UEN655641:UEO655641 UOJ655641:UOK655641 UYF655641:UYG655641 VIB655641:VIC655641 VRX655641:VRY655641 WBT655641:WBU655641 WLP655641:WLQ655641 WVL655641:WVM655641 B721177:E721177 IZ721177:JA721177 SV721177:SW721177 ACR721177:ACS721177 AMN721177:AMO721177 AWJ721177:AWK721177 BGF721177:BGG721177 BQB721177:BQC721177 BZX721177:BZY721177 CJT721177:CJU721177 CTP721177:CTQ721177 DDL721177:DDM721177 DNH721177:DNI721177 DXD721177:DXE721177 EGZ721177:EHA721177 EQV721177:EQW721177 FAR721177:FAS721177 FKN721177:FKO721177 FUJ721177:FUK721177 GEF721177:GEG721177 GOB721177:GOC721177 GXX721177:GXY721177 HHT721177:HHU721177 HRP721177:HRQ721177 IBL721177:IBM721177 ILH721177:ILI721177 IVD721177:IVE721177 JEZ721177:JFA721177 JOV721177:JOW721177 JYR721177:JYS721177 KIN721177:KIO721177 KSJ721177:KSK721177 LCF721177:LCG721177 LMB721177:LMC721177 LVX721177:LVY721177 MFT721177:MFU721177 MPP721177:MPQ721177 MZL721177:MZM721177 NJH721177:NJI721177 NTD721177:NTE721177 OCZ721177:ODA721177 OMV721177:OMW721177 OWR721177:OWS721177 PGN721177:PGO721177 PQJ721177:PQK721177 QAF721177:QAG721177 QKB721177:QKC721177 QTX721177:QTY721177 RDT721177:RDU721177 RNP721177:RNQ721177 RXL721177:RXM721177 SHH721177:SHI721177 SRD721177:SRE721177 TAZ721177:TBA721177 TKV721177:TKW721177 TUR721177:TUS721177 UEN721177:UEO721177 UOJ721177:UOK721177 UYF721177:UYG721177 VIB721177:VIC721177 VRX721177:VRY721177 WBT721177:WBU721177 WLP721177:WLQ721177 WVL721177:WVM721177 B786713:E786713 IZ786713:JA786713 SV786713:SW786713 ACR786713:ACS786713 AMN786713:AMO786713 AWJ786713:AWK786713 BGF786713:BGG786713 BQB786713:BQC786713 BZX786713:BZY786713 CJT786713:CJU786713 CTP786713:CTQ786713 DDL786713:DDM786713 DNH786713:DNI786713 DXD786713:DXE786713 EGZ786713:EHA786713 EQV786713:EQW786713 FAR786713:FAS786713 FKN786713:FKO786713 FUJ786713:FUK786713 GEF786713:GEG786713 GOB786713:GOC786713 GXX786713:GXY786713 HHT786713:HHU786713 HRP786713:HRQ786713 IBL786713:IBM786713 ILH786713:ILI786713 IVD786713:IVE786713 JEZ786713:JFA786713 JOV786713:JOW786713 JYR786713:JYS786713 KIN786713:KIO786713 KSJ786713:KSK786713 LCF786713:LCG786713 LMB786713:LMC786713 LVX786713:LVY786713 MFT786713:MFU786713 MPP786713:MPQ786713 MZL786713:MZM786713 NJH786713:NJI786713 NTD786713:NTE786713 OCZ786713:ODA786713 OMV786713:OMW786713 OWR786713:OWS786713 PGN786713:PGO786713 PQJ786713:PQK786713 QAF786713:QAG786713 QKB786713:QKC786713 QTX786713:QTY786713 RDT786713:RDU786713 RNP786713:RNQ786713 RXL786713:RXM786713 SHH786713:SHI786713 SRD786713:SRE786713 TAZ786713:TBA786713 TKV786713:TKW786713 TUR786713:TUS786713 UEN786713:UEO786713 UOJ786713:UOK786713 UYF786713:UYG786713 VIB786713:VIC786713 VRX786713:VRY786713 WBT786713:WBU786713 WLP786713:WLQ786713 WVL786713:WVM786713 B852249:E852249 IZ852249:JA852249 SV852249:SW852249 ACR852249:ACS852249 AMN852249:AMO852249 AWJ852249:AWK852249 BGF852249:BGG852249 BQB852249:BQC852249 BZX852249:BZY852249 CJT852249:CJU852249 CTP852249:CTQ852249 DDL852249:DDM852249 DNH852249:DNI852249 DXD852249:DXE852249 EGZ852249:EHA852249 EQV852249:EQW852249 FAR852249:FAS852249 FKN852249:FKO852249 FUJ852249:FUK852249 GEF852249:GEG852249 GOB852249:GOC852249 GXX852249:GXY852249 HHT852249:HHU852249 HRP852249:HRQ852249 IBL852249:IBM852249 ILH852249:ILI852249 IVD852249:IVE852249 JEZ852249:JFA852249 JOV852249:JOW852249 JYR852249:JYS852249 KIN852249:KIO852249 KSJ852249:KSK852249 LCF852249:LCG852249 LMB852249:LMC852249 LVX852249:LVY852249 MFT852249:MFU852249 MPP852249:MPQ852249 MZL852249:MZM852249 NJH852249:NJI852249 NTD852249:NTE852249 OCZ852249:ODA852249 OMV852249:OMW852249 OWR852249:OWS852249 PGN852249:PGO852249 PQJ852249:PQK852249 QAF852249:QAG852249 QKB852249:QKC852249 QTX852249:QTY852249 RDT852249:RDU852249 RNP852249:RNQ852249 RXL852249:RXM852249 SHH852249:SHI852249 SRD852249:SRE852249 TAZ852249:TBA852249 TKV852249:TKW852249 TUR852249:TUS852249 UEN852249:UEO852249 UOJ852249:UOK852249 UYF852249:UYG852249 VIB852249:VIC852249 VRX852249:VRY852249 WBT852249:WBU852249 WLP852249:WLQ852249 WVL852249:WVM852249 B917785:E917785 IZ917785:JA917785 SV917785:SW917785 ACR917785:ACS917785 AMN917785:AMO917785 AWJ917785:AWK917785 BGF917785:BGG917785 BQB917785:BQC917785 BZX917785:BZY917785 CJT917785:CJU917785 CTP917785:CTQ917785 DDL917785:DDM917785 DNH917785:DNI917785 DXD917785:DXE917785 EGZ917785:EHA917785 EQV917785:EQW917785 FAR917785:FAS917785 FKN917785:FKO917785 FUJ917785:FUK917785 GEF917785:GEG917785 GOB917785:GOC917785 GXX917785:GXY917785 HHT917785:HHU917785 HRP917785:HRQ917785 IBL917785:IBM917785 ILH917785:ILI917785 IVD917785:IVE917785 JEZ917785:JFA917785 JOV917785:JOW917785 JYR917785:JYS917785 KIN917785:KIO917785 KSJ917785:KSK917785 LCF917785:LCG917785 LMB917785:LMC917785 LVX917785:LVY917785 MFT917785:MFU917785 MPP917785:MPQ917785 MZL917785:MZM917785 NJH917785:NJI917785 NTD917785:NTE917785 OCZ917785:ODA917785 OMV917785:OMW917785 OWR917785:OWS917785 PGN917785:PGO917785 PQJ917785:PQK917785 QAF917785:QAG917785 QKB917785:QKC917785 QTX917785:QTY917785 RDT917785:RDU917785 RNP917785:RNQ917785 RXL917785:RXM917785 SHH917785:SHI917785 SRD917785:SRE917785 TAZ917785:TBA917785 TKV917785:TKW917785 TUR917785:TUS917785 UEN917785:UEO917785 UOJ917785:UOK917785 UYF917785:UYG917785 VIB917785:VIC917785 VRX917785:VRY917785 WBT917785:WBU917785 WLP917785:WLQ917785 WVL917785:WVM917785 B983321:E983321 IZ983321:JA983321 SV983321:SW983321 ACR983321:ACS983321 AMN983321:AMO983321 AWJ983321:AWK983321 BGF983321:BGG983321 BQB983321:BQC983321 BZX983321:BZY983321 CJT983321:CJU983321 CTP983321:CTQ983321 DDL983321:DDM983321 DNH983321:DNI983321 DXD983321:DXE983321 EGZ983321:EHA983321 EQV983321:EQW983321 FAR983321:FAS983321 FKN983321:FKO983321 FUJ983321:FUK983321 GEF983321:GEG983321 GOB983321:GOC983321 GXX983321:GXY983321 HHT983321:HHU983321 HRP983321:HRQ983321 IBL983321:IBM983321 ILH983321:ILI983321 IVD983321:IVE983321 JEZ983321:JFA983321 JOV983321:JOW983321 JYR983321:JYS983321 KIN983321:KIO983321 KSJ983321:KSK983321 LCF983321:LCG983321 LMB983321:LMC983321 LVX983321:LVY983321 MFT983321:MFU983321 MPP983321:MPQ983321 MZL983321:MZM983321 NJH983321:NJI983321 NTD983321:NTE983321 OCZ983321:ODA983321 OMV983321:OMW983321 OWR983321:OWS983321 PGN983321:PGO983321 PQJ983321:PQK983321 QAF983321:QAG983321 QKB983321:QKC983321 QTX983321:QTY983321 RDT983321:RDU983321 RNP983321:RNQ983321 RXL983321:RXM983321 SHH983321:SHI983321 SRD983321:SRE983321 TAZ983321:TBA983321 TKV983321:TKW983321 TUR983321:TUS983321 UEN983321:UEO983321 UOJ983321:UOK983321 UYF983321:UYG983321 VIB983321:VIC983321 VRX983321:VRY983321 WBT983321:WBU983321 WLP983321:WLQ983321 WVL983321:WVM983321 G260 JC260 SY260 ACU260 AMQ260 AWM260 BGI260 BQE260 CAA260 CJW260 CTS260 DDO260 DNK260 DXG260 EHC260 EQY260 FAU260 FKQ260 FUM260 GEI260 GOE260 GYA260 HHW260 HRS260 IBO260 ILK260 IVG260 JFC260 JOY260 JYU260 KIQ260 KSM260 LCI260 LME260 LWA260 MFW260 MPS260 MZO260 NJK260 NTG260 ODC260 OMY260 OWU260 PGQ260 PQM260 QAI260 QKE260 QUA260 RDW260 RNS260 RXO260 SHK260 SRG260 TBC260 TKY260 TUU260 UEQ260 UOM260 UYI260 VIE260 VSA260 WBW260 WLS260 WVO260 G65796 JC65796 SY65796 ACU65796 AMQ65796 AWM65796 BGI65796 BQE65796 CAA65796 CJW65796 CTS65796 DDO65796 DNK65796 DXG65796 EHC65796 EQY65796 FAU65796 FKQ65796 FUM65796 GEI65796 GOE65796 GYA65796 HHW65796 HRS65796 IBO65796 ILK65796 IVG65796 JFC65796 JOY65796 JYU65796 KIQ65796 KSM65796 LCI65796 LME65796 LWA65796 MFW65796 MPS65796 MZO65796 NJK65796 NTG65796 ODC65796 OMY65796 OWU65796 PGQ65796 PQM65796 QAI65796 QKE65796 QUA65796 RDW65796 RNS65796 RXO65796 SHK65796 SRG65796 TBC65796 TKY65796 TUU65796 UEQ65796 UOM65796 UYI65796 VIE65796 VSA65796 WBW65796 WLS65796 WVO65796 G131332 JC131332 SY131332 ACU131332 AMQ131332 AWM131332 BGI131332 BQE131332 CAA131332 CJW131332 CTS131332 DDO131332 DNK131332 DXG131332 EHC131332 EQY131332 FAU131332 FKQ131332 FUM131332 GEI131332 GOE131332 GYA131332 HHW131332 HRS131332 IBO131332 ILK131332 IVG131332 JFC131332 JOY131332 JYU131332 KIQ131332 KSM131332 LCI131332 LME131332 LWA131332 MFW131332 MPS131332 MZO131332 NJK131332 NTG131332 ODC131332 OMY131332 OWU131332 PGQ131332 PQM131332 QAI131332 QKE131332 QUA131332 RDW131332 RNS131332 RXO131332 SHK131332 SRG131332 TBC131332 TKY131332 TUU131332 UEQ131332 UOM131332 UYI131332 VIE131332 VSA131332 WBW131332 WLS131332 WVO131332 G196868 JC196868 SY196868 ACU196868 AMQ196868 AWM196868 BGI196868 BQE196868 CAA196868 CJW196868 CTS196868 DDO196868 DNK196868 DXG196868 EHC196868 EQY196868 FAU196868 FKQ196868 FUM196868 GEI196868 GOE196868 GYA196868 HHW196868 HRS196868 IBO196868 ILK196868 IVG196868 JFC196868 JOY196868 JYU196868 KIQ196868 KSM196868 LCI196868 LME196868 LWA196868 MFW196868 MPS196868 MZO196868 NJK196868 NTG196868 ODC196868 OMY196868 OWU196868 PGQ196868 PQM196868 QAI196868 QKE196868 QUA196868 RDW196868 RNS196868 RXO196868 SHK196868 SRG196868 TBC196868 TKY196868 TUU196868 UEQ196868 UOM196868 UYI196868 VIE196868 VSA196868 WBW196868 WLS196868 WVO196868 G262404 JC262404 SY262404 ACU262404 AMQ262404 AWM262404 BGI262404 BQE262404 CAA262404 CJW262404 CTS262404 DDO262404 DNK262404 DXG262404 EHC262404 EQY262404 FAU262404 FKQ262404 FUM262404 GEI262404 GOE262404 GYA262404 HHW262404 HRS262404 IBO262404 ILK262404 IVG262404 JFC262404 JOY262404 JYU262404 KIQ262404 KSM262404 LCI262404 LME262404 LWA262404 MFW262404 MPS262404 MZO262404 NJK262404 NTG262404 ODC262404 OMY262404 OWU262404 PGQ262404 PQM262404 QAI262404 QKE262404 QUA262404 RDW262404 RNS262404 RXO262404 SHK262404 SRG262404 TBC262404 TKY262404 TUU262404 UEQ262404 UOM262404 UYI262404 VIE262404 VSA262404 WBW262404 WLS262404 WVO262404 G327940 JC327940 SY327940 ACU327940 AMQ327940 AWM327940 BGI327940 BQE327940 CAA327940 CJW327940 CTS327940 DDO327940 DNK327940 DXG327940 EHC327940 EQY327940 FAU327940 FKQ327940 FUM327940 GEI327940 GOE327940 GYA327940 HHW327940 HRS327940 IBO327940 ILK327940 IVG327940 JFC327940 JOY327940 JYU327940 KIQ327940 KSM327940 LCI327940 LME327940 LWA327940 MFW327940 MPS327940 MZO327940 NJK327940 NTG327940 ODC327940 OMY327940 OWU327940 PGQ327940 PQM327940 QAI327940 QKE327940 QUA327940 RDW327940 RNS327940 RXO327940 SHK327940 SRG327940 TBC327940 TKY327940 TUU327940 UEQ327940 UOM327940 UYI327940 VIE327940 VSA327940 WBW327940 WLS327940 WVO327940 G393476 JC393476 SY393476 ACU393476 AMQ393476 AWM393476 BGI393476 BQE393476 CAA393476 CJW393476 CTS393476 DDO393476 DNK393476 DXG393476 EHC393476 EQY393476 FAU393476 FKQ393476 FUM393476 GEI393476 GOE393476 GYA393476 HHW393476 HRS393476 IBO393476 ILK393476 IVG393476 JFC393476 JOY393476 JYU393476 KIQ393476 KSM393476 LCI393476 LME393476 LWA393476 MFW393476 MPS393476 MZO393476 NJK393476 NTG393476 ODC393476 OMY393476 OWU393476 PGQ393476 PQM393476 QAI393476 QKE393476 QUA393476 RDW393476 RNS393476 RXO393476 SHK393476 SRG393476 TBC393476 TKY393476 TUU393476 UEQ393476 UOM393476 UYI393476 VIE393476 VSA393476 WBW393476 WLS393476 WVO393476 G459012 JC459012 SY459012 ACU459012 AMQ459012 AWM459012 BGI459012 BQE459012 CAA459012 CJW459012 CTS459012 DDO459012 DNK459012 DXG459012 EHC459012 EQY459012 FAU459012 FKQ459012 FUM459012 GEI459012 GOE459012 GYA459012 HHW459012 HRS459012 IBO459012 ILK459012 IVG459012 JFC459012 JOY459012 JYU459012 KIQ459012 KSM459012 LCI459012 LME459012 LWA459012 MFW459012 MPS459012 MZO459012 NJK459012 NTG459012 ODC459012 OMY459012 OWU459012 PGQ459012 PQM459012 QAI459012 QKE459012 QUA459012 RDW459012 RNS459012 RXO459012 SHK459012 SRG459012 TBC459012 TKY459012 TUU459012 UEQ459012 UOM459012 UYI459012 VIE459012 VSA459012 WBW459012 WLS459012 WVO459012 G524548 JC524548 SY524548 ACU524548 AMQ524548 AWM524548 BGI524548 BQE524548 CAA524548 CJW524548 CTS524548 DDO524548 DNK524548 DXG524548 EHC524548 EQY524548 FAU524548 FKQ524548 FUM524548 GEI524548 GOE524548 GYA524548 HHW524548 HRS524548 IBO524548 ILK524548 IVG524548 JFC524548 JOY524548 JYU524548 KIQ524548 KSM524548 LCI524548 LME524548 LWA524548 MFW524548 MPS524548 MZO524548 NJK524548 NTG524548 ODC524548 OMY524548 OWU524548 PGQ524548 PQM524548 QAI524548 QKE524548 QUA524548 RDW524548 RNS524548 RXO524548 SHK524548 SRG524548 TBC524548 TKY524548 TUU524548 UEQ524548 UOM524548 UYI524548 VIE524548 VSA524548 WBW524548 WLS524548 WVO524548 G590084 JC590084 SY590084 ACU590084 AMQ590084 AWM590084 BGI590084 BQE590084 CAA590084 CJW590084 CTS590084 DDO590084 DNK590084 DXG590084 EHC590084 EQY590084 FAU590084 FKQ590084 FUM590084 GEI590084 GOE590084 GYA590084 HHW590084 HRS590084 IBO590084 ILK590084 IVG590084 JFC590084 JOY590084 JYU590084 KIQ590084 KSM590084 LCI590084 LME590084 LWA590084 MFW590084 MPS590084 MZO590084 NJK590084 NTG590084 ODC590084 OMY590084 OWU590084 PGQ590084 PQM590084 QAI590084 QKE590084 QUA590084 RDW590084 RNS590084 RXO590084 SHK590084 SRG590084 TBC590084 TKY590084 TUU590084 UEQ590084 UOM590084 UYI590084 VIE590084 VSA590084 WBW590084 WLS590084 WVO590084 G655620 JC655620 SY655620 ACU655620 AMQ655620 AWM655620 BGI655620 BQE655620 CAA655620 CJW655620 CTS655620 DDO655620 DNK655620 DXG655620 EHC655620 EQY655620 FAU655620 FKQ655620 FUM655620 GEI655620 GOE655620 GYA655620 HHW655620 HRS655620 IBO655620 ILK655620 IVG655620 JFC655620 JOY655620 JYU655620 KIQ655620 KSM655620 LCI655620 LME655620 LWA655620 MFW655620 MPS655620 MZO655620 NJK655620 NTG655620 ODC655620 OMY655620 OWU655620 PGQ655620 PQM655620 QAI655620 QKE655620 QUA655620 RDW655620 RNS655620 RXO655620 SHK655620 SRG655620 TBC655620 TKY655620 TUU655620 UEQ655620 UOM655620 UYI655620 VIE655620 VSA655620 WBW655620 WLS655620 WVO655620 G721156 JC721156 SY721156 ACU721156 AMQ721156 AWM721156 BGI721156 BQE721156 CAA721156 CJW721156 CTS721156 DDO721156 DNK721156 DXG721156 EHC721156 EQY721156 FAU721156 FKQ721156 FUM721156 GEI721156 GOE721156 GYA721156 HHW721156 HRS721156 IBO721156 ILK721156 IVG721156 JFC721156 JOY721156 JYU721156 KIQ721156 KSM721156 LCI721156 LME721156 LWA721156 MFW721156 MPS721156 MZO721156 NJK721156 NTG721156 ODC721156 OMY721156 OWU721156 PGQ721156 PQM721156 QAI721156 QKE721156 QUA721156 RDW721156 RNS721156 RXO721156 SHK721156 SRG721156 TBC721156 TKY721156 TUU721156 UEQ721156 UOM721156 UYI721156 VIE721156 VSA721156 WBW721156 WLS721156 WVO721156 G786692 JC786692 SY786692 ACU786692 AMQ786692 AWM786692 BGI786692 BQE786692 CAA786692 CJW786692 CTS786692 DDO786692 DNK786692 DXG786692 EHC786692 EQY786692 FAU786692 FKQ786692 FUM786692 GEI786692 GOE786692 GYA786692 HHW786692 HRS786692 IBO786692 ILK786692 IVG786692 JFC786692 JOY786692 JYU786692 KIQ786692 KSM786692 LCI786692 LME786692 LWA786692 MFW786692 MPS786692 MZO786692 NJK786692 NTG786692 ODC786692 OMY786692 OWU786692 PGQ786692 PQM786692 QAI786692 QKE786692 QUA786692 RDW786692 RNS786692 RXO786692 SHK786692 SRG786692 TBC786692 TKY786692 TUU786692 UEQ786692 UOM786692 UYI786692 VIE786692 VSA786692 WBW786692 WLS786692 WVO786692 G852228 JC852228 SY852228 ACU852228 AMQ852228 AWM852228 BGI852228 BQE852228 CAA852228 CJW852228 CTS852228 DDO852228 DNK852228 DXG852228 EHC852228 EQY852228 FAU852228 FKQ852228 FUM852228 GEI852228 GOE852228 GYA852228 HHW852228 HRS852228 IBO852228 ILK852228 IVG852228 JFC852228 JOY852228 JYU852228 KIQ852228 KSM852228 LCI852228 LME852228 LWA852228 MFW852228 MPS852228 MZO852228 NJK852228 NTG852228 ODC852228 OMY852228 OWU852228 PGQ852228 PQM852228 QAI852228 QKE852228 QUA852228 RDW852228 RNS852228 RXO852228 SHK852228 SRG852228 TBC852228 TKY852228 TUU852228 UEQ852228 UOM852228 UYI852228 VIE852228 VSA852228 WBW852228 WLS852228 WVO852228 G917764 JC917764 SY917764 ACU917764 AMQ917764 AWM917764 BGI917764 BQE917764 CAA917764 CJW917764 CTS917764 DDO917764 DNK917764 DXG917764 EHC917764 EQY917764 FAU917764 FKQ917764 FUM917764 GEI917764 GOE917764 GYA917764 HHW917764 HRS917764 IBO917764 ILK917764 IVG917764 JFC917764 JOY917764 JYU917764 KIQ917764 KSM917764 LCI917764 LME917764 LWA917764 MFW917764 MPS917764 MZO917764 NJK917764 NTG917764 ODC917764 OMY917764 OWU917764 PGQ917764 PQM917764 QAI917764 QKE917764 QUA917764 RDW917764 RNS917764 RXO917764 SHK917764 SRG917764 TBC917764 TKY917764 TUU917764 UEQ917764 UOM917764 UYI917764 VIE917764 VSA917764 WBW917764 WLS917764 WVO917764 G983300 JC983300 SY983300 ACU983300 AMQ983300 AWM983300 BGI983300 BQE983300 CAA983300 CJW983300 CTS983300 DDO983300 DNK983300 DXG983300 EHC983300 EQY983300 FAU983300 FKQ983300 FUM983300 GEI983300 GOE983300 GYA983300 HHW983300 HRS983300 IBO983300 ILK983300 IVG983300 JFC983300 JOY983300 JYU983300 KIQ983300 KSM983300 LCI983300 LME983300 LWA983300 MFW983300 MPS983300 MZO983300 NJK983300 NTG983300 ODC983300 OMY983300 OWU983300 PGQ983300 PQM983300 QAI983300 QKE983300 QUA983300 RDW983300 RNS983300 RXO983300 SHK983300 SRG983300 TBC983300 TKY983300 TUU983300 UEQ983300 UOM983300 UYI983300 VIE983300 VSA983300 WBW983300 WLS983300 WVO983300 F179:F188 JB179:JB188 SX179:SX188 ACT179:ACT188 AMP179:AMP188 AWL179:AWL188 BGH179:BGH188 BQD179:BQD188 BZZ179:BZZ188 CJV179:CJV188 CTR179:CTR188 DDN179:DDN188 DNJ179:DNJ188 DXF179:DXF188 EHB179:EHB188 EQX179:EQX188 FAT179:FAT188 FKP179:FKP188 FUL179:FUL188 GEH179:GEH188 GOD179:GOD188 GXZ179:GXZ188 HHV179:HHV188 HRR179:HRR188 IBN179:IBN188 ILJ179:ILJ188 IVF179:IVF188 JFB179:JFB188 JOX179:JOX188 JYT179:JYT188 KIP179:KIP188 KSL179:KSL188 LCH179:LCH188 LMD179:LMD188 LVZ179:LVZ188 MFV179:MFV188 MPR179:MPR188 MZN179:MZN188 NJJ179:NJJ188 NTF179:NTF188 ODB179:ODB188 OMX179:OMX188 OWT179:OWT188 PGP179:PGP188 PQL179:PQL188 QAH179:QAH188 QKD179:QKD188 QTZ179:QTZ188 RDV179:RDV188 RNR179:RNR188 RXN179:RXN188 SHJ179:SHJ188 SRF179:SRF188 TBB179:TBB188 TKX179:TKX188 TUT179:TUT188 UEP179:UEP188 UOL179:UOL188 UYH179:UYH188 VID179:VID188 VRZ179:VRZ188 WBV179:WBV188 WLR179:WLR188 WVN179:WVN188 F65715:F65724 JB65715:JB65724 SX65715:SX65724 ACT65715:ACT65724 AMP65715:AMP65724 AWL65715:AWL65724 BGH65715:BGH65724 BQD65715:BQD65724 BZZ65715:BZZ65724 CJV65715:CJV65724 CTR65715:CTR65724 DDN65715:DDN65724 DNJ65715:DNJ65724 DXF65715:DXF65724 EHB65715:EHB65724 EQX65715:EQX65724 FAT65715:FAT65724 FKP65715:FKP65724 FUL65715:FUL65724 GEH65715:GEH65724 GOD65715:GOD65724 GXZ65715:GXZ65724 HHV65715:HHV65724 HRR65715:HRR65724 IBN65715:IBN65724 ILJ65715:ILJ65724 IVF65715:IVF65724 JFB65715:JFB65724 JOX65715:JOX65724 JYT65715:JYT65724 KIP65715:KIP65724 KSL65715:KSL65724 LCH65715:LCH65724 LMD65715:LMD65724 LVZ65715:LVZ65724 MFV65715:MFV65724 MPR65715:MPR65724 MZN65715:MZN65724 NJJ65715:NJJ65724 NTF65715:NTF65724 ODB65715:ODB65724 OMX65715:OMX65724 OWT65715:OWT65724 PGP65715:PGP65724 PQL65715:PQL65724 QAH65715:QAH65724 QKD65715:QKD65724 QTZ65715:QTZ65724 RDV65715:RDV65724 RNR65715:RNR65724 RXN65715:RXN65724 SHJ65715:SHJ65724 SRF65715:SRF65724 TBB65715:TBB65724 TKX65715:TKX65724 TUT65715:TUT65724 UEP65715:UEP65724 UOL65715:UOL65724 UYH65715:UYH65724 VID65715:VID65724 VRZ65715:VRZ65724 WBV65715:WBV65724 WLR65715:WLR65724 WVN65715:WVN65724 F131251:F131260 JB131251:JB131260 SX131251:SX131260 ACT131251:ACT131260 AMP131251:AMP131260 AWL131251:AWL131260 BGH131251:BGH131260 BQD131251:BQD131260 BZZ131251:BZZ131260 CJV131251:CJV131260 CTR131251:CTR131260 DDN131251:DDN131260 DNJ131251:DNJ131260 DXF131251:DXF131260 EHB131251:EHB131260 EQX131251:EQX131260 FAT131251:FAT131260 FKP131251:FKP131260 FUL131251:FUL131260 GEH131251:GEH131260 GOD131251:GOD131260 GXZ131251:GXZ131260 HHV131251:HHV131260 HRR131251:HRR131260 IBN131251:IBN131260 ILJ131251:ILJ131260 IVF131251:IVF131260 JFB131251:JFB131260 JOX131251:JOX131260 JYT131251:JYT131260 KIP131251:KIP131260 KSL131251:KSL131260 LCH131251:LCH131260 LMD131251:LMD131260 LVZ131251:LVZ131260 MFV131251:MFV131260 MPR131251:MPR131260 MZN131251:MZN131260 NJJ131251:NJJ131260 NTF131251:NTF131260 ODB131251:ODB131260 OMX131251:OMX131260 OWT131251:OWT131260 PGP131251:PGP131260 PQL131251:PQL131260 QAH131251:QAH131260 QKD131251:QKD131260 QTZ131251:QTZ131260 RDV131251:RDV131260 RNR131251:RNR131260 RXN131251:RXN131260 SHJ131251:SHJ131260 SRF131251:SRF131260 TBB131251:TBB131260 TKX131251:TKX131260 TUT131251:TUT131260 UEP131251:UEP131260 UOL131251:UOL131260 UYH131251:UYH131260 VID131251:VID131260 VRZ131251:VRZ131260 WBV131251:WBV131260 WLR131251:WLR131260 WVN131251:WVN131260 F196787:F196796 JB196787:JB196796 SX196787:SX196796 ACT196787:ACT196796 AMP196787:AMP196796 AWL196787:AWL196796 BGH196787:BGH196796 BQD196787:BQD196796 BZZ196787:BZZ196796 CJV196787:CJV196796 CTR196787:CTR196796 DDN196787:DDN196796 DNJ196787:DNJ196796 DXF196787:DXF196796 EHB196787:EHB196796 EQX196787:EQX196796 FAT196787:FAT196796 FKP196787:FKP196796 FUL196787:FUL196796 GEH196787:GEH196796 GOD196787:GOD196796 GXZ196787:GXZ196796 HHV196787:HHV196796 HRR196787:HRR196796 IBN196787:IBN196796 ILJ196787:ILJ196796 IVF196787:IVF196796 JFB196787:JFB196796 JOX196787:JOX196796 JYT196787:JYT196796 KIP196787:KIP196796 KSL196787:KSL196796 LCH196787:LCH196796 LMD196787:LMD196796 LVZ196787:LVZ196796 MFV196787:MFV196796 MPR196787:MPR196796 MZN196787:MZN196796 NJJ196787:NJJ196796 NTF196787:NTF196796 ODB196787:ODB196796 OMX196787:OMX196796 OWT196787:OWT196796 PGP196787:PGP196796 PQL196787:PQL196796 QAH196787:QAH196796 QKD196787:QKD196796 QTZ196787:QTZ196796 RDV196787:RDV196796 RNR196787:RNR196796 RXN196787:RXN196796 SHJ196787:SHJ196796 SRF196787:SRF196796 TBB196787:TBB196796 TKX196787:TKX196796 TUT196787:TUT196796 UEP196787:UEP196796 UOL196787:UOL196796 UYH196787:UYH196796 VID196787:VID196796 VRZ196787:VRZ196796 WBV196787:WBV196796 WLR196787:WLR196796 WVN196787:WVN196796 F262323:F262332 JB262323:JB262332 SX262323:SX262332 ACT262323:ACT262332 AMP262323:AMP262332 AWL262323:AWL262332 BGH262323:BGH262332 BQD262323:BQD262332 BZZ262323:BZZ262332 CJV262323:CJV262332 CTR262323:CTR262332 DDN262323:DDN262332 DNJ262323:DNJ262332 DXF262323:DXF262332 EHB262323:EHB262332 EQX262323:EQX262332 FAT262323:FAT262332 FKP262323:FKP262332 FUL262323:FUL262332 GEH262323:GEH262332 GOD262323:GOD262332 GXZ262323:GXZ262332 HHV262323:HHV262332 HRR262323:HRR262332 IBN262323:IBN262332 ILJ262323:ILJ262332 IVF262323:IVF262332 JFB262323:JFB262332 JOX262323:JOX262332 JYT262323:JYT262332 KIP262323:KIP262332 KSL262323:KSL262332 LCH262323:LCH262332 LMD262323:LMD262332 LVZ262323:LVZ262332 MFV262323:MFV262332 MPR262323:MPR262332 MZN262323:MZN262332 NJJ262323:NJJ262332 NTF262323:NTF262332 ODB262323:ODB262332 OMX262323:OMX262332 OWT262323:OWT262332 PGP262323:PGP262332 PQL262323:PQL262332 QAH262323:QAH262332 QKD262323:QKD262332 QTZ262323:QTZ262332 RDV262323:RDV262332 RNR262323:RNR262332 RXN262323:RXN262332 SHJ262323:SHJ262332 SRF262323:SRF262332 TBB262323:TBB262332 TKX262323:TKX262332 TUT262323:TUT262332 UEP262323:UEP262332 UOL262323:UOL262332 UYH262323:UYH262332 VID262323:VID262332 VRZ262323:VRZ262332 WBV262323:WBV262332 WLR262323:WLR262332 WVN262323:WVN262332 F327859:F327868 JB327859:JB327868 SX327859:SX327868 ACT327859:ACT327868 AMP327859:AMP327868 AWL327859:AWL327868 BGH327859:BGH327868 BQD327859:BQD327868 BZZ327859:BZZ327868 CJV327859:CJV327868 CTR327859:CTR327868 DDN327859:DDN327868 DNJ327859:DNJ327868 DXF327859:DXF327868 EHB327859:EHB327868 EQX327859:EQX327868 FAT327859:FAT327868 FKP327859:FKP327868 FUL327859:FUL327868 GEH327859:GEH327868 GOD327859:GOD327868 GXZ327859:GXZ327868 HHV327859:HHV327868 HRR327859:HRR327868 IBN327859:IBN327868 ILJ327859:ILJ327868 IVF327859:IVF327868 JFB327859:JFB327868 JOX327859:JOX327868 JYT327859:JYT327868 KIP327859:KIP327868 KSL327859:KSL327868 LCH327859:LCH327868 LMD327859:LMD327868 LVZ327859:LVZ327868 MFV327859:MFV327868 MPR327859:MPR327868 MZN327859:MZN327868 NJJ327859:NJJ327868 NTF327859:NTF327868 ODB327859:ODB327868 OMX327859:OMX327868 OWT327859:OWT327868 PGP327859:PGP327868 PQL327859:PQL327868 QAH327859:QAH327868 QKD327859:QKD327868 QTZ327859:QTZ327868 RDV327859:RDV327868 RNR327859:RNR327868 RXN327859:RXN327868 SHJ327859:SHJ327868 SRF327859:SRF327868 TBB327859:TBB327868 TKX327859:TKX327868 TUT327859:TUT327868 UEP327859:UEP327868 UOL327859:UOL327868 UYH327859:UYH327868 VID327859:VID327868 VRZ327859:VRZ327868 WBV327859:WBV327868 WLR327859:WLR327868 WVN327859:WVN327868 F393395:F393404 JB393395:JB393404 SX393395:SX393404 ACT393395:ACT393404 AMP393395:AMP393404 AWL393395:AWL393404 BGH393395:BGH393404 BQD393395:BQD393404 BZZ393395:BZZ393404 CJV393395:CJV393404 CTR393395:CTR393404 DDN393395:DDN393404 DNJ393395:DNJ393404 DXF393395:DXF393404 EHB393395:EHB393404 EQX393395:EQX393404 FAT393395:FAT393404 FKP393395:FKP393404 FUL393395:FUL393404 GEH393395:GEH393404 GOD393395:GOD393404 GXZ393395:GXZ393404 HHV393395:HHV393404 HRR393395:HRR393404 IBN393395:IBN393404 ILJ393395:ILJ393404 IVF393395:IVF393404 JFB393395:JFB393404 JOX393395:JOX393404 JYT393395:JYT393404 KIP393395:KIP393404 KSL393395:KSL393404 LCH393395:LCH393404 LMD393395:LMD393404 LVZ393395:LVZ393404 MFV393395:MFV393404 MPR393395:MPR393404 MZN393395:MZN393404 NJJ393395:NJJ393404 NTF393395:NTF393404 ODB393395:ODB393404 OMX393395:OMX393404 OWT393395:OWT393404 PGP393395:PGP393404 PQL393395:PQL393404 QAH393395:QAH393404 QKD393395:QKD393404 QTZ393395:QTZ393404 RDV393395:RDV393404 RNR393395:RNR393404 RXN393395:RXN393404 SHJ393395:SHJ393404 SRF393395:SRF393404 TBB393395:TBB393404 TKX393395:TKX393404 TUT393395:TUT393404 UEP393395:UEP393404 UOL393395:UOL393404 UYH393395:UYH393404 VID393395:VID393404 VRZ393395:VRZ393404 WBV393395:WBV393404 WLR393395:WLR393404 WVN393395:WVN393404 F458931:F458940 JB458931:JB458940 SX458931:SX458940 ACT458931:ACT458940 AMP458931:AMP458940 AWL458931:AWL458940 BGH458931:BGH458940 BQD458931:BQD458940 BZZ458931:BZZ458940 CJV458931:CJV458940 CTR458931:CTR458940 DDN458931:DDN458940 DNJ458931:DNJ458940 DXF458931:DXF458940 EHB458931:EHB458940 EQX458931:EQX458940 FAT458931:FAT458940 FKP458931:FKP458940 FUL458931:FUL458940 GEH458931:GEH458940 GOD458931:GOD458940 GXZ458931:GXZ458940 HHV458931:HHV458940 HRR458931:HRR458940 IBN458931:IBN458940 ILJ458931:ILJ458940 IVF458931:IVF458940 JFB458931:JFB458940 JOX458931:JOX458940 JYT458931:JYT458940 KIP458931:KIP458940 KSL458931:KSL458940 LCH458931:LCH458940 LMD458931:LMD458940 LVZ458931:LVZ458940 MFV458931:MFV458940 MPR458931:MPR458940 MZN458931:MZN458940 NJJ458931:NJJ458940 NTF458931:NTF458940 ODB458931:ODB458940 OMX458931:OMX458940 OWT458931:OWT458940 PGP458931:PGP458940 PQL458931:PQL458940 QAH458931:QAH458940 QKD458931:QKD458940 QTZ458931:QTZ458940 RDV458931:RDV458940 RNR458931:RNR458940 RXN458931:RXN458940 SHJ458931:SHJ458940 SRF458931:SRF458940 TBB458931:TBB458940 TKX458931:TKX458940 TUT458931:TUT458940 UEP458931:UEP458940 UOL458931:UOL458940 UYH458931:UYH458940 VID458931:VID458940 VRZ458931:VRZ458940 WBV458931:WBV458940 WLR458931:WLR458940 WVN458931:WVN458940 F524467:F524476 JB524467:JB524476 SX524467:SX524476 ACT524467:ACT524476 AMP524467:AMP524476 AWL524467:AWL524476 BGH524467:BGH524476 BQD524467:BQD524476 BZZ524467:BZZ524476 CJV524467:CJV524476 CTR524467:CTR524476 DDN524467:DDN524476 DNJ524467:DNJ524476 DXF524467:DXF524476 EHB524467:EHB524476 EQX524467:EQX524476 FAT524467:FAT524476 FKP524467:FKP524476 FUL524467:FUL524476 GEH524467:GEH524476 GOD524467:GOD524476 GXZ524467:GXZ524476 HHV524467:HHV524476 HRR524467:HRR524476 IBN524467:IBN524476 ILJ524467:ILJ524476 IVF524467:IVF524476 JFB524467:JFB524476 JOX524467:JOX524476 JYT524467:JYT524476 KIP524467:KIP524476 KSL524467:KSL524476 LCH524467:LCH524476 LMD524467:LMD524476 LVZ524467:LVZ524476 MFV524467:MFV524476 MPR524467:MPR524476 MZN524467:MZN524476 NJJ524467:NJJ524476 NTF524467:NTF524476 ODB524467:ODB524476 OMX524467:OMX524476 OWT524467:OWT524476 PGP524467:PGP524476 PQL524467:PQL524476 QAH524467:QAH524476 QKD524467:QKD524476 QTZ524467:QTZ524476 RDV524467:RDV524476 RNR524467:RNR524476 RXN524467:RXN524476 SHJ524467:SHJ524476 SRF524467:SRF524476 TBB524467:TBB524476 TKX524467:TKX524476 TUT524467:TUT524476 UEP524467:UEP524476 UOL524467:UOL524476 UYH524467:UYH524476 VID524467:VID524476 VRZ524467:VRZ524476 WBV524467:WBV524476 WLR524467:WLR524476 WVN524467:WVN524476 F590003:F590012 JB590003:JB590012 SX590003:SX590012 ACT590003:ACT590012 AMP590003:AMP590012 AWL590003:AWL590012 BGH590003:BGH590012 BQD590003:BQD590012 BZZ590003:BZZ590012 CJV590003:CJV590012 CTR590003:CTR590012 DDN590003:DDN590012 DNJ590003:DNJ590012 DXF590003:DXF590012 EHB590003:EHB590012 EQX590003:EQX590012 FAT590003:FAT590012 FKP590003:FKP590012 FUL590003:FUL590012 GEH590003:GEH590012 GOD590003:GOD590012 GXZ590003:GXZ590012 HHV590003:HHV590012 HRR590003:HRR590012 IBN590003:IBN590012 ILJ590003:ILJ590012 IVF590003:IVF590012 JFB590003:JFB590012 JOX590003:JOX590012 JYT590003:JYT590012 KIP590003:KIP590012 KSL590003:KSL590012 LCH590003:LCH590012 LMD590003:LMD590012 LVZ590003:LVZ590012 MFV590003:MFV590012 MPR590003:MPR590012 MZN590003:MZN590012 NJJ590003:NJJ590012 NTF590003:NTF590012 ODB590003:ODB590012 OMX590003:OMX590012 OWT590003:OWT590012 PGP590003:PGP590012 PQL590003:PQL590012 QAH590003:QAH590012 QKD590003:QKD590012 QTZ590003:QTZ590012 RDV590003:RDV590012 RNR590003:RNR590012 RXN590003:RXN590012 SHJ590003:SHJ590012 SRF590003:SRF590012 TBB590003:TBB590012 TKX590003:TKX590012 TUT590003:TUT590012 UEP590003:UEP590012 UOL590003:UOL590012 UYH590003:UYH590012 VID590003:VID590012 VRZ590003:VRZ590012 WBV590003:WBV590012 WLR590003:WLR590012 WVN590003:WVN590012 F655539:F655548 JB655539:JB655548 SX655539:SX655548 ACT655539:ACT655548 AMP655539:AMP655548 AWL655539:AWL655548 BGH655539:BGH655548 BQD655539:BQD655548 BZZ655539:BZZ655548 CJV655539:CJV655548 CTR655539:CTR655548 DDN655539:DDN655548 DNJ655539:DNJ655548 DXF655539:DXF655548 EHB655539:EHB655548 EQX655539:EQX655548 FAT655539:FAT655548 FKP655539:FKP655548 FUL655539:FUL655548 GEH655539:GEH655548 GOD655539:GOD655548 GXZ655539:GXZ655548 HHV655539:HHV655548 HRR655539:HRR655548 IBN655539:IBN655548 ILJ655539:ILJ655548 IVF655539:IVF655548 JFB655539:JFB655548 JOX655539:JOX655548 JYT655539:JYT655548 KIP655539:KIP655548 KSL655539:KSL655548 LCH655539:LCH655548 LMD655539:LMD655548 LVZ655539:LVZ655548 MFV655539:MFV655548 MPR655539:MPR655548 MZN655539:MZN655548 NJJ655539:NJJ655548 NTF655539:NTF655548 ODB655539:ODB655548 OMX655539:OMX655548 OWT655539:OWT655548 PGP655539:PGP655548 PQL655539:PQL655548 QAH655539:QAH655548 QKD655539:QKD655548 QTZ655539:QTZ655548 RDV655539:RDV655548 RNR655539:RNR655548 RXN655539:RXN655548 SHJ655539:SHJ655548 SRF655539:SRF655548 TBB655539:TBB655548 TKX655539:TKX655548 TUT655539:TUT655548 UEP655539:UEP655548 UOL655539:UOL655548 UYH655539:UYH655548 VID655539:VID655548 VRZ655539:VRZ655548 WBV655539:WBV655548 WLR655539:WLR655548 WVN655539:WVN655548 F721075:F721084 JB721075:JB721084 SX721075:SX721084 ACT721075:ACT721084 AMP721075:AMP721084 AWL721075:AWL721084 BGH721075:BGH721084 BQD721075:BQD721084 BZZ721075:BZZ721084 CJV721075:CJV721084 CTR721075:CTR721084 DDN721075:DDN721084 DNJ721075:DNJ721084 DXF721075:DXF721084 EHB721075:EHB721084 EQX721075:EQX721084 FAT721075:FAT721084 FKP721075:FKP721084 FUL721075:FUL721084 GEH721075:GEH721084 GOD721075:GOD721084 GXZ721075:GXZ721084 HHV721075:HHV721084 HRR721075:HRR721084 IBN721075:IBN721084 ILJ721075:ILJ721084 IVF721075:IVF721084 JFB721075:JFB721084 JOX721075:JOX721084 JYT721075:JYT721084 KIP721075:KIP721084 KSL721075:KSL721084 LCH721075:LCH721084 LMD721075:LMD721084 LVZ721075:LVZ721084 MFV721075:MFV721084 MPR721075:MPR721084 MZN721075:MZN721084 NJJ721075:NJJ721084 NTF721075:NTF721084 ODB721075:ODB721084 OMX721075:OMX721084 OWT721075:OWT721084 PGP721075:PGP721084 PQL721075:PQL721084 QAH721075:QAH721084 QKD721075:QKD721084 QTZ721075:QTZ721084 RDV721075:RDV721084 RNR721075:RNR721084 RXN721075:RXN721084 SHJ721075:SHJ721084 SRF721075:SRF721084 TBB721075:TBB721084 TKX721075:TKX721084 TUT721075:TUT721084 UEP721075:UEP721084 UOL721075:UOL721084 UYH721075:UYH721084 VID721075:VID721084 VRZ721075:VRZ721084 WBV721075:WBV721084 WLR721075:WLR721084 WVN721075:WVN721084 F786611:F786620 JB786611:JB786620 SX786611:SX786620 ACT786611:ACT786620 AMP786611:AMP786620 AWL786611:AWL786620 BGH786611:BGH786620 BQD786611:BQD786620 BZZ786611:BZZ786620 CJV786611:CJV786620 CTR786611:CTR786620 DDN786611:DDN786620 DNJ786611:DNJ786620 DXF786611:DXF786620 EHB786611:EHB786620 EQX786611:EQX786620 FAT786611:FAT786620 FKP786611:FKP786620 FUL786611:FUL786620 GEH786611:GEH786620 GOD786611:GOD786620 GXZ786611:GXZ786620 HHV786611:HHV786620 HRR786611:HRR786620 IBN786611:IBN786620 ILJ786611:ILJ786620 IVF786611:IVF786620 JFB786611:JFB786620 JOX786611:JOX786620 JYT786611:JYT786620 KIP786611:KIP786620 KSL786611:KSL786620 LCH786611:LCH786620 LMD786611:LMD786620 LVZ786611:LVZ786620 MFV786611:MFV786620 MPR786611:MPR786620 MZN786611:MZN786620 NJJ786611:NJJ786620 NTF786611:NTF786620 ODB786611:ODB786620 OMX786611:OMX786620 OWT786611:OWT786620 PGP786611:PGP786620 PQL786611:PQL786620 QAH786611:QAH786620 QKD786611:QKD786620 QTZ786611:QTZ786620 RDV786611:RDV786620 RNR786611:RNR786620 RXN786611:RXN786620 SHJ786611:SHJ786620 SRF786611:SRF786620 TBB786611:TBB786620 TKX786611:TKX786620 TUT786611:TUT786620 UEP786611:UEP786620 UOL786611:UOL786620 UYH786611:UYH786620 VID786611:VID786620 VRZ786611:VRZ786620 WBV786611:WBV786620 WLR786611:WLR786620 WVN786611:WVN786620 F852147:F852156 JB852147:JB852156 SX852147:SX852156 ACT852147:ACT852156 AMP852147:AMP852156 AWL852147:AWL852156 BGH852147:BGH852156 BQD852147:BQD852156 BZZ852147:BZZ852156 CJV852147:CJV852156 CTR852147:CTR852156 DDN852147:DDN852156 DNJ852147:DNJ852156 DXF852147:DXF852156 EHB852147:EHB852156 EQX852147:EQX852156 FAT852147:FAT852156 FKP852147:FKP852156 FUL852147:FUL852156 GEH852147:GEH852156 GOD852147:GOD852156 GXZ852147:GXZ852156 HHV852147:HHV852156 HRR852147:HRR852156 IBN852147:IBN852156 ILJ852147:ILJ852156 IVF852147:IVF852156 JFB852147:JFB852156 JOX852147:JOX852156 JYT852147:JYT852156 KIP852147:KIP852156 KSL852147:KSL852156 LCH852147:LCH852156 LMD852147:LMD852156 LVZ852147:LVZ852156 MFV852147:MFV852156 MPR852147:MPR852156 MZN852147:MZN852156 NJJ852147:NJJ852156 NTF852147:NTF852156 ODB852147:ODB852156 OMX852147:OMX852156 OWT852147:OWT852156 PGP852147:PGP852156 PQL852147:PQL852156 QAH852147:QAH852156 QKD852147:QKD852156 QTZ852147:QTZ852156 RDV852147:RDV852156 RNR852147:RNR852156 RXN852147:RXN852156 SHJ852147:SHJ852156 SRF852147:SRF852156 TBB852147:TBB852156 TKX852147:TKX852156 TUT852147:TUT852156 UEP852147:UEP852156 UOL852147:UOL852156 UYH852147:UYH852156 VID852147:VID852156 VRZ852147:VRZ852156 WBV852147:WBV852156 WLR852147:WLR852156 WVN852147:WVN852156 F917683:F917692 JB917683:JB917692 SX917683:SX917692 ACT917683:ACT917692 AMP917683:AMP917692 AWL917683:AWL917692 BGH917683:BGH917692 BQD917683:BQD917692 BZZ917683:BZZ917692 CJV917683:CJV917692 CTR917683:CTR917692 DDN917683:DDN917692 DNJ917683:DNJ917692 DXF917683:DXF917692 EHB917683:EHB917692 EQX917683:EQX917692 FAT917683:FAT917692 FKP917683:FKP917692 FUL917683:FUL917692 GEH917683:GEH917692 GOD917683:GOD917692 GXZ917683:GXZ917692 HHV917683:HHV917692 HRR917683:HRR917692 IBN917683:IBN917692 ILJ917683:ILJ917692 IVF917683:IVF917692 JFB917683:JFB917692 JOX917683:JOX917692 JYT917683:JYT917692 KIP917683:KIP917692 KSL917683:KSL917692 LCH917683:LCH917692 LMD917683:LMD917692 LVZ917683:LVZ917692 MFV917683:MFV917692 MPR917683:MPR917692 MZN917683:MZN917692 NJJ917683:NJJ917692 NTF917683:NTF917692 ODB917683:ODB917692 OMX917683:OMX917692 OWT917683:OWT917692 PGP917683:PGP917692 PQL917683:PQL917692 QAH917683:QAH917692 QKD917683:QKD917692 QTZ917683:QTZ917692 RDV917683:RDV917692 RNR917683:RNR917692 RXN917683:RXN917692 SHJ917683:SHJ917692 SRF917683:SRF917692 TBB917683:TBB917692 TKX917683:TKX917692 TUT917683:TUT917692 UEP917683:UEP917692 UOL917683:UOL917692 UYH917683:UYH917692 VID917683:VID917692 VRZ917683:VRZ917692 WBV917683:WBV917692 WLR917683:WLR917692 WVN917683:WVN917692 F983219:F983228 JB983219:JB983228 SX983219:SX983228 ACT983219:ACT983228 AMP983219:AMP983228 AWL983219:AWL983228 BGH983219:BGH983228 BQD983219:BQD983228 BZZ983219:BZZ983228 CJV983219:CJV983228 CTR983219:CTR983228 DDN983219:DDN983228 DNJ983219:DNJ983228 DXF983219:DXF983228 EHB983219:EHB983228 EQX983219:EQX983228 FAT983219:FAT983228 FKP983219:FKP983228 FUL983219:FUL983228 GEH983219:GEH983228 GOD983219:GOD983228 GXZ983219:GXZ983228 HHV983219:HHV983228 HRR983219:HRR983228 IBN983219:IBN983228 ILJ983219:ILJ983228 IVF983219:IVF983228 JFB983219:JFB983228 JOX983219:JOX983228 JYT983219:JYT983228 KIP983219:KIP983228 KSL983219:KSL983228 LCH983219:LCH983228 LMD983219:LMD983228 LVZ983219:LVZ983228 MFV983219:MFV983228 MPR983219:MPR983228 MZN983219:MZN983228 NJJ983219:NJJ983228 NTF983219:NTF983228 ODB983219:ODB983228 OMX983219:OMX983228 OWT983219:OWT983228 PGP983219:PGP983228 PQL983219:PQL983228 QAH983219:QAH983228 QKD983219:QKD983228 QTZ983219:QTZ983228 RDV983219:RDV983228 RNR983219:RNR983228 RXN983219:RXN983228 SHJ983219:SHJ983228 SRF983219:SRF983228 TBB983219:TBB983228 TKX983219:TKX983228 TUT983219:TUT983228 UEP983219:UEP983228 UOL983219:UOL983228 UYH983219:UYH983228 VID983219:VID983228 VRZ983219:VRZ983228 WBV983219:WBV983228 WLR983219:WLR983228 WVN983219:WVN983228 C188:E188 JA188 SW188 ACS188 AMO188 AWK188 BGG188 BQC188 BZY188 CJU188 CTQ188 DDM188 DNI188 DXE188 EHA188 EQW188 FAS188 FKO188 FUK188 GEG188 GOC188 GXY188 HHU188 HRQ188 IBM188 ILI188 IVE188 JFA188 JOW188 JYS188 KIO188 KSK188 LCG188 LMC188 LVY188 MFU188 MPQ188 MZM188 NJI188 NTE188 ODA188 OMW188 OWS188 PGO188 PQK188 QAG188 QKC188 QTY188 RDU188 RNQ188 RXM188 SHI188 SRE188 TBA188 TKW188 TUS188 UEO188 UOK188 UYG188 VIC188 VRY188 WBU188 WLQ188 WVM188 C65724:E65724 JA65724 SW65724 ACS65724 AMO65724 AWK65724 BGG65724 BQC65724 BZY65724 CJU65724 CTQ65724 DDM65724 DNI65724 DXE65724 EHA65724 EQW65724 FAS65724 FKO65724 FUK65724 GEG65724 GOC65724 GXY65724 HHU65724 HRQ65724 IBM65724 ILI65724 IVE65724 JFA65724 JOW65724 JYS65724 KIO65724 KSK65724 LCG65724 LMC65724 LVY65724 MFU65724 MPQ65724 MZM65724 NJI65724 NTE65724 ODA65724 OMW65724 OWS65724 PGO65724 PQK65724 QAG65724 QKC65724 QTY65724 RDU65724 RNQ65724 RXM65724 SHI65724 SRE65724 TBA65724 TKW65724 TUS65724 UEO65724 UOK65724 UYG65724 VIC65724 VRY65724 WBU65724 WLQ65724 WVM65724 C131260:E131260 JA131260 SW131260 ACS131260 AMO131260 AWK131260 BGG131260 BQC131260 BZY131260 CJU131260 CTQ131260 DDM131260 DNI131260 DXE131260 EHA131260 EQW131260 FAS131260 FKO131260 FUK131260 GEG131260 GOC131260 GXY131260 HHU131260 HRQ131260 IBM131260 ILI131260 IVE131260 JFA131260 JOW131260 JYS131260 KIO131260 KSK131260 LCG131260 LMC131260 LVY131260 MFU131260 MPQ131260 MZM131260 NJI131260 NTE131260 ODA131260 OMW131260 OWS131260 PGO131260 PQK131260 QAG131260 QKC131260 QTY131260 RDU131260 RNQ131260 RXM131260 SHI131260 SRE131260 TBA131260 TKW131260 TUS131260 UEO131260 UOK131260 UYG131260 VIC131260 VRY131260 WBU131260 WLQ131260 WVM131260 C196796:E196796 JA196796 SW196796 ACS196796 AMO196796 AWK196796 BGG196796 BQC196796 BZY196796 CJU196796 CTQ196796 DDM196796 DNI196796 DXE196796 EHA196796 EQW196796 FAS196796 FKO196796 FUK196796 GEG196796 GOC196796 GXY196796 HHU196796 HRQ196796 IBM196796 ILI196796 IVE196796 JFA196796 JOW196796 JYS196796 KIO196796 KSK196796 LCG196796 LMC196796 LVY196796 MFU196796 MPQ196796 MZM196796 NJI196796 NTE196796 ODA196796 OMW196796 OWS196796 PGO196796 PQK196796 QAG196796 QKC196796 QTY196796 RDU196796 RNQ196796 RXM196796 SHI196796 SRE196796 TBA196796 TKW196796 TUS196796 UEO196796 UOK196796 UYG196796 VIC196796 VRY196796 WBU196796 WLQ196796 WVM196796 C262332:E262332 JA262332 SW262332 ACS262332 AMO262332 AWK262332 BGG262332 BQC262332 BZY262332 CJU262332 CTQ262332 DDM262332 DNI262332 DXE262332 EHA262332 EQW262332 FAS262332 FKO262332 FUK262332 GEG262332 GOC262332 GXY262332 HHU262332 HRQ262332 IBM262332 ILI262332 IVE262332 JFA262332 JOW262332 JYS262332 KIO262332 KSK262332 LCG262332 LMC262332 LVY262332 MFU262332 MPQ262332 MZM262332 NJI262332 NTE262332 ODA262332 OMW262332 OWS262332 PGO262332 PQK262332 QAG262332 QKC262332 QTY262332 RDU262332 RNQ262332 RXM262332 SHI262332 SRE262332 TBA262332 TKW262332 TUS262332 UEO262332 UOK262332 UYG262332 VIC262332 VRY262332 WBU262332 WLQ262332 WVM262332 C327868:E327868 JA327868 SW327868 ACS327868 AMO327868 AWK327868 BGG327868 BQC327868 BZY327868 CJU327868 CTQ327868 DDM327868 DNI327868 DXE327868 EHA327868 EQW327868 FAS327868 FKO327868 FUK327868 GEG327868 GOC327868 GXY327868 HHU327868 HRQ327868 IBM327868 ILI327868 IVE327868 JFA327868 JOW327868 JYS327868 KIO327868 KSK327868 LCG327868 LMC327868 LVY327868 MFU327868 MPQ327868 MZM327868 NJI327868 NTE327868 ODA327868 OMW327868 OWS327868 PGO327868 PQK327868 QAG327868 QKC327868 QTY327868 RDU327868 RNQ327868 RXM327868 SHI327868 SRE327868 TBA327868 TKW327868 TUS327868 UEO327868 UOK327868 UYG327868 VIC327868 VRY327868 WBU327868 WLQ327868 WVM327868 C393404:E393404 JA393404 SW393404 ACS393404 AMO393404 AWK393404 BGG393404 BQC393404 BZY393404 CJU393404 CTQ393404 DDM393404 DNI393404 DXE393404 EHA393404 EQW393404 FAS393404 FKO393404 FUK393404 GEG393404 GOC393404 GXY393404 HHU393404 HRQ393404 IBM393404 ILI393404 IVE393404 JFA393404 JOW393404 JYS393404 KIO393404 KSK393404 LCG393404 LMC393404 LVY393404 MFU393404 MPQ393404 MZM393404 NJI393404 NTE393404 ODA393404 OMW393404 OWS393404 PGO393404 PQK393404 QAG393404 QKC393404 QTY393404 RDU393404 RNQ393404 RXM393404 SHI393404 SRE393404 TBA393404 TKW393404 TUS393404 UEO393404 UOK393404 UYG393404 VIC393404 VRY393404 WBU393404 WLQ393404 WVM393404 C458940:E458940 JA458940 SW458940 ACS458940 AMO458940 AWK458940 BGG458940 BQC458940 BZY458940 CJU458940 CTQ458940 DDM458940 DNI458940 DXE458940 EHA458940 EQW458940 FAS458940 FKO458940 FUK458940 GEG458940 GOC458940 GXY458940 HHU458940 HRQ458940 IBM458940 ILI458940 IVE458940 JFA458940 JOW458940 JYS458940 KIO458940 KSK458940 LCG458940 LMC458940 LVY458940 MFU458940 MPQ458940 MZM458940 NJI458940 NTE458940 ODA458940 OMW458940 OWS458940 PGO458940 PQK458940 QAG458940 QKC458940 QTY458940 RDU458940 RNQ458940 RXM458940 SHI458940 SRE458940 TBA458940 TKW458940 TUS458940 UEO458940 UOK458940 UYG458940 VIC458940 VRY458940 WBU458940 WLQ458940 WVM458940 C524476:E524476 JA524476 SW524476 ACS524476 AMO524476 AWK524476 BGG524476 BQC524476 BZY524476 CJU524476 CTQ524476 DDM524476 DNI524476 DXE524476 EHA524476 EQW524476 FAS524476 FKO524476 FUK524476 GEG524476 GOC524476 GXY524476 HHU524476 HRQ524476 IBM524476 ILI524476 IVE524476 JFA524476 JOW524476 JYS524476 KIO524476 KSK524476 LCG524476 LMC524476 LVY524476 MFU524476 MPQ524476 MZM524476 NJI524476 NTE524476 ODA524476 OMW524476 OWS524476 PGO524476 PQK524476 QAG524476 QKC524476 QTY524476 RDU524476 RNQ524476 RXM524476 SHI524476 SRE524476 TBA524476 TKW524476 TUS524476 UEO524476 UOK524476 UYG524476 VIC524476 VRY524476 WBU524476 WLQ524476 WVM524476 C590012:E590012 JA590012 SW590012 ACS590012 AMO590012 AWK590012 BGG590012 BQC590012 BZY590012 CJU590012 CTQ590012 DDM590012 DNI590012 DXE590012 EHA590012 EQW590012 FAS590012 FKO590012 FUK590012 GEG590012 GOC590012 GXY590012 HHU590012 HRQ590012 IBM590012 ILI590012 IVE590012 JFA590012 JOW590012 JYS590012 KIO590012 KSK590012 LCG590012 LMC590012 LVY590012 MFU590012 MPQ590012 MZM590012 NJI590012 NTE590012 ODA590012 OMW590012 OWS590012 PGO590012 PQK590012 QAG590012 QKC590012 QTY590012 RDU590012 RNQ590012 RXM590012 SHI590012 SRE590012 TBA590012 TKW590012 TUS590012 UEO590012 UOK590012 UYG590012 VIC590012 VRY590012 WBU590012 WLQ590012 WVM590012 C655548:E655548 JA655548 SW655548 ACS655548 AMO655548 AWK655548 BGG655548 BQC655548 BZY655548 CJU655548 CTQ655548 DDM655548 DNI655548 DXE655548 EHA655548 EQW655548 FAS655548 FKO655548 FUK655548 GEG655548 GOC655548 GXY655548 HHU655548 HRQ655548 IBM655548 ILI655548 IVE655548 JFA655548 JOW655548 JYS655548 KIO655548 KSK655548 LCG655548 LMC655548 LVY655548 MFU655548 MPQ655548 MZM655548 NJI655548 NTE655548 ODA655548 OMW655548 OWS655548 PGO655548 PQK655548 QAG655548 QKC655548 QTY655548 RDU655548 RNQ655548 RXM655548 SHI655548 SRE655548 TBA655548 TKW655548 TUS655548 UEO655548 UOK655548 UYG655548 VIC655548 VRY655548 WBU655548 WLQ655548 WVM655548 C721084:E721084 JA721084 SW721084 ACS721084 AMO721084 AWK721084 BGG721084 BQC721084 BZY721084 CJU721084 CTQ721084 DDM721084 DNI721084 DXE721084 EHA721084 EQW721084 FAS721084 FKO721084 FUK721084 GEG721084 GOC721084 GXY721084 HHU721084 HRQ721084 IBM721084 ILI721084 IVE721084 JFA721084 JOW721084 JYS721084 KIO721084 KSK721084 LCG721084 LMC721084 LVY721084 MFU721084 MPQ721084 MZM721084 NJI721084 NTE721084 ODA721084 OMW721084 OWS721084 PGO721084 PQK721084 QAG721084 QKC721084 QTY721084 RDU721084 RNQ721084 RXM721084 SHI721084 SRE721084 TBA721084 TKW721084 TUS721084 UEO721084 UOK721084 UYG721084 VIC721084 VRY721084 WBU721084 WLQ721084 WVM721084 C786620:E786620 JA786620 SW786620 ACS786620 AMO786620 AWK786620 BGG786620 BQC786620 BZY786620 CJU786620 CTQ786620 DDM786620 DNI786620 DXE786620 EHA786620 EQW786620 FAS786620 FKO786620 FUK786620 GEG786620 GOC786620 GXY786620 HHU786620 HRQ786620 IBM786620 ILI786620 IVE786620 JFA786620 JOW786620 JYS786620 KIO786620 KSK786620 LCG786620 LMC786620 LVY786620 MFU786620 MPQ786620 MZM786620 NJI786620 NTE786620 ODA786620 OMW786620 OWS786620 PGO786620 PQK786620 QAG786620 QKC786620 QTY786620 RDU786620 RNQ786620 RXM786620 SHI786620 SRE786620 TBA786620 TKW786620 TUS786620 UEO786620 UOK786620 UYG786620 VIC786620 VRY786620 WBU786620 WLQ786620 WVM786620 C852156:E852156 JA852156 SW852156 ACS852156 AMO852156 AWK852156 BGG852156 BQC852156 BZY852156 CJU852156 CTQ852156 DDM852156 DNI852156 DXE852156 EHA852156 EQW852156 FAS852156 FKO852156 FUK852156 GEG852156 GOC852156 GXY852156 HHU852156 HRQ852156 IBM852156 ILI852156 IVE852156 JFA852156 JOW852156 JYS852156 KIO852156 KSK852156 LCG852156 LMC852156 LVY852156 MFU852156 MPQ852156 MZM852156 NJI852156 NTE852156 ODA852156 OMW852156 OWS852156 PGO852156 PQK852156 QAG852156 QKC852156 QTY852156 RDU852156 RNQ852156 RXM852156 SHI852156 SRE852156 TBA852156 TKW852156 TUS852156 UEO852156 UOK852156 UYG852156 VIC852156 VRY852156 WBU852156 WLQ852156 WVM852156 C917692:E917692 JA917692 SW917692 ACS917692 AMO917692 AWK917692 BGG917692 BQC917692 BZY917692 CJU917692 CTQ917692 DDM917692 DNI917692 DXE917692 EHA917692 EQW917692 FAS917692 FKO917692 FUK917692 GEG917692 GOC917692 GXY917692 HHU917692 HRQ917692 IBM917692 ILI917692 IVE917692 JFA917692 JOW917692 JYS917692 KIO917692 KSK917692 LCG917692 LMC917692 LVY917692 MFU917692 MPQ917692 MZM917692 NJI917692 NTE917692 ODA917692 OMW917692 OWS917692 PGO917692 PQK917692 QAG917692 QKC917692 QTY917692 RDU917692 RNQ917692 RXM917692 SHI917692 SRE917692 TBA917692 TKW917692 TUS917692 UEO917692 UOK917692 UYG917692 VIC917692 VRY917692 WBU917692 WLQ917692 WVM917692 C983228:E983228 JA983228 SW983228 ACS983228 AMO983228 AWK983228 BGG983228 BQC983228 BZY983228 CJU983228 CTQ983228 DDM983228 DNI983228 DXE983228 EHA983228 EQW983228 FAS983228 FKO983228 FUK983228 GEG983228 GOC983228 GXY983228 HHU983228 HRQ983228 IBM983228 ILI983228 IVE983228 JFA983228 JOW983228 JYS983228 KIO983228 KSK983228 LCG983228 LMC983228 LVY983228 MFU983228 MPQ983228 MZM983228 NJI983228 NTE983228 ODA983228 OMW983228 OWS983228 PGO983228 PQK983228 QAG983228 QKC983228 QTY983228 RDU983228 RNQ983228 RXM983228 SHI983228 SRE983228 TBA983228 TKW983228 TUS983228 UEO983228 UOK983228 UYG983228 VIC983228 VRY983228 WBU983228 WLQ983228 WVM983228 K132:M141 JG132:JI141 TC132:TE141 ACY132:ADA141 AMU132:AMW141 AWQ132:AWS141 BGM132:BGO141 BQI132:BQK141 CAE132:CAG141 CKA132:CKC141 CTW132:CTY141 DDS132:DDU141 DNO132:DNQ141 DXK132:DXM141 EHG132:EHI141 ERC132:ERE141 FAY132:FBA141 FKU132:FKW141 FUQ132:FUS141 GEM132:GEO141 GOI132:GOK141 GYE132:GYG141 HIA132:HIC141 HRW132:HRY141 IBS132:IBU141 ILO132:ILQ141 IVK132:IVM141 JFG132:JFI141 JPC132:JPE141 JYY132:JZA141 KIU132:KIW141 KSQ132:KSS141 LCM132:LCO141 LMI132:LMK141 LWE132:LWG141 MGA132:MGC141 MPW132:MPY141 MZS132:MZU141 NJO132:NJQ141 NTK132:NTM141 ODG132:ODI141 ONC132:ONE141 OWY132:OXA141 PGU132:PGW141 PQQ132:PQS141 QAM132:QAO141 QKI132:QKK141 QUE132:QUG141 REA132:REC141 RNW132:RNY141 RXS132:RXU141 SHO132:SHQ141 SRK132:SRM141 TBG132:TBI141 TLC132:TLE141 TUY132:TVA141 UEU132:UEW141 UOQ132:UOS141 UYM132:UYO141 VII132:VIK141 VSE132:VSG141 WCA132:WCC141 WLW132:WLY141 WVS132:WVU141 K65668:M65677 JG65668:JI65677 TC65668:TE65677 ACY65668:ADA65677 AMU65668:AMW65677 AWQ65668:AWS65677 BGM65668:BGO65677 BQI65668:BQK65677 CAE65668:CAG65677 CKA65668:CKC65677 CTW65668:CTY65677 DDS65668:DDU65677 DNO65668:DNQ65677 DXK65668:DXM65677 EHG65668:EHI65677 ERC65668:ERE65677 FAY65668:FBA65677 FKU65668:FKW65677 FUQ65668:FUS65677 GEM65668:GEO65677 GOI65668:GOK65677 GYE65668:GYG65677 HIA65668:HIC65677 HRW65668:HRY65677 IBS65668:IBU65677 ILO65668:ILQ65677 IVK65668:IVM65677 JFG65668:JFI65677 JPC65668:JPE65677 JYY65668:JZA65677 KIU65668:KIW65677 KSQ65668:KSS65677 LCM65668:LCO65677 LMI65668:LMK65677 LWE65668:LWG65677 MGA65668:MGC65677 MPW65668:MPY65677 MZS65668:MZU65677 NJO65668:NJQ65677 NTK65668:NTM65677 ODG65668:ODI65677 ONC65668:ONE65677 OWY65668:OXA65677 PGU65668:PGW65677 PQQ65668:PQS65677 QAM65668:QAO65677 QKI65668:QKK65677 QUE65668:QUG65677 REA65668:REC65677 RNW65668:RNY65677 RXS65668:RXU65677 SHO65668:SHQ65677 SRK65668:SRM65677 TBG65668:TBI65677 TLC65668:TLE65677 TUY65668:TVA65677 UEU65668:UEW65677 UOQ65668:UOS65677 UYM65668:UYO65677 VII65668:VIK65677 VSE65668:VSG65677 WCA65668:WCC65677 WLW65668:WLY65677 WVS65668:WVU65677 K131204:M131213 JG131204:JI131213 TC131204:TE131213 ACY131204:ADA131213 AMU131204:AMW131213 AWQ131204:AWS131213 BGM131204:BGO131213 BQI131204:BQK131213 CAE131204:CAG131213 CKA131204:CKC131213 CTW131204:CTY131213 DDS131204:DDU131213 DNO131204:DNQ131213 DXK131204:DXM131213 EHG131204:EHI131213 ERC131204:ERE131213 FAY131204:FBA131213 FKU131204:FKW131213 FUQ131204:FUS131213 GEM131204:GEO131213 GOI131204:GOK131213 GYE131204:GYG131213 HIA131204:HIC131213 HRW131204:HRY131213 IBS131204:IBU131213 ILO131204:ILQ131213 IVK131204:IVM131213 JFG131204:JFI131213 JPC131204:JPE131213 JYY131204:JZA131213 KIU131204:KIW131213 KSQ131204:KSS131213 LCM131204:LCO131213 LMI131204:LMK131213 LWE131204:LWG131213 MGA131204:MGC131213 MPW131204:MPY131213 MZS131204:MZU131213 NJO131204:NJQ131213 NTK131204:NTM131213 ODG131204:ODI131213 ONC131204:ONE131213 OWY131204:OXA131213 PGU131204:PGW131213 PQQ131204:PQS131213 QAM131204:QAO131213 QKI131204:QKK131213 QUE131204:QUG131213 REA131204:REC131213 RNW131204:RNY131213 RXS131204:RXU131213 SHO131204:SHQ131213 SRK131204:SRM131213 TBG131204:TBI131213 TLC131204:TLE131213 TUY131204:TVA131213 UEU131204:UEW131213 UOQ131204:UOS131213 UYM131204:UYO131213 VII131204:VIK131213 VSE131204:VSG131213 WCA131204:WCC131213 WLW131204:WLY131213 WVS131204:WVU131213 K196740:M196749 JG196740:JI196749 TC196740:TE196749 ACY196740:ADA196749 AMU196740:AMW196749 AWQ196740:AWS196749 BGM196740:BGO196749 BQI196740:BQK196749 CAE196740:CAG196749 CKA196740:CKC196749 CTW196740:CTY196749 DDS196740:DDU196749 DNO196740:DNQ196749 DXK196740:DXM196749 EHG196740:EHI196749 ERC196740:ERE196749 FAY196740:FBA196749 FKU196740:FKW196749 FUQ196740:FUS196749 GEM196740:GEO196749 GOI196740:GOK196749 GYE196740:GYG196749 HIA196740:HIC196749 HRW196740:HRY196749 IBS196740:IBU196749 ILO196740:ILQ196749 IVK196740:IVM196749 JFG196740:JFI196749 JPC196740:JPE196749 JYY196740:JZA196749 KIU196740:KIW196749 KSQ196740:KSS196749 LCM196740:LCO196749 LMI196740:LMK196749 LWE196740:LWG196749 MGA196740:MGC196749 MPW196740:MPY196749 MZS196740:MZU196749 NJO196740:NJQ196749 NTK196740:NTM196749 ODG196740:ODI196749 ONC196740:ONE196749 OWY196740:OXA196749 PGU196740:PGW196749 PQQ196740:PQS196749 QAM196740:QAO196749 QKI196740:QKK196749 QUE196740:QUG196749 REA196740:REC196749 RNW196740:RNY196749 RXS196740:RXU196749 SHO196740:SHQ196749 SRK196740:SRM196749 TBG196740:TBI196749 TLC196740:TLE196749 TUY196740:TVA196749 UEU196740:UEW196749 UOQ196740:UOS196749 UYM196740:UYO196749 VII196740:VIK196749 VSE196740:VSG196749 WCA196740:WCC196749 WLW196740:WLY196749 WVS196740:WVU196749 K262276:M262285 JG262276:JI262285 TC262276:TE262285 ACY262276:ADA262285 AMU262276:AMW262285 AWQ262276:AWS262285 BGM262276:BGO262285 BQI262276:BQK262285 CAE262276:CAG262285 CKA262276:CKC262285 CTW262276:CTY262285 DDS262276:DDU262285 DNO262276:DNQ262285 DXK262276:DXM262285 EHG262276:EHI262285 ERC262276:ERE262285 FAY262276:FBA262285 FKU262276:FKW262285 FUQ262276:FUS262285 GEM262276:GEO262285 GOI262276:GOK262285 GYE262276:GYG262285 HIA262276:HIC262285 HRW262276:HRY262285 IBS262276:IBU262285 ILO262276:ILQ262285 IVK262276:IVM262285 JFG262276:JFI262285 JPC262276:JPE262285 JYY262276:JZA262285 KIU262276:KIW262285 KSQ262276:KSS262285 LCM262276:LCO262285 LMI262276:LMK262285 LWE262276:LWG262285 MGA262276:MGC262285 MPW262276:MPY262285 MZS262276:MZU262285 NJO262276:NJQ262285 NTK262276:NTM262285 ODG262276:ODI262285 ONC262276:ONE262285 OWY262276:OXA262285 PGU262276:PGW262285 PQQ262276:PQS262285 QAM262276:QAO262285 QKI262276:QKK262285 QUE262276:QUG262285 REA262276:REC262285 RNW262276:RNY262285 RXS262276:RXU262285 SHO262276:SHQ262285 SRK262276:SRM262285 TBG262276:TBI262285 TLC262276:TLE262285 TUY262276:TVA262285 UEU262276:UEW262285 UOQ262276:UOS262285 UYM262276:UYO262285 VII262276:VIK262285 VSE262276:VSG262285 WCA262276:WCC262285 WLW262276:WLY262285 WVS262276:WVU262285 K327812:M327821 JG327812:JI327821 TC327812:TE327821 ACY327812:ADA327821 AMU327812:AMW327821 AWQ327812:AWS327821 BGM327812:BGO327821 BQI327812:BQK327821 CAE327812:CAG327821 CKA327812:CKC327821 CTW327812:CTY327821 DDS327812:DDU327821 DNO327812:DNQ327821 DXK327812:DXM327821 EHG327812:EHI327821 ERC327812:ERE327821 FAY327812:FBA327821 FKU327812:FKW327821 FUQ327812:FUS327821 GEM327812:GEO327821 GOI327812:GOK327821 GYE327812:GYG327821 HIA327812:HIC327821 HRW327812:HRY327821 IBS327812:IBU327821 ILO327812:ILQ327821 IVK327812:IVM327821 JFG327812:JFI327821 JPC327812:JPE327821 JYY327812:JZA327821 KIU327812:KIW327821 KSQ327812:KSS327821 LCM327812:LCO327821 LMI327812:LMK327821 LWE327812:LWG327821 MGA327812:MGC327821 MPW327812:MPY327821 MZS327812:MZU327821 NJO327812:NJQ327821 NTK327812:NTM327821 ODG327812:ODI327821 ONC327812:ONE327821 OWY327812:OXA327821 PGU327812:PGW327821 PQQ327812:PQS327821 QAM327812:QAO327821 QKI327812:QKK327821 QUE327812:QUG327821 REA327812:REC327821 RNW327812:RNY327821 RXS327812:RXU327821 SHO327812:SHQ327821 SRK327812:SRM327821 TBG327812:TBI327821 TLC327812:TLE327821 TUY327812:TVA327821 UEU327812:UEW327821 UOQ327812:UOS327821 UYM327812:UYO327821 VII327812:VIK327821 VSE327812:VSG327821 WCA327812:WCC327821 WLW327812:WLY327821 WVS327812:WVU327821 K393348:M393357 JG393348:JI393357 TC393348:TE393357 ACY393348:ADA393357 AMU393348:AMW393357 AWQ393348:AWS393357 BGM393348:BGO393357 BQI393348:BQK393357 CAE393348:CAG393357 CKA393348:CKC393357 CTW393348:CTY393357 DDS393348:DDU393357 DNO393348:DNQ393357 DXK393348:DXM393357 EHG393348:EHI393357 ERC393348:ERE393357 FAY393348:FBA393357 FKU393348:FKW393357 FUQ393348:FUS393357 GEM393348:GEO393357 GOI393348:GOK393357 GYE393348:GYG393357 HIA393348:HIC393357 HRW393348:HRY393357 IBS393348:IBU393357 ILO393348:ILQ393357 IVK393348:IVM393357 JFG393348:JFI393357 JPC393348:JPE393357 JYY393348:JZA393357 KIU393348:KIW393357 KSQ393348:KSS393357 LCM393348:LCO393357 LMI393348:LMK393357 LWE393348:LWG393357 MGA393348:MGC393357 MPW393348:MPY393357 MZS393348:MZU393357 NJO393348:NJQ393357 NTK393348:NTM393357 ODG393348:ODI393357 ONC393348:ONE393357 OWY393348:OXA393357 PGU393348:PGW393357 PQQ393348:PQS393357 QAM393348:QAO393357 QKI393348:QKK393357 QUE393348:QUG393357 REA393348:REC393357 RNW393348:RNY393357 RXS393348:RXU393357 SHO393348:SHQ393357 SRK393348:SRM393357 TBG393348:TBI393357 TLC393348:TLE393357 TUY393348:TVA393357 UEU393348:UEW393357 UOQ393348:UOS393357 UYM393348:UYO393357 VII393348:VIK393357 VSE393348:VSG393357 WCA393348:WCC393357 WLW393348:WLY393357 WVS393348:WVU393357 K458884:M458893 JG458884:JI458893 TC458884:TE458893 ACY458884:ADA458893 AMU458884:AMW458893 AWQ458884:AWS458893 BGM458884:BGO458893 BQI458884:BQK458893 CAE458884:CAG458893 CKA458884:CKC458893 CTW458884:CTY458893 DDS458884:DDU458893 DNO458884:DNQ458893 DXK458884:DXM458893 EHG458884:EHI458893 ERC458884:ERE458893 FAY458884:FBA458893 FKU458884:FKW458893 FUQ458884:FUS458893 GEM458884:GEO458893 GOI458884:GOK458893 GYE458884:GYG458893 HIA458884:HIC458893 HRW458884:HRY458893 IBS458884:IBU458893 ILO458884:ILQ458893 IVK458884:IVM458893 JFG458884:JFI458893 JPC458884:JPE458893 JYY458884:JZA458893 KIU458884:KIW458893 KSQ458884:KSS458893 LCM458884:LCO458893 LMI458884:LMK458893 LWE458884:LWG458893 MGA458884:MGC458893 MPW458884:MPY458893 MZS458884:MZU458893 NJO458884:NJQ458893 NTK458884:NTM458893 ODG458884:ODI458893 ONC458884:ONE458893 OWY458884:OXA458893 PGU458884:PGW458893 PQQ458884:PQS458893 QAM458884:QAO458893 QKI458884:QKK458893 QUE458884:QUG458893 REA458884:REC458893 RNW458884:RNY458893 RXS458884:RXU458893 SHO458884:SHQ458893 SRK458884:SRM458893 TBG458884:TBI458893 TLC458884:TLE458893 TUY458884:TVA458893 UEU458884:UEW458893 UOQ458884:UOS458893 UYM458884:UYO458893 VII458884:VIK458893 VSE458884:VSG458893 WCA458884:WCC458893 WLW458884:WLY458893 WVS458884:WVU458893 K524420:M524429 JG524420:JI524429 TC524420:TE524429 ACY524420:ADA524429 AMU524420:AMW524429 AWQ524420:AWS524429 BGM524420:BGO524429 BQI524420:BQK524429 CAE524420:CAG524429 CKA524420:CKC524429 CTW524420:CTY524429 DDS524420:DDU524429 DNO524420:DNQ524429 DXK524420:DXM524429 EHG524420:EHI524429 ERC524420:ERE524429 FAY524420:FBA524429 FKU524420:FKW524429 FUQ524420:FUS524429 GEM524420:GEO524429 GOI524420:GOK524429 GYE524420:GYG524429 HIA524420:HIC524429 HRW524420:HRY524429 IBS524420:IBU524429 ILO524420:ILQ524429 IVK524420:IVM524429 JFG524420:JFI524429 JPC524420:JPE524429 JYY524420:JZA524429 KIU524420:KIW524429 KSQ524420:KSS524429 LCM524420:LCO524429 LMI524420:LMK524429 LWE524420:LWG524429 MGA524420:MGC524429 MPW524420:MPY524429 MZS524420:MZU524429 NJO524420:NJQ524429 NTK524420:NTM524429 ODG524420:ODI524429 ONC524420:ONE524429 OWY524420:OXA524429 PGU524420:PGW524429 PQQ524420:PQS524429 QAM524420:QAO524429 QKI524420:QKK524429 QUE524420:QUG524429 REA524420:REC524429 RNW524420:RNY524429 RXS524420:RXU524429 SHO524420:SHQ524429 SRK524420:SRM524429 TBG524420:TBI524429 TLC524420:TLE524429 TUY524420:TVA524429 UEU524420:UEW524429 UOQ524420:UOS524429 UYM524420:UYO524429 VII524420:VIK524429 VSE524420:VSG524429 WCA524420:WCC524429 WLW524420:WLY524429 WVS524420:WVU524429 K589956:M589965 JG589956:JI589965 TC589956:TE589965 ACY589956:ADA589965 AMU589956:AMW589965 AWQ589956:AWS589965 BGM589956:BGO589965 BQI589956:BQK589965 CAE589956:CAG589965 CKA589956:CKC589965 CTW589956:CTY589965 DDS589956:DDU589965 DNO589956:DNQ589965 DXK589956:DXM589965 EHG589956:EHI589965 ERC589956:ERE589965 FAY589956:FBA589965 FKU589956:FKW589965 FUQ589956:FUS589965 GEM589956:GEO589965 GOI589956:GOK589965 GYE589956:GYG589965 HIA589956:HIC589965 HRW589956:HRY589965 IBS589956:IBU589965 ILO589956:ILQ589965 IVK589956:IVM589965 JFG589956:JFI589965 JPC589956:JPE589965 JYY589956:JZA589965 KIU589956:KIW589965 KSQ589956:KSS589965 LCM589956:LCO589965 LMI589956:LMK589965 LWE589956:LWG589965 MGA589956:MGC589965 MPW589956:MPY589965 MZS589956:MZU589965 NJO589956:NJQ589965 NTK589956:NTM589965 ODG589956:ODI589965 ONC589956:ONE589965 OWY589956:OXA589965 PGU589956:PGW589965 PQQ589956:PQS589965 QAM589956:QAO589965 QKI589956:QKK589965 QUE589956:QUG589965 REA589956:REC589965 RNW589956:RNY589965 RXS589956:RXU589965 SHO589956:SHQ589965 SRK589956:SRM589965 TBG589956:TBI589965 TLC589956:TLE589965 TUY589956:TVA589965 UEU589956:UEW589965 UOQ589956:UOS589965 UYM589956:UYO589965 VII589956:VIK589965 VSE589956:VSG589965 WCA589956:WCC589965 WLW589956:WLY589965 WVS589956:WVU589965 K655492:M655501 JG655492:JI655501 TC655492:TE655501 ACY655492:ADA655501 AMU655492:AMW655501 AWQ655492:AWS655501 BGM655492:BGO655501 BQI655492:BQK655501 CAE655492:CAG655501 CKA655492:CKC655501 CTW655492:CTY655501 DDS655492:DDU655501 DNO655492:DNQ655501 DXK655492:DXM655501 EHG655492:EHI655501 ERC655492:ERE655501 FAY655492:FBA655501 FKU655492:FKW655501 FUQ655492:FUS655501 GEM655492:GEO655501 GOI655492:GOK655501 GYE655492:GYG655501 HIA655492:HIC655501 HRW655492:HRY655501 IBS655492:IBU655501 ILO655492:ILQ655501 IVK655492:IVM655501 JFG655492:JFI655501 JPC655492:JPE655501 JYY655492:JZA655501 KIU655492:KIW655501 KSQ655492:KSS655501 LCM655492:LCO655501 LMI655492:LMK655501 LWE655492:LWG655501 MGA655492:MGC655501 MPW655492:MPY655501 MZS655492:MZU655501 NJO655492:NJQ655501 NTK655492:NTM655501 ODG655492:ODI655501 ONC655492:ONE655501 OWY655492:OXA655501 PGU655492:PGW655501 PQQ655492:PQS655501 QAM655492:QAO655501 QKI655492:QKK655501 QUE655492:QUG655501 REA655492:REC655501 RNW655492:RNY655501 RXS655492:RXU655501 SHO655492:SHQ655501 SRK655492:SRM655501 TBG655492:TBI655501 TLC655492:TLE655501 TUY655492:TVA655501 UEU655492:UEW655501 UOQ655492:UOS655501 UYM655492:UYO655501 VII655492:VIK655501 VSE655492:VSG655501 WCA655492:WCC655501 WLW655492:WLY655501 WVS655492:WVU655501 K721028:M721037 JG721028:JI721037 TC721028:TE721037 ACY721028:ADA721037 AMU721028:AMW721037 AWQ721028:AWS721037 BGM721028:BGO721037 BQI721028:BQK721037 CAE721028:CAG721037 CKA721028:CKC721037 CTW721028:CTY721037 DDS721028:DDU721037 DNO721028:DNQ721037 DXK721028:DXM721037 EHG721028:EHI721037 ERC721028:ERE721037 FAY721028:FBA721037 FKU721028:FKW721037 FUQ721028:FUS721037 GEM721028:GEO721037 GOI721028:GOK721037 GYE721028:GYG721037 HIA721028:HIC721037 HRW721028:HRY721037 IBS721028:IBU721037 ILO721028:ILQ721037 IVK721028:IVM721037 JFG721028:JFI721037 JPC721028:JPE721037 JYY721028:JZA721037 KIU721028:KIW721037 KSQ721028:KSS721037 LCM721028:LCO721037 LMI721028:LMK721037 LWE721028:LWG721037 MGA721028:MGC721037 MPW721028:MPY721037 MZS721028:MZU721037 NJO721028:NJQ721037 NTK721028:NTM721037 ODG721028:ODI721037 ONC721028:ONE721037 OWY721028:OXA721037 PGU721028:PGW721037 PQQ721028:PQS721037 QAM721028:QAO721037 QKI721028:QKK721037 QUE721028:QUG721037 REA721028:REC721037 RNW721028:RNY721037 RXS721028:RXU721037 SHO721028:SHQ721037 SRK721028:SRM721037 TBG721028:TBI721037 TLC721028:TLE721037 TUY721028:TVA721037 UEU721028:UEW721037 UOQ721028:UOS721037 UYM721028:UYO721037 VII721028:VIK721037 VSE721028:VSG721037 WCA721028:WCC721037 WLW721028:WLY721037 WVS721028:WVU721037 K786564:M786573 JG786564:JI786573 TC786564:TE786573 ACY786564:ADA786573 AMU786564:AMW786573 AWQ786564:AWS786573 BGM786564:BGO786573 BQI786564:BQK786573 CAE786564:CAG786573 CKA786564:CKC786573 CTW786564:CTY786573 DDS786564:DDU786573 DNO786564:DNQ786573 DXK786564:DXM786573 EHG786564:EHI786573 ERC786564:ERE786573 FAY786564:FBA786573 FKU786564:FKW786573 FUQ786564:FUS786573 GEM786564:GEO786573 GOI786564:GOK786573 GYE786564:GYG786573 HIA786564:HIC786573 HRW786564:HRY786573 IBS786564:IBU786573 ILO786564:ILQ786573 IVK786564:IVM786573 JFG786564:JFI786573 JPC786564:JPE786573 JYY786564:JZA786573 KIU786564:KIW786573 KSQ786564:KSS786573 LCM786564:LCO786573 LMI786564:LMK786573 LWE786564:LWG786573 MGA786564:MGC786573 MPW786564:MPY786573 MZS786564:MZU786573 NJO786564:NJQ786573 NTK786564:NTM786573 ODG786564:ODI786573 ONC786564:ONE786573 OWY786564:OXA786573 PGU786564:PGW786573 PQQ786564:PQS786573 QAM786564:QAO786573 QKI786564:QKK786573 QUE786564:QUG786573 REA786564:REC786573 RNW786564:RNY786573 RXS786564:RXU786573 SHO786564:SHQ786573 SRK786564:SRM786573 TBG786564:TBI786573 TLC786564:TLE786573 TUY786564:TVA786573 UEU786564:UEW786573 UOQ786564:UOS786573 UYM786564:UYO786573 VII786564:VIK786573 VSE786564:VSG786573 WCA786564:WCC786573 WLW786564:WLY786573 WVS786564:WVU786573 K852100:M852109 JG852100:JI852109 TC852100:TE852109 ACY852100:ADA852109 AMU852100:AMW852109 AWQ852100:AWS852109 BGM852100:BGO852109 BQI852100:BQK852109 CAE852100:CAG852109 CKA852100:CKC852109 CTW852100:CTY852109 DDS852100:DDU852109 DNO852100:DNQ852109 DXK852100:DXM852109 EHG852100:EHI852109 ERC852100:ERE852109 FAY852100:FBA852109 FKU852100:FKW852109 FUQ852100:FUS852109 GEM852100:GEO852109 GOI852100:GOK852109 GYE852100:GYG852109 HIA852100:HIC852109 HRW852100:HRY852109 IBS852100:IBU852109 ILO852100:ILQ852109 IVK852100:IVM852109 JFG852100:JFI852109 JPC852100:JPE852109 JYY852100:JZA852109 KIU852100:KIW852109 KSQ852100:KSS852109 LCM852100:LCO852109 LMI852100:LMK852109 LWE852100:LWG852109 MGA852100:MGC852109 MPW852100:MPY852109 MZS852100:MZU852109 NJO852100:NJQ852109 NTK852100:NTM852109 ODG852100:ODI852109 ONC852100:ONE852109 OWY852100:OXA852109 PGU852100:PGW852109 PQQ852100:PQS852109 QAM852100:QAO852109 QKI852100:QKK852109 QUE852100:QUG852109 REA852100:REC852109 RNW852100:RNY852109 RXS852100:RXU852109 SHO852100:SHQ852109 SRK852100:SRM852109 TBG852100:TBI852109 TLC852100:TLE852109 TUY852100:TVA852109 UEU852100:UEW852109 UOQ852100:UOS852109 UYM852100:UYO852109 VII852100:VIK852109 VSE852100:VSG852109 WCA852100:WCC852109 WLW852100:WLY852109 WVS852100:WVU852109 K917636:M917645 JG917636:JI917645 TC917636:TE917645 ACY917636:ADA917645 AMU917636:AMW917645 AWQ917636:AWS917645 BGM917636:BGO917645 BQI917636:BQK917645 CAE917636:CAG917645 CKA917636:CKC917645 CTW917636:CTY917645 DDS917636:DDU917645 DNO917636:DNQ917645 DXK917636:DXM917645 EHG917636:EHI917645 ERC917636:ERE917645 FAY917636:FBA917645 FKU917636:FKW917645 FUQ917636:FUS917645 GEM917636:GEO917645 GOI917636:GOK917645 GYE917636:GYG917645 HIA917636:HIC917645 HRW917636:HRY917645 IBS917636:IBU917645 ILO917636:ILQ917645 IVK917636:IVM917645 JFG917636:JFI917645 JPC917636:JPE917645 JYY917636:JZA917645 KIU917636:KIW917645 KSQ917636:KSS917645 LCM917636:LCO917645 LMI917636:LMK917645 LWE917636:LWG917645 MGA917636:MGC917645 MPW917636:MPY917645 MZS917636:MZU917645 NJO917636:NJQ917645 NTK917636:NTM917645 ODG917636:ODI917645 ONC917636:ONE917645 OWY917636:OXA917645 PGU917636:PGW917645 PQQ917636:PQS917645 QAM917636:QAO917645 QKI917636:QKK917645 QUE917636:QUG917645 REA917636:REC917645 RNW917636:RNY917645 RXS917636:RXU917645 SHO917636:SHQ917645 SRK917636:SRM917645 TBG917636:TBI917645 TLC917636:TLE917645 TUY917636:TVA917645 UEU917636:UEW917645 UOQ917636:UOS917645 UYM917636:UYO917645 VII917636:VIK917645 VSE917636:VSG917645 WCA917636:WCC917645 WLW917636:WLY917645 WVS917636:WVU917645 K983172:M983181 JG983172:JI983181 TC983172:TE983181 ACY983172:ADA983181 AMU983172:AMW983181 AWQ983172:AWS983181 BGM983172:BGO983181 BQI983172:BQK983181 CAE983172:CAG983181 CKA983172:CKC983181 CTW983172:CTY983181 DDS983172:DDU983181 DNO983172:DNQ983181 DXK983172:DXM983181 EHG983172:EHI983181 ERC983172:ERE983181 FAY983172:FBA983181 FKU983172:FKW983181 FUQ983172:FUS983181 GEM983172:GEO983181 GOI983172:GOK983181 GYE983172:GYG983181 HIA983172:HIC983181 HRW983172:HRY983181 IBS983172:IBU983181 ILO983172:ILQ983181 IVK983172:IVM983181 JFG983172:JFI983181 JPC983172:JPE983181 JYY983172:JZA983181 KIU983172:KIW983181 KSQ983172:KSS983181 LCM983172:LCO983181 LMI983172:LMK983181 LWE983172:LWG983181 MGA983172:MGC983181 MPW983172:MPY983181 MZS983172:MZU983181 NJO983172:NJQ983181 NTK983172:NTM983181 ODG983172:ODI983181 ONC983172:ONE983181 OWY983172:OXA983181 PGU983172:PGW983181 PQQ983172:PQS983181 QAM983172:QAO983181 QKI983172:QKK983181 QUE983172:QUG983181 REA983172:REC983181 RNW983172:RNY983181 RXS983172:RXU983181 SHO983172:SHQ983181 SRK983172:SRM983181 TBG983172:TBI983181 TLC983172:TLE983181 TUY983172:TVA983181 UEU983172:UEW983181 UOQ983172:UOS983181 UYM983172:UYO983181 VII983172:VIK983181 VSE983172:VSG983181 WCA983172:WCC983181 WLW983172:WLY983181 WVS983172:WVU983181 A157 IY157 SU157 ACQ157 AMM157 AWI157 BGE157 BQA157 BZW157 CJS157 CTO157 DDK157 DNG157 DXC157 EGY157 EQU157 FAQ157 FKM157 FUI157 GEE157 GOA157 GXW157 HHS157 HRO157 IBK157 ILG157 IVC157 JEY157 JOU157 JYQ157 KIM157 KSI157 LCE157 LMA157 LVW157 MFS157 MPO157 MZK157 NJG157 NTC157 OCY157 OMU157 OWQ157 PGM157 PQI157 QAE157 QKA157 QTW157 RDS157 RNO157 RXK157 SHG157 SRC157 TAY157 TKU157 TUQ157 UEM157 UOI157 UYE157 VIA157 VRW157 WBS157 WLO157 WVK157 A65693 IY65693 SU65693 ACQ65693 AMM65693 AWI65693 BGE65693 BQA65693 BZW65693 CJS65693 CTO65693 DDK65693 DNG65693 DXC65693 EGY65693 EQU65693 FAQ65693 FKM65693 FUI65693 GEE65693 GOA65693 GXW65693 HHS65693 HRO65693 IBK65693 ILG65693 IVC65693 JEY65693 JOU65693 JYQ65693 KIM65693 KSI65693 LCE65693 LMA65693 LVW65693 MFS65693 MPO65693 MZK65693 NJG65693 NTC65693 OCY65693 OMU65693 OWQ65693 PGM65693 PQI65693 QAE65693 QKA65693 QTW65693 RDS65693 RNO65693 RXK65693 SHG65693 SRC65693 TAY65693 TKU65693 TUQ65693 UEM65693 UOI65693 UYE65693 VIA65693 VRW65693 WBS65693 WLO65693 WVK65693 A131229 IY131229 SU131229 ACQ131229 AMM131229 AWI131229 BGE131229 BQA131229 BZW131229 CJS131229 CTO131229 DDK131229 DNG131229 DXC131229 EGY131229 EQU131229 FAQ131229 FKM131229 FUI131229 GEE131229 GOA131229 GXW131229 HHS131229 HRO131229 IBK131229 ILG131229 IVC131229 JEY131229 JOU131229 JYQ131229 KIM131229 KSI131229 LCE131229 LMA131229 LVW131229 MFS131229 MPO131229 MZK131229 NJG131229 NTC131229 OCY131229 OMU131229 OWQ131229 PGM131229 PQI131229 QAE131229 QKA131229 QTW131229 RDS131229 RNO131229 RXK131229 SHG131229 SRC131229 TAY131229 TKU131229 TUQ131229 UEM131229 UOI131229 UYE131229 VIA131229 VRW131229 WBS131229 WLO131229 WVK131229 A196765 IY196765 SU196765 ACQ196765 AMM196765 AWI196765 BGE196765 BQA196765 BZW196765 CJS196765 CTO196765 DDK196765 DNG196765 DXC196765 EGY196765 EQU196765 FAQ196765 FKM196765 FUI196765 GEE196765 GOA196765 GXW196765 HHS196765 HRO196765 IBK196765 ILG196765 IVC196765 JEY196765 JOU196765 JYQ196765 KIM196765 KSI196765 LCE196765 LMA196765 LVW196765 MFS196765 MPO196765 MZK196765 NJG196765 NTC196765 OCY196765 OMU196765 OWQ196765 PGM196765 PQI196765 QAE196765 QKA196765 QTW196765 RDS196765 RNO196765 RXK196765 SHG196765 SRC196765 TAY196765 TKU196765 TUQ196765 UEM196765 UOI196765 UYE196765 VIA196765 VRW196765 WBS196765 WLO196765 WVK196765 A262301 IY262301 SU262301 ACQ262301 AMM262301 AWI262301 BGE262301 BQA262301 BZW262301 CJS262301 CTO262301 DDK262301 DNG262301 DXC262301 EGY262301 EQU262301 FAQ262301 FKM262301 FUI262301 GEE262301 GOA262301 GXW262301 HHS262301 HRO262301 IBK262301 ILG262301 IVC262301 JEY262301 JOU262301 JYQ262301 KIM262301 KSI262301 LCE262301 LMA262301 LVW262301 MFS262301 MPO262301 MZK262301 NJG262301 NTC262301 OCY262301 OMU262301 OWQ262301 PGM262301 PQI262301 QAE262301 QKA262301 QTW262301 RDS262301 RNO262301 RXK262301 SHG262301 SRC262301 TAY262301 TKU262301 TUQ262301 UEM262301 UOI262301 UYE262301 VIA262301 VRW262301 WBS262301 WLO262301 WVK262301 A327837 IY327837 SU327837 ACQ327837 AMM327837 AWI327837 BGE327837 BQA327837 BZW327837 CJS327837 CTO327837 DDK327837 DNG327837 DXC327837 EGY327837 EQU327837 FAQ327837 FKM327837 FUI327837 GEE327837 GOA327837 GXW327837 HHS327837 HRO327837 IBK327837 ILG327837 IVC327837 JEY327837 JOU327837 JYQ327837 KIM327837 KSI327837 LCE327837 LMA327837 LVW327837 MFS327837 MPO327837 MZK327837 NJG327837 NTC327837 OCY327837 OMU327837 OWQ327837 PGM327837 PQI327837 QAE327837 QKA327837 QTW327837 RDS327837 RNO327837 RXK327837 SHG327837 SRC327837 TAY327837 TKU327837 TUQ327837 UEM327837 UOI327837 UYE327837 VIA327837 VRW327837 WBS327837 WLO327837 WVK327837 A393373 IY393373 SU393373 ACQ393373 AMM393373 AWI393373 BGE393373 BQA393373 BZW393373 CJS393373 CTO393373 DDK393373 DNG393373 DXC393373 EGY393373 EQU393373 FAQ393373 FKM393373 FUI393373 GEE393373 GOA393373 GXW393373 HHS393373 HRO393373 IBK393373 ILG393373 IVC393373 JEY393373 JOU393373 JYQ393373 KIM393373 KSI393373 LCE393373 LMA393373 LVW393373 MFS393373 MPO393373 MZK393373 NJG393373 NTC393373 OCY393373 OMU393373 OWQ393373 PGM393373 PQI393373 QAE393373 QKA393373 QTW393373 RDS393373 RNO393373 RXK393373 SHG393373 SRC393373 TAY393373 TKU393373 TUQ393373 UEM393373 UOI393373 UYE393373 VIA393373 VRW393373 WBS393373 WLO393373 WVK393373 A458909 IY458909 SU458909 ACQ458909 AMM458909 AWI458909 BGE458909 BQA458909 BZW458909 CJS458909 CTO458909 DDK458909 DNG458909 DXC458909 EGY458909 EQU458909 FAQ458909 FKM458909 FUI458909 GEE458909 GOA458909 GXW458909 HHS458909 HRO458909 IBK458909 ILG458909 IVC458909 JEY458909 JOU458909 JYQ458909 KIM458909 KSI458909 LCE458909 LMA458909 LVW458909 MFS458909 MPO458909 MZK458909 NJG458909 NTC458909 OCY458909 OMU458909 OWQ458909 PGM458909 PQI458909 QAE458909 QKA458909 QTW458909 RDS458909 RNO458909 RXK458909 SHG458909 SRC458909 TAY458909 TKU458909 TUQ458909 UEM458909 UOI458909 UYE458909 VIA458909 VRW458909 WBS458909 WLO458909 WVK458909 A524445 IY524445 SU524445 ACQ524445 AMM524445 AWI524445 BGE524445 BQA524445 BZW524445 CJS524445 CTO524445 DDK524445 DNG524445 DXC524445 EGY524445 EQU524445 FAQ524445 FKM524445 FUI524445 GEE524445 GOA524445 GXW524445 HHS524445 HRO524445 IBK524445 ILG524445 IVC524445 JEY524445 JOU524445 JYQ524445 KIM524445 KSI524445 LCE524445 LMA524445 LVW524445 MFS524445 MPO524445 MZK524445 NJG524445 NTC524445 OCY524445 OMU524445 OWQ524445 PGM524445 PQI524445 QAE524445 QKA524445 QTW524445 RDS524445 RNO524445 RXK524445 SHG524445 SRC524445 TAY524445 TKU524445 TUQ524445 UEM524445 UOI524445 UYE524445 VIA524445 VRW524445 WBS524445 WLO524445 WVK524445 A589981 IY589981 SU589981 ACQ589981 AMM589981 AWI589981 BGE589981 BQA589981 BZW589981 CJS589981 CTO589981 DDK589981 DNG589981 DXC589981 EGY589981 EQU589981 FAQ589981 FKM589981 FUI589981 GEE589981 GOA589981 GXW589981 HHS589981 HRO589981 IBK589981 ILG589981 IVC589981 JEY589981 JOU589981 JYQ589981 KIM589981 KSI589981 LCE589981 LMA589981 LVW589981 MFS589981 MPO589981 MZK589981 NJG589981 NTC589981 OCY589981 OMU589981 OWQ589981 PGM589981 PQI589981 QAE589981 QKA589981 QTW589981 RDS589981 RNO589981 RXK589981 SHG589981 SRC589981 TAY589981 TKU589981 TUQ589981 UEM589981 UOI589981 UYE589981 VIA589981 VRW589981 WBS589981 WLO589981 WVK589981 A655517 IY655517 SU655517 ACQ655517 AMM655517 AWI655517 BGE655517 BQA655517 BZW655517 CJS655517 CTO655517 DDK655517 DNG655517 DXC655517 EGY655517 EQU655517 FAQ655517 FKM655517 FUI655517 GEE655517 GOA655517 GXW655517 HHS655517 HRO655517 IBK655517 ILG655517 IVC655517 JEY655517 JOU655517 JYQ655517 KIM655517 KSI655517 LCE655517 LMA655517 LVW655517 MFS655517 MPO655517 MZK655517 NJG655517 NTC655517 OCY655517 OMU655517 OWQ655517 PGM655517 PQI655517 QAE655517 QKA655517 QTW655517 RDS655517 RNO655517 RXK655517 SHG655517 SRC655517 TAY655517 TKU655517 TUQ655517 UEM655517 UOI655517 UYE655517 VIA655517 VRW655517 WBS655517 WLO655517 WVK655517 A721053 IY721053 SU721053 ACQ721053 AMM721053 AWI721053 BGE721053 BQA721053 BZW721053 CJS721053 CTO721053 DDK721053 DNG721053 DXC721053 EGY721053 EQU721053 FAQ721053 FKM721053 FUI721053 GEE721053 GOA721053 GXW721053 HHS721053 HRO721053 IBK721053 ILG721053 IVC721053 JEY721053 JOU721053 JYQ721053 KIM721053 KSI721053 LCE721053 LMA721053 LVW721053 MFS721053 MPO721053 MZK721053 NJG721053 NTC721053 OCY721053 OMU721053 OWQ721053 PGM721053 PQI721053 QAE721053 QKA721053 QTW721053 RDS721053 RNO721053 RXK721053 SHG721053 SRC721053 TAY721053 TKU721053 TUQ721053 UEM721053 UOI721053 UYE721053 VIA721053 VRW721053 WBS721053 WLO721053 WVK721053 A786589 IY786589 SU786589 ACQ786589 AMM786589 AWI786589 BGE786589 BQA786589 BZW786589 CJS786589 CTO786589 DDK786589 DNG786589 DXC786589 EGY786589 EQU786589 FAQ786589 FKM786589 FUI786589 GEE786589 GOA786589 GXW786589 HHS786589 HRO786589 IBK786589 ILG786589 IVC786589 JEY786589 JOU786589 JYQ786589 KIM786589 KSI786589 LCE786589 LMA786589 LVW786589 MFS786589 MPO786589 MZK786589 NJG786589 NTC786589 OCY786589 OMU786589 OWQ786589 PGM786589 PQI786589 QAE786589 QKA786589 QTW786589 RDS786589 RNO786589 RXK786589 SHG786589 SRC786589 TAY786589 TKU786589 TUQ786589 UEM786589 UOI786589 UYE786589 VIA786589 VRW786589 WBS786589 WLO786589 WVK786589 A852125 IY852125 SU852125 ACQ852125 AMM852125 AWI852125 BGE852125 BQA852125 BZW852125 CJS852125 CTO852125 DDK852125 DNG852125 DXC852125 EGY852125 EQU852125 FAQ852125 FKM852125 FUI852125 GEE852125 GOA852125 GXW852125 HHS852125 HRO852125 IBK852125 ILG852125 IVC852125 JEY852125 JOU852125 JYQ852125 KIM852125 KSI852125 LCE852125 LMA852125 LVW852125 MFS852125 MPO852125 MZK852125 NJG852125 NTC852125 OCY852125 OMU852125 OWQ852125 PGM852125 PQI852125 QAE852125 QKA852125 QTW852125 RDS852125 RNO852125 RXK852125 SHG852125 SRC852125 TAY852125 TKU852125 TUQ852125 UEM852125 UOI852125 UYE852125 VIA852125 VRW852125 WBS852125 WLO852125 WVK852125 A917661 IY917661 SU917661 ACQ917661 AMM917661 AWI917661 BGE917661 BQA917661 BZW917661 CJS917661 CTO917661 DDK917661 DNG917661 DXC917661 EGY917661 EQU917661 FAQ917661 FKM917661 FUI917661 GEE917661 GOA917661 GXW917661 HHS917661 HRO917661 IBK917661 ILG917661 IVC917661 JEY917661 JOU917661 JYQ917661 KIM917661 KSI917661 LCE917661 LMA917661 LVW917661 MFS917661 MPO917661 MZK917661 NJG917661 NTC917661 OCY917661 OMU917661 OWQ917661 PGM917661 PQI917661 QAE917661 QKA917661 QTW917661 RDS917661 RNO917661 RXK917661 SHG917661 SRC917661 TAY917661 TKU917661 TUQ917661 UEM917661 UOI917661 UYE917661 VIA917661 VRW917661 WBS917661 WLO917661 WVK917661 A983197 IY983197 SU983197 ACQ983197 AMM983197 AWI983197 BGE983197 BQA983197 BZW983197 CJS983197 CTO983197 DDK983197 DNG983197 DXC983197 EGY983197 EQU983197 FAQ983197 FKM983197 FUI983197 GEE983197 GOA983197 GXW983197 HHS983197 HRO983197 IBK983197 ILG983197 IVC983197 JEY983197 JOU983197 JYQ983197 KIM983197 KSI983197 LCE983197 LMA983197 LVW983197 MFS983197 MPO983197 MZK983197 NJG983197 NTC983197 OCY983197 OMU983197 OWQ983197 PGM983197 PQI983197 QAE983197 QKA983197 QTW983197 RDS983197 RNO983197 RXK983197 SHG983197 SRC983197 TAY983197 TKU983197 TUQ983197 UEM983197 UOI983197 UYE983197 VIA983197 VRW983197 WBS983197 WLO983197 WVK983197 L161:O161 JH161:JK161 TD161:TG161 ACZ161:ADC161 AMV161:AMY161 AWR161:AWU161 BGN161:BGQ161 BQJ161:BQM161 CAF161:CAI161 CKB161:CKE161 CTX161:CUA161 DDT161:DDW161 DNP161:DNS161 DXL161:DXO161 EHH161:EHK161 ERD161:ERG161 FAZ161:FBC161 FKV161:FKY161 FUR161:FUU161 GEN161:GEQ161 GOJ161:GOM161 GYF161:GYI161 HIB161:HIE161 HRX161:HSA161 IBT161:IBW161 ILP161:ILS161 IVL161:IVO161 JFH161:JFK161 JPD161:JPG161 JYZ161:JZC161 KIV161:KIY161 KSR161:KSU161 LCN161:LCQ161 LMJ161:LMM161 LWF161:LWI161 MGB161:MGE161 MPX161:MQA161 MZT161:MZW161 NJP161:NJS161 NTL161:NTO161 ODH161:ODK161 OND161:ONG161 OWZ161:OXC161 PGV161:PGY161 PQR161:PQU161 QAN161:QAQ161 QKJ161:QKM161 QUF161:QUI161 REB161:REE161 RNX161:ROA161 RXT161:RXW161 SHP161:SHS161 SRL161:SRO161 TBH161:TBK161 TLD161:TLG161 TUZ161:TVC161 UEV161:UEY161 UOR161:UOU161 UYN161:UYQ161 VIJ161:VIM161 VSF161:VSI161 WCB161:WCE161 WLX161:WMA161 WVT161:WVW161 L65697:O65697 JH65697:JK65697 TD65697:TG65697 ACZ65697:ADC65697 AMV65697:AMY65697 AWR65697:AWU65697 BGN65697:BGQ65697 BQJ65697:BQM65697 CAF65697:CAI65697 CKB65697:CKE65697 CTX65697:CUA65697 DDT65697:DDW65697 DNP65697:DNS65697 DXL65697:DXO65697 EHH65697:EHK65697 ERD65697:ERG65697 FAZ65697:FBC65697 FKV65697:FKY65697 FUR65697:FUU65697 GEN65697:GEQ65697 GOJ65697:GOM65697 GYF65697:GYI65697 HIB65697:HIE65697 HRX65697:HSA65697 IBT65697:IBW65697 ILP65697:ILS65697 IVL65697:IVO65697 JFH65697:JFK65697 JPD65697:JPG65697 JYZ65697:JZC65697 KIV65697:KIY65697 KSR65697:KSU65697 LCN65697:LCQ65697 LMJ65697:LMM65697 LWF65697:LWI65697 MGB65697:MGE65697 MPX65697:MQA65697 MZT65697:MZW65697 NJP65697:NJS65697 NTL65697:NTO65697 ODH65697:ODK65697 OND65697:ONG65697 OWZ65697:OXC65697 PGV65697:PGY65697 PQR65697:PQU65697 QAN65697:QAQ65697 QKJ65697:QKM65697 QUF65697:QUI65697 REB65697:REE65697 RNX65697:ROA65697 RXT65697:RXW65697 SHP65697:SHS65697 SRL65697:SRO65697 TBH65697:TBK65697 TLD65697:TLG65697 TUZ65697:TVC65697 UEV65697:UEY65697 UOR65697:UOU65697 UYN65697:UYQ65697 VIJ65697:VIM65697 VSF65697:VSI65697 WCB65697:WCE65697 WLX65697:WMA65697 WVT65697:WVW65697 L131233:O131233 JH131233:JK131233 TD131233:TG131233 ACZ131233:ADC131233 AMV131233:AMY131233 AWR131233:AWU131233 BGN131233:BGQ131233 BQJ131233:BQM131233 CAF131233:CAI131233 CKB131233:CKE131233 CTX131233:CUA131233 DDT131233:DDW131233 DNP131233:DNS131233 DXL131233:DXO131233 EHH131233:EHK131233 ERD131233:ERG131233 FAZ131233:FBC131233 FKV131233:FKY131233 FUR131233:FUU131233 GEN131233:GEQ131233 GOJ131233:GOM131233 GYF131233:GYI131233 HIB131233:HIE131233 HRX131233:HSA131233 IBT131233:IBW131233 ILP131233:ILS131233 IVL131233:IVO131233 JFH131233:JFK131233 JPD131233:JPG131233 JYZ131233:JZC131233 KIV131233:KIY131233 KSR131233:KSU131233 LCN131233:LCQ131233 LMJ131233:LMM131233 LWF131233:LWI131233 MGB131233:MGE131233 MPX131233:MQA131233 MZT131233:MZW131233 NJP131233:NJS131233 NTL131233:NTO131233 ODH131233:ODK131233 OND131233:ONG131233 OWZ131233:OXC131233 PGV131233:PGY131233 PQR131233:PQU131233 QAN131233:QAQ131233 QKJ131233:QKM131233 QUF131233:QUI131233 REB131233:REE131233 RNX131233:ROA131233 RXT131233:RXW131233 SHP131233:SHS131233 SRL131233:SRO131233 TBH131233:TBK131233 TLD131233:TLG131233 TUZ131233:TVC131233 UEV131233:UEY131233 UOR131233:UOU131233 UYN131233:UYQ131233 VIJ131233:VIM131233 VSF131233:VSI131233 WCB131233:WCE131233 WLX131233:WMA131233 WVT131233:WVW131233 L196769:O196769 JH196769:JK196769 TD196769:TG196769 ACZ196769:ADC196769 AMV196769:AMY196769 AWR196769:AWU196769 BGN196769:BGQ196769 BQJ196769:BQM196769 CAF196769:CAI196769 CKB196769:CKE196769 CTX196769:CUA196769 DDT196769:DDW196769 DNP196769:DNS196769 DXL196769:DXO196769 EHH196769:EHK196769 ERD196769:ERG196769 FAZ196769:FBC196769 FKV196769:FKY196769 FUR196769:FUU196769 GEN196769:GEQ196769 GOJ196769:GOM196769 GYF196769:GYI196769 HIB196769:HIE196769 HRX196769:HSA196769 IBT196769:IBW196769 ILP196769:ILS196769 IVL196769:IVO196769 JFH196769:JFK196769 JPD196769:JPG196769 JYZ196769:JZC196769 KIV196769:KIY196769 KSR196769:KSU196769 LCN196769:LCQ196769 LMJ196769:LMM196769 LWF196769:LWI196769 MGB196769:MGE196769 MPX196769:MQA196769 MZT196769:MZW196769 NJP196769:NJS196769 NTL196769:NTO196769 ODH196769:ODK196769 OND196769:ONG196769 OWZ196769:OXC196769 PGV196769:PGY196769 PQR196769:PQU196769 QAN196769:QAQ196769 QKJ196769:QKM196769 QUF196769:QUI196769 REB196769:REE196769 RNX196769:ROA196769 RXT196769:RXW196769 SHP196769:SHS196769 SRL196769:SRO196769 TBH196769:TBK196769 TLD196769:TLG196769 TUZ196769:TVC196769 UEV196769:UEY196769 UOR196769:UOU196769 UYN196769:UYQ196769 VIJ196769:VIM196769 VSF196769:VSI196769 WCB196769:WCE196769 WLX196769:WMA196769 WVT196769:WVW196769 L262305:O262305 JH262305:JK262305 TD262305:TG262305 ACZ262305:ADC262305 AMV262305:AMY262305 AWR262305:AWU262305 BGN262305:BGQ262305 BQJ262305:BQM262305 CAF262305:CAI262305 CKB262305:CKE262305 CTX262305:CUA262305 DDT262305:DDW262305 DNP262305:DNS262305 DXL262305:DXO262305 EHH262305:EHK262305 ERD262305:ERG262305 FAZ262305:FBC262305 FKV262305:FKY262305 FUR262305:FUU262305 GEN262305:GEQ262305 GOJ262305:GOM262305 GYF262305:GYI262305 HIB262305:HIE262305 HRX262305:HSA262305 IBT262305:IBW262305 ILP262305:ILS262305 IVL262305:IVO262305 JFH262305:JFK262305 JPD262305:JPG262305 JYZ262305:JZC262305 KIV262305:KIY262305 KSR262305:KSU262305 LCN262305:LCQ262305 LMJ262305:LMM262305 LWF262305:LWI262305 MGB262305:MGE262305 MPX262305:MQA262305 MZT262305:MZW262305 NJP262305:NJS262305 NTL262305:NTO262305 ODH262305:ODK262305 OND262305:ONG262305 OWZ262305:OXC262305 PGV262305:PGY262305 PQR262305:PQU262305 QAN262305:QAQ262305 QKJ262305:QKM262305 QUF262305:QUI262305 REB262305:REE262305 RNX262305:ROA262305 RXT262305:RXW262305 SHP262305:SHS262305 SRL262305:SRO262305 TBH262305:TBK262305 TLD262305:TLG262305 TUZ262305:TVC262305 UEV262305:UEY262305 UOR262305:UOU262305 UYN262305:UYQ262305 VIJ262305:VIM262305 VSF262305:VSI262305 WCB262305:WCE262305 WLX262305:WMA262305 WVT262305:WVW262305 L327841:O327841 JH327841:JK327841 TD327841:TG327841 ACZ327841:ADC327841 AMV327841:AMY327841 AWR327841:AWU327841 BGN327841:BGQ327841 BQJ327841:BQM327841 CAF327841:CAI327841 CKB327841:CKE327841 CTX327841:CUA327841 DDT327841:DDW327841 DNP327841:DNS327841 DXL327841:DXO327841 EHH327841:EHK327841 ERD327841:ERG327841 FAZ327841:FBC327841 FKV327841:FKY327841 FUR327841:FUU327841 GEN327841:GEQ327841 GOJ327841:GOM327841 GYF327841:GYI327841 HIB327841:HIE327841 HRX327841:HSA327841 IBT327841:IBW327841 ILP327841:ILS327841 IVL327841:IVO327841 JFH327841:JFK327841 JPD327841:JPG327841 JYZ327841:JZC327841 KIV327841:KIY327841 KSR327841:KSU327841 LCN327841:LCQ327841 LMJ327841:LMM327841 LWF327841:LWI327841 MGB327841:MGE327841 MPX327841:MQA327841 MZT327841:MZW327841 NJP327841:NJS327841 NTL327841:NTO327841 ODH327841:ODK327841 OND327841:ONG327841 OWZ327841:OXC327841 PGV327841:PGY327841 PQR327841:PQU327841 QAN327841:QAQ327841 QKJ327841:QKM327841 QUF327841:QUI327841 REB327841:REE327841 RNX327841:ROA327841 RXT327841:RXW327841 SHP327841:SHS327841 SRL327841:SRO327841 TBH327841:TBK327841 TLD327841:TLG327841 TUZ327841:TVC327841 UEV327841:UEY327841 UOR327841:UOU327841 UYN327841:UYQ327841 VIJ327841:VIM327841 VSF327841:VSI327841 WCB327841:WCE327841 WLX327841:WMA327841 WVT327841:WVW327841 L393377:O393377 JH393377:JK393377 TD393377:TG393377 ACZ393377:ADC393377 AMV393377:AMY393377 AWR393377:AWU393377 BGN393377:BGQ393377 BQJ393377:BQM393377 CAF393377:CAI393377 CKB393377:CKE393377 CTX393377:CUA393377 DDT393377:DDW393377 DNP393377:DNS393377 DXL393377:DXO393377 EHH393377:EHK393377 ERD393377:ERG393377 FAZ393377:FBC393377 FKV393377:FKY393377 FUR393377:FUU393377 GEN393377:GEQ393377 GOJ393377:GOM393377 GYF393377:GYI393377 HIB393377:HIE393377 HRX393377:HSA393377 IBT393377:IBW393377 ILP393377:ILS393377 IVL393377:IVO393377 JFH393377:JFK393377 JPD393377:JPG393377 JYZ393377:JZC393377 KIV393377:KIY393377 KSR393377:KSU393377 LCN393377:LCQ393377 LMJ393377:LMM393377 LWF393377:LWI393377 MGB393377:MGE393377 MPX393377:MQA393377 MZT393377:MZW393377 NJP393377:NJS393377 NTL393377:NTO393377 ODH393377:ODK393377 OND393377:ONG393377 OWZ393377:OXC393377 PGV393377:PGY393377 PQR393377:PQU393377 QAN393377:QAQ393377 QKJ393377:QKM393377 QUF393377:QUI393377 REB393377:REE393377 RNX393377:ROA393377 RXT393377:RXW393377 SHP393377:SHS393377 SRL393377:SRO393377 TBH393377:TBK393377 TLD393377:TLG393377 TUZ393377:TVC393377 UEV393377:UEY393377 UOR393377:UOU393377 UYN393377:UYQ393377 VIJ393377:VIM393377 VSF393377:VSI393377 WCB393377:WCE393377 WLX393377:WMA393377 WVT393377:WVW393377 L458913:O458913 JH458913:JK458913 TD458913:TG458913 ACZ458913:ADC458913 AMV458913:AMY458913 AWR458913:AWU458913 BGN458913:BGQ458913 BQJ458913:BQM458913 CAF458913:CAI458913 CKB458913:CKE458913 CTX458913:CUA458913 DDT458913:DDW458913 DNP458913:DNS458913 DXL458913:DXO458913 EHH458913:EHK458913 ERD458913:ERG458913 FAZ458913:FBC458913 FKV458913:FKY458913 FUR458913:FUU458913 GEN458913:GEQ458913 GOJ458913:GOM458913 GYF458913:GYI458913 HIB458913:HIE458913 HRX458913:HSA458913 IBT458913:IBW458913 ILP458913:ILS458913 IVL458913:IVO458913 JFH458913:JFK458913 JPD458913:JPG458913 JYZ458913:JZC458913 KIV458913:KIY458913 KSR458913:KSU458913 LCN458913:LCQ458913 LMJ458913:LMM458913 LWF458913:LWI458913 MGB458913:MGE458913 MPX458913:MQA458913 MZT458913:MZW458913 NJP458913:NJS458913 NTL458913:NTO458913 ODH458913:ODK458913 OND458913:ONG458913 OWZ458913:OXC458913 PGV458913:PGY458913 PQR458913:PQU458913 QAN458913:QAQ458913 QKJ458913:QKM458913 QUF458913:QUI458913 REB458913:REE458913 RNX458913:ROA458913 RXT458913:RXW458913 SHP458913:SHS458913 SRL458913:SRO458913 TBH458913:TBK458913 TLD458913:TLG458913 TUZ458913:TVC458913 UEV458913:UEY458913 UOR458913:UOU458913 UYN458913:UYQ458913 VIJ458913:VIM458913 VSF458913:VSI458913 WCB458913:WCE458913 WLX458913:WMA458913 WVT458913:WVW458913 L524449:O524449 JH524449:JK524449 TD524449:TG524449 ACZ524449:ADC524449 AMV524449:AMY524449 AWR524449:AWU524449 BGN524449:BGQ524449 BQJ524449:BQM524449 CAF524449:CAI524449 CKB524449:CKE524449 CTX524449:CUA524449 DDT524449:DDW524449 DNP524449:DNS524449 DXL524449:DXO524449 EHH524449:EHK524449 ERD524449:ERG524449 FAZ524449:FBC524449 FKV524449:FKY524449 FUR524449:FUU524449 GEN524449:GEQ524449 GOJ524449:GOM524449 GYF524449:GYI524449 HIB524449:HIE524449 HRX524449:HSA524449 IBT524449:IBW524449 ILP524449:ILS524449 IVL524449:IVO524449 JFH524449:JFK524449 JPD524449:JPG524449 JYZ524449:JZC524449 KIV524449:KIY524449 KSR524449:KSU524449 LCN524449:LCQ524449 LMJ524449:LMM524449 LWF524449:LWI524449 MGB524449:MGE524449 MPX524449:MQA524449 MZT524449:MZW524449 NJP524449:NJS524449 NTL524449:NTO524449 ODH524449:ODK524449 OND524449:ONG524449 OWZ524449:OXC524449 PGV524449:PGY524449 PQR524449:PQU524449 QAN524449:QAQ524449 QKJ524449:QKM524449 QUF524449:QUI524449 REB524449:REE524449 RNX524449:ROA524449 RXT524449:RXW524449 SHP524449:SHS524449 SRL524449:SRO524449 TBH524449:TBK524449 TLD524449:TLG524449 TUZ524449:TVC524449 UEV524449:UEY524449 UOR524449:UOU524449 UYN524449:UYQ524449 VIJ524449:VIM524449 VSF524449:VSI524449 WCB524449:WCE524449 WLX524449:WMA524449 WVT524449:WVW524449 L589985:O589985 JH589985:JK589985 TD589985:TG589985 ACZ589985:ADC589985 AMV589985:AMY589985 AWR589985:AWU589985 BGN589985:BGQ589985 BQJ589985:BQM589985 CAF589985:CAI589985 CKB589985:CKE589985 CTX589985:CUA589985 DDT589985:DDW589985 DNP589985:DNS589985 DXL589985:DXO589985 EHH589985:EHK589985 ERD589985:ERG589985 FAZ589985:FBC589985 FKV589985:FKY589985 FUR589985:FUU589985 GEN589985:GEQ589985 GOJ589985:GOM589985 GYF589985:GYI589985 HIB589985:HIE589985 HRX589985:HSA589985 IBT589985:IBW589985 ILP589985:ILS589985 IVL589985:IVO589985 JFH589985:JFK589985 JPD589985:JPG589985 JYZ589985:JZC589985 KIV589985:KIY589985 KSR589985:KSU589985 LCN589985:LCQ589985 LMJ589985:LMM589985 LWF589985:LWI589985 MGB589985:MGE589985 MPX589985:MQA589985 MZT589985:MZW589985 NJP589985:NJS589985 NTL589985:NTO589985 ODH589985:ODK589985 OND589985:ONG589985 OWZ589985:OXC589985 PGV589985:PGY589985 PQR589985:PQU589985 QAN589985:QAQ589985 QKJ589985:QKM589985 QUF589985:QUI589985 REB589985:REE589985 RNX589985:ROA589985 RXT589985:RXW589985 SHP589985:SHS589985 SRL589985:SRO589985 TBH589985:TBK589985 TLD589985:TLG589985 TUZ589985:TVC589985 UEV589985:UEY589985 UOR589985:UOU589985 UYN589985:UYQ589985 VIJ589985:VIM589985 VSF589985:VSI589985 WCB589985:WCE589985 WLX589985:WMA589985 WVT589985:WVW589985 L655521:O655521 JH655521:JK655521 TD655521:TG655521 ACZ655521:ADC655521 AMV655521:AMY655521 AWR655521:AWU655521 BGN655521:BGQ655521 BQJ655521:BQM655521 CAF655521:CAI655521 CKB655521:CKE655521 CTX655521:CUA655521 DDT655521:DDW655521 DNP655521:DNS655521 DXL655521:DXO655521 EHH655521:EHK655521 ERD655521:ERG655521 FAZ655521:FBC655521 FKV655521:FKY655521 FUR655521:FUU655521 GEN655521:GEQ655521 GOJ655521:GOM655521 GYF655521:GYI655521 HIB655521:HIE655521 HRX655521:HSA655521 IBT655521:IBW655521 ILP655521:ILS655521 IVL655521:IVO655521 JFH655521:JFK655521 JPD655521:JPG655521 JYZ655521:JZC655521 KIV655521:KIY655521 KSR655521:KSU655521 LCN655521:LCQ655521 LMJ655521:LMM655521 LWF655521:LWI655521 MGB655521:MGE655521 MPX655521:MQA655521 MZT655521:MZW655521 NJP655521:NJS655521 NTL655521:NTO655521 ODH655521:ODK655521 OND655521:ONG655521 OWZ655521:OXC655521 PGV655521:PGY655521 PQR655521:PQU655521 QAN655521:QAQ655521 QKJ655521:QKM655521 QUF655521:QUI655521 REB655521:REE655521 RNX655521:ROA655521 RXT655521:RXW655521 SHP655521:SHS655521 SRL655521:SRO655521 TBH655521:TBK655521 TLD655521:TLG655521 TUZ655521:TVC655521 UEV655521:UEY655521 UOR655521:UOU655521 UYN655521:UYQ655521 VIJ655521:VIM655521 VSF655521:VSI655521 WCB655521:WCE655521 WLX655521:WMA655521 WVT655521:WVW655521 L721057:O721057 JH721057:JK721057 TD721057:TG721057 ACZ721057:ADC721057 AMV721057:AMY721057 AWR721057:AWU721057 BGN721057:BGQ721057 BQJ721057:BQM721057 CAF721057:CAI721057 CKB721057:CKE721057 CTX721057:CUA721057 DDT721057:DDW721057 DNP721057:DNS721057 DXL721057:DXO721057 EHH721057:EHK721057 ERD721057:ERG721057 FAZ721057:FBC721057 FKV721057:FKY721057 FUR721057:FUU721057 GEN721057:GEQ721057 GOJ721057:GOM721057 GYF721057:GYI721057 HIB721057:HIE721057 HRX721057:HSA721057 IBT721057:IBW721057 ILP721057:ILS721057 IVL721057:IVO721057 JFH721057:JFK721057 JPD721057:JPG721057 JYZ721057:JZC721057 KIV721057:KIY721057 KSR721057:KSU721057 LCN721057:LCQ721057 LMJ721057:LMM721057 LWF721057:LWI721057 MGB721057:MGE721057 MPX721057:MQA721057 MZT721057:MZW721057 NJP721057:NJS721057 NTL721057:NTO721057 ODH721057:ODK721057 OND721057:ONG721057 OWZ721057:OXC721057 PGV721057:PGY721057 PQR721057:PQU721057 QAN721057:QAQ721057 QKJ721057:QKM721057 QUF721057:QUI721057 REB721057:REE721057 RNX721057:ROA721057 RXT721057:RXW721057 SHP721057:SHS721057 SRL721057:SRO721057 TBH721057:TBK721057 TLD721057:TLG721057 TUZ721057:TVC721057 UEV721057:UEY721057 UOR721057:UOU721057 UYN721057:UYQ721057 VIJ721057:VIM721057 VSF721057:VSI721057 WCB721057:WCE721057 WLX721057:WMA721057 WVT721057:WVW721057 L786593:O786593 JH786593:JK786593 TD786593:TG786593 ACZ786593:ADC786593 AMV786593:AMY786593 AWR786593:AWU786593 BGN786593:BGQ786593 BQJ786593:BQM786593 CAF786593:CAI786593 CKB786593:CKE786593 CTX786593:CUA786593 DDT786593:DDW786593 DNP786593:DNS786593 DXL786593:DXO786593 EHH786593:EHK786593 ERD786593:ERG786593 FAZ786593:FBC786593 FKV786593:FKY786593 FUR786593:FUU786593 GEN786593:GEQ786593 GOJ786593:GOM786593 GYF786593:GYI786593 HIB786593:HIE786593 HRX786593:HSA786593 IBT786593:IBW786593 ILP786593:ILS786593 IVL786593:IVO786593 JFH786593:JFK786593 JPD786593:JPG786593 JYZ786593:JZC786593 KIV786593:KIY786593 KSR786593:KSU786593 LCN786593:LCQ786593 LMJ786593:LMM786593 LWF786593:LWI786593 MGB786593:MGE786593 MPX786593:MQA786593 MZT786593:MZW786593 NJP786593:NJS786593 NTL786593:NTO786593 ODH786593:ODK786593 OND786593:ONG786593 OWZ786593:OXC786593 PGV786593:PGY786593 PQR786593:PQU786593 QAN786593:QAQ786593 QKJ786593:QKM786593 QUF786593:QUI786593 REB786593:REE786593 RNX786593:ROA786593 RXT786593:RXW786593 SHP786593:SHS786593 SRL786593:SRO786593 TBH786593:TBK786593 TLD786593:TLG786593 TUZ786593:TVC786593 UEV786593:UEY786593 UOR786593:UOU786593 UYN786593:UYQ786593 VIJ786593:VIM786593 VSF786593:VSI786593 WCB786593:WCE786593 WLX786593:WMA786593 WVT786593:WVW786593 L852129:O852129 JH852129:JK852129 TD852129:TG852129 ACZ852129:ADC852129 AMV852129:AMY852129 AWR852129:AWU852129 BGN852129:BGQ852129 BQJ852129:BQM852129 CAF852129:CAI852129 CKB852129:CKE852129 CTX852129:CUA852129 DDT852129:DDW852129 DNP852129:DNS852129 DXL852129:DXO852129 EHH852129:EHK852129 ERD852129:ERG852129 FAZ852129:FBC852129 FKV852129:FKY852129 FUR852129:FUU852129 GEN852129:GEQ852129 GOJ852129:GOM852129 GYF852129:GYI852129 HIB852129:HIE852129 HRX852129:HSA852129 IBT852129:IBW852129 ILP852129:ILS852129 IVL852129:IVO852129 JFH852129:JFK852129 JPD852129:JPG852129 JYZ852129:JZC852129 KIV852129:KIY852129 KSR852129:KSU852129 LCN852129:LCQ852129 LMJ852129:LMM852129 LWF852129:LWI852129 MGB852129:MGE852129 MPX852129:MQA852129 MZT852129:MZW852129 NJP852129:NJS852129 NTL852129:NTO852129 ODH852129:ODK852129 OND852129:ONG852129 OWZ852129:OXC852129 PGV852129:PGY852129 PQR852129:PQU852129 QAN852129:QAQ852129 QKJ852129:QKM852129 QUF852129:QUI852129 REB852129:REE852129 RNX852129:ROA852129 RXT852129:RXW852129 SHP852129:SHS852129 SRL852129:SRO852129 TBH852129:TBK852129 TLD852129:TLG852129 TUZ852129:TVC852129 UEV852129:UEY852129 UOR852129:UOU852129 UYN852129:UYQ852129 VIJ852129:VIM852129 VSF852129:VSI852129 WCB852129:WCE852129 WLX852129:WMA852129 WVT852129:WVW852129 L917665:O917665 JH917665:JK917665 TD917665:TG917665 ACZ917665:ADC917665 AMV917665:AMY917665 AWR917665:AWU917665 BGN917665:BGQ917665 BQJ917665:BQM917665 CAF917665:CAI917665 CKB917665:CKE917665 CTX917665:CUA917665 DDT917665:DDW917665 DNP917665:DNS917665 DXL917665:DXO917665 EHH917665:EHK917665 ERD917665:ERG917665 FAZ917665:FBC917665 FKV917665:FKY917665 FUR917665:FUU917665 GEN917665:GEQ917665 GOJ917665:GOM917665 GYF917665:GYI917665 HIB917665:HIE917665 HRX917665:HSA917665 IBT917665:IBW917665 ILP917665:ILS917665 IVL917665:IVO917665 JFH917665:JFK917665 JPD917665:JPG917665 JYZ917665:JZC917665 KIV917665:KIY917665 KSR917665:KSU917665 LCN917665:LCQ917665 LMJ917665:LMM917665 LWF917665:LWI917665 MGB917665:MGE917665 MPX917665:MQA917665 MZT917665:MZW917665 NJP917665:NJS917665 NTL917665:NTO917665 ODH917665:ODK917665 OND917665:ONG917665 OWZ917665:OXC917665 PGV917665:PGY917665 PQR917665:PQU917665 QAN917665:QAQ917665 QKJ917665:QKM917665 QUF917665:QUI917665 REB917665:REE917665 RNX917665:ROA917665 RXT917665:RXW917665 SHP917665:SHS917665 SRL917665:SRO917665 TBH917665:TBK917665 TLD917665:TLG917665 TUZ917665:TVC917665 UEV917665:UEY917665 UOR917665:UOU917665 UYN917665:UYQ917665 VIJ917665:VIM917665 VSF917665:VSI917665 WCB917665:WCE917665 WLX917665:WMA917665 WVT917665:WVW917665 L983201:O983201 JH983201:JK983201 TD983201:TG983201 ACZ983201:ADC983201 AMV983201:AMY983201 AWR983201:AWU983201 BGN983201:BGQ983201 BQJ983201:BQM983201 CAF983201:CAI983201 CKB983201:CKE983201 CTX983201:CUA983201 DDT983201:DDW983201 DNP983201:DNS983201 DXL983201:DXO983201 EHH983201:EHK983201 ERD983201:ERG983201 FAZ983201:FBC983201 FKV983201:FKY983201 FUR983201:FUU983201 GEN983201:GEQ983201 GOJ983201:GOM983201 GYF983201:GYI983201 HIB983201:HIE983201 HRX983201:HSA983201 IBT983201:IBW983201 ILP983201:ILS983201 IVL983201:IVO983201 JFH983201:JFK983201 JPD983201:JPG983201 JYZ983201:JZC983201 KIV983201:KIY983201 KSR983201:KSU983201 LCN983201:LCQ983201 LMJ983201:LMM983201 LWF983201:LWI983201 MGB983201:MGE983201 MPX983201:MQA983201 MZT983201:MZW983201 NJP983201:NJS983201 NTL983201:NTO983201 ODH983201:ODK983201 OND983201:ONG983201 OWZ983201:OXC983201 PGV983201:PGY983201 PQR983201:PQU983201 QAN983201:QAQ983201 QKJ983201:QKM983201 QUF983201:QUI983201 REB983201:REE983201 RNX983201:ROA983201 RXT983201:RXW983201 SHP983201:SHS983201 SRL983201:SRO983201 TBH983201:TBK983201 TLD983201:TLG983201 TUZ983201:TVC983201 UEV983201:UEY983201 UOR983201:UOU983201 UYN983201:UYQ983201 VIJ983201:VIM983201 VSF983201:VSI983201 WCB983201:WCE983201 WLX983201:WMA983201 WVT983201:WVW983201 L160:M160 JH160:JI160 TD160:TE160 ACZ160:ADA160 AMV160:AMW160 AWR160:AWS160 BGN160:BGO160 BQJ160:BQK160 CAF160:CAG160 CKB160:CKC160 CTX160:CTY160 DDT160:DDU160 DNP160:DNQ160 DXL160:DXM160 EHH160:EHI160 ERD160:ERE160 FAZ160:FBA160 FKV160:FKW160 FUR160:FUS160 GEN160:GEO160 GOJ160:GOK160 GYF160:GYG160 HIB160:HIC160 HRX160:HRY160 IBT160:IBU160 ILP160:ILQ160 IVL160:IVM160 JFH160:JFI160 JPD160:JPE160 JYZ160:JZA160 KIV160:KIW160 KSR160:KSS160 LCN160:LCO160 LMJ160:LMK160 LWF160:LWG160 MGB160:MGC160 MPX160:MPY160 MZT160:MZU160 NJP160:NJQ160 NTL160:NTM160 ODH160:ODI160 OND160:ONE160 OWZ160:OXA160 PGV160:PGW160 PQR160:PQS160 QAN160:QAO160 QKJ160:QKK160 QUF160:QUG160 REB160:REC160 RNX160:RNY160 RXT160:RXU160 SHP160:SHQ160 SRL160:SRM160 TBH160:TBI160 TLD160:TLE160 TUZ160:TVA160 UEV160:UEW160 UOR160:UOS160 UYN160:UYO160 VIJ160:VIK160 VSF160:VSG160 WCB160:WCC160 WLX160:WLY160 WVT160:WVU160 L65696:M65696 JH65696:JI65696 TD65696:TE65696 ACZ65696:ADA65696 AMV65696:AMW65696 AWR65696:AWS65696 BGN65696:BGO65696 BQJ65696:BQK65696 CAF65696:CAG65696 CKB65696:CKC65696 CTX65696:CTY65696 DDT65696:DDU65696 DNP65696:DNQ65696 DXL65696:DXM65696 EHH65696:EHI65696 ERD65696:ERE65696 FAZ65696:FBA65696 FKV65696:FKW65696 FUR65696:FUS65696 GEN65696:GEO65696 GOJ65696:GOK65696 GYF65696:GYG65696 HIB65696:HIC65696 HRX65696:HRY65696 IBT65696:IBU65696 ILP65696:ILQ65696 IVL65696:IVM65696 JFH65696:JFI65696 JPD65696:JPE65696 JYZ65696:JZA65696 KIV65696:KIW65696 KSR65696:KSS65696 LCN65696:LCO65696 LMJ65696:LMK65696 LWF65696:LWG65696 MGB65696:MGC65696 MPX65696:MPY65696 MZT65696:MZU65696 NJP65696:NJQ65696 NTL65696:NTM65696 ODH65696:ODI65696 OND65696:ONE65696 OWZ65696:OXA65696 PGV65696:PGW65696 PQR65696:PQS65696 QAN65696:QAO65696 QKJ65696:QKK65696 QUF65696:QUG65696 REB65696:REC65696 RNX65696:RNY65696 RXT65696:RXU65696 SHP65696:SHQ65696 SRL65696:SRM65696 TBH65696:TBI65696 TLD65696:TLE65696 TUZ65696:TVA65696 UEV65696:UEW65696 UOR65696:UOS65696 UYN65696:UYO65696 VIJ65696:VIK65696 VSF65696:VSG65696 WCB65696:WCC65696 WLX65696:WLY65696 WVT65696:WVU65696 L131232:M131232 JH131232:JI131232 TD131232:TE131232 ACZ131232:ADA131232 AMV131232:AMW131232 AWR131232:AWS131232 BGN131232:BGO131232 BQJ131232:BQK131232 CAF131232:CAG131232 CKB131232:CKC131232 CTX131232:CTY131232 DDT131232:DDU131232 DNP131232:DNQ131232 DXL131232:DXM131232 EHH131232:EHI131232 ERD131232:ERE131232 FAZ131232:FBA131232 FKV131232:FKW131232 FUR131232:FUS131232 GEN131232:GEO131232 GOJ131232:GOK131232 GYF131232:GYG131232 HIB131232:HIC131232 HRX131232:HRY131232 IBT131232:IBU131232 ILP131232:ILQ131232 IVL131232:IVM131232 JFH131232:JFI131232 JPD131232:JPE131232 JYZ131232:JZA131232 KIV131232:KIW131232 KSR131232:KSS131232 LCN131232:LCO131232 LMJ131232:LMK131232 LWF131232:LWG131232 MGB131232:MGC131232 MPX131232:MPY131232 MZT131232:MZU131232 NJP131232:NJQ131232 NTL131232:NTM131232 ODH131232:ODI131232 OND131232:ONE131232 OWZ131232:OXA131232 PGV131232:PGW131232 PQR131232:PQS131232 QAN131232:QAO131232 QKJ131232:QKK131232 QUF131232:QUG131232 REB131232:REC131232 RNX131232:RNY131232 RXT131232:RXU131232 SHP131232:SHQ131232 SRL131232:SRM131232 TBH131232:TBI131232 TLD131232:TLE131232 TUZ131232:TVA131232 UEV131232:UEW131232 UOR131232:UOS131232 UYN131232:UYO131232 VIJ131232:VIK131232 VSF131232:VSG131232 WCB131232:WCC131232 WLX131232:WLY131232 WVT131232:WVU131232 L196768:M196768 JH196768:JI196768 TD196768:TE196768 ACZ196768:ADA196768 AMV196768:AMW196768 AWR196768:AWS196768 BGN196768:BGO196768 BQJ196768:BQK196768 CAF196768:CAG196768 CKB196768:CKC196768 CTX196768:CTY196768 DDT196768:DDU196768 DNP196768:DNQ196768 DXL196768:DXM196768 EHH196768:EHI196768 ERD196768:ERE196768 FAZ196768:FBA196768 FKV196768:FKW196768 FUR196768:FUS196768 GEN196768:GEO196768 GOJ196768:GOK196768 GYF196768:GYG196768 HIB196768:HIC196768 HRX196768:HRY196768 IBT196768:IBU196768 ILP196768:ILQ196768 IVL196768:IVM196768 JFH196768:JFI196768 JPD196768:JPE196768 JYZ196768:JZA196768 KIV196768:KIW196768 KSR196768:KSS196768 LCN196768:LCO196768 LMJ196768:LMK196768 LWF196768:LWG196768 MGB196768:MGC196768 MPX196768:MPY196768 MZT196768:MZU196768 NJP196768:NJQ196768 NTL196768:NTM196768 ODH196768:ODI196768 OND196768:ONE196768 OWZ196768:OXA196768 PGV196768:PGW196768 PQR196768:PQS196768 QAN196768:QAO196768 QKJ196768:QKK196768 QUF196768:QUG196768 REB196768:REC196768 RNX196768:RNY196768 RXT196768:RXU196768 SHP196768:SHQ196768 SRL196768:SRM196768 TBH196768:TBI196768 TLD196768:TLE196768 TUZ196768:TVA196768 UEV196768:UEW196768 UOR196768:UOS196768 UYN196768:UYO196768 VIJ196768:VIK196768 VSF196768:VSG196768 WCB196768:WCC196768 WLX196768:WLY196768 WVT196768:WVU196768 L262304:M262304 JH262304:JI262304 TD262304:TE262304 ACZ262304:ADA262304 AMV262304:AMW262304 AWR262304:AWS262304 BGN262304:BGO262304 BQJ262304:BQK262304 CAF262304:CAG262304 CKB262304:CKC262304 CTX262304:CTY262304 DDT262304:DDU262304 DNP262304:DNQ262304 DXL262304:DXM262304 EHH262304:EHI262304 ERD262304:ERE262304 FAZ262304:FBA262304 FKV262304:FKW262304 FUR262304:FUS262304 GEN262304:GEO262304 GOJ262304:GOK262304 GYF262304:GYG262304 HIB262304:HIC262304 HRX262304:HRY262304 IBT262304:IBU262304 ILP262304:ILQ262304 IVL262304:IVM262304 JFH262304:JFI262304 JPD262304:JPE262304 JYZ262304:JZA262304 KIV262304:KIW262304 KSR262304:KSS262304 LCN262304:LCO262304 LMJ262304:LMK262304 LWF262304:LWG262304 MGB262304:MGC262304 MPX262304:MPY262304 MZT262304:MZU262304 NJP262304:NJQ262304 NTL262304:NTM262304 ODH262304:ODI262304 OND262304:ONE262304 OWZ262304:OXA262304 PGV262304:PGW262304 PQR262304:PQS262304 QAN262304:QAO262304 QKJ262304:QKK262304 QUF262304:QUG262304 REB262304:REC262304 RNX262304:RNY262304 RXT262304:RXU262304 SHP262304:SHQ262304 SRL262304:SRM262304 TBH262304:TBI262304 TLD262304:TLE262304 TUZ262304:TVA262304 UEV262304:UEW262304 UOR262304:UOS262304 UYN262304:UYO262304 VIJ262304:VIK262304 VSF262304:VSG262304 WCB262304:WCC262304 WLX262304:WLY262304 WVT262304:WVU262304 L327840:M327840 JH327840:JI327840 TD327840:TE327840 ACZ327840:ADA327840 AMV327840:AMW327840 AWR327840:AWS327840 BGN327840:BGO327840 BQJ327840:BQK327840 CAF327840:CAG327840 CKB327840:CKC327840 CTX327840:CTY327840 DDT327840:DDU327840 DNP327840:DNQ327840 DXL327840:DXM327840 EHH327840:EHI327840 ERD327840:ERE327840 FAZ327840:FBA327840 FKV327840:FKW327840 FUR327840:FUS327840 GEN327840:GEO327840 GOJ327840:GOK327840 GYF327840:GYG327840 HIB327840:HIC327840 HRX327840:HRY327840 IBT327840:IBU327840 ILP327840:ILQ327840 IVL327840:IVM327840 JFH327840:JFI327840 JPD327840:JPE327840 JYZ327840:JZA327840 KIV327840:KIW327840 KSR327840:KSS327840 LCN327840:LCO327840 LMJ327840:LMK327840 LWF327840:LWG327840 MGB327840:MGC327840 MPX327840:MPY327840 MZT327840:MZU327840 NJP327840:NJQ327840 NTL327840:NTM327840 ODH327840:ODI327840 OND327840:ONE327840 OWZ327840:OXA327840 PGV327840:PGW327840 PQR327840:PQS327840 QAN327840:QAO327840 QKJ327840:QKK327840 QUF327840:QUG327840 REB327840:REC327840 RNX327840:RNY327840 RXT327840:RXU327840 SHP327840:SHQ327840 SRL327840:SRM327840 TBH327840:TBI327840 TLD327840:TLE327840 TUZ327840:TVA327840 UEV327840:UEW327840 UOR327840:UOS327840 UYN327840:UYO327840 VIJ327840:VIK327840 VSF327840:VSG327840 WCB327840:WCC327840 WLX327840:WLY327840 WVT327840:WVU327840 L393376:M393376 JH393376:JI393376 TD393376:TE393376 ACZ393376:ADA393376 AMV393376:AMW393376 AWR393376:AWS393376 BGN393376:BGO393376 BQJ393376:BQK393376 CAF393376:CAG393376 CKB393376:CKC393376 CTX393376:CTY393376 DDT393376:DDU393376 DNP393376:DNQ393376 DXL393376:DXM393376 EHH393376:EHI393376 ERD393376:ERE393376 FAZ393376:FBA393376 FKV393376:FKW393376 FUR393376:FUS393376 GEN393376:GEO393376 GOJ393376:GOK393376 GYF393376:GYG393376 HIB393376:HIC393376 HRX393376:HRY393376 IBT393376:IBU393376 ILP393376:ILQ393376 IVL393376:IVM393376 JFH393376:JFI393376 JPD393376:JPE393376 JYZ393376:JZA393376 KIV393376:KIW393376 KSR393376:KSS393376 LCN393376:LCO393376 LMJ393376:LMK393376 LWF393376:LWG393376 MGB393376:MGC393376 MPX393376:MPY393376 MZT393376:MZU393376 NJP393376:NJQ393376 NTL393376:NTM393376 ODH393376:ODI393376 OND393376:ONE393376 OWZ393376:OXA393376 PGV393376:PGW393376 PQR393376:PQS393376 QAN393376:QAO393376 QKJ393376:QKK393376 QUF393376:QUG393376 REB393376:REC393376 RNX393376:RNY393376 RXT393376:RXU393376 SHP393376:SHQ393376 SRL393376:SRM393376 TBH393376:TBI393376 TLD393376:TLE393376 TUZ393376:TVA393376 UEV393376:UEW393376 UOR393376:UOS393376 UYN393376:UYO393376 VIJ393376:VIK393376 VSF393376:VSG393376 WCB393376:WCC393376 WLX393376:WLY393376 WVT393376:WVU393376 L458912:M458912 JH458912:JI458912 TD458912:TE458912 ACZ458912:ADA458912 AMV458912:AMW458912 AWR458912:AWS458912 BGN458912:BGO458912 BQJ458912:BQK458912 CAF458912:CAG458912 CKB458912:CKC458912 CTX458912:CTY458912 DDT458912:DDU458912 DNP458912:DNQ458912 DXL458912:DXM458912 EHH458912:EHI458912 ERD458912:ERE458912 FAZ458912:FBA458912 FKV458912:FKW458912 FUR458912:FUS458912 GEN458912:GEO458912 GOJ458912:GOK458912 GYF458912:GYG458912 HIB458912:HIC458912 HRX458912:HRY458912 IBT458912:IBU458912 ILP458912:ILQ458912 IVL458912:IVM458912 JFH458912:JFI458912 JPD458912:JPE458912 JYZ458912:JZA458912 KIV458912:KIW458912 KSR458912:KSS458912 LCN458912:LCO458912 LMJ458912:LMK458912 LWF458912:LWG458912 MGB458912:MGC458912 MPX458912:MPY458912 MZT458912:MZU458912 NJP458912:NJQ458912 NTL458912:NTM458912 ODH458912:ODI458912 OND458912:ONE458912 OWZ458912:OXA458912 PGV458912:PGW458912 PQR458912:PQS458912 QAN458912:QAO458912 QKJ458912:QKK458912 QUF458912:QUG458912 REB458912:REC458912 RNX458912:RNY458912 RXT458912:RXU458912 SHP458912:SHQ458912 SRL458912:SRM458912 TBH458912:TBI458912 TLD458912:TLE458912 TUZ458912:TVA458912 UEV458912:UEW458912 UOR458912:UOS458912 UYN458912:UYO458912 VIJ458912:VIK458912 VSF458912:VSG458912 WCB458912:WCC458912 WLX458912:WLY458912 WVT458912:WVU458912 L524448:M524448 JH524448:JI524448 TD524448:TE524448 ACZ524448:ADA524448 AMV524448:AMW524448 AWR524448:AWS524448 BGN524448:BGO524448 BQJ524448:BQK524448 CAF524448:CAG524448 CKB524448:CKC524448 CTX524448:CTY524448 DDT524448:DDU524448 DNP524448:DNQ524448 DXL524448:DXM524448 EHH524448:EHI524448 ERD524448:ERE524448 FAZ524448:FBA524448 FKV524448:FKW524448 FUR524448:FUS524448 GEN524448:GEO524448 GOJ524448:GOK524448 GYF524448:GYG524448 HIB524448:HIC524448 HRX524448:HRY524448 IBT524448:IBU524448 ILP524448:ILQ524448 IVL524448:IVM524448 JFH524448:JFI524448 JPD524448:JPE524448 JYZ524448:JZA524448 KIV524448:KIW524448 KSR524448:KSS524448 LCN524448:LCO524448 LMJ524448:LMK524448 LWF524448:LWG524448 MGB524448:MGC524448 MPX524448:MPY524448 MZT524448:MZU524448 NJP524448:NJQ524448 NTL524448:NTM524448 ODH524448:ODI524448 OND524448:ONE524448 OWZ524448:OXA524448 PGV524448:PGW524448 PQR524448:PQS524448 QAN524448:QAO524448 QKJ524448:QKK524448 QUF524448:QUG524448 REB524448:REC524448 RNX524448:RNY524448 RXT524448:RXU524448 SHP524448:SHQ524448 SRL524448:SRM524448 TBH524448:TBI524448 TLD524448:TLE524448 TUZ524448:TVA524448 UEV524448:UEW524448 UOR524448:UOS524448 UYN524448:UYO524448 VIJ524448:VIK524448 VSF524448:VSG524448 WCB524448:WCC524448 WLX524448:WLY524448 WVT524448:WVU524448 L589984:M589984 JH589984:JI589984 TD589984:TE589984 ACZ589984:ADA589984 AMV589984:AMW589984 AWR589984:AWS589984 BGN589984:BGO589984 BQJ589984:BQK589984 CAF589984:CAG589984 CKB589984:CKC589984 CTX589984:CTY589984 DDT589984:DDU589984 DNP589984:DNQ589984 DXL589984:DXM589984 EHH589984:EHI589984 ERD589984:ERE589984 FAZ589984:FBA589984 FKV589984:FKW589984 FUR589984:FUS589984 GEN589984:GEO589984 GOJ589984:GOK589984 GYF589984:GYG589984 HIB589984:HIC589984 HRX589984:HRY589984 IBT589984:IBU589984 ILP589984:ILQ589984 IVL589984:IVM589984 JFH589984:JFI589984 JPD589984:JPE589984 JYZ589984:JZA589984 KIV589984:KIW589984 KSR589984:KSS589984 LCN589984:LCO589984 LMJ589984:LMK589984 LWF589984:LWG589984 MGB589984:MGC589984 MPX589984:MPY589984 MZT589984:MZU589984 NJP589984:NJQ589984 NTL589984:NTM589984 ODH589984:ODI589984 OND589984:ONE589984 OWZ589984:OXA589984 PGV589984:PGW589984 PQR589984:PQS589984 QAN589984:QAO589984 QKJ589984:QKK589984 QUF589984:QUG589984 REB589984:REC589984 RNX589984:RNY589984 RXT589984:RXU589984 SHP589984:SHQ589984 SRL589984:SRM589984 TBH589984:TBI589984 TLD589984:TLE589984 TUZ589984:TVA589984 UEV589984:UEW589984 UOR589984:UOS589984 UYN589984:UYO589984 VIJ589984:VIK589984 VSF589984:VSG589984 WCB589984:WCC589984 WLX589984:WLY589984 WVT589984:WVU589984 L655520:M655520 JH655520:JI655520 TD655520:TE655520 ACZ655520:ADA655520 AMV655520:AMW655520 AWR655520:AWS655520 BGN655520:BGO655520 BQJ655520:BQK655520 CAF655520:CAG655520 CKB655520:CKC655520 CTX655520:CTY655520 DDT655520:DDU655520 DNP655520:DNQ655520 DXL655520:DXM655520 EHH655520:EHI655520 ERD655520:ERE655520 FAZ655520:FBA655520 FKV655520:FKW655520 FUR655520:FUS655520 GEN655520:GEO655520 GOJ655520:GOK655520 GYF655520:GYG655520 HIB655520:HIC655520 HRX655520:HRY655520 IBT655520:IBU655520 ILP655520:ILQ655520 IVL655520:IVM655520 JFH655520:JFI655520 JPD655520:JPE655520 JYZ655520:JZA655520 KIV655520:KIW655520 KSR655520:KSS655520 LCN655520:LCO655520 LMJ655520:LMK655520 LWF655520:LWG655520 MGB655520:MGC655520 MPX655520:MPY655520 MZT655520:MZU655520 NJP655520:NJQ655520 NTL655520:NTM655520 ODH655520:ODI655520 OND655520:ONE655520 OWZ655520:OXA655520 PGV655520:PGW655520 PQR655520:PQS655520 QAN655520:QAO655520 QKJ655520:QKK655520 QUF655520:QUG655520 REB655520:REC655520 RNX655520:RNY655520 RXT655520:RXU655520 SHP655520:SHQ655520 SRL655520:SRM655520 TBH655520:TBI655520 TLD655520:TLE655520 TUZ655520:TVA655520 UEV655520:UEW655520 UOR655520:UOS655520 UYN655520:UYO655520 VIJ655520:VIK655520 VSF655520:VSG655520 WCB655520:WCC655520 WLX655520:WLY655520 WVT655520:WVU655520 L721056:M721056 JH721056:JI721056 TD721056:TE721056 ACZ721056:ADA721056 AMV721056:AMW721056 AWR721056:AWS721056 BGN721056:BGO721056 BQJ721056:BQK721056 CAF721056:CAG721056 CKB721056:CKC721056 CTX721056:CTY721056 DDT721056:DDU721056 DNP721056:DNQ721056 DXL721056:DXM721056 EHH721056:EHI721056 ERD721056:ERE721056 FAZ721056:FBA721056 FKV721056:FKW721056 FUR721056:FUS721056 GEN721056:GEO721056 GOJ721056:GOK721056 GYF721056:GYG721056 HIB721056:HIC721056 HRX721056:HRY721056 IBT721056:IBU721056 ILP721056:ILQ721056 IVL721056:IVM721056 JFH721056:JFI721056 JPD721056:JPE721056 JYZ721056:JZA721056 KIV721056:KIW721056 KSR721056:KSS721056 LCN721056:LCO721056 LMJ721056:LMK721056 LWF721056:LWG721056 MGB721056:MGC721056 MPX721056:MPY721056 MZT721056:MZU721056 NJP721056:NJQ721056 NTL721056:NTM721056 ODH721056:ODI721056 OND721056:ONE721056 OWZ721056:OXA721056 PGV721056:PGW721056 PQR721056:PQS721056 QAN721056:QAO721056 QKJ721056:QKK721056 QUF721056:QUG721056 REB721056:REC721056 RNX721056:RNY721056 RXT721056:RXU721056 SHP721056:SHQ721056 SRL721056:SRM721056 TBH721056:TBI721056 TLD721056:TLE721056 TUZ721056:TVA721056 UEV721056:UEW721056 UOR721056:UOS721056 UYN721056:UYO721056 VIJ721056:VIK721056 VSF721056:VSG721056 WCB721056:WCC721056 WLX721056:WLY721056 WVT721056:WVU721056 L786592:M786592 JH786592:JI786592 TD786592:TE786592 ACZ786592:ADA786592 AMV786592:AMW786592 AWR786592:AWS786592 BGN786592:BGO786592 BQJ786592:BQK786592 CAF786592:CAG786592 CKB786592:CKC786592 CTX786592:CTY786592 DDT786592:DDU786592 DNP786592:DNQ786592 DXL786592:DXM786592 EHH786592:EHI786592 ERD786592:ERE786592 FAZ786592:FBA786592 FKV786592:FKW786592 FUR786592:FUS786592 GEN786592:GEO786592 GOJ786592:GOK786592 GYF786592:GYG786592 HIB786592:HIC786592 HRX786592:HRY786592 IBT786592:IBU786592 ILP786592:ILQ786592 IVL786592:IVM786592 JFH786592:JFI786592 JPD786592:JPE786592 JYZ786592:JZA786592 KIV786592:KIW786592 KSR786592:KSS786592 LCN786592:LCO786592 LMJ786592:LMK786592 LWF786592:LWG786592 MGB786592:MGC786592 MPX786592:MPY786592 MZT786592:MZU786592 NJP786592:NJQ786592 NTL786592:NTM786592 ODH786592:ODI786592 OND786592:ONE786592 OWZ786592:OXA786592 PGV786592:PGW786592 PQR786592:PQS786592 QAN786592:QAO786592 QKJ786592:QKK786592 QUF786592:QUG786592 REB786592:REC786592 RNX786592:RNY786592 RXT786592:RXU786592 SHP786592:SHQ786592 SRL786592:SRM786592 TBH786592:TBI786592 TLD786592:TLE786592 TUZ786592:TVA786592 UEV786592:UEW786592 UOR786592:UOS786592 UYN786592:UYO786592 VIJ786592:VIK786592 VSF786592:VSG786592 WCB786592:WCC786592 WLX786592:WLY786592 WVT786592:WVU786592 L852128:M852128 JH852128:JI852128 TD852128:TE852128 ACZ852128:ADA852128 AMV852128:AMW852128 AWR852128:AWS852128 BGN852128:BGO852128 BQJ852128:BQK852128 CAF852128:CAG852128 CKB852128:CKC852128 CTX852128:CTY852128 DDT852128:DDU852128 DNP852128:DNQ852128 DXL852128:DXM852128 EHH852128:EHI852128 ERD852128:ERE852128 FAZ852128:FBA852128 FKV852128:FKW852128 FUR852128:FUS852128 GEN852128:GEO852128 GOJ852128:GOK852128 GYF852128:GYG852128 HIB852128:HIC852128 HRX852128:HRY852128 IBT852128:IBU852128 ILP852128:ILQ852128 IVL852128:IVM852128 JFH852128:JFI852128 JPD852128:JPE852128 JYZ852128:JZA852128 KIV852128:KIW852128 KSR852128:KSS852128 LCN852128:LCO852128 LMJ852128:LMK852128 LWF852128:LWG852128 MGB852128:MGC852128 MPX852128:MPY852128 MZT852128:MZU852128 NJP852128:NJQ852128 NTL852128:NTM852128 ODH852128:ODI852128 OND852128:ONE852128 OWZ852128:OXA852128 PGV852128:PGW852128 PQR852128:PQS852128 QAN852128:QAO852128 QKJ852128:QKK852128 QUF852128:QUG852128 REB852128:REC852128 RNX852128:RNY852128 RXT852128:RXU852128 SHP852128:SHQ852128 SRL852128:SRM852128 TBH852128:TBI852128 TLD852128:TLE852128 TUZ852128:TVA852128 UEV852128:UEW852128 UOR852128:UOS852128 UYN852128:UYO852128 VIJ852128:VIK852128 VSF852128:VSG852128 WCB852128:WCC852128 WLX852128:WLY852128 WVT852128:WVU852128 L917664:M917664 JH917664:JI917664 TD917664:TE917664 ACZ917664:ADA917664 AMV917664:AMW917664 AWR917664:AWS917664 BGN917664:BGO917664 BQJ917664:BQK917664 CAF917664:CAG917664 CKB917664:CKC917664 CTX917664:CTY917664 DDT917664:DDU917664 DNP917664:DNQ917664 DXL917664:DXM917664 EHH917664:EHI917664 ERD917664:ERE917664 FAZ917664:FBA917664 FKV917664:FKW917664 FUR917664:FUS917664 GEN917664:GEO917664 GOJ917664:GOK917664 GYF917664:GYG917664 HIB917664:HIC917664 HRX917664:HRY917664 IBT917664:IBU917664 ILP917664:ILQ917664 IVL917664:IVM917664 JFH917664:JFI917664 JPD917664:JPE917664 JYZ917664:JZA917664 KIV917664:KIW917664 KSR917664:KSS917664 LCN917664:LCO917664 LMJ917664:LMK917664 LWF917664:LWG917664 MGB917664:MGC917664 MPX917664:MPY917664 MZT917664:MZU917664 NJP917664:NJQ917664 NTL917664:NTM917664 ODH917664:ODI917664 OND917664:ONE917664 OWZ917664:OXA917664 PGV917664:PGW917664 PQR917664:PQS917664 QAN917664:QAO917664 QKJ917664:QKK917664 QUF917664:QUG917664 REB917664:REC917664 RNX917664:RNY917664 RXT917664:RXU917664 SHP917664:SHQ917664 SRL917664:SRM917664 TBH917664:TBI917664 TLD917664:TLE917664 TUZ917664:TVA917664 UEV917664:UEW917664 UOR917664:UOS917664 UYN917664:UYO917664 VIJ917664:VIK917664 VSF917664:VSG917664 WCB917664:WCC917664 WLX917664:WLY917664 WVT917664:WVU917664 L983200:M983200 JH983200:JI983200 TD983200:TE983200 ACZ983200:ADA983200 AMV983200:AMW983200 AWR983200:AWS983200 BGN983200:BGO983200 BQJ983200:BQK983200 CAF983200:CAG983200 CKB983200:CKC983200 CTX983200:CTY983200 DDT983200:DDU983200 DNP983200:DNQ983200 DXL983200:DXM983200 EHH983200:EHI983200 ERD983200:ERE983200 FAZ983200:FBA983200 FKV983200:FKW983200 FUR983200:FUS983200 GEN983200:GEO983200 GOJ983200:GOK983200 GYF983200:GYG983200 HIB983200:HIC983200 HRX983200:HRY983200 IBT983200:IBU983200 ILP983200:ILQ983200 IVL983200:IVM983200 JFH983200:JFI983200 JPD983200:JPE983200 JYZ983200:JZA983200 KIV983200:KIW983200 KSR983200:KSS983200 LCN983200:LCO983200 LMJ983200:LMK983200 LWF983200:LWG983200 MGB983200:MGC983200 MPX983200:MPY983200 MZT983200:MZU983200 NJP983200:NJQ983200 NTL983200:NTM983200 ODH983200:ODI983200 OND983200:ONE983200 OWZ983200:OXA983200 PGV983200:PGW983200 PQR983200:PQS983200 QAN983200:QAO983200 QKJ983200:QKK983200 QUF983200:QUG983200 REB983200:REC983200 RNX983200:RNY983200 RXT983200:RXU983200 SHP983200:SHQ983200 SRL983200:SRM983200 TBH983200:TBI983200 TLD983200:TLE983200 TUZ983200:TVA983200 UEV983200:UEW983200 UOR983200:UOS983200 UYN983200:UYO983200 VIJ983200:VIK983200 VSF983200:VSG983200 WCB983200:WCC983200 WLX983200:WLY983200 WVT983200:WVU983200 K149:M158 JG149:JI158 TC149:TE158 ACY149:ADA158 AMU149:AMW158 AWQ149:AWS158 BGM149:BGO158 BQI149:BQK158 CAE149:CAG158 CKA149:CKC158 CTW149:CTY158 DDS149:DDU158 DNO149:DNQ158 DXK149:DXM158 EHG149:EHI158 ERC149:ERE158 FAY149:FBA158 FKU149:FKW158 FUQ149:FUS158 GEM149:GEO158 GOI149:GOK158 GYE149:GYG158 HIA149:HIC158 HRW149:HRY158 IBS149:IBU158 ILO149:ILQ158 IVK149:IVM158 JFG149:JFI158 JPC149:JPE158 JYY149:JZA158 KIU149:KIW158 KSQ149:KSS158 LCM149:LCO158 LMI149:LMK158 LWE149:LWG158 MGA149:MGC158 MPW149:MPY158 MZS149:MZU158 NJO149:NJQ158 NTK149:NTM158 ODG149:ODI158 ONC149:ONE158 OWY149:OXA158 PGU149:PGW158 PQQ149:PQS158 QAM149:QAO158 QKI149:QKK158 QUE149:QUG158 REA149:REC158 RNW149:RNY158 RXS149:RXU158 SHO149:SHQ158 SRK149:SRM158 TBG149:TBI158 TLC149:TLE158 TUY149:TVA158 UEU149:UEW158 UOQ149:UOS158 UYM149:UYO158 VII149:VIK158 VSE149:VSG158 WCA149:WCC158 WLW149:WLY158 WVS149:WVU158 K65685:M65694 JG65685:JI65694 TC65685:TE65694 ACY65685:ADA65694 AMU65685:AMW65694 AWQ65685:AWS65694 BGM65685:BGO65694 BQI65685:BQK65694 CAE65685:CAG65694 CKA65685:CKC65694 CTW65685:CTY65694 DDS65685:DDU65694 DNO65685:DNQ65694 DXK65685:DXM65694 EHG65685:EHI65694 ERC65685:ERE65694 FAY65685:FBA65694 FKU65685:FKW65694 FUQ65685:FUS65694 GEM65685:GEO65694 GOI65685:GOK65694 GYE65685:GYG65694 HIA65685:HIC65694 HRW65685:HRY65694 IBS65685:IBU65694 ILO65685:ILQ65694 IVK65685:IVM65694 JFG65685:JFI65694 JPC65685:JPE65694 JYY65685:JZA65694 KIU65685:KIW65694 KSQ65685:KSS65694 LCM65685:LCO65694 LMI65685:LMK65694 LWE65685:LWG65694 MGA65685:MGC65694 MPW65685:MPY65694 MZS65685:MZU65694 NJO65685:NJQ65694 NTK65685:NTM65694 ODG65685:ODI65694 ONC65685:ONE65694 OWY65685:OXA65694 PGU65685:PGW65694 PQQ65685:PQS65694 QAM65685:QAO65694 QKI65685:QKK65694 QUE65685:QUG65694 REA65685:REC65694 RNW65685:RNY65694 RXS65685:RXU65694 SHO65685:SHQ65694 SRK65685:SRM65694 TBG65685:TBI65694 TLC65685:TLE65694 TUY65685:TVA65694 UEU65685:UEW65694 UOQ65685:UOS65694 UYM65685:UYO65694 VII65685:VIK65694 VSE65685:VSG65694 WCA65685:WCC65694 WLW65685:WLY65694 WVS65685:WVU65694 K131221:M131230 JG131221:JI131230 TC131221:TE131230 ACY131221:ADA131230 AMU131221:AMW131230 AWQ131221:AWS131230 BGM131221:BGO131230 BQI131221:BQK131230 CAE131221:CAG131230 CKA131221:CKC131230 CTW131221:CTY131230 DDS131221:DDU131230 DNO131221:DNQ131230 DXK131221:DXM131230 EHG131221:EHI131230 ERC131221:ERE131230 FAY131221:FBA131230 FKU131221:FKW131230 FUQ131221:FUS131230 GEM131221:GEO131230 GOI131221:GOK131230 GYE131221:GYG131230 HIA131221:HIC131230 HRW131221:HRY131230 IBS131221:IBU131230 ILO131221:ILQ131230 IVK131221:IVM131230 JFG131221:JFI131230 JPC131221:JPE131230 JYY131221:JZA131230 KIU131221:KIW131230 KSQ131221:KSS131230 LCM131221:LCO131230 LMI131221:LMK131230 LWE131221:LWG131230 MGA131221:MGC131230 MPW131221:MPY131230 MZS131221:MZU131230 NJO131221:NJQ131230 NTK131221:NTM131230 ODG131221:ODI131230 ONC131221:ONE131230 OWY131221:OXA131230 PGU131221:PGW131230 PQQ131221:PQS131230 QAM131221:QAO131230 QKI131221:QKK131230 QUE131221:QUG131230 REA131221:REC131230 RNW131221:RNY131230 RXS131221:RXU131230 SHO131221:SHQ131230 SRK131221:SRM131230 TBG131221:TBI131230 TLC131221:TLE131230 TUY131221:TVA131230 UEU131221:UEW131230 UOQ131221:UOS131230 UYM131221:UYO131230 VII131221:VIK131230 VSE131221:VSG131230 WCA131221:WCC131230 WLW131221:WLY131230 WVS131221:WVU131230 K196757:M196766 JG196757:JI196766 TC196757:TE196766 ACY196757:ADA196766 AMU196757:AMW196766 AWQ196757:AWS196766 BGM196757:BGO196766 BQI196757:BQK196766 CAE196757:CAG196766 CKA196757:CKC196766 CTW196757:CTY196766 DDS196757:DDU196766 DNO196757:DNQ196766 DXK196757:DXM196766 EHG196757:EHI196766 ERC196757:ERE196766 FAY196757:FBA196766 FKU196757:FKW196766 FUQ196757:FUS196766 GEM196757:GEO196766 GOI196757:GOK196766 GYE196757:GYG196766 HIA196757:HIC196766 HRW196757:HRY196766 IBS196757:IBU196766 ILO196757:ILQ196766 IVK196757:IVM196766 JFG196757:JFI196766 JPC196757:JPE196766 JYY196757:JZA196766 KIU196757:KIW196766 KSQ196757:KSS196766 LCM196757:LCO196766 LMI196757:LMK196766 LWE196757:LWG196766 MGA196757:MGC196766 MPW196757:MPY196766 MZS196757:MZU196766 NJO196757:NJQ196766 NTK196757:NTM196766 ODG196757:ODI196766 ONC196757:ONE196766 OWY196757:OXA196766 PGU196757:PGW196766 PQQ196757:PQS196766 QAM196757:QAO196766 QKI196757:QKK196766 QUE196757:QUG196766 REA196757:REC196766 RNW196757:RNY196766 RXS196757:RXU196766 SHO196757:SHQ196766 SRK196757:SRM196766 TBG196757:TBI196766 TLC196757:TLE196766 TUY196757:TVA196766 UEU196757:UEW196766 UOQ196757:UOS196766 UYM196757:UYO196766 VII196757:VIK196766 VSE196757:VSG196766 WCA196757:WCC196766 WLW196757:WLY196766 WVS196757:WVU196766 K262293:M262302 JG262293:JI262302 TC262293:TE262302 ACY262293:ADA262302 AMU262293:AMW262302 AWQ262293:AWS262302 BGM262293:BGO262302 BQI262293:BQK262302 CAE262293:CAG262302 CKA262293:CKC262302 CTW262293:CTY262302 DDS262293:DDU262302 DNO262293:DNQ262302 DXK262293:DXM262302 EHG262293:EHI262302 ERC262293:ERE262302 FAY262293:FBA262302 FKU262293:FKW262302 FUQ262293:FUS262302 GEM262293:GEO262302 GOI262293:GOK262302 GYE262293:GYG262302 HIA262293:HIC262302 HRW262293:HRY262302 IBS262293:IBU262302 ILO262293:ILQ262302 IVK262293:IVM262302 JFG262293:JFI262302 JPC262293:JPE262302 JYY262293:JZA262302 KIU262293:KIW262302 KSQ262293:KSS262302 LCM262293:LCO262302 LMI262293:LMK262302 LWE262293:LWG262302 MGA262293:MGC262302 MPW262293:MPY262302 MZS262293:MZU262302 NJO262293:NJQ262302 NTK262293:NTM262302 ODG262293:ODI262302 ONC262293:ONE262302 OWY262293:OXA262302 PGU262293:PGW262302 PQQ262293:PQS262302 QAM262293:QAO262302 QKI262293:QKK262302 QUE262293:QUG262302 REA262293:REC262302 RNW262293:RNY262302 RXS262293:RXU262302 SHO262293:SHQ262302 SRK262293:SRM262302 TBG262293:TBI262302 TLC262293:TLE262302 TUY262293:TVA262302 UEU262293:UEW262302 UOQ262293:UOS262302 UYM262293:UYO262302 VII262293:VIK262302 VSE262293:VSG262302 WCA262293:WCC262302 WLW262293:WLY262302 WVS262293:WVU262302 K327829:M327838 JG327829:JI327838 TC327829:TE327838 ACY327829:ADA327838 AMU327829:AMW327838 AWQ327829:AWS327838 BGM327829:BGO327838 BQI327829:BQK327838 CAE327829:CAG327838 CKA327829:CKC327838 CTW327829:CTY327838 DDS327829:DDU327838 DNO327829:DNQ327838 DXK327829:DXM327838 EHG327829:EHI327838 ERC327829:ERE327838 FAY327829:FBA327838 FKU327829:FKW327838 FUQ327829:FUS327838 GEM327829:GEO327838 GOI327829:GOK327838 GYE327829:GYG327838 HIA327829:HIC327838 HRW327829:HRY327838 IBS327829:IBU327838 ILO327829:ILQ327838 IVK327829:IVM327838 JFG327829:JFI327838 JPC327829:JPE327838 JYY327829:JZA327838 KIU327829:KIW327838 KSQ327829:KSS327838 LCM327829:LCO327838 LMI327829:LMK327838 LWE327829:LWG327838 MGA327829:MGC327838 MPW327829:MPY327838 MZS327829:MZU327838 NJO327829:NJQ327838 NTK327829:NTM327838 ODG327829:ODI327838 ONC327829:ONE327838 OWY327829:OXA327838 PGU327829:PGW327838 PQQ327829:PQS327838 QAM327829:QAO327838 QKI327829:QKK327838 QUE327829:QUG327838 REA327829:REC327838 RNW327829:RNY327838 RXS327829:RXU327838 SHO327829:SHQ327838 SRK327829:SRM327838 TBG327829:TBI327838 TLC327829:TLE327838 TUY327829:TVA327838 UEU327829:UEW327838 UOQ327829:UOS327838 UYM327829:UYO327838 VII327829:VIK327838 VSE327829:VSG327838 WCA327829:WCC327838 WLW327829:WLY327838 WVS327829:WVU327838 K393365:M393374 JG393365:JI393374 TC393365:TE393374 ACY393365:ADA393374 AMU393365:AMW393374 AWQ393365:AWS393374 BGM393365:BGO393374 BQI393365:BQK393374 CAE393365:CAG393374 CKA393365:CKC393374 CTW393365:CTY393374 DDS393365:DDU393374 DNO393365:DNQ393374 DXK393365:DXM393374 EHG393365:EHI393374 ERC393365:ERE393374 FAY393365:FBA393374 FKU393365:FKW393374 FUQ393365:FUS393374 GEM393365:GEO393374 GOI393365:GOK393374 GYE393365:GYG393374 HIA393365:HIC393374 HRW393365:HRY393374 IBS393365:IBU393374 ILO393365:ILQ393374 IVK393365:IVM393374 JFG393365:JFI393374 JPC393365:JPE393374 JYY393365:JZA393374 KIU393365:KIW393374 KSQ393365:KSS393374 LCM393365:LCO393374 LMI393365:LMK393374 LWE393365:LWG393374 MGA393365:MGC393374 MPW393365:MPY393374 MZS393365:MZU393374 NJO393365:NJQ393374 NTK393365:NTM393374 ODG393365:ODI393374 ONC393365:ONE393374 OWY393365:OXA393374 PGU393365:PGW393374 PQQ393365:PQS393374 QAM393365:QAO393374 QKI393365:QKK393374 QUE393365:QUG393374 REA393365:REC393374 RNW393365:RNY393374 RXS393365:RXU393374 SHO393365:SHQ393374 SRK393365:SRM393374 TBG393365:TBI393374 TLC393365:TLE393374 TUY393365:TVA393374 UEU393365:UEW393374 UOQ393365:UOS393374 UYM393365:UYO393374 VII393365:VIK393374 VSE393365:VSG393374 WCA393365:WCC393374 WLW393365:WLY393374 WVS393365:WVU393374 K458901:M458910 JG458901:JI458910 TC458901:TE458910 ACY458901:ADA458910 AMU458901:AMW458910 AWQ458901:AWS458910 BGM458901:BGO458910 BQI458901:BQK458910 CAE458901:CAG458910 CKA458901:CKC458910 CTW458901:CTY458910 DDS458901:DDU458910 DNO458901:DNQ458910 DXK458901:DXM458910 EHG458901:EHI458910 ERC458901:ERE458910 FAY458901:FBA458910 FKU458901:FKW458910 FUQ458901:FUS458910 GEM458901:GEO458910 GOI458901:GOK458910 GYE458901:GYG458910 HIA458901:HIC458910 HRW458901:HRY458910 IBS458901:IBU458910 ILO458901:ILQ458910 IVK458901:IVM458910 JFG458901:JFI458910 JPC458901:JPE458910 JYY458901:JZA458910 KIU458901:KIW458910 KSQ458901:KSS458910 LCM458901:LCO458910 LMI458901:LMK458910 LWE458901:LWG458910 MGA458901:MGC458910 MPW458901:MPY458910 MZS458901:MZU458910 NJO458901:NJQ458910 NTK458901:NTM458910 ODG458901:ODI458910 ONC458901:ONE458910 OWY458901:OXA458910 PGU458901:PGW458910 PQQ458901:PQS458910 QAM458901:QAO458910 QKI458901:QKK458910 QUE458901:QUG458910 REA458901:REC458910 RNW458901:RNY458910 RXS458901:RXU458910 SHO458901:SHQ458910 SRK458901:SRM458910 TBG458901:TBI458910 TLC458901:TLE458910 TUY458901:TVA458910 UEU458901:UEW458910 UOQ458901:UOS458910 UYM458901:UYO458910 VII458901:VIK458910 VSE458901:VSG458910 WCA458901:WCC458910 WLW458901:WLY458910 WVS458901:WVU458910 K524437:M524446 JG524437:JI524446 TC524437:TE524446 ACY524437:ADA524446 AMU524437:AMW524446 AWQ524437:AWS524446 BGM524437:BGO524446 BQI524437:BQK524446 CAE524437:CAG524446 CKA524437:CKC524446 CTW524437:CTY524446 DDS524437:DDU524446 DNO524437:DNQ524446 DXK524437:DXM524446 EHG524437:EHI524446 ERC524437:ERE524446 FAY524437:FBA524446 FKU524437:FKW524446 FUQ524437:FUS524446 GEM524437:GEO524446 GOI524437:GOK524446 GYE524437:GYG524446 HIA524437:HIC524446 HRW524437:HRY524446 IBS524437:IBU524446 ILO524437:ILQ524446 IVK524437:IVM524446 JFG524437:JFI524446 JPC524437:JPE524446 JYY524437:JZA524446 KIU524437:KIW524446 KSQ524437:KSS524446 LCM524437:LCO524446 LMI524437:LMK524446 LWE524437:LWG524446 MGA524437:MGC524446 MPW524437:MPY524446 MZS524437:MZU524446 NJO524437:NJQ524446 NTK524437:NTM524446 ODG524437:ODI524446 ONC524437:ONE524446 OWY524437:OXA524446 PGU524437:PGW524446 PQQ524437:PQS524446 QAM524437:QAO524446 QKI524437:QKK524446 QUE524437:QUG524446 REA524437:REC524446 RNW524437:RNY524446 RXS524437:RXU524446 SHO524437:SHQ524446 SRK524437:SRM524446 TBG524437:TBI524446 TLC524437:TLE524446 TUY524437:TVA524446 UEU524437:UEW524446 UOQ524437:UOS524446 UYM524437:UYO524446 VII524437:VIK524446 VSE524437:VSG524446 WCA524437:WCC524446 WLW524437:WLY524446 WVS524437:WVU524446 K589973:M589982 JG589973:JI589982 TC589973:TE589982 ACY589973:ADA589982 AMU589973:AMW589982 AWQ589973:AWS589982 BGM589973:BGO589982 BQI589973:BQK589982 CAE589973:CAG589982 CKA589973:CKC589982 CTW589973:CTY589982 DDS589973:DDU589982 DNO589973:DNQ589982 DXK589973:DXM589982 EHG589973:EHI589982 ERC589973:ERE589982 FAY589973:FBA589982 FKU589973:FKW589982 FUQ589973:FUS589982 GEM589973:GEO589982 GOI589973:GOK589982 GYE589973:GYG589982 HIA589973:HIC589982 HRW589973:HRY589982 IBS589973:IBU589982 ILO589973:ILQ589982 IVK589973:IVM589982 JFG589973:JFI589982 JPC589973:JPE589982 JYY589973:JZA589982 KIU589973:KIW589982 KSQ589973:KSS589982 LCM589973:LCO589982 LMI589973:LMK589982 LWE589973:LWG589982 MGA589973:MGC589982 MPW589973:MPY589982 MZS589973:MZU589982 NJO589973:NJQ589982 NTK589973:NTM589982 ODG589973:ODI589982 ONC589973:ONE589982 OWY589973:OXA589982 PGU589973:PGW589982 PQQ589973:PQS589982 QAM589973:QAO589982 QKI589973:QKK589982 QUE589973:QUG589982 REA589973:REC589982 RNW589973:RNY589982 RXS589973:RXU589982 SHO589973:SHQ589982 SRK589973:SRM589982 TBG589973:TBI589982 TLC589973:TLE589982 TUY589973:TVA589982 UEU589973:UEW589982 UOQ589973:UOS589982 UYM589973:UYO589982 VII589973:VIK589982 VSE589973:VSG589982 WCA589973:WCC589982 WLW589973:WLY589982 WVS589973:WVU589982 K655509:M655518 JG655509:JI655518 TC655509:TE655518 ACY655509:ADA655518 AMU655509:AMW655518 AWQ655509:AWS655518 BGM655509:BGO655518 BQI655509:BQK655518 CAE655509:CAG655518 CKA655509:CKC655518 CTW655509:CTY655518 DDS655509:DDU655518 DNO655509:DNQ655518 DXK655509:DXM655518 EHG655509:EHI655518 ERC655509:ERE655518 FAY655509:FBA655518 FKU655509:FKW655518 FUQ655509:FUS655518 GEM655509:GEO655518 GOI655509:GOK655518 GYE655509:GYG655518 HIA655509:HIC655518 HRW655509:HRY655518 IBS655509:IBU655518 ILO655509:ILQ655518 IVK655509:IVM655518 JFG655509:JFI655518 JPC655509:JPE655518 JYY655509:JZA655518 KIU655509:KIW655518 KSQ655509:KSS655518 LCM655509:LCO655518 LMI655509:LMK655518 LWE655509:LWG655518 MGA655509:MGC655518 MPW655509:MPY655518 MZS655509:MZU655518 NJO655509:NJQ655518 NTK655509:NTM655518 ODG655509:ODI655518 ONC655509:ONE655518 OWY655509:OXA655518 PGU655509:PGW655518 PQQ655509:PQS655518 QAM655509:QAO655518 QKI655509:QKK655518 QUE655509:QUG655518 REA655509:REC655518 RNW655509:RNY655518 RXS655509:RXU655518 SHO655509:SHQ655518 SRK655509:SRM655518 TBG655509:TBI655518 TLC655509:TLE655518 TUY655509:TVA655518 UEU655509:UEW655518 UOQ655509:UOS655518 UYM655509:UYO655518 VII655509:VIK655518 VSE655509:VSG655518 WCA655509:WCC655518 WLW655509:WLY655518 WVS655509:WVU655518 K721045:M721054 JG721045:JI721054 TC721045:TE721054 ACY721045:ADA721054 AMU721045:AMW721054 AWQ721045:AWS721054 BGM721045:BGO721054 BQI721045:BQK721054 CAE721045:CAG721054 CKA721045:CKC721054 CTW721045:CTY721054 DDS721045:DDU721054 DNO721045:DNQ721054 DXK721045:DXM721054 EHG721045:EHI721054 ERC721045:ERE721054 FAY721045:FBA721054 FKU721045:FKW721054 FUQ721045:FUS721054 GEM721045:GEO721054 GOI721045:GOK721054 GYE721045:GYG721054 HIA721045:HIC721054 HRW721045:HRY721054 IBS721045:IBU721054 ILO721045:ILQ721054 IVK721045:IVM721054 JFG721045:JFI721054 JPC721045:JPE721054 JYY721045:JZA721054 KIU721045:KIW721054 KSQ721045:KSS721054 LCM721045:LCO721054 LMI721045:LMK721054 LWE721045:LWG721054 MGA721045:MGC721054 MPW721045:MPY721054 MZS721045:MZU721054 NJO721045:NJQ721054 NTK721045:NTM721054 ODG721045:ODI721054 ONC721045:ONE721054 OWY721045:OXA721054 PGU721045:PGW721054 PQQ721045:PQS721054 QAM721045:QAO721054 QKI721045:QKK721054 QUE721045:QUG721054 REA721045:REC721054 RNW721045:RNY721054 RXS721045:RXU721054 SHO721045:SHQ721054 SRK721045:SRM721054 TBG721045:TBI721054 TLC721045:TLE721054 TUY721045:TVA721054 UEU721045:UEW721054 UOQ721045:UOS721054 UYM721045:UYO721054 VII721045:VIK721054 VSE721045:VSG721054 WCA721045:WCC721054 WLW721045:WLY721054 WVS721045:WVU721054 K786581:M786590 JG786581:JI786590 TC786581:TE786590 ACY786581:ADA786590 AMU786581:AMW786590 AWQ786581:AWS786590 BGM786581:BGO786590 BQI786581:BQK786590 CAE786581:CAG786590 CKA786581:CKC786590 CTW786581:CTY786590 DDS786581:DDU786590 DNO786581:DNQ786590 DXK786581:DXM786590 EHG786581:EHI786590 ERC786581:ERE786590 FAY786581:FBA786590 FKU786581:FKW786590 FUQ786581:FUS786590 GEM786581:GEO786590 GOI786581:GOK786590 GYE786581:GYG786590 HIA786581:HIC786590 HRW786581:HRY786590 IBS786581:IBU786590 ILO786581:ILQ786590 IVK786581:IVM786590 JFG786581:JFI786590 JPC786581:JPE786590 JYY786581:JZA786590 KIU786581:KIW786590 KSQ786581:KSS786590 LCM786581:LCO786590 LMI786581:LMK786590 LWE786581:LWG786590 MGA786581:MGC786590 MPW786581:MPY786590 MZS786581:MZU786590 NJO786581:NJQ786590 NTK786581:NTM786590 ODG786581:ODI786590 ONC786581:ONE786590 OWY786581:OXA786590 PGU786581:PGW786590 PQQ786581:PQS786590 QAM786581:QAO786590 QKI786581:QKK786590 QUE786581:QUG786590 REA786581:REC786590 RNW786581:RNY786590 RXS786581:RXU786590 SHO786581:SHQ786590 SRK786581:SRM786590 TBG786581:TBI786590 TLC786581:TLE786590 TUY786581:TVA786590 UEU786581:UEW786590 UOQ786581:UOS786590 UYM786581:UYO786590 VII786581:VIK786590 VSE786581:VSG786590 WCA786581:WCC786590 WLW786581:WLY786590 WVS786581:WVU786590 K852117:M852126 JG852117:JI852126 TC852117:TE852126 ACY852117:ADA852126 AMU852117:AMW852126 AWQ852117:AWS852126 BGM852117:BGO852126 BQI852117:BQK852126 CAE852117:CAG852126 CKA852117:CKC852126 CTW852117:CTY852126 DDS852117:DDU852126 DNO852117:DNQ852126 DXK852117:DXM852126 EHG852117:EHI852126 ERC852117:ERE852126 FAY852117:FBA852126 FKU852117:FKW852126 FUQ852117:FUS852126 GEM852117:GEO852126 GOI852117:GOK852126 GYE852117:GYG852126 HIA852117:HIC852126 HRW852117:HRY852126 IBS852117:IBU852126 ILO852117:ILQ852126 IVK852117:IVM852126 JFG852117:JFI852126 JPC852117:JPE852126 JYY852117:JZA852126 KIU852117:KIW852126 KSQ852117:KSS852126 LCM852117:LCO852126 LMI852117:LMK852126 LWE852117:LWG852126 MGA852117:MGC852126 MPW852117:MPY852126 MZS852117:MZU852126 NJO852117:NJQ852126 NTK852117:NTM852126 ODG852117:ODI852126 ONC852117:ONE852126 OWY852117:OXA852126 PGU852117:PGW852126 PQQ852117:PQS852126 QAM852117:QAO852126 QKI852117:QKK852126 QUE852117:QUG852126 REA852117:REC852126 RNW852117:RNY852126 RXS852117:RXU852126 SHO852117:SHQ852126 SRK852117:SRM852126 TBG852117:TBI852126 TLC852117:TLE852126 TUY852117:TVA852126 UEU852117:UEW852126 UOQ852117:UOS852126 UYM852117:UYO852126 VII852117:VIK852126 VSE852117:VSG852126 WCA852117:WCC852126 WLW852117:WLY852126 WVS852117:WVU852126 K917653:M917662 JG917653:JI917662 TC917653:TE917662 ACY917653:ADA917662 AMU917653:AMW917662 AWQ917653:AWS917662 BGM917653:BGO917662 BQI917653:BQK917662 CAE917653:CAG917662 CKA917653:CKC917662 CTW917653:CTY917662 DDS917653:DDU917662 DNO917653:DNQ917662 DXK917653:DXM917662 EHG917653:EHI917662 ERC917653:ERE917662 FAY917653:FBA917662 FKU917653:FKW917662 FUQ917653:FUS917662 GEM917653:GEO917662 GOI917653:GOK917662 GYE917653:GYG917662 HIA917653:HIC917662 HRW917653:HRY917662 IBS917653:IBU917662 ILO917653:ILQ917662 IVK917653:IVM917662 JFG917653:JFI917662 JPC917653:JPE917662 JYY917653:JZA917662 KIU917653:KIW917662 KSQ917653:KSS917662 LCM917653:LCO917662 LMI917653:LMK917662 LWE917653:LWG917662 MGA917653:MGC917662 MPW917653:MPY917662 MZS917653:MZU917662 NJO917653:NJQ917662 NTK917653:NTM917662 ODG917653:ODI917662 ONC917653:ONE917662 OWY917653:OXA917662 PGU917653:PGW917662 PQQ917653:PQS917662 QAM917653:QAO917662 QKI917653:QKK917662 QUE917653:QUG917662 REA917653:REC917662 RNW917653:RNY917662 RXS917653:RXU917662 SHO917653:SHQ917662 SRK917653:SRM917662 TBG917653:TBI917662 TLC917653:TLE917662 TUY917653:TVA917662 UEU917653:UEW917662 UOQ917653:UOS917662 UYM917653:UYO917662 VII917653:VIK917662 VSE917653:VSG917662 WCA917653:WCC917662 WLW917653:WLY917662 WVS917653:WVU917662 K983189:M983198 JG983189:JI983198 TC983189:TE983198 ACY983189:ADA983198 AMU983189:AMW983198 AWQ983189:AWS983198 BGM983189:BGO983198 BQI983189:BQK983198 CAE983189:CAG983198 CKA983189:CKC983198 CTW983189:CTY983198 DDS983189:DDU983198 DNO983189:DNQ983198 DXK983189:DXM983198 EHG983189:EHI983198 ERC983189:ERE983198 FAY983189:FBA983198 FKU983189:FKW983198 FUQ983189:FUS983198 GEM983189:GEO983198 GOI983189:GOK983198 GYE983189:GYG983198 HIA983189:HIC983198 HRW983189:HRY983198 IBS983189:IBU983198 ILO983189:ILQ983198 IVK983189:IVM983198 JFG983189:JFI983198 JPC983189:JPE983198 JYY983189:JZA983198 KIU983189:KIW983198 KSQ983189:KSS983198 LCM983189:LCO983198 LMI983189:LMK983198 LWE983189:LWG983198 MGA983189:MGC983198 MPW983189:MPY983198 MZS983189:MZU983198 NJO983189:NJQ983198 NTK983189:NTM983198 ODG983189:ODI983198 ONC983189:ONE983198 OWY983189:OXA983198 PGU983189:PGW983198 PQQ983189:PQS983198 QAM983189:QAO983198 QKI983189:QKK983198 QUE983189:QUG983198 REA983189:REC983198 RNW983189:RNY983198 RXS983189:RXU983198 SHO983189:SHQ983198 SRK983189:SRM983198 TBG983189:TBI983198 TLC983189:TLE983198 TUY983189:TVA983198 UEU983189:UEW983198 UOQ983189:UOS983198 UYM983189:UYO983198 VII983189:VIK983198 VSE983189:VSG983198 WCA983189:WCC983198 WLW983189:WLY983198 WVS983189:WVU983198 K160:K161 JG160:JG161 TC160:TC161 ACY160:ACY161 AMU160:AMU161 AWQ160:AWQ161 BGM160:BGM161 BQI160:BQI161 CAE160:CAE161 CKA160:CKA161 CTW160:CTW161 DDS160:DDS161 DNO160:DNO161 DXK160:DXK161 EHG160:EHG161 ERC160:ERC161 FAY160:FAY161 FKU160:FKU161 FUQ160:FUQ161 GEM160:GEM161 GOI160:GOI161 GYE160:GYE161 HIA160:HIA161 HRW160:HRW161 IBS160:IBS161 ILO160:ILO161 IVK160:IVK161 JFG160:JFG161 JPC160:JPC161 JYY160:JYY161 KIU160:KIU161 KSQ160:KSQ161 LCM160:LCM161 LMI160:LMI161 LWE160:LWE161 MGA160:MGA161 MPW160:MPW161 MZS160:MZS161 NJO160:NJO161 NTK160:NTK161 ODG160:ODG161 ONC160:ONC161 OWY160:OWY161 PGU160:PGU161 PQQ160:PQQ161 QAM160:QAM161 QKI160:QKI161 QUE160:QUE161 REA160:REA161 RNW160:RNW161 RXS160:RXS161 SHO160:SHO161 SRK160:SRK161 TBG160:TBG161 TLC160:TLC161 TUY160:TUY161 UEU160:UEU161 UOQ160:UOQ161 UYM160:UYM161 VII160:VII161 VSE160:VSE161 WCA160:WCA161 WLW160:WLW161 WVS160:WVS161 K65696:K65697 JG65696:JG65697 TC65696:TC65697 ACY65696:ACY65697 AMU65696:AMU65697 AWQ65696:AWQ65697 BGM65696:BGM65697 BQI65696:BQI65697 CAE65696:CAE65697 CKA65696:CKA65697 CTW65696:CTW65697 DDS65696:DDS65697 DNO65696:DNO65697 DXK65696:DXK65697 EHG65696:EHG65697 ERC65696:ERC65697 FAY65696:FAY65697 FKU65696:FKU65697 FUQ65696:FUQ65697 GEM65696:GEM65697 GOI65696:GOI65697 GYE65696:GYE65697 HIA65696:HIA65697 HRW65696:HRW65697 IBS65696:IBS65697 ILO65696:ILO65697 IVK65696:IVK65697 JFG65696:JFG65697 JPC65696:JPC65697 JYY65696:JYY65697 KIU65696:KIU65697 KSQ65696:KSQ65697 LCM65696:LCM65697 LMI65696:LMI65697 LWE65696:LWE65697 MGA65696:MGA65697 MPW65696:MPW65697 MZS65696:MZS65697 NJO65696:NJO65697 NTK65696:NTK65697 ODG65696:ODG65697 ONC65696:ONC65697 OWY65696:OWY65697 PGU65696:PGU65697 PQQ65696:PQQ65697 QAM65696:QAM65697 QKI65696:QKI65697 QUE65696:QUE65697 REA65696:REA65697 RNW65696:RNW65697 RXS65696:RXS65697 SHO65696:SHO65697 SRK65696:SRK65697 TBG65696:TBG65697 TLC65696:TLC65697 TUY65696:TUY65697 UEU65696:UEU65697 UOQ65696:UOQ65697 UYM65696:UYM65697 VII65696:VII65697 VSE65696:VSE65697 WCA65696:WCA65697 WLW65696:WLW65697 WVS65696:WVS65697 K131232:K131233 JG131232:JG131233 TC131232:TC131233 ACY131232:ACY131233 AMU131232:AMU131233 AWQ131232:AWQ131233 BGM131232:BGM131233 BQI131232:BQI131233 CAE131232:CAE131233 CKA131232:CKA131233 CTW131232:CTW131233 DDS131232:DDS131233 DNO131232:DNO131233 DXK131232:DXK131233 EHG131232:EHG131233 ERC131232:ERC131233 FAY131232:FAY131233 FKU131232:FKU131233 FUQ131232:FUQ131233 GEM131232:GEM131233 GOI131232:GOI131233 GYE131232:GYE131233 HIA131232:HIA131233 HRW131232:HRW131233 IBS131232:IBS131233 ILO131232:ILO131233 IVK131232:IVK131233 JFG131232:JFG131233 JPC131232:JPC131233 JYY131232:JYY131233 KIU131232:KIU131233 KSQ131232:KSQ131233 LCM131232:LCM131233 LMI131232:LMI131233 LWE131232:LWE131233 MGA131232:MGA131233 MPW131232:MPW131233 MZS131232:MZS131233 NJO131232:NJO131233 NTK131232:NTK131233 ODG131232:ODG131233 ONC131232:ONC131233 OWY131232:OWY131233 PGU131232:PGU131233 PQQ131232:PQQ131233 QAM131232:QAM131233 QKI131232:QKI131233 QUE131232:QUE131233 REA131232:REA131233 RNW131232:RNW131233 RXS131232:RXS131233 SHO131232:SHO131233 SRK131232:SRK131233 TBG131232:TBG131233 TLC131232:TLC131233 TUY131232:TUY131233 UEU131232:UEU131233 UOQ131232:UOQ131233 UYM131232:UYM131233 VII131232:VII131233 VSE131232:VSE131233 WCA131232:WCA131233 WLW131232:WLW131233 WVS131232:WVS131233 K196768:K196769 JG196768:JG196769 TC196768:TC196769 ACY196768:ACY196769 AMU196768:AMU196769 AWQ196768:AWQ196769 BGM196768:BGM196769 BQI196768:BQI196769 CAE196768:CAE196769 CKA196768:CKA196769 CTW196768:CTW196769 DDS196768:DDS196769 DNO196768:DNO196769 DXK196768:DXK196769 EHG196768:EHG196769 ERC196768:ERC196769 FAY196768:FAY196769 FKU196768:FKU196769 FUQ196768:FUQ196769 GEM196768:GEM196769 GOI196768:GOI196769 GYE196768:GYE196769 HIA196768:HIA196769 HRW196768:HRW196769 IBS196768:IBS196769 ILO196768:ILO196769 IVK196768:IVK196769 JFG196768:JFG196769 JPC196768:JPC196769 JYY196768:JYY196769 KIU196768:KIU196769 KSQ196768:KSQ196769 LCM196768:LCM196769 LMI196768:LMI196769 LWE196768:LWE196769 MGA196768:MGA196769 MPW196768:MPW196769 MZS196768:MZS196769 NJO196768:NJO196769 NTK196768:NTK196769 ODG196768:ODG196769 ONC196768:ONC196769 OWY196768:OWY196769 PGU196768:PGU196769 PQQ196768:PQQ196769 QAM196768:QAM196769 QKI196768:QKI196769 QUE196768:QUE196769 REA196768:REA196769 RNW196768:RNW196769 RXS196768:RXS196769 SHO196768:SHO196769 SRK196768:SRK196769 TBG196768:TBG196769 TLC196768:TLC196769 TUY196768:TUY196769 UEU196768:UEU196769 UOQ196768:UOQ196769 UYM196768:UYM196769 VII196768:VII196769 VSE196768:VSE196769 WCA196768:WCA196769 WLW196768:WLW196769 WVS196768:WVS196769 K262304:K262305 JG262304:JG262305 TC262304:TC262305 ACY262304:ACY262305 AMU262304:AMU262305 AWQ262304:AWQ262305 BGM262304:BGM262305 BQI262304:BQI262305 CAE262304:CAE262305 CKA262304:CKA262305 CTW262304:CTW262305 DDS262304:DDS262305 DNO262304:DNO262305 DXK262304:DXK262305 EHG262304:EHG262305 ERC262304:ERC262305 FAY262304:FAY262305 FKU262304:FKU262305 FUQ262304:FUQ262305 GEM262304:GEM262305 GOI262304:GOI262305 GYE262304:GYE262305 HIA262304:HIA262305 HRW262304:HRW262305 IBS262304:IBS262305 ILO262304:ILO262305 IVK262304:IVK262305 JFG262304:JFG262305 JPC262304:JPC262305 JYY262304:JYY262305 KIU262304:KIU262305 KSQ262304:KSQ262305 LCM262304:LCM262305 LMI262304:LMI262305 LWE262304:LWE262305 MGA262304:MGA262305 MPW262304:MPW262305 MZS262304:MZS262305 NJO262304:NJO262305 NTK262304:NTK262305 ODG262304:ODG262305 ONC262304:ONC262305 OWY262304:OWY262305 PGU262304:PGU262305 PQQ262304:PQQ262305 QAM262304:QAM262305 QKI262304:QKI262305 QUE262304:QUE262305 REA262304:REA262305 RNW262304:RNW262305 RXS262304:RXS262305 SHO262304:SHO262305 SRK262304:SRK262305 TBG262304:TBG262305 TLC262304:TLC262305 TUY262304:TUY262305 UEU262304:UEU262305 UOQ262304:UOQ262305 UYM262304:UYM262305 VII262304:VII262305 VSE262304:VSE262305 WCA262304:WCA262305 WLW262304:WLW262305 WVS262304:WVS262305 K327840:K327841 JG327840:JG327841 TC327840:TC327841 ACY327840:ACY327841 AMU327840:AMU327841 AWQ327840:AWQ327841 BGM327840:BGM327841 BQI327840:BQI327841 CAE327840:CAE327841 CKA327840:CKA327841 CTW327840:CTW327841 DDS327840:DDS327841 DNO327840:DNO327841 DXK327840:DXK327841 EHG327840:EHG327841 ERC327840:ERC327841 FAY327840:FAY327841 FKU327840:FKU327841 FUQ327840:FUQ327841 GEM327840:GEM327841 GOI327840:GOI327841 GYE327840:GYE327841 HIA327840:HIA327841 HRW327840:HRW327841 IBS327840:IBS327841 ILO327840:ILO327841 IVK327840:IVK327841 JFG327840:JFG327841 JPC327840:JPC327841 JYY327840:JYY327841 KIU327840:KIU327841 KSQ327840:KSQ327841 LCM327840:LCM327841 LMI327840:LMI327841 LWE327840:LWE327841 MGA327840:MGA327841 MPW327840:MPW327841 MZS327840:MZS327841 NJO327840:NJO327841 NTK327840:NTK327841 ODG327840:ODG327841 ONC327840:ONC327841 OWY327840:OWY327841 PGU327840:PGU327841 PQQ327840:PQQ327841 QAM327840:QAM327841 QKI327840:QKI327841 QUE327840:QUE327841 REA327840:REA327841 RNW327840:RNW327841 RXS327840:RXS327841 SHO327840:SHO327841 SRK327840:SRK327841 TBG327840:TBG327841 TLC327840:TLC327841 TUY327840:TUY327841 UEU327840:UEU327841 UOQ327840:UOQ327841 UYM327840:UYM327841 VII327840:VII327841 VSE327840:VSE327841 WCA327840:WCA327841 WLW327840:WLW327841 WVS327840:WVS327841 K393376:K393377 JG393376:JG393377 TC393376:TC393377 ACY393376:ACY393377 AMU393376:AMU393377 AWQ393376:AWQ393377 BGM393376:BGM393377 BQI393376:BQI393377 CAE393376:CAE393377 CKA393376:CKA393377 CTW393376:CTW393377 DDS393376:DDS393377 DNO393376:DNO393377 DXK393376:DXK393377 EHG393376:EHG393377 ERC393376:ERC393377 FAY393376:FAY393377 FKU393376:FKU393377 FUQ393376:FUQ393377 GEM393376:GEM393377 GOI393376:GOI393377 GYE393376:GYE393377 HIA393376:HIA393377 HRW393376:HRW393377 IBS393376:IBS393377 ILO393376:ILO393377 IVK393376:IVK393377 JFG393376:JFG393377 JPC393376:JPC393377 JYY393376:JYY393377 KIU393376:KIU393377 KSQ393376:KSQ393377 LCM393376:LCM393377 LMI393376:LMI393377 LWE393376:LWE393377 MGA393376:MGA393377 MPW393376:MPW393377 MZS393376:MZS393377 NJO393376:NJO393377 NTK393376:NTK393377 ODG393376:ODG393377 ONC393376:ONC393377 OWY393376:OWY393377 PGU393376:PGU393377 PQQ393376:PQQ393377 QAM393376:QAM393377 QKI393376:QKI393377 QUE393376:QUE393377 REA393376:REA393377 RNW393376:RNW393377 RXS393376:RXS393377 SHO393376:SHO393377 SRK393376:SRK393377 TBG393376:TBG393377 TLC393376:TLC393377 TUY393376:TUY393377 UEU393376:UEU393377 UOQ393376:UOQ393377 UYM393376:UYM393377 VII393376:VII393377 VSE393376:VSE393377 WCA393376:WCA393377 WLW393376:WLW393377 WVS393376:WVS393377 K458912:K458913 JG458912:JG458913 TC458912:TC458913 ACY458912:ACY458913 AMU458912:AMU458913 AWQ458912:AWQ458913 BGM458912:BGM458913 BQI458912:BQI458913 CAE458912:CAE458913 CKA458912:CKA458913 CTW458912:CTW458913 DDS458912:DDS458913 DNO458912:DNO458913 DXK458912:DXK458913 EHG458912:EHG458913 ERC458912:ERC458913 FAY458912:FAY458913 FKU458912:FKU458913 FUQ458912:FUQ458913 GEM458912:GEM458913 GOI458912:GOI458913 GYE458912:GYE458913 HIA458912:HIA458913 HRW458912:HRW458913 IBS458912:IBS458913 ILO458912:ILO458913 IVK458912:IVK458913 JFG458912:JFG458913 JPC458912:JPC458913 JYY458912:JYY458913 KIU458912:KIU458913 KSQ458912:KSQ458913 LCM458912:LCM458913 LMI458912:LMI458913 LWE458912:LWE458913 MGA458912:MGA458913 MPW458912:MPW458913 MZS458912:MZS458913 NJO458912:NJO458913 NTK458912:NTK458913 ODG458912:ODG458913 ONC458912:ONC458913 OWY458912:OWY458913 PGU458912:PGU458913 PQQ458912:PQQ458913 QAM458912:QAM458913 QKI458912:QKI458913 QUE458912:QUE458913 REA458912:REA458913 RNW458912:RNW458913 RXS458912:RXS458913 SHO458912:SHO458913 SRK458912:SRK458913 TBG458912:TBG458913 TLC458912:TLC458913 TUY458912:TUY458913 UEU458912:UEU458913 UOQ458912:UOQ458913 UYM458912:UYM458913 VII458912:VII458913 VSE458912:VSE458913 WCA458912:WCA458913 WLW458912:WLW458913 WVS458912:WVS458913 K524448:K524449 JG524448:JG524449 TC524448:TC524449 ACY524448:ACY524449 AMU524448:AMU524449 AWQ524448:AWQ524449 BGM524448:BGM524449 BQI524448:BQI524449 CAE524448:CAE524449 CKA524448:CKA524449 CTW524448:CTW524449 DDS524448:DDS524449 DNO524448:DNO524449 DXK524448:DXK524449 EHG524448:EHG524449 ERC524448:ERC524449 FAY524448:FAY524449 FKU524448:FKU524449 FUQ524448:FUQ524449 GEM524448:GEM524449 GOI524448:GOI524449 GYE524448:GYE524449 HIA524448:HIA524449 HRW524448:HRW524449 IBS524448:IBS524449 ILO524448:ILO524449 IVK524448:IVK524449 JFG524448:JFG524449 JPC524448:JPC524449 JYY524448:JYY524449 KIU524448:KIU524449 KSQ524448:KSQ524449 LCM524448:LCM524449 LMI524448:LMI524449 LWE524448:LWE524449 MGA524448:MGA524449 MPW524448:MPW524449 MZS524448:MZS524449 NJO524448:NJO524449 NTK524448:NTK524449 ODG524448:ODG524449 ONC524448:ONC524449 OWY524448:OWY524449 PGU524448:PGU524449 PQQ524448:PQQ524449 QAM524448:QAM524449 QKI524448:QKI524449 QUE524448:QUE524449 REA524448:REA524449 RNW524448:RNW524449 RXS524448:RXS524449 SHO524448:SHO524449 SRK524448:SRK524449 TBG524448:TBG524449 TLC524448:TLC524449 TUY524448:TUY524449 UEU524448:UEU524449 UOQ524448:UOQ524449 UYM524448:UYM524449 VII524448:VII524449 VSE524448:VSE524449 WCA524448:WCA524449 WLW524448:WLW524449 WVS524448:WVS524449 K589984:K589985 JG589984:JG589985 TC589984:TC589985 ACY589984:ACY589985 AMU589984:AMU589985 AWQ589984:AWQ589985 BGM589984:BGM589985 BQI589984:BQI589985 CAE589984:CAE589985 CKA589984:CKA589985 CTW589984:CTW589985 DDS589984:DDS589985 DNO589984:DNO589985 DXK589984:DXK589985 EHG589984:EHG589985 ERC589984:ERC589985 FAY589984:FAY589985 FKU589984:FKU589985 FUQ589984:FUQ589985 GEM589984:GEM589985 GOI589984:GOI589985 GYE589984:GYE589985 HIA589984:HIA589985 HRW589984:HRW589985 IBS589984:IBS589985 ILO589984:ILO589985 IVK589984:IVK589985 JFG589984:JFG589985 JPC589984:JPC589985 JYY589984:JYY589985 KIU589984:KIU589985 KSQ589984:KSQ589985 LCM589984:LCM589985 LMI589984:LMI589985 LWE589984:LWE589985 MGA589984:MGA589985 MPW589984:MPW589985 MZS589984:MZS589985 NJO589984:NJO589985 NTK589984:NTK589985 ODG589984:ODG589985 ONC589984:ONC589985 OWY589984:OWY589985 PGU589984:PGU589985 PQQ589984:PQQ589985 QAM589984:QAM589985 QKI589984:QKI589985 QUE589984:QUE589985 REA589984:REA589985 RNW589984:RNW589985 RXS589984:RXS589985 SHO589984:SHO589985 SRK589984:SRK589985 TBG589984:TBG589985 TLC589984:TLC589985 TUY589984:TUY589985 UEU589984:UEU589985 UOQ589984:UOQ589985 UYM589984:UYM589985 VII589984:VII589985 VSE589984:VSE589985 WCA589984:WCA589985 WLW589984:WLW589985 WVS589984:WVS589985 K655520:K655521 JG655520:JG655521 TC655520:TC655521 ACY655520:ACY655521 AMU655520:AMU655521 AWQ655520:AWQ655521 BGM655520:BGM655521 BQI655520:BQI655521 CAE655520:CAE655521 CKA655520:CKA655521 CTW655520:CTW655521 DDS655520:DDS655521 DNO655520:DNO655521 DXK655520:DXK655521 EHG655520:EHG655521 ERC655520:ERC655521 FAY655520:FAY655521 FKU655520:FKU655521 FUQ655520:FUQ655521 GEM655520:GEM655521 GOI655520:GOI655521 GYE655520:GYE655521 HIA655520:HIA655521 HRW655520:HRW655521 IBS655520:IBS655521 ILO655520:ILO655521 IVK655520:IVK655521 JFG655520:JFG655521 JPC655520:JPC655521 JYY655520:JYY655521 KIU655520:KIU655521 KSQ655520:KSQ655521 LCM655520:LCM655521 LMI655520:LMI655521 LWE655520:LWE655521 MGA655520:MGA655521 MPW655520:MPW655521 MZS655520:MZS655521 NJO655520:NJO655521 NTK655520:NTK655521 ODG655520:ODG655521 ONC655520:ONC655521 OWY655520:OWY655521 PGU655520:PGU655521 PQQ655520:PQQ655521 QAM655520:QAM655521 QKI655520:QKI655521 QUE655520:QUE655521 REA655520:REA655521 RNW655520:RNW655521 RXS655520:RXS655521 SHO655520:SHO655521 SRK655520:SRK655521 TBG655520:TBG655521 TLC655520:TLC655521 TUY655520:TUY655521 UEU655520:UEU655521 UOQ655520:UOQ655521 UYM655520:UYM655521 VII655520:VII655521 VSE655520:VSE655521 WCA655520:WCA655521 WLW655520:WLW655521 WVS655520:WVS655521 K721056:K721057 JG721056:JG721057 TC721056:TC721057 ACY721056:ACY721057 AMU721056:AMU721057 AWQ721056:AWQ721057 BGM721056:BGM721057 BQI721056:BQI721057 CAE721056:CAE721057 CKA721056:CKA721057 CTW721056:CTW721057 DDS721056:DDS721057 DNO721056:DNO721057 DXK721056:DXK721057 EHG721056:EHG721057 ERC721056:ERC721057 FAY721056:FAY721057 FKU721056:FKU721057 FUQ721056:FUQ721057 GEM721056:GEM721057 GOI721056:GOI721057 GYE721056:GYE721057 HIA721056:HIA721057 HRW721056:HRW721057 IBS721056:IBS721057 ILO721056:ILO721057 IVK721056:IVK721057 JFG721056:JFG721057 JPC721056:JPC721057 JYY721056:JYY721057 KIU721056:KIU721057 KSQ721056:KSQ721057 LCM721056:LCM721057 LMI721056:LMI721057 LWE721056:LWE721057 MGA721056:MGA721057 MPW721056:MPW721057 MZS721056:MZS721057 NJO721056:NJO721057 NTK721056:NTK721057 ODG721056:ODG721057 ONC721056:ONC721057 OWY721056:OWY721057 PGU721056:PGU721057 PQQ721056:PQQ721057 QAM721056:QAM721057 QKI721056:QKI721057 QUE721056:QUE721057 REA721056:REA721057 RNW721056:RNW721057 RXS721056:RXS721057 SHO721056:SHO721057 SRK721056:SRK721057 TBG721056:TBG721057 TLC721056:TLC721057 TUY721056:TUY721057 UEU721056:UEU721057 UOQ721056:UOQ721057 UYM721056:UYM721057 VII721056:VII721057 VSE721056:VSE721057 WCA721056:WCA721057 WLW721056:WLW721057 WVS721056:WVS721057 K786592:K786593 JG786592:JG786593 TC786592:TC786593 ACY786592:ACY786593 AMU786592:AMU786593 AWQ786592:AWQ786593 BGM786592:BGM786593 BQI786592:BQI786593 CAE786592:CAE786593 CKA786592:CKA786593 CTW786592:CTW786593 DDS786592:DDS786593 DNO786592:DNO786593 DXK786592:DXK786593 EHG786592:EHG786593 ERC786592:ERC786593 FAY786592:FAY786593 FKU786592:FKU786593 FUQ786592:FUQ786593 GEM786592:GEM786593 GOI786592:GOI786593 GYE786592:GYE786593 HIA786592:HIA786593 HRW786592:HRW786593 IBS786592:IBS786593 ILO786592:ILO786593 IVK786592:IVK786593 JFG786592:JFG786593 JPC786592:JPC786593 JYY786592:JYY786593 KIU786592:KIU786593 KSQ786592:KSQ786593 LCM786592:LCM786593 LMI786592:LMI786593 LWE786592:LWE786593 MGA786592:MGA786593 MPW786592:MPW786593 MZS786592:MZS786593 NJO786592:NJO786593 NTK786592:NTK786593 ODG786592:ODG786593 ONC786592:ONC786593 OWY786592:OWY786593 PGU786592:PGU786593 PQQ786592:PQQ786593 QAM786592:QAM786593 QKI786592:QKI786593 QUE786592:QUE786593 REA786592:REA786593 RNW786592:RNW786593 RXS786592:RXS786593 SHO786592:SHO786593 SRK786592:SRK786593 TBG786592:TBG786593 TLC786592:TLC786593 TUY786592:TUY786593 UEU786592:UEU786593 UOQ786592:UOQ786593 UYM786592:UYM786593 VII786592:VII786593 VSE786592:VSE786593 WCA786592:WCA786593 WLW786592:WLW786593 WVS786592:WVS786593 K852128:K852129 JG852128:JG852129 TC852128:TC852129 ACY852128:ACY852129 AMU852128:AMU852129 AWQ852128:AWQ852129 BGM852128:BGM852129 BQI852128:BQI852129 CAE852128:CAE852129 CKA852128:CKA852129 CTW852128:CTW852129 DDS852128:DDS852129 DNO852128:DNO852129 DXK852128:DXK852129 EHG852128:EHG852129 ERC852128:ERC852129 FAY852128:FAY852129 FKU852128:FKU852129 FUQ852128:FUQ852129 GEM852128:GEM852129 GOI852128:GOI852129 GYE852128:GYE852129 HIA852128:HIA852129 HRW852128:HRW852129 IBS852128:IBS852129 ILO852128:ILO852129 IVK852128:IVK852129 JFG852128:JFG852129 JPC852128:JPC852129 JYY852128:JYY852129 KIU852128:KIU852129 KSQ852128:KSQ852129 LCM852128:LCM852129 LMI852128:LMI852129 LWE852128:LWE852129 MGA852128:MGA852129 MPW852128:MPW852129 MZS852128:MZS852129 NJO852128:NJO852129 NTK852128:NTK852129 ODG852128:ODG852129 ONC852128:ONC852129 OWY852128:OWY852129 PGU852128:PGU852129 PQQ852128:PQQ852129 QAM852128:QAM852129 QKI852128:QKI852129 QUE852128:QUE852129 REA852128:REA852129 RNW852128:RNW852129 RXS852128:RXS852129 SHO852128:SHO852129 SRK852128:SRK852129 TBG852128:TBG852129 TLC852128:TLC852129 TUY852128:TUY852129 UEU852128:UEU852129 UOQ852128:UOQ852129 UYM852128:UYM852129 VII852128:VII852129 VSE852128:VSE852129 WCA852128:WCA852129 WLW852128:WLW852129 WVS852128:WVS852129 K917664:K917665 JG917664:JG917665 TC917664:TC917665 ACY917664:ACY917665 AMU917664:AMU917665 AWQ917664:AWQ917665 BGM917664:BGM917665 BQI917664:BQI917665 CAE917664:CAE917665 CKA917664:CKA917665 CTW917664:CTW917665 DDS917664:DDS917665 DNO917664:DNO917665 DXK917664:DXK917665 EHG917664:EHG917665 ERC917664:ERC917665 FAY917664:FAY917665 FKU917664:FKU917665 FUQ917664:FUQ917665 GEM917664:GEM917665 GOI917664:GOI917665 GYE917664:GYE917665 HIA917664:HIA917665 HRW917664:HRW917665 IBS917664:IBS917665 ILO917664:ILO917665 IVK917664:IVK917665 JFG917664:JFG917665 JPC917664:JPC917665 JYY917664:JYY917665 KIU917664:KIU917665 KSQ917664:KSQ917665 LCM917664:LCM917665 LMI917664:LMI917665 LWE917664:LWE917665 MGA917664:MGA917665 MPW917664:MPW917665 MZS917664:MZS917665 NJO917664:NJO917665 NTK917664:NTK917665 ODG917664:ODG917665 ONC917664:ONC917665 OWY917664:OWY917665 PGU917664:PGU917665 PQQ917664:PQQ917665 QAM917664:QAM917665 QKI917664:QKI917665 QUE917664:QUE917665 REA917664:REA917665 RNW917664:RNW917665 RXS917664:RXS917665 SHO917664:SHO917665 SRK917664:SRK917665 TBG917664:TBG917665 TLC917664:TLC917665 TUY917664:TUY917665 UEU917664:UEU917665 UOQ917664:UOQ917665 UYM917664:UYM917665 VII917664:VII917665 VSE917664:VSE917665 WCA917664:WCA917665 WLW917664:WLW917665 WVS917664:WVS917665 K983200:K983201 JG983200:JG983201 TC983200:TC983201 ACY983200:ACY983201 AMU983200:AMU983201 AWQ983200:AWQ983201 BGM983200:BGM983201 BQI983200:BQI983201 CAE983200:CAE983201 CKA983200:CKA983201 CTW983200:CTW983201 DDS983200:DDS983201 DNO983200:DNO983201 DXK983200:DXK983201 EHG983200:EHG983201 ERC983200:ERC983201 FAY983200:FAY983201 FKU983200:FKU983201 FUQ983200:FUQ983201 GEM983200:GEM983201 GOI983200:GOI983201 GYE983200:GYE983201 HIA983200:HIA983201 HRW983200:HRW983201 IBS983200:IBS983201 ILO983200:ILO983201 IVK983200:IVK983201 JFG983200:JFG983201 JPC983200:JPC983201 JYY983200:JYY983201 KIU983200:KIU983201 KSQ983200:KSQ983201 LCM983200:LCM983201 LMI983200:LMI983201 LWE983200:LWE983201 MGA983200:MGA983201 MPW983200:MPW983201 MZS983200:MZS983201 NJO983200:NJO983201 NTK983200:NTK983201 ODG983200:ODG983201 ONC983200:ONC983201 OWY983200:OWY983201 PGU983200:PGU983201 PQQ983200:PQQ983201 QAM983200:QAM983201 QKI983200:QKI983201 QUE983200:QUE983201 REA983200:REA983201 RNW983200:RNW983201 RXS983200:RXS983201 SHO983200:SHO983201 SRK983200:SRK983201 TBG983200:TBG983201 TLC983200:TLC983201 TUY983200:TUY983201 UEU983200:UEU983201 UOQ983200:UOQ983201 UYM983200:UYM983201 VII983200:VII983201 VSE983200:VSE983201 WCA983200:WCA983201 WLW983200:WLW983201 WVS983200:WVS983201 C142:E146 JA142:JA146 SW142:SW146 ACS142:ACS146 AMO142:AMO146 AWK142:AWK146 BGG142:BGG146 BQC142:BQC146 BZY142:BZY146 CJU142:CJU146 CTQ142:CTQ146 DDM142:DDM146 DNI142:DNI146 DXE142:DXE146 EHA142:EHA146 EQW142:EQW146 FAS142:FAS146 FKO142:FKO146 FUK142:FUK146 GEG142:GEG146 GOC142:GOC146 GXY142:GXY146 HHU142:HHU146 HRQ142:HRQ146 IBM142:IBM146 ILI142:ILI146 IVE142:IVE146 JFA142:JFA146 JOW142:JOW146 JYS142:JYS146 KIO142:KIO146 KSK142:KSK146 LCG142:LCG146 LMC142:LMC146 LVY142:LVY146 MFU142:MFU146 MPQ142:MPQ146 MZM142:MZM146 NJI142:NJI146 NTE142:NTE146 ODA142:ODA146 OMW142:OMW146 OWS142:OWS146 PGO142:PGO146 PQK142:PQK146 QAG142:QAG146 QKC142:QKC146 QTY142:QTY146 RDU142:RDU146 RNQ142:RNQ146 RXM142:RXM146 SHI142:SHI146 SRE142:SRE146 TBA142:TBA146 TKW142:TKW146 TUS142:TUS146 UEO142:UEO146 UOK142:UOK146 UYG142:UYG146 VIC142:VIC146 VRY142:VRY146 WBU142:WBU146 WLQ142:WLQ146 WVM142:WVM146 C65678:E65682 JA65678:JA65682 SW65678:SW65682 ACS65678:ACS65682 AMO65678:AMO65682 AWK65678:AWK65682 BGG65678:BGG65682 BQC65678:BQC65682 BZY65678:BZY65682 CJU65678:CJU65682 CTQ65678:CTQ65682 DDM65678:DDM65682 DNI65678:DNI65682 DXE65678:DXE65682 EHA65678:EHA65682 EQW65678:EQW65682 FAS65678:FAS65682 FKO65678:FKO65682 FUK65678:FUK65682 GEG65678:GEG65682 GOC65678:GOC65682 GXY65678:GXY65682 HHU65678:HHU65682 HRQ65678:HRQ65682 IBM65678:IBM65682 ILI65678:ILI65682 IVE65678:IVE65682 JFA65678:JFA65682 JOW65678:JOW65682 JYS65678:JYS65682 KIO65678:KIO65682 KSK65678:KSK65682 LCG65678:LCG65682 LMC65678:LMC65682 LVY65678:LVY65682 MFU65678:MFU65682 MPQ65678:MPQ65682 MZM65678:MZM65682 NJI65678:NJI65682 NTE65678:NTE65682 ODA65678:ODA65682 OMW65678:OMW65682 OWS65678:OWS65682 PGO65678:PGO65682 PQK65678:PQK65682 QAG65678:QAG65682 QKC65678:QKC65682 QTY65678:QTY65682 RDU65678:RDU65682 RNQ65678:RNQ65682 RXM65678:RXM65682 SHI65678:SHI65682 SRE65678:SRE65682 TBA65678:TBA65682 TKW65678:TKW65682 TUS65678:TUS65682 UEO65678:UEO65682 UOK65678:UOK65682 UYG65678:UYG65682 VIC65678:VIC65682 VRY65678:VRY65682 WBU65678:WBU65682 WLQ65678:WLQ65682 WVM65678:WVM65682 C131214:E131218 JA131214:JA131218 SW131214:SW131218 ACS131214:ACS131218 AMO131214:AMO131218 AWK131214:AWK131218 BGG131214:BGG131218 BQC131214:BQC131218 BZY131214:BZY131218 CJU131214:CJU131218 CTQ131214:CTQ131218 DDM131214:DDM131218 DNI131214:DNI131218 DXE131214:DXE131218 EHA131214:EHA131218 EQW131214:EQW131218 FAS131214:FAS131218 FKO131214:FKO131218 FUK131214:FUK131218 GEG131214:GEG131218 GOC131214:GOC131218 GXY131214:GXY131218 HHU131214:HHU131218 HRQ131214:HRQ131218 IBM131214:IBM131218 ILI131214:ILI131218 IVE131214:IVE131218 JFA131214:JFA131218 JOW131214:JOW131218 JYS131214:JYS131218 KIO131214:KIO131218 KSK131214:KSK131218 LCG131214:LCG131218 LMC131214:LMC131218 LVY131214:LVY131218 MFU131214:MFU131218 MPQ131214:MPQ131218 MZM131214:MZM131218 NJI131214:NJI131218 NTE131214:NTE131218 ODA131214:ODA131218 OMW131214:OMW131218 OWS131214:OWS131218 PGO131214:PGO131218 PQK131214:PQK131218 QAG131214:QAG131218 QKC131214:QKC131218 QTY131214:QTY131218 RDU131214:RDU131218 RNQ131214:RNQ131218 RXM131214:RXM131218 SHI131214:SHI131218 SRE131214:SRE131218 TBA131214:TBA131218 TKW131214:TKW131218 TUS131214:TUS131218 UEO131214:UEO131218 UOK131214:UOK131218 UYG131214:UYG131218 VIC131214:VIC131218 VRY131214:VRY131218 WBU131214:WBU131218 WLQ131214:WLQ131218 WVM131214:WVM131218 C196750:E196754 JA196750:JA196754 SW196750:SW196754 ACS196750:ACS196754 AMO196750:AMO196754 AWK196750:AWK196754 BGG196750:BGG196754 BQC196750:BQC196754 BZY196750:BZY196754 CJU196750:CJU196754 CTQ196750:CTQ196754 DDM196750:DDM196754 DNI196750:DNI196754 DXE196750:DXE196754 EHA196750:EHA196754 EQW196750:EQW196754 FAS196750:FAS196754 FKO196750:FKO196754 FUK196750:FUK196754 GEG196750:GEG196754 GOC196750:GOC196754 GXY196750:GXY196754 HHU196750:HHU196754 HRQ196750:HRQ196754 IBM196750:IBM196754 ILI196750:ILI196754 IVE196750:IVE196754 JFA196750:JFA196754 JOW196750:JOW196754 JYS196750:JYS196754 KIO196750:KIO196754 KSK196750:KSK196754 LCG196750:LCG196754 LMC196750:LMC196754 LVY196750:LVY196754 MFU196750:MFU196754 MPQ196750:MPQ196754 MZM196750:MZM196754 NJI196750:NJI196754 NTE196750:NTE196754 ODA196750:ODA196754 OMW196750:OMW196754 OWS196750:OWS196754 PGO196750:PGO196754 PQK196750:PQK196754 QAG196750:QAG196754 QKC196750:QKC196754 QTY196750:QTY196754 RDU196750:RDU196754 RNQ196750:RNQ196754 RXM196750:RXM196754 SHI196750:SHI196754 SRE196750:SRE196754 TBA196750:TBA196754 TKW196750:TKW196754 TUS196750:TUS196754 UEO196750:UEO196754 UOK196750:UOK196754 UYG196750:UYG196754 VIC196750:VIC196754 VRY196750:VRY196754 WBU196750:WBU196754 WLQ196750:WLQ196754 WVM196750:WVM196754 C262286:E262290 JA262286:JA262290 SW262286:SW262290 ACS262286:ACS262290 AMO262286:AMO262290 AWK262286:AWK262290 BGG262286:BGG262290 BQC262286:BQC262290 BZY262286:BZY262290 CJU262286:CJU262290 CTQ262286:CTQ262290 DDM262286:DDM262290 DNI262286:DNI262290 DXE262286:DXE262290 EHA262286:EHA262290 EQW262286:EQW262290 FAS262286:FAS262290 FKO262286:FKO262290 FUK262286:FUK262290 GEG262286:GEG262290 GOC262286:GOC262290 GXY262286:GXY262290 HHU262286:HHU262290 HRQ262286:HRQ262290 IBM262286:IBM262290 ILI262286:ILI262290 IVE262286:IVE262290 JFA262286:JFA262290 JOW262286:JOW262290 JYS262286:JYS262290 KIO262286:KIO262290 KSK262286:KSK262290 LCG262286:LCG262290 LMC262286:LMC262290 LVY262286:LVY262290 MFU262286:MFU262290 MPQ262286:MPQ262290 MZM262286:MZM262290 NJI262286:NJI262290 NTE262286:NTE262290 ODA262286:ODA262290 OMW262286:OMW262290 OWS262286:OWS262290 PGO262286:PGO262290 PQK262286:PQK262290 QAG262286:QAG262290 QKC262286:QKC262290 QTY262286:QTY262290 RDU262286:RDU262290 RNQ262286:RNQ262290 RXM262286:RXM262290 SHI262286:SHI262290 SRE262286:SRE262290 TBA262286:TBA262290 TKW262286:TKW262290 TUS262286:TUS262290 UEO262286:UEO262290 UOK262286:UOK262290 UYG262286:UYG262290 VIC262286:VIC262290 VRY262286:VRY262290 WBU262286:WBU262290 WLQ262286:WLQ262290 WVM262286:WVM262290 C327822:E327826 JA327822:JA327826 SW327822:SW327826 ACS327822:ACS327826 AMO327822:AMO327826 AWK327822:AWK327826 BGG327822:BGG327826 BQC327822:BQC327826 BZY327822:BZY327826 CJU327822:CJU327826 CTQ327822:CTQ327826 DDM327822:DDM327826 DNI327822:DNI327826 DXE327822:DXE327826 EHA327822:EHA327826 EQW327822:EQW327826 FAS327822:FAS327826 FKO327822:FKO327826 FUK327822:FUK327826 GEG327822:GEG327826 GOC327822:GOC327826 GXY327822:GXY327826 HHU327822:HHU327826 HRQ327822:HRQ327826 IBM327822:IBM327826 ILI327822:ILI327826 IVE327822:IVE327826 JFA327822:JFA327826 JOW327822:JOW327826 JYS327822:JYS327826 KIO327822:KIO327826 KSK327822:KSK327826 LCG327822:LCG327826 LMC327822:LMC327826 LVY327822:LVY327826 MFU327822:MFU327826 MPQ327822:MPQ327826 MZM327822:MZM327826 NJI327822:NJI327826 NTE327822:NTE327826 ODA327822:ODA327826 OMW327822:OMW327826 OWS327822:OWS327826 PGO327822:PGO327826 PQK327822:PQK327826 QAG327822:QAG327826 QKC327822:QKC327826 QTY327822:QTY327826 RDU327822:RDU327826 RNQ327822:RNQ327826 RXM327822:RXM327826 SHI327822:SHI327826 SRE327822:SRE327826 TBA327822:TBA327826 TKW327822:TKW327826 TUS327822:TUS327826 UEO327822:UEO327826 UOK327822:UOK327826 UYG327822:UYG327826 VIC327822:VIC327826 VRY327822:VRY327826 WBU327822:WBU327826 WLQ327822:WLQ327826 WVM327822:WVM327826 C393358:E393362 JA393358:JA393362 SW393358:SW393362 ACS393358:ACS393362 AMO393358:AMO393362 AWK393358:AWK393362 BGG393358:BGG393362 BQC393358:BQC393362 BZY393358:BZY393362 CJU393358:CJU393362 CTQ393358:CTQ393362 DDM393358:DDM393362 DNI393358:DNI393362 DXE393358:DXE393362 EHA393358:EHA393362 EQW393358:EQW393362 FAS393358:FAS393362 FKO393358:FKO393362 FUK393358:FUK393362 GEG393358:GEG393362 GOC393358:GOC393362 GXY393358:GXY393362 HHU393358:HHU393362 HRQ393358:HRQ393362 IBM393358:IBM393362 ILI393358:ILI393362 IVE393358:IVE393362 JFA393358:JFA393362 JOW393358:JOW393362 JYS393358:JYS393362 KIO393358:KIO393362 KSK393358:KSK393362 LCG393358:LCG393362 LMC393358:LMC393362 LVY393358:LVY393362 MFU393358:MFU393362 MPQ393358:MPQ393362 MZM393358:MZM393362 NJI393358:NJI393362 NTE393358:NTE393362 ODA393358:ODA393362 OMW393358:OMW393362 OWS393358:OWS393362 PGO393358:PGO393362 PQK393358:PQK393362 QAG393358:QAG393362 QKC393358:QKC393362 QTY393358:QTY393362 RDU393358:RDU393362 RNQ393358:RNQ393362 RXM393358:RXM393362 SHI393358:SHI393362 SRE393358:SRE393362 TBA393358:TBA393362 TKW393358:TKW393362 TUS393358:TUS393362 UEO393358:UEO393362 UOK393358:UOK393362 UYG393358:UYG393362 VIC393358:VIC393362 VRY393358:VRY393362 WBU393358:WBU393362 WLQ393358:WLQ393362 WVM393358:WVM393362 C458894:E458898 JA458894:JA458898 SW458894:SW458898 ACS458894:ACS458898 AMO458894:AMO458898 AWK458894:AWK458898 BGG458894:BGG458898 BQC458894:BQC458898 BZY458894:BZY458898 CJU458894:CJU458898 CTQ458894:CTQ458898 DDM458894:DDM458898 DNI458894:DNI458898 DXE458894:DXE458898 EHA458894:EHA458898 EQW458894:EQW458898 FAS458894:FAS458898 FKO458894:FKO458898 FUK458894:FUK458898 GEG458894:GEG458898 GOC458894:GOC458898 GXY458894:GXY458898 HHU458894:HHU458898 HRQ458894:HRQ458898 IBM458894:IBM458898 ILI458894:ILI458898 IVE458894:IVE458898 JFA458894:JFA458898 JOW458894:JOW458898 JYS458894:JYS458898 KIO458894:KIO458898 KSK458894:KSK458898 LCG458894:LCG458898 LMC458894:LMC458898 LVY458894:LVY458898 MFU458894:MFU458898 MPQ458894:MPQ458898 MZM458894:MZM458898 NJI458894:NJI458898 NTE458894:NTE458898 ODA458894:ODA458898 OMW458894:OMW458898 OWS458894:OWS458898 PGO458894:PGO458898 PQK458894:PQK458898 QAG458894:QAG458898 QKC458894:QKC458898 QTY458894:QTY458898 RDU458894:RDU458898 RNQ458894:RNQ458898 RXM458894:RXM458898 SHI458894:SHI458898 SRE458894:SRE458898 TBA458894:TBA458898 TKW458894:TKW458898 TUS458894:TUS458898 UEO458894:UEO458898 UOK458894:UOK458898 UYG458894:UYG458898 VIC458894:VIC458898 VRY458894:VRY458898 WBU458894:WBU458898 WLQ458894:WLQ458898 WVM458894:WVM458898 C524430:E524434 JA524430:JA524434 SW524430:SW524434 ACS524430:ACS524434 AMO524430:AMO524434 AWK524430:AWK524434 BGG524430:BGG524434 BQC524430:BQC524434 BZY524430:BZY524434 CJU524430:CJU524434 CTQ524430:CTQ524434 DDM524430:DDM524434 DNI524430:DNI524434 DXE524430:DXE524434 EHA524430:EHA524434 EQW524430:EQW524434 FAS524430:FAS524434 FKO524430:FKO524434 FUK524430:FUK524434 GEG524430:GEG524434 GOC524430:GOC524434 GXY524430:GXY524434 HHU524430:HHU524434 HRQ524430:HRQ524434 IBM524430:IBM524434 ILI524430:ILI524434 IVE524430:IVE524434 JFA524430:JFA524434 JOW524430:JOW524434 JYS524430:JYS524434 KIO524430:KIO524434 KSK524430:KSK524434 LCG524430:LCG524434 LMC524430:LMC524434 LVY524430:LVY524434 MFU524430:MFU524434 MPQ524430:MPQ524434 MZM524430:MZM524434 NJI524430:NJI524434 NTE524430:NTE524434 ODA524430:ODA524434 OMW524430:OMW524434 OWS524430:OWS524434 PGO524430:PGO524434 PQK524430:PQK524434 QAG524430:QAG524434 QKC524430:QKC524434 QTY524430:QTY524434 RDU524430:RDU524434 RNQ524430:RNQ524434 RXM524430:RXM524434 SHI524430:SHI524434 SRE524430:SRE524434 TBA524430:TBA524434 TKW524430:TKW524434 TUS524430:TUS524434 UEO524430:UEO524434 UOK524430:UOK524434 UYG524430:UYG524434 VIC524430:VIC524434 VRY524430:VRY524434 WBU524430:WBU524434 WLQ524430:WLQ524434 WVM524430:WVM524434 C589966:E589970 JA589966:JA589970 SW589966:SW589970 ACS589966:ACS589970 AMO589966:AMO589970 AWK589966:AWK589970 BGG589966:BGG589970 BQC589966:BQC589970 BZY589966:BZY589970 CJU589966:CJU589970 CTQ589966:CTQ589970 DDM589966:DDM589970 DNI589966:DNI589970 DXE589966:DXE589970 EHA589966:EHA589970 EQW589966:EQW589970 FAS589966:FAS589970 FKO589966:FKO589970 FUK589966:FUK589970 GEG589966:GEG589970 GOC589966:GOC589970 GXY589966:GXY589970 HHU589966:HHU589970 HRQ589966:HRQ589970 IBM589966:IBM589970 ILI589966:ILI589970 IVE589966:IVE589970 JFA589966:JFA589970 JOW589966:JOW589970 JYS589966:JYS589970 KIO589966:KIO589970 KSK589966:KSK589970 LCG589966:LCG589970 LMC589966:LMC589970 LVY589966:LVY589970 MFU589966:MFU589970 MPQ589966:MPQ589970 MZM589966:MZM589970 NJI589966:NJI589970 NTE589966:NTE589970 ODA589966:ODA589970 OMW589966:OMW589970 OWS589966:OWS589970 PGO589966:PGO589970 PQK589966:PQK589970 QAG589966:QAG589970 QKC589966:QKC589970 QTY589966:QTY589970 RDU589966:RDU589970 RNQ589966:RNQ589970 RXM589966:RXM589970 SHI589966:SHI589970 SRE589966:SRE589970 TBA589966:TBA589970 TKW589966:TKW589970 TUS589966:TUS589970 UEO589966:UEO589970 UOK589966:UOK589970 UYG589966:UYG589970 VIC589966:VIC589970 VRY589966:VRY589970 WBU589966:WBU589970 WLQ589966:WLQ589970 WVM589966:WVM589970 C655502:E655506 JA655502:JA655506 SW655502:SW655506 ACS655502:ACS655506 AMO655502:AMO655506 AWK655502:AWK655506 BGG655502:BGG655506 BQC655502:BQC655506 BZY655502:BZY655506 CJU655502:CJU655506 CTQ655502:CTQ655506 DDM655502:DDM655506 DNI655502:DNI655506 DXE655502:DXE655506 EHA655502:EHA655506 EQW655502:EQW655506 FAS655502:FAS655506 FKO655502:FKO655506 FUK655502:FUK655506 GEG655502:GEG655506 GOC655502:GOC655506 GXY655502:GXY655506 HHU655502:HHU655506 HRQ655502:HRQ655506 IBM655502:IBM655506 ILI655502:ILI655506 IVE655502:IVE655506 JFA655502:JFA655506 JOW655502:JOW655506 JYS655502:JYS655506 KIO655502:KIO655506 KSK655502:KSK655506 LCG655502:LCG655506 LMC655502:LMC655506 LVY655502:LVY655506 MFU655502:MFU655506 MPQ655502:MPQ655506 MZM655502:MZM655506 NJI655502:NJI655506 NTE655502:NTE655506 ODA655502:ODA655506 OMW655502:OMW655506 OWS655502:OWS655506 PGO655502:PGO655506 PQK655502:PQK655506 QAG655502:QAG655506 QKC655502:QKC655506 QTY655502:QTY655506 RDU655502:RDU655506 RNQ655502:RNQ655506 RXM655502:RXM655506 SHI655502:SHI655506 SRE655502:SRE655506 TBA655502:TBA655506 TKW655502:TKW655506 TUS655502:TUS655506 UEO655502:UEO655506 UOK655502:UOK655506 UYG655502:UYG655506 VIC655502:VIC655506 VRY655502:VRY655506 WBU655502:WBU655506 WLQ655502:WLQ655506 WVM655502:WVM655506 C721038:E721042 JA721038:JA721042 SW721038:SW721042 ACS721038:ACS721042 AMO721038:AMO721042 AWK721038:AWK721042 BGG721038:BGG721042 BQC721038:BQC721042 BZY721038:BZY721042 CJU721038:CJU721042 CTQ721038:CTQ721042 DDM721038:DDM721042 DNI721038:DNI721042 DXE721038:DXE721042 EHA721038:EHA721042 EQW721038:EQW721042 FAS721038:FAS721042 FKO721038:FKO721042 FUK721038:FUK721042 GEG721038:GEG721042 GOC721038:GOC721042 GXY721038:GXY721042 HHU721038:HHU721042 HRQ721038:HRQ721042 IBM721038:IBM721042 ILI721038:ILI721042 IVE721038:IVE721042 JFA721038:JFA721042 JOW721038:JOW721042 JYS721038:JYS721042 KIO721038:KIO721042 KSK721038:KSK721042 LCG721038:LCG721042 LMC721038:LMC721042 LVY721038:LVY721042 MFU721038:MFU721042 MPQ721038:MPQ721042 MZM721038:MZM721042 NJI721038:NJI721042 NTE721038:NTE721042 ODA721038:ODA721042 OMW721038:OMW721042 OWS721038:OWS721042 PGO721038:PGO721042 PQK721038:PQK721042 QAG721038:QAG721042 QKC721038:QKC721042 QTY721038:QTY721042 RDU721038:RDU721042 RNQ721038:RNQ721042 RXM721038:RXM721042 SHI721038:SHI721042 SRE721038:SRE721042 TBA721038:TBA721042 TKW721038:TKW721042 TUS721038:TUS721042 UEO721038:UEO721042 UOK721038:UOK721042 UYG721038:UYG721042 VIC721038:VIC721042 VRY721038:VRY721042 WBU721038:WBU721042 WLQ721038:WLQ721042 WVM721038:WVM721042 C786574:E786578 JA786574:JA786578 SW786574:SW786578 ACS786574:ACS786578 AMO786574:AMO786578 AWK786574:AWK786578 BGG786574:BGG786578 BQC786574:BQC786578 BZY786574:BZY786578 CJU786574:CJU786578 CTQ786574:CTQ786578 DDM786574:DDM786578 DNI786574:DNI786578 DXE786574:DXE786578 EHA786574:EHA786578 EQW786574:EQW786578 FAS786574:FAS786578 FKO786574:FKO786578 FUK786574:FUK786578 GEG786574:GEG786578 GOC786574:GOC786578 GXY786574:GXY786578 HHU786574:HHU786578 HRQ786574:HRQ786578 IBM786574:IBM786578 ILI786574:ILI786578 IVE786574:IVE786578 JFA786574:JFA786578 JOW786574:JOW786578 JYS786574:JYS786578 KIO786574:KIO786578 KSK786574:KSK786578 LCG786574:LCG786578 LMC786574:LMC786578 LVY786574:LVY786578 MFU786574:MFU786578 MPQ786574:MPQ786578 MZM786574:MZM786578 NJI786574:NJI786578 NTE786574:NTE786578 ODA786574:ODA786578 OMW786574:OMW786578 OWS786574:OWS786578 PGO786574:PGO786578 PQK786574:PQK786578 QAG786574:QAG786578 QKC786574:QKC786578 QTY786574:QTY786578 RDU786574:RDU786578 RNQ786574:RNQ786578 RXM786574:RXM786578 SHI786574:SHI786578 SRE786574:SRE786578 TBA786574:TBA786578 TKW786574:TKW786578 TUS786574:TUS786578 UEO786574:UEO786578 UOK786574:UOK786578 UYG786574:UYG786578 VIC786574:VIC786578 VRY786574:VRY786578 WBU786574:WBU786578 WLQ786574:WLQ786578 WVM786574:WVM786578 C852110:E852114 JA852110:JA852114 SW852110:SW852114 ACS852110:ACS852114 AMO852110:AMO852114 AWK852110:AWK852114 BGG852110:BGG852114 BQC852110:BQC852114 BZY852110:BZY852114 CJU852110:CJU852114 CTQ852110:CTQ852114 DDM852110:DDM852114 DNI852110:DNI852114 DXE852110:DXE852114 EHA852110:EHA852114 EQW852110:EQW852114 FAS852110:FAS852114 FKO852110:FKO852114 FUK852110:FUK852114 GEG852110:GEG852114 GOC852110:GOC852114 GXY852110:GXY852114 HHU852110:HHU852114 HRQ852110:HRQ852114 IBM852110:IBM852114 ILI852110:ILI852114 IVE852110:IVE852114 JFA852110:JFA852114 JOW852110:JOW852114 JYS852110:JYS852114 KIO852110:KIO852114 KSK852110:KSK852114 LCG852110:LCG852114 LMC852110:LMC852114 LVY852110:LVY852114 MFU852110:MFU852114 MPQ852110:MPQ852114 MZM852110:MZM852114 NJI852110:NJI852114 NTE852110:NTE852114 ODA852110:ODA852114 OMW852110:OMW852114 OWS852110:OWS852114 PGO852110:PGO852114 PQK852110:PQK852114 QAG852110:QAG852114 QKC852110:QKC852114 QTY852110:QTY852114 RDU852110:RDU852114 RNQ852110:RNQ852114 RXM852110:RXM852114 SHI852110:SHI852114 SRE852110:SRE852114 TBA852110:TBA852114 TKW852110:TKW852114 TUS852110:TUS852114 UEO852110:UEO852114 UOK852110:UOK852114 UYG852110:UYG852114 VIC852110:VIC852114 VRY852110:VRY852114 WBU852110:WBU852114 WLQ852110:WLQ852114 WVM852110:WVM852114 C917646:E917650 JA917646:JA917650 SW917646:SW917650 ACS917646:ACS917650 AMO917646:AMO917650 AWK917646:AWK917650 BGG917646:BGG917650 BQC917646:BQC917650 BZY917646:BZY917650 CJU917646:CJU917650 CTQ917646:CTQ917650 DDM917646:DDM917650 DNI917646:DNI917650 DXE917646:DXE917650 EHA917646:EHA917650 EQW917646:EQW917650 FAS917646:FAS917650 FKO917646:FKO917650 FUK917646:FUK917650 GEG917646:GEG917650 GOC917646:GOC917650 GXY917646:GXY917650 HHU917646:HHU917650 HRQ917646:HRQ917650 IBM917646:IBM917650 ILI917646:ILI917650 IVE917646:IVE917650 JFA917646:JFA917650 JOW917646:JOW917650 JYS917646:JYS917650 KIO917646:KIO917650 KSK917646:KSK917650 LCG917646:LCG917650 LMC917646:LMC917650 LVY917646:LVY917650 MFU917646:MFU917650 MPQ917646:MPQ917650 MZM917646:MZM917650 NJI917646:NJI917650 NTE917646:NTE917650 ODA917646:ODA917650 OMW917646:OMW917650 OWS917646:OWS917650 PGO917646:PGO917650 PQK917646:PQK917650 QAG917646:QAG917650 QKC917646:QKC917650 QTY917646:QTY917650 RDU917646:RDU917650 RNQ917646:RNQ917650 RXM917646:RXM917650 SHI917646:SHI917650 SRE917646:SRE917650 TBA917646:TBA917650 TKW917646:TKW917650 TUS917646:TUS917650 UEO917646:UEO917650 UOK917646:UOK917650 UYG917646:UYG917650 VIC917646:VIC917650 VRY917646:VRY917650 WBU917646:WBU917650 WLQ917646:WLQ917650 WVM917646:WVM917650 C983182:E983186 JA983182:JA983186 SW983182:SW983186 ACS983182:ACS983186 AMO983182:AMO983186 AWK983182:AWK983186 BGG983182:BGG983186 BQC983182:BQC983186 BZY983182:BZY983186 CJU983182:CJU983186 CTQ983182:CTQ983186 DDM983182:DDM983186 DNI983182:DNI983186 DXE983182:DXE983186 EHA983182:EHA983186 EQW983182:EQW983186 FAS983182:FAS983186 FKO983182:FKO983186 FUK983182:FUK983186 GEG983182:GEG983186 GOC983182:GOC983186 GXY983182:GXY983186 HHU983182:HHU983186 HRQ983182:HRQ983186 IBM983182:IBM983186 ILI983182:ILI983186 IVE983182:IVE983186 JFA983182:JFA983186 JOW983182:JOW983186 JYS983182:JYS983186 KIO983182:KIO983186 KSK983182:KSK983186 LCG983182:LCG983186 LMC983182:LMC983186 LVY983182:LVY983186 MFU983182:MFU983186 MPQ983182:MPQ983186 MZM983182:MZM983186 NJI983182:NJI983186 NTE983182:NTE983186 ODA983182:ODA983186 OMW983182:OMW983186 OWS983182:OWS983186 PGO983182:PGO983186 PQK983182:PQK983186 QAG983182:QAG983186 QKC983182:QKC983186 QTY983182:QTY983186 RDU983182:RDU983186 RNQ983182:RNQ983186 RXM983182:RXM983186 SHI983182:SHI983186 SRE983182:SRE983186 TBA983182:TBA983186 TKW983182:TKW983186 TUS983182:TUS983186 UEO983182:UEO983186 UOK983182:UOK983186 UYG983182:UYG983186 VIC983182:VIC983186 VRY983182:VRY983186 WBU983182:WBU983186 WLQ983182:WLQ983186 WVM983182:WVM983186 C158:E159 JA158:JA159 SW158:SW159 ACS158:ACS159 AMO158:AMO159 AWK158:AWK159 BGG158:BGG159 BQC158:BQC159 BZY158:BZY159 CJU158:CJU159 CTQ158:CTQ159 DDM158:DDM159 DNI158:DNI159 DXE158:DXE159 EHA158:EHA159 EQW158:EQW159 FAS158:FAS159 FKO158:FKO159 FUK158:FUK159 GEG158:GEG159 GOC158:GOC159 GXY158:GXY159 HHU158:HHU159 HRQ158:HRQ159 IBM158:IBM159 ILI158:ILI159 IVE158:IVE159 JFA158:JFA159 JOW158:JOW159 JYS158:JYS159 KIO158:KIO159 KSK158:KSK159 LCG158:LCG159 LMC158:LMC159 LVY158:LVY159 MFU158:MFU159 MPQ158:MPQ159 MZM158:MZM159 NJI158:NJI159 NTE158:NTE159 ODA158:ODA159 OMW158:OMW159 OWS158:OWS159 PGO158:PGO159 PQK158:PQK159 QAG158:QAG159 QKC158:QKC159 QTY158:QTY159 RDU158:RDU159 RNQ158:RNQ159 RXM158:RXM159 SHI158:SHI159 SRE158:SRE159 TBA158:TBA159 TKW158:TKW159 TUS158:TUS159 UEO158:UEO159 UOK158:UOK159 UYG158:UYG159 VIC158:VIC159 VRY158:VRY159 WBU158:WBU159 WLQ158:WLQ159 WVM158:WVM159 C65694:E65695 JA65694:JA65695 SW65694:SW65695 ACS65694:ACS65695 AMO65694:AMO65695 AWK65694:AWK65695 BGG65694:BGG65695 BQC65694:BQC65695 BZY65694:BZY65695 CJU65694:CJU65695 CTQ65694:CTQ65695 DDM65694:DDM65695 DNI65694:DNI65695 DXE65694:DXE65695 EHA65694:EHA65695 EQW65694:EQW65695 FAS65694:FAS65695 FKO65694:FKO65695 FUK65694:FUK65695 GEG65694:GEG65695 GOC65694:GOC65695 GXY65694:GXY65695 HHU65694:HHU65695 HRQ65694:HRQ65695 IBM65694:IBM65695 ILI65694:ILI65695 IVE65694:IVE65695 JFA65694:JFA65695 JOW65694:JOW65695 JYS65694:JYS65695 KIO65694:KIO65695 KSK65694:KSK65695 LCG65694:LCG65695 LMC65694:LMC65695 LVY65694:LVY65695 MFU65694:MFU65695 MPQ65694:MPQ65695 MZM65694:MZM65695 NJI65694:NJI65695 NTE65694:NTE65695 ODA65694:ODA65695 OMW65694:OMW65695 OWS65694:OWS65695 PGO65694:PGO65695 PQK65694:PQK65695 QAG65694:QAG65695 QKC65694:QKC65695 QTY65694:QTY65695 RDU65694:RDU65695 RNQ65694:RNQ65695 RXM65694:RXM65695 SHI65694:SHI65695 SRE65694:SRE65695 TBA65694:TBA65695 TKW65694:TKW65695 TUS65694:TUS65695 UEO65694:UEO65695 UOK65694:UOK65695 UYG65694:UYG65695 VIC65694:VIC65695 VRY65694:VRY65695 WBU65694:WBU65695 WLQ65694:WLQ65695 WVM65694:WVM65695 C131230:E131231 JA131230:JA131231 SW131230:SW131231 ACS131230:ACS131231 AMO131230:AMO131231 AWK131230:AWK131231 BGG131230:BGG131231 BQC131230:BQC131231 BZY131230:BZY131231 CJU131230:CJU131231 CTQ131230:CTQ131231 DDM131230:DDM131231 DNI131230:DNI131231 DXE131230:DXE131231 EHA131230:EHA131231 EQW131230:EQW131231 FAS131230:FAS131231 FKO131230:FKO131231 FUK131230:FUK131231 GEG131230:GEG131231 GOC131230:GOC131231 GXY131230:GXY131231 HHU131230:HHU131231 HRQ131230:HRQ131231 IBM131230:IBM131231 ILI131230:ILI131231 IVE131230:IVE131231 JFA131230:JFA131231 JOW131230:JOW131231 JYS131230:JYS131231 KIO131230:KIO131231 KSK131230:KSK131231 LCG131230:LCG131231 LMC131230:LMC131231 LVY131230:LVY131231 MFU131230:MFU131231 MPQ131230:MPQ131231 MZM131230:MZM131231 NJI131230:NJI131231 NTE131230:NTE131231 ODA131230:ODA131231 OMW131230:OMW131231 OWS131230:OWS131231 PGO131230:PGO131231 PQK131230:PQK131231 QAG131230:QAG131231 QKC131230:QKC131231 QTY131230:QTY131231 RDU131230:RDU131231 RNQ131230:RNQ131231 RXM131230:RXM131231 SHI131230:SHI131231 SRE131230:SRE131231 TBA131230:TBA131231 TKW131230:TKW131231 TUS131230:TUS131231 UEO131230:UEO131231 UOK131230:UOK131231 UYG131230:UYG131231 VIC131230:VIC131231 VRY131230:VRY131231 WBU131230:WBU131231 WLQ131230:WLQ131231 WVM131230:WVM131231 C196766:E196767 JA196766:JA196767 SW196766:SW196767 ACS196766:ACS196767 AMO196766:AMO196767 AWK196766:AWK196767 BGG196766:BGG196767 BQC196766:BQC196767 BZY196766:BZY196767 CJU196766:CJU196767 CTQ196766:CTQ196767 DDM196766:DDM196767 DNI196766:DNI196767 DXE196766:DXE196767 EHA196766:EHA196767 EQW196766:EQW196767 FAS196766:FAS196767 FKO196766:FKO196767 FUK196766:FUK196767 GEG196766:GEG196767 GOC196766:GOC196767 GXY196766:GXY196767 HHU196766:HHU196767 HRQ196766:HRQ196767 IBM196766:IBM196767 ILI196766:ILI196767 IVE196766:IVE196767 JFA196766:JFA196767 JOW196766:JOW196767 JYS196766:JYS196767 KIO196766:KIO196767 KSK196766:KSK196767 LCG196766:LCG196767 LMC196766:LMC196767 LVY196766:LVY196767 MFU196766:MFU196767 MPQ196766:MPQ196767 MZM196766:MZM196767 NJI196766:NJI196767 NTE196766:NTE196767 ODA196766:ODA196767 OMW196766:OMW196767 OWS196766:OWS196767 PGO196766:PGO196767 PQK196766:PQK196767 QAG196766:QAG196767 QKC196766:QKC196767 QTY196766:QTY196767 RDU196766:RDU196767 RNQ196766:RNQ196767 RXM196766:RXM196767 SHI196766:SHI196767 SRE196766:SRE196767 TBA196766:TBA196767 TKW196766:TKW196767 TUS196766:TUS196767 UEO196766:UEO196767 UOK196766:UOK196767 UYG196766:UYG196767 VIC196766:VIC196767 VRY196766:VRY196767 WBU196766:WBU196767 WLQ196766:WLQ196767 WVM196766:WVM196767 C262302:E262303 JA262302:JA262303 SW262302:SW262303 ACS262302:ACS262303 AMO262302:AMO262303 AWK262302:AWK262303 BGG262302:BGG262303 BQC262302:BQC262303 BZY262302:BZY262303 CJU262302:CJU262303 CTQ262302:CTQ262303 DDM262302:DDM262303 DNI262302:DNI262303 DXE262302:DXE262303 EHA262302:EHA262303 EQW262302:EQW262303 FAS262302:FAS262303 FKO262302:FKO262303 FUK262302:FUK262303 GEG262302:GEG262303 GOC262302:GOC262303 GXY262302:GXY262303 HHU262302:HHU262303 HRQ262302:HRQ262303 IBM262302:IBM262303 ILI262302:ILI262303 IVE262302:IVE262303 JFA262302:JFA262303 JOW262302:JOW262303 JYS262302:JYS262303 KIO262302:KIO262303 KSK262302:KSK262303 LCG262302:LCG262303 LMC262302:LMC262303 LVY262302:LVY262303 MFU262302:MFU262303 MPQ262302:MPQ262303 MZM262302:MZM262303 NJI262302:NJI262303 NTE262302:NTE262303 ODA262302:ODA262303 OMW262302:OMW262303 OWS262302:OWS262303 PGO262302:PGO262303 PQK262302:PQK262303 QAG262302:QAG262303 QKC262302:QKC262303 QTY262302:QTY262303 RDU262302:RDU262303 RNQ262302:RNQ262303 RXM262302:RXM262303 SHI262302:SHI262303 SRE262302:SRE262303 TBA262302:TBA262303 TKW262302:TKW262303 TUS262302:TUS262303 UEO262302:UEO262303 UOK262302:UOK262303 UYG262302:UYG262303 VIC262302:VIC262303 VRY262302:VRY262303 WBU262302:WBU262303 WLQ262302:WLQ262303 WVM262302:WVM262303 C327838:E327839 JA327838:JA327839 SW327838:SW327839 ACS327838:ACS327839 AMO327838:AMO327839 AWK327838:AWK327839 BGG327838:BGG327839 BQC327838:BQC327839 BZY327838:BZY327839 CJU327838:CJU327839 CTQ327838:CTQ327839 DDM327838:DDM327839 DNI327838:DNI327839 DXE327838:DXE327839 EHA327838:EHA327839 EQW327838:EQW327839 FAS327838:FAS327839 FKO327838:FKO327839 FUK327838:FUK327839 GEG327838:GEG327839 GOC327838:GOC327839 GXY327838:GXY327839 HHU327838:HHU327839 HRQ327838:HRQ327839 IBM327838:IBM327839 ILI327838:ILI327839 IVE327838:IVE327839 JFA327838:JFA327839 JOW327838:JOW327839 JYS327838:JYS327839 KIO327838:KIO327839 KSK327838:KSK327839 LCG327838:LCG327839 LMC327838:LMC327839 LVY327838:LVY327839 MFU327838:MFU327839 MPQ327838:MPQ327839 MZM327838:MZM327839 NJI327838:NJI327839 NTE327838:NTE327839 ODA327838:ODA327839 OMW327838:OMW327839 OWS327838:OWS327839 PGO327838:PGO327839 PQK327838:PQK327839 QAG327838:QAG327839 QKC327838:QKC327839 QTY327838:QTY327839 RDU327838:RDU327839 RNQ327838:RNQ327839 RXM327838:RXM327839 SHI327838:SHI327839 SRE327838:SRE327839 TBA327838:TBA327839 TKW327838:TKW327839 TUS327838:TUS327839 UEO327838:UEO327839 UOK327838:UOK327839 UYG327838:UYG327839 VIC327838:VIC327839 VRY327838:VRY327839 WBU327838:WBU327839 WLQ327838:WLQ327839 WVM327838:WVM327839 C393374:E393375 JA393374:JA393375 SW393374:SW393375 ACS393374:ACS393375 AMO393374:AMO393375 AWK393374:AWK393375 BGG393374:BGG393375 BQC393374:BQC393375 BZY393374:BZY393375 CJU393374:CJU393375 CTQ393374:CTQ393375 DDM393374:DDM393375 DNI393374:DNI393375 DXE393374:DXE393375 EHA393374:EHA393375 EQW393374:EQW393375 FAS393374:FAS393375 FKO393374:FKO393375 FUK393374:FUK393375 GEG393374:GEG393375 GOC393374:GOC393375 GXY393374:GXY393375 HHU393374:HHU393375 HRQ393374:HRQ393375 IBM393374:IBM393375 ILI393374:ILI393375 IVE393374:IVE393375 JFA393374:JFA393375 JOW393374:JOW393375 JYS393374:JYS393375 KIO393374:KIO393375 KSK393374:KSK393375 LCG393374:LCG393375 LMC393374:LMC393375 LVY393374:LVY393375 MFU393374:MFU393375 MPQ393374:MPQ393375 MZM393374:MZM393375 NJI393374:NJI393375 NTE393374:NTE393375 ODA393374:ODA393375 OMW393374:OMW393375 OWS393374:OWS393375 PGO393374:PGO393375 PQK393374:PQK393375 QAG393374:QAG393375 QKC393374:QKC393375 QTY393374:QTY393375 RDU393374:RDU393375 RNQ393374:RNQ393375 RXM393374:RXM393375 SHI393374:SHI393375 SRE393374:SRE393375 TBA393374:TBA393375 TKW393374:TKW393375 TUS393374:TUS393375 UEO393374:UEO393375 UOK393374:UOK393375 UYG393374:UYG393375 VIC393374:VIC393375 VRY393374:VRY393375 WBU393374:WBU393375 WLQ393374:WLQ393375 WVM393374:WVM393375 C458910:E458911 JA458910:JA458911 SW458910:SW458911 ACS458910:ACS458911 AMO458910:AMO458911 AWK458910:AWK458911 BGG458910:BGG458911 BQC458910:BQC458911 BZY458910:BZY458911 CJU458910:CJU458911 CTQ458910:CTQ458911 DDM458910:DDM458911 DNI458910:DNI458911 DXE458910:DXE458911 EHA458910:EHA458911 EQW458910:EQW458911 FAS458910:FAS458911 FKO458910:FKO458911 FUK458910:FUK458911 GEG458910:GEG458911 GOC458910:GOC458911 GXY458910:GXY458911 HHU458910:HHU458911 HRQ458910:HRQ458911 IBM458910:IBM458911 ILI458910:ILI458911 IVE458910:IVE458911 JFA458910:JFA458911 JOW458910:JOW458911 JYS458910:JYS458911 KIO458910:KIO458911 KSK458910:KSK458911 LCG458910:LCG458911 LMC458910:LMC458911 LVY458910:LVY458911 MFU458910:MFU458911 MPQ458910:MPQ458911 MZM458910:MZM458911 NJI458910:NJI458911 NTE458910:NTE458911 ODA458910:ODA458911 OMW458910:OMW458911 OWS458910:OWS458911 PGO458910:PGO458911 PQK458910:PQK458911 QAG458910:QAG458911 QKC458910:QKC458911 QTY458910:QTY458911 RDU458910:RDU458911 RNQ458910:RNQ458911 RXM458910:RXM458911 SHI458910:SHI458911 SRE458910:SRE458911 TBA458910:TBA458911 TKW458910:TKW458911 TUS458910:TUS458911 UEO458910:UEO458911 UOK458910:UOK458911 UYG458910:UYG458911 VIC458910:VIC458911 VRY458910:VRY458911 WBU458910:WBU458911 WLQ458910:WLQ458911 WVM458910:WVM458911 C524446:E524447 JA524446:JA524447 SW524446:SW524447 ACS524446:ACS524447 AMO524446:AMO524447 AWK524446:AWK524447 BGG524446:BGG524447 BQC524446:BQC524447 BZY524446:BZY524447 CJU524446:CJU524447 CTQ524446:CTQ524447 DDM524446:DDM524447 DNI524446:DNI524447 DXE524446:DXE524447 EHA524446:EHA524447 EQW524446:EQW524447 FAS524446:FAS524447 FKO524446:FKO524447 FUK524446:FUK524447 GEG524446:GEG524447 GOC524446:GOC524447 GXY524446:GXY524447 HHU524446:HHU524447 HRQ524446:HRQ524447 IBM524446:IBM524447 ILI524446:ILI524447 IVE524446:IVE524447 JFA524446:JFA524447 JOW524446:JOW524447 JYS524446:JYS524447 KIO524446:KIO524447 KSK524446:KSK524447 LCG524446:LCG524447 LMC524446:LMC524447 LVY524446:LVY524447 MFU524446:MFU524447 MPQ524446:MPQ524447 MZM524446:MZM524447 NJI524446:NJI524447 NTE524446:NTE524447 ODA524446:ODA524447 OMW524446:OMW524447 OWS524446:OWS524447 PGO524446:PGO524447 PQK524446:PQK524447 QAG524446:QAG524447 QKC524446:QKC524447 QTY524446:QTY524447 RDU524446:RDU524447 RNQ524446:RNQ524447 RXM524446:RXM524447 SHI524446:SHI524447 SRE524446:SRE524447 TBA524446:TBA524447 TKW524446:TKW524447 TUS524446:TUS524447 UEO524446:UEO524447 UOK524446:UOK524447 UYG524446:UYG524447 VIC524446:VIC524447 VRY524446:VRY524447 WBU524446:WBU524447 WLQ524446:WLQ524447 WVM524446:WVM524447 C589982:E589983 JA589982:JA589983 SW589982:SW589983 ACS589982:ACS589983 AMO589982:AMO589983 AWK589982:AWK589983 BGG589982:BGG589983 BQC589982:BQC589983 BZY589982:BZY589983 CJU589982:CJU589983 CTQ589982:CTQ589983 DDM589982:DDM589983 DNI589982:DNI589983 DXE589982:DXE589983 EHA589982:EHA589983 EQW589982:EQW589983 FAS589982:FAS589983 FKO589982:FKO589983 FUK589982:FUK589983 GEG589982:GEG589983 GOC589982:GOC589983 GXY589982:GXY589983 HHU589982:HHU589983 HRQ589982:HRQ589983 IBM589982:IBM589983 ILI589982:ILI589983 IVE589982:IVE589983 JFA589982:JFA589983 JOW589982:JOW589983 JYS589982:JYS589983 KIO589982:KIO589983 KSK589982:KSK589983 LCG589982:LCG589983 LMC589982:LMC589983 LVY589982:LVY589983 MFU589982:MFU589983 MPQ589982:MPQ589983 MZM589982:MZM589983 NJI589982:NJI589983 NTE589982:NTE589983 ODA589982:ODA589983 OMW589982:OMW589983 OWS589982:OWS589983 PGO589982:PGO589983 PQK589982:PQK589983 QAG589982:QAG589983 QKC589982:QKC589983 QTY589982:QTY589983 RDU589982:RDU589983 RNQ589982:RNQ589983 RXM589982:RXM589983 SHI589982:SHI589983 SRE589982:SRE589983 TBA589982:TBA589983 TKW589982:TKW589983 TUS589982:TUS589983 UEO589982:UEO589983 UOK589982:UOK589983 UYG589982:UYG589983 VIC589982:VIC589983 VRY589982:VRY589983 WBU589982:WBU589983 WLQ589982:WLQ589983 WVM589982:WVM589983 C655518:E655519 JA655518:JA655519 SW655518:SW655519 ACS655518:ACS655519 AMO655518:AMO655519 AWK655518:AWK655519 BGG655518:BGG655519 BQC655518:BQC655519 BZY655518:BZY655519 CJU655518:CJU655519 CTQ655518:CTQ655519 DDM655518:DDM655519 DNI655518:DNI655519 DXE655518:DXE655519 EHA655518:EHA655519 EQW655518:EQW655519 FAS655518:FAS655519 FKO655518:FKO655519 FUK655518:FUK655519 GEG655518:GEG655519 GOC655518:GOC655519 GXY655518:GXY655519 HHU655518:HHU655519 HRQ655518:HRQ655519 IBM655518:IBM655519 ILI655518:ILI655519 IVE655518:IVE655519 JFA655518:JFA655519 JOW655518:JOW655519 JYS655518:JYS655519 KIO655518:KIO655519 KSK655518:KSK655519 LCG655518:LCG655519 LMC655518:LMC655519 LVY655518:LVY655519 MFU655518:MFU655519 MPQ655518:MPQ655519 MZM655518:MZM655519 NJI655518:NJI655519 NTE655518:NTE655519 ODA655518:ODA655519 OMW655518:OMW655519 OWS655518:OWS655519 PGO655518:PGO655519 PQK655518:PQK655519 QAG655518:QAG655519 QKC655518:QKC655519 QTY655518:QTY655519 RDU655518:RDU655519 RNQ655518:RNQ655519 RXM655518:RXM655519 SHI655518:SHI655519 SRE655518:SRE655519 TBA655518:TBA655519 TKW655518:TKW655519 TUS655518:TUS655519 UEO655518:UEO655519 UOK655518:UOK655519 UYG655518:UYG655519 VIC655518:VIC655519 VRY655518:VRY655519 WBU655518:WBU655519 WLQ655518:WLQ655519 WVM655518:WVM655519 C721054:E721055 JA721054:JA721055 SW721054:SW721055 ACS721054:ACS721055 AMO721054:AMO721055 AWK721054:AWK721055 BGG721054:BGG721055 BQC721054:BQC721055 BZY721054:BZY721055 CJU721054:CJU721055 CTQ721054:CTQ721055 DDM721054:DDM721055 DNI721054:DNI721055 DXE721054:DXE721055 EHA721054:EHA721055 EQW721054:EQW721055 FAS721054:FAS721055 FKO721054:FKO721055 FUK721054:FUK721055 GEG721054:GEG721055 GOC721054:GOC721055 GXY721054:GXY721055 HHU721054:HHU721055 HRQ721054:HRQ721055 IBM721054:IBM721055 ILI721054:ILI721055 IVE721054:IVE721055 JFA721054:JFA721055 JOW721054:JOW721055 JYS721054:JYS721055 KIO721054:KIO721055 KSK721054:KSK721055 LCG721054:LCG721055 LMC721054:LMC721055 LVY721054:LVY721055 MFU721054:MFU721055 MPQ721054:MPQ721055 MZM721054:MZM721055 NJI721054:NJI721055 NTE721054:NTE721055 ODA721054:ODA721055 OMW721054:OMW721055 OWS721054:OWS721055 PGO721054:PGO721055 PQK721054:PQK721055 QAG721054:QAG721055 QKC721054:QKC721055 QTY721054:QTY721055 RDU721054:RDU721055 RNQ721054:RNQ721055 RXM721054:RXM721055 SHI721054:SHI721055 SRE721054:SRE721055 TBA721054:TBA721055 TKW721054:TKW721055 TUS721054:TUS721055 UEO721054:UEO721055 UOK721054:UOK721055 UYG721054:UYG721055 VIC721054:VIC721055 VRY721054:VRY721055 WBU721054:WBU721055 WLQ721054:WLQ721055 WVM721054:WVM721055 C786590:E786591 JA786590:JA786591 SW786590:SW786591 ACS786590:ACS786591 AMO786590:AMO786591 AWK786590:AWK786591 BGG786590:BGG786591 BQC786590:BQC786591 BZY786590:BZY786591 CJU786590:CJU786591 CTQ786590:CTQ786591 DDM786590:DDM786591 DNI786590:DNI786591 DXE786590:DXE786591 EHA786590:EHA786591 EQW786590:EQW786591 FAS786590:FAS786591 FKO786590:FKO786591 FUK786590:FUK786591 GEG786590:GEG786591 GOC786590:GOC786591 GXY786590:GXY786591 HHU786590:HHU786591 HRQ786590:HRQ786591 IBM786590:IBM786591 ILI786590:ILI786591 IVE786590:IVE786591 JFA786590:JFA786591 JOW786590:JOW786591 JYS786590:JYS786591 KIO786590:KIO786591 KSK786590:KSK786591 LCG786590:LCG786591 LMC786590:LMC786591 LVY786590:LVY786591 MFU786590:MFU786591 MPQ786590:MPQ786591 MZM786590:MZM786591 NJI786590:NJI786591 NTE786590:NTE786591 ODA786590:ODA786591 OMW786590:OMW786591 OWS786590:OWS786591 PGO786590:PGO786591 PQK786590:PQK786591 QAG786590:QAG786591 QKC786590:QKC786591 QTY786590:QTY786591 RDU786590:RDU786591 RNQ786590:RNQ786591 RXM786590:RXM786591 SHI786590:SHI786591 SRE786590:SRE786591 TBA786590:TBA786591 TKW786590:TKW786591 TUS786590:TUS786591 UEO786590:UEO786591 UOK786590:UOK786591 UYG786590:UYG786591 VIC786590:VIC786591 VRY786590:VRY786591 WBU786590:WBU786591 WLQ786590:WLQ786591 WVM786590:WVM786591 C852126:E852127 JA852126:JA852127 SW852126:SW852127 ACS852126:ACS852127 AMO852126:AMO852127 AWK852126:AWK852127 BGG852126:BGG852127 BQC852126:BQC852127 BZY852126:BZY852127 CJU852126:CJU852127 CTQ852126:CTQ852127 DDM852126:DDM852127 DNI852126:DNI852127 DXE852126:DXE852127 EHA852126:EHA852127 EQW852126:EQW852127 FAS852126:FAS852127 FKO852126:FKO852127 FUK852126:FUK852127 GEG852126:GEG852127 GOC852126:GOC852127 GXY852126:GXY852127 HHU852126:HHU852127 HRQ852126:HRQ852127 IBM852126:IBM852127 ILI852126:ILI852127 IVE852126:IVE852127 JFA852126:JFA852127 JOW852126:JOW852127 JYS852126:JYS852127 KIO852126:KIO852127 KSK852126:KSK852127 LCG852126:LCG852127 LMC852126:LMC852127 LVY852126:LVY852127 MFU852126:MFU852127 MPQ852126:MPQ852127 MZM852126:MZM852127 NJI852126:NJI852127 NTE852126:NTE852127 ODA852126:ODA852127 OMW852126:OMW852127 OWS852126:OWS852127 PGO852126:PGO852127 PQK852126:PQK852127 QAG852126:QAG852127 QKC852126:QKC852127 QTY852126:QTY852127 RDU852126:RDU852127 RNQ852126:RNQ852127 RXM852126:RXM852127 SHI852126:SHI852127 SRE852126:SRE852127 TBA852126:TBA852127 TKW852126:TKW852127 TUS852126:TUS852127 UEO852126:UEO852127 UOK852126:UOK852127 UYG852126:UYG852127 VIC852126:VIC852127 VRY852126:VRY852127 WBU852126:WBU852127 WLQ852126:WLQ852127 WVM852126:WVM852127 C917662:E917663 JA917662:JA917663 SW917662:SW917663 ACS917662:ACS917663 AMO917662:AMO917663 AWK917662:AWK917663 BGG917662:BGG917663 BQC917662:BQC917663 BZY917662:BZY917663 CJU917662:CJU917663 CTQ917662:CTQ917663 DDM917662:DDM917663 DNI917662:DNI917663 DXE917662:DXE917663 EHA917662:EHA917663 EQW917662:EQW917663 FAS917662:FAS917663 FKO917662:FKO917663 FUK917662:FUK917663 GEG917662:GEG917663 GOC917662:GOC917663 GXY917662:GXY917663 HHU917662:HHU917663 HRQ917662:HRQ917663 IBM917662:IBM917663 ILI917662:ILI917663 IVE917662:IVE917663 JFA917662:JFA917663 JOW917662:JOW917663 JYS917662:JYS917663 KIO917662:KIO917663 KSK917662:KSK917663 LCG917662:LCG917663 LMC917662:LMC917663 LVY917662:LVY917663 MFU917662:MFU917663 MPQ917662:MPQ917663 MZM917662:MZM917663 NJI917662:NJI917663 NTE917662:NTE917663 ODA917662:ODA917663 OMW917662:OMW917663 OWS917662:OWS917663 PGO917662:PGO917663 PQK917662:PQK917663 QAG917662:QAG917663 QKC917662:QKC917663 QTY917662:QTY917663 RDU917662:RDU917663 RNQ917662:RNQ917663 RXM917662:RXM917663 SHI917662:SHI917663 SRE917662:SRE917663 TBA917662:TBA917663 TKW917662:TKW917663 TUS917662:TUS917663 UEO917662:UEO917663 UOK917662:UOK917663 UYG917662:UYG917663 VIC917662:VIC917663 VRY917662:VRY917663 WBU917662:WBU917663 WLQ917662:WLQ917663 WVM917662:WVM917663 C983198:E983199 JA983198:JA983199 SW983198:SW983199 ACS983198:ACS983199 AMO983198:AMO983199 AWK983198:AWK983199 BGG983198:BGG983199 BQC983198:BQC983199 BZY983198:BZY983199 CJU983198:CJU983199 CTQ983198:CTQ983199 DDM983198:DDM983199 DNI983198:DNI983199 DXE983198:DXE983199 EHA983198:EHA983199 EQW983198:EQW983199 FAS983198:FAS983199 FKO983198:FKO983199 FUK983198:FUK983199 GEG983198:GEG983199 GOC983198:GOC983199 GXY983198:GXY983199 HHU983198:HHU983199 HRQ983198:HRQ983199 IBM983198:IBM983199 ILI983198:ILI983199 IVE983198:IVE983199 JFA983198:JFA983199 JOW983198:JOW983199 JYS983198:JYS983199 KIO983198:KIO983199 KSK983198:KSK983199 LCG983198:LCG983199 LMC983198:LMC983199 LVY983198:LVY983199 MFU983198:MFU983199 MPQ983198:MPQ983199 MZM983198:MZM983199 NJI983198:NJI983199 NTE983198:NTE983199 ODA983198:ODA983199 OMW983198:OMW983199 OWS983198:OWS983199 PGO983198:PGO983199 PQK983198:PQK983199 QAG983198:QAG983199 QKC983198:QKC983199 QTY983198:QTY983199 RDU983198:RDU983199 RNQ983198:RNQ983199 RXM983198:RXM983199 SHI983198:SHI983199 SRE983198:SRE983199 TBA983198:TBA983199 TKW983198:TKW983199 TUS983198:TUS983199 UEO983198:UEO983199 UOK983198:UOK983199 UYG983198:UYG983199 VIC983198:VIC983199 VRY983198:VRY983199 WBU983198:WBU983199 WLQ983198:WLQ983199 WVM983198:WVM983199 K142:K146 JG142:JG146 TC142:TC146 ACY142:ACY146 AMU142:AMU146 AWQ142:AWQ146 BGM142:BGM146 BQI142:BQI146 CAE142:CAE146 CKA142:CKA146 CTW142:CTW146 DDS142:DDS146 DNO142:DNO146 DXK142:DXK146 EHG142:EHG146 ERC142:ERC146 FAY142:FAY146 FKU142:FKU146 FUQ142:FUQ146 GEM142:GEM146 GOI142:GOI146 GYE142:GYE146 HIA142:HIA146 HRW142:HRW146 IBS142:IBS146 ILO142:ILO146 IVK142:IVK146 JFG142:JFG146 JPC142:JPC146 JYY142:JYY146 KIU142:KIU146 KSQ142:KSQ146 LCM142:LCM146 LMI142:LMI146 LWE142:LWE146 MGA142:MGA146 MPW142:MPW146 MZS142:MZS146 NJO142:NJO146 NTK142:NTK146 ODG142:ODG146 ONC142:ONC146 OWY142:OWY146 PGU142:PGU146 PQQ142:PQQ146 QAM142:QAM146 QKI142:QKI146 QUE142:QUE146 REA142:REA146 RNW142:RNW146 RXS142:RXS146 SHO142:SHO146 SRK142:SRK146 TBG142:TBG146 TLC142:TLC146 TUY142:TUY146 UEU142:UEU146 UOQ142:UOQ146 UYM142:UYM146 VII142:VII146 VSE142:VSE146 WCA142:WCA146 WLW142:WLW146 WVS142:WVS146 K65678:K65682 JG65678:JG65682 TC65678:TC65682 ACY65678:ACY65682 AMU65678:AMU65682 AWQ65678:AWQ65682 BGM65678:BGM65682 BQI65678:BQI65682 CAE65678:CAE65682 CKA65678:CKA65682 CTW65678:CTW65682 DDS65678:DDS65682 DNO65678:DNO65682 DXK65678:DXK65682 EHG65678:EHG65682 ERC65678:ERC65682 FAY65678:FAY65682 FKU65678:FKU65682 FUQ65678:FUQ65682 GEM65678:GEM65682 GOI65678:GOI65682 GYE65678:GYE65682 HIA65678:HIA65682 HRW65678:HRW65682 IBS65678:IBS65682 ILO65678:ILO65682 IVK65678:IVK65682 JFG65678:JFG65682 JPC65678:JPC65682 JYY65678:JYY65682 KIU65678:KIU65682 KSQ65678:KSQ65682 LCM65678:LCM65682 LMI65678:LMI65682 LWE65678:LWE65682 MGA65678:MGA65682 MPW65678:MPW65682 MZS65678:MZS65682 NJO65678:NJO65682 NTK65678:NTK65682 ODG65678:ODG65682 ONC65678:ONC65682 OWY65678:OWY65682 PGU65678:PGU65682 PQQ65678:PQQ65682 QAM65678:QAM65682 QKI65678:QKI65682 QUE65678:QUE65682 REA65678:REA65682 RNW65678:RNW65682 RXS65678:RXS65682 SHO65678:SHO65682 SRK65678:SRK65682 TBG65678:TBG65682 TLC65678:TLC65682 TUY65678:TUY65682 UEU65678:UEU65682 UOQ65678:UOQ65682 UYM65678:UYM65682 VII65678:VII65682 VSE65678:VSE65682 WCA65678:WCA65682 WLW65678:WLW65682 WVS65678:WVS65682 K131214:K131218 JG131214:JG131218 TC131214:TC131218 ACY131214:ACY131218 AMU131214:AMU131218 AWQ131214:AWQ131218 BGM131214:BGM131218 BQI131214:BQI131218 CAE131214:CAE131218 CKA131214:CKA131218 CTW131214:CTW131218 DDS131214:DDS131218 DNO131214:DNO131218 DXK131214:DXK131218 EHG131214:EHG131218 ERC131214:ERC131218 FAY131214:FAY131218 FKU131214:FKU131218 FUQ131214:FUQ131218 GEM131214:GEM131218 GOI131214:GOI131218 GYE131214:GYE131218 HIA131214:HIA131218 HRW131214:HRW131218 IBS131214:IBS131218 ILO131214:ILO131218 IVK131214:IVK131218 JFG131214:JFG131218 JPC131214:JPC131218 JYY131214:JYY131218 KIU131214:KIU131218 KSQ131214:KSQ131218 LCM131214:LCM131218 LMI131214:LMI131218 LWE131214:LWE131218 MGA131214:MGA131218 MPW131214:MPW131218 MZS131214:MZS131218 NJO131214:NJO131218 NTK131214:NTK131218 ODG131214:ODG131218 ONC131214:ONC131218 OWY131214:OWY131218 PGU131214:PGU131218 PQQ131214:PQQ131218 QAM131214:QAM131218 QKI131214:QKI131218 QUE131214:QUE131218 REA131214:REA131218 RNW131214:RNW131218 RXS131214:RXS131218 SHO131214:SHO131218 SRK131214:SRK131218 TBG131214:TBG131218 TLC131214:TLC131218 TUY131214:TUY131218 UEU131214:UEU131218 UOQ131214:UOQ131218 UYM131214:UYM131218 VII131214:VII131218 VSE131214:VSE131218 WCA131214:WCA131218 WLW131214:WLW131218 WVS131214:WVS131218 K196750:K196754 JG196750:JG196754 TC196750:TC196754 ACY196750:ACY196754 AMU196750:AMU196754 AWQ196750:AWQ196754 BGM196750:BGM196754 BQI196750:BQI196754 CAE196750:CAE196754 CKA196750:CKA196754 CTW196750:CTW196754 DDS196750:DDS196754 DNO196750:DNO196754 DXK196750:DXK196754 EHG196750:EHG196754 ERC196750:ERC196754 FAY196750:FAY196754 FKU196750:FKU196754 FUQ196750:FUQ196754 GEM196750:GEM196754 GOI196750:GOI196754 GYE196750:GYE196754 HIA196750:HIA196754 HRW196750:HRW196754 IBS196750:IBS196754 ILO196750:ILO196754 IVK196750:IVK196754 JFG196750:JFG196754 JPC196750:JPC196754 JYY196750:JYY196754 KIU196750:KIU196754 KSQ196750:KSQ196754 LCM196750:LCM196754 LMI196750:LMI196754 LWE196750:LWE196754 MGA196750:MGA196754 MPW196750:MPW196754 MZS196750:MZS196754 NJO196750:NJO196754 NTK196750:NTK196754 ODG196750:ODG196754 ONC196750:ONC196754 OWY196750:OWY196754 PGU196750:PGU196754 PQQ196750:PQQ196754 QAM196750:QAM196754 QKI196750:QKI196754 QUE196750:QUE196754 REA196750:REA196754 RNW196750:RNW196754 RXS196750:RXS196754 SHO196750:SHO196754 SRK196750:SRK196754 TBG196750:TBG196754 TLC196750:TLC196754 TUY196750:TUY196754 UEU196750:UEU196754 UOQ196750:UOQ196754 UYM196750:UYM196754 VII196750:VII196754 VSE196750:VSE196754 WCA196750:WCA196754 WLW196750:WLW196754 WVS196750:WVS196754 K262286:K262290 JG262286:JG262290 TC262286:TC262290 ACY262286:ACY262290 AMU262286:AMU262290 AWQ262286:AWQ262290 BGM262286:BGM262290 BQI262286:BQI262290 CAE262286:CAE262290 CKA262286:CKA262290 CTW262286:CTW262290 DDS262286:DDS262290 DNO262286:DNO262290 DXK262286:DXK262290 EHG262286:EHG262290 ERC262286:ERC262290 FAY262286:FAY262290 FKU262286:FKU262290 FUQ262286:FUQ262290 GEM262286:GEM262290 GOI262286:GOI262290 GYE262286:GYE262290 HIA262286:HIA262290 HRW262286:HRW262290 IBS262286:IBS262290 ILO262286:ILO262290 IVK262286:IVK262290 JFG262286:JFG262290 JPC262286:JPC262290 JYY262286:JYY262290 KIU262286:KIU262290 KSQ262286:KSQ262290 LCM262286:LCM262290 LMI262286:LMI262290 LWE262286:LWE262290 MGA262286:MGA262290 MPW262286:MPW262290 MZS262286:MZS262290 NJO262286:NJO262290 NTK262286:NTK262290 ODG262286:ODG262290 ONC262286:ONC262290 OWY262286:OWY262290 PGU262286:PGU262290 PQQ262286:PQQ262290 QAM262286:QAM262290 QKI262286:QKI262290 QUE262286:QUE262290 REA262286:REA262290 RNW262286:RNW262290 RXS262286:RXS262290 SHO262286:SHO262290 SRK262286:SRK262290 TBG262286:TBG262290 TLC262286:TLC262290 TUY262286:TUY262290 UEU262286:UEU262290 UOQ262286:UOQ262290 UYM262286:UYM262290 VII262286:VII262290 VSE262286:VSE262290 WCA262286:WCA262290 WLW262286:WLW262290 WVS262286:WVS262290 K327822:K327826 JG327822:JG327826 TC327822:TC327826 ACY327822:ACY327826 AMU327822:AMU327826 AWQ327822:AWQ327826 BGM327822:BGM327826 BQI327822:BQI327826 CAE327822:CAE327826 CKA327822:CKA327826 CTW327822:CTW327826 DDS327822:DDS327826 DNO327822:DNO327826 DXK327822:DXK327826 EHG327822:EHG327826 ERC327822:ERC327826 FAY327822:FAY327826 FKU327822:FKU327826 FUQ327822:FUQ327826 GEM327822:GEM327826 GOI327822:GOI327826 GYE327822:GYE327826 HIA327822:HIA327826 HRW327822:HRW327826 IBS327822:IBS327826 ILO327822:ILO327826 IVK327822:IVK327826 JFG327822:JFG327826 JPC327822:JPC327826 JYY327822:JYY327826 KIU327822:KIU327826 KSQ327822:KSQ327826 LCM327822:LCM327826 LMI327822:LMI327826 LWE327822:LWE327826 MGA327822:MGA327826 MPW327822:MPW327826 MZS327822:MZS327826 NJO327822:NJO327826 NTK327822:NTK327826 ODG327822:ODG327826 ONC327822:ONC327826 OWY327822:OWY327826 PGU327822:PGU327826 PQQ327822:PQQ327826 QAM327822:QAM327826 QKI327822:QKI327826 QUE327822:QUE327826 REA327822:REA327826 RNW327822:RNW327826 RXS327822:RXS327826 SHO327822:SHO327826 SRK327822:SRK327826 TBG327822:TBG327826 TLC327822:TLC327826 TUY327822:TUY327826 UEU327822:UEU327826 UOQ327822:UOQ327826 UYM327822:UYM327826 VII327822:VII327826 VSE327822:VSE327826 WCA327822:WCA327826 WLW327822:WLW327826 WVS327822:WVS327826 K393358:K393362 JG393358:JG393362 TC393358:TC393362 ACY393358:ACY393362 AMU393358:AMU393362 AWQ393358:AWQ393362 BGM393358:BGM393362 BQI393358:BQI393362 CAE393358:CAE393362 CKA393358:CKA393362 CTW393358:CTW393362 DDS393358:DDS393362 DNO393358:DNO393362 DXK393358:DXK393362 EHG393358:EHG393362 ERC393358:ERC393362 FAY393358:FAY393362 FKU393358:FKU393362 FUQ393358:FUQ393362 GEM393358:GEM393362 GOI393358:GOI393362 GYE393358:GYE393362 HIA393358:HIA393362 HRW393358:HRW393362 IBS393358:IBS393362 ILO393358:ILO393362 IVK393358:IVK393362 JFG393358:JFG393362 JPC393358:JPC393362 JYY393358:JYY393362 KIU393358:KIU393362 KSQ393358:KSQ393362 LCM393358:LCM393362 LMI393358:LMI393362 LWE393358:LWE393362 MGA393358:MGA393362 MPW393358:MPW393362 MZS393358:MZS393362 NJO393358:NJO393362 NTK393358:NTK393362 ODG393358:ODG393362 ONC393358:ONC393362 OWY393358:OWY393362 PGU393358:PGU393362 PQQ393358:PQQ393362 QAM393358:QAM393362 QKI393358:QKI393362 QUE393358:QUE393362 REA393358:REA393362 RNW393358:RNW393362 RXS393358:RXS393362 SHO393358:SHO393362 SRK393358:SRK393362 TBG393358:TBG393362 TLC393358:TLC393362 TUY393358:TUY393362 UEU393358:UEU393362 UOQ393358:UOQ393362 UYM393358:UYM393362 VII393358:VII393362 VSE393358:VSE393362 WCA393358:WCA393362 WLW393358:WLW393362 WVS393358:WVS393362 K458894:K458898 JG458894:JG458898 TC458894:TC458898 ACY458894:ACY458898 AMU458894:AMU458898 AWQ458894:AWQ458898 BGM458894:BGM458898 BQI458894:BQI458898 CAE458894:CAE458898 CKA458894:CKA458898 CTW458894:CTW458898 DDS458894:DDS458898 DNO458894:DNO458898 DXK458894:DXK458898 EHG458894:EHG458898 ERC458894:ERC458898 FAY458894:FAY458898 FKU458894:FKU458898 FUQ458894:FUQ458898 GEM458894:GEM458898 GOI458894:GOI458898 GYE458894:GYE458898 HIA458894:HIA458898 HRW458894:HRW458898 IBS458894:IBS458898 ILO458894:ILO458898 IVK458894:IVK458898 JFG458894:JFG458898 JPC458894:JPC458898 JYY458894:JYY458898 KIU458894:KIU458898 KSQ458894:KSQ458898 LCM458894:LCM458898 LMI458894:LMI458898 LWE458894:LWE458898 MGA458894:MGA458898 MPW458894:MPW458898 MZS458894:MZS458898 NJO458894:NJO458898 NTK458894:NTK458898 ODG458894:ODG458898 ONC458894:ONC458898 OWY458894:OWY458898 PGU458894:PGU458898 PQQ458894:PQQ458898 QAM458894:QAM458898 QKI458894:QKI458898 QUE458894:QUE458898 REA458894:REA458898 RNW458894:RNW458898 RXS458894:RXS458898 SHO458894:SHO458898 SRK458894:SRK458898 TBG458894:TBG458898 TLC458894:TLC458898 TUY458894:TUY458898 UEU458894:UEU458898 UOQ458894:UOQ458898 UYM458894:UYM458898 VII458894:VII458898 VSE458894:VSE458898 WCA458894:WCA458898 WLW458894:WLW458898 WVS458894:WVS458898 K524430:K524434 JG524430:JG524434 TC524430:TC524434 ACY524430:ACY524434 AMU524430:AMU524434 AWQ524430:AWQ524434 BGM524430:BGM524434 BQI524430:BQI524434 CAE524430:CAE524434 CKA524430:CKA524434 CTW524430:CTW524434 DDS524430:DDS524434 DNO524430:DNO524434 DXK524430:DXK524434 EHG524430:EHG524434 ERC524430:ERC524434 FAY524430:FAY524434 FKU524430:FKU524434 FUQ524430:FUQ524434 GEM524430:GEM524434 GOI524430:GOI524434 GYE524430:GYE524434 HIA524430:HIA524434 HRW524430:HRW524434 IBS524430:IBS524434 ILO524430:ILO524434 IVK524430:IVK524434 JFG524430:JFG524434 JPC524430:JPC524434 JYY524430:JYY524434 KIU524430:KIU524434 KSQ524430:KSQ524434 LCM524430:LCM524434 LMI524430:LMI524434 LWE524430:LWE524434 MGA524430:MGA524434 MPW524430:MPW524434 MZS524430:MZS524434 NJO524430:NJO524434 NTK524430:NTK524434 ODG524430:ODG524434 ONC524430:ONC524434 OWY524430:OWY524434 PGU524430:PGU524434 PQQ524430:PQQ524434 QAM524430:QAM524434 QKI524430:QKI524434 QUE524430:QUE524434 REA524430:REA524434 RNW524430:RNW524434 RXS524430:RXS524434 SHO524430:SHO524434 SRK524430:SRK524434 TBG524430:TBG524434 TLC524430:TLC524434 TUY524430:TUY524434 UEU524430:UEU524434 UOQ524430:UOQ524434 UYM524430:UYM524434 VII524430:VII524434 VSE524430:VSE524434 WCA524430:WCA524434 WLW524430:WLW524434 WVS524430:WVS524434 K589966:K589970 JG589966:JG589970 TC589966:TC589970 ACY589966:ACY589970 AMU589966:AMU589970 AWQ589966:AWQ589970 BGM589966:BGM589970 BQI589966:BQI589970 CAE589966:CAE589970 CKA589966:CKA589970 CTW589966:CTW589970 DDS589966:DDS589970 DNO589966:DNO589970 DXK589966:DXK589970 EHG589966:EHG589970 ERC589966:ERC589970 FAY589966:FAY589970 FKU589966:FKU589970 FUQ589966:FUQ589970 GEM589966:GEM589970 GOI589966:GOI589970 GYE589966:GYE589970 HIA589966:HIA589970 HRW589966:HRW589970 IBS589966:IBS589970 ILO589966:ILO589970 IVK589966:IVK589970 JFG589966:JFG589970 JPC589966:JPC589970 JYY589966:JYY589970 KIU589966:KIU589970 KSQ589966:KSQ589970 LCM589966:LCM589970 LMI589966:LMI589970 LWE589966:LWE589970 MGA589966:MGA589970 MPW589966:MPW589970 MZS589966:MZS589970 NJO589966:NJO589970 NTK589966:NTK589970 ODG589966:ODG589970 ONC589966:ONC589970 OWY589966:OWY589970 PGU589966:PGU589970 PQQ589966:PQQ589970 QAM589966:QAM589970 QKI589966:QKI589970 QUE589966:QUE589970 REA589966:REA589970 RNW589966:RNW589970 RXS589966:RXS589970 SHO589966:SHO589970 SRK589966:SRK589970 TBG589966:TBG589970 TLC589966:TLC589970 TUY589966:TUY589970 UEU589966:UEU589970 UOQ589966:UOQ589970 UYM589966:UYM589970 VII589966:VII589970 VSE589966:VSE589970 WCA589966:WCA589970 WLW589966:WLW589970 WVS589966:WVS589970 K655502:K655506 JG655502:JG655506 TC655502:TC655506 ACY655502:ACY655506 AMU655502:AMU655506 AWQ655502:AWQ655506 BGM655502:BGM655506 BQI655502:BQI655506 CAE655502:CAE655506 CKA655502:CKA655506 CTW655502:CTW655506 DDS655502:DDS655506 DNO655502:DNO655506 DXK655502:DXK655506 EHG655502:EHG655506 ERC655502:ERC655506 FAY655502:FAY655506 FKU655502:FKU655506 FUQ655502:FUQ655506 GEM655502:GEM655506 GOI655502:GOI655506 GYE655502:GYE655506 HIA655502:HIA655506 HRW655502:HRW655506 IBS655502:IBS655506 ILO655502:ILO655506 IVK655502:IVK655506 JFG655502:JFG655506 JPC655502:JPC655506 JYY655502:JYY655506 KIU655502:KIU655506 KSQ655502:KSQ655506 LCM655502:LCM655506 LMI655502:LMI655506 LWE655502:LWE655506 MGA655502:MGA655506 MPW655502:MPW655506 MZS655502:MZS655506 NJO655502:NJO655506 NTK655502:NTK655506 ODG655502:ODG655506 ONC655502:ONC655506 OWY655502:OWY655506 PGU655502:PGU655506 PQQ655502:PQQ655506 QAM655502:QAM655506 QKI655502:QKI655506 QUE655502:QUE655506 REA655502:REA655506 RNW655502:RNW655506 RXS655502:RXS655506 SHO655502:SHO655506 SRK655502:SRK655506 TBG655502:TBG655506 TLC655502:TLC655506 TUY655502:TUY655506 UEU655502:UEU655506 UOQ655502:UOQ655506 UYM655502:UYM655506 VII655502:VII655506 VSE655502:VSE655506 WCA655502:WCA655506 WLW655502:WLW655506 WVS655502:WVS655506 K721038:K721042 JG721038:JG721042 TC721038:TC721042 ACY721038:ACY721042 AMU721038:AMU721042 AWQ721038:AWQ721042 BGM721038:BGM721042 BQI721038:BQI721042 CAE721038:CAE721042 CKA721038:CKA721042 CTW721038:CTW721042 DDS721038:DDS721042 DNO721038:DNO721042 DXK721038:DXK721042 EHG721038:EHG721042 ERC721038:ERC721042 FAY721038:FAY721042 FKU721038:FKU721042 FUQ721038:FUQ721042 GEM721038:GEM721042 GOI721038:GOI721042 GYE721038:GYE721042 HIA721038:HIA721042 HRW721038:HRW721042 IBS721038:IBS721042 ILO721038:ILO721042 IVK721038:IVK721042 JFG721038:JFG721042 JPC721038:JPC721042 JYY721038:JYY721042 KIU721038:KIU721042 KSQ721038:KSQ721042 LCM721038:LCM721042 LMI721038:LMI721042 LWE721038:LWE721042 MGA721038:MGA721042 MPW721038:MPW721042 MZS721038:MZS721042 NJO721038:NJO721042 NTK721038:NTK721042 ODG721038:ODG721042 ONC721038:ONC721042 OWY721038:OWY721042 PGU721038:PGU721042 PQQ721038:PQQ721042 QAM721038:QAM721042 QKI721038:QKI721042 QUE721038:QUE721042 REA721038:REA721042 RNW721038:RNW721042 RXS721038:RXS721042 SHO721038:SHO721042 SRK721038:SRK721042 TBG721038:TBG721042 TLC721038:TLC721042 TUY721038:TUY721042 UEU721038:UEU721042 UOQ721038:UOQ721042 UYM721038:UYM721042 VII721038:VII721042 VSE721038:VSE721042 WCA721038:WCA721042 WLW721038:WLW721042 WVS721038:WVS721042 K786574:K786578 JG786574:JG786578 TC786574:TC786578 ACY786574:ACY786578 AMU786574:AMU786578 AWQ786574:AWQ786578 BGM786574:BGM786578 BQI786574:BQI786578 CAE786574:CAE786578 CKA786574:CKA786578 CTW786574:CTW786578 DDS786574:DDS786578 DNO786574:DNO786578 DXK786574:DXK786578 EHG786574:EHG786578 ERC786574:ERC786578 FAY786574:FAY786578 FKU786574:FKU786578 FUQ786574:FUQ786578 GEM786574:GEM786578 GOI786574:GOI786578 GYE786574:GYE786578 HIA786574:HIA786578 HRW786574:HRW786578 IBS786574:IBS786578 ILO786574:ILO786578 IVK786574:IVK786578 JFG786574:JFG786578 JPC786574:JPC786578 JYY786574:JYY786578 KIU786574:KIU786578 KSQ786574:KSQ786578 LCM786574:LCM786578 LMI786574:LMI786578 LWE786574:LWE786578 MGA786574:MGA786578 MPW786574:MPW786578 MZS786574:MZS786578 NJO786574:NJO786578 NTK786574:NTK786578 ODG786574:ODG786578 ONC786574:ONC786578 OWY786574:OWY786578 PGU786574:PGU786578 PQQ786574:PQQ786578 QAM786574:QAM786578 QKI786574:QKI786578 QUE786574:QUE786578 REA786574:REA786578 RNW786574:RNW786578 RXS786574:RXS786578 SHO786574:SHO786578 SRK786574:SRK786578 TBG786574:TBG786578 TLC786574:TLC786578 TUY786574:TUY786578 UEU786574:UEU786578 UOQ786574:UOQ786578 UYM786574:UYM786578 VII786574:VII786578 VSE786574:VSE786578 WCA786574:WCA786578 WLW786574:WLW786578 WVS786574:WVS786578 K852110:K852114 JG852110:JG852114 TC852110:TC852114 ACY852110:ACY852114 AMU852110:AMU852114 AWQ852110:AWQ852114 BGM852110:BGM852114 BQI852110:BQI852114 CAE852110:CAE852114 CKA852110:CKA852114 CTW852110:CTW852114 DDS852110:DDS852114 DNO852110:DNO852114 DXK852110:DXK852114 EHG852110:EHG852114 ERC852110:ERC852114 FAY852110:FAY852114 FKU852110:FKU852114 FUQ852110:FUQ852114 GEM852110:GEM852114 GOI852110:GOI852114 GYE852110:GYE852114 HIA852110:HIA852114 HRW852110:HRW852114 IBS852110:IBS852114 ILO852110:ILO852114 IVK852110:IVK852114 JFG852110:JFG852114 JPC852110:JPC852114 JYY852110:JYY852114 KIU852110:KIU852114 KSQ852110:KSQ852114 LCM852110:LCM852114 LMI852110:LMI852114 LWE852110:LWE852114 MGA852110:MGA852114 MPW852110:MPW852114 MZS852110:MZS852114 NJO852110:NJO852114 NTK852110:NTK852114 ODG852110:ODG852114 ONC852110:ONC852114 OWY852110:OWY852114 PGU852110:PGU852114 PQQ852110:PQQ852114 QAM852110:QAM852114 QKI852110:QKI852114 QUE852110:QUE852114 REA852110:REA852114 RNW852110:RNW852114 RXS852110:RXS852114 SHO852110:SHO852114 SRK852110:SRK852114 TBG852110:TBG852114 TLC852110:TLC852114 TUY852110:TUY852114 UEU852110:UEU852114 UOQ852110:UOQ852114 UYM852110:UYM852114 VII852110:VII852114 VSE852110:VSE852114 WCA852110:WCA852114 WLW852110:WLW852114 WVS852110:WVS852114 K917646:K917650 JG917646:JG917650 TC917646:TC917650 ACY917646:ACY917650 AMU917646:AMU917650 AWQ917646:AWQ917650 BGM917646:BGM917650 BQI917646:BQI917650 CAE917646:CAE917650 CKA917646:CKA917650 CTW917646:CTW917650 DDS917646:DDS917650 DNO917646:DNO917650 DXK917646:DXK917650 EHG917646:EHG917650 ERC917646:ERC917650 FAY917646:FAY917650 FKU917646:FKU917650 FUQ917646:FUQ917650 GEM917646:GEM917650 GOI917646:GOI917650 GYE917646:GYE917650 HIA917646:HIA917650 HRW917646:HRW917650 IBS917646:IBS917650 ILO917646:ILO917650 IVK917646:IVK917650 JFG917646:JFG917650 JPC917646:JPC917650 JYY917646:JYY917650 KIU917646:KIU917650 KSQ917646:KSQ917650 LCM917646:LCM917650 LMI917646:LMI917650 LWE917646:LWE917650 MGA917646:MGA917650 MPW917646:MPW917650 MZS917646:MZS917650 NJO917646:NJO917650 NTK917646:NTK917650 ODG917646:ODG917650 ONC917646:ONC917650 OWY917646:OWY917650 PGU917646:PGU917650 PQQ917646:PQQ917650 QAM917646:QAM917650 QKI917646:QKI917650 QUE917646:QUE917650 REA917646:REA917650 RNW917646:RNW917650 RXS917646:RXS917650 SHO917646:SHO917650 SRK917646:SRK917650 TBG917646:TBG917650 TLC917646:TLC917650 TUY917646:TUY917650 UEU917646:UEU917650 UOQ917646:UOQ917650 UYM917646:UYM917650 VII917646:VII917650 VSE917646:VSE917650 WCA917646:WCA917650 WLW917646:WLW917650 WVS917646:WVS917650 K983182:K983186 JG983182:JG983186 TC983182:TC983186 ACY983182:ACY983186 AMU983182:AMU983186 AWQ983182:AWQ983186 BGM983182:BGM983186 BQI983182:BQI983186 CAE983182:CAE983186 CKA983182:CKA983186 CTW983182:CTW983186 DDS983182:DDS983186 DNO983182:DNO983186 DXK983182:DXK983186 EHG983182:EHG983186 ERC983182:ERC983186 FAY983182:FAY983186 FKU983182:FKU983186 FUQ983182:FUQ983186 GEM983182:GEM983186 GOI983182:GOI983186 GYE983182:GYE983186 HIA983182:HIA983186 HRW983182:HRW983186 IBS983182:IBS983186 ILO983182:ILO983186 IVK983182:IVK983186 JFG983182:JFG983186 JPC983182:JPC983186 JYY983182:JYY983186 KIU983182:KIU983186 KSQ983182:KSQ983186 LCM983182:LCM983186 LMI983182:LMI983186 LWE983182:LWE983186 MGA983182:MGA983186 MPW983182:MPW983186 MZS983182:MZS983186 NJO983182:NJO983186 NTK983182:NTK983186 ODG983182:ODG983186 ONC983182:ONC983186 OWY983182:OWY983186 PGU983182:PGU983186 PQQ983182:PQQ983186 QAM983182:QAM983186 QKI983182:QKI983186 QUE983182:QUE983186 REA983182:REA983186 RNW983182:RNW983186 RXS983182:RXS983186 SHO983182:SHO983186 SRK983182:SRK983186 TBG983182:TBG983186 TLC983182:TLC983186 TUY983182:TUY983186 UEU983182:UEU983186 UOQ983182:UOQ983186 UYM983182:UYM983186 VII983182:VII983186 VSE983182:VSE983186 WCA983182:WCA983186 WLW983182:WLW983186 WVS983182:WVS983186 M142:M146 JI142:JI146 TE142:TE146 ADA142:ADA146 AMW142:AMW146 AWS142:AWS146 BGO142:BGO146 BQK142:BQK146 CAG142:CAG146 CKC142:CKC146 CTY142:CTY146 DDU142:DDU146 DNQ142:DNQ146 DXM142:DXM146 EHI142:EHI146 ERE142:ERE146 FBA142:FBA146 FKW142:FKW146 FUS142:FUS146 GEO142:GEO146 GOK142:GOK146 GYG142:GYG146 HIC142:HIC146 HRY142:HRY146 IBU142:IBU146 ILQ142:ILQ146 IVM142:IVM146 JFI142:JFI146 JPE142:JPE146 JZA142:JZA146 KIW142:KIW146 KSS142:KSS146 LCO142:LCO146 LMK142:LMK146 LWG142:LWG146 MGC142:MGC146 MPY142:MPY146 MZU142:MZU146 NJQ142:NJQ146 NTM142:NTM146 ODI142:ODI146 ONE142:ONE146 OXA142:OXA146 PGW142:PGW146 PQS142:PQS146 QAO142:QAO146 QKK142:QKK146 QUG142:QUG146 REC142:REC146 RNY142:RNY146 RXU142:RXU146 SHQ142:SHQ146 SRM142:SRM146 TBI142:TBI146 TLE142:TLE146 TVA142:TVA146 UEW142:UEW146 UOS142:UOS146 UYO142:UYO146 VIK142:VIK146 VSG142:VSG146 WCC142:WCC146 WLY142:WLY146 WVU142:WVU146 M65678:M65682 JI65678:JI65682 TE65678:TE65682 ADA65678:ADA65682 AMW65678:AMW65682 AWS65678:AWS65682 BGO65678:BGO65682 BQK65678:BQK65682 CAG65678:CAG65682 CKC65678:CKC65682 CTY65678:CTY65682 DDU65678:DDU65682 DNQ65678:DNQ65682 DXM65678:DXM65682 EHI65678:EHI65682 ERE65678:ERE65682 FBA65678:FBA65682 FKW65678:FKW65682 FUS65678:FUS65682 GEO65678:GEO65682 GOK65678:GOK65682 GYG65678:GYG65682 HIC65678:HIC65682 HRY65678:HRY65682 IBU65678:IBU65682 ILQ65678:ILQ65682 IVM65678:IVM65682 JFI65678:JFI65682 JPE65678:JPE65682 JZA65678:JZA65682 KIW65678:KIW65682 KSS65678:KSS65682 LCO65678:LCO65682 LMK65678:LMK65682 LWG65678:LWG65682 MGC65678:MGC65682 MPY65678:MPY65682 MZU65678:MZU65682 NJQ65678:NJQ65682 NTM65678:NTM65682 ODI65678:ODI65682 ONE65678:ONE65682 OXA65678:OXA65682 PGW65678:PGW65682 PQS65678:PQS65682 QAO65678:QAO65682 QKK65678:QKK65682 QUG65678:QUG65682 REC65678:REC65682 RNY65678:RNY65682 RXU65678:RXU65682 SHQ65678:SHQ65682 SRM65678:SRM65682 TBI65678:TBI65682 TLE65678:TLE65682 TVA65678:TVA65682 UEW65678:UEW65682 UOS65678:UOS65682 UYO65678:UYO65682 VIK65678:VIK65682 VSG65678:VSG65682 WCC65678:WCC65682 WLY65678:WLY65682 WVU65678:WVU65682 M131214:M131218 JI131214:JI131218 TE131214:TE131218 ADA131214:ADA131218 AMW131214:AMW131218 AWS131214:AWS131218 BGO131214:BGO131218 BQK131214:BQK131218 CAG131214:CAG131218 CKC131214:CKC131218 CTY131214:CTY131218 DDU131214:DDU131218 DNQ131214:DNQ131218 DXM131214:DXM131218 EHI131214:EHI131218 ERE131214:ERE131218 FBA131214:FBA131218 FKW131214:FKW131218 FUS131214:FUS131218 GEO131214:GEO131218 GOK131214:GOK131218 GYG131214:GYG131218 HIC131214:HIC131218 HRY131214:HRY131218 IBU131214:IBU131218 ILQ131214:ILQ131218 IVM131214:IVM131218 JFI131214:JFI131218 JPE131214:JPE131218 JZA131214:JZA131218 KIW131214:KIW131218 KSS131214:KSS131218 LCO131214:LCO131218 LMK131214:LMK131218 LWG131214:LWG131218 MGC131214:MGC131218 MPY131214:MPY131218 MZU131214:MZU131218 NJQ131214:NJQ131218 NTM131214:NTM131218 ODI131214:ODI131218 ONE131214:ONE131218 OXA131214:OXA131218 PGW131214:PGW131218 PQS131214:PQS131218 QAO131214:QAO131218 QKK131214:QKK131218 QUG131214:QUG131218 REC131214:REC131218 RNY131214:RNY131218 RXU131214:RXU131218 SHQ131214:SHQ131218 SRM131214:SRM131218 TBI131214:TBI131218 TLE131214:TLE131218 TVA131214:TVA131218 UEW131214:UEW131218 UOS131214:UOS131218 UYO131214:UYO131218 VIK131214:VIK131218 VSG131214:VSG131218 WCC131214:WCC131218 WLY131214:WLY131218 WVU131214:WVU131218 M196750:M196754 JI196750:JI196754 TE196750:TE196754 ADA196750:ADA196754 AMW196750:AMW196754 AWS196750:AWS196754 BGO196750:BGO196754 BQK196750:BQK196754 CAG196750:CAG196754 CKC196750:CKC196754 CTY196750:CTY196754 DDU196750:DDU196754 DNQ196750:DNQ196754 DXM196750:DXM196754 EHI196750:EHI196754 ERE196750:ERE196754 FBA196750:FBA196754 FKW196750:FKW196754 FUS196750:FUS196754 GEO196750:GEO196754 GOK196750:GOK196754 GYG196750:GYG196754 HIC196750:HIC196754 HRY196750:HRY196754 IBU196750:IBU196754 ILQ196750:ILQ196754 IVM196750:IVM196754 JFI196750:JFI196754 JPE196750:JPE196754 JZA196750:JZA196754 KIW196750:KIW196754 KSS196750:KSS196754 LCO196750:LCO196754 LMK196750:LMK196754 LWG196750:LWG196754 MGC196750:MGC196754 MPY196750:MPY196754 MZU196750:MZU196754 NJQ196750:NJQ196754 NTM196750:NTM196754 ODI196750:ODI196754 ONE196750:ONE196754 OXA196750:OXA196754 PGW196750:PGW196754 PQS196750:PQS196754 QAO196750:QAO196754 QKK196750:QKK196754 QUG196750:QUG196754 REC196750:REC196754 RNY196750:RNY196754 RXU196750:RXU196754 SHQ196750:SHQ196754 SRM196750:SRM196754 TBI196750:TBI196754 TLE196750:TLE196754 TVA196750:TVA196754 UEW196750:UEW196754 UOS196750:UOS196754 UYO196750:UYO196754 VIK196750:VIK196754 VSG196750:VSG196754 WCC196750:WCC196754 WLY196750:WLY196754 WVU196750:WVU196754 M262286:M262290 JI262286:JI262290 TE262286:TE262290 ADA262286:ADA262290 AMW262286:AMW262290 AWS262286:AWS262290 BGO262286:BGO262290 BQK262286:BQK262290 CAG262286:CAG262290 CKC262286:CKC262290 CTY262286:CTY262290 DDU262286:DDU262290 DNQ262286:DNQ262290 DXM262286:DXM262290 EHI262286:EHI262290 ERE262286:ERE262290 FBA262286:FBA262290 FKW262286:FKW262290 FUS262286:FUS262290 GEO262286:GEO262290 GOK262286:GOK262290 GYG262286:GYG262290 HIC262286:HIC262290 HRY262286:HRY262290 IBU262286:IBU262290 ILQ262286:ILQ262290 IVM262286:IVM262290 JFI262286:JFI262290 JPE262286:JPE262290 JZA262286:JZA262290 KIW262286:KIW262290 KSS262286:KSS262290 LCO262286:LCO262290 LMK262286:LMK262290 LWG262286:LWG262290 MGC262286:MGC262290 MPY262286:MPY262290 MZU262286:MZU262290 NJQ262286:NJQ262290 NTM262286:NTM262290 ODI262286:ODI262290 ONE262286:ONE262290 OXA262286:OXA262290 PGW262286:PGW262290 PQS262286:PQS262290 QAO262286:QAO262290 QKK262286:QKK262290 QUG262286:QUG262290 REC262286:REC262290 RNY262286:RNY262290 RXU262286:RXU262290 SHQ262286:SHQ262290 SRM262286:SRM262290 TBI262286:TBI262290 TLE262286:TLE262290 TVA262286:TVA262290 UEW262286:UEW262290 UOS262286:UOS262290 UYO262286:UYO262290 VIK262286:VIK262290 VSG262286:VSG262290 WCC262286:WCC262290 WLY262286:WLY262290 WVU262286:WVU262290 M327822:M327826 JI327822:JI327826 TE327822:TE327826 ADA327822:ADA327826 AMW327822:AMW327826 AWS327822:AWS327826 BGO327822:BGO327826 BQK327822:BQK327826 CAG327822:CAG327826 CKC327822:CKC327826 CTY327822:CTY327826 DDU327822:DDU327826 DNQ327822:DNQ327826 DXM327822:DXM327826 EHI327822:EHI327826 ERE327822:ERE327826 FBA327822:FBA327826 FKW327822:FKW327826 FUS327822:FUS327826 GEO327822:GEO327826 GOK327822:GOK327826 GYG327822:GYG327826 HIC327822:HIC327826 HRY327822:HRY327826 IBU327822:IBU327826 ILQ327822:ILQ327826 IVM327822:IVM327826 JFI327822:JFI327826 JPE327822:JPE327826 JZA327822:JZA327826 KIW327822:KIW327826 KSS327822:KSS327826 LCO327822:LCO327826 LMK327822:LMK327826 LWG327822:LWG327826 MGC327822:MGC327826 MPY327822:MPY327826 MZU327822:MZU327826 NJQ327822:NJQ327826 NTM327822:NTM327826 ODI327822:ODI327826 ONE327822:ONE327826 OXA327822:OXA327826 PGW327822:PGW327826 PQS327822:PQS327826 QAO327822:QAO327826 QKK327822:QKK327826 QUG327822:QUG327826 REC327822:REC327826 RNY327822:RNY327826 RXU327822:RXU327826 SHQ327822:SHQ327826 SRM327822:SRM327826 TBI327822:TBI327826 TLE327822:TLE327826 TVA327822:TVA327826 UEW327822:UEW327826 UOS327822:UOS327826 UYO327822:UYO327826 VIK327822:VIK327826 VSG327822:VSG327826 WCC327822:WCC327826 WLY327822:WLY327826 WVU327822:WVU327826 M393358:M393362 JI393358:JI393362 TE393358:TE393362 ADA393358:ADA393362 AMW393358:AMW393362 AWS393358:AWS393362 BGO393358:BGO393362 BQK393358:BQK393362 CAG393358:CAG393362 CKC393358:CKC393362 CTY393358:CTY393362 DDU393358:DDU393362 DNQ393358:DNQ393362 DXM393358:DXM393362 EHI393358:EHI393362 ERE393358:ERE393362 FBA393358:FBA393362 FKW393358:FKW393362 FUS393358:FUS393362 GEO393358:GEO393362 GOK393358:GOK393362 GYG393358:GYG393362 HIC393358:HIC393362 HRY393358:HRY393362 IBU393358:IBU393362 ILQ393358:ILQ393362 IVM393358:IVM393362 JFI393358:JFI393362 JPE393358:JPE393362 JZA393358:JZA393362 KIW393358:KIW393362 KSS393358:KSS393362 LCO393358:LCO393362 LMK393358:LMK393362 LWG393358:LWG393362 MGC393358:MGC393362 MPY393358:MPY393362 MZU393358:MZU393362 NJQ393358:NJQ393362 NTM393358:NTM393362 ODI393358:ODI393362 ONE393358:ONE393362 OXA393358:OXA393362 PGW393358:PGW393362 PQS393358:PQS393362 QAO393358:QAO393362 QKK393358:QKK393362 QUG393358:QUG393362 REC393358:REC393362 RNY393358:RNY393362 RXU393358:RXU393362 SHQ393358:SHQ393362 SRM393358:SRM393362 TBI393358:TBI393362 TLE393358:TLE393362 TVA393358:TVA393362 UEW393358:UEW393362 UOS393358:UOS393362 UYO393358:UYO393362 VIK393358:VIK393362 VSG393358:VSG393362 WCC393358:WCC393362 WLY393358:WLY393362 WVU393358:WVU393362 M458894:M458898 JI458894:JI458898 TE458894:TE458898 ADA458894:ADA458898 AMW458894:AMW458898 AWS458894:AWS458898 BGO458894:BGO458898 BQK458894:BQK458898 CAG458894:CAG458898 CKC458894:CKC458898 CTY458894:CTY458898 DDU458894:DDU458898 DNQ458894:DNQ458898 DXM458894:DXM458898 EHI458894:EHI458898 ERE458894:ERE458898 FBA458894:FBA458898 FKW458894:FKW458898 FUS458894:FUS458898 GEO458894:GEO458898 GOK458894:GOK458898 GYG458894:GYG458898 HIC458894:HIC458898 HRY458894:HRY458898 IBU458894:IBU458898 ILQ458894:ILQ458898 IVM458894:IVM458898 JFI458894:JFI458898 JPE458894:JPE458898 JZA458894:JZA458898 KIW458894:KIW458898 KSS458894:KSS458898 LCO458894:LCO458898 LMK458894:LMK458898 LWG458894:LWG458898 MGC458894:MGC458898 MPY458894:MPY458898 MZU458894:MZU458898 NJQ458894:NJQ458898 NTM458894:NTM458898 ODI458894:ODI458898 ONE458894:ONE458898 OXA458894:OXA458898 PGW458894:PGW458898 PQS458894:PQS458898 QAO458894:QAO458898 QKK458894:QKK458898 QUG458894:QUG458898 REC458894:REC458898 RNY458894:RNY458898 RXU458894:RXU458898 SHQ458894:SHQ458898 SRM458894:SRM458898 TBI458894:TBI458898 TLE458894:TLE458898 TVA458894:TVA458898 UEW458894:UEW458898 UOS458894:UOS458898 UYO458894:UYO458898 VIK458894:VIK458898 VSG458894:VSG458898 WCC458894:WCC458898 WLY458894:WLY458898 WVU458894:WVU458898 M524430:M524434 JI524430:JI524434 TE524430:TE524434 ADA524430:ADA524434 AMW524430:AMW524434 AWS524430:AWS524434 BGO524430:BGO524434 BQK524430:BQK524434 CAG524430:CAG524434 CKC524430:CKC524434 CTY524430:CTY524434 DDU524430:DDU524434 DNQ524430:DNQ524434 DXM524430:DXM524434 EHI524430:EHI524434 ERE524430:ERE524434 FBA524430:FBA524434 FKW524430:FKW524434 FUS524430:FUS524434 GEO524430:GEO524434 GOK524430:GOK524434 GYG524430:GYG524434 HIC524430:HIC524434 HRY524430:HRY524434 IBU524430:IBU524434 ILQ524430:ILQ524434 IVM524430:IVM524434 JFI524430:JFI524434 JPE524430:JPE524434 JZA524430:JZA524434 KIW524430:KIW524434 KSS524430:KSS524434 LCO524430:LCO524434 LMK524430:LMK524434 LWG524430:LWG524434 MGC524430:MGC524434 MPY524430:MPY524434 MZU524430:MZU524434 NJQ524430:NJQ524434 NTM524430:NTM524434 ODI524430:ODI524434 ONE524430:ONE524434 OXA524430:OXA524434 PGW524430:PGW524434 PQS524430:PQS524434 QAO524430:QAO524434 QKK524430:QKK524434 QUG524430:QUG524434 REC524430:REC524434 RNY524430:RNY524434 RXU524430:RXU524434 SHQ524430:SHQ524434 SRM524430:SRM524434 TBI524430:TBI524434 TLE524430:TLE524434 TVA524430:TVA524434 UEW524430:UEW524434 UOS524430:UOS524434 UYO524430:UYO524434 VIK524430:VIK524434 VSG524430:VSG524434 WCC524430:WCC524434 WLY524430:WLY524434 WVU524430:WVU524434 M589966:M589970 JI589966:JI589970 TE589966:TE589970 ADA589966:ADA589970 AMW589966:AMW589970 AWS589966:AWS589970 BGO589966:BGO589970 BQK589966:BQK589970 CAG589966:CAG589970 CKC589966:CKC589970 CTY589966:CTY589970 DDU589966:DDU589970 DNQ589966:DNQ589970 DXM589966:DXM589970 EHI589966:EHI589970 ERE589966:ERE589970 FBA589966:FBA589970 FKW589966:FKW589970 FUS589966:FUS589970 GEO589966:GEO589970 GOK589966:GOK589970 GYG589966:GYG589970 HIC589966:HIC589970 HRY589966:HRY589970 IBU589966:IBU589970 ILQ589966:ILQ589970 IVM589966:IVM589970 JFI589966:JFI589970 JPE589966:JPE589970 JZA589966:JZA589970 KIW589966:KIW589970 KSS589966:KSS589970 LCO589966:LCO589970 LMK589966:LMK589970 LWG589966:LWG589970 MGC589966:MGC589970 MPY589966:MPY589970 MZU589966:MZU589970 NJQ589966:NJQ589970 NTM589966:NTM589970 ODI589966:ODI589970 ONE589966:ONE589970 OXA589966:OXA589970 PGW589966:PGW589970 PQS589966:PQS589970 QAO589966:QAO589970 QKK589966:QKK589970 QUG589966:QUG589970 REC589966:REC589970 RNY589966:RNY589970 RXU589966:RXU589970 SHQ589966:SHQ589970 SRM589966:SRM589970 TBI589966:TBI589970 TLE589966:TLE589970 TVA589966:TVA589970 UEW589966:UEW589970 UOS589966:UOS589970 UYO589966:UYO589970 VIK589966:VIK589970 VSG589966:VSG589970 WCC589966:WCC589970 WLY589966:WLY589970 WVU589966:WVU589970 M655502:M655506 JI655502:JI655506 TE655502:TE655506 ADA655502:ADA655506 AMW655502:AMW655506 AWS655502:AWS655506 BGO655502:BGO655506 BQK655502:BQK655506 CAG655502:CAG655506 CKC655502:CKC655506 CTY655502:CTY655506 DDU655502:DDU655506 DNQ655502:DNQ655506 DXM655502:DXM655506 EHI655502:EHI655506 ERE655502:ERE655506 FBA655502:FBA655506 FKW655502:FKW655506 FUS655502:FUS655506 GEO655502:GEO655506 GOK655502:GOK655506 GYG655502:GYG655506 HIC655502:HIC655506 HRY655502:HRY655506 IBU655502:IBU655506 ILQ655502:ILQ655506 IVM655502:IVM655506 JFI655502:JFI655506 JPE655502:JPE655506 JZA655502:JZA655506 KIW655502:KIW655506 KSS655502:KSS655506 LCO655502:LCO655506 LMK655502:LMK655506 LWG655502:LWG655506 MGC655502:MGC655506 MPY655502:MPY655506 MZU655502:MZU655506 NJQ655502:NJQ655506 NTM655502:NTM655506 ODI655502:ODI655506 ONE655502:ONE655506 OXA655502:OXA655506 PGW655502:PGW655506 PQS655502:PQS655506 QAO655502:QAO655506 QKK655502:QKK655506 QUG655502:QUG655506 REC655502:REC655506 RNY655502:RNY655506 RXU655502:RXU655506 SHQ655502:SHQ655506 SRM655502:SRM655506 TBI655502:TBI655506 TLE655502:TLE655506 TVA655502:TVA655506 UEW655502:UEW655506 UOS655502:UOS655506 UYO655502:UYO655506 VIK655502:VIK655506 VSG655502:VSG655506 WCC655502:WCC655506 WLY655502:WLY655506 WVU655502:WVU655506 M721038:M721042 JI721038:JI721042 TE721038:TE721042 ADA721038:ADA721042 AMW721038:AMW721042 AWS721038:AWS721042 BGO721038:BGO721042 BQK721038:BQK721042 CAG721038:CAG721042 CKC721038:CKC721042 CTY721038:CTY721042 DDU721038:DDU721042 DNQ721038:DNQ721042 DXM721038:DXM721042 EHI721038:EHI721042 ERE721038:ERE721042 FBA721038:FBA721042 FKW721038:FKW721042 FUS721038:FUS721042 GEO721038:GEO721042 GOK721038:GOK721042 GYG721038:GYG721042 HIC721038:HIC721042 HRY721038:HRY721042 IBU721038:IBU721042 ILQ721038:ILQ721042 IVM721038:IVM721042 JFI721038:JFI721042 JPE721038:JPE721042 JZA721038:JZA721042 KIW721038:KIW721042 KSS721038:KSS721042 LCO721038:LCO721042 LMK721038:LMK721042 LWG721038:LWG721042 MGC721038:MGC721042 MPY721038:MPY721042 MZU721038:MZU721042 NJQ721038:NJQ721042 NTM721038:NTM721042 ODI721038:ODI721042 ONE721038:ONE721042 OXA721038:OXA721042 PGW721038:PGW721042 PQS721038:PQS721042 QAO721038:QAO721042 QKK721038:QKK721042 QUG721038:QUG721042 REC721038:REC721042 RNY721038:RNY721042 RXU721038:RXU721042 SHQ721038:SHQ721042 SRM721038:SRM721042 TBI721038:TBI721042 TLE721038:TLE721042 TVA721038:TVA721042 UEW721038:UEW721042 UOS721038:UOS721042 UYO721038:UYO721042 VIK721038:VIK721042 VSG721038:VSG721042 WCC721038:WCC721042 WLY721038:WLY721042 WVU721038:WVU721042 M786574:M786578 JI786574:JI786578 TE786574:TE786578 ADA786574:ADA786578 AMW786574:AMW786578 AWS786574:AWS786578 BGO786574:BGO786578 BQK786574:BQK786578 CAG786574:CAG786578 CKC786574:CKC786578 CTY786574:CTY786578 DDU786574:DDU786578 DNQ786574:DNQ786578 DXM786574:DXM786578 EHI786574:EHI786578 ERE786574:ERE786578 FBA786574:FBA786578 FKW786574:FKW786578 FUS786574:FUS786578 GEO786574:GEO786578 GOK786574:GOK786578 GYG786574:GYG786578 HIC786574:HIC786578 HRY786574:HRY786578 IBU786574:IBU786578 ILQ786574:ILQ786578 IVM786574:IVM786578 JFI786574:JFI786578 JPE786574:JPE786578 JZA786574:JZA786578 KIW786574:KIW786578 KSS786574:KSS786578 LCO786574:LCO786578 LMK786574:LMK786578 LWG786574:LWG786578 MGC786574:MGC786578 MPY786574:MPY786578 MZU786574:MZU786578 NJQ786574:NJQ786578 NTM786574:NTM786578 ODI786574:ODI786578 ONE786574:ONE786578 OXA786574:OXA786578 PGW786574:PGW786578 PQS786574:PQS786578 QAO786574:QAO786578 QKK786574:QKK786578 QUG786574:QUG786578 REC786574:REC786578 RNY786574:RNY786578 RXU786574:RXU786578 SHQ786574:SHQ786578 SRM786574:SRM786578 TBI786574:TBI786578 TLE786574:TLE786578 TVA786574:TVA786578 UEW786574:UEW786578 UOS786574:UOS786578 UYO786574:UYO786578 VIK786574:VIK786578 VSG786574:VSG786578 WCC786574:WCC786578 WLY786574:WLY786578 WVU786574:WVU786578 M852110:M852114 JI852110:JI852114 TE852110:TE852114 ADA852110:ADA852114 AMW852110:AMW852114 AWS852110:AWS852114 BGO852110:BGO852114 BQK852110:BQK852114 CAG852110:CAG852114 CKC852110:CKC852114 CTY852110:CTY852114 DDU852110:DDU852114 DNQ852110:DNQ852114 DXM852110:DXM852114 EHI852110:EHI852114 ERE852110:ERE852114 FBA852110:FBA852114 FKW852110:FKW852114 FUS852110:FUS852114 GEO852110:GEO852114 GOK852110:GOK852114 GYG852110:GYG852114 HIC852110:HIC852114 HRY852110:HRY852114 IBU852110:IBU852114 ILQ852110:ILQ852114 IVM852110:IVM852114 JFI852110:JFI852114 JPE852110:JPE852114 JZA852110:JZA852114 KIW852110:KIW852114 KSS852110:KSS852114 LCO852110:LCO852114 LMK852110:LMK852114 LWG852110:LWG852114 MGC852110:MGC852114 MPY852110:MPY852114 MZU852110:MZU852114 NJQ852110:NJQ852114 NTM852110:NTM852114 ODI852110:ODI852114 ONE852110:ONE852114 OXA852110:OXA852114 PGW852110:PGW852114 PQS852110:PQS852114 QAO852110:QAO852114 QKK852110:QKK852114 QUG852110:QUG852114 REC852110:REC852114 RNY852110:RNY852114 RXU852110:RXU852114 SHQ852110:SHQ852114 SRM852110:SRM852114 TBI852110:TBI852114 TLE852110:TLE852114 TVA852110:TVA852114 UEW852110:UEW852114 UOS852110:UOS852114 UYO852110:UYO852114 VIK852110:VIK852114 VSG852110:VSG852114 WCC852110:WCC852114 WLY852110:WLY852114 WVU852110:WVU852114 M917646:M917650 JI917646:JI917650 TE917646:TE917650 ADA917646:ADA917650 AMW917646:AMW917650 AWS917646:AWS917650 BGO917646:BGO917650 BQK917646:BQK917650 CAG917646:CAG917650 CKC917646:CKC917650 CTY917646:CTY917650 DDU917646:DDU917650 DNQ917646:DNQ917650 DXM917646:DXM917650 EHI917646:EHI917650 ERE917646:ERE917650 FBA917646:FBA917650 FKW917646:FKW917650 FUS917646:FUS917650 GEO917646:GEO917650 GOK917646:GOK917650 GYG917646:GYG917650 HIC917646:HIC917650 HRY917646:HRY917650 IBU917646:IBU917650 ILQ917646:ILQ917650 IVM917646:IVM917650 JFI917646:JFI917650 JPE917646:JPE917650 JZA917646:JZA917650 KIW917646:KIW917650 KSS917646:KSS917650 LCO917646:LCO917650 LMK917646:LMK917650 LWG917646:LWG917650 MGC917646:MGC917650 MPY917646:MPY917650 MZU917646:MZU917650 NJQ917646:NJQ917650 NTM917646:NTM917650 ODI917646:ODI917650 ONE917646:ONE917650 OXA917646:OXA917650 PGW917646:PGW917650 PQS917646:PQS917650 QAO917646:QAO917650 QKK917646:QKK917650 QUG917646:QUG917650 REC917646:REC917650 RNY917646:RNY917650 RXU917646:RXU917650 SHQ917646:SHQ917650 SRM917646:SRM917650 TBI917646:TBI917650 TLE917646:TLE917650 TVA917646:TVA917650 UEW917646:UEW917650 UOS917646:UOS917650 UYO917646:UYO917650 VIK917646:VIK917650 VSG917646:VSG917650 WCC917646:WCC917650 WLY917646:WLY917650 WVU917646:WVU917650 M983182:M983186 JI983182:JI983186 TE983182:TE983186 ADA983182:ADA983186 AMW983182:AMW983186 AWS983182:AWS983186 BGO983182:BGO983186 BQK983182:BQK983186 CAG983182:CAG983186 CKC983182:CKC983186 CTY983182:CTY983186 DDU983182:DDU983186 DNQ983182:DNQ983186 DXM983182:DXM983186 EHI983182:EHI983186 ERE983182:ERE983186 FBA983182:FBA983186 FKW983182:FKW983186 FUS983182:FUS983186 GEO983182:GEO983186 GOK983182:GOK983186 GYG983182:GYG983186 HIC983182:HIC983186 HRY983182:HRY983186 IBU983182:IBU983186 ILQ983182:ILQ983186 IVM983182:IVM983186 JFI983182:JFI983186 JPE983182:JPE983186 JZA983182:JZA983186 KIW983182:KIW983186 KSS983182:KSS983186 LCO983182:LCO983186 LMK983182:LMK983186 LWG983182:LWG983186 MGC983182:MGC983186 MPY983182:MPY983186 MZU983182:MZU983186 NJQ983182:NJQ983186 NTM983182:NTM983186 ODI983182:ODI983186 ONE983182:ONE983186 OXA983182:OXA983186 PGW983182:PGW983186 PQS983182:PQS983186 QAO983182:QAO983186 QKK983182:QKK983186 QUG983182:QUG983186 REC983182:REC983186 RNY983182:RNY983186 RXU983182:RXU983186 SHQ983182:SHQ983186 SRM983182:SRM983186 TBI983182:TBI983186 TLE983182:TLE983186 TVA983182:TVA983186 UEW983182:UEW983186 UOS983182:UOS983186 UYO983182:UYO983186 VIK983182:VIK983186 VSG983182:VSG983186 WCC983182:WCC983186 WLY983182:WLY983186 WVU983182:WVU983186 K147:M147 JG147:JI147 TC147:TE147 ACY147:ADA147 AMU147:AMW147 AWQ147:AWS147 BGM147:BGO147 BQI147:BQK147 CAE147:CAG147 CKA147:CKC147 CTW147:CTY147 DDS147:DDU147 DNO147:DNQ147 DXK147:DXM147 EHG147:EHI147 ERC147:ERE147 FAY147:FBA147 FKU147:FKW147 FUQ147:FUS147 GEM147:GEO147 GOI147:GOK147 GYE147:GYG147 HIA147:HIC147 HRW147:HRY147 IBS147:IBU147 ILO147:ILQ147 IVK147:IVM147 JFG147:JFI147 JPC147:JPE147 JYY147:JZA147 KIU147:KIW147 KSQ147:KSS147 LCM147:LCO147 LMI147:LMK147 LWE147:LWG147 MGA147:MGC147 MPW147:MPY147 MZS147:MZU147 NJO147:NJQ147 NTK147:NTM147 ODG147:ODI147 ONC147:ONE147 OWY147:OXA147 PGU147:PGW147 PQQ147:PQS147 QAM147:QAO147 QKI147:QKK147 QUE147:QUG147 REA147:REC147 RNW147:RNY147 RXS147:RXU147 SHO147:SHQ147 SRK147:SRM147 TBG147:TBI147 TLC147:TLE147 TUY147:TVA147 UEU147:UEW147 UOQ147:UOS147 UYM147:UYO147 VII147:VIK147 VSE147:VSG147 WCA147:WCC147 WLW147:WLY147 WVS147:WVU147 K65683:M65683 JG65683:JI65683 TC65683:TE65683 ACY65683:ADA65683 AMU65683:AMW65683 AWQ65683:AWS65683 BGM65683:BGO65683 BQI65683:BQK65683 CAE65683:CAG65683 CKA65683:CKC65683 CTW65683:CTY65683 DDS65683:DDU65683 DNO65683:DNQ65683 DXK65683:DXM65683 EHG65683:EHI65683 ERC65683:ERE65683 FAY65683:FBA65683 FKU65683:FKW65683 FUQ65683:FUS65683 GEM65683:GEO65683 GOI65683:GOK65683 GYE65683:GYG65683 HIA65683:HIC65683 HRW65683:HRY65683 IBS65683:IBU65683 ILO65683:ILQ65683 IVK65683:IVM65683 JFG65683:JFI65683 JPC65683:JPE65683 JYY65683:JZA65683 KIU65683:KIW65683 KSQ65683:KSS65683 LCM65683:LCO65683 LMI65683:LMK65683 LWE65683:LWG65683 MGA65683:MGC65683 MPW65683:MPY65683 MZS65683:MZU65683 NJO65683:NJQ65683 NTK65683:NTM65683 ODG65683:ODI65683 ONC65683:ONE65683 OWY65683:OXA65683 PGU65683:PGW65683 PQQ65683:PQS65683 QAM65683:QAO65683 QKI65683:QKK65683 QUE65683:QUG65683 REA65683:REC65683 RNW65683:RNY65683 RXS65683:RXU65683 SHO65683:SHQ65683 SRK65683:SRM65683 TBG65683:TBI65683 TLC65683:TLE65683 TUY65683:TVA65683 UEU65683:UEW65683 UOQ65683:UOS65683 UYM65683:UYO65683 VII65683:VIK65683 VSE65683:VSG65683 WCA65683:WCC65683 WLW65683:WLY65683 WVS65683:WVU65683 K131219:M131219 JG131219:JI131219 TC131219:TE131219 ACY131219:ADA131219 AMU131219:AMW131219 AWQ131219:AWS131219 BGM131219:BGO131219 BQI131219:BQK131219 CAE131219:CAG131219 CKA131219:CKC131219 CTW131219:CTY131219 DDS131219:DDU131219 DNO131219:DNQ131219 DXK131219:DXM131219 EHG131219:EHI131219 ERC131219:ERE131219 FAY131219:FBA131219 FKU131219:FKW131219 FUQ131219:FUS131219 GEM131219:GEO131219 GOI131219:GOK131219 GYE131219:GYG131219 HIA131219:HIC131219 HRW131219:HRY131219 IBS131219:IBU131219 ILO131219:ILQ131219 IVK131219:IVM131219 JFG131219:JFI131219 JPC131219:JPE131219 JYY131219:JZA131219 KIU131219:KIW131219 KSQ131219:KSS131219 LCM131219:LCO131219 LMI131219:LMK131219 LWE131219:LWG131219 MGA131219:MGC131219 MPW131219:MPY131219 MZS131219:MZU131219 NJO131219:NJQ131219 NTK131219:NTM131219 ODG131219:ODI131219 ONC131219:ONE131219 OWY131219:OXA131219 PGU131219:PGW131219 PQQ131219:PQS131219 QAM131219:QAO131219 QKI131219:QKK131219 QUE131219:QUG131219 REA131219:REC131219 RNW131219:RNY131219 RXS131219:RXU131219 SHO131219:SHQ131219 SRK131219:SRM131219 TBG131219:TBI131219 TLC131219:TLE131219 TUY131219:TVA131219 UEU131219:UEW131219 UOQ131219:UOS131219 UYM131219:UYO131219 VII131219:VIK131219 VSE131219:VSG131219 WCA131219:WCC131219 WLW131219:WLY131219 WVS131219:WVU131219 K196755:M196755 JG196755:JI196755 TC196755:TE196755 ACY196755:ADA196755 AMU196755:AMW196755 AWQ196755:AWS196755 BGM196755:BGO196755 BQI196755:BQK196755 CAE196755:CAG196755 CKA196755:CKC196755 CTW196755:CTY196755 DDS196755:DDU196755 DNO196755:DNQ196755 DXK196755:DXM196755 EHG196755:EHI196755 ERC196755:ERE196755 FAY196755:FBA196755 FKU196755:FKW196755 FUQ196755:FUS196755 GEM196755:GEO196755 GOI196755:GOK196755 GYE196755:GYG196755 HIA196755:HIC196755 HRW196755:HRY196755 IBS196755:IBU196755 ILO196755:ILQ196755 IVK196755:IVM196755 JFG196755:JFI196755 JPC196755:JPE196755 JYY196755:JZA196755 KIU196755:KIW196755 KSQ196755:KSS196755 LCM196755:LCO196755 LMI196755:LMK196755 LWE196755:LWG196755 MGA196755:MGC196755 MPW196755:MPY196755 MZS196755:MZU196755 NJO196755:NJQ196755 NTK196755:NTM196755 ODG196755:ODI196755 ONC196755:ONE196755 OWY196755:OXA196755 PGU196755:PGW196755 PQQ196755:PQS196755 QAM196755:QAO196755 QKI196755:QKK196755 QUE196755:QUG196755 REA196755:REC196755 RNW196755:RNY196755 RXS196755:RXU196755 SHO196755:SHQ196755 SRK196755:SRM196755 TBG196755:TBI196755 TLC196755:TLE196755 TUY196755:TVA196755 UEU196755:UEW196755 UOQ196755:UOS196755 UYM196755:UYO196755 VII196755:VIK196755 VSE196755:VSG196755 WCA196755:WCC196755 WLW196755:WLY196755 WVS196755:WVU196755 K262291:M262291 JG262291:JI262291 TC262291:TE262291 ACY262291:ADA262291 AMU262291:AMW262291 AWQ262291:AWS262291 BGM262291:BGO262291 BQI262291:BQK262291 CAE262291:CAG262291 CKA262291:CKC262291 CTW262291:CTY262291 DDS262291:DDU262291 DNO262291:DNQ262291 DXK262291:DXM262291 EHG262291:EHI262291 ERC262291:ERE262291 FAY262291:FBA262291 FKU262291:FKW262291 FUQ262291:FUS262291 GEM262291:GEO262291 GOI262291:GOK262291 GYE262291:GYG262291 HIA262291:HIC262291 HRW262291:HRY262291 IBS262291:IBU262291 ILO262291:ILQ262291 IVK262291:IVM262291 JFG262291:JFI262291 JPC262291:JPE262291 JYY262291:JZA262291 KIU262291:KIW262291 KSQ262291:KSS262291 LCM262291:LCO262291 LMI262291:LMK262291 LWE262291:LWG262291 MGA262291:MGC262291 MPW262291:MPY262291 MZS262291:MZU262291 NJO262291:NJQ262291 NTK262291:NTM262291 ODG262291:ODI262291 ONC262291:ONE262291 OWY262291:OXA262291 PGU262291:PGW262291 PQQ262291:PQS262291 QAM262291:QAO262291 QKI262291:QKK262291 QUE262291:QUG262291 REA262291:REC262291 RNW262291:RNY262291 RXS262291:RXU262291 SHO262291:SHQ262291 SRK262291:SRM262291 TBG262291:TBI262291 TLC262291:TLE262291 TUY262291:TVA262291 UEU262291:UEW262291 UOQ262291:UOS262291 UYM262291:UYO262291 VII262291:VIK262291 VSE262291:VSG262291 WCA262291:WCC262291 WLW262291:WLY262291 WVS262291:WVU262291 K327827:M327827 JG327827:JI327827 TC327827:TE327827 ACY327827:ADA327827 AMU327827:AMW327827 AWQ327827:AWS327827 BGM327827:BGO327827 BQI327827:BQK327827 CAE327827:CAG327827 CKA327827:CKC327827 CTW327827:CTY327827 DDS327827:DDU327827 DNO327827:DNQ327827 DXK327827:DXM327827 EHG327827:EHI327827 ERC327827:ERE327827 FAY327827:FBA327827 FKU327827:FKW327827 FUQ327827:FUS327827 GEM327827:GEO327827 GOI327827:GOK327827 GYE327827:GYG327827 HIA327827:HIC327827 HRW327827:HRY327827 IBS327827:IBU327827 ILO327827:ILQ327827 IVK327827:IVM327827 JFG327827:JFI327827 JPC327827:JPE327827 JYY327827:JZA327827 KIU327827:KIW327827 KSQ327827:KSS327827 LCM327827:LCO327827 LMI327827:LMK327827 LWE327827:LWG327827 MGA327827:MGC327827 MPW327827:MPY327827 MZS327827:MZU327827 NJO327827:NJQ327827 NTK327827:NTM327827 ODG327827:ODI327827 ONC327827:ONE327827 OWY327827:OXA327827 PGU327827:PGW327827 PQQ327827:PQS327827 QAM327827:QAO327827 QKI327827:QKK327827 QUE327827:QUG327827 REA327827:REC327827 RNW327827:RNY327827 RXS327827:RXU327827 SHO327827:SHQ327827 SRK327827:SRM327827 TBG327827:TBI327827 TLC327827:TLE327827 TUY327827:TVA327827 UEU327827:UEW327827 UOQ327827:UOS327827 UYM327827:UYO327827 VII327827:VIK327827 VSE327827:VSG327827 WCA327827:WCC327827 WLW327827:WLY327827 WVS327827:WVU327827 K393363:M393363 JG393363:JI393363 TC393363:TE393363 ACY393363:ADA393363 AMU393363:AMW393363 AWQ393363:AWS393363 BGM393363:BGO393363 BQI393363:BQK393363 CAE393363:CAG393363 CKA393363:CKC393363 CTW393363:CTY393363 DDS393363:DDU393363 DNO393363:DNQ393363 DXK393363:DXM393363 EHG393363:EHI393363 ERC393363:ERE393363 FAY393363:FBA393363 FKU393363:FKW393363 FUQ393363:FUS393363 GEM393363:GEO393363 GOI393363:GOK393363 GYE393363:GYG393363 HIA393363:HIC393363 HRW393363:HRY393363 IBS393363:IBU393363 ILO393363:ILQ393363 IVK393363:IVM393363 JFG393363:JFI393363 JPC393363:JPE393363 JYY393363:JZA393363 KIU393363:KIW393363 KSQ393363:KSS393363 LCM393363:LCO393363 LMI393363:LMK393363 LWE393363:LWG393363 MGA393363:MGC393363 MPW393363:MPY393363 MZS393363:MZU393363 NJO393363:NJQ393363 NTK393363:NTM393363 ODG393363:ODI393363 ONC393363:ONE393363 OWY393363:OXA393363 PGU393363:PGW393363 PQQ393363:PQS393363 QAM393363:QAO393363 QKI393363:QKK393363 QUE393363:QUG393363 REA393363:REC393363 RNW393363:RNY393363 RXS393363:RXU393363 SHO393363:SHQ393363 SRK393363:SRM393363 TBG393363:TBI393363 TLC393363:TLE393363 TUY393363:TVA393363 UEU393363:UEW393363 UOQ393363:UOS393363 UYM393363:UYO393363 VII393363:VIK393363 VSE393363:VSG393363 WCA393363:WCC393363 WLW393363:WLY393363 WVS393363:WVU393363 K458899:M458899 JG458899:JI458899 TC458899:TE458899 ACY458899:ADA458899 AMU458899:AMW458899 AWQ458899:AWS458899 BGM458899:BGO458899 BQI458899:BQK458899 CAE458899:CAG458899 CKA458899:CKC458899 CTW458899:CTY458899 DDS458899:DDU458899 DNO458899:DNQ458899 DXK458899:DXM458899 EHG458899:EHI458899 ERC458899:ERE458899 FAY458899:FBA458899 FKU458899:FKW458899 FUQ458899:FUS458899 GEM458899:GEO458899 GOI458899:GOK458899 GYE458899:GYG458899 HIA458899:HIC458899 HRW458899:HRY458899 IBS458899:IBU458899 ILO458899:ILQ458899 IVK458899:IVM458899 JFG458899:JFI458899 JPC458899:JPE458899 JYY458899:JZA458899 KIU458899:KIW458899 KSQ458899:KSS458899 LCM458899:LCO458899 LMI458899:LMK458899 LWE458899:LWG458899 MGA458899:MGC458899 MPW458899:MPY458899 MZS458899:MZU458899 NJO458899:NJQ458899 NTK458899:NTM458899 ODG458899:ODI458899 ONC458899:ONE458899 OWY458899:OXA458899 PGU458899:PGW458899 PQQ458899:PQS458899 QAM458899:QAO458899 QKI458899:QKK458899 QUE458899:QUG458899 REA458899:REC458899 RNW458899:RNY458899 RXS458899:RXU458899 SHO458899:SHQ458899 SRK458899:SRM458899 TBG458899:TBI458899 TLC458899:TLE458899 TUY458899:TVA458899 UEU458899:UEW458899 UOQ458899:UOS458899 UYM458899:UYO458899 VII458899:VIK458899 VSE458899:VSG458899 WCA458899:WCC458899 WLW458899:WLY458899 WVS458899:WVU458899 K524435:M524435 JG524435:JI524435 TC524435:TE524435 ACY524435:ADA524435 AMU524435:AMW524435 AWQ524435:AWS524435 BGM524435:BGO524435 BQI524435:BQK524435 CAE524435:CAG524435 CKA524435:CKC524435 CTW524435:CTY524435 DDS524435:DDU524435 DNO524435:DNQ524435 DXK524435:DXM524435 EHG524435:EHI524435 ERC524435:ERE524435 FAY524435:FBA524435 FKU524435:FKW524435 FUQ524435:FUS524435 GEM524435:GEO524435 GOI524435:GOK524435 GYE524435:GYG524435 HIA524435:HIC524435 HRW524435:HRY524435 IBS524435:IBU524435 ILO524435:ILQ524435 IVK524435:IVM524435 JFG524435:JFI524435 JPC524435:JPE524435 JYY524435:JZA524435 KIU524435:KIW524435 KSQ524435:KSS524435 LCM524435:LCO524435 LMI524435:LMK524435 LWE524435:LWG524435 MGA524435:MGC524435 MPW524435:MPY524435 MZS524435:MZU524435 NJO524435:NJQ524435 NTK524435:NTM524435 ODG524435:ODI524435 ONC524435:ONE524435 OWY524435:OXA524435 PGU524435:PGW524435 PQQ524435:PQS524435 QAM524435:QAO524435 QKI524435:QKK524435 QUE524435:QUG524435 REA524435:REC524435 RNW524435:RNY524435 RXS524435:RXU524435 SHO524435:SHQ524435 SRK524435:SRM524435 TBG524435:TBI524435 TLC524435:TLE524435 TUY524435:TVA524435 UEU524435:UEW524435 UOQ524435:UOS524435 UYM524435:UYO524435 VII524435:VIK524435 VSE524435:VSG524435 WCA524435:WCC524435 WLW524435:WLY524435 WVS524435:WVU524435 K589971:M589971 JG589971:JI589971 TC589971:TE589971 ACY589971:ADA589971 AMU589971:AMW589971 AWQ589971:AWS589971 BGM589971:BGO589971 BQI589971:BQK589971 CAE589971:CAG589971 CKA589971:CKC589971 CTW589971:CTY589971 DDS589971:DDU589971 DNO589971:DNQ589971 DXK589971:DXM589971 EHG589971:EHI589971 ERC589971:ERE589971 FAY589971:FBA589971 FKU589971:FKW589971 FUQ589971:FUS589971 GEM589971:GEO589971 GOI589971:GOK589971 GYE589971:GYG589971 HIA589971:HIC589971 HRW589971:HRY589971 IBS589971:IBU589971 ILO589971:ILQ589971 IVK589971:IVM589971 JFG589971:JFI589971 JPC589971:JPE589971 JYY589971:JZA589971 KIU589971:KIW589971 KSQ589971:KSS589971 LCM589971:LCO589971 LMI589971:LMK589971 LWE589971:LWG589971 MGA589971:MGC589971 MPW589971:MPY589971 MZS589971:MZU589971 NJO589971:NJQ589971 NTK589971:NTM589971 ODG589971:ODI589971 ONC589971:ONE589971 OWY589971:OXA589971 PGU589971:PGW589971 PQQ589971:PQS589971 QAM589971:QAO589971 QKI589971:QKK589971 QUE589971:QUG589971 REA589971:REC589971 RNW589971:RNY589971 RXS589971:RXU589971 SHO589971:SHQ589971 SRK589971:SRM589971 TBG589971:TBI589971 TLC589971:TLE589971 TUY589971:TVA589971 UEU589971:UEW589971 UOQ589971:UOS589971 UYM589971:UYO589971 VII589971:VIK589971 VSE589971:VSG589971 WCA589971:WCC589971 WLW589971:WLY589971 WVS589971:WVU589971 K655507:M655507 JG655507:JI655507 TC655507:TE655507 ACY655507:ADA655507 AMU655507:AMW655507 AWQ655507:AWS655507 BGM655507:BGO655507 BQI655507:BQK655507 CAE655507:CAG655507 CKA655507:CKC655507 CTW655507:CTY655507 DDS655507:DDU655507 DNO655507:DNQ655507 DXK655507:DXM655507 EHG655507:EHI655507 ERC655507:ERE655507 FAY655507:FBA655507 FKU655507:FKW655507 FUQ655507:FUS655507 GEM655507:GEO655507 GOI655507:GOK655507 GYE655507:GYG655507 HIA655507:HIC655507 HRW655507:HRY655507 IBS655507:IBU655507 ILO655507:ILQ655507 IVK655507:IVM655507 JFG655507:JFI655507 JPC655507:JPE655507 JYY655507:JZA655507 KIU655507:KIW655507 KSQ655507:KSS655507 LCM655507:LCO655507 LMI655507:LMK655507 LWE655507:LWG655507 MGA655507:MGC655507 MPW655507:MPY655507 MZS655507:MZU655507 NJO655507:NJQ655507 NTK655507:NTM655507 ODG655507:ODI655507 ONC655507:ONE655507 OWY655507:OXA655507 PGU655507:PGW655507 PQQ655507:PQS655507 QAM655507:QAO655507 QKI655507:QKK655507 QUE655507:QUG655507 REA655507:REC655507 RNW655507:RNY655507 RXS655507:RXU655507 SHO655507:SHQ655507 SRK655507:SRM655507 TBG655507:TBI655507 TLC655507:TLE655507 TUY655507:TVA655507 UEU655507:UEW655507 UOQ655507:UOS655507 UYM655507:UYO655507 VII655507:VIK655507 VSE655507:VSG655507 WCA655507:WCC655507 WLW655507:WLY655507 WVS655507:WVU655507 K721043:M721043 JG721043:JI721043 TC721043:TE721043 ACY721043:ADA721043 AMU721043:AMW721043 AWQ721043:AWS721043 BGM721043:BGO721043 BQI721043:BQK721043 CAE721043:CAG721043 CKA721043:CKC721043 CTW721043:CTY721043 DDS721043:DDU721043 DNO721043:DNQ721043 DXK721043:DXM721043 EHG721043:EHI721043 ERC721043:ERE721043 FAY721043:FBA721043 FKU721043:FKW721043 FUQ721043:FUS721043 GEM721043:GEO721043 GOI721043:GOK721043 GYE721043:GYG721043 HIA721043:HIC721043 HRW721043:HRY721043 IBS721043:IBU721043 ILO721043:ILQ721043 IVK721043:IVM721043 JFG721043:JFI721043 JPC721043:JPE721043 JYY721043:JZA721043 KIU721043:KIW721043 KSQ721043:KSS721043 LCM721043:LCO721043 LMI721043:LMK721043 LWE721043:LWG721043 MGA721043:MGC721043 MPW721043:MPY721043 MZS721043:MZU721043 NJO721043:NJQ721043 NTK721043:NTM721043 ODG721043:ODI721043 ONC721043:ONE721043 OWY721043:OXA721043 PGU721043:PGW721043 PQQ721043:PQS721043 QAM721043:QAO721043 QKI721043:QKK721043 QUE721043:QUG721043 REA721043:REC721043 RNW721043:RNY721043 RXS721043:RXU721043 SHO721043:SHQ721043 SRK721043:SRM721043 TBG721043:TBI721043 TLC721043:TLE721043 TUY721043:TVA721043 UEU721043:UEW721043 UOQ721043:UOS721043 UYM721043:UYO721043 VII721043:VIK721043 VSE721043:VSG721043 WCA721043:WCC721043 WLW721043:WLY721043 WVS721043:WVU721043 K786579:M786579 JG786579:JI786579 TC786579:TE786579 ACY786579:ADA786579 AMU786579:AMW786579 AWQ786579:AWS786579 BGM786579:BGO786579 BQI786579:BQK786579 CAE786579:CAG786579 CKA786579:CKC786579 CTW786579:CTY786579 DDS786579:DDU786579 DNO786579:DNQ786579 DXK786579:DXM786579 EHG786579:EHI786579 ERC786579:ERE786579 FAY786579:FBA786579 FKU786579:FKW786579 FUQ786579:FUS786579 GEM786579:GEO786579 GOI786579:GOK786579 GYE786579:GYG786579 HIA786579:HIC786579 HRW786579:HRY786579 IBS786579:IBU786579 ILO786579:ILQ786579 IVK786579:IVM786579 JFG786579:JFI786579 JPC786579:JPE786579 JYY786579:JZA786579 KIU786579:KIW786579 KSQ786579:KSS786579 LCM786579:LCO786579 LMI786579:LMK786579 LWE786579:LWG786579 MGA786579:MGC786579 MPW786579:MPY786579 MZS786579:MZU786579 NJO786579:NJQ786579 NTK786579:NTM786579 ODG786579:ODI786579 ONC786579:ONE786579 OWY786579:OXA786579 PGU786579:PGW786579 PQQ786579:PQS786579 QAM786579:QAO786579 QKI786579:QKK786579 QUE786579:QUG786579 REA786579:REC786579 RNW786579:RNY786579 RXS786579:RXU786579 SHO786579:SHQ786579 SRK786579:SRM786579 TBG786579:TBI786579 TLC786579:TLE786579 TUY786579:TVA786579 UEU786579:UEW786579 UOQ786579:UOS786579 UYM786579:UYO786579 VII786579:VIK786579 VSE786579:VSG786579 WCA786579:WCC786579 WLW786579:WLY786579 WVS786579:WVU786579 K852115:M852115 JG852115:JI852115 TC852115:TE852115 ACY852115:ADA852115 AMU852115:AMW852115 AWQ852115:AWS852115 BGM852115:BGO852115 BQI852115:BQK852115 CAE852115:CAG852115 CKA852115:CKC852115 CTW852115:CTY852115 DDS852115:DDU852115 DNO852115:DNQ852115 DXK852115:DXM852115 EHG852115:EHI852115 ERC852115:ERE852115 FAY852115:FBA852115 FKU852115:FKW852115 FUQ852115:FUS852115 GEM852115:GEO852115 GOI852115:GOK852115 GYE852115:GYG852115 HIA852115:HIC852115 HRW852115:HRY852115 IBS852115:IBU852115 ILO852115:ILQ852115 IVK852115:IVM852115 JFG852115:JFI852115 JPC852115:JPE852115 JYY852115:JZA852115 KIU852115:KIW852115 KSQ852115:KSS852115 LCM852115:LCO852115 LMI852115:LMK852115 LWE852115:LWG852115 MGA852115:MGC852115 MPW852115:MPY852115 MZS852115:MZU852115 NJO852115:NJQ852115 NTK852115:NTM852115 ODG852115:ODI852115 ONC852115:ONE852115 OWY852115:OXA852115 PGU852115:PGW852115 PQQ852115:PQS852115 QAM852115:QAO852115 QKI852115:QKK852115 QUE852115:QUG852115 REA852115:REC852115 RNW852115:RNY852115 RXS852115:RXU852115 SHO852115:SHQ852115 SRK852115:SRM852115 TBG852115:TBI852115 TLC852115:TLE852115 TUY852115:TVA852115 UEU852115:UEW852115 UOQ852115:UOS852115 UYM852115:UYO852115 VII852115:VIK852115 VSE852115:VSG852115 WCA852115:WCC852115 WLW852115:WLY852115 WVS852115:WVU852115 K917651:M917651 JG917651:JI917651 TC917651:TE917651 ACY917651:ADA917651 AMU917651:AMW917651 AWQ917651:AWS917651 BGM917651:BGO917651 BQI917651:BQK917651 CAE917651:CAG917651 CKA917651:CKC917651 CTW917651:CTY917651 DDS917651:DDU917651 DNO917651:DNQ917651 DXK917651:DXM917651 EHG917651:EHI917651 ERC917651:ERE917651 FAY917651:FBA917651 FKU917651:FKW917651 FUQ917651:FUS917651 GEM917651:GEO917651 GOI917651:GOK917651 GYE917651:GYG917651 HIA917651:HIC917651 HRW917651:HRY917651 IBS917651:IBU917651 ILO917651:ILQ917651 IVK917651:IVM917651 JFG917651:JFI917651 JPC917651:JPE917651 JYY917651:JZA917651 KIU917651:KIW917651 KSQ917651:KSS917651 LCM917651:LCO917651 LMI917651:LMK917651 LWE917651:LWG917651 MGA917651:MGC917651 MPW917651:MPY917651 MZS917651:MZU917651 NJO917651:NJQ917651 NTK917651:NTM917651 ODG917651:ODI917651 ONC917651:ONE917651 OWY917651:OXA917651 PGU917651:PGW917651 PQQ917651:PQS917651 QAM917651:QAO917651 QKI917651:QKK917651 QUE917651:QUG917651 REA917651:REC917651 RNW917651:RNY917651 RXS917651:RXU917651 SHO917651:SHQ917651 SRK917651:SRM917651 TBG917651:TBI917651 TLC917651:TLE917651 TUY917651:TVA917651 UEU917651:UEW917651 UOQ917651:UOS917651 UYM917651:UYO917651 VII917651:VIK917651 VSE917651:VSG917651 WCA917651:WCC917651 WLW917651:WLY917651 WVS917651:WVU917651 K983187:M983187 JG983187:JI983187 TC983187:TE983187 ACY983187:ADA983187 AMU983187:AMW983187 AWQ983187:AWS983187 BGM983187:BGO983187 BQI983187:BQK983187 CAE983187:CAG983187 CKA983187:CKC983187 CTW983187:CTY983187 DDS983187:DDU983187 DNO983187:DNQ983187 DXK983187:DXM983187 EHG983187:EHI983187 ERC983187:ERE983187 FAY983187:FBA983187 FKU983187:FKW983187 FUQ983187:FUS983187 GEM983187:GEO983187 GOI983187:GOK983187 GYE983187:GYG983187 HIA983187:HIC983187 HRW983187:HRY983187 IBS983187:IBU983187 ILO983187:ILQ983187 IVK983187:IVM983187 JFG983187:JFI983187 JPC983187:JPE983187 JYY983187:JZA983187 KIU983187:KIW983187 KSQ983187:KSS983187 LCM983187:LCO983187 LMI983187:LMK983187 LWE983187:LWG983187 MGA983187:MGC983187 MPW983187:MPY983187 MZS983187:MZU983187 NJO983187:NJQ983187 NTK983187:NTM983187 ODG983187:ODI983187 ONC983187:ONE983187 OWY983187:OXA983187 PGU983187:PGW983187 PQQ983187:PQS983187 QAM983187:QAO983187 QKI983187:QKK983187 QUE983187:QUG983187 REA983187:REC983187 RNW983187:RNY983187 RXS983187:RXU983187 SHO983187:SHQ983187 SRK983187:SRM983187 TBG983187:TBI983187 TLC983187:TLE983187 TUY983187:TVA983187 UEU983187:UEW983187 UOQ983187:UOS983187 UYM983187:UYO983187 VII983187:VIK983187 VSE983187:VSG983187 WCA983187:WCC983187 WLW983187:WLY983187 WVS983187:WVU983187 F158:F160 JB158:JB160 SX158:SX160 ACT158:ACT160 AMP158:AMP160 AWL158:AWL160 BGH158:BGH160 BQD158:BQD160 BZZ158:BZZ160 CJV158:CJV160 CTR158:CTR160 DDN158:DDN160 DNJ158:DNJ160 DXF158:DXF160 EHB158:EHB160 EQX158:EQX160 FAT158:FAT160 FKP158:FKP160 FUL158:FUL160 GEH158:GEH160 GOD158:GOD160 GXZ158:GXZ160 HHV158:HHV160 HRR158:HRR160 IBN158:IBN160 ILJ158:ILJ160 IVF158:IVF160 JFB158:JFB160 JOX158:JOX160 JYT158:JYT160 KIP158:KIP160 KSL158:KSL160 LCH158:LCH160 LMD158:LMD160 LVZ158:LVZ160 MFV158:MFV160 MPR158:MPR160 MZN158:MZN160 NJJ158:NJJ160 NTF158:NTF160 ODB158:ODB160 OMX158:OMX160 OWT158:OWT160 PGP158:PGP160 PQL158:PQL160 QAH158:QAH160 QKD158:QKD160 QTZ158:QTZ160 RDV158:RDV160 RNR158:RNR160 RXN158:RXN160 SHJ158:SHJ160 SRF158:SRF160 TBB158:TBB160 TKX158:TKX160 TUT158:TUT160 UEP158:UEP160 UOL158:UOL160 UYH158:UYH160 VID158:VID160 VRZ158:VRZ160 WBV158:WBV160 WLR158:WLR160 WVN158:WVN160 F65694:F65696 JB65694:JB65696 SX65694:SX65696 ACT65694:ACT65696 AMP65694:AMP65696 AWL65694:AWL65696 BGH65694:BGH65696 BQD65694:BQD65696 BZZ65694:BZZ65696 CJV65694:CJV65696 CTR65694:CTR65696 DDN65694:DDN65696 DNJ65694:DNJ65696 DXF65694:DXF65696 EHB65694:EHB65696 EQX65694:EQX65696 FAT65694:FAT65696 FKP65694:FKP65696 FUL65694:FUL65696 GEH65694:GEH65696 GOD65694:GOD65696 GXZ65694:GXZ65696 HHV65694:HHV65696 HRR65694:HRR65696 IBN65694:IBN65696 ILJ65694:ILJ65696 IVF65694:IVF65696 JFB65694:JFB65696 JOX65694:JOX65696 JYT65694:JYT65696 KIP65694:KIP65696 KSL65694:KSL65696 LCH65694:LCH65696 LMD65694:LMD65696 LVZ65694:LVZ65696 MFV65694:MFV65696 MPR65694:MPR65696 MZN65694:MZN65696 NJJ65694:NJJ65696 NTF65694:NTF65696 ODB65694:ODB65696 OMX65694:OMX65696 OWT65694:OWT65696 PGP65694:PGP65696 PQL65694:PQL65696 QAH65694:QAH65696 QKD65694:QKD65696 QTZ65694:QTZ65696 RDV65694:RDV65696 RNR65694:RNR65696 RXN65694:RXN65696 SHJ65694:SHJ65696 SRF65694:SRF65696 TBB65694:TBB65696 TKX65694:TKX65696 TUT65694:TUT65696 UEP65694:UEP65696 UOL65694:UOL65696 UYH65694:UYH65696 VID65694:VID65696 VRZ65694:VRZ65696 WBV65694:WBV65696 WLR65694:WLR65696 WVN65694:WVN65696 F131230:F131232 JB131230:JB131232 SX131230:SX131232 ACT131230:ACT131232 AMP131230:AMP131232 AWL131230:AWL131232 BGH131230:BGH131232 BQD131230:BQD131232 BZZ131230:BZZ131232 CJV131230:CJV131232 CTR131230:CTR131232 DDN131230:DDN131232 DNJ131230:DNJ131232 DXF131230:DXF131232 EHB131230:EHB131232 EQX131230:EQX131232 FAT131230:FAT131232 FKP131230:FKP131232 FUL131230:FUL131232 GEH131230:GEH131232 GOD131230:GOD131232 GXZ131230:GXZ131232 HHV131230:HHV131232 HRR131230:HRR131232 IBN131230:IBN131232 ILJ131230:ILJ131232 IVF131230:IVF131232 JFB131230:JFB131232 JOX131230:JOX131232 JYT131230:JYT131232 KIP131230:KIP131232 KSL131230:KSL131232 LCH131230:LCH131232 LMD131230:LMD131232 LVZ131230:LVZ131232 MFV131230:MFV131232 MPR131230:MPR131232 MZN131230:MZN131232 NJJ131230:NJJ131232 NTF131230:NTF131232 ODB131230:ODB131232 OMX131230:OMX131232 OWT131230:OWT131232 PGP131230:PGP131232 PQL131230:PQL131232 QAH131230:QAH131232 QKD131230:QKD131232 QTZ131230:QTZ131232 RDV131230:RDV131232 RNR131230:RNR131232 RXN131230:RXN131232 SHJ131230:SHJ131232 SRF131230:SRF131232 TBB131230:TBB131232 TKX131230:TKX131232 TUT131230:TUT131232 UEP131230:UEP131232 UOL131230:UOL131232 UYH131230:UYH131232 VID131230:VID131232 VRZ131230:VRZ131232 WBV131230:WBV131232 WLR131230:WLR131232 WVN131230:WVN131232 F196766:F196768 JB196766:JB196768 SX196766:SX196768 ACT196766:ACT196768 AMP196766:AMP196768 AWL196766:AWL196768 BGH196766:BGH196768 BQD196766:BQD196768 BZZ196766:BZZ196768 CJV196766:CJV196768 CTR196766:CTR196768 DDN196766:DDN196768 DNJ196766:DNJ196768 DXF196766:DXF196768 EHB196766:EHB196768 EQX196766:EQX196768 FAT196766:FAT196768 FKP196766:FKP196768 FUL196766:FUL196768 GEH196766:GEH196768 GOD196766:GOD196768 GXZ196766:GXZ196768 HHV196766:HHV196768 HRR196766:HRR196768 IBN196766:IBN196768 ILJ196766:ILJ196768 IVF196766:IVF196768 JFB196766:JFB196768 JOX196766:JOX196768 JYT196766:JYT196768 KIP196766:KIP196768 KSL196766:KSL196768 LCH196766:LCH196768 LMD196766:LMD196768 LVZ196766:LVZ196768 MFV196766:MFV196768 MPR196766:MPR196768 MZN196766:MZN196768 NJJ196766:NJJ196768 NTF196766:NTF196768 ODB196766:ODB196768 OMX196766:OMX196768 OWT196766:OWT196768 PGP196766:PGP196768 PQL196766:PQL196768 QAH196766:QAH196768 QKD196766:QKD196768 QTZ196766:QTZ196768 RDV196766:RDV196768 RNR196766:RNR196768 RXN196766:RXN196768 SHJ196766:SHJ196768 SRF196766:SRF196768 TBB196766:TBB196768 TKX196766:TKX196768 TUT196766:TUT196768 UEP196766:UEP196768 UOL196766:UOL196768 UYH196766:UYH196768 VID196766:VID196768 VRZ196766:VRZ196768 WBV196766:WBV196768 WLR196766:WLR196768 WVN196766:WVN196768 F262302:F262304 JB262302:JB262304 SX262302:SX262304 ACT262302:ACT262304 AMP262302:AMP262304 AWL262302:AWL262304 BGH262302:BGH262304 BQD262302:BQD262304 BZZ262302:BZZ262304 CJV262302:CJV262304 CTR262302:CTR262304 DDN262302:DDN262304 DNJ262302:DNJ262304 DXF262302:DXF262304 EHB262302:EHB262304 EQX262302:EQX262304 FAT262302:FAT262304 FKP262302:FKP262304 FUL262302:FUL262304 GEH262302:GEH262304 GOD262302:GOD262304 GXZ262302:GXZ262304 HHV262302:HHV262304 HRR262302:HRR262304 IBN262302:IBN262304 ILJ262302:ILJ262304 IVF262302:IVF262304 JFB262302:JFB262304 JOX262302:JOX262304 JYT262302:JYT262304 KIP262302:KIP262304 KSL262302:KSL262304 LCH262302:LCH262304 LMD262302:LMD262304 LVZ262302:LVZ262304 MFV262302:MFV262304 MPR262302:MPR262304 MZN262302:MZN262304 NJJ262302:NJJ262304 NTF262302:NTF262304 ODB262302:ODB262304 OMX262302:OMX262304 OWT262302:OWT262304 PGP262302:PGP262304 PQL262302:PQL262304 QAH262302:QAH262304 QKD262302:QKD262304 QTZ262302:QTZ262304 RDV262302:RDV262304 RNR262302:RNR262304 RXN262302:RXN262304 SHJ262302:SHJ262304 SRF262302:SRF262304 TBB262302:TBB262304 TKX262302:TKX262304 TUT262302:TUT262304 UEP262302:UEP262304 UOL262302:UOL262304 UYH262302:UYH262304 VID262302:VID262304 VRZ262302:VRZ262304 WBV262302:WBV262304 WLR262302:WLR262304 WVN262302:WVN262304 F327838:F327840 JB327838:JB327840 SX327838:SX327840 ACT327838:ACT327840 AMP327838:AMP327840 AWL327838:AWL327840 BGH327838:BGH327840 BQD327838:BQD327840 BZZ327838:BZZ327840 CJV327838:CJV327840 CTR327838:CTR327840 DDN327838:DDN327840 DNJ327838:DNJ327840 DXF327838:DXF327840 EHB327838:EHB327840 EQX327838:EQX327840 FAT327838:FAT327840 FKP327838:FKP327840 FUL327838:FUL327840 GEH327838:GEH327840 GOD327838:GOD327840 GXZ327838:GXZ327840 HHV327838:HHV327840 HRR327838:HRR327840 IBN327838:IBN327840 ILJ327838:ILJ327840 IVF327838:IVF327840 JFB327838:JFB327840 JOX327838:JOX327840 JYT327838:JYT327840 KIP327838:KIP327840 KSL327838:KSL327840 LCH327838:LCH327840 LMD327838:LMD327840 LVZ327838:LVZ327840 MFV327838:MFV327840 MPR327838:MPR327840 MZN327838:MZN327840 NJJ327838:NJJ327840 NTF327838:NTF327840 ODB327838:ODB327840 OMX327838:OMX327840 OWT327838:OWT327840 PGP327838:PGP327840 PQL327838:PQL327840 QAH327838:QAH327840 QKD327838:QKD327840 QTZ327838:QTZ327840 RDV327838:RDV327840 RNR327838:RNR327840 RXN327838:RXN327840 SHJ327838:SHJ327840 SRF327838:SRF327840 TBB327838:TBB327840 TKX327838:TKX327840 TUT327838:TUT327840 UEP327838:UEP327840 UOL327838:UOL327840 UYH327838:UYH327840 VID327838:VID327840 VRZ327838:VRZ327840 WBV327838:WBV327840 WLR327838:WLR327840 WVN327838:WVN327840 F393374:F393376 JB393374:JB393376 SX393374:SX393376 ACT393374:ACT393376 AMP393374:AMP393376 AWL393374:AWL393376 BGH393374:BGH393376 BQD393374:BQD393376 BZZ393374:BZZ393376 CJV393374:CJV393376 CTR393374:CTR393376 DDN393374:DDN393376 DNJ393374:DNJ393376 DXF393374:DXF393376 EHB393374:EHB393376 EQX393374:EQX393376 FAT393374:FAT393376 FKP393374:FKP393376 FUL393374:FUL393376 GEH393374:GEH393376 GOD393374:GOD393376 GXZ393374:GXZ393376 HHV393374:HHV393376 HRR393374:HRR393376 IBN393374:IBN393376 ILJ393374:ILJ393376 IVF393374:IVF393376 JFB393374:JFB393376 JOX393374:JOX393376 JYT393374:JYT393376 KIP393374:KIP393376 KSL393374:KSL393376 LCH393374:LCH393376 LMD393374:LMD393376 LVZ393374:LVZ393376 MFV393374:MFV393376 MPR393374:MPR393376 MZN393374:MZN393376 NJJ393374:NJJ393376 NTF393374:NTF393376 ODB393374:ODB393376 OMX393374:OMX393376 OWT393374:OWT393376 PGP393374:PGP393376 PQL393374:PQL393376 QAH393374:QAH393376 QKD393374:QKD393376 QTZ393374:QTZ393376 RDV393374:RDV393376 RNR393374:RNR393376 RXN393374:RXN393376 SHJ393374:SHJ393376 SRF393374:SRF393376 TBB393374:TBB393376 TKX393374:TKX393376 TUT393374:TUT393376 UEP393374:UEP393376 UOL393374:UOL393376 UYH393374:UYH393376 VID393374:VID393376 VRZ393374:VRZ393376 WBV393374:WBV393376 WLR393374:WLR393376 WVN393374:WVN393376 F458910:F458912 JB458910:JB458912 SX458910:SX458912 ACT458910:ACT458912 AMP458910:AMP458912 AWL458910:AWL458912 BGH458910:BGH458912 BQD458910:BQD458912 BZZ458910:BZZ458912 CJV458910:CJV458912 CTR458910:CTR458912 DDN458910:DDN458912 DNJ458910:DNJ458912 DXF458910:DXF458912 EHB458910:EHB458912 EQX458910:EQX458912 FAT458910:FAT458912 FKP458910:FKP458912 FUL458910:FUL458912 GEH458910:GEH458912 GOD458910:GOD458912 GXZ458910:GXZ458912 HHV458910:HHV458912 HRR458910:HRR458912 IBN458910:IBN458912 ILJ458910:ILJ458912 IVF458910:IVF458912 JFB458910:JFB458912 JOX458910:JOX458912 JYT458910:JYT458912 KIP458910:KIP458912 KSL458910:KSL458912 LCH458910:LCH458912 LMD458910:LMD458912 LVZ458910:LVZ458912 MFV458910:MFV458912 MPR458910:MPR458912 MZN458910:MZN458912 NJJ458910:NJJ458912 NTF458910:NTF458912 ODB458910:ODB458912 OMX458910:OMX458912 OWT458910:OWT458912 PGP458910:PGP458912 PQL458910:PQL458912 QAH458910:QAH458912 QKD458910:QKD458912 QTZ458910:QTZ458912 RDV458910:RDV458912 RNR458910:RNR458912 RXN458910:RXN458912 SHJ458910:SHJ458912 SRF458910:SRF458912 TBB458910:TBB458912 TKX458910:TKX458912 TUT458910:TUT458912 UEP458910:UEP458912 UOL458910:UOL458912 UYH458910:UYH458912 VID458910:VID458912 VRZ458910:VRZ458912 WBV458910:WBV458912 WLR458910:WLR458912 WVN458910:WVN458912 F524446:F524448 JB524446:JB524448 SX524446:SX524448 ACT524446:ACT524448 AMP524446:AMP524448 AWL524446:AWL524448 BGH524446:BGH524448 BQD524446:BQD524448 BZZ524446:BZZ524448 CJV524446:CJV524448 CTR524446:CTR524448 DDN524446:DDN524448 DNJ524446:DNJ524448 DXF524446:DXF524448 EHB524446:EHB524448 EQX524446:EQX524448 FAT524446:FAT524448 FKP524446:FKP524448 FUL524446:FUL524448 GEH524446:GEH524448 GOD524446:GOD524448 GXZ524446:GXZ524448 HHV524446:HHV524448 HRR524446:HRR524448 IBN524446:IBN524448 ILJ524446:ILJ524448 IVF524446:IVF524448 JFB524446:JFB524448 JOX524446:JOX524448 JYT524446:JYT524448 KIP524446:KIP524448 KSL524446:KSL524448 LCH524446:LCH524448 LMD524446:LMD524448 LVZ524446:LVZ524448 MFV524446:MFV524448 MPR524446:MPR524448 MZN524446:MZN524448 NJJ524446:NJJ524448 NTF524446:NTF524448 ODB524446:ODB524448 OMX524446:OMX524448 OWT524446:OWT524448 PGP524446:PGP524448 PQL524446:PQL524448 QAH524446:QAH524448 QKD524446:QKD524448 QTZ524446:QTZ524448 RDV524446:RDV524448 RNR524446:RNR524448 RXN524446:RXN524448 SHJ524446:SHJ524448 SRF524446:SRF524448 TBB524446:TBB524448 TKX524446:TKX524448 TUT524446:TUT524448 UEP524446:UEP524448 UOL524446:UOL524448 UYH524446:UYH524448 VID524446:VID524448 VRZ524446:VRZ524448 WBV524446:WBV524448 WLR524446:WLR524448 WVN524446:WVN524448 F589982:F589984 JB589982:JB589984 SX589982:SX589984 ACT589982:ACT589984 AMP589982:AMP589984 AWL589982:AWL589984 BGH589982:BGH589984 BQD589982:BQD589984 BZZ589982:BZZ589984 CJV589982:CJV589984 CTR589982:CTR589984 DDN589982:DDN589984 DNJ589982:DNJ589984 DXF589982:DXF589984 EHB589982:EHB589984 EQX589982:EQX589984 FAT589982:FAT589984 FKP589982:FKP589984 FUL589982:FUL589984 GEH589982:GEH589984 GOD589982:GOD589984 GXZ589982:GXZ589984 HHV589982:HHV589984 HRR589982:HRR589984 IBN589982:IBN589984 ILJ589982:ILJ589984 IVF589982:IVF589984 JFB589982:JFB589984 JOX589982:JOX589984 JYT589982:JYT589984 KIP589982:KIP589984 KSL589982:KSL589984 LCH589982:LCH589984 LMD589982:LMD589984 LVZ589982:LVZ589984 MFV589982:MFV589984 MPR589982:MPR589984 MZN589982:MZN589984 NJJ589982:NJJ589984 NTF589982:NTF589984 ODB589982:ODB589984 OMX589982:OMX589984 OWT589982:OWT589984 PGP589982:PGP589984 PQL589982:PQL589984 QAH589982:QAH589984 QKD589982:QKD589984 QTZ589982:QTZ589984 RDV589982:RDV589984 RNR589982:RNR589984 RXN589982:RXN589984 SHJ589982:SHJ589984 SRF589982:SRF589984 TBB589982:TBB589984 TKX589982:TKX589984 TUT589982:TUT589984 UEP589982:UEP589984 UOL589982:UOL589984 UYH589982:UYH589984 VID589982:VID589984 VRZ589982:VRZ589984 WBV589982:WBV589984 WLR589982:WLR589984 WVN589982:WVN589984 F655518:F655520 JB655518:JB655520 SX655518:SX655520 ACT655518:ACT655520 AMP655518:AMP655520 AWL655518:AWL655520 BGH655518:BGH655520 BQD655518:BQD655520 BZZ655518:BZZ655520 CJV655518:CJV655520 CTR655518:CTR655520 DDN655518:DDN655520 DNJ655518:DNJ655520 DXF655518:DXF655520 EHB655518:EHB655520 EQX655518:EQX655520 FAT655518:FAT655520 FKP655518:FKP655520 FUL655518:FUL655520 GEH655518:GEH655520 GOD655518:GOD655520 GXZ655518:GXZ655520 HHV655518:HHV655520 HRR655518:HRR655520 IBN655518:IBN655520 ILJ655518:ILJ655520 IVF655518:IVF655520 JFB655518:JFB655520 JOX655518:JOX655520 JYT655518:JYT655520 KIP655518:KIP655520 KSL655518:KSL655520 LCH655518:LCH655520 LMD655518:LMD655520 LVZ655518:LVZ655520 MFV655518:MFV655520 MPR655518:MPR655520 MZN655518:MZN655520 NJJ655518:NJJ655520 NTF655518:NTF655520 ODB655518:ODB655520 OMX655518:OMX655520 OWT655518:OWT655520 PGP655518:PGP655520 PQL655518:PQL655520 QAH655518:QAH655520 QKD655518:QKD655520 QTZ655518:QTZ655520 RDV655518:RDV655520 RNR655518:RNR655520 RXN655518:RXN655520 SHJ655518:SHJ655520 SRF655518:SRF655520 TBB655518:TBB655520 TKX655518:TKX655520 TUT655518:TUT655520 UEP655518:UEP655520 UOL655518:UOL655520 UYH655518:UYH655520 VID655518:VID655520 VRZ655518:VRZ655520 WBV655518:WBV655520 WLR655518:WLR655520 WVN655518:WVN655520 F721054:F721056 JB721054:JB721056 SX721054:SX721056 ACT721054:ACT721056 AMP721054:AMP721056 AWL721054:AWL721056 BGH721054:BGH721056 BQD721054:BQD721056 BZZ721054:BZZ721056 CJV721054:CJV721056 CTR721054:CTR721056 DDN721054:DDN721056 DNJ721054:DNJ721056 DXF721054:DXF721056 EHB721054:EHB721056 EQX721054:EQX721056 FAT721054:FAT721056 FKP721054:FKP721056 FUL721054:FUL721056 GEH721054:GEH721056 GOD721054:GOD721056 GXZ721054:GXZ721056 HHV721054:HHV721056 HRR721054:HRR721056 IBN721054:IBN721056 ILJ721054:ILJ721056 IVF721054:IVF721056 JFB721054:JFB721056 JOX721054:JOX721056 JYT721054:JYT721056 KIP721054:KIP721056 KSL721054:KSL721056 LCH721054:LCH721056 LMD721054:LMD721056 LVZ721054:LVZ721056 MFV721054:MFV721056 MPR721054:MPR721056 MZN721054:MZN721056 NJJ721054:NJJ721056 NTF721054:NTF721056 ODB721054:ODB721056 OMX721054:OMX721056 OWT721054:OWT721056 PGP721054:PGP721056 PQL721054:PQL721056 QAH721054:QAH721056 QKD721054:QKD721056 QTZ721054:QTZ721056 RDV721054:RDV721056 RNR721054:RNR721056 RXN721054:RXN721056 SHJ721054:SHJ721056 SRF721054:SRF721056 TBB721054:TBB721056 TKX721054:TKX721056 TUT721054:TUT721056 UEP721054:UEP721056 UOL721054:UOL721056 UYH721054:UYH721056 VID721054:VID721056 VRZ721054:VRZ721056 WBV721054:WBV721056 WLR721054:WLR721056 WVN721054:WVN721056 F786590:F786592 JB786590:JB786592 SX786590:SX786592 ACT786590:ACT786592 AMP786590:AMP786592 AWL786590:AWL786592 BGH786590:BGH786592 BQD786590:BQD786592 BZZ786590:BZZ786592 CJV786590:CJV786592 CTR786590:CTR786592 DDN786590:DDN786592 DNJ786590:DNJ786592 DXF786590:DXF786592 EHB786590:EHB786592 EQX786590:EQX786592 FAT786590:FAT786592 FKP786590:FKP786592 FUL786590:FUL786592 GEH786590:GEH786592 GOD786590:GOD786592 GXZ786590:GXZ786592 HHV786590:HHV786592 HRR786590:HRR786592 IBN786590:IBN786592 ILJ786590:ILJ786592 IVF786590:IVF786592 JFB786590:JFB786592 JOX786590:JOX786592 JYT786590:JYT786592 KIP786590:KIP786592 KSL786590:KSL786592 LCH786590:LCH786592 LMD786590:LMD786592 LVZ786590:LVZ786592 MFV786590:MFV786592 MPR786590:MPR786592 MZN786590:MZN786592 NJJ786590:NJJ786592 NTF786590:NTF786592 ODB786590:ODB786592 OMX786590:OMX786592 OWT786590:OWT786592 PGP786590:PGP786592 PQL786590:PQL786592 QAH786590:QAH786592 QKD786590:QKD786592 QTZ786590:QTZ786592 RDV786590:RDV786592 RNR786590:RNR786592 RXN786590:RXN786592 SHJ786590:SHJ786592 SRF786590:SRF786592 TBB786590:TBB786592 TKX786590:TKX786592 TUT786590:TUT786592 UEP786590:UEP786592 UOL786590:UOL786592 UYH786590:UYH786592 VID786590:VID786592 VRZ786590:VRZ786592 WBV786590:WBV786592 WLR786590:WLR786592 WVN786590:WVN786592 F852126:F852128 JB852126:JB852128 SX852126:SX852128 ACT852126:ACT852128 AMP852126:AMP852128 AWL852126:AWL852128 BGH852126:BGH852128 BQD852126:BQD852128 BZZ852126:BZZ852128 CJV852126:CJV852128 CTR852126:CTR852128 DDN852126:DDN852128 DNJ852126:DNJ852128 DXF852126:DXF852128 EHB852126:EHB852128 EQX852126:EQX852128 FAT852126:FAT852128 FKP852126:FKP852128 FUL852126:FUL852128 GEH852126:GEH852128 GOD852126:GOD852128 GXZ852126:GXZ852128 HHV852126:HHV852128 HRR852126:HRR852128 IBN852126:IBN852128 ILJ852126:ILJ852128 IVF852126:IVF852128 JFB852126:JFB852128 JOX852126:JOX852128 JYT852126:JYT852128 KIP852126:KIP852128 KSL852126:KSL852128 LCH852126:LCH852128 LMD852126:LMD852128 LVZ852126:LVZ852128 MFV852126:MFV852128 MPR852126:MPR852128 MZN852126:MZN852128 NJJ852126:NJJ852128 NTF852126:NTF852128 ODB852126:ODB852128 OMX852126:OMX852128 OWT852126:OWT852128 PGP852126:PGP852128 PQL852126:PQL852128 QAH852126:QAH852128 QKD852126:QKD852128 QTZ852126:QTZ852128 RDV852126:RDV852128 RNR852126:RNR852128 RXN852126:RXN852128 SHJ852126:SHJ852128 SRF852126:SRF852128 TBB852126:TBB852128 TKX852126:TKX852128 TUT852126:TUT852128 UEP852126:UEP852128 UOL852126:UOL852128 UYH852126:UYH852128 VID852126:VID852128 VRZ852126:VRZ852128 WBV852126:WBV852128 WLR852126:WLR852128 WVN852126:WVN852128 F917662:F917664 JB917662:JB917664 SX917662:SX917664 ACT917662:ACT917664 AMP917662:AMP917664 AWL917662:AWL917664 BGH917662:BGH917664 BQD917662:BQD917664 BZZ917662:BZZ917664 CJV917662:CJV917664 CTR917662:CTR917664 DDN917662:DDN917664 DNJ917662:DNJ917664 DXF917662:DXF917664 EHB917662:EHB917664 EQX917662:EQX917664 FAT917662:FAT917664 FKP917662:FKP917664 FUL917662:FUL917664 GEH917662:GEH917664 GOD917662:GOD917664 GXZ917662:GXZ917664 HHV917662:HHV917664 HRR917662:HRR917664 IBN917662:IBN917664 ILJ917662:ILJ917664 IVF917662:IVF917664 JFB917662:JFB917664 JOX917662:JOX917664 JYT917662:JYT917664 KIP917662:KIP917664 KSL917662:KSL917664 LCH917662:LCH917664 LMD917662:LMD917664 LVZ917662:LVZ917664 MFV917662:MFV917664 MPR917662:MPR917664 MZN917662:MZN917664 NJJ917662:NJJ917664 NTF917662:NTF917664 ODB917662:ODB917664 OMX917662:OMX917664 OWT917662:OWT917664 PGP917662:PGP917664 PQL917662:PQL917664 QAH917662:QAH917664 QKD917662:QKD917664 QTZ917662:QTZ917664 RDV917662:RDV917664 RNR917662:RNR917664 RXN917662:RXN917664 SHJ917662:SHJ917664 SRF917662:SRF917664 TBB917662:TBB917664 TKX917662:TKX917664 TUT917662:TUT917664 UEP917662:UEP917664 UOL917662:UOL917664 UYH917662:UYH917664 VID917662:VID917664 VRZ917662:VRZ917664 WBV917662:WBV917664 WLR917662:WLR917664 WVN917662:WVN917664 F983198:F983200 JB983198:JB983200 SX983198:SX983200 ACT983198:ACT983200 AMP983198:AMP983200 AWL983198:AWL983200 BGH983198:BGH983200 BQD983198:BQD983200 BZZ983198:BZZ983200 CJV983198:CJV983200 CTR983198:CTR983200 DDN983198:DDN983200 DNJ983198:DNJ983200 DXF983198:DXF983200 EHB983198:EHB983200 EQX983198:EQX983200 FAT983198:FAT983200 FKP983198:FKP983200 FUL983198:FUL983200 GEH983198:GEH983200 GOD983198:GOD983200 GXZ983198:GXZ983200 HHV983198:HHV983200 HRR983198:HRR983200 IBN983198:IBN983200 ILJ983198:ILJ983200 IVF983198:IVF983200 JFB983198:JFB983200 JOX983198:JOX983200 JYT983198:JYT983200 KIP983198:KIP983200 KSL983198:KSL983200 LCH983198:LCH983200 LMD983198:LMD983200 LVZ983198:LVZ983200 MFV983198:MFV983200 MPR983198:MPR983200 MZN983198:MZN983200 NJJ983198:NJJ983200 NTF983198:NTF983200 ODB983198:ODB983200 OMX983198:OMX983200 OWT983198:OWT983200 PGP983198:PGP983200 PQL983198:PQL983200 QAH983198:QAH983200 QKD983198:QKD983200 QTZ983198:QTZ983200 RDV983198:RDV983200 RNR983198:RNR983200 RXN983198:RXN983200 SHJ983198:SHJ983200 SRF983198:SRF983200 TBB983198:TBB983200 TKX983198:TKX983200 TUT983198:TUT983200 UEP983198:UEP983200 UOL983198:UOL983200 UYH983198:UYH983200 VID983198:VID983200 VRZ983198:VRZ983200 WBV983198:WBV983200 WLR983198:WLR983200 WVN983198:WVN983200 C129:E131 JA129:JA131 SW129:SW131 ACS129:ACS131 AMO129:AMO131 AWK129:AWK131 BGG129:BGG131 BQC129:BQC131 BZY129:BZY131 CJU129:CJU131 CTQ129:CTQ131 DDM129:DDM131 DNI129:DNI131 DXE129:DXE131 EHA129:EHA131 EQW129:EQW131 FAS129:FAS131 FKO129:FKO131 FUK129:FUK131 GEG129:GEG131 GOC129:GOC131 GXY129:GXY131 HHU129:HHU131 HRQ129:HRQ131 IBM129:IBM131 ILI129:ILI131 IVE129:IVE131 JFA129:JFA131 JOW129:JOW131 JYS129:JYS131 KIO129:KIO131 KSK129:KSK131 LCG129:LCG131 LMC129:LMC131 LVY129:LVY131 MFU129:MFU131 MPQ129:MPQ131 MZM129:MZM131 NJI129:NJI131 NTE129:NTE131 ODA129:ODA131 OMW129:OMW131 OWS129:OWS131 PGO129:PGO131 PQK129:PQK131 QAG129:QAG131 QKC129:QKC131 QTY129:QTY131 RDU129:RDU131 RNQ129:RNQ131 RXM129:RXM131 SHI129:SHI131 SRE129:SRE131 TBA129:TBA131 TKW129:TKW131 TUS129:TUS131 UEO129:UEO131 UOK129:UOK131 UYG129:UYG131 VIC129:VIC131 VRY129:VRY131 WBU129:WBU131 WLQ129:WLQ131 WVM129:WVM131 C65665:E65667 JA65665:JA65667 SW65665:SW65667 ACS65665:ACS65667 AMO65665:AMO65667 AWK65665:AWK65667 BGG65665:BGG65667 BQC65665:BQC65667 BZY65665:BZY65667 CJU65665:CJU65667 CTQ65665:CTQ65667 DDM65665:DDM65667 DNI65665:DNI65667 DXE65665:DXE65667 EHA65665:EHA65667 EQW65665:EQW65667 FAS65665:FAS65667 FKO65665:FKO65667 FUK65665:FUK65667 GEG65665:GEG65667 GOC65665:GOC65667 GXY65665:GXY65667 HHU65665:HHU65667 HRQ65665:HRQ65667 IBM65665:IBM65667 ILI65665:ILI65667 IVE65665:IVE65667 JFA65665:JFA65667 JOW65665:JOW65667 JYS65665:JYS65667 KIO65665:KIO65667 KSK65665:KSK65667 LCG65665:LCG65667 LMC65665:LMC65667 LVY65665:LVY65667 MFU65665:MFU65667 MPQ65665:MPQ65667 MZM65665:MZM65667 NJI65665:NJI65667 NTE65665:NTE65667 ODA65665:ODA65667 OMW65665:OMW65667 OWS65665:OWS65667 PGO65665:PGO65667 PQK65665:PQK65667 QAG65665:QAG65667 QKC65665:QKC65667 QTY65665:QTY65667 RDU65665:RDU65667 RNQ65665:RNQ65667 RXM65665:RXM65667 SHI65665:SHI65667 SRE65665:SRE65667 TBA65665:TBA65667 TKW65665:TKW65667 TUS65665:TUS65667 UEO65665:UEO65667 UOK65665:UOK65667 UYG65665:UYG65667 VIC65665:VIC65667 VRY65665:VRY65667 WBU65665:WBU65667 WLQ65665:WLQ65667 WVM65665:WVM65667 C131201:E131203 JA131201:JA131203 SW131201:SW131203 ACS131201:ACS131203 AMO131201:AMO131203 AWK131201:AWK131203 BGG131201:BGG131203 BQC131201:BQC131203 BZY131201:BZY131203 CJU131201:CJU131203 CTQ131201:CTQ131203 DDM131201:DDM131203 DNI131201:DNI131203 DXE131201:DXE131203 EHA131201:EHA131203 EQW131201:EQW131203 FAS131201:FAS131203 FKO131201:FKO131203 FUK131201:FUK131203 GEG131201:GEG131203 GOC131201:GOC131203 GXY131201:GXY131203 HHU131201:HHU131203 HRQ131201:HRQ131203 IBM131201:IBM131203 ILI131201:ILI131203 IVE131201:IVE131203 JFA131201:JFA131203 JOW131201:JOW131203 JYS131201:JYS131203 KIO131201:KIO131203 KSK131201:KSK131203 LCG131201:LCG131203 LMC131201:LMC131203 LVY131201:LVY131203 MFU131201:MFU131203 MPQ131201:MPQ131203 MZM131201:MZM131203 NJI131201:NJI131203 NTE131201:NTE131203 ODA131201:ODA131203 OMW131201:OMW131203 OWS131201:OWS131203 PGO131201:PGO131203 PQK131201:PQK131203 QAG131201:QAG131203 QKC131201:QKC131203 QTY131201:QTY131203 RDU131201:RDU131203 RNQ131201:RNQ131203 RXM131201:RXM131203 SHI131201:SHI131203 SRE131201:SRE131203 TBA131201:TBA131203 TKW131201:TKW131203 TUS131201:TUS131203 UEO131201:UEO131203 UOK131201:UOK131203 UYG131201:UYG131203 VIC131201:VIC131203 VRY131201:VRY131203 WBU131201:WBU131203 WLQ131201:WLQ131203 WVM131201:WVM131203 C196737:E196739 JA196737:JA196739 SW196737:SW196739 ACS196737:ACS196739 AMO196737:AMO196739 AWK196737:AWK196739 BGG196737:BGG196739 BQC196737:BQC196739 BZY196737:BZY196739 CJU196737:CJU196739 CTQ196737:CTQ196739 DDM196737:DDM196739 DNI196737:DNI196739 DXE196737:DXE196739 EHA196737:EHA196739 EQW196737:EQW196739 FAS196737:FAS196739 FKO196737:FKO196739 FUK196737:FUK196739 GEG196737:GEG196739 GOC196737:GOC196739 GXY196737:GXY196739 HHU196737:HHU196739 HRQ196737:HRQ196739 IBM196737:IBM196739 ILI196737:ILI196739 IVE196737:IVE196739 JFA196737:JFA196739 JOW196737:JOW196739 JYS196737:JYS196739 KIO196737:KIO196739 KSK196737:KSK196739 LCG196737:LCG196739 LMC196737:LMC196739 LVY196737:LVY196739 MFU196737:MFU196739 MPQ196737:MPQ196739 MZM196737:MZM196739 NJI196737:NJI196739 NTE196737:NTE196739 ODA196737:ODA196739 OMW196737:OMW196739 OWS196737:OWS196739 PGO196737:PGO196739 PQK196737:PQK196739 QAG196737:QAG196739 QKC196737:QKC196739 QTY196737:QTY196739 RDU196737:RDU196739 RNQ196737:RNQ196739 RXM196737:RXM196739 SHI196737:SHI196739 SRE196737:SRE196739 TBA196737:TBA196739 TKW196737:TKW196739 TUS196737:TUS196739 UEO196737:UEO196739 UOK196737:UOK196739 UYG196737:UYG196739 VIC196737:VIC196739 VRY196737:VRY196739 WBU196737:WBU196739 WLQ196737:WLQ196739 WVM196737:WVM196739 C262273:E262275 JA262273:JA262275 SW262273:SW262275 ACS262273:ACS262275 AMO262273:AMO262275 AWK262273:AWK262275 BGG262273:BGG262275 BQC262273:BQC262275 BZY262273:BZY262275 CJU262273:CJU262275 CTQ262273:CTQ262275 DDM262273:DDM262275 DNI262273:DNI262275 DXE262273:DXE262275 EHA262273:EHA262275 EQW262273:EQW262275 FAS262273:FAS262275 FKO262273:FKO262275 FUK262273:FUK262275 GEG262273:GEG262275 GOC262273:GOC262275 GXY262273:GXY262275 HHU262273:HHU262275 HRQ262273:HRQ262275 IBM262273:IBM262275 ILI262273:ILI262275 IVE262273:IVE262275 JFA262273:JFA262275 JOW262273:JOW262275 JYS262273:JYS262275 KIO262273:KIO262275 KSK262273:KSK262275 LCG262273:LCG262275 LMC262273:LMC262275 LVY262273:LVY262275 MFU262273:MFU262275 MPQ262273:MPQ262275 MZM262273:MZM262275 NJI262273:NJI262275 NTE262273:NTE262275 ODA262273:ODA262275 OMW262273:OMW262275 OWS262273:OWS262275 PGO262273:PGO262275 PQK262273:PQK262275 QAG262273:QAG262275 QKC262273:QKC262275 QTY262273:QTY262275 RDU262273:RDU262275 RNQ262273:RNQ262275 RXM262273:RXM262275 SHI262273:SHI262275 SRE262273:SRE262275 TBA262273:TBA262275 TKW262273:TKW262275 TUS262273:TUS262275 UEO262273:UEO262275 UOK262273:UOK262275 UYG262273:UYG262275 VIC262273:VIC262275 VRY262273:VRY262275 WBU262273:WBU262275 WLQ262273:WLQ262275 WVM262273:WVM262275 C327809:E327811 JA327809:JA327811 SW327809:SW327811 ACS327809:ACS327811 AMO327809:AMO327811 AWK327809:AWK327811 BGG327809:BGG327811 BQC327809:BQC327811 BZY327809:BZY327811 CJU327809:CJU327811 CTQ327809:CTQ327811 DDM327809:DDM327811 DNI327809:DNI327811 DXE327809:DXE327811 EHA327809:EHA327811 EQW327809:EQW327811 FAS327809:FAS327811 FKO327809:FKO327811 FUK327809:FUK327811 GEG327809:GEG327811 GOC327809:GOC327811 GXY327809:GXY327811 HHU327809:HHU327811 HRQ327809:HRQ327811 IBM327809:IBM327811 ILI327809:ILI327811 IVE327809:IVE327811 JFA327809:JFA327811 JOW327809:JOW327811 JYS327809:JYS327811 KIO327809:KIO327811 KSK327809:KSK327811 LCG327809:LCG327811 LMC327809:LMC327811 LVY327809:LVY327811 MFU327809:MFU327811 MPQ327809:MPQ327811 MZM327809:MZM327811 NJI327809:NJI327811 NTE327809:NTE327811 ODA327809:ODA327811 OMW327809:OMW327811 OWS327809:OWS327811 PGO327809:PGO327811 PQK327809:PQK327811 QAG327809:QAG327811 QKC327809:QKC327811 QTY327809:QTY327811 RDU327809:RDU327811 RNQ327809:RNQ327811 RXM327809:RXM327811 SHI327809:SHI327811 SRE327809:SRE327811 TBA327809:TBA327811 TKW327809:TKW327811 TUS327809:TUS327811 UEO327809:UEO327811 UOK327809:UOK327811 UYG327809:UYG327811 VIC327809:VIC327811 VRY327809:VRY327811 WBU327809:WBU327811 WLQ327809:WLQ327811 WVM327809:WVM327811 C393345:E393347 JA393345:JA393347 SW393345:SW393347 ACS393345:ACS393347 AMO393345:AMO393347 AWK393345:AWK393347 BGG393345:BGG393347 BQC393345:BQC393347 BZY393345:BZY393347 CJU393345:CJU393347 CTQ393345:CTQ393347 DDM393345:DDM393347 DNI393345:DNI393347 DXE393345:DXE393347 EHA393345:EHA393347 EQW393345:EQW393347 FAS393345:FAS393347 FKO393345:FKO393347 FUK393345:FUK393347 GEG393345:GEG393347 GOC393345:GOC393347 GXY393345:GXY393347 HHU393345:HHU393347 HRQ393345:HRQ393347 IBM393345:IBM393347 ILI393345:ILI393347 IVE393345:IVE393347 JFA393345:JFA393347 JOW393345:JOW393347 JYS393345:JYS393347 KIO393345:KIO393347 KSK393345:KSK393347 LCG393345:LCG393347 LMC393345:LMC393347 LVY393345:LVY393347 MFU393345:MFU393347 MPQ393345:MPQ393347 MZM393345:MZM393347 NJI393345:NJI393347 NTE393345:NTE393347 ODA393345:ODA393347 OMW393345:OMW393347 OWS393345:OWS393347 PGO393345:PGO393347 PQK393345:PQK393347 QAG393345:QAG393347 QKC393345:QKC393347 QTY393345:QTY393347 RDU393345:RDU393347 RNQ393345:RNQ393347 RXM393345:RXM393347 SHI393345:SHI393347 SRE393345:SRE393347 TBA393345:TBA393347 TKW393345:TKW393347 TUS393345:TUS393347 UEO393345:UEO393347 UOK393345:UOK393347 UYG393345:UYG393347 VIC393345:VIC393347 VRY393345:VRY393347 WBU393345:WBU393347 WLQ393345:WLQ393347 WVM393345:WVM393347 C458881:E458883 JA458881:JA458883 SW458881:SW458883 ACS458881:ACS458883 AMO458881:AMO458883 AWK458881:AWK458883 BGG458881:BGG458883 BQC458881:BQC458883 BZY458881:BZY458883 CJU458881:CJU458883 CTQ458881:CTQ458883 DDM458881:DDM458883 DNI458881:DNI458883 DXE458881:DXE458883 EHA458881:EHA458883 EQW458881:EQW458883 FAS458881:FAS458883 FKO458881:FKO458883 FUK458881:FUK458883 GEG458881:GEG458883 GOC458881:GOC458883 GXY458881:GXY458883 HHU458881:HHU458883 HRQ458881:HRQ458883 IBM458881:IBM458883 ILI458881:ILI458883 IVE458881:IVE458883 JFA458881:JFA458883 JOW458881:JOW458883 JYS458881:JYS458883 KIO458881:KIO458883 KSK458881:KSK458883 LCG458881:LCG458883 LMC458881:LMC458883 LVY458881:LVY458883 MFU458881:MFU458883 MPQ458881:MPQ458883 MZM458881:MZM458883 NJI458881:NJI458883 NTE458881:NTE458883 ODA458881:ODA458883 OMW458881:OMW458883 OWS458881:OWS458883 PGO458881:PGO458883 PQK458881:PQK458883 QAG458881:QAG458883 QKC458881:QKC458883 QTY458881:QTY458883 RDU458881:RDU458883 RNQ458881:RNQ458883 RXM458881:RXM458883 SHI458881:SHI458883 SRE458881:SRE458883 TBA458881:TBA458883 TKW458881:TKW458883 TUS458881:TUS458883 UEO458881:UEO458883 UOK458881:UOK458883 UYG458881:UYG458883 VIC458881:VIC458883 VRY458881:VRY458883 WBU458881:WBU458883 WLQ458881:WLQ458883 WVM458881:WVM458883 C524417:E524419 JA524417:JA524419 SW524417:SW524419 ACS524417:ACS524419 AMO524417:AMO524419 AWK524417:AWK524419 BGG524417:BGG524419 BQC524417:BQC524419 BZY524417:BZY524419 CJU524417:CJU524419 CTQ524417:CTQ524419 DDM524417:DDM524419 DNI524417:DNI524419 DXE524417:DXE524419 EHA524417:EHA524419 EQW524417:EQW524419 FAS524417:FAS524419 FKO524417:FKO524419 FUK524417:FUK524419 GEG524417:GEG524419 GOC524417:GOC524419 GXY524417:GXY524419 HHU524417:HHU524419 HRQ524417:HRQ524419 IBM524417:IBM524419 ILI524417:ILI524419 IVE524417:IVE524419 JFA524417:JFA524419 JOW524417:JOW524419 JYS524417:JYS524419 KIO524417:KIO524419 KSK524417:KSK524419 LCG524417:LCG524419 LMC524417:LMC524419 LVY524417:LVY524419 MFU524417:MFU524419 MPQ524417:MPQ524419 MZM524417:MZM524419 NJI524417:NJI524419 NTE524417:NTE524419 ODA524417:ODA524419 OMW524417:OMW524419 OWS524417:OWS524419 PGO524417:PGO524419 PQK524417:PQK524419 QAG524417:QAG524419 QKC524417:QKC524419 QTY524417:QTY524419 RDU524417:RDU524419 RNQ524417:RNQ524419 RXM524417:RXM524419 SHI524417:SHI524419 SRE524417:SRE524419 TBA524417:TBA524419 TKW524417:TKW524419 TUS524417:TUS524419 UEO524417:UEO524419 UOK524417:UOK524419 UYG524417:UYG524419 VIC524417:VIC524419 VRY524417:VRY524419 WBU524417:WBU524419 WLQ524417:WLQ524419 WVM524417:WVM524419 C589953:E589955 JA589953:JA589955 SW589953:SW589955 ACS589953:ACS589955 AMO589953:AMO589955 AWK589953:AWK589955 BGG589953:BGG589955 BQC589953:BQC589955 BZY589953:BZY589955 CJU589953:CJU589955 CTQ589953:CTQ589955 DDM589953:DDM589955 DNI589953:DNI589955 DXE589953:DXE589955 EHA589953:EHA589955 EQW589953:EQW589955 FAS589953:FAS589955 FKO589953:FKO589955 FUK589953:FUK589955 GEG589953:GEG589955 GOC589953:GOC589955 GXY589953:GXY589955 HHU589953:HHU589955 HRQ589953:HRQ589955 IBM589953:IBM589955 ILI589953:ILI589955 IVE589953:IVE589955 JFA589953:JFA589955 JOW589953:JOW589955 JYS589953:JYS589955 KIO589953:KIO589955 KSK589953:KSK589955 LCG589953:LCG589955 LMC589953:LMC589955 LVY589953:LVY589955 MFU589953:MFU589955 MPQ589953:MPQ589955 MZM589953:MZM589955 NJI589953:NJI589955 NTE589953:NTE589955 ODA589953:ODA589955 OMW589953:OMW589955 OWS589953:OWS589955 PGO589953:PGO589955 PQK589953:PQK589955 QAG589953:QAG589955 QKC589953:QKC589955 QTY589953:QTY589955 RDU589953:RDU589955 RNQ589953:RNQ589955 RXM589953:RXM589955 SHI589953:SHI589955 SRE589953:SRE589955 TBA589953:TBA589955 TKW589953:TKW589955 TUS589953:TUS589955 UEO589953:UEO589955 UOK589953:UOK589955 UYG589953:UYG589955 VIC589953:VIC589955 VRY589953:VRY589955 WBU589953:WBU589955 WLQ589953:WLQ589955 WVM589953:WVM589955 C655489:E655491 JA655489:JA655491 SW655489:SW655491 ACS655489:ACS655491 AMO655489:AMO655491 AWK655489:AWK655491 BGG655489:BGG655491 BQC655489:BQC655491 BZY655489:BZY655491 CJU655489:CJU655491 CTQ655489:CTQ655491 DDM655489:DDM655491 DNI655489:DNI655491 DXE655489:DXE655491 EHA655489:EHA655491 EQW655489:EQW655491 FAS655489:FAS655491 FKO655489:FKO655491 FUK655489:FUK655491 GEG655489:GEG655491 GOC655489:GOC655491 GXY655489:GXY655491 HHU655489:HHU655491 HRQ655489:HRQ655491 IBM655489:IBM655491 ILI655489:ILI655491 IVE655489:IVE655491 JFA655489:JFA655491 JOW655489:JOW655491 JYS655489:JYS655491 KIO655489:KIO655491 KSK655489:KSK655491 LCG655489:LCG655491 LMC655489:LMC655491 LVY655489:LVY655491 MFU655489:MFU655491 MPQ655489:MPQ655491 MZM655489:MZM655491 NJI655489:NJI655491 NTE655489:NTE655491 ODA655489:ODA655491 OMW655489:OMW655491 OWS655489:OWS655491 PGO655489:PGO655491 PQK655489:PQK655491 QAG655489:QAG655491 QKC655489:QKC655491 QTY655489:QTY655491 RDU655489:RDU655491 RNQ655489:RNQ655491 RXM655489:RXM655491 SHI655489:SHI655491 SRE655489:SRE655491 TBA655489:TBA655491 TKW655489:TKW655491 TUS655489:TUS655491 UEO655489:UEO655491 UOK655489:UOK655491 UYG655489:UYG655491 VIC655489:VIC655491 VRY655489:VRY655491 WBU655489:WBU655491 WLQ655489:WLQ655491 WVM655489:WVM655491 C721025:E721027 JA721025:JA721027 SW721025:SW721027 ACS721025:ACS721027 AMO721025:AMO721027 AWK721025:AWK721027 BGG721025:BGG721027 BQC721025:BQC721027 BZY721025:BZY721027 CJU721025:CJU721027 CTQ721025:CTQ721027 DDM721025:DDM721027 DNI721025:DNI721027 DXE721025:DXE721027 EHA721025:EHA721027 EQW721025:EQW721027 FAS721025:FAS721027 FKO721025:FKO721027 FUK721025:FUK721027 GEG721025:GEG721027 GOC721025:GOC721027 GXY721025:GXY721027 HHU721025:HHU721027 HRQ721025:HRQ721027 IBM721025:IBM721027 ILI721025:ILI721027 IVE721025:IVE721027 JFA721025:JFA721027 JOW721025:JOW721027 JYS721025:JYS721027 KIO721025:KIO721027 KSK721025:KSK721027 LCG721025:LCG721027 LMC721025:LMC721027 LVY721025:LVY721027 MFU721025:MFU721027 MPQ721025:MPQ721027 MZM721025:MZM721027 NJI721025:NJI721027 NTE721025:NTE721027 ODA721025:ODA721027 OMW721025:OMW721027 OWS721025:OWS721027 PGO721025:PGO721027 PQK721025:PQK721027 QAG721025:QAG721027 QKC721025:QKC721027 QTY721025:QTY721027 RDU721025:RDU721027 RNQ721025:RNQ721027 RXM721025:RXM721027 SHI721025:SHI721027 SRE721025:SRE721027 TBA721025:TBA721027 TKW721025:TKW721027 TUS721025:TUS721027 UEO721025:UEO721027 UOK721025:UOK721027 UYG721025:UYG721027 VIC721025:VIC721027 VRY721025:VRY721027 WBU721025:WBU721027 WLQ721025:WLQ721027 WVM721025:WVM721027 C786561:E786563 JA786561:JA786563 SW786561:SW786563 ACS786561:ACS786563 AMO786561:AMO786563 AWK786561:AWK786563 BGG786561:BGG786563 BQC786561:BQC786563 BZY786561:BZY786563 CJU786561:CJU786563 CTQ786561:CTQ786563 DDM786561:DDM786563 DNI786561:DNI786563 DXE786561:DXE786563 EHA786561:EHA786563 EQW786561:EQW786563 FAS786561:FAS786563 FKO786561:FKO786563 FUK786561:FUK786563 GEG786561:GEG786563 GOC786561:GOC786563 GXY786561:GXY786563 HHU786561:HHU786563 HRQ786561:HRQ786563 IBM786561:IBM786563 ILI786561:ILI786563 IVE786561:IVE786563 JFA786561:JFA786563 JOW786561:JOW786563 JYS786561:JYS786563 KIO786561:KIO786563 KSK786561:KSK786563 LCG786561:LCG786563 LMC786561:LMC786563 LVY786561:LVY786563 MFU786561:MFU786563 MPQ786561:MPQ786563 MZM786561:MZM786563 NJI786561:NJI786563 NTE786561:NTE786563 ODA786561:ODA786563 OMW786561:OMW786563 OWS786561:OWS786563 PGO786561:PGO786563 PQK786561:PQK786563 QAG786561:QAG786563 QKC786561:QKC786563 QTY786561:QTY786563 RDU786561:RDU786563 RNQ786561:RNQ786563 RXM786561:RXM786563 SHI786561:SHI786563 SRE786561:SRE786563 TBA786561:TBA786563 TKW786561:TKW786563 TUS786561:TUS786563 UEO786561:UEO786563 UOK786561:UOK786563 UYG786561:UYG786563 VIC786561:VIC786563 VRY786561:VRY786563 WBU786561:WBU786563 WLQ786561:WLQ786563 WVM786561:WVM786563 C852097:E852099 JA852097:JA852099 SW852097:SW852099 ACS852097:ACS852099 AMO852097:AMO852099 AWK852097:AWK852099 BGG852097:BGG852099 BQC852097:BQC852099 BZY852097:BZY852099 CJU852097:CJU852099 CTQ852097:CTQ852099 DDM852097:DDM852099 DNI852097:DNI852099 DXE852097:DXE852099 EHA852097:EHA852099 EQW852097:EQW852099 FAS852097:FAS852099 FKO852097:FKO852099 FUK852097:FUK852099 GEG852097:GEG852099 GOC852097:GOC852099 GXY852097:GXY852099 HHU852097:HHU852099 HRQ852097:HRQ852099 IBM852097:IBM852099 ILI852097:ILI852099 IVE852097:IVE852099 JFA852097:JFA852099 JOW852097:JOW852099 JYS852097:JYS852099 KIO852097:KIO852099 KSK852097:KSK852099 LCG852097:LCG852099 LMC852097:LMC852099 LVY852097:LVY852099 MFU852097:MFU852099 MPQ852097:MPQ852099 MZM852097:MZM852099 NJI852097:NJI852099 NTE852097:NTE852099 ODA852097:ODA852099 OMW852097:OMW852099 OWS852097:OWS852099 PGO852097:PGO852099 PQK852097:PQK852099 QAG852097:QAG852099 QKC852097:QKC852099 QTY852097:QTY852099 RDU852097:RDU852099 RNQ852097:RNQ852099 RXM852097:RXM852099 SHI852097:SHI852099 SRE852097:SRE852099 TBA852097:TBA852099 TKW852097:TKW852099 TUS852097:TUS852099 UEO852097:UEO852099 UOK852097:UOK852099 UYG852097:UYG852099 VIC852097:VIC852099 VRY852097:VRY852099 WBU852097:WBU852099 WLQ852097:WLQ852099 WVM852097:WVM852099 C917633:E917635 JA917633:JA917635 SW917633:SW917635 ACS917633:ACS917635 AMO917633:AMO917635 AWK917633:AWK917635 BGG917633:BGG917635 BQC917633:BQC917635 BZY917633:BZY917635 CJU917633:CJU917635 CTQ917633:CTQ917635 DDM917633:DDM917635 DNI917633:DNI917635 DXE917633:DXE917635 EHA917633:EHA917635 EQW917633:EQW917635 FAS917633:FAS917635 FKO917633:FKO917635 FUK917633:FUK917635 GEG917633:GEG917635 GOC917633:GOC917635 GXY917633:GXY917635 HHU917633:HHU917635 HRQ917633:HRQ917635 IBM917633:IBM917635 ILI917633:ILI917635 IVE917633:IVE917635 JFA917633:JFA917635 JOW917633:JOW917635 JYS917633:JYS917635 KIO917633:KIO917635 KSK917633:KSK917635 LCG917633:LCG917635 LMC917633:LMC917635 LVY917633:LVY917635 MFU917633:MFU917635 MPQ917633:MPQ917635 MZM917633:MZM917635 NJI917633:NJI917635 NTE917633:NTE917635 ODA917633:ODA917635 OMW917633:OMW917635 OWS917633:OWS917635 PGO917633:PGO917635 PQK917633:PQK917635 QAG917633:QAG917635 QKC917633:QKC917635 QTY917633:QTY917635 RDU917633:RDU917635 RNQ917633:RNQ917635 RXM917633:RXM917635 SHI917633:SHI917635 SRE917633:SRE917635 TBA917633:TBA917635 TKW917633:TKW917635 TUS917633:TUS917635 UEO917633:UEO917635 UOK917633:UOK917635 UYG917633:UYG917635 VIC917633:VIC917635 VRY917633:VRY917635 WBU917633:WBU917635 WLQ917633:WLQ917635 WVM917633:WVM917635 C983169:E983171 JA983169:JA983171 SW983169:SW983171 ACS983169:ACS983171 AMO983169:AMO983171 AWK983169:AWK983171 BGG983169:BGG983171 BQC983169:BQC983171 BZY983169:BZY983171 CJU983169:CJU983171 CTQ983169:CTQ983171 DDM983169:DDM983171 DNI983169:DNI983171 DXE983169:DXE983171 EHA983169:EHA983171 EQW983169:EQW983171 FAS983169:FAS983171 FKO983169:FKO983171 FUK983169:FUK983171 GEG983169:GEG983171 GOC983169:GOC983171 GXY983169:GXY983171 HHU983169:HHU983171 HRQ983169:HRQ983171 IBM983169:IBM983171 ILI983169:ILI983171 IVE983169:IVE983171 JFA983169:JFA983171 JOW983169:JOW983171 JYS983169:JYS983171 KIO983169:KIO983171 KSK983169:KSK983171 LCG983169:LCG983171 LMC983169:LMC983171 LVY983169:LVY983171 MFU983169:MFU983171 MPQ983169:MPQ983171 MZM983169:MZM983171 NJI983169:NJI983171 NTE983169:NTE983171 ODA983169:ODA983171 OMW983169:OMW983171 OWS983169:OWS983171 PGO983169:PGO983171 PQK983169:PQK983171 QAG983169:QAG983171 QKC983169:QKC983171 QTY983169:QTY983171 RDU983169:RDU983171 RNQ983169:RNQ983171 RXM983169:RXM983171 SHI983169:SHI983171 SRE983169:SRE983171 TBA983169:TBA983171 TKW983169:TKW983171 TUS983169:TUS983171 UEO983169:UEO983171 UOK983169:UOK983171 UYG983169:UYG983171 VIC983169:VIC983171 VRY983169:VRY983171 WBU983169:WBU983171 WLQ983169:WLQ983171 WVM983169:WVM983171 C4:E5 JA4:JA5 SW4:SW5 ACS4:ACS5 AMO4:AMO5 AWK4:AWK5 BGG4:BGG5 BQC4:BQC5 BZY4:BZY5 CJU4:CJU5 CTQ4:CTQ5 DDM4:DDM5 DNI4:DNI5 DXE4:DXE5 EHA4:EHA5 EQW4:EQW5 FAS4:FAS5 FKO4:FKO5 FUK4:FUK5 GEG4:GEG5 GOC4:GOC5 GXY4:GXY5 HHU4:HHU5 HRQ4:HRQ5 IBM4:IBM5 ILI4:ILI5 IVE4:IVE5 JFA4:JFA5 JOW4:JOW5 JYS4:JYS5 KIO4:KIO5 KSK4:KSK5 LCG4:LCG5 LMC4:LMC5 LVY4:LVY5 MFU4:MFU5 MPQ4:MPQ5 MZM4:MZM5 NJI4:NJI5 NTE4:NTE5 ODA4:ODA5 OMW4:OMW5 OWS4:OWS5 PGO4:PGO5 PQK4:PQK5 QAG4:QAG5 QKC4:QKC5 QTY4:QTY5 RDU4:RDU5 RNQ4:RNQ5 RXM4:RXM5 SHI4:SHI5 SRE4:SRE5 TBA4:TBA5 TKW4:TKW5 TUS4:TUS5 UEO4:UEO5 UOK4:UOK5 UYG4:UYG5 VIC4:VIC5 VRY4:VRY5 WBU4:WBU5 WLQ4:WLQ5 WVM4:WVM5 C65610:E65613 JA65610:JA65613 SW65610:SW65613 ACS65610:ACS65613 AMO65610:AMO65613 AWK65610:AWK65613 BGG65610:BGG65613 BQC65610:BQC65613 BZY65610:BZY65613 CJU65610:CJU65613 CTQ65610:CTQ65613 DDM65610:DDM65613 DNI65610:DNI65613 DXE65610:DXE65613 EHA65610:EHA65613 EQW65610:EQW65613 FAS65610:FAS65613 FKO65610:FKO65613 FUK65610:FUK65613 GEG65610:GEG65613 GOC65610:GOC65613 GXY65610:GXY65613 HHU65610:HHU65613 HRQ65610:HRQ65613 IBM65610:IBM65613 ILI65610:ILI65613 IVE65610:IVE65613 JFA65610:JFA65613 JOW65610:JOW65613 JYS65610:JYS65613 KIO65610:KIO65613 KSK65610:KSK65613 LCG65610:LCG65613 LMC65610:LMC65613 LVY65610:LVY65613 MFU65610:MFU65613 MPQ65610:MPQ65613 MZM65610:MZM65613 NJI65610:NJI65613 NTE65610:NTE65613 ODA65610:ODA65613 OMW65610:OMW65613 OWS65610:OWS65613 PGO65610:PGO65613 PQK65610:PQK65613 QAG65610:QAG65613 QKC65610:QKC65613 QTY65610:QTY65613 RDU65610:RDU65613 RNQ65610:RNQ65613 RXM65610:RXM65613 SHI65610:SHI65613 SRE65610:SRE65613 TBA65610:TBA65613 TKW65610:TKW65613 TUS65610:TUS65613 UEO65610:UEO65613 UOK65610:UOK65613 UYG65610:UYG65613 VIC65610:VIC65613 VRY65610:VRY65613 WBU65610:WBU65613 WLQ65610:WLQ65613 WVM65610:WVM65613 C131146:E131149 JA131146:JA131149 SW131146:SW131149 ACS131146:ACS131149 AMO131146:AMO131149 AWK131146:AWK131149 BGG131146:BGG131149 BQC131146:BQC131149 BZY131146:BZY131149 CJU131146:CJU131149 CTQ131146:CTQ131149 DDM131146:DDM131149 DNI131146:DNI131149 DXE131146:DXE131149 EHA131146:EHA131149 EQW131146:EQW131149 FAS131146:FAS131149 FKO131146:FKO131149 FUK131146:FUK131149 GEG131146:GEG131149 GOC131146:GOC131149 GXY131146:GXY131149 HHU131146:HHU131149 HRQ131146:HRQ131149 IBM131146:IBM131149 ILI131146:ILI131149 IVE131146:IVE131149 JFA131146:JFA131149 JOW131146:JOW131149 JYS131146:JYS131149 KIO131146:KIO131149 KSK131146:KSK131149 LCG131146:LCG131149 LMC131146:LMC131149 LVY131146:LVY131149 MFU131146:MFU131149 MPQ131146:MPQ131149 MZM131146:MZM131149 NJI131146:NJI131149 NTE131146:NTE131149 ODA131146:ODA131149 OMW131146:OMW131149 OWS131146:OWS131149 PGO131146:PGO131149 PQK131146:PQK131149 QAG131146:QAG131149 QKC131146:QKC131149 QTY131146:QTY131149 RDU131146:RDU131149 RNQ131146:RNQ131149 RXM131146:RXM131149 SHI131146:SHI131149 SRE131146:SRE131149 TBA131146:TBA131149 TKW131146:TKW131149 TUS131146:TUS131149 UEO131146:UEO131149 UOK131146:UOK131149 UYG131146:UYG131149 VIC131146:VIC131149 VRY131146:VRY131149 WBU131146:WBU131149 WLQ131146:WLQ131149 WVM131146:WVM131149 C196682:E196685 JA196682:JA196685 SW196682:SW196685 ACS196682:ACS196685 AMO196682:AMO196685 AWK196682:AWK196685 BGG196682:BGG196685 BQC196682:BQC196685 BZY196682:BZY196685 CJU196682:CJU196685 CTQ196682:CTQ196685 DDM196682:DDM196685 DNI196682:DNI196685 DXE196682:DXE196685 EHA196682:EHA196685 EQW196682:EQW196685 FAS196682:FAS196685 FKO196682:FKO196685 FUK196682:FUK196685 GEG196682:GEG196685 GOC196682:GOC196685 GXY196682:GXY196685 HHU196682:HHU196685 HRQ196682:HRQ196685 IBM196682:IBM196685 ILI196682:ILI196685 IVE196682:IVE196685 JFA196682:JFA196685 JOW196682:JOW196685 JYS196682:JYS196685 KIO196682:KIO196685 KSK196682:KSK196685 LCG196682:LCG196685 LMC196682:LMC196685 LVY196682:LVY196685 MFU196682:MFU196685 MPQ196682:MPQ196685 MZM196682:MZM196685 NJI196682:NJI196685 NTE196682:NTE196685 ODA196682:ODA196685 OMW196682:OMW196685 OWS196682:OWS196685 PGO196682:PGO196685 PQK196682:PQK196685 QAG196682:QAG196685 QKC196682:QKC196685 QTY196682:QTY196685 RDU196682:RDU196685 RNQ196682:RNQ196685 RXM196682:RXM196685 SHI196682:SHI196685 SRE196682:SRE196685 TBA196682:TBA196685 TKW196682:TKW196685 TUS196682:TUS196685 UEO196682:UEO196685 UOK196682:UOK196685 UYG196682:UYG196685 VIC196682:VIC196685 VRY196682:VRY196685 WBU196682:WBU196685 WLQ196682:WLQ196685 WVM196682:WVM196685 C262218:E262221 JA262218:JA262221 SW262218:SW262221 ACS262218:ACS262221 AMO262218:AMO262221 AWK262218:AWK262221 BGG262218:BGG262221 BQC262218:BQC262221 BZY262218:BZY262221 CJU262218:CJU262221 CTQ262218:CTQ262221 DDM262218:DDM262221 DNI262218:DNI262221 DXE262218:DXE262221 EHA262218:EHA262221 EQW262218:EQW262221 FAS262218:FAS262221 FKO262218:FKO262221 FUK262218:FUK262221 GEG262218:GEG262221 GOC262218:GOC262221 GXY262218:GXY262221 HHU262218:HHU262221 HRQ262218:HRQ262221 IBM262218:IBM262221 ILI262218:ILI262221 IVE262218:IVE262221 JFA262218:JFA262221 JOW262218:JOW262221 JYS262218:JYS262221 KIO262218:KIO262221 KSK262218:KSK262221 LCG262218:LCG262221 LMC262218:LMC262221 LVY262218:LVY262221 MFU262218:MFU262221 MPQ262218:MPQ262221 MZM262218:MZM262221 NJI262218:NJI262221 NTE262218:NTE262221 ODA262218:ODA262221 OMW262218:OMW262221 OWS262218:OWS262221 PGO262218:PGO262221 PQK262218:PQK262221 QAG262218:QAG262221 QKC262218:QKC262221 QTY262218:QTY262221 RDU262218:RDU262221 RNQ262218:RNQ262221 RXM262218:RXM262221 SHI262218:SHI262221 SRE262218:SRE262221 TBA262218:TBA262221 TKW262218:TKW262221 TUS262218:TUS262221 UEO262218:UEO262221 UOK262218:UOK262221 UYG262218:UYG262221 VIC262218:VIC262221 VRY262218:VRY262221 WBU262218:WBU262221 WLQ262218:WLQ262221 WVM262218:WVM262221 C327754:E327757 JA327754:JA327757 SW327754:SW327757 ACS327754:ACS327757 AMO327754:AMO327757 AWK327754:AWK327757 BGG327754:BGG327757 BQC327754:BQC327757 BZY327754:BZY327757 CJU327754:CJU327757 CTQ327754:CTQ327757 DDM327754:DDM327757 DNI327754:DNI327757 DXE327754:DXE327757 EHA327754:EHA327757 EQW327754:EQW327757 FAS327754:FAS327757 FKO327754:FKO327757 FUK327754:FUK327757 GEG327754:GEG327757 GOC327754:GOC327757 GXY327754:GXY327757 HHU327754:HHU327757 HRQ327754:HRQ327757 IBM327754:IBM327757 ILI327754:ILI327757 IVE327754:IVE327757 JFA327754:JFA327757 JOW327754:JOW327757 JYS327754:JYS327757 KIO327754:KIO327757 KSK327754:KSK327757 LCG327754:LCG327757 LMC327754:LMC327757 LVY327754:LVY327757 MFU327754:MFU327757 MPQ327754:MPQ327757 MZM327754:MZM327757 NJI327754:NJI327757 NTE327754:NTE327757 ODA327754:ODA327757 OMW327754:OMW327757 OWS327754:OWS327757 PGO327754:PGO327757 PQK327754:PQK327757 QAG327754:QAG327757 QKC327754:QKC327757 QTY327754:QTY327757 RDU327754:RDU327757 RNQ327754:RNQ327757 RXM327754:RXM327757 SHI327754:SHI327757 SRE327754:SRE327757 TBA327754:TBA327757 TKW327754:TKW327757 TUS327754:TUS327757 UEO327754:UEO327757 UOK327754:UOK327757 UYG327754:UYG327757 VIC327754:VIC327757 VRY327754:VRY327757 WBU327754:WBU327757 WLQ327754:WLQ327757 WVM327754:WVM327757 C393290:E393293 JA393290:JA393293 SW393290:SW393293 ACS393290:ACS393293 AMO393290:AMO393293 AWK393290:AWK393293 BGG393290:BGG393293 BQC393290:BQC393293 BZY393290:BZY393293 CJU393290:CJU393293 CTQ393290:CTQ393293 DDM393290:DDM393293 DNI393290:DNI393293 DXE393290:DXE393293 EHA393290:EHA393293 EQW393290:EQW393293 FAS393290:FAS393293 FKO393290:FKO393293 FUK393290:FUK393293 GEG393290:GEG393293 GOC393290:GOC393293 GXY393290:GXY393293 HHU393290:HHU393293 HRQ393290:HRQ393293 IBM393290:IBM393293 ILI393290:ILI393293 IVE393290:IVE393293 JFA393290:JFA393293 JOW393290:JOW393293 JYS393290:JYS393293 KIO393290:KIO393293 KSK393290:KSK393293 LCG393290:LCG393293 LMC393290:LMC393293 LVY393290:LVY393293 MFU393290:MFU393293 MPQ393290:MPQ393293 MZM393290:MZM393293 NJI393290:NJI393293 NTE393290:NTE393293 ODA393290:ODA393293 OMW393290:OMW393293 OWS393290:OWS393293 PGO393290:PGO393293 PQK393290:PQK393293 QAG393290:QAG393293 QKC393290:QKC393293 QTY393290:QTY393293 RDU393290:RDU393293 RNQ393290:RNQ393293 RXM393290:RXM393293 SHI393290:SHI393293 SRE393290:SRE393293 TBA393290:TBA393293 TKW393290:TKW393293 TUS393290:TUS393293 UEO393290:UEO393293 UOK393290:UOK393293 UYG393290:UYG393293 VIC393290:VIC393293 VRY393290:VRY393293 WBU393290:WBU393293 WLQ393290:WLQ393293 WVM393290:WVM393293 C458826:E458829 JA458826:JA458829 SW458826:SW458829 ACS458826:ACS458829 AMO458826:AMO458829 AWK458826:AWK458829 BGG458826:BGG458829 BQC458826:BQC458829 BZY458826:BZY458829 CJU458826:CJU458829 CTQ458826:CTQ458829 DDM458826:DDM458829 DNI458826:DNI458829 DXE458826:DXE458829 EHA458826:EHA458829 EQW458826:EQW458829 FAS458826:FAS458829 FKO458826:FKO458829 FUK458826:FUK458829 GEG458826:GEG458829 GOC458826:GOC458829 GXY458826:GXY458829 HHU458826:HHU458829 HRQ458826:HRQ458829 IBM458826:IBM458829 ILI458826:ILI458829 IVE458826:IVE458829 JFA458826:JFA458829 JOW458826:JOW458829 JYS458826:JYS458829 KIO458826:KIO458829 KSK458826:KSK458829 LCG458826:LCG458829 LMC458826:LMC458829 LVY458826:LVY458829 MFU458826:MFU458829 MPQ458826:MPQ458829 MZM458826:MZM458829 NJI458826:NJI458829 NTE458826:NTE458829 ODA458826:ODA458829 OMW458826:OMW458829 OWS458826:OWS458829 PGO458826:PGO458829 PQK458826:PQK458829 QAG458826:QAG458829 QKC458826:QKC458829 QTY458826:QTY458829 RDU458826:RDU458829 RNQ458826:RNQ458829 RXM458826:RXM458829 SHI458826:SHI458829 SRE458826:SRE458829 TBA458826:TBA458829 TKW458826:TKW458829 TUS458826:TUS458829 UEO458826:UEO458829 UOK458826:UOK458829 UYG458826:UYG458829 VIC458826:VIC458829 VRY458826:VRY458829 WBU458826:WBU458829 WLQ458826:WLQ458829 WVM458826:WVM458829 C524362:E524365 JA524362:JA524365 SW524362:SW524365 ACS524362:ACS524365 AMO524362:AMO524365 AWK524362:AWK524365 BGG524362:BGG524365 BQC524362:BQC524365 BZY524362:BZY524365 CJU524362:CJU524365 CTQ524362:CTQ524365 DDM524362:DDM524365 DNI524362:DNI524365 DXE524362:DXE524365 EHA524362:EHA524365 EQW524362:EQW524365 FAS524362:FAS524365 FKO524362:FKO524365 FUK524362:FUK524365 GEG524362:GEG524365 GOC524362:GOC524365 GXY524362:GXY524365 HHU524362:HHU524365 HRQ524362:HRQ524365 IBM524362:IBM524365 ILI524362:ILI524365 IVE524362:IVE524365 JFA524362:JFA524365 JOW524362:JOW524365 JYS524362:JYS524365 KIO524362:KIO524365 KSK524362:KSK524365 LCG524362:LCG524365 LMC524362:LMC524365 LVY524362:LVY524365 MFU524362:MFU524365 MPQ524362:MPQ524365 MZM524362:MZM524365 NJI524362:NJI524365 NTE524362:NTE524365 ODA524362:ODA524365 OMW524362:OMW524365 OWS524362:OWS524365 PGO524362:PGO524365 PQK524362:PQK524365 QAG524362:QAG524365 QKC524362:QKC524365 QTY524362:QTY524365 RDU524362:RDU524365 RNQ524362:RNQ524365 RXM524362:RXM524365 SHI524362:SHI524365 SRE524362:SRE524365 TBA524362:TBA524365 TKW524362:TKW524365 TUS524362:TUS524365 UEO524362:UEO524365 UOK524362:UOK524365 UYG524362:UYG524365 VIC524362:VIC524365 VRY524362:VRY524365 WBU524362:WBU524365 WLQ524362:WLQ524365 WVM524362:WVM524365 C589898:E589901 JA589898:JA589901 SW589898:SW589901 ACS589898:ACS589901 AMO589898:AMO589901 AWK589898:AWK589901 BGG589898:BGG589901 BQC589898:BQC589901 BZY589898:BZY589901 CJU589898:CJU589901 CTQ589898:CTQ589901 DDM589898:DDM589901 DNI589898:DNI589901 DXE589898:DXE589901 EHA589898:EHA589901 EQW589898:EQW589901 FAS589898:FAS589901 FKO589898:FKO589901 FUK589898:FUK589901 GEG589898:GEG589901 GOC589898:GOC589901 GXY589898:GXY589901 HHU589898:HHU589901 HRQ589898:HRQ589901 IBM589898:IBM589901 ILI589898:ILI589901 IVE589898:IVE589901 JFA589898:JFA589901 JOW589898:JOW589901 JYS589898:JYS589901 KIO589898:KIO589901 KSK589898:KSK589901 LCG589898:LCG589901 LMC589898:LMC589901 LVY589898:LVY589901 MFU589898:MFU589901 MPQ589898:MPQ589901 MZM589898:MZM589901 NJI589898:NJI589901 NTE589898:NTE589901 ODA589898:ODA589901 OMW589898:OMW589901 OWS589898:OWS589901 PGO589898:PGO589901 PQK589898:PQK589901 QAG589898:QAG589901 QKC589898:QKC589901 QTY589898:QTY589901 RDU589898:RDU589901 RNQ589898:RNQ589901 RXM589898:RXM589901 SHI589898:SHI589901 SRE589898:SRE589901 TBA589898:TBA589901 TKW589898:TKW589901 TUS589898:TUS589901 UEO589898:UEO589901 UOK589898:UOK589901 UYG589898:UYG589901 VIC589898:VIC589901 VRY589898:VRY589901 WBU589898:WBU589901 WLQ589898:WLQ589901 WVM589898:WVM589901 C655434:E655437 JA655434:JA655437 SW655434:SW655437 ACS655434:ACS655437 AMO655434:AMO655437 AWK655434:AWK655437 BGG655434:BGG655437 BQC655434:BQC655437 BZY655434:BZY655437 CJU655434:CJU655437 CTQ655434:CTQ655437 DDM655434:DDM655437 DNI655434:DNI655437 DXE655434:DXE655437 EHA655434:EHA655437 EQW655434:EQW655437 FAS655434:FAS655437 FKO655434:FKO655437 FUK655434:FUK655437 GEG655434:GEG655437 GOC655434:GOC655437 GXY655434:GXY655437 HHU655434:HHU655437 HRQ655434:HRQ655437 IBM655434:IBM655437 ILI655434:ILI655437 IVE655434:IVE655437 JFA655434:JFA655437 JOW655434:JOW655437 JYS655434:JYS655437 KIO655434:KIO655437 KSK655434:KSK655437 LCG655434:LCG655437 LMC655434:LMC655437 LVY655434:LVY655437 MFU655434:MFU655437 MPQ655434:MPQ655437 MZM655434:MZM655437 NJI655434:NJI655437 NTE655434:NTE655437 ODA655434:ODA655437 OMW655434:OMW655437 OWS655434:OWS655437 PGO655434:PGO655437 PQK655434:PQK655437 QAG655434:QAG655437 QKC655434:QKC655437 QTY655434:QTY655437 RDU655434:RDU655437 RNQ655434:RNQ655437 RXM655434:RXM655437 SHI655434:SHI655437 SRE655434:SRE655437 TBA655434:TBA655437 TKW655434:TKW655437 TUS655434:TUS655437 UEO655434:UEO655437 UOK655434:UOK655437 UYG655434:UYG655437 VIC655434:VIC655437 VRY655434:VRY655437 WBU655434:WBU655437 WLQ655434:WLQ655437 WVM655434:WVM655437 C720970:E720973 JA720970:JA720973 SW720970:SW720973 ACS720970:ACS720973 AMO720970:AMO720973 AWK720970:AWK720973 BGG720970:BGG720973 BQC720970:BQC720973 BZY720970:BZY720973 CJU720970:CJU720973 CTQ720970:CTQ720973 DDM720970:DDM720973 DNI720970:DNI720973 DXE720970:DXE720973 EHA720970:EHA720973 EQW720970:EQW720973 FAS720970:FAS720973 FKO720970:FKO720973 FUK720970:FUK720973 GEG720970:GEG720973 GOC720970:GOC720973 GXY720970:GXY720973 HHU720970:HHU720973 HRQ720970:HRQ720973 IBM720970:IBM720973 ILI720970:ILI720973 IVE720970:IVE720973 JFA720970:JFA720973 JOW720970:JOW720973 JYS720970:JYS720973 KIO720970:KIO720973 KSK720970:KSK720973 LCG720970:LCG720973 LMC720970:LMC720973 LVY720970:LVY720973 MFU720970:MFU720973 MPQ720970:MPQ720973 MZM720970:MZM720973 NJI720970:NJI720973 NTE720970:NTE720973 ODA720970:ODA720973 OMW720970:OMW720973 OWS720970:OWS720973 PGO720970:PGO720973 PQK720970:PQK720973 QAG720970:QAG720973 QKC720970:QKC720973 QTY720970:QTY720973 RDU720970:RDU720973 RNQ720970:RNQ720973 RXM720970:RXM720973 SHI720970:SHI720973 SRE720970:SRE720973 TBA720970:TBA720973 TKW720970:TKW720973 TUS720970:TUS720973 UEO720970:UEO720973 UOK720970:UOK720973 UYG720970:UYG720973 VIC720970:VIC720973 VRY720970:VRY720973 WBU720970:WBU720973 WLQ720970:WLQ720973 WVM720970:WVM720973 C786506:E786509 JA786506:JA786509 SW786506:SW786509 ACS786506:ACS786509 AMO786506:AMO786509 AWK786506:AWK786509 BGG786506:BGG786509 BQC786506:BQC786509 BZY786506:BZY786509 CJU786506:CJU786509 CTQ786506:CTQ786509 DDM786506:DDM786509 DNI786506:DNI786509 DXE786506:DXE786509 EHA786506:EHA786509 EQW786506:EQW786509 FAS786506:FAS786509 FKO786506:FKO786509 FUK786506:FUK786509 GEG786506:GEG786509 GOC786506:GOC786509 GXY786506:GXY786509 HHU786506:HHU786509 HRQ786506:HRQ786509 IBM786506:IBM786509 ILI786506:ILI786509 IVE786506:IVE786509 JFA786506:JFA786509 JOW786506:JOW786509 JYS786506:JYS786509 KIO786506:KIO786509 KSK786506:KSK786509 LCG786506:LCG786509 LMC786506:LMC786509 LVY786506:LVY786509 MFU786506:MFU786509 MPQ786506:MPQ786509 MZM786506:MZM786509 NJI786506:NJI786509 NTE786506:NTE786509 ODA786506:ODA786509 OMW786506:OMW786509 OWS786506:OWS786509 PGO786506:PGO786509 PQK786506:PQK786509 QAG786506:QAG786509 QKC786506:QKC786509 QTY786506:QTY786509 RDU786506:RDU786509 RNQ786506:RNQ786509 RXM786506:RXM786509 SHI786506:SHI786509 SRE786506:SRE786509 TBA786506:TBA786509 TKW786506:TKW786509 TUS786506:TUS786509 UEO786506:UEO786509 UOK786506:UOK786509 UYG786506:UYG786509 VIC786506:VIC786509 VRY786506:VRY786509 WBU786506:WBU786509 WLQ786506:WLQ786509 WVM786506:WVM786509 C852042:E852045 JA852042:JA852045 SW852042:SW852045 ACS852042:ACS852045 AMO852042:AMO852045 AWK852042:AWK852045 BGG852042:BGG852045 BQC852042:BQC852045 BZY852042:BZY852045 CJU852042:CJU852045 CTQ852042:CTQ852045 DDM852042:DDM852045 DNI852042:DNI852045 DXE852042:DXE852045 EHA852042:EHA852045 EQW852042:EQW852045 FAS852042:FAS852045 FKO852042:FKO852045 FUK852042:FUK852045 GEG852042:GEG852045 GOC852042:GOC852045 GXY852042:GXY852045 HHU852042:HHU852045 HRQ852042:HRQ852045 IBM852042:IBM852045 ILI852042:ILI852045 IVE852042:IVE852045 JFA852042:JFA852045 JOW852042:JOW852045 JYS852042:JYS852045 KIO852042:KIO852045 KSK852042:KSK852045 LCG852042:LCG852045 LMC852042:LMC852045 LVY852042:LVY852045 MFU852042:MFU852045 MPQ852042:MPQ852045 MZM852042:MZM852045 NJI852042:NJI852045 NTE852042:NTE852045 ODA852042:ODA852045 OMW852042:OMW852045 OWS852042:OWS852045 PGO852042:PGO852045 PQK852042:PQK852045 QAG852042:QAG852045 QKC852042:QKC852045 QTY852042:QTY852045 RDU852042:RDU852045 RNQ852042:RNQ852045 RXM852042:RXM852045 SHI852042:SHI852045 SRE852042:SRE852045 TBA852042:TBA852045 TKW852042:TKW852045 TUS852042:TUS852045 UEO852042:UEO852045 UOK852042:UOK852045 UYG852042:UYG852045 VIC852042:VIC852045 VRY852042:VRY852045 WBU852042:WBU852045 WLQ852042:WLQ852045 WVM852042:WVM852045 C917578:E917581 JA917578:JA917581 SW917578:SW917581 ACS917578:ACS917581 AMO917578:AMO917581 AWK917578:AWK917581 BGG917578:BGG917581 BQC917578:BQC917581 BZY917578:BZY917581 CJU917578:CJU917581 CTQ917578:CTQ917581 DDM917578:DDM917581 DNI917578:DNI917581 DXE917578:DXE917581 EHA917578:EHA917581 EQW917578:EQW917581 FAS917578:FAS917581 FKO917578:FKO917581 FUK917578:FUK917581 GEG917578:GEG917581 GOC917578:GOC917581 GXY917578:GXY917581 HHU917578:HHU917581 HRQ917578:HRQ917581 IBM917578:IBM917581 ILI917578:ILI917581 IVE917578:IVE917581 JFA917578:JFA917581 JOW917578:JOW917581 JYS917578:JYS917581 KIO917578:KIO917581 KSK917578:KSK917581 LCG917578:LCG917581 LMC917578:LMC917581 LVY917578:LVY917581 MFU917578:MFU917581 MPQ917578:MPQ917581 MZM917578:MZM917581 NJI917578:NJI917581 NTE917578:NTE917581 ODA917578:ODA917581 OMW917578:OMW917581 OWS917578:OWS917581 PGO917578:PGO917581 PQK917578:PQK917581 QAG917578:QAG917581 QKC917578:QKC917581 QTY917578:QTY917581 RDU917578:RDU917581 RNQ917578:RNQ917581 RXM917578:RXM917581 SHI917578:SHI917581 SRE917578:SRE917581 TBA917578:TBA917581 TKW917578:TKW917581 TUS917578:TUS917581 UEO917578:UEO917581 UOK917578:UOK917581 UYG917578:UYG917581 VIC917578:VIC917581 VRY917578:VRY917581 WBU917578:WBU917581 WLQ917578:WLQ917581 WVM917578:WVM917581 C983114:E983117 JA983114:JA983117 SW983114:SW983117 ACS983114:ACS983117 AMO983114:AMO983117 AWK983114:AWK983117 BGG983114:BGG983117 BQC983114:BQC983117 BZY983114:BZY983117 CJU983114:CJU983117 CTQ983114:CTQ983117 DDM983114:DDM983117 DNI983114:DNI983117 DXE983114:DXE983117 EHA983114:EHA983117 EQW983114:EQW983117 FAS983114:FAS983117 FKO983114:FKO983117 FUK983114:FUK983117 GEG983114:GEG983117 GOC983114:GOC983117 GXY983114:GXY983117 HHU983114:HHU983117 HRQ983114:HRQ983117 IBM983114:IBM983117 ILI983114:ILI983117 IVE983114:IVE983117 JFA983114:JFA983117 JOW983114:JOW983117 JYS983114:JYS983117 KIO983114:KIO983117 KSK983114:KSK983117 LCG983114:LCG983117 LMC983114:LMC983117 LVY983114:LVY983117 MFU983114:MFU983117 MPQ983114:MPQ983117 MZM983114:MZM983117 NJI983114:NJI983117 NTE983114:NTE983117 ODA983114:ODA983117 OMW983114:OMW983117 OWS983114:OWS983117 PGO983114:PGO983117 PQK983114:PQK983117 QAG983114:QAG983117 QKC983114:QKC983117 QTY983114:QTY983117 RDU983114:RDU983117 RNQ983114:RNQ983117 RXM983114:RXM983117 SHI983114:SHI983117 SRE983114:SRE983117 TBA983114:TBA983117 TKW983114:TKW983117 TUS983114:TUS983117 UEO983114:UEO983117 UOK983114:UOK983117 UYG983114:UYG983117 VIC983114:VIC983117 VRY983114:VRY983117 WBU983114:WBU983117 WLQ983114:WLQ983117 WVM983114:WVM983117 C149:F151 JA149:JB151 SW149:SX151 ACS149:ACT151 AMO149:AMP151 AWK149:AWL151 BGG149:BGH151 BQC149:BQD151 BZY149:BZZ151 CJU149:CJV151 CTQ149:CTR151 DDM149:DDN151 DNI149:DNJ151 DXE149:DXF151 EHA149:EHB151 EQW149:EQX151 FAS149:FAT151 FKO149:FKP151 FUK149:FUL151 GEG149:GEH151 GOC149:GOD151 GXY149:GXZ151 HHU149:HHV151 HRQ149:HRR151 IBM149:IBN151 ILI149:ILJ151 IVE149:IVF151 JFA149:JFB151 JOW149:JOX151 JYS149:JYT151 KIO149:KIP151 KSK149:KSL151 LCG149:LCH151 LMC149:LMD151 LVY149:LVZ151 MFU149:MFV151 MPQ149:MPR151 MZM149:MZN151 NJI149:NJJ151 NTE149:NTF151 ODA149:ODB151 OMW149:OMX151 OWS149:OWT151 PGO149:PGP151 PQK149:PQL151 QAG149:QAH151 QKC149:QKD151 QTY149:QTZ151 RDU149:RDV151 RNQ149:RNR151 RXM149:RXN151 SHI149:SHJ151 SRE149:SRF151 TBA149:TBB151 TKW149:TKX151 TUS149:TUT151 UEO149:UEP151 UOK149:UOL151 UYG149:UYH151 VIC149:VID151 VRY149:VRZ151 WBU149:WBV151 WLQ149:WLR151 WVM149:WVN151 C65685:F65687 JA65685:JB65687 SW65685:SX65687 ACS65685:ACT65687 AMO65685:AMP65687 AWK65685:AWL65687 BGG65685:BGH65687 BQC65685:BQD65687 BZY65685:BZZ65687 CJU65685:CJV65687 CTQ65685:CTR65687 DDM65685:DDN65687 DNI65685:DNJ65687 DXE65685:DXF65687 EHA65685:EHB65687 EQW65685:EQX65687 FAS65685:FAT65687 FKO65685:FKP65687 FUK65685:FUL65687 GEG65685:GEH65687 GOC65685:GOD65687 GXY65685:GXZ65687 HHU65685:HHV65687 HRQ65685:HRR65687 IBM65685:IBN65687 ILI65685:ILJ65687 IVE65685:IVF65687 JFA65685:JFB65687 JOW65685:JOX65687 JYS65685:JYT65687 KIO65685:KIP65687 KSK65685:KSL65687 LCG65685:LCH65687 LMC65685:LMD65687 LVY65685:LVZ65687 MFU65685:MFV65687 MPQ65685:MPR65687 MZM65685:MZN65687 NJI65685:NJJ65687 NTE65685:NTF65687 ODA65685:ODB65687 OMW65685:OMX65687 OWS65685:OWT65687 PGO65685:PGP65687 PQK65685:PQL65687 QAG65685:QAH65687 QKC65685:QKD65687 QTY65685:QTZ65687 RDU65685:RDV65687 RNQ65685:RNR65687 RXM65685:RXN65687 SHI65685:SHJ65687 SRE65685:SRF65687 TBA65685:TBB65687 TKW65685:TKX65687 TUS65685:TUT65687 UEO65685:UEP65687 UOK65685:UOL65687 UYG65685:UYH65687 VIC65685:VID65687 VRY65685:VRZ65687 WBU65685:WBV65687 WLQ65685:WLR65687 WVM65685:WVN65687 C131221:F131223 JA131221:JB131223 SW131221:SX131223 ACS131221:ACT131223 AMO131221:AMP131223 AWK131221:AWL131223 BGG131221:BGH131223 BQC131221:BQD131223 BZY131221:BZZ131223 CJU131221:CJV131223 CTQ131221:CTR131223 DDM131221:DDN131223 DNI131221:DNJ131223 DXE131221:DXF131223 EHA131221:EHB131223 EQW131221:EQX131223 FAS131221:FAT131223 FKO131221:FKP131223 FUK131221:FUL131223 GEG131221:GEH131223 GOC131221:GOD131223 GXY131221:GXZ131223 HHU131221:HHV131223 HRQ131221:HRR131223 IBM131221:IBN131223 ILI131221:ILJ131223 IVE131221:IVF131223 JFA131221:JFB131223 JOW131221:JOX131223 JYS131221:JYT131223 KIO131221:KIP131223 KSK131221:KSL131223 LCG131221:LCH131223 LMC131221:LMD131223 LVY131221:LVZ131223 MFU131221:MFV131223 MPQ131221:MPR131223 MZM131221:MZN131223 NJI131221:NJJ131223 NTE131221:NTF131223 ODA131221:ODB131223 OMW131221:OMX131223 OWS131221:OWT131223 PGO131221:PGP131223 PQK131221:PQL131223 QAG131221:QAH131223 QKC131221:QKD131223 QTY131221:QTZ131223 RDU131221:RDV131223 RNQ131221:RNR131223 RXM131221:RXN131223 SHI131221:SHJ131223 SRE131221:SRF131223 TBA131221:TBB131223 TKW131221:TKX131223 TUS131221:TUT131223 UEO131221:UEP131223 UOK131221:UOL131223 UYG131221:UYH131223 VIC131221:VID131223 VRY131221:VRZ131223 WBU131221:WBV131223 WLQ131221:WLR131223 WVM131221:WVN131223 C196757:F196759 JA196757:JB196759 SW196757:SX196759 ACS196757:ACT196759 AMO196757:AMP196759 AWK196757:AWL196759 BGG196757:BGH196759 BQC196757:BQD196759 BZY196757:BZZ196759 CJU196757:CJV196759 CTQ196757:CTR196759 DDM196757:DDN196759 DNI196757:DNJ196759 DXE196757:DXF196759 EHA196757:EHB196759 EQW196757:EQX196759 FAS196757:FAT196759 FKO196757:FKP196759 FUK196757:FUL196759 GEG196757:GEH196759 GOC196757:GOD196759 GXY196757:GXZ196759 HHU196757:HHV196759 HRQ196757:HRR196759 IBM196757:IBN196759 ILI196757:ILJ196759 IVE196757:IVF196759 JFA196757:JFB196759 JOW196757:JOX196759 JYS196757:JYT196759 KIO196757:KIP196759 KSK196757:KSL196759 LCG196757:LCH196759 LMC196757:LMD196759 LVY196757:LVZ196759 MFU196757:MFV196759 MPQ196757:MPR196759 MZM196757:MZN196759 NJI196757:NJJ196759 NTE196757:NTF196759 ODA196757:ODB196759 OMW196757:OMX196759 OWS196757:OWT196759 PGO196757:PGP196759 PQK196757:PQL196759 QAG196757:QAH196759 QKC196757:QKD196759 QTY196757:QTZ196759 RDU196757:RDV196759 RNQ196757:RNR196759 RXM196757:RXN196759 SHI196757:SHJ196759 SRE196757:SRF196759 TBA196757:TBB196759 TKW196757:TKX196759 TUS196757:TUT196759 UEO196757:UEP196759 UOK196757:UOL196759 UYG196757:UYH196759 VIC196757:VID196759 VRY196757:VRZ196759 WBU196757:WBV196759 WLQ196757:WLR196759 WVM196757:WVN196759 C262293:F262295 JA262293:JB262295 SW262293:SX262295 ACS262293:ACT262295 AMO262293:AMP262295 AWK262293:AWL262295 BGG262293:BGH262295 BQC262293:BQD262295 BZY262293:BZZ262295 CJU262293:CJV262295 CTQ262293:CTR262295 DDM262293:DDN262295 DNI262293:DNJ262295 DXE262293:DXF262295 EHA262293:EHB262295 EQW262293:EQX262295 FAS262293:FAT262295 FKO262293:FKP262295 FUK262293:FUL262295 GEG262293:GEH262295 GOC262293:GOD262295 GXY262293:GXZ262295 HHU262293:HHV262295 HRQ262293:HRR262295 IBM262293:IBN262295 ILI262293:ILJ262295 IVE262293:IVF262295 JFA262293:JFB262295 JOW262293:JOX262295 JYS262293:JYT262295 KIO262293:KIP262295 KSK262293:KSL262295 LCG262293:LCH262295 LMC262293:LMD262295 LVY262293:LVZ262295 MFU262293:MFV262295 MPQ262293:MPR262295 MZM262293:MZN262295 NJI262293:NJJ262295 NTE262293:NTF262295 ODA262293:ODB262295 OMW262293:OMX262295 OWS262293:OWT262295 PGO262293:PGP262295 PQK262293:PQL262295 QAG262293:QAH262295 QKC262293:QKD262295 QTY262293:QTZ262295 RDU262293:RDV262295 RNQ262293:RNR262295 RXM262293:RXN262295 SHI262293:SHJ262295 SRE262293:SRF262295 TBA262293:TBB262295 TKW262293:TKX262295 TUS262293:TUT262295 UEO262293:UEP262295 UOK262293:UOL262295 UYG262293:UYH262295 VIC262293:VID262295 VRY262293:VRZ262295 WBU262293:WBV262295 WLQ262293:WLR262295 WVM262293:WVN262295 C327829:F327831 JA327829:JB327831 SW327829:SX327831 ACS327829:ACT327831 AMO327829:AMP327831 AWK327829:AWL327831 BGG327829:BGH327831 BQC327829:BQD327831 BZY327829:BZZ327831 CJU327829:CJV327831 CTQ327829:CTR327831 DDM327829:DDN327831 DNI327829:DNJ327831 DXE327829:DXF327831 EHA327829:EHB327831 EQW327829:EQX327831 FAS327829:FAT327831 FKO327829:FKP327831 FUK327829:FUL327831 GEG327829:GEH327831 GOC327829:GOD327831 GXY327829:GXZ327831 HHU327829:HHV327831 HRQ327829:HRR327831 IBM327829:IBN327831 ILI327829:ILJ327831 IVE327829:IVF327831 JFA327829:JFB327831 JOW327829:JOX327831 JYS327829:JYT327831 KIO327829:KIP327831 KSK327829:KSL327831 LCG327829:LCH327831 LMC327829:LMD327831 LVY327829:LVZ327831 MFU327829:MFV327831 MPQ327829:MPR327831 MZM327829:MZN327831 NJI327829:NJJ327831 NTE327829:NTF327831 ODA327829:ODB327831 OMW327829:OMX327831 OWS327829:OWT327831 PGO327829:PGP327831 PQK327829:PQL327831 QAG327829:QAH327831 QKC327829:QKD327831 QTY327829:QTZ327831 RDU327829:RDV327831 RNQ327829:RNR327831 RXM327829:RXN327831 SHI327829:SHJ327831 SRE327829:SRF327831 TBA327829:TBB327831 TKW327829:TKX327831 TUS327829:TUT327831 UEO327829:UEP327831 UOK327829:UOL327831 UYG327829:UYH327831 VIC327829:VID327831 VRY327829:VRZ327831 WBU327829:WBV327831 WLQ327829:WLR327831 WVM327829:WVN327831 C393365:F393367 JA393365:JB393367 SW393365:SX393367 ACS393365:ACT393367 AMO393365:AMP393367 AWK393365:AWL393367 BGG393365:BGH393367 BQC393365:BQD393367 BZY393365:BZZ393367 CJU393365:CJV393367 CTQ393365:CTR393367 DDM393365:DDN393367 DNI393365:DNJ393367 DXE393365:DXF393367 EHA393365:EHB393367 EQW393365:EQX393367 FAS393365:FAT393367 FKO393365:FKP393367 FUK393365:FUL393367 GEG393365:GEH393367 GOC393365:GOD393367 GXY393365:GXZ393367 HHU393365:HHV393367 HRQ393365:HRR393367 IBM393365:IBN393367 ILI393365:ILJ393367 IVE393365:IVF393367 JFA393365:JFB393367 JOW393365:JOX393367 JYS393365:JYT393367 KIO393365:KIP393367 KSK393365:KSL393367 LCG393365:LCH393367 LMC393365:LMD393367 LVY393365:LVZ393367 MFU393365:MFV393367 MPQ393365:MPR393367 MZM393365:MZN393367 NJI393365:NJJ393367 NTE393365:NTF393367 ODA393365:ODB393367 OMW393365:OMX393367 OWS393365:OWT393367 PGO393365:PGP393367 PQK393365:PQL393367 QAG393365:QAH393367 QKC393365:QKD393367 QTY393365:QTZ393367 RDU393365:RDV393367 RNQ393365:RNR393367 RXM393365:RXN393367 SHI393365:SHJ393367 SRE393365:SRF393367 TBA393365:TBB393367 TKW393365:TKX393367 TUS393365:TUT393367 UEO393365:UEP393367 UOK393365:UOL393367 UYG393365:UYH393367 VIC393365:VID393367 VRY393365:VRZ393367 WBU393365:WBV393367 WLQ393365:WLR393367 WVM393365:WVN393367 C458901:F458903 JA458901:JB458903 SW458901:SX458903 ACS458901:ACT458903 AMO458901:AMP458903 AWK458901:AWL458903 BGG458901:BGH458903 BQC458901:BQD458903 BZY458901:BZZ458903 CJU458901:CJV458903 CTQ458901:CTR458903 DDM458901:DDN458903 DNI458901:DNJ458903 DXE458901:DXF458903 EHA458901:EHB458903 EQW458901:EQX458903 FAS458901:FAT458903 FKO458901:FKP458903 FUK458901:FUL458903 GEG458901:GEH458903 GOC458901:GOD458903 GXY458901:GXZ458903 HHU458901:HHV458903 HRQ458901:HRR458903 IBM458901:IBN458903 ILI458901:ILJ458903 IVE458901:IVF458903 JFA458901:JFB458903 JOW458901:JOX458903 JYS458901:JYT458903 KIO458901:KIP458903 KSK458901:KSL458903 LCG458901:LCH458903 LMC458901:LMD458903 LVY458901:LVZ458903 MFU458901:MFV458903 MPQ458901:MPR458903 MZM458901:MZN458903 NJI458901:NJJ458903 NTE458901:NTF458903 ODA458901:ODB458903 OMW458901:OMX458903 OWS458901:OWT458903 PGO458901:PGP458903 PQK458901:PQL458903 QAG458901:QAH458903 QKC458901:QKD458903 QTY458901:QTZ458903 RDU458901:RDV458903 RNQ458901:RNR458903 RXM458901:RXN458903 SHI458901:SHJ458903 SRE458901:SRF458903 TBA458901:TBB458903 TKW458901:TKX458903 TUS458901:TUT458903 UEO458901:UEP458903 UOK458901:UOL458903 UYG458901:UYH458903 VIC458901:VID458903 VRY458901:VRZ458903 WBU458901:WBV458903 WLQ458901:WLR458903 WVM458901:WVN458903 C524437:F524439 JA524437:JB524439 SW524437:SX524439 ACS524437:ACT524439 AMO524437:AMP524439 AWK524437:AWL524439 BGG524437:BGH524439 BQC524437:BQD524439 BZY524437:BZZ524439 CJU524437:CJV524439 CTQ524437:CTR524439 DDM524437:DDN524439 DNI524437:DNJ524439 DXE524437:DXF524439 EHA524437:EHB524439 EQW524437:EQX524439 FAS524437:FAT524439 FKO524437:FKP524439 FUK524437:FUL524439 GEG524437:GEH524439 GOC524437:GOD524439 GXY524437:GXZ524439 HHU524437:HHV524439 HRQ524437:HRR524439 IBM524437:IBN524439 ILI524437:ILJ524439 IVE524437:IVF524439 JFA524437:JFB524439 JOW524437:JOX524439 JYS524437:JYT524439 KIO524437:KIP524439 KSK524437:KSL524439 LCG524437:LCH524439 LMC524437:LMD524439 LVY524437:LVZ524439 MFU524437:MFV524439 MPQ524437:MPR524439 MZM524437:MZN524439 NJI524437:NJJ524439 NTE524437:NTF524439 ODA524437:ODB524439 OMW524437:OMX524439 OWS524437:OWT524439 PGO524437:PGP524439 PQK524437:PQL524439 QAG524437:QAH524439 QKC524437:QKD524439 QTY524437:QTZ524439 RDU524437:RDV524439 RNQ524437:RNR524439 RXM524437:RXN524439 SHI524437:SHJ524439 SRE524437:SRF524439 TBA524437:TBB524439 TKW524437:TKX524439 TUS524437:TUT524439 UEO524437:UEP524439 UOK524437:UOL524439 UYG524437:UYH524439 VIC524437:VID524439 VRY524437:VRZ524439 WBU524437:WBV524439 WLQ524437:WLR524439 WVM524437:WVN524439 C589973:F589975 JA589973:JB589975 SW589973:SX589975 ACS589973:ACT589975 AMO589973:AMP589975 AWK589973:AWL589975 BGG589973:BGH589975 BQC589973:BQD589975 BZY589973:BZZ589975 CJU589973:CJV589975 CTQ589973:CTR589975 DDM589973:DDN589975 DNI589973:DNJ589975 DXE589973:DXF589975 EHA589973:EHB589975 EQW589973:EQX589975 FAS589973:FAT589975 FKO589973:FKP589975 FUK589973:FUL589975 GEG589973:GEH589975 GOC589973:GOD589975 GXY589973:GXZ589975 HHU589973:HHV589975 HRQ589973:HRR589975 IBM589973:IBN589975 ILI589973:ILJ589975 IVE589973:IVF589975 JFA589973:JFB589975 JOW589973:JOX589975 JYS589973:JYT589975 KIO589973:KIP589975 KSK589973:KSL589975 LCG589973:LCH589975 LMC589973:LMD589975 LVY589973:LVZ589975 MFU589973:MFV589975 MPQ589973:MPR589975 MZM589973:MZN589975 NJI589973:NJJ589975 NTE589973:NTF589975 ODA589973:ODB589975 OMW589973:OMX589975 OWS589973:OWT589975 PGO589973:PGP589975 PQK589973:PQL589975 QAG589973:QAH589975 QKC589973:QKD589975 QTY589973:QTZ589975 RDU589973:RDV589975 RNQ589973:RNR589975 RXM589973:RXN589975 SHI589973:SHJ589975 SRE589973:SRF589975 TBA589973:TBB589975 TKW589973:TKX589975 TUS589973:TUT589975 UEO589973:UEP589975 UOK589973:UOL589975 UYG589973:UYH589975 VIC589973:VID589975 VRY589973:VRZ589975 WBU589973:WBV589975 WLQ589973:WLR589975 WVM589973:WVN589975 C655509:F655511 JA655509:JB655511 SW655509:SX655511 ACS655509:ACT655511 AMO655509:AMP655511 AWK655509:AWL655511 BGG655509:BGH655511 BQC655509:BQD655511 BZY655509:BZZ655511 CJU655509:CJV655511 CTQ655509:CTR655511 DDM655509:DDN655511 DNI655509:DNJ655511 DXE655509:DXF655511 EHA655509:EHB655511 EQW655509:EQX655511 FAS655509:FAT655511 FKO655509:FKP655511 FUK655509:FUL655511 GEG655509:GEH655511 GOC655509:GOD655511 GXY655509:GXZ655511 HHU655509:HHV655511 HRQ655509:HRR655511 IBM655509:IBN655511 ILI655509:ILJ655511 IVE655509:IVF655511 JFA655509:JFB655511 JOW655509:JOX655511 JYS655509:JYT655511 KIO655509:KIP655511 KSK655509:KSL655511 LCG655509:LCH655511 LMC655509:LMD655511 LVY655509:LVZ655511 MFU655509:MFV655511 MPQ655509:MPR655511 MZM655509:MZN655511 NJI655509:NJJ655511 NTE655509:NTF655511 ODA655509:ODB655511 OMW655509:OMX655511 OWS655509:OWT655511 PGO655509:PGP655511 PQK655509:PQL655511 QAG655509:QAH655511 QKC655509:QKD655511 QTY655509:QTZ655511 RDU655509:RDV655511 RNQ655509:RNR655511 RXM655509:RXN655511 SHI655509:SHJ655511 SRE655509:SRF655511 TBA655509:TBB655511 TKW655509:TKX655511 TUS655509:TUT655511 UEO655509:UEP655511 UOK655509:UOL655511 UYG655509:UYH655511 VIC655509:VID655511 VRY655509:VRZ655511 WBU655509:WBV655511 WLQ655509:WLR655511 WVM655509:WVN655511 C721045:F721047 JA721045:JB721047 SW721045:SX721047 ACS721045:ACT721047 AMO721045:AMP721047 AWK721045:AWL721047 BGG721045:BGH721047 BQC721045:BQD721047 BZY721045:BZZ721047 CJU721045:CJV721047 CTQ721045:CTR721047 DDM721045:DDN721047 DNI721045:DNJ721047 DXE721045:DXF721047 EHA721045:EHB721047 EQW721045:EQX721047 FAS721045:FAT721047 FKO721045:FKP721047 FUK721045:FUL721047 GEG721045:GEH721047 GOC721045:GOD721047 GXY721045:GXZ721047 HHU721045:HHV721047 HRQ721045:HRR721047 IBM721045:IBN721047 ILI721045:ILJ721047 IVE721045:IVF721047 JFA721045:JFB721047 JOW721045:JOX721047 JYS721045:JYT721047 KIO721045:KIP721047 KSK721045:KSL721047 LCG721045:LCH721047 LMC721045:LMD721047 LVY721045:LVZ721047 MFU721045:MFV721047 MPQ721045:MPR721047 MZM721045:MZN721047 NJI721045:NJJ721047 NTE721045:NTF721047 ODA721045:ODB721047 OMW721045:OMX721047 OWS721045:OWT721047 PGO721045:PGP721047 PQK721045:PQL721047 QAG721045:QAH721047 QKC721045:QKD721047 QTY721045:QTZ721047 RDU721045:RDV721047 RNQ721045:RNR721047 RXM721045:RXN721047 SHI721045:SHJ721047 SRE721045:SRF721047 TBA721045:TBB721047 TKW721045:TKX721047 TUS721045:TUT721047 UEO721045:UEP721047 UOK721045:UOL721047 UYG721045:UYH721047 VIC721045:VID721047 VRY721045:VRZ721047 WBU721045:WBV721047 WLQ721045:WLR721047 WVM721045:WVN721047 C786581:F786583 JA786581:JB786583 SW786581:SX786583 ACS786581:ACT786583 AMO786581:AMP786583 AWK786581:AWL786583 BGG786581:BGH786583 BQC786581:BQD786583 BZY786581:BZZ786583 CJU786581:CJV786583 CTQ786581:CTR786583 DDM786581:DDN786583 DNI786581:DNJ786583 DXE786581:DXF786583 EHA786581:EHB786583 EQW786581:EQX786583 FAS786581:FAT786583 FKO786581:FKP786583 FUK786581:FUL786583 GEG786581:GEH786583 GOC786581:GOD786583 GXY786581:GXZ786583 HHU786581:HHV786583 HRQ786581:HRR786583 IBM786581:IBN786583 ILI786581:ILJ786583 IVE786581:IVF786583 JFA786581:JFB786583 JOW786581:JOX786583 JYS786581:JYT786583 KIO786581:KIP786583 KSK786581:KSL786583 LCG786581:LCH786583 LMC786581:LMD786583 LVY786581:LVZ786583 MFU786581:MFV786583 MPQ786581:MPR786583 MZM786581:MZN786583 NJI786581:NJJ786583 NTE786581:NTF786583 ODA786581:ODB786583 OMW786581:OMX786583 OWS786581:OWT786583 PGO786581:PGP786583 PQK786581:PQL786583 QAG786581:QAH786583 QKC786581:QKD786583 QTY786581:QTZ786583 RDU786581:RDV786583 RNQ786581:RNR786583 RXM786581:RXN786583 SHI786581:SHJ786583 SRE786581:SRF786583 TBA786581:TBB786583 TKW786581:TKX786583 TUS786581:TUT786583 UEO786581:UEP786583 UOK786581:UOL786583 UYG786581:UYH786583 VIC786581:VID786583 VRY786581:VRZ786583 WBU786581:WBV786583 WLQ786581:WLR786583 WVM786581:WVN786583 C852117:F852119 JA852117:JB852119 SW852117:SX852119 ACS852117:ACT852119 AMO852117:AMP852119 AWK852117:AWL852119 BGG852117:BGH852119 BQC852117:BQD852119 BZY852117:BZZ852119 CJU852117:CJV852119 CTQ852117:CTR852119 DDM852117:DDN852119 DNI852117:DNJ852119 DXE852117:DXF852119 EHA852117:EHB852119 EQW852117:EQX852119 FAS852117:FAT852119 FKO852117:FKP852119 FUK852117:FUL852119 GEG852117:GEH852119 GOC852117:GOD852119 GXY852117:GXZ852119 HHU852117:HHV852119 HRQ852117:HRR852119 IBM852117:IBN852119 ILI852117:ILJ852119 IVE852117:IVF852119 JFA852117:JFB852119 JOW852117:JOX852119 JYS852117:JYT852119 KIO852117:KIP852119 KSK852117:KSL852119 LCG852117:LCH852119 LMC852117:LMD852119 LVY852117:LVZ852119 MFU852117:MFV852119 MPQ852117:MPR852119 MZM852117:MZN852119 NJI852117:NJJ852119 NTE852117:NTF852119 ODA852117:ODB852119 OMW852117:OMX852119 OWS852117:OWT852119 PGO852117:PGP852119 PQK852117:PQL852119 QAG852117:QAH852119 QKC852117:QKD852119 QTY852117:QTZ852119 RDU852117:RDV852119 RNQ852117:RNR852119 RXM852117:RXN852119 SHI852117:SHJ852119 SRE852117:SRF852119 TBA852117:TBB852119 TKW852117:TKX852119 TUS852117:TUT852119 UEO852117:UEP852119 UOK852117:UOL852119 UYG852117:UYH852119 VIC852117:VID852119 VRY852117:VRZ852119 WBU852117:WBV852119 WLQ852117:WLR852119 WVM852117:WVN852119 C917653:F917655 JA917653:JB917655 SW917653:SX917655 ACS917653:ACT917655 AMO917653:AMP917655 AWK917653:AWL917655 BGG917653:BGH917655 BQC917653:BQD917655 BZY917653:BZZ917655 CJU917653:CJV917655 CTQ917653:CTR917655 DDM917653:DDN917655 DNI917653:DNJ917655 DXE917653:DXF917655 EHA917653:EHB917655 EQW917653:EQX917655 FAS917653:FAT917655 FKO917653:FKP917655 FUK917653:FUL917655 GEG917653:GEH917655 GOC917653:GOD917655 GXY917653:GXZ917655 HHU917653:HHV917655 HRQ917653:HRR917655 IBM917653:IBN917655 ILI917653:ILJ917655 IVE917653:IVF917655 JFA917653:JFB917655 JOW917653:JOX917655 JYS917653:JYT917655 KIO917653:KIP917655 KSK917653:KSL917655 LCG917653:LCH917655 LMC917653:LMD917655 LVY917653:LVZ917655 MFU917653:MFV917655 MPQ917653:MPR917655 MZM917653:MZN917655 NJI917653:NJJ917655 NTE917653:NTF917655 ODA917653:ODB917655 OMW917653:OMX917655 OWS917653:OWT917655 PGO917653:PGP917655 PQK917653:PQL917655 QAG917653:QAH917655 QKC917653:QKD917655 QTY917653:QTZ917655 RDU917653:RDV917655 RNQ917653:RNR917655 RXM917653:RXN917655 SHI917653:SHJ917655 SRE917653:SRF917655 TBA917653:TBB917655 TKW917653:TKX917655 TUS917653:TUT917655 UEO917653:UEP917655 UOK917653:UOL917655 UYG917653:UYH917655 VIC917653:VID917655 VRY917653:VRZ917655 WBU917653:WBV917655 WLQ917653:WLR917655 WVM917653:WVN917655 C983189:F983191 JA983189:JB983191 SW983189:SX983191 ACS983189:ACT983191 AMO983189:AMP983191 AWK983189:AWL983191 BGG983189:BGH983191 BQC983189:BQD983191 BZY983189:BZZ983191 CJU983189:CJV983191 CTQ983189:CTR983191 DDM983189:DDN983191 DNI983189:DNJ983191 DXE983189:DXF983191 EHA983189:EHB983191 EQW983189:EQX983191 FAS983189:FAT983191 FKO983189:FKP983191 FUK983189:FUL983191 GEG983189:GEH983191 GOC983189:GOD983191 GXY983189:GXZ983191 HHU983189:HHV983191 HRQ983189:HRR983191 IBM983189:IBN983191 ILI983189:ILJ983191 IVE983189:IVF983191 JFA983189:JFB983191 JOW983189:JOX983191 JYS983189:JYT983191 KIO983189:KIP983191 KSK983189:KSL983191 LCG983189:LCH983191 LMC983189:LMD983191 LVY983189:LVZ983191 MFU983189:MFV983191 MPQ983189:MPR983191 MZM983189:MZN983191 NJI983189:NJJ983191 NTE983189:NTF983191 ODA983189:ODB983191 OMW983189:OMX983191 OWS983189:OWT983191 PGO983189:PGP983191 PQK983189:PQL983191 QAG983189:QAH983191 QKC983189:QKD983191 QTY983189:QTZ983191 RDU983189:RDV983191 RNQ983189:RNR983191 RXM983189:RXN983191 SHI983189:SHJ983191 SRE983189:SRF983191 TBA983189:TBB983191 TKW983189:TKX983191 TUS983189:TUT983191 UEO983189:UEP983191 UOK983189:UOL983191 UYG983189:UYH983191 VIC983189:VID983191 VRY983189:VRZ983191 WBU983189:WBV983191 WLQ983189:WLR983191 WVM983189:WVN983191 C156:F156 JA156:JB156 SW156:SX156 ACS156:ACT156 AMO156:AMP156 AWK156:AWL156 BGG156:BGH156 BQC156:BQD156 BZY156:BZZ156 CJU156:CJV156 CTQ156:CTR156 DDM156:DDN156 DNI156:DNJ156 DXE156:DXF156 EHA156:EHB156 EQW156:EQX156 FAS156:FAT156 FKO156:FKP156 FUK156:FUL156 GEG156:GEH156 GOC156:GOD156 GXY156:GXZ156 HHU156:HHV156 HRQ156:HRR156 IBM156:IBN156 ILI156:ILJ156 IVE156:IVF156 JFA156:JFB156 JOW156:JOX156 JYS156:JYT156 KIO156:KIP156 KSK156:KSL156 LCG156:LCH156 LMC156:LMD156 LVY156:LVZ156 MFU156:MFV156 MPQ156:MPR156 MZM156:MZN156 NJI156:NJJ156 NTE156:NTF156 ODA156:ODB156 OMW156:OMX156 OWS156:OWT156 PGO156:PGP156 PQK156:PQL156 QAG156:QAH156 QKC156:QKD156 QTY156:QTZ156 RDU156:RDV156 RNQ156:RNR156 RXM156:RXN156 SHI156:SHJ156 SRE156:SRF156 TBA156:TBB156 TKW156:TKX156 TUS156:TUT156 UEO156:UEP156 UOK156:UOL156 UYG156:UYH156 VIC156:VID156 VRY156:VRZ156 WBU156:WBV156 WLQ156:WLR156 WVM156:WVN156 C65692:F65692 JA65692:JB65692 SW65692:SX65692 ACS65692:ACT65692 AMO65692:AMP65692 AWK65692:AWL65692 BGG65692:BGH65692 BQC65692:BQD65692 BZY65692:BZZ65692 CJU65692:CJV65692 CTQ65692:CTR65692 DDM65692:DDN65692 DNI65692:DNJ65692 DXE65692:DXF65692 EHA65692:EHB65692 EQW65692:EQX65692 FAS65692:FAT65692 FKO65692:FKP65692 FUK65692:FUL65692 GEG65692:GEH65692 GOC65692:GOD65692 GXY65692:GXZ65692 HHU65692:HHV65692 HRQ65692:HRR65692 IBM65692:IBN65692 ILI65692:ILJ65692 IVE65692:IVF65692 JFA65692:JFB65692 JOW65692:JOX65692 JYS65692:JYT65692 KIO65692:KIP65692 KSK65692:KSL65692 LCG65692:LCH65692 LMC65692:LMD65692 LVY65692:LVZ65692 MFU65692:MFV65692 MPQ65692:MPR65692 MZM65692:MZN65692 NJI65692:NJJ65692 NTE65692:NTF65692 ODA65692:ODB65692 OMW65692:OMX65692 OWS65692:OWT65692 PGO65692:PGP65692 PQK65692:PQL65692 QAG65692:QAH65692 QKC65692:QKD65692 QTY65692:QTZ65692 RDU65692:RDV65692 RNQ65692:RNR65692 RXM65692:RXN65692 SHI65692:SHJ65692 SRE65692:SRF65692 TBA65692:TBB65692 TKW65692:TKX65692 TUS65692:TUT65692 UEO65692:UEP65692 UOK65692:UOL65692 UYG65692:UYH65692 VIC65692:VID65692 VRY65692:VRZ65692 WBU65692:WBV65692 WLQ65692:WLR65692 WVM65692:WVN65692 C131228:F131228 JA131228:JB131228 SW131228:SX131228 ACS131228:ACT131228 AMO131228:AMP131228 AWK131228:AWL131228 BGG131228:BGH131228 BQC131228:BQD131228 BZY131228:BZZ131228 CJU131228:CJV131228 CTQ131228:CTR131228 DDM131228:DDN131228 DNI131228:DNJ131228 DXE131228:DXF131228 EHA131228:EHB131228 EQW131228:EQX131228 FAS131228:FAT131228 FKO131228:FKP131228 FUK131228:FUL131228 GEG131228:GEH131228 GOC131228:GOD131228 GXY131228:GXZ131228 HHU131228:HHV131228 HRQ131228:HRR131228 IBM131228:IBN131228 ILI131228:ILJ131228 IVE131228:IVF131228 JFA131228:JFB131228 JOW131228:JOX131228 JYS131228:JYT131228 KIO131228:KIP131228 KSK131228:KSL131228 LCG131228:LCH131228 LMC131228:LMD131228 LVY131228:LVZ131228 MFU131228:MFV131228 MPQ131228:MPR131228 MZM131228:MZN131228 NJI131228:NJJ131228 NTE131228:NTF131228 ODA131228:ODB131228 OMW131228:OMX131228 OWS131228:OWT131228 PGO131228:PGP131228 PQK131228:PQL131228 QAG131228:QAH131228 QKC131228:QKD131228 QTY131228:QTZ131228 RDU131228:RDV131228 RNQ131228:RNR131228 RXM131228:RXN131228 SHI131228:SHJ131228 SRE131228:SRF131228 TBA131228:TBB131228 TKW131228:TKX131228 TUS131228:TUT131228 UEO131228:UEP131228 UOK131228:UOL131228 UYG131228:UYH131228 VIC131228:VID131228 VRY131228:VRZ131228 WBU131228:WBV131228 WLQ131228:WLR131228 WVM131228:WVN131228 C196764:F196764 JA196764:JB196764 SW196764:SX196764 ACS196764:ACT196764 AMO196764:AMP196764 AWK196764:AWL196764 BGG196764:BGH196764 BQC196764:BQD196764 BZY196764:BZZ196764 CJU196764:CJV196764 CTQ196764:CTR196764 DDM196764:DDN196764 DNI196764:DNJ196764 DXE196764:DXF196764 EHA196764:EHB196764 EQW196764:EQX196764 FAS196764:FAT196764 FKO196764:FKP196764 FUK196764:FUL196764 GEG196764:GEH196764 GOC196764:GOD196764 GXY196764:GXZ196764 HHU196764:HHV196764 HRQ196764:HRR196764 IBM196764:IBN196764 ILI196764:ILJ196764 IVE196764:IVF196764 JFA196764:JFB196764 JOW196764:JOX196764 JYS196764:JYT196764 KIO196764:KIP196764 KSK196764:KSL196764 LCG196764:LCH196764 LMC196764:LMD196764 LVY196764:LVZ196764 MFU196764:MFV196764 MPQ196764:MPR196764 MZM196764:MZN196764 NJI196764:NJJ196764 NTE196764:NTF196764 ODA196764:ODB196764 OMW196764:OMX196764 OWS196764:OWT196764 PGO196764:PGP196764 PQK196764:PQL196764 QAG196764:QAH196764 QKC196764:QKD196764 QTY196764:QTZ196764 RDU196764:RDV196764 RNQ196764:RNR196764 RXM196764:RXN196764 SHI196764:SHJ196764 SRE196764:SRF196764 TBA196764:TBB196764 TKW196764:TKX196764 TUS196764:TUT196764 UEO196764:UEP196764 UOK196764:UOL196764 UYG196764:UYH196764 VIC196764:VID196764 VRY196764:VRZ196764 WBU196764:WBV196764 WLQ196764:WLR196764 WVM196764:WVN196764 C262300:F262300 JA262300:JB262300 SW262300:SX262300 ACS262300:ACT262300 AMO262300:AMP262300 AWK262300:AWL262300 BGG262300:BGH262300 BQC262300:BQD262300 BZY262300:BZZ262300 CJU262300:CJV262300 CTQ262300:CTR262300 DDM262300:DDN262300 DNI262300:DNJ262300 DXE262300:DXF262300 EHA262300:EHB262300 EQW262300:EQX262300 FAS262300:FAT262300 FKO262300:FKP262300 FUK262300:FUL262300 GEG262300:GEH262300 GOC262300:GOD262300 GXY262300:GXZ262300 HHU262300:HHV262300 HRQ262300:HRR262300 IBM262300:IBN262300 ILI262300:ILJ262300 IVE262300:IVF262300 JFA262300:JFB262300 JOW262300:JOX262300 JYS262300:JYT262300 KIO262300:KIP262300 KSK262300:KSL262300 LCG262300:LCH262300 LMC262300:LMD262300 LVY262300:LVZ262300 MFU262300:MFV262300 MPQ262300:MPR262300 MZM262300:MZN262300 NJI262300:NJJ262300 NTE262300:NTF262300 ODA262300:ODB262300 OMW262300:OMX262300 OWS262300:OWT262300 PGO262300:PGP262300 PQK262300:PQL262300 QAG262300:QAH262300 QKC262300:QKD262300 QTY262300:QTZ262300 RDU262300:RDV262300 RNQ262300:RNR262300 RXM262300:RXN262300 SHI262300:SHJ262300 SRE262300:SRF262300 TBA262300:TBB262300 TKW262300:TKX262300 TUS262300:TUT262300 UEO262300:UEP262300 UOK262300:UOL262300 UYG262300:UYH262300 VIC262300:VID262300 VRY262300:VRZ262300 WBU262300:WBV262300 WLQ262300:WLR262300 WVM262300:WVN262300 C327836:F327836 JA327836:JB327836 SW327836:SX327836 ACS327836:ACT327836 AMO327836:AMP327836 AWK327836:AWL327836 BGG327836:BGH327836 BQC327836:BQD327836 BZY327836:BZZ327836 CJU327836:CJV327836 CTQ327836:CTR327836 DDM327836:DDN327836 DNI327836:DNJ327836 DXE327836:DXF327836 EHA327836:EHB327836 EQW327836:EQX327836 FAS327836:FAT327836 FKO327836:FKP327836 FUK327836:FUL327836 GEG327836:GEH327836 GOC327836:GOD327836 GXY327836:GXZ327836 HHU327836:HHV327836 HRQ327836:HRR327836 IBM327836:IBN327836 ILI327836:ILJ327836 IVE327836:IVF327836 JFA327836:JFB327836 JOW327836:JOX327836 JYS327836:JYT327836 KIO327836:KIP327836 KSK327836:KSL327836 LCG327836:LCH327836 LMC327836:LMD327836 LVY327836:LVZ327836 MFU327836:MFV327836 MPQ327836:MPR327836 MZM327836:MZN327836 NJI327836:NJJ327836 NTE327836:NTF327836 ODA327836:ODB327836 OMW327836:OMX327836 OWS327836:OWT327836 PGO327836:PGP327836 PQK327836:PQL327836 QAG327836:QAH327836 QKC327836:QKD327836 QTY327836:QTZ327836 RDU327836:RDV327836 RNQ327836:RNR327836 RXM327836:RXN327836 SHI327836:SHJ327836 SRE327836:SRF327836 TBA327836:TBB327836 TKW327836:TKX327836 TUS327836:TUT327836 UEO327836:UEP327836 UOK327836:UOL327836 UYG327836:UYH327836 VIC327836:VID327836 VRY327836:VRZ327836 WBU327836:WBV327836 WLQ327836:WLR327836 WVM327836:WVN327836 C393372:F393372 JA393372:JB393372 SW393372:SX393372 ACS393372:ACT393372 AMO393372:AMP393372 AWK393372:AWL393372 BGG393372:BGH393372 BQC393372:BQD393372 BZY393372:BZZ393372 CJU393372:CJV393372 CTQ393372:CTR393372 DDM393372:DDN393372 DNI393372:DNJ393372 DXE393372:DXF393372 EHA393372:EHB393372 EQW393372:EQX393372 FAS393372:FAT393372 FKO393372:FKP393372 FUK393372:FUL393372 GEG393372:GEH393372 GOC393372:GOD393372 GXY393372:GXZ393372 HHU393372:HHV393372 HRQ393372:HRR393372 IBM393372:IBN393372 ILI393372:ILJ393372 IVE393372:IVF393372 JFA393372:JFB393372 JOW393372:JOX393372 JYS393372:JYT393372 KIO393372:KIP393372 KSK393372:KSL393372 LCG393372:LCH393372 LMC393372:LMD393372 LVY393372:LVZ393372 MFU393372:MFV393372 MPQ393372:MPR393372 MZM393372:MZN393372 NJI393372:NJJ393372 NTE393372:NTF393372 ODA393372:ODB393372 OMW393372:OMX393372 OWS393372:OWT393372 PGO393372:PGP393372 PQK393372:PQL393372 QAG393372:QAH393372 QKC393372:QKD393372 QTY393372:QTZ393372 RDU393372:RDV393372 RNQ393372:RNR393372 RXM393372:RXN393372 SHI393372:SHJ393372 SRE393372:SRF393372 TBA393372:TBB393372 TKW393372:TKX393372 TUS393372:TUT393372 UEO393372:UEP393372 UOK393372:UOL393372 UYG393372:UYH393372 VIC393372:VID393372 VRY393372:VRZ393372 WBU393372:WBV393372 WLQ393372:WLR393372 WVM393372:WVN393372 C458908:F458908 JA458908:JB458908 SW458908:SX458908 ACS458908:ACT458908 AMO458908:AMP458908 AWK458908:AWL458908 BGG458908:BGH458908 BQC458908:BQD458908 BZY458908:BZZ458908 CJU458908:CJV458908 CTQ458908:CTR458908 DDM458908:DDN458908 DNI458908:DNJ458908 DXE458908:DXF458908 EHA458908:EHB458908 EQW458908:EQX458908 FAS458908:FAT458908 FKO458908:FKP458908 FUK458908:FUL458908 GEG458908:GEH458908 GOC458908:GOD458908 GXY458908:GXZ458908 HHU458908:HHV458908 HRQ458908:HRR458908 IBM458908:IBN458908 ILI458908:ILJ458908 IVE458908:IVF458908 JFA458908:JFB458908 JOW458908:JOX458908 JYS458908:JYT458908 KIO458908:KIP458908 KSK458908:KSL458908 LCG458908:LCH458908 LMC458908:LMD458908 LVY458908:LVZ458908 MFU458908:MFV458908 MPQ458908:MPR458908 MZM458908:MZN458908 NJI458908:NJJ458908 NTE458908:NTF458908 ODA458908:ODB458908 OMW458908:OMX458908 OWS458908:OWT458908 PGO458908:PGP458908 PQK458908:PQL458908 QAG458908:QAH458908 QKC458908:QKD458908 QTY458908:QTZ458908 RDU458908:RDV458908 RNQ458908:RNR458908 RXM458908:RXN458908 SHI458908:SHJ458908 SRE458908:SRF458908 TBA458908:TBB458908 TKW458908:TKX458908 TUS458908:TUT458908 UEO458908:UEP458908 UOK458908:UOL458908 UYG458908:UYH458908 VIC458908:VID458908 VRY458908:VRZ458908 WBU458908:WBV458908 WLQ458908:WLR458908 WVM458908:WVN458908 C524444:F524444 JA524444:JB524444 SW524444:SX524444 ACS524444:ACT524444 AMO524444:AMP524444 AWK524444:AWL524444 BGG524444:BGH524444 BQC524444:BQD524444 BZY524444:BZZ524444 CJU524444:CJV524444 CTQ524444:CTR524444 DDM524444:DDN524444 DNI524444:DNJ524444 DXE524444:DXF524444 EHA524444:EHB524444 EQW524444:EQX524444 FAS524444:FAT524444 FKO524444:FKP524444 FUK524444:FUL524444 GEG524444:GEH524444 GOC524444:GOD524444 GXY524444:GXZ524444 HHU524444:HHV524444 HRQ524444:HRR524444 IBM524444:IBN524444 ILI524444:ILJ524444 IVE524444:IVF524444 JFA524444:JFB524444 JOW524444:JOX524444 JYS524444:JYT524444 KIO524444:KIP524444 KSK524444:KSL524444 LCG524444:LCH524444 LMC524444:LMD524444 LVY524444:LVZ524444 MFU524444:MFV524444 MPQ524444:MPR524444 MZM524444:MZN524444 NJI524444:NJJ524444 NTE524444:NTF524444 ODA524444:ODB524444 OMW524444:OMX524444 OWS524444:OWT524444 PGO524444:PGP524444 PQK524444:PQL524444 QAG524444:QAH524444 QKC524444:QKD524444 QTY524444:QTZ524444 RDU524444:RDV524444 RNQ524444:RNR524444 RXM524444:RXN524444 SHI524444:SHJ524444 SRE524444:SRF524444 TBA524444:TBB524444 TKW524444:TKX524444 TUS524444:TUT524444 UEO524444:UEP524444 UOK524444:UOL524444 UYG524444:UYH524444 VIC524444:VID524444 VRY524444:VRZ524444 WBU524444:WBV524444 WLQ524444:WLR524444 WVM524444:WVN524444 C589980:F589980 JA589980:JB589980 SW589980:SX589980 ACS589980:ACT589980 AMO589980:AMP589980 AWK589980:AWL589980 BGG589980:BGH589980 BQC589980:BQD589980 BZY589980:BZZ589980 CJU589980:CJV589980 CTQ589980:CTR589980 DDM589980:DDN589980 DNI589980:DNJ589980 DXE589980:DXF589980 EHA589980:EHB589980 EQW589980:EQX589980 FAS589980:FAT589980 FKO589980:FKP589980 FUK589980:FUL589980 GEG589980:GEH589980 GOC589980:GOD589980 GXY589980:GXZ589980 HHU589980:HHV589980 HRQ589980:HRR589980 IBM589980:IBN589980 ILI589980:ILJ589980 IVE589980:IVF589980 JFA589980:JFB589980 JOW589980:JOX589980 JYS589980:JYT589980 KIO589980:KIP589980 KSK589980:KSL589980 LCG589980:LCH589980 LMC589980:LMD589980 LVY589980:LVZ589980 MFU589980:MFV589980 MPQ589980:MPR589980 MZM589980:MZN589980 NJI589980:NJJ589980 NTE589980:NTF589980 ODA589980:ODB589980 OMW589980:OMX589980 OWS589980:OWT589980 PGO589980:PGP589980 PQK589980:PQL589980 QAG589980:QAH589980 QKC589980:QKD589980 QTY589980:QTZ589980 RDU589980:RDV589980 RNQ589980:RNR589980 RXM589980:RXN589980 SHI589980:SHJ589980 SRE589980:SRF589980 TBA589980:TBB589980 TKW589980:TKX589980 TUS589980:TUT589980 UEO589980:UEP589980 UOK589980:UOL589980 UYG589980:UYH589980 VIC589980:VID589980 VRY589980:VRZ589980 WBU589980:WBV589980 WLQ589980:WLR589980 WVM589980:WVN589980 C655516:F655516 JA655516:JB655516 SW655516:SX655516 ACS655516:ACT655516 AMO655516:AMP655516 AWK655516:AWL655516 BGG655516:BGH655516 BQC655516:BQD655516 BZY655516:BZZ655516 CJU655516:CJV655516 CTQ655516:CTR655516 DDM655516:DDN655516 DNI655516:DNJ655516 DXE655516:DXF655516 EHA655516:EHB655516 EQW655516:EQX655516 FAS655516:FAT655516 FKO655516:FKP655516 FUK655516:FUL655516 GEG655516:GEH655516 GOC655516:GOD655516 GXY655516:GXZ655516 HHU655516:HHV655516 HRQ655516:HRR655516 IBM655516:IBN655516 ILI655516:ILJ655516 IVE655516:IVF655516 JFA655516:JFB655516 JOW655516:JOX655516 JYS655516:JYT655516 KIO655516:KIP655516 KSK655516:KSL655516 LCG655516:LCH655516 LMC655516:LMD655516 LVY655516:LVZ655516 MFU655516:MFV655516 MPQ655516:MPR655516 MZM655516:MZN655516 NJI655516:NJJ655516 NTE655516:NTF655516 ODA655516:ODB655516 OMW655516:OMX655516 OWS655516:OWT655516 PGO655516:PGP655516 PQK655516:PQL655516 QAG655516:QAH655516 QKC655516:QKD655516 QTY655516:QTZ655516 RDU655516:RDV655516 RNQ655516:RNR655516 RXM655516:RXN655516 SHI655516:SHJ655516 SRE655516:SRF655516 TBA655516:TBB655516 TKW655516:TKX655516 TUS655516:TUT655516 UEO655516:UEP655516 UOK655516:UOL655516 UYG655516:UYH655516 VIC655516:VID655516 VRY655516:VRZ655516 WBU655516:WBV655516 WLQ655516:WLR655516 WVM655516:WVN655516 C721052:F721052 JA721052:JB721052 SW721052:SX721052 ACS721052:ACT721052 AMO721052:AMP721052 AWK721052:AWL721052 BGG721052:BGH721052 BQC721052:BQD721052 BZY721052:BZZ721052 CJU721052:CJV721052 CTQ721052:CTR721052 DDM721052:DDN721052 DNI721052:DNJ721052 DXE721052:DXF721052 EHA721052:EHB721052 EQW721052:EQX721052 FAS721052:FAT721052 FKO721052:FKP721052 FUK721052:FUL721052 GEG721052:GEH721052 GOC721052:GOD721052 GXY721052:GXZ721052 HHU721052:HHV721052 HRQ721052:HRR721052 IBM721052:IBN721052 ILI721052:ILJ721052 IVE721052:IVF721052 JFA721052:JFB721052 JOW721052:JOX721052 JYS721052:JYT721052 KIO721052:KIP721052 KSK721052:KSL721052 LCG721052:LCH721052 LMC721052:LMD721052 LVY721052:LVZ721052 MFU721052:MFV721052 MPQ721052:MPR721052 MZM721052:MZN721052 NJI721052:NJJ721052 NTE721052:NTF721052 ODA721052:ODB721052 OMW721052:OMX721052 OWS721052:OWT721052 PGO721052:PGP721052 PQK721052:PQL721052 QAG721052:QAH721052 QKC721052:QKD721052 QTY721052:QTZ721052 RDU721052:RDV721052 RNQ721052:RNR721052 RXM721052:RXN721052 SHI721052:SHJ721052 SRE721052:SRF721052 TBA721052:TBB721052 TKW721052:TKX721052 TUS721052:TUT721052 UEO721052:UEP721052 UOK721052:UOL721052 UYG721052:UYH721052 VIC721052:VID721052 VRY721052:VRZ721052 WBU721052:WBV721052 WLQ721052:WLR721052 WVM721052:WVN721052 C786588:F786588 JA786588:JB786588 SW786588:SX786588 ACS786588:ACT786588 AMO786588:AMP786588 AWK786588:AWL786588 BGG786588:BGH786588 BQC786588:BQD786588 BZY786588:BZZ786588 CJU786588:CJV786588 CTQ786588:CTR786588 DDM786588:DDN786588 DNI786588:DNJ786588 DXE786588:DXF786588 EHA786588:EHB786588 EQW786588:EQX786588 FAS786588:FAT786588 FKO786588:FKP786588 FUK786588:FUL786588 GEG786588:GEH786588 GOC786588:GOD786588 GXY786588:GXZ786588 HHU786588:HHV786588 HRQ786588:HRR786588 IBM786588:IBN786588 ILI786588:ILJ786588 IVE786588:IVF786588 JFA786588:JFB786588 JOW786588:JOX786588 JYS786588:JYT786588 KIO786588:KIP786588 KSK786588:KSL786588 LCG786588:LCH786588 LMC786588:LMD786588 LVY786588:LVZ786588 MFU786588:MFV786588 MPQ786588:MPR786588 MZM786588:MZN786588 NJI786588:NJJ786588 NTE786588:NTF786588 ODA786588:ODB786588 OMW786588:OMX786588 OWS786588:OWT786588 PGO786588:PGP786588 PQK786588:PQL786588 QAG786588:QAH786588 QKC786588:QKD786588 QTY786588:QTZ786588 RDU786588:RDV786588 RNQ786588:RNR786588 RXM786588:RXN786588 SHI786588:SHJ786588 SRE786588:SRF786588 TBA786588:TBB786588 TKW786588:TKX786588 TUS786588:TUT786588 UEO786588:UEP786588 UOK786588:UOL786588 UYG786588:UYH786588 VIC786588:VID786588 VRY786588:VRZ786588 WBU786588:WBV786588 WLQ786588:WLR786588 WVM786588:WVN786588 C852124:F852124 JA852124:JB852124 SW852124:SX852124 ACS852124:ACT852124 AMO852124:AMP852124 AWK852124:AWL852124 BGG852124:BGH852124 BQC852124:BQD852124 BZY852124:BZZ852124 CJU852124:CJV852124 CTQ852124:CTR852124 DDM852124:DDN852124 DNI852124:DNJ852124 DXE852124:DXF852124 EHA852124:EHB852124 EQW852124:EQX852124 FAS852124:FAT852124 FKO852124:FKP852124 FUK852124:FUL852124 GEG852124:GEH852124 GOC852124:GOD852124 GXY852124:GXZ852124 HHU852124:HHV852124 HRQ852124:HRR852124 IBM852124:IBN852124 ILI852124:ILJ852124 IVE852124:IVF852124 JFA852124:JFB852124 JOW852124:JOX852124 JYS852124:JYT852124 KIO852124:KIP852124 KSK852124:KSL852124 LCG852124:LCH852124 LMC852124:LMD852124 LVY852124:LVZ852124 MFU852124:MFV852124 MPQ852124:MPR852124 MZM852124:MZN852124 NJI852124:NJJ852124 NTE852124:NTF852124 ODA852124:ODB852124 OMW852124:OMX852124 OWS852124:OWT852124 PGO852124:PGP852124 PQK852124:PQL852124 QAG852124:QAH852124 QKC852124:QKD852124 QTY852124:QTZ852124 RDU852124:RDV852124 RNQ852124:RNR852124 RXM852124:RXN852124 SHI852124:SHJ852124 SRE852124:SRF852124 TBA852124:TBB852124 TKW852124:TKX852124 TUS852124:TUT852124 UEO852124:UEP852124 UOK852124:UOL852124 UYG852124:UYH852124 VIC852124:VID852124 VRY852124:VRZ852124 WBU852124:WBV852124 WLQ852124:WLR852124 WVM852124:WVN852124 C917660:F917660 JA917660:JB917660 SW917660:SX917660 ACS917660:ACT917660 AMO917660:AMP917660 AWK917660:AWL917660 BGG917660:BGH917660 BQC917660:BQD917660 BZY917660:BZZ917660 CJU917660:CJV917660 CTQ917660:CTR917660 DDM917660:DDN917660 DNI917660:DNJ917660 DXE917660:DXF917660 EHA917660:EHB917660 EQW917660:EQX917660 FAS917660:FAT917660 FKO917660:FKP917660 FUK917660:FUL917660 GEG917660:GEH917660 GOC917660:GOD917660 GXY917660:GXZ917660 HHU917660:HHV917660 HRQ917660:HRR917660 IBM917660:IBN917660 ILI917660:ILJ917660 IVE917660:IVF917660 JFA917660:JFB917660 JOW917660:JOX917660 JYS917660:JYT917660 KIO917660:KIP917660 KSK917660:KSL917660 LCG917660:LCH917660 LMC917660:LMD917660 LVY917660:LVZ917660 MFU917660:MFV917660 MPQ917660:MPR917660 MZM917660:MZN917660 NJI917660:NJJ917660 NTE917660:NTF917660 ODA917660:ODB917660 OMW917660:OMX917660 OWS917660:OWT917660 PGO917660:PGP917660 PQK917660:PQL917660 QAG917660:QAH917660 QKC917660:QKD917660 QTY917660:QTZ917660 RDU917660:RDV917660 RNQ917660:RNR917660 RXM917660:RXN917660 SHI917660:SHJ917660 SRE917660:SRF917660 TBA917660:TBB917660 TKW917660:TKX917660 TUS917660:TUT917660 UEO917660:UEP917660 UOK917660:UOL917660 UYG917660:UYH917660 VIC917660:VID917660 VRY917660:VRZ917660 WBU917660:WBV917660 WLQ917660:WLR917660 WVM917660:WVN917660 C983196:F983196 JA983196:JB983196 SW983196:SX983196 ACS983196:ACT983196 AMO983196:AMP983196 AWK983196:AWL983196 BGG983196:BGH983196 BQC983196:BQD983196 BZY983196:BZZ983196 CJU983196:CJV983196 CTQ983196:CTR983196 DDM983196:DDN983196 DNI983196:DNJ983196 DXE983196:DXF983196 EHA983196:EHB983196 EQW983196:EQX983196 FAS983196:FAT983196 FKO983196:FKP983196 FUK983196:FUL983196 GEG983196:GEH983196 GOC983196:GOD983196 GXY983196:GXZ983196 HHU983196:HHV983196 HRQ983196:HRR983196 IBM983196:IBN983196 ILI983196:ILJ983196 IVE983196:IVF983196 JFA983196:JFB983196 JOW983196:JOX983196 JYS983196:JYT983196 KIO983196:KIP983196 KSK983196:KSL983196 LCG983196:LCH983196 LMC983196:LMD983196 LVY983196:LVZ983196 MFU983196:MFV983196 MPQ983196:MPR983196 MZM983196:MZN983196 NJI983196:NJJ983196 NTE983196:NTF983196 ODA983196:ODB983196 OMW983196:OMX983196 OWS983196:OWT983196 PGO983196:PGP983196 PQK983196:PQL983196 QAG983196:QAH983196 QKC983196:QKD983196 QTY983196:QTZ983196 RDU983196:RDV983196 RNQ983196:RNR983196 RXM983196:RXN983196 SHI983196:SHJ983196 SRE983196:SRF983196 TBA983196:TBB983196 TKW983196:TKX983196 TUS983196:TUT983196 UEO983196:UEP983196 UOK983196:UOL983196 UYG983196:UYH983196 VIC983196:VID983196 VRY983196:VRZ983196 WBU983196:WBV983196 WLQ983196:WLR983196 WVM983196:WVN983196 F65629 JB65629 SX65629 ACT65629 AMP65629 AWL65629 BGH65629 BQD65629 BZZ65629 CJV65629 CTR65629 DDN65629 DNJ65629 DXF65629 EHB65629 EQX65629 FAT65629 FKP65629 FUL65629 GEH65629 GOD65629 GXZ65629 HHV65629 HRR65629 IBN65629 ILJ65629 IVF65629 JFB65629 JOX65629 JYT65629 KIP65629 KSL65629 LCH65629 LMD65629 LVZ65629 MFV65629 MPR65629 MZN65629 NJJ65629 NTF65629 ODB65629 OMX65629 OWT65629 PGP65629 PQL65629 QAH65629 QKD65629 QTZ65629 RDV65629 RNR65629 RXN65629 SHJ65629 SRF65629 TBB65629 TKX65629 TUT65629 UEP65629 UOL65629 UYH65629 VID65629 VRZ65629 WBV65629 WLR65629 WVN65629 F131165 JB131165 SX131165 ACT131165 AMP131165 AWL131165 BGH131165 BQD131165 BZZ131165 CJV131165 CTR131165 DDN131165 DNJ131165 DXF131165 EHB131165 EQX131165 FAT131165 FKP131165 FUL131165 GEH131165 GOD131165 GXZ131165 HHV131165 HRR131165 IBN131165 ILJ131165 IVF131165 JFB131165 JOX131165 JYT131165 KIP131165 KSL131165 LCH131165 LMD131165 LVZ131165 MFV131165 MPR131165 MZN131165 NJJ131165 NTF131165 ODB131165 OMX131165 OWT131165 PGP131165 PQL131165 QAH131165 QKD131165 QTZ131165 RDV131165 RNR131165 RXN131165 SHJ131165 SRF131165 TBB131165 TKX131165 TUT131165 UEP131165 UOL131165 UYH131165 VID131165 VRZ131165 WBV131165 WLR131165 WVN131165 F196701 JB196701 SX196701 ACT196701 AMP196701 AWL196701 BGH196701 BQD196701 BZZ196701 CJV196701 CTR196701 DDN196701 DNJ196701 DXF196701 EHB196701 EQX196701 FAT196701 FKP196701 FUL196701 GEH196701 GOD196701 GXZ196701 HHV196701 HRR196701 IBN196701 ILJ196701 IVF196701 JFB196701 JOX196701 JYT196701 KIP196701 KSL196701 LCH196701 LMD196701 LVZ196701 MFV196701 MPR196701 MZN196701 NJJ196701 NTF196701 ODB196701 OMX196701 OWT196701 PGP196701 PQL196701 QAH196701 QKD196701 QTZ196701 RDV196701 RNR196701 RXN196701 SHJ196701 SRF196701 TBB196701 TKX196701 TUT196701 UEP196701 UOL196701 UYH196701 VID196701 VRZ196701 WBV196701 WLR196701 WVN196701 F262237 JB262237 SX262237 ACT262237 AMP262237 AWL262237 BGH262237 BQD262237 BZZ262237 CJV262237 CTR262237 DDN262237 DNJ262237 DXF262237 EHB262237 EQX262237 FAT262237 FKP262237 FUL262237 GEH262237 GOD262237 GXZ262237 HHV262237 HRR262237 IBN262237 ILJ262237 IVF262237 JFB262237 JOX262237 JYT262237 KIP262237 KSL262237 LCH262237 LMD262237 LVZ262237 MFV262237 MPR262237 MZN262237 NJJ262237 NTF262237 ODB262237 OMX262237 OWT262237 PGP262237 PQL262237 QAH262237 QKD262237 QTZ262237 RDV262237 RNR262237 RXN262237 SHJ262237 SRF262237 TBB262237 TKX262237 TUT262237 UEP262237 UOL262237 UYH262237 VID262237 VRZ262237 WBV262237 WLR262237 WVN262237 F327773 JB327773 SX327773 ACT327773 AMP327773 AWL327773 BGH327773 BQD327773 BZZ327773 CJV327773 CTR327773 DDN327773 DNJ327773 DXF327773 EHB327773 EQX327773 FAT327773 FKP327773 FUL327773 GEH327773 GOD327773 GXZ327773 HHV327773 HRR327773 IBN327773 ILJ327773 IVF327773 JFB327773 JOX327773 JYT327773 KIP327773 KSL327773 LCH327773 LMD327773 LVZ327773 MFV327773 MPR327773 MZN327773 NJJ327773 NTF327773 ODB327773 OMX327773 OWT327773 PGP327773 PQL327773 QAH327773 QKD327773 QTZ327773 RDV327773 RNR327773 RXN327773 SHJ327773 SRF327773 TBB327773 TKX327773 TUT327773 UEP327773 UOL327773 UYH327773 VID327773 VRZ327773 WBV327773 WLR327773 WVN327773 F393309 JB393309 SX393309 ACT393309 AMP393309 AWL393309 BGH393309 BQD393309 BZZ393309 CJV393309 CTR393309 DDN393309 DNJ393309 DXF393309 EHB393309 EQX393309 FAT393309 FKP393309 FUL393309 GEH393309 GOD393309 GXZ393309 HHV393309 HRR393309 IBN393309 ILJ393309 IVF393309 JFB393309 JOX393309 JYT393309 KIP393309 KSL393309 LCH393309 LMD393309 LVZ393309 MFV393309 MPR393309 MZN393309 NJJ393309 NTF393309 ODB393309 OMX393309 OWT393309 PGP393309 PQL393309 QAH393309 QKD393309 QTZ393309 RDV393309 RNR393309 RXN393309 SHJ393309 SRF393309 TBB393309 TKX393309 TUT393309 UEP393309 UOL393309 UYH393309 VID393309 VRZ393309 WBV393309 WLR393309 WVN393309 F458845 JB458845 SX458845 ACT458845 AMP458845 AWL458845 BGH458845 BQD458845 BZZ458845 CJV458845 CTR458845 DDN458845 DNJ458845 DXF458845 EHB458845 EQX458845 FAT458845 FKP458845 FUL458845 GEH458845 GOD458845 GXZ458845 HHV458845 HRR458845 IBN458845 ILJ458845 IVF458845 JFB458845 JOX458845 JYT458845 KIP458845 KSL458845 LCH458845 LMD458845 LVZ458845 MFV458845 MPR458845 MZN458845 NJJ458845 NTF458845 ODB458845 OMX458845 OWT458845 PGP458845 PQL458845 QAH458845 QKD458845 QTZ458845 RDV458845 RNR458845 RXN458845 SHJ458845 SRF458845 TBB458845 TKX458845 TUT458845 UEP458845 UOL458845 UYH458845 VID458845 VRZ458845 WBV458845 WLR458845 WVN458845 F524381 JB524381 SX524381 ACT524381 AMP524381 AWL524381 BGH524381 BQD524381 BZZ524381 CJV524381 CTR524381 DDN524381 DNJ524381 DXF524381 EHB524381 EQX524381 FAT524381 FKP524381 FUL524381 GEH524381 GOD524381 GXZ524381 HHV524381 HRR524381 IBN524381 ILJ524381 IVF524381 JFB524381 JOX524381 JYT524381 KIP524381 KSL524381 LCH524381 LMD524381 LVZ524381 MFV524381 MPR524381 MZN524381 NJJ524381 NTF524381 ODB524381 OMX524381 OWT524381 PGP524381 PQL524381 QAH524381 QKD524381 QTZ524381 RDV524381 RNR524381 RXN524381 SHJ524381 SRF524381 TBB524381 TKX524381 TUT524381 UEP524381 UOL524381 UYH524381 VID524381 VRZ524381 WBV524381 WLR524381 WVN524381 F589917 JB589917 SX589917 ACT589917 AMP589917 AWL589917 BGH589917 BQD589917 BZZ589917 CJV589917 CTR589917 DDN589917 DNJ589917 DXF589917 EHB589917 EQX589917 FAT589917 FKP589917 FUL589917 GEH589917 GOD589917 GXZ589917 HHV589917 HRR589917 IBN589917 ILJ589917 IVF589917 JFB589917 JOX589917 JYT589917 KIP589917 KSL589917 LCH589917 LMD589917 LVZ589917 MFV589917 MPR589917 MZN589917 NJJ589917 NTF589917 ODB589917 OMX589917 OWT589917 PGP589917 PQL589917 QAH589917 QKD589917 QTZ589917 RDV589917 RNR589917 RXN589917 SHJ589917 SRF589917 TBB589917 TKX589917 TUT589917 UEP589917 UOL589917 UYH589917 VID589917 VRZ589917 WBV589917 WLR589917 WVN589917 F655453 JB655453 SX655453 ACT655453 AMP655453 AWL655453 BGH655453 BQD655453 BZZ655453 CJV655453 CTR655453 DDN655453 DNJ655453 DXF655453 EHB655453 EQX655453 FAT655453 FKP655453 FUL655453 GEH655453 GOD655453 GXZ655453 HHV655453 HRR655453 IBN655453 ILJ655453 IVF655453 JFB655453 JOX655453 JYT655453 KIP655453 KSL655453 LCH655453 LMD655453 LVZ655453 MFV655453 MPR655453 MZN655453 NJJ655453 NTF655453 ODB655453 OMX655453 OWT655453 PGP655453 PQL655453 QAH655453 QKD655453 QTZ655453 RDV655453 RNR655453 RXN655453 SHJ655453 SRF655453 TBB655453 TKX655453 TUT655453 UEP655453 UOL655453 UYH655453 VID655453 VRZ655453 WBV655453 WLR655453 WVN655453 F720989 JB720989 SX720989 ACT720989 AMP720989 AWL720989 BGH720989 BQD720989 BZZ720989 CJV720989 CTR720989 DDN720989 DNJ720989 DXF720989 EHB720989 EQX720989 FAT720989 FKP720989 FUL720989 GEH720989 GOD720989 GXZ720989 HHV720989 HRR720989 IBN720989 ILJ720989 IVF720989 JFB720989 JOX720989 JYT720989 KIP720989 KSL720989 LCH720989 LMD720989 LVZ720989 MFV720989 MPR720989 MZN720989 NJJ720989 NTF720989 ODB720989 OMX720989 OWT720989 PGP720989 PQL720989 QAH720989 QKD720989 QTZ720989 RDV720989 RNR720989 RXN720989 SHJ720989 SRF720989 TBB720989 TKX720989 TUT720989 UEP720989 UOL720989 UYH720989 VID720989 VRZ720989 WBV720989 WLR720989 WVN720989 F786525 JB786525 SX786525 ACT786525 AMP786525 AWL786525 BGH786525 BQD786525 BZZ786525 CJV786525 CTR786525 DDN786525 DNJ786525 DXF786525 EHB786525 EQX786525 FAT786525 FKP786525 FUL786525 GEH786525 GOD786525 GXZ786525 HHV786525 HRR786525 IBN786525 ILJ786525 IVF786525 JFB786525 JOX786525 JYT786525 KIP786525 KSL786525 LCH786525 LMD786525 LVZ786525 MFV786525 MPR786525 MZN786525 NJJ786525 NTF786525 ODB786525 OMX786525 OWT786525 PGP786525 PQL786525 QAH786525 QKD786525 QTZ786525 RDV786525 RNR786525 RXN786525 SHJ786525 SRF786525 TBB786525 TKX786525 TUT786525 UEP786525 UOL786525 UYH786525 VID786525 VRZ786525 WBV786525 WLR786525 WVN786525 F852061 JB852061 SX852061 ACT852061 AMP852061 AWL852061 BGH852061 BQD852061 BZZ852061 CJV852061 CTR852061 DDN852061 DNJ852061 DXF852061 EHB852061 EQX852061 FAT852061 FKP852061 FUL852061 GEH852061 GOD852061 GXZ852061 HHV852061 HRR852061 IBN852061 ILJ852061 IVF852061 JFB852061 JOX852061 JYT852061 KIP852061 KSL852061 LCH852061 LMD852061 LVZ852061 MFV852061 MPR852061 MZN852061 NJJ852061 NTF852061 ODB852061 OMX852061 OWT852061 PGP852061 PQL852061 QAH852061 QKD852061 QTZ852061 RDV852061 RNR852061 RXN852061 SHJ852061 SRF852061 TBB852061 TKX852061 TUT852061 UEP852061 UOL852061 UYH852061 VID852061 VRZ852061 WBV852061 WLR852061 WVN852061 F917597 JB917597 SX917597 ACT917597 AMP917597 AWL917597 BGH917597 BQD917597 BZZ917597 CJV917597 CTR917597 DDN917597 DNJ917597 DXF917597 EHB917597 EQX917597 FAT917597 FKP917597 FUL917597 GEH917597 GOD917597 GXZ917597 HHV917597 HRR917597 IBN917597 ILJ917597 IVF917597 JFB917597 JOX917597 JYT917597 KIP917597 KSL917597 LCH917597 LMD917597 LVZ917597 MFV917597 MPR917597 MZN917597 NJJ917597 NTF917597 ODB917597 OMX917597 OWT917597 PGP917597 PQL917597 QAH917597 QKD917597 QTZ917597 RDV917597 RNR917597 RXN917597 SHJ917597 SRF917597 TBB917597 TKX917597 TUT917597 UEP917597 UOL917597 UYH917597 VID917597 VRZ917597 WBV917597 WLR917597 WVN917597 F983133 JB983133 SX983133 ACT983133 AMP983133 AWL983133 BGH983133 BQD983133 BZZ983133 CJV983133 CTR983133 DDN983133 DNJ983133 DXF983133 EHB983133 EQX983133 FAT983133 FKP983133 FUL983133 GEH983133 GOD983133 GXZ983133 HHV983133 HRR983133 IBN983133 ILJ983133 IVF983133 JFB983133 JOX983133 JYT983133 KIP983133 KSL983133 LCH983133 LMD983133 LVZ983133 MFV983133 MPR983133 MZN983133 NJJ983133 NTF983133 ODB983133 OMX983133 OWT983133 PGP983133 PQL983133 QAH983133 QKD983133 QTZ983133 RDV983133 RNR983133 RXN983133 SHJ983133 SRF983133 TBB983133 TKX983133 TUT983133 UEP983133 UOL983133 UYH983133 VID983133 VRZ983133 WBV983133 WLR983133 WVN983133 K65626:K65630 JG65626:JG65630 TC65626:TC65630 ACY65626:ACY65630 AMU65626:AMU65630 AWQ65626:AWQ65630 BGM65626:BGM65630 BQI65626:BQI65630 CAE65626:CAE65630 CKA65626:CKA65630 CTW65626:CTW65630 DDS65626:DDS65630 DNO65626:DNO65630 DXK65626:DXK65630 EHG65626:EHG65630 ERC65626:ERC65630 FAY65626:FAY65630 FKU65626:FKU65630 FUQ65626:FUQ65630 GEM65626:GEM65630 GOI65626:GOI65630 GYE65626:GYE65630 HIA65626:HIA65630 HRW65626:HRW65630 IBS65626:IBS65630 ILO65626:ILO65630 IVK65626:IVK65630 JFG65626:JFG65630 JPC65626:JPC65630 JYY65626:JYY65630 KIU65626:KIU65630 KSQ65626:KSQ65630 LCM65626:LCM65630 LMI65626:LMI65630 LWE65626:LWE65630 MGA65626:MGA65630 MPW65626:MPW65630 MZS65626:MZS65630 NJO65626:NJO65630 NTK65626:NTK65630 ODG65626:ODG65630 ONC65626:ONC65630 OWY65626:OWY65630 PGU65626:PGU65630 PQQ65626:PQQ65630 QAM65626:QAM65630 QKI65626:QKI65630 QUE65626:QUE65630 REA65626:REA65630 RNW65626:RNW65630 RXS65626:RXS65630 SHO65626:SHO65630 SRK65626:SRK65630 TBG65626:TBG65630 TLC65626:TLC65630 TUY65626:TUY65630 UEU65626:UEU65630 UOQ65626:UOQ65630 UYM65626:UYM65630 VII65626:VII65630 VSE65626:VSE65630 WCA65626:WCA65630 WLW65626:WLW65630 WVS65626:WVS65630 K131162:K131166 JG131162:JG131166 TC131162:TC131166 ACY131162:ACY131166 AMU131162:AMU131166 AWQ131162:AWQ131166 BGM131162:BGM131166 BQI131162:BQI131166 CAE131162:CAE131166 CKA131162:CKA131166 CTW131162:CTW131166 DDS131162:DDS131166 DNO131162:DNO131166 DXK131162:DXK131166 EHG131162:EHG131166 ERC131162:ERC131166 FAY131162:FAY131166 FKU131162:FKU131166 FUQ131162:FUQ131166 GEM131162:GEM131166 GOI131162:GOI131166 GYE131162:GYE131166 HIA131162:HIA131166 HRW131162:HRW131166 IBS131162:IBS131166 ILO131162:ILO131166 IVK131162:IVK131166 JFG131162:JFG131166 JPC131162:JPC131166 JYY131162:JYY131166 KIU131162:KIU131166 KSQ131162:KSQ131166 LCM131162:LCM131166 LMI131162:LMI131166 LWE131162:LWE131166 MGA131162:MGA131166 MPW131162:MPW131166 MZS131162:MZS131166 NJO131162:NJO131166 NTK131162:NTK131166 ODG131162:ODG131166 ONC131162:ONC131166 OWY131162:OWY131166 PGU131162:PGU131166 PQQ131162:PQQ131166 QAM131162:QAM131166 QKI131162:QKI131166 QUE131162:QUE131166 REA131162:REA131166 RNW131162:RNW131166 RXS131162:RXS131166 SHO131162:SHO131166 SRK131162:SRK131166 TBG131162:TBG131166 TLC131162:TLC131166 TUY131162:TUY131166 UEU131162:UEU131166 UOQ131162:UOQ131166 UYM131162:UYM131166 VII131162:VII131166 VSE131162:VSE131166 WCA131162:WCA131166 WLW131162:WLW131166 WVS131162:WVS131166 K196698:K196702 JG196698:JG196702 TC196698:TC196702 ACY196698:ACY196702 AMU196698:AMU196702 AWQ196698:AWQ196702 BGM196698:BGM196702 BQI196698:BQI196702 CAE196698:CAE196702 CKA196698:CKA196702 CTW196698:CTW196702 DDS196698:DDS196702 DNO196698:DNO196702 DXK196698:DXK196702 EHG196698:EHG196702 ERC196698:ERC196702 FAY196698:FAY196702 FKU196698:FKU196702 FUQ196698:FUQ196702 GEM196698:GEM196702 GOI196698:GOI196702 GYE196698:GYE196702 HIA196698:HIA196702 HRW196698:HRW196702 IBS196698:IBS196702 ILO196698:ILO196702 IVK196698:IVK196702 JFG196698:JFG196702 JPC196698:JPC196702 JYY196698:JYY196702 KIU196698:KIU196702 KSQ196698:KSQ196702 LCM196698:LCM196702 LMI196698:LMI196702 LWE196698:LWE196702 MGA196698:MGA196702 MPW196698:MPW196702 MZS196698:MZS196702 NJO196698:NJO196702 NTK196698:NTK196702 ODG196698:ODG196702 ONC196698:ONC196702 OWY196698:OWY196702 PGU196698:PGU196702 PQQ196698:PQQ196702 QAM196698:QAM196702 QKI196698:QKI196702 QUE196698:QUE196702 REA196698:REA196702 RNW196698:RNW196702 RXS196698:RXS196702 SHO196698:SHO196702 SRK196698:SRK196702 TBG196698:TBG196702 TLC196698:TLC196702 TUY196698:TUY196702 UEU196698:UEU196702 UOQ196698:UOQ196702 UYM196698:UYM196702 VII196698:VII196702 VSE196698:VSE196702 WCA196698:WCA196702 WLW196698:WLW196702 WVS196698:WVS196702 K262234:K262238 JG262234:JG262238 TC262234:TC262238 ACY262234:ACY262238 AMU262234:AMU262238 AWQ262234:AWQ262238 BGM262234:BGM262238 BQI262234:BQI262238 CAE262234:CAE262238 CKA262234:CKA262238 CTW262234:CTW262238 DDS262234:DDS262238 DNO262234:DNO262238 DXK262234:DXK262238 EHG262234:EHG262238 ERC262234:ERC262238 FAY262234:FAY262238 FKU262234:FKU262238 FUQ262234:FUQ262238 GEM262234:GEM262238 GOI262234:GOI262238 GYE262234:GYE262238 HIA262234:HIA262238 HRW262234:HRW262238 IBS262234:IBS262238 ILO262234:ILO262238 IVK262234:IVK262238 JFG262234:JFG262238 JPC262234:JPC262238 JYY262234:JYY262238 KIU262234:KIU262238 KSQ262234:KSQ262238 LCM262234:LCM262238 LMI262234:LMI262238 LWE262234:LWE262238 MGA262234:MGA262238 MPW262234:MPW262238 MZS262234:MZS262238 NJO262234:NJO262238 NTK262234:NTK262238 ODG262234:ODG262238 ONC262234:ONC262238 OWY262234:OWY262238 PGU262234:PGU262238 PQQ262234:PQQ262238 QAM262234:QAM262238 QKI262234:QKI262238 QUE262234:QUE262238 REA262234:REA262238 RNW262234:RNW262238 RXS262234:RXS262238 SHO262234:SHO262238 SRK262234:SRK262238 TBG262234:TBG262238 TLC262234:TLC262238 TUY262234:TUY262238 UEU262234:UEU262238 UOQ262234:UOQ262238 UYM262234:UYM262238 VII262234:VII262238 VSE262234:VSE262238 WCA262234:WCA262238 WLW262234:WLW262238 WVS262234:WVS262238 K327770:K327774 JG327770:JG327774 TC327770:TC327774 ACY327770:ACY327774 AMU327770:AMU327774 AWQ327770:AWQ327774 BGM327770:BGM327774 BQI327770:BQI327774 CAE327770:CAE327774 CKA327770:CKA327774 CTW327770:CTW327774 DDS327770:DDS327774 DNO327770:DNO327774 DXK327770:DXK327774 EHG327770:EHG327774 ERC327770:ERC327774 FAY327770:FAY327774 FKU327770:FKU327774 FUQ327770:FUQ327774 GEM327770:GEM327774 GOI327770:GOI327774 GYE327770:GYE327774 HIA327770:HIA327774 HRW327770:HRW327774 IBS327770:IBS327774 ILO327770:ILO327774 IVK327770:IVK327774 JFG327770:JFG327774 JPC327770:JPC327774 JYY327770:JYY327774 KIU327770:KIU327774 KSQ327770:KSQ327774 LCM327770:LCM327774 LMI327770:LMI327774 LWE327770:LWE327774 MGA327770:MGA327774 MPW327770:MPW327774 MZS327770:MZS327774 NJO327770:NJO327774 NTK327770:NTK327774 ODG327770:ODG327774 ONC327770:ONC327774 OWY327770:OWY327774 PGU327770:PGU327774 PQQ327770:PQQ327774 QAM327770:QAM327774 QKI327770:QKI327774 QUE327770:QUE327774 REA327770:REA327774 RNW327770:RNW327774 RXS327770:RXS327774 SHO327770:SHO327774 SRK327770:SRK327774 TBG327770:TBG327774 TLC327770:TLC327774 TUY327770:TUY327774 UEU327770:UEU327774 UOQ327770:UOQ327774 UYM327770:UYM327774 VII327770:VII327774 VSE327770:VSE327774 WCA327770:WCA327774 WLW327770:WLW327774 WVS327770:WVS327774 K393306:K393310 JG393306:JG393310 TC393306:TC393310 ACY393306:ACY393310 AMU393306:AMU393310 AWQ393306:AWQ393310 BGM393306:BGM393310 BQI393306:BQI393310 CAE393306:CAE393310 CKA393306:CKA393310 CTW393306:CTW393310 DDS393306:DDS393310 DNO393306:DNO393310 DXK393306:DXK393310 EHG393306:EHG393310 ERC393306:ERC393310 FAY393306:FAY393310 FKU393306:FKU393310 FUQ393306:FUQ393310 GEM393306:GEM393310 GOI393306:GOI393310 GYE393306:GYE393310 HIA393306:HIA393310 HRW393306:HRW393310 IBS393306:IBS393310 ILO393306:ILO393310 IVK393306:IVK393310 JFG393306:JFG393310 JPC393306:JPC393310 JYY393306:JYY393310 KIU393306:KIU393310 KSQ393306:KSQ393310 LCM393306:LCM393310 LMI393306:LMI393310 LWE393306:LWE393310 MGA393306:MGA393310 MPW393306:MPW393310 MZS393306:MZS393310 NJO393306:NJO393310 NTK393306:NTK393310 ODG393306:ODG393310 ONC393306:ONC393310 OWY393306:OWY393310 PGU393306:PGU393310 PQQ393306:PQQ393310 QAM393306:QAM393310 QKI393306:QKI393310 QUE393306:QUE393310 REA393306:REA393310 RNW393306:RNW393310 RXS393306:RXS393310 SHO393306:SHO393310 SRK393306:SRK393310 TBG393306:TBG393310 TLC393306:TLC393310 TUY393306:TUY393310 UEU393306:UEU393310 UOQ393306:UOQ393310 UYM393306:UYM393310 VII393306:VII393310 VSE393306:VSE393310 WCA393306:WCA393310 WLW393306:WLW393310 WVS393306:WVS393310 K458842:K458846 JG458842:JG458846 TC458842:TC458846 ACY458842:ACY458846 AMU458842:AMU458846 AWQ458842:AWQ458846 BGM458842:BGM458846 BQI458842:BQI458846 CAE458842:CAE458846 CKA458842:CKA458846 CTW458842:CTW458846 DDS458842:DDS458846 DNO458842:DNO458846 DXK458842:DXK458846 EHG458842:EHG458846 ERC458842:ERC458846 FAY458842:FAY458846 FKU458842:FKU458846 FUQ458842:FUQ458846 GEM458842:GEM458846 GOI458842:GOI458846 GYE458842:GYE458846 HIA458842:HIA458846 HRW458842:HRW458846 IBS458842:IBS458846 ILO458842:ILO458846 IVK458842:IVK458846 JFG458842:JFG458846 JPC458842:JPC458846 JYY458842:JYY458846 KIU458842:KIU458846 KSQ458842:KSQ458846 LCM458842:LCM458846 LMI458842:LMI458846 LWE458842:LWE458846 MGA458842:MGA458846 MPW458842:MPW458846 MZS458842:MZS458846 NJO458842:NJO458846 NTK458842:NTK458846 ODG458842:ODG458846 ONC458842:ONC458846 OWY458842:OWY458846 PGU458842:PGU458846 PQQ458842:PQQ458846 QAM458842:QAM458846 QKI458842:QKI458846 QUE458842:QUE458846 REA458842:REA458846 RNW458842:RNW458846 RXS458842:RXS458846 SHO458842:SHO458846 SRK458842:SRK458846 TBG458842:TBG458846 TLC458842:TLC458846 TUY458842:TUY458846 UEU458842:UEU458846 UOQ458842:UOQ458846 UYM458842:UYM458846 VII458842:VII458846 VSE458842:VSE458846 WCA458842:WCA458846 WLW458842:WLW458846 WVS458842:WVS458846 K524378:K524382 JG524378:JG524382 TC524378:TC524382 ACY524378:ACY524382 AMU524378:AMU524382 AWQ524378:AWQ524382 BGM524378:BGM524382 BQI524378:BQI524382 CAE524378:CAE524382 CKA524378:CKA524382 CTW524378:CTW524382 DDS524378:DDS524382 DNO524378:DNO524382 DXK524378:DXK524382 EHG524378:EHG524382 ERC524378:ERC524382 FAY524378:FAY524382 FKU524378:FKU524382 FUQ524378:FUQ524382 GEM524378:GEM524382 GOI524378:GOI524382 GYE524378:GYE524382 HIA524378:HIA524382 HRW524378:HRW524382 IBS524378:IBS524382 ILO524378:ILO524382 IVK524378:IVK524382 JFG524378:JFG524382 JPC524378:JPC524382 JYY524378:JYY524382 KIU524378:KIU524382 KSQ524378:KSQ524382 LCM524378:LCM524382 LMI524378:LMI524382 LWE524378:LWE524382 MGA524378:MGA524382 MPW524378:MPW524382 MZS524378:MZS524382 NJO524378:NJO524382 NTK524378:NTK524382 ODG524378:ODG524382 ONC524378:ONC524382 OWY524378:OWY524382 PGU524378:PGU524382 PQQ524378:PQQ524382 QAM524378:QAM524382 QKI524378:QKI524382 QUE524378:QUE524382 REA524378:REA524382 RNW524378:RNW524382 RXS524378:RXS524382 SHO524378:SHO524382 SRK524378:SRK524382 TBG524378:TBG524382 TLC524378:TLC524382 TUY524378:TUY524382 UEU524378:UEU524382 UOQ524378:UOQ524382 UYM524378:UYM524382 VII524378:VII524382 VSE524378:VSE524382 WCA524378:WCA524382 WLW524378:WLW524382 WVS524378:WVS524382 K589914:K589918 JG589914:JG589918 TC589914:TC589918 ACY589914:ACY589918 AMU589914:AMU589918 AWQ589914:AWQ589918 BGM589914:BGM589918 BQI589914:BQI589918 CAE589914:CAE589918 CKA589914:CKA589918 CTW589914:CTW589918 DDS589914:DDS589918 DNO589914:DNO589918 DXK589914:DXK589918 EHG589914:EHG589918 ERC589914:ERC589918 FAY589914:FAY589918 FKU589914:FKU589918 FUQ589914:FUQ589918 GEM589914:GEM589918 GOI589914:GOI589918 GYE589914:GYE589918 HIA589914:HIA589918 HRW589914:HRW589918 IBS589914:IBS589918 ILO589914:ILO589918 IVK589914:IVK589918 JFG589914:JFG589918 JPC589914:JPC589918 JYY589914:JYY589918 KIU589914:KIU589918 KSQ589914:KSQ589918 LCM589914:LCM589918 LMI589914:LMI589918 LWE589914:LWE589918 MGA589914:MGA589918 MPW589914:MPW589918 MZS589914:MZS589918 NJO589914:NJO589918 NTK589914:NTK589918 ODG589914:ODG589918 ONC589914:ONC589918 OWY589914:OWY589918 PGU589914:PGU589918 PQQ589914:PQQ589918 QAM589914:QAM589918 QKI589914:QKI589918 QUE589914:QUE589918 REA589914:REA589918 RNW589914:RNW589918 RXS589914:RXS589918 SHO589914:SHO589918 SRK589914:SRK589918 TBG589914:TBG589918 TLC589914:TLC589918 TUY589914:TUY589918 UEU589914:UEU589918 UOQ589914:UOQ589918 UYM589914:UYM589918 VII589914:VII589918 VSE589914:VSE589918 WCA589914:WCA589918 WLW589914:WLW589918 WVS589914:WVS589918 K655450:K655454 JG655450:JG655454 TC655450:TC655454 ACY655450:ACY655454 AMU655450:AMU655454 AWQ655450:AWQ655454 BGM655450:BGM655454 BQI655450:BQI655454 CAE655450:CAE655454 CKA655450:CKA655454 CTW655450:CTW655454 DDS655450:DDS655454 DNO655450:DNO655454 DXK655450:DXK655454 EHG655450:EHG655454 ERC655450:ERC655454 FAY655450:FAY655454 FKU655450:FKU655454 FUQ655450:FUQ655454 GEM655450:GEM655454 GOI655450:GOI655454 GYE655450:GYE655454 HIA655450:HIA655454 HRW655450:HRW655454 IBS655450:IBS655454 ILO655450:ILO655454 IVK655450:IVK655454 JFG655450:JFG655454 JPC655450:JPC655454 JYY655450:JYY655454 KIU655450:KIU655454 KSQ655450:KSQ655454 LCM655450:LCM655454 LMI655450:LMI655454 LWE655450:LWE655454 MGA655450:MGA655454 MPW655450:MPW655454 MZS655450:MZS655454 NJO655450:NJO655454 NTK655450:NTK655454 ODG655450:ODG655454 ONC655450:ONC655454 OWY655450:OWY655454 PGU655450:PGU655454 PQQ655450:PQQ655454 QAM655450:QAM655454 QKI655450:QKI655454 QUE655450:QUE655454 REA655450:REA655454 RNW655450:RNW655454 RXS655450:RXS655454 SHO655450:SHO655454 SRK655450:SRK655454 TBG655450:TBG655454 TLC655450:TLC655454 TUY655450:TUY655454 UEU655450:UEU655454 UOQ655450:UOQ655454 UYM655450:UYM655454 VII655450:VII655454 VSE655450:VSE655454 WCA655450:WCA655454 WLW655450:WLW655454 WVS655450:WVS655454 K720986:K720990 JG720986:JG720990 TC720986:TC720990 ACY720986:ACY720990 AMU720986:AMU720990 AWQ720986:AWQ720990 BGM720986:BGM720990 BQI720986:BQI720990 CAE720986:CAE720990 CKA720986:CKA720990 CTW720986:CTW720990 DDS720986:DDS720990 DNO720986:DNO720990 DXK720986:DXK720990 EHG720986:EHG720990 ERC720986:ERC720990 FAY720986:FAY720990 FKU720986:FKU720990 FUQ720986:FUQ720990 GEM720986:GEM720990 GOI720986:GOI720990 GYE720986:GYE720990 HIA720986:HIA720990 HRW720986:HRW720990 IBS720986:IBS720990 ILO720986:ILO720990 IVK720986:IVK720990 JFG720986:JFG720990 JPC720986:JPC720990 JYY720986:JYY720990 KIU720986:KIU720990 KSQ720986:KSQ720990 LCM720986:LCM720990 LMI720986:LMI720990 LWE720986:LWE720990 MGA720986:MGA720990 MPW720986:MPW720990 MZS720986:MZS720990 NJO720986:NJO720990 NTK720986:NTK720990 ODG720986:ODG720990 ONC720986:ONC720990 OWY720986:OWY720990 PGU720986:PGU720990 PQQ720986:PQQ720990 QAM720986:QAM720990 QKI720986:QKI720990 QUE720986:QUE720990 REA720986:REA720990 RNW720986:RNW720990 RXS720986:RXS720990 SHO720986:SHO720990 SRK720986:SRK720990 TBG720986:TBG720990 TLC720986:TLC720990 TUY720986:TUY720990 UEU720986:UEU720990 UOQ720986:UOQ720990 UYM720986:UYM720990 VII720986:VII720990 VSE720986:VSE720990 WCA720986:WCA720990 WLW720986:WLW720990 WVS720986:WVS720990 K786522:K786526 JG786522:JG786526 TC786522:TC786526 ACY786522:ACY786526 AMU786522:AMU786526 AWQ786522:AWQ786526 BGM786522:BGM786526 BQI786522:BQI786526 CAE786522:CAE786526 CKA786522:CKA786526 CTW786522:CTW786526 DDS786522:DDS786526 DNO786522:DNO786526 DXK786522:DXK786526 EHG786522:EHG786526 ERC786522:ERC786526 FAY786522:FAY786526 FKU786522:FKU786526 FUQ786522:FUQ786526 GEM786522:GEM786526 GOI786522:GOI786526 GYE786522:GYE786526 HIA786522:HIA786526 HRW786522:HRW786526 IBS786522:IBS786526 ILO786522:ILO786526 IVK786522:IVK786526 JFG786522:JFG786526 JPC786522:JPC786526 JYY786522:JYY786526 KIU786522:KIU786526 KSQ786522:KSQ786526 LCM786522:LCM786526 LMI786522:LMI786526 LWE786522:LWE786526 MGA786522:MGA786526 MPW786522:MPW786526 MZS786522:MZS786526 NJO786522:NJO786526 NTK786522:NTK786526 ODG786522:ODG786526 ONC786522:ONC786526 OWY786522:OWY786526 PGU786522:PGU786526 PQQ786522:PQQ786526 QAM786522:QAM786526 QKI786522:QKI786526 QUE786522:QUE786526 REA786522:REA786526 RNW786522:RNW786526 RXS786522:RXS786526 SHO786522:SHO786526 SRK786522:SRK786526 TBG786522:TBG786526 TLC786522:TLC786526 TUY786522:TUY786526 UEU786522:UEU786526 UOQ786522:UOQ786526 UYM786522:UYM786526 VII786522:VII786526 VSE786522:VSE786526 WCA786522:WCA786526 WLW786522:WLW786526 WVS786522:WVS786526 K852058:K852062 JG852058:JG852062 TC852058:TC852062 ACY852058:ACY852062 AMU852058:AMU852062 AWQ852058:AWQ852062 BGM852058:BGM852062 BQI852058:BQI852062 CAE852058:CAE852062 CKA852058:CKA852062 CTW852058:CTW852062 DDS852058:DDS852062 DNO852058:DNO852062 DXK852058:DXK852062 EHG852058:EHG852062 ERC852058:ERC852062 FAY852058:FAY852062 FKU852058:FKU852062 FUQ852058:FUQ852062 GEM852058:GEM852062 GOI852058:GOI852062 GYE852058:GYE852062 HIA852058:HIA852062 HRW852058:HRW852062 IBS852058:IBS852062 ILO852058:ILO852062 IVK852058:IVK852062 JFG852058:JFG852062 JPC852058:JPC852062 JYY852058:JYY852062 KIU852058:KIU852062 KSQ852058:KSQ852062 LCM852058:LCM852062 LMI852058:LMI852062 LWE852058:LWE852062 MGA852058:MGA852062 MPW852058:MPW852062 MZS852058:MZS852062 NJO852058:NJO852062 NTK852058:NTK852062 ODG852058:ODG852062 ONC852058:ONC852062 OWY852058:OWY852062 PGU852058:PGU852062 PQQ852058:PQQ852062 QAM852058:QAM852062 QKI852058:QKI852062 QUE852058:QUE852062 REA852058:REA852062 RNW852058:RNW852062 RXS852058:RXS852062 SHO852058:SHO852062 SRK852058:SRK852062 TBG852058:TBG852062 TLC852058:TLC852062 TUY852058:TUY852062 UEU852058:UEU852062 UOQ852058:UOQ852062 UYM852058:UYM852062 VII852058:VII852062 VSE852058:VSE852062 WCA852058:WCA852062 WLW852058:WLW852062 WVS852058:WVS852062 K917594:K917598 JG917594:JG917598 TC917594:TC917598 ACY917594:ACY917598 AMU917594:AMU917598 AWQ917594:AWQ917598 BGM917594:BGM917598 BQI917594:BQI917598 CAE917594:CAE917598 CKA917594:CKA917598 CTW917594:CTW917598 DDS917594:DDS917598 DNO917594:DNO917598 DXK917594:DXK917598 EHG917594:EHG917598 ERC917594:ERC917598 FAY917594:FAY917598 FKU917594:FKU917598 FUQ917594:FUQ917598 GEM917594:GEM917598 GOI917594:GOI917598 GYE917594:GYE917598 HIA917594:HIA917598 HRW917594:HRW917598 IBS917594:IBS917598 ILO917594:ILO917598 IVK917594:IVK917598 JFG917594:JFG917598 JPC917594:JPC917598 JYY917594:JYY917598 KIU917594:KIU917598 KSQ917594:KSQ917598 LCM917594:LCM917598 LMI917594:LMI917598 LWE917594:LWE917598 MGA917594:MGA917598 MPW917594:MPW917598 MZS917594:MZS917598 NJO917594:NJO917598 NTK917594:NTK917598 ODG917594:ODG917598 ONC917594:ONC917598 OWY917594:OWY917598 PGU917594:PGU917598 PQQ917594:PQQ917598 QAM917594:QAM917598 QKI917594:QKI917598 QUE917594:QUE917598 REA917594:REA917598 RNW917594:RNW917598 RXS917594:RXS917598 SHO917594:SHO917598 SRK917594:SRK917598 TBG917594:TBG917598 TLC917594:TLC917598 TUY917594:TUY917598 UEU917594:UEU917598 UOQ917594:UOQ917598 UYM917594:UYM917598 VII917594:VII917598 VSE917594:VSE917598 WCA917594:WCA917598 WLW917594:WLW917598 WVS917594:WVS917598 K983130:K983134 JG983130:JG983134 TC983130:TC983134 ACY983130:ACY983134 AMU983130:AMU983134 AWQ983130:AWQ983134 BGM983130:BGM983134 BQI983130:BQI983134 CAE983130:CAE983134 CKA983130:CKA983134 CTW983130:CTW983134 DDS983130:DDS983134 DNO983130:DNO983134 DXK983130:DXK983134 EHG983130:EHG983134 ERC983130:ERC983134 FAY983130:FAY983134 FKU983130:FKU983134 FUQ983130:FUQ983134 GEM983130:GEM983134 GOI983130:GOI983134 GYE983130:GYE983134 HIA983130:HIA983134 HRW983130:HRW983134 IBS983130:IBS983134 ILO983130:ILO983134 IVK983130:IVK983134 JFG983130:JFG983134 JPC983130:JPC983134 JYY983130:JYY983134 KIU983130:KIU983134 KSQ983130:KSQ983134 LCM983130:LCM983134 LMI983130:LMI983134 LWE983130:LWE983134 MGA983130:MGA983134 MPW983130:MPW983134 MZS983130:MZS983134 NJO983130:NJO983134 NTK983130:NTK983134 ODG983130:ODG983134 ONC983130:ONC983134 OWY983130:OWY983134 PGU983130:PGU983134 PQQ983130:PQQ983134 QAM983130:QAM983134 QKI983130:QKI983134 QUE983130:QUE983134 REA983130:REA983134 RNW983130:RNW983134 RXS983130:RXS983134 SHO983130:SHO983134 SRK983130:SRK983134 TBG983130:TBG983134 TLC983130:TLC983134 TUY983130:TUY983134 UEU983130:UEU983134 UOQ983130:UOQ983134 UYM983130:UYM983134 VII983130:VII983134 VSE983130:VSE983134 WCA983130:WCA983134 WLW983130:WLW983134 WVS983130:WVS983134 K105:K106 JG105:JG106 TC105:TC106 ACY105:ACY106 AMU105:AMU106 AWQ105:AWQ106 BGM105:BGM106 BQI105:BQI106 CAE105:CAE106 CKA105:CKA106 CTW105:CTW106 DDS105:DDS106 DNO105:DNO106 DXK105:DXK106 EHG105:EHG106 ERC105:ERC106 FAY105:FAY106 FKU105:FKU106 FUQ105:FUQ106 GEM105:GEM106 GOI105:GOI106 GYE105:GYE106 HIA105:HIA106 HRW105:HRW106 IBS105:IBS106 ILO105:ILO106 IVK105:IVK106 JFG105:JFG106 JPC105:JPC106 JYY105:JYY106 KIU105:KIU106 KSQ105:KSQ106 LCM105:LCM106 LMI105:LMI106 LWE105:LWE106 MGA105:MGA106 MPW105:MPW106 MZS105:MZS106 NJO105:NJO106 NTK105:NTK106 ODG105:ODG106 ONC105:ONC106 OWY105:OWY106 PGU105:PGU106 PQQ105:PQQ106 QAM105:QAM106 QKI105:QKI106 QUE105:QUE106 REA105:REA106 RNW105:RNW106 RXS105:RXS106 SHO105:SHO106 SRK105:SRK106 TBG105:TBG106 TLC105:TLC106 TUY105:TUY106 UEU105:UEU106 UOQ105:UOQ106 UYM105:UYM106 VII105:VII106 VSE105:VSE106 WCA105:WCA106 WLW105:WLW106 WVS105:WVS106 K65632:K65634 JG65632:JG65634 TC65632:TC65634 ACY65632:ACY65634 AMU65632:AMU65634 AWQ65632:AWQ65634 BGM65632:BGM65634 BQI65632:BQI65634 CAE65632:CAE65634 CKA65632:CKA65634 CTW65632:CTW65634 DDS65632:DDS65634 DNO65632:DNO65634 DXK65632:DXK65634 EHG65632:EHG65634 ERC65632:ERC65634 FAY65632:FAY65634 FKU65632:FKU65634 FUQ65632:FUQ65634 GEM65632:GEM65634 GOI65632:GOI65634 GYE65632:GYE65634 HIA65632:HIA65634 HRW65632:HRW65634 IBS65632:IBS65634 ILO65632:ILO65634 IVK65632:IVK65634 JFG65632:JFG65634 JPC65632:JPC65634 JYY65632:JYY65634 KIU65632:KIU65634 KSQ65632:KSQ65634 LCM65632:LCM65634 LMI65632:LMI65634 LWE65632:LWE65634 MGA65632:MGA65634 MPW65632:MPW65634 MZS65632:MZS65634 NJO65632:NJO65634 NTK65632:NTK65634 ODG65632:ODG65634 ONC65632:ONC65634 OWY65632:OWY65634 PGU65632:PGU65634 PQQ65632:PQQ65634 QAM65632:QAM65634 QKI65632:QKI65634 QUE65632:QUE65634 REA65632:REA65634 RNW65632:RNW65634 RXS65632:RXS65634 SHO65632:SHO65634 SRK65632:SRK65634 TBG65632:TBG65634 TLC65632:TLC65634 TUY65632:TUY65634 UEU65632:UEU65634 UOQ65632:UOQ65634 UYM65632:UYM65634 VII65632:VII65634 VSE65632:VSE65634 WCA65632:WCA65634 WLW65632:WLW65634 WVS65632:WVS65634 K131168:K131170 JG131168:JG131170 TC131168:TC131170 ACY131168:ACY131170 AMU131168:AMU131170 AWQ131168:AWQ131170 BGM131168:BGM131170 BQI131168:BQI131170 CAE131168:CAE131170 CKA131168:CKA131170 CTW131168:CTW131170 DDS131168:DDS131170 DNO131168:DNO131170 DXK131168:DXK131170 EHG131168:EHG131170 ERC131168:ERC131170 FAY131168:FAY131170 FKU131168:FKU131170 FUQ131168:FUQ131170 GEM131168:GEM131170 GOI131168:GOI131170 GYE131168:GYE131170 HIA131168:HIA131170 HRW131168:HRW131170 IBS131168:IBS131170 ILO131168:ILO131170 IVK131168:IVK131170 JFG131168:JFG131170 JPC131168:JPC131170 JYY131168:JYY131170 KIU131168:KIU131170 KSQ131168:KSQ131170 LCM131168:LCM131170 LMI131168:LMI131170 LWE131168:LWE131170 MGA131168:MGA131170 MPW131168:MPW131170 MZS131168:MZS131170 NJO131168:NJO131170 NTK131168:NTK131170 ODG131168:ODG131170 ONC131168:ONC131170 OWY131168:OWY131170 PGU131168:PGU131170 PQQ131168:PQQ131170 QAM131168:QAM131170 QKI131168:QKI131170 QUE131168:QUE131170 REA131168:REA131170 RNW131168:RNW131170 RXS131168:RXS131170 SHO131168:SHO131170 SRK131168:SRK131170 TBG131168:TBG131170 TLC131168:TLC131170 TUY131168:TUY131170 UEU131168:UEU131170 UOQ131168:UOQ131170 UYM131168:UYM131170 VII131168:VII131170 VSE131168:VSE131170 WCA131168:WCA131170 WLW131168:WLW131170 WVS131168:WVS131170 K196704:K196706 JG196704:JG196706 TC196704:TC196706 ACY196704:ACY196706 AMU196704:AMU196706 AWQ196704:AWQ196706 BGM196704:BGM196706 BQI196704:BQI196706 CAE196704:CAE196706 CKA196704:CKA196706 CTW196704:CTW196706 DDS196704:DDS196706 DNO196704:DNO196706 DXK196704:DXK196706 EHG196704:EHG196706 ERC196704:ERC196706 FAY196704:FAY196706 FKU196704:FKU196706 FUQ196704:FUQ196706 GEM196704:GEM196706 GOI196704:GOI196706 GYE196704:GYE196706 HIA196704:HIA196706 HRW196704:HRW196706 IBS196704:IBS196706 ILO196704:ILO196706 IVK196704:IVK196706 JFG196704:JFG196706 JPC196704:JPC196706 JYY196704:JYY196706 KIU196704:KIU196706 KSQ196704:KSQ196706 LCM196704:LCM196706 LMI196704:LMI196706 LWE196704:LWE196706 MGA196704:MGA196706 MPW196704:MPW196706 MZS196704:MZS196706 NJO196704:NJO196706 NTK196704:NTK196706 ODG196704:ODG196706 ONC196704:ONC196706 OWY196704:OWY196706 PGU196704:PGU196706 PQQ196704:PQQ196706 QAM196704:QAM196706 QKI196704:QKI196706 QUE196704:QUE196706 REA196704:REA196706 RNW196704:RNW196706 RXS196704:RXS196706 SHO196704:SHO196706 SRK196704:SRK196706 TBG196704:TBG196706 TLC196704:TLC196706 TUY196704:TUY196706 UEU196704:UEU196706 UOQ196704:UOQ196706 UYM196704:UYM196706 VII196704:VII196706 VSE196704:VSE196706 WCA196704:WCA196706 WLW196704:WLW196706 WVS196704:WVS196706 K262240:K262242 JG262240:JG262242 TC262240:TC262242 ACY262240:ACY262242 AMU262240:AMU262242 AWQ262240:AWQ262242 BGM262240:BGM262242 BQI262240:BQI262242 CAE262240:CAE262242 CKA262240:CKA262242 CTW262240:CTW262242 DDS262240:DDS262242 DNO262240:DNO262242 DXK262240:DXK262242 EHG262240:EHG262242 ERC262240:ERC262242 FAY262240:FAY262242 FKU262240:FKU262242 FUQ262240:FUQ262242 GEM262240:GEM262242 GOI262240:GOI262242 GYE262240:GYE262242 HIA262240:HIA262242 HRW262240:HRW262242 IBS262240:IBS262242 ILO262240:ILO262242 IVK262240:IVK262242 JFG262240:JFG262242 JPC262240:JPC262242 JYY262240:JYY262242 KIU262240:KIU262242 KSQ262240:KSQ262242 LCM262240:LCM262242 LMI262240:LMI262242 LWE262240:LWE262242 MGA262240:MGA262242 MPW262240:MPW262242 MZS262240:MZS262242 NJO262240:NJO262242 NTK262240:NTK262242 ODG262240:ODG262242 ONC262240:ONC262242 OWY262240:OWY262242 PGU262240:PGU262242 PQQ262240:PQQ262242 QAM262240:QAM262242 QKI262240:QKI262242 QUE262240:QUE262242 REA262240:REA262242 RNW262240:RNW262242 RXS262240:RXS262242 SHO262240:SHO262242 SRK262240:SRK262242 TBG262240:TBG262242 TLC262240:TLC262242 TUY262240:TUY262242 UEU262240:UEU262242 UOQ262240:UOQ262242 UYM262240:UYM262242 VII262240:VII262242 VSE262240:VSE262242 WCA262240:WCA262242 WLW262240:WLW262242 WVS262240:WVS262242 K327776:K327778 JG327776:JG327778 TC327776:TC327778 ACY327776:ACY327778 AMU327776:AMU327778 AWQ327776:AWQ327778 BGM327776:BGM327778 BQI327776:BQI327778 CAE327776:CAE327778 CKA327776:CKA327778 CTW327776:CTW327778 DDS327776:DDS327778 DNO327776:DNO327778 DXK327776:DXK327778 EHG327776:EHG327778 ERC327776:ERC327778 FAY327776:FAY327778 FKU327776:FKU327778 FUQ327776:FUQ327778 GEM327776:GEM327778 GOI327776:GOI327778 GYE327776:GYE327778 HIA327776:HIA327778 HRW327776:HRW327778 IBS327776:IBS327778 ILO327776:ILO327778 IVK327776:IVK327778 JFG327776:JFG327778 JPC327776:JPC327778 JYY327776:JYY327778 KIU327776:KIU327778 KSQ327776:KSQ327778 LCM327776:LCM327778 LMI327776:LMI327778 LWE327776:LWE327778 MGA327776:MGA327778 MPW327776:MPW327778 MZS327776:MZS327778 NJO327776:NJO327778 NTK327776:NTK327778 ODG327776:ODG327778 ONC327776:ONC327778 OWY327776:OWY327778 PGU327776:PGU327778 PQQ327776:PQQ327778 QAM327776:QAM327778 QKI327776:QKI327778 QUE327776:QUE327778 REA327776:REA327778 RNW327776:RNW327778 RXS327776:RXS327778 SHO327776:SHO327778 SRK327776:SRK327778 TBG327776:TBG327778 TLC327776:TLC327778 TUY327776:TUY327778 UEU327776:UEU327778 UOQ327776:UOQ327778 UYM327776:UYM327778 VII327776:VII327778 VSE327776:VSE327778 WCA327776:WCA327778 WLW327776:WLW327778 WVS327776:WVS327778 K393312:K393314 JG393312:JG393314 TC393312:TC393314 ACY393312:ACY393314 AMU393312:AMU393314 AWQ393312:AWQ393314 BGM393312:BGM393314 BQI393312:BQI393314 CAE393312:CAE393314 CKA393312:CKA393314 CTW393312:CTW393314 DDS393312:DDS393314 DNO393312:DNO393314 DXK393312:DXK393314 EHG393312:EHG393314 ERC393312:ERC393314 FAY393312:FAY393314 FKU393312:FKU393314 FUQ393312:FUQ393314 GEM393312:GEM393314 GOI393312:GOI393314 GYE393312:GYE393314 HIA393312:HIA393314 HRW393312:HRW393314 IBS393312:IBS393314 ILO393312:ILO393314 IVK393312:IVK393314 JFG393312:JFG393314 JPC393312:JPC393314 JYY393312:JYY393314 KIU393312:KIU393314 KSQ393312:KSQ393314 LCM393312:LCM393314 LMI393312:LMI393314 LWE393312:LWE393314 MGA393312:MGA393314 MPW393312:MPW393314 MZS393312:MZS393314 NJO393312:NJO393314 NTK393312:NTK393314 ODG393312:ODG393314 ONC393312:ONC393314 OWY393312:OWY393314 PGU393312:PGU393314 PQQ393312:PQQ393314 QAM393312:QAM393314 QKI393312:QKI393314 QUE393312:QUE393314 REA393312:REA393314 RNW393312:RNW393314 RXS393312:RXS393314 SHO393312:SHO393314 SRK393312:SRK393314 TBG393312:TBG393314 TLC393312:TLC393314 TUY393312:TUY393314 UEU393312:UEU393314 UOQ393312:UOQ393314 UYM393312:UYM393314 VII393312:VII393314 VSE393312:VSE393314 WCA393312:WCA393314 WLW393312:WLW393314 WVS393312:WVS393314 K458848:K458850 JG458848:JG458850 TC458848:TC458850 ACY458848:ACY458850 AMU458848:AMU458850 AWQ458848:AWQ458850 BGM458848:BGM458850 BQI458848:BQI458850 CAE458848:CAE458850 CKA458848:CKA458850 CTW458848:CTW458850 DDS458848:DDS458850 DNO458848:DNO458850 DXK458848:DXK458850 EHG458848:EHG458850 ERC458848:ERC458850 FAY458848:FAY458850 FKU458848:FKU458850 FUQ458848:FUQ458850 GEM458848:GEM458850 GOI458848:GOI458850 GYE458848:GYE458850 HIA458848:HIA458850 HRW458848:HRW458850 IBS458848:IBS458850 ILO458848:ILO458850 IVK458848:IVK458850 JFG458848:JFG458850 JPC458848:JPC458850 JYY458848:JYY458850 KIU458848:KIU458850 KSQ458848:KSQ458850 LCM458848:LCM458850 LMI458848:LMI458850 LWE458848:LWE458850 MGA458848:MGA458850 MPW458848:MPW458850 MZS458848:MZS458850 NJO458848:NJO458850 NTK458848:NTK458850 ODG458848:ODG458850 ONC458848:ONC458850 OWY458848:OWY458850 PGU458848:PGU458850 PQQ458848:PQQ458850 QAM458848:QAM458850 QKI458848:QKI458850 QUE458848:QUE458850 REA458848:REA458850 RNW458848:RNW458850 RXS458848:RXS458850 SHO458848:SHO458850 SRK458848:SRK458850 TBG458848:TBG458850 TLC458848:TLC458850 TUY458848:TUY458850 UEU458848:UEU458850 UOQ458848:UOQ458850 UYM458848:UYM458850 VII458848:VII458850 VSE458848:VSE458850 WCA458848:WCA458850 WLW458848:WLW458850 WVS458848:WVS458850 K524384:K524386 JG524384:JG524386 TC524384:TC524386 ACY524384:ACY524386 AMU524384:AMU524386 AWQ524384:AWQ524386 BGM524384:BGM524386 BQI524384:BQI524386 CAE524384:CAE524386 CKA524384:CKA524386 CTW524384:CTW524386 DDS524384:DDS524386 DNO524384:DNO524386 DXK524384:DXK524386 EHG524384:EHG524386 ERC524384:ERC524386 FAY524384:FAY524386 FKU524384:FKU524386 FUQ524384:FUQ524386 GEM524384:GEM524386 GOI524384:GOI524386 GYE524384:GYE524386 HIA524384:HIA524386 HRW524384:HRW524386 IBS524384:IBS524386 ILO524384:ILO524386 IVK524384:IVK524386 JFG524384:JFG524386 JPC524384:JPC524386 JYY524384:JYY524386 KIU524384:KIU524386 KSQ524384:KSQ524386 LCM524384:LCM524386 LMI524384:LMI524386 LWE524384:LWE524386 MGA524384:MGA524386 MPW524384:MPW524386 MZS524384:MZS524386 NJO524384:NJO524386 NTK524384:NTK524386 ODG524384:ODG524386 ONC524384:ONC524386 OWY524384:OWY524386 PGU524384:PGU524386 PQQ524384:PQQ524386 QAM524384:QAM524386 QKI524384:QKI524386 QUE524384:QUE524386 REA524384:REA524386 RNW524384:RNW524386 RXS524384:RXS524386 SHO524384:SHO524386 SRK524384:SRK524386 TBG524384:TBG524386 TLC524384:TLC524386 TUY524384:TUY524386 UEU524384:UEU524386 UOQ524384:UOQ524386 UYM524384:UYM524386 VII524384:VII524386 VSE524384:VSE524386 WCA524384:WCA524386 WLW524384:WLW524386 WVS524384:WVS524386 K589920:K589922 JG589920:JG589922 TC589920:TC589922 ACY589920:ACY589922 AMU589920:AMU589922 AWQ589920:AWQ589922 BGM589920:BGM589922 BQI589920:BQI589922 CAE589920:CAE589922 CKA589920:CKA589922 CTW589920:CTW589922 DDS589920:DDS589922 DNO589920:DNO589922 DXK589920:DXK589922 EHG589920:EHG589922 ERC589920:ERC589922 FAY589920:FAY589922 FKU589920:FKU589922 FUQ589920:FUQ589922 GEM589920:GEM589922 GOI589920:GOI589922 GYE589920:GYE589922 HIA589920:HIA589922 HRW589920:HRW589922 IBS589920:IBS589922 ILO589920:ILO589922 IVK589920:IVK589922 JFG589920:JFG589922 JPC589920:JPC589922 JYY589920:JYY589922 KIU589920:KIU589922 KSQ589920:KSQ589922 LCM589920:LCM589922 LMI589920:LMI589922 LWE589920:LWE589922 MGA589920:MGA589922 MPW589920:MPW589922 MZS589920:MZS589922 NJO589920:NJO589922 NTK589920:NTK589922 ODG589920:ODG589922 ONC589920:ONC589922 OWY589920:OWY589922 PGU589920:PGU589922 PQQ589920:PQQ589922 QAM589920:QAM589922 QKI589920:QKI589922 QUE589920:QUE589922 REA589920:REA589922 RNW589920:RNW589922 RXS589920:RXS589922 SHO589920:SHO589922 SRK589920:SRK589922 TBG589920:TBG589922 TLC589920:TLC589922 TUY589920:TUY589922 UEU589920:UEU589922 UOQ589920:UOQ589922 UYM589920:UYM589922 VII589920:VII589922 VSE589920:VSE589922 WCA589920:WCA589922 WLW589920:WLW589922 WVS589920:WVS589922 K655456:K655458 JG655456:JG655458 TC655456:TC655458 ACY655456:ACY655458 AMU655456:AMU655458 AWQ655456:AWQ655458 BGM655456:BGM655458 BQI655456:BQI655458 CAE655456:CAE655458 CKA655456:CKA655458 CTW655456:CTW655458 DDS655456:DDS655458 DNO655456:DNO655458 DXK655456:DXK655458 EHG655456:EHG655458 ERC655456:ERC655458 FAY655456:FAY655458 FKU655456:FKU655458 FUQ655456:FUQ655458 GEM655456:GEM655458 GOI655456:GOI655458 GYE655456:GYE655458 HIA655456:HIA655458 HRW655456:HRW655458 IBS655456:IBS655458 ILO655456:ILO655458 IVK655456:IVK655458 JFG655456:JFG655458 JPC655456:JPC655458 JYY655456:JYY655458 KIU655456:KIU655458 KSQ655456:KSQ655458 LCM655456:LCM655458 LMI655456:LMI655458 LWE655456:LWE655458 MGA655456:MGA655458 MPW655456:MPW655458 MZS655456:MZS655458 NJO655456:NJO655458 NTK655456:NTK655458 ODG655456:ODG655458 ONC655456:ONC655458 OWY655456:OWY655458 PGU655456:PGU655458 PQQ655456:PQQ655458 QAM655456:QAM655458 QKI655456:QKI655458 QUE655456:QUE655458 REA655456:REA655458 RNW655456:RNW655458 RXS655456:RXS655458 SHO655456:SHO655458 SRK655456:SRK655458 TBG655456:TBG655458 TLC655456:TLC655458 TUY655456:TUY655458 UEU655456:UEU655458 UOQ655456:UOQ655458 UYM655456:UYM655458 VII655456:VII655458 VSE655456:VSE655458 WCA655456:WCA655458 WLW655456:WLW655458 WVS655456:WVS655458 K720992:K720994 JG720992:JG720994 TC720992:TC720994 ACY720992:ACY720994 AMU720992:AMU720994 AWQ720992:AWQ720994 BGM720992:BGM720994 BQI720992:BQI720994 CAE720992:CAE720994 CKA720992:CKA720994 CTW720992:CTW720994 DDS720992:DDS720994 DNO720992:DNO720994 DXK720992:DXK720994 EHG720992:EHG720994 ERC720992:ERC720994 FAY720992:FAY720994 FKU720992:FKU720994 FUQ720992:FUQ720994 GEM720992:GEM720994 GOI720992:GOI720994 GYE720992:GYE720994 HIA720992:HIA720994 HRW720992:HRW720994 IBS720992:IBS720994 ILO720992:ILO720994 IVK720992:IVK720994 JFG720992:JFG720994 JPC720992:JPC720994 JYY720992:JYY720994 KIU720992:KIU720994 KSQ720992:KSQ720994 LCM720992:LCM720994 LMI720992:LMI720994 LWE720992:LWE720994 MGA720992:MGA720994 MPW720992:MPW720994 MZS720992:MZS720994 NJO720992:NJO720994 NTK720992:NTK720994 ODG720992:ODG720994 ONC720992:ONC720994 OWY720992:OWY720994 PGU720992:PGU720994 PQQ720992:PQQ720994 QAM720992:QAM720994 QKI720992:QKI720994 QUE720992:QUE720994 REA720992:REA720994 RNW720992:RNW720994 RXS720992:RXS720994 SHO720992:SHO720994 SRK720992:SRK720994 TBG720992:TBG720994 TLC720992:TLC720994 TUY720992:TUY720994 UEU720992:UEU720994 UOQ720992:UOQ720994 UYM720992:UYM720994 VII720992:VII720994 VSE720992:VSE720994 WCA720992:WCA720994 WLW720992:WLW720994 WVS720992:WVS720994 K786528:K786530 JG786528:JG786530 TC786528:TC786530 ACY786528:ACY786530 AMU786528:AMU786530 AWQ786528:AWQ786530 BGM786528:BGM786530 BQI786528:BQI786530 CAE786528:CAE786530 CKA786528:CKA786530 CTW786528:CTW786530 DDS786528:DDS786530 DNO786528:DNO786530 DXK786528:DXK786530 EHG786528:EHG786530 ERC786528:ERC786530 FAY786528:FAY786530 FKU786528:FKU786530 FUQ786528:FUQ786530 GEM786528:GEM786530 GOI786528:GOI786530 GYE786528:GYE786530 HIA786528:HIA786530 HRW786528:HRW786530 IBS786528:IBS786530 ILO786528:ILO786530 IVK786528:IVK786530 JFG786528:JFG786530 JPC786528:JPC786530 JYY786528:JYY786530 KIU786528:KIU786530 KSQ786528:KSQ786530 LCM786528:LCM786530 LMI786528:LMI786530 LWE786528:LWE786530 MGA786528:MGA786530 MPW786528:MPW786530 MZS786528:MZS786530 NJO786528:NJO786530 NTK786528:NTK786530 ODG786528:ODG786530 ONC786528:ONC786530 OWY786528:OWY786530 PGU786528:PGU786530 PQQ786528:PQQ786530 QAM786528:QAM786530 QKI786528:QKI786530 QUE786528:QUE786530 REA786528:REA786530 RNW786528:RNW786530 RXS786528:RXS786530 SHO786528:SHO786530 SRK786528:SRK786530 TBG786528:TBG786530 TLC786528:TLC786530 TUY786528:TUY786530 UEU786528:UEU786530 UOQ786528:UOQ786530 UYM786528:UYM786530 VII786528:VII786530 VSE786528:VSE786530 WCA786528:WCA786530 WLW786528:WLW786530 WVS786528:WVS786530 K852064:K852066 JG852064:JG852066 TC852064:TC852066 ACY852064:ACY852066 AMU852064:AMU852066 AWQ852064:AWQ852066 BGM852064:BGM852066 BQI852064:BQI852066 CAE852064:CAE852066 CKA852064:CKA852066 CTW852064:CTW852066 DDS852064:DDS852066 DNO852064:DNO852066 DXK852064:DXK852066 EHG852064:EHG852066 ERC852064:ERC852066 FAY852064:FAY852066 FKU852064:FKU852066 FUQ852064:FUQ852066 GEM852064:GEM852066 GOI852064:GOI852066 GYE852064:GYE852066 HIA852064:HIA852066 HRW852064:HRW852066 IBS852064:IBS852066 ILO852064:ILO852066 IVK852064:IVK852066 JFG852064:JFG852066 JPC852064:JPC852066 JYY852064:JYY852066 KIU852064:KIU852066 KSQ852064:KSQ852066 LCM852064:LCM852066 LMI852064:LMI852066 LWE852064:LWE852066 MGA852064:MGA852066 MPW852064:MPW852066 MZS852064:MZS852066 NJO852064:NJO852066 NTK852064:NTK852066 ODG852064:ODG852066 ONC852064:ONC852066 OWY852064:OWY852066 PGU852064:PGU852066 PQQ852064:PQQ852066 QAM852064:QAM852066 QKI852064:QKI852066 QUE852064:QUE852066 REA852064:REA852066 RNW852064:RNW852066 RXS852064:RXS852066 SHO852064:SHO852066 SRK852064:SRK852066 TBG852064:TBG852066 TLC852064:TLC852066 TUY852064:TUY852066 UEU852064:UEU852066 UOQ852064:UOQ852066 UYM852064:UYM852066 VII852064:VII852066 VSE852064:VSE852066 WCA852064:WCA852066 WLW852064:WLW852066 WVS852064:WVS852066 K917600:K917602 JG917600:JG917602 TC917600:TC917602 ACY917600:ACY917602 AMU917600:AMU917602 AWQ917600:AWQ917602 BGM917600:BGM917602 BQI917600:BQI917602 CAE917600:CAE917602 CKA917600:CKA917602 CTW917600:CTW917602 DDS917600:DDS917602 DNO917600:DNO917602 DXK917600:DXK917602 EHG917600:EHG917602 ERC917600:ERC917602 FAY917600:FAY917602 FKU917600:FKU917602 FUQ917600:FUQ917602 GEM917600:GEM917602 GOI917600:GOI917602 GYE917600:GYE917602 HIA917600:HIA917602 HRW917600:HRW917602 IBS917600:IBS917602 ILO917600:ILO917602 IVK917600:IVK917602 JFG917600:JFG917602 JPC917600:JPC917602 JYY917600:JYY917602 KIU917600:KIU917602 KSQ917600:KSQ917602 LCM917600:LCM917602 LMI917600:LMI917602 LWE917600:LWE917602 MGA917600:MGA917602 MPW917600:MPW917602 MZS917600:MZS917602 NJO917600:NJO917602 NTK917600:NTK917602 ODG917600:ODG917602 ONC917600:ONC917602 OWY917600:OWY917602 PGU917600:PGU917602 PQQ917600:PQQ917602 QAM917600:QAM917602 QKI917600:QKI917602 QUE917600:QUE917602 REA917600:REA917602 RNW917600:RNW917602 RXS917600:RXS917602 SHO917600:SHO917602 SRK917600:SRK917602 TBG917600:TBG917602 TLC917600:TLC917602 TUY917600:TUY917602 UEU917600:UEU917602 UOQ917600:UOQ917602 UYM917600:UYM917602 VII917600:VII917602 VSE917600:VSE917602 WCA917600:WCA917602 WLW917600:WLW917602 WVS917600:WVS917602 K983136:K983138 JG983136:JG983138 TC983136:TC983138 ACY983136:ACY983138 AMU983136:AMU983138 AWQ983136:AWQ983138 BGM983136:BGM983138 BQI983136:BQI983138 CAE983136:CAE983138 CKA983136:CKA983138 CTW983136:CTW983138 DDS983136:DDS983138 DNO983136:DNO983138 DXK983136:DXK983138 EHG983136:EHG983138 ERC983136:ERC983138 FAY983136:FAY983138 FKU983136:FKU983138 FUQ983136:FUQ983138 GEM983136:GEM983138 GOI983136:GOI983138 GYE983136:GYE983138 HIA983136:HIA983138 HRW983136:HRW983138 IBS983136:IBS983138 ILO983136:ILO983138 IVK983136:IVK983138 JFG983136:JFG983138 JPC983136:JPC983138 JYY983136:JYY983138 KIU983136:KIU983138 KSQ983136:KSQ983138 LCM983136:LCM983138 LMI983136:LMI983138 LWE983136:LWE983138 MGA983136:MGA983138 MPW983136:MPW983138 MZS983136:MZS983138 NJO983136:NJO983138 NTK983136:NTK983138 ODG983136:ODG983138 ONC983136:ONC983138 OWY983136:OWY983138 PGU983136:PGU983138 PQQ983136:PQQ983138 QAM983136:QAM983138 QKI983136:QKI983138 QUE983136:QUE983138 REA983136:REA983138 RNW983136:RNW983138 RXS983136:RXS983138 SHO983136:SHO983138 SRK983136:SRK983138 TBG983136:TBG983138 TLC983136:TLC983138 TUY983136:TUY983138 UEU983136:UEU983138 UOQ983136:UOQ983138 UYM983136:UYM983138 VII983136:VII983138 VSE983136:VSE983138 WCA983136:WCA983138 WLW983136:WLW983138 WVS983136:WVS983138 J65614:J65620 JF65614:JF65620 TB65614:TB65620 ACX65614:ACX65620 AMT65614:AMT65620 AWP65614:AWP65620 BGL65614:BGL65620 BQH65614:BQH65620 CAD65614:CAD65620 CJZ65614:CJZ65620 CTV65614:CTV65620 DDR65614:DDR65620 DNN65614:DNN65620 DXJ65614:DXJ65620 EHF65614:EHF65620 ERB65614:ERB65620 FAX65614:FAX65620 FKT65614:FKT65620 FUP65614:FUP65620 GEL65614:GEL65620 GOH65614:GOH65620 GYD65614:GYD65620 HHZ65614:HHZ65620 HRV65614:HRV65620 IBR65614:IBR65620 ILN65614:ILN65620 IVJ65614:IVJ65620 JFF65614:JFF65620 JPB65614:JPB65620 JYX65614:JYX65620 KIT65614:KIT65620 KSP65614:KSP65620 LCL65614:LCL65620 LMH65614:LMH65620 LWD65614:LWD65620 MFZ65614:MFZ65620 MPV65614:MPV65620 MZR65614:MZR65620 NJN65614:NJN65620 NTJ65614:NTJ65620 ODF65614:ODF65620 ONB65614:ONB65620 OWX65614:OWX65620 PGT65614:PGT65620 PQP65614:PQP65620 QAL65614:QAL65620 QKH65614:QKH65620 QUD65614:QUD65620 RDZ65614:RDZ65620 RNV65614:RNV65620 RXR65614:RXR65620 SHN65614:SHN65620 SRJ65614:SRJ65620 TBF65614:TBF65620 TLB65614:TLB65620 TUX65614:TUX65620 UET65614:UET65620 UOP65614:UOP65620 UYL65614:UYL65620 VIH65614:VIH65620 VSD65614:VSD65620 WBZ65614:WBZ65620 WLV65614:WLV65620 WVR65614:WVR65620 J131150:J131156 JF131150:JF131156 TB131150:TB131156 ACX131150:ACX131156 AMT131150:AMT131156 AWP131150:AWP131156 BGL131150:BGL131156 BQH131150:BQH131156 CAD131150:CAD131156 CJZ131150:CJZ131156 CTV131150:CTV131156 DDR131150:DDR131156 DNN131150:DNN131156 DXJ131150:DXJ131156 EHF131150:EHF131156 ERB131150:ERB131156 FAX131150:FAX131156 FKT131150:FKT131156 FUP131150:FUP131156 GEL131150:GEL131156 GOH131150:GOH131156 GYD131150:GYD131156 HHZ131150:HHZ131156 HRV131150:HRV131156 IBR131150:IBR131156 ILN131150:ILN131156 IVJ131150:IVJ131156 JFF131150:JFF131156 JPB131150:JPB131156 JYX131150:JYX131156 KIT131150:KIT131156 KSP131150:KSP131156 LCL131150:LCL131156 LMH131150:LMH131156 LWD131150:LWD131156 MFZ131150:MFZ131156 MPV131150:MPV131156 MZR131150:MZR131156 NJN131150:NJN131156 NTJ131150:NTJ131156 ODF131150:ODF131156 ONB131150:ONB131156 OWX131150:OWX131156 PGT131150:PGT131156 PQP131150:PQP131156 QAL131150:QAL131156 QKH131150:QKH131156 QUD131150:QUD131156 RDZ131150:RDZ131156 RNV131150:RNV131156 RXR131150:RXR131156 SHN131150:SHN131156 SRJ131150:SRJ131156 TBF131150:TBF131156 TLB131150:TLB131156 TUX131150:TUX131156 UET131150:UET131156 UOP131150:UOP131156 UYL131150:UYL131156 VIH131150:VIH131156 VSD131150:VSD131156 WBZ131150:WBZ131156 WLV131150:WLV131156 WVR131150:WVR131156 J196686:J196692 JF196686:JF196692 TB196686:TB196692 ACX196686:ACX196692 AMT196686:AMT196692 AWP196686:AWP196692 BGL196686:BGL196692 BQH196686:BQH196692 CAD196686:CAD196692 CJZ196686:CJZ196692 CTV196686:CTV196692 DDR196686:DDR196692 DNN196686:DNN196692 DXJ196686:DXJ196692 EHF196686:EHF196692 ERB196686:ERB196692 FAX196686:FAX196692 FKT196686:FKT196692 FUP196686:FUP196692 GEL196686:GEL196692 GOH196686:GOH196692 GYD196686:GYD196692 HHZ196686:HHZ196692 HRV196686:HRV196692 IBR196686:IBR196692 ILN196686:ILN196692 IVJ196686:IVJ196692 JFF196686:JFF196692 JPB196686:JPB196692 JYX196686:JYX196692 KIT196686:KIT196692 KSP196686:KSP196692 LCL196686:LCL196692 LMH196686:LMH196692 LWD196686:LWD196692 MFZ196686:MFZ196692 MPV196686:MPV196692 MZR196686:MZR196692 NJN196686:NJN196692 NTJ196686:NTJ196692 ODF196686:ODF196692 ONB196686:ONB196692 OWX196686:OWX196692 PGT196686:PGT196692 PQP196686:PQP196692 QAL196686:QAL196692 QKH196686:QKH196692 QUD196686:QUD196692 RDZ196686:RDZ196692 RNV196686:RNV196692 RXR196686:RXR196692 SHN196686:SHN196692 SRJ196686:SRJ196692 TBF196686:TBF196692 TLB196686:TLB196692 TUX196686:TUX196692 UET196686:UET196692 UOP196686:UOP196692 UYL196686:UYL196692 VIH196686:VIH196692 VSD196686:VSD196692 WBZ196686:WBZ196692 WLV196686:WLV196692 WVR196686:WVR196692 J262222:J262228 JF262222:JF262228 TB262222:TB262228 ACX262222:ACX262228 AMT262222:AMT262228 AWP262222:AWP262228 BGL262222:BGL262228 BQH262222:BQH262228 CAD262222:CAD262228 CJZ262222:CJZ262228 CTV262222:CTV262228 DDR262222:DDR262228 DNN262222:DNN262228 DXJ262222:DXJ262228 EHF262222:EHF262228 ERB262222:ERB262228 FAX262222:FAX262228 FKT262222:FKT262228 FUP262222:FUP262228 GEL262222:GEL262228 GOH262222:GOH262228 GYD262222:GYD262228 HHZ262222:HHZ262228 HRV262222:HRV262228 IBR262222:IBR262228 ILN262222:ILN262228 IVJ262222:IVJ262228 JFF262222:JFF262228 JPB262222:JPB262228 JYX262222:JYX262228 KIT262222:KIT262228 KSP262222:KSP262228 LCL262222:LCL262228 LMH262222:LMH262228 LWD262222:LWD262228 MFZ262222:MFZ262228 MPV262222:MPV262228 MZR262222:MZR262228 NJN262222:NJN262228 NTJ262222:NTJ262228 ODF262222:ODF262228 ONB262222:ONB262228 OWX262222:OWX262228 PGT262222:PGT262228 PQP262222:PQP262228 QAL262222:QAL262228 QKH262222:QKH262228 QUD262222:QUD262228 RDZ262222:RDZ262228 RNV262222:RNV262228 RXR262222:RXR262228 SHN262222:SHN262228 SRJ262222:SRJ262228 TBF262222:TBF262228 TLB262222:TLB262228 TUX262222:TUX262228 UET262222:UET262228 UOP262222:UOP262228 UYL262222:UYL262228 VIH262222:VIH262228 VSD262222:VSD262228 WBZ262222:WBZ262228 WLV262222:WLV262228 WVR262222:WVR262228 J327758:J327764 JF327758:JF327764 TB327758:TB327764 ACX327758:ACX327764 AMT327758:AMT327764 AWP327758:AWP327764 BGL327758:BGL327764 BQH327758:BQH327764 CAD327758:CAD327764 CJZ327758:CJZ327764 CTV327758:CTV327764 DDR327758:DDR327764 DNN327758:DNN327764 DXJ327758:DXJ327764 EHF327758:EHF327764 ERB327758:ERB327764 FAX327758:FAX327764 FKT327758:FKT327764 FUP327758:FUP327764 GEL327758:GEL327764 GOH327758:GOH327764 GYD327758:GYD327764 HHZ327758:HHZ327764 HRV327758:HRV327764 IBR327758:IBR327764 ILN327758:ILN327764 IVJ327758:IVJ327764 JFF327758:JFF327764 JPB327758:JPB327764 JYX327758:JYX327764 KIT327758:KIT327764 KSP327758:KSP327764 LCL327758:LCL327764 LMH327758:LMH327764 LWD327758:LWD327764 MFZ327758:MFZ327764 MPV327758:MPV327764 MZR327758:MZR327764 NJN327758:NJN327764 NTJ327758:NTJ327764 ODF327758:ODF327764 ONB327758:ONB327764 OWX327758:OWX327764 PGT327758:PGT327764 PQP327758:PQP327764 QAL327758:QAL327764 QKH327758:QKH327764 QUD327758:QUD327764 RDZ327758:RDZ327764 RNV327758:RNV327764 RXR327758:RXR327764 SHN327758:SHN327764 SRJ327758:SRJ327764 TBF327758:TBF327764 TLB327758:TLB327764 TUX327758:TUX327764 UET327758:UET327764 UOP327758:UOP327764 UYL327758:UYL327764 VIH327758:VIH327764 VSD327758:VSD327764 WBZ327758:WBZ327764 WLV327758:WLV327764 WVR327758:WVR327764 J393294:J393300 JF393294:JF393300 TB393294:TB393300 ACX393294:ACX393300 AMT393294:AMT393300 AWP393294:AWP393300 BGL393294:BGL393300 BQH393294:BQH393300 CAD393294:CAD393300 CJZ393294:CJZ393300 CTV393294:CTV393300 DDR393294:DDR393300 DNN393294:DNN393300 DXJ393294:DXJ393300 EHF393294:EHF393300 ERB393294:ERB393300 FAX393294:FAX393300 FKT393294:FKT393300 FUP393294:FUP393300 GEL393294:GEL393300 GOH393294:GOH393300 GYD393294:GYD393300 HHZ393294:HHZ393300 HRV393294:HRV393300 IBR393294:IBR393300 ILN393294:ILN393300 IVJ393294:IVJ393300 JFF393294:JFF393300 JPB393294:JPB393300 JYX393294:JYX393300 KIT393294:KIT393300 KSP393294:KSP393300 LCL393294:LCL393300 LMH393294:LMH393300 LWD393294:LWD393300 MFZ393294:MFZ393300 MPV393294:MPV393300 MZR393294:MZR393300 NJN393294:NJN393300 NTJ393294:NTJ393300 ODF393294:ODF393300 ONB393294:ONB393300 OWX393294:OWX393300 PGT393294:PGT393300 PQP393294:PQP393300 QAL393294:QAL393300 QKH393294:QKH393300 QUD393294:QUD393300 RDZ393294:RDZ393300 RNV393294:RNV393300 RXR393294:RXR393300 SHN393294:SHN393300 SRJ393294:SRJ393300 TBF393294:TBF393300 TLB393294:TLB393300 TUX393294:TUX393300 UET393294:UET393300 UOP393294:UOP393300 UYL393294:UYL393300 VIH393294:VIH393300 VSD393294:VSD393300 WBZ393294:WBZ393300 WLV393294:WLV393300 WVR393294:WVR393300 J458830:J458836 JF458830:JF458836 TB458830:TB458836 ACX458830:ACX458836 AMT458830:AMT458836 AWP458830:AWP458836 BGL458830:BGL458836 BQH458830:BQH458836 CAD458830:CAD458836 CJZ458830:CJZ458836 CTV458830:CTV458836 DDR458830:DDR458836 DNN458830:DNN458836 DXJ458830:DXJ458836 EHF458830:EHF458836 ERB458830:ERB458836 FAX458830:FAX458836 FKT458830:FKT458836 FUP458830:FUP458836 GEL458830:GEL458836 GOH458830:GOH458836 GYD458830:GYD458836 HHZ458830:HHZ458836 HRV458830:HRV458836 IBR458830:IBR458836 ILN458830:ILN458836 IVJ458830:IVJ458836 JFF458830:JFF458836 JPB458830:JPB458836 JYX458830:JYX458836 KIT458830:KIT458836 KSP458830:KSP458836 LCL458830:LCL458836 LMH458830:LMH458836 LWD458830:LWD458836 MFZ458830:MFZ458836 MPV458830:MPV458836 MZR458830:MZR458836 NJN458830:NJN458836 NTJ458830:NTJ458836 ODF458830:ODF458836 ONB458830:ONB458836 OWX458830:OWX458836 PGT458830:PGT458836 PQP458830:PQP458836 QAL458830:QAL458836 QKH458830:QKH458836 QUD458830:QUD458836 RDZ458830:RDZ458836 RNV458830:RNV458836 RXR458830:RXR458836 SHN458830:SHN458836 SRJ458830:SRJ458836 TBF458830:TBF458836 TLB458830:TLB458836 TUX458830:TUX458836 UET458830:UET458836 UOP458830:UOP458836 UYL458830:UYL458836 VIH458830:VIH458836 VSD458830:VSD458836 WBZ458830:WBZ458836 WLV458830:WLV458836 WVR458830:WVR458836 J524366:J524372 JF524366:JF524372 TB524366:TB524372 ACX524366:ACX524372 AMT524366:AMT524372 AWP524366:AWP524372 BGL524366:BGL524372 BQH524366:BQH524372 CAD524366:CAD524372 CJZ524366:CJZ524372 CTV524366:CTV524372 DDR524366:DDR524372 DNN524366:DNN524372 DXJ524366:DXJ524372 EHF524366:EHF524372 ERB524366:ERB524372 FAX524366:FAX524372 FKT524366:FKT524372 FUP524366:FUP524372 GEL524366:GEL524372 GOH524366:GOH524372 GYD524366:GYD524372 HHZ524366:HHZ524372 HRV524366:HRV524372 IBR524366:IBR524372 ILN524366:ILN524372 IVJ524366:IVJ524372 JFF524366:JFF524372 JPB524366:JPB524372 JYX524366:JYX524372 KIT524366:KIT524372 KSP524366:KSP524372 LCL524366:LCL524372 LMH524366:LMH524372 LWD524366:LWD524372 MFZ524366:MFZ524372 MPV524366:MPV524372 MZR524366:MZR524372 NJN524366:NJN524372 NTJ524366:NTJ524372 ODF524366:ODF524372 ONB524366:ONB524372 OWX524366:OWX524372 PGT524366:PGT524372 PQP524366:PQP524372 QAL524366:QAL524372 QKH524366:QKH524372 QUD524366:QUD524372 RDZ524366:RDZ524372 RNV524366:RNV524372 RXR524366:RXR524372 SHN524366:SHN524372 SRJ524366:SRJ524372 TBF524366:TBF524372 TLB524366:TLB524372 TUX524366:TUX524372 UET524366:UET524372 UOP524366:UOP524372 UYL524366:UYL524372 VIH524366:VIH524372 VSD524366:VSD524372 WBZ524366:WBZ524372 WLV524366:WLV524372 WVR524366:WVR524372 J589902:J589908 JF589902:JF589908 TB589902:TB589908 ACX589902:ACX589908 AMT589902:AMT589908 AWP589902:AWP589908 BGL589902:BGL589908 BQH589902:BQH589908 CAD589902:CAD589908 CJZ589902:CJZ589908 CTV589902:CTV589908 DDR589902:DDR589908 DNN589902:DNN589908 DXJ589902:DXJ589908 EHF589902:EHF589908 ERB589902:ERB589908 FAX589902:FAX589908 FKT589902:FKT589908 FUP589902:FUP589908 GEL589902:GEL589908 GOH589902:GOH589908 GYD589902:GYD589908 HHZ589902:HHZ589908 HRV589902:HRV589908 IBR589902:IBR589908 ILN589902:ILN589908 IVJ589902:IVJ589908 JFF589902:JFF589908 JPB589902:JPB589908 JYX589902:JYX589908 KIT589902:KIT589908 KSP589902:KSP589908 LCL589902:LCL589908 LMH589902:LMH589908 LWD589902:LWD589908 MFZ589902:MFZ589908 MPV589902:MPV589908 MZR589902:MZR589908 NJN589902:NJN589908 NTJ589902:NTJ589908 ODF589902:ODF589908 ONB589902:ONB589908 OWX589902:OWX589908 PGT589902:PGT589908 PQP589902:PQP589908 QAL589902:QAL589908 QKH589902:QKH589908 QUD589902:QUD589908 RDZ589902:RDZ589908 RNV589902:RNV589908 RXR589902:RXR589908 SHN589902:SHN589908 SRJ589902:SRJ589908 TBF589902:TBF589908 TLB589902:TLB589908 TUX589902:TUX589908 UET589902:UET589908 UOP589902:UOP589908 UYL589902:UYL589908 VIH589902:VIH589908 VSD589902:VSD589908 WBZ589902:WBZ589908 WLV589902:WLV589908 WVR589902:WVR589908 J655438:J655444 JF655438:JF655444 TB655438:TB655444 ACX655438:ACX655444 AMT655438:AMT655444 AWP655438:AWP655444 BGL655438:BGL655444 BQH655438:BQH655444 CAD655438:CAD655444 CJZ655438:CJZ655444 CTV655438:CTV655444 DDR655438:DDR655444 DNN655438:DNN655444 DXJ655438:DXJ655444 EHF655438:EHF655444 ERB655438:ERB655444 FAX655438:FAX655444 FKT655438:FKT655444 FUP655438:FUP655444 GEL655438:GEL655444 GOH655438:GOH655444 GYD655438:GYD655444 HHZ655438:HHZ655444 HRV655438:HRV655444 IBR655438:IBR655444 ILN655438:ILN655444 IVJ655438:IVJ655444 JFF655438:JFF655444 JPB655438:JPB655444 JYX655438:JYX655444 KIT655438:KIT655444 KSP655438:KSP655444 LCL655438:LCL655444 LMH655438:LMH655444 LWD655438:LWD655444 MFZ655438:MFZ655444 MPV655438:MPV655444 MZR655438:MZR655444 NJN655438:NJN655444 NTJ655438:NTJ655444 ODF655438:ODF655444 ONB655438:ONB655444 OWX655438:OWX655444 PGT655438:PGT655444 PQP655438:PQP655444 QAL655438:QAL655444 QKH655438:QKH655444 QUD655438:QUD655444 RDZ655438:RDZ655444 RNV655438:RNV655444 RXR655438:RXR655444 SHN655438:SHN655444 SRJ655438:SRJ655444 TBF655438:TBF655444 TLB655438:TLB655444 TUX655438:TUX655444 UET655438:UET655444 UOP655438:UOP655444 UYL655438:UYL655444 VIH655438:VIH655444 VSD655438:VSD655444 WBZ655438:WBZ655444 WLV655438:WLV655444 WVR655438:WVR655444 J720974:J720980 JF720974:JF720980 TB720974:TB720980 ACX720974:ACX720980 AMT720974:AMT720980 AWP720974:AWP720980 BGL720974:BGL720980 BQH720974:BQH720980 CAD720974:CAD720980 CJZ720974:CJZ720980 CTV720974:CTV720980 DDR720974:DDR720980 DNN720974:DNN720980 DXJ720974:DXJ720980 EHF720974:EHF720980 ERB720974:ERB720980 FAX720974:FAX720980 FKT720974:FKT720980 FUP720974:FUP720980 GEL720974:GEL720980 GOH720974:GOH720980 GYD720974:GYD720980 HHZ720974:HHZ720980 HRV720974:HRV720980 IBR720974:IBR720980 ILN720974:ILN720980 IVJ720974:IVJ720980 JFF720974:JFF720980 JPB720974:JPB720980 JYX720974:JYX720980 KIT720974:KIT720980 KSP720974:KSP720980 LCL720974:LCL720980 LMH720974:LMH720980 LWD720974:LWD720980 MFZ720974:MFZ720980 MPV720974:MPV720980 MZR720974:MZR720980 NJN720974:NJN720980 NTJ720974:NTJ720980 ODF720974:ODF720980 ONB720974:ONB720980 OWX720974:OWX720980 PGT720974:PGT720980 PQP720974:PQP720980 QAL720974:QAL720980 QKH720974:QKH720980 QUD720974:QUD720980 RDZ720974:RDZ720980 RNV720974:RNV720980 RXR720974:RXR720980 SHN720974:SHN720980 SRJ720974:SRJ720980 TBF720974:TBF720980 TLB720974:TLB720980 TUX720974:TUX720980 UET720974:UET720980 UOP720974:UOP720980 UYL720974:UYL720980 VIH720974:VIH720980 VSD720974:VSD720980 WBZ720974:WBZ720980 WLV720974:WLV720980 WVR720974:WVR720980 J786510:J786516 JF786510:JF786516 TB786510:TB786516 ACX786510:ACX786516 AMT786510:AMT786516 AWP786510:AWP786516 BGL786510:BGL786516 BQH786510:BQH786516 CAD786510:CAD786516 CJZ786510:CJZ786516 CTV786510:CTV786516 DDR786510:DDR786516 DNN786510:DNN786516 DXJ786510:DXJ786516 EHF786510:EHF786516 ERB786510:ERB786516 FAX786510:FAX786516 FKT786510:FKT786516 FUP786510:FUP786516 GEL786510:GEL786516 GOH786510:GOH786516 GYD786510:GYD786516 HHZ786510:HHZ786516 HRV786510:HRV786516 IBR786510:IBR786516 ILN786510:ILN786516 IVJ786510:IVJ786516 JFF786510:JFF786516 JPB786510:JPB786516 JYX786510:JYX786516 KIT786510:KIT786516 KSP786510:KSP786516 LCL786510:LCL786516 LMH786510:LMH786516 LWD786510:LWD786516 MFZ786510:MFZ786516 MPV786510:MPV786516 MZR786510:MZR786516 NJN786510:NJN786516 NTJ786510:NTJ786516 ODF786510:ODF786516 ONB786510:ONB786516 OWX786510:OWX786516 PGT786510:PGT786516 PQP786510:PQP786516 QAL786510:QAL786516 QKH786510:QKH786516 QUD786510:QUD786516 RDZ786510:RDZ786516 RNV786510:RNV786516 RXR786510:RXR786516 SHN786510:SHN786516 SRJ786510:SRJ786516 TBF786510:TBF786516 TLB786510:TLB786516 TUX786510:TUX786516 UET786510:UET786516 UOP786510:UOP786516 UYL786510:UYL786516 VIH786510:VIH786516 VSD786510:VSD786516 WBZ786510:WBZ786516 WLV786510:WLV786516 WVR786510:WVR786516 J852046:J852052 JF852046:JF852052 TB852046:TB852052 ACX852046:ACX852052 AMT852046:AMT852052 AWP852046:AWP852052 BGL852046:BGL852052 BQH852046:BQH852052 CAD852046:CAD852052 CJZ852046:CJZ852052 CTV852046:CTV852052 DDR852046:DDR852052 DNN852046:DNN852052 DXJ852046:DXJ852052 EHF852046:EHF852052 ERB852046:ERB852052 FAX852046:FAX852052 FKT852046:FKT852052 FUP852046:FUP852052 GEL852046:GEL852052 GOH852046:GOH852052 GYD852046:GYD852052 HHZ852046:HHZ852052 HRV852046:HRV852052 IBR852046:IBR852052 ILN852046:ILN852052 IVJ852046:IVJ852052 JFF852046:JFF852052 JPB852046:JPB852052 JYX852046:JYX852052 KIT852046:KIT852052 KSP852046:KSP852052 LCL852046:LCL852052 LMH852046:LMH852052 LWD852046:LWD852052 MFZ852046:MFZ852052 MPV852046:MPV852052 MZR852046:MZR852052 NJN852046:NJN852052 NTJ852046:NTJ852052 ODF852046:ODF852052 ONB852046:ONB852052 OWX852046:OWX852052 PGT852046:PGT852052 PQP852046:PQP852052 QAL852046:QAL852052 QKH852046:QKH852052 QUD852046:QUD852052 RDZ852046:RDZ852052 RNV852046:RNV852052 RXR852046:RXR852052 SHN852046:SHN852052 SRJ852046:SRJ852052 TBF852046:TBF852052 TLB852046:TLB852052 TUX852046:TUX852052 UET852046:UET852052 UOP852046:UOP852052 UYL852046:UYL852052 VIH852046:VIH852052 VSD852046:VSD852052 WBZ852046:WBZ852052 WLV852046:WLV852052 WVR852046:WVR852052 J917582:J917588 JF917582:JF917588 TB917582:TB917588 ACX917582:ACX917588 AMT917582:AMT917588 AWP917582:AWP917588 BGL917582:BGL917588 BQH917582:BQH917588 CAD917582:CAD917588 CJZ917582:CJZ917588 CTV917582:CTV917588 DDR917582:DDR917588 DNN917582:DNN917588 DXJ917582:DXJ917588 EHF917582:EHF917588 ERB917582:ERB917588 FAX917582:FAX917588 FKT917582:FKT917588 FUP917582:FUP917588 GEL917582:GEL917588 GOH917582:GOH917588 GYD917582:GYD917588 HHZ917582:HHZ917588 HRV917582:HRV917588 IBR917582:IBR917588 ILN917582:ILN917588 IVJ917582:IVJ917588 JFF917582:JFF917588 JPB917582:JPB917588 JYX917582:JYX917588 KIT917582:KIT917588 KSP917582:KSP917588 LCL917582:LCL917588 LMH917582:LMH917588 LWD917582:LWD917588 MFZ917582:MFZ917588 MPV917582:MPV917588 MZR917582:MZR917588 NJN917582:NJN917588 NTJ917582:NTJ917588 ODF917582:ODF917588 ONB917582:ONB917588 OWX917582:OWX917588 PGT917582:PGT917588 PQP917582:PQP917588 QAL917582:QAL917588 QKH917582:QKH917588 QUD917582:QUD917588 RDZ917582:RDZ917588 RNV917582:RNV917588 RXR917582:RXR917588 SHN917582:SHN917588 SRJ917582:SRJ917588 TBF917582:TBF917588 TLB917582:TLB917588 TUX917582:TUX917588 UET917582:UET917588 UOP917582:UOP917588 UYL917582:UYL917588 VIH917582:VIH917588 VSD917582:VSD917588 WBZ917582:WBZ917588 WLV917582:WLV917588 WVR917582:WVR917588 J983118:J983124 JF983118:JF983124 TB983118:TB983124 ACX983118:ACX983124 AMT983118:AMT983124 AWP983118:AWP983124 BGL983118:BGL983124 BQH983118:BQH983124 CAD983118:CAD983124 CJZ983118:CJZ983124 CTV983118:CTV983124 DDR983118:DDR983124 DNN983118:DNN983124 DXJ983118:DXJ983124 EHF983118:EHF983124 ERB983118:ERB983124 FAX983118:FAX983124 FKT983118:FKT983124 FUP983118:FUP983124 GEL983118:GEL983124 GOH983118:GOH983124 GYD983118:GYD983124 HHZ983118:HHZ983124 HRV983118:HRV983124 IBR983118:IBR983124 ILN983118:ILN983124 IVJ983118:IVJ983124 JFF983118:JFF983124 JPB983118:JPB983124 JYX983118:JYX983124 KIT983118:KIT983124 KSP983118:KSP983124 LCL983118:LCL983124 LMH983118:LMH983124 LWD983118:LWD983124 MFZ983118:MFZ983124 MPV983118:MPV983124 MZR983118:MZR983124 NJN983118:NJN983124 NTJ983118:NTJ983124 ODF983118:ODF983124 ONB983118:ONB983124 OWX983118:OWX983124 PGT983118:PGT983124 PQP983118:PQP983124 QAL983118:QAL983124 QKH983118:QKH983124 QUD983118:QUD983124 RDZ983118:RDZ983124 RNV983118:RNV983124 RXR983118:RXR983124 SHN983118:SHN983124 SRJ983118:SRJ983124 TBF983118:TBF983124 TLB983118:TLB983124 TUX983118:TUX983124 UET983118:UET983124 UOP983118:UOP983124 UYL983118:UYL983124 VIH983118:VIH983124 VSD983118:VSD983124 WBZ983118:WBZ983124 WLV983118:WLV983124 WVR983118:WVR983124 J65622:J65664 JF65622:JF65664 TB65622:TB65664 ACX65622:ACX65664 AMT65622:AMT65664 AWP65622:AWP65664 BGL65622:BGL65664 BQH65622:BQH65664 CAD65622:CAD65664 CJZ65622:CJZ65664 CTV65622:CTV65664 DDR65622:DDR65664 DNN65622:DNN65664 DXJ65622:DXJ65664 EHF65622:EHF65664 ERB65622:ERB65664 FAX65622:FAX65664 FKT65622:FKT65664 FUP65622:FUP65664 GEL65622:GEL65664 GOH65622:GOH65664 GYD65622:GYD65664 HHZ65622:HHZ65664 HRV65622:HRV65664 IBR65622:IBR65664 ILN65622:ILN65664 IVJ65622:IVJ65664 JFF65622:JFF65664 JPB65622:JPB65664 JYX65622:JYX65664 KIT65622:KIT65664 KSP65622:KSP65664 LCL65622:LCL65664 LMH65622:LMH65664 LWD65622:LWD65664 MFZ65622:MFZ65664 MPV65622:MPV65664 MZR65622:MZR65664 NJN65622:NJN65664 NTJ65622:NTJ65664 ODF65622:ODF65664 ONB65622:ONB65664 OWX65622:OWX65664 PGT65622:PGT65664 PQP65622:PQP65664 QAL65622:QAL65664 QKH65622:QKH65664 QUD65622:QUD65664 RDZ65622:RDZ65664 RNV65622:RNV65664 RXR65622:RXR65664 SHN65622:SHN65664 SRJ65622:SRJ65664 TBF65622:TBF65664 TLB65622:TLB65664 TUX65622:TUX65664 UET65622:UET65664 UOP65622:UOP65664 UYL65622:UYL65664 VIH65622:VIH65664 VSD65622:VSD65664 WBZ65622:WBZ65664 WLV65622:WLV65664 WVR65622:WVR65664 J131158:J131200 JF131158:JF131200 TB131158:TB131200 ACX131158:ACX131200 AMT131158:AMT131200 AWP131158:AWP131200 BGL131158:BGL131200 BQH131158:BQH131200 CAD131158:CAD131200 CJZ131158:CJZ131200 CTV131158:CTV131200 DDR131158:DDR131200 DNN131158:DNN131200 DXJ131158:DXJ131200 EHF131158:EHF131200 ERB131158:ERB131200 FAX131158:FAX131200 FKT131158:FKT131200 FUP131158:FUP131200 GEL131158:GEL131200 GOH131158:GOH131200 GYD131158:GYD131200 HHZ131158:HHZ131200 HRV131158:HRV131200 IBR131158:IBR131200 ILN131158:ILN131200 IVJ131158:IVJ131200 JFF131158:JFF131200 JPB131158:JPB131200 JYX131158:JYX131200 KIT131158:KIT131200 KSP131158:KSP131200 LCL131158:LCL131200 LMH131158:LMH131200 LWD131158:LWD131200 MFZ131158:MFZ131200 MPV131158:MPV131200 MZR131158:MZR131200 NJN131158:NJN131200 NTJ131158:NTJ131200 ODF131158:ODF131200 ONB131158:ONB131200 OWX131158:OWX131200 PGT131158:PGT131200 PQP131158:PQP131200 QAL131158:QAL131200 QKH131158:QKH131200 QUD131158:QUD131200 RDZ131158:RDZ131200 RNV131158:RNV131200 RXR131158:RXR131200 SHN131158:SHN131200 SRJ131158:SRJ131200 TBF131158:TBF131200 TLB131158:TLB131200 TUX131158:TUX131200 UET131158:UET131200 UOP131158:UOP131200 UYL131158:UYL131200 VIH131158:VIH131200 VSD131158:VSD131200 WBZ131158:WBZ131200 WLV131158:WLV131200 WVR131158:WVR131200 J196694:J196736 JF196694:JF196736 TB196694:TB196736 ACX196694:ACX196736 AMT196694:AMT196736 AWP196694:AWP196736 BGL196694:BGL196736 BQH196694:BQH196736 CAD196694:CAD196736 CJZ196694:CJZ196736 CTV196694:CTV196736 DDR196694:DDR196736 DNN196694:DNN196736 DXJ196694:DXJ196736 EHF196694:EHF196736 ERB196694:ERB196736 FAX196694:FAX196736 FKT196694:FKT196736 FUP196694:FUP196736 GEL196694:GEL196736 GOH196694:GOH196736 GYD196694:GYD196736 HHZ196694:HHZ196736 HRV196694:HRV196736 IBR196694:IBR196736 ILN196694:ILN196736 IVJ196694:IVJ196736 JFF196694:JFF196736 JPB196694:JPB196736 JYX196694:JYX196736 KIT196694:KIT196736 KSP196694:KSP196736 LCL196694:LCL196736 LMH196694:LMH196736 LWD196694:LWD196736 MFZ196694:MFZ196736 MPV196694:MPV196736 MZR196694:MZR196736 NJN196694:NJN196736 NTJ196694:NTJ196736 ODF196694:ODF196736 ONB196694:ONB196736 OWX196694:OWX196736 PGT196694:PGT196736 PQP196694:PQP196736 QAL196694:QAL196736 QKH196694:QKH196736 QUD196694:QUD196736 RDZ196694:RDZ196736 RNV196694:RNV196736 RXR196694:RXR196736 SHN196694:SHN196736 SRJ196694:SRJ196736 TBF196694:TBF196736 TLB196694:TLB196736 TUX196694:TUX196736 UET196694:UET196736 UOP196694:UOP196736 UYL196694:UYL196736 VIH196694:VIH196736 VSD196694:VSD196736 WBZ196694:WBZ196736 WLV196694:WLV196736 WVR196694:WVR196736 J262230:J262272 JF262230:JF262272 TB262230:TB262272 ACX262230:ACX262272 AMT262230:AMT262272 AWP262230:AWP262272 BGL262230:BGL262272 BQH262230:BQH262272 CAD262230:CAD262272 CJZ262230:CJZ262272 CTV262230:CTV262272 DDR262230:DDR262272 DNN262230:DNN262272 DXJ262230:DXJ262272 EHF262230:EHF262272 ERB262230:ERB262272 FAX262230:FAX262272 FKT262230:FKT262272 FUP262230:FUP262272 GEL262230:GEL262272 GOH262230:GOH262272 GYD262230:GYD262272 HHZ262230:HHZ262272 HRV262230:HRV262272 IBR262230:IBR262272 ILN262230:ILN262272 IVJ262230:IVJ262272 JFF262230:JFF262272 JPB262230:JPB262272 JYX262230:JYX262272 KIT262230:KIT262272 KSP262230:KSP262272 LCL262230:LCL262272 LMH262230:LMH262272 LWD262230:LWD262272 MFZ262230:MFZ262272 MPV262230:MPV262272 MZR262230:MZR262272 NJN262230:NJN262272 NTJ262230:NTJ262272 ODF262230:ODF262272 ONB262230:ONB262272 OWX262230:OWX262272 PGT262230:PGT262272 PQP262230:PQP262272 QAL262230:QAL262272 QKH262230:QKH262272 QUD262230:QUD262272 RDZ262230:RDZ262272 RNV262230:RNV262272 RXR262230:RXR262272 SHN262230:SHN262272 SRJ262230:SRJ262272 TBF262230:TBF262272 TLB262230:TLB262272 TUX262230:TUX262272 UET262230:UET262272 UOP262230:UOP262272 UYL262230:UYL262272 VIH262230:VIH262272 VSD262230:VSD262272 WBZ262230:WBZ262272 WLV262230:WLV262272 WVR262230:WVR262272 J327766:J327808 JF327766:JF327808 TB327766:TB327808 ACX327766:ACX327808 AMT327766:AMT327808 AWP327766:AWP327808 BGL327766:BGL327808 BQH327766:BQH327808 CAD327766:CAD327808 CJZ327766:CJZ327808 CTV327766:CTV327808 DDR327766:DDR327808 DNN327766:DNN327808 DXJ327766:DXJ327808 EHF327766:EHF327808 ERB327766:ERB327808 FAX327766:FAX327808 FKT327766:FKT327808 FUP327766:FUP327808 GEL327766:GEL327808 GOH327766:GOH327808 GYD327766:GYD327808 HHZ327766:HHZ327808 HRV327766:HRV327808 IBR327766:IBR327808 ILN327766:ILN327808 IVJ327766:IVJ327808 JFF327766:JFF327808 JPB327766:JPB327808 JYX327766:JYX327808 KIT327766:KIT327808 KSP327766:KSP327808 LCL327766:LCL327808 LMH327766:LMH327808 LWD327766:LWD327808 MFZ327766:MFZ327808 MPV327766:MPV327808 MZR327766:MZR327808 NJN327766:NJN327808 NTJ327766:NTJ327808 ODF327766:ODF327808 ONB327766:ONB327808 OWX327766:OWX327808 PGT327766:PGT327808 PQP327766:PQP327808 QAL327766:QAL327808 QKH327766:QKH327808 QUD327766:QUD327808 RDZ327766:RDZ327808 RNV327766:RNV327808 RXR327766:RXR327808 SHN327766:SHN327808 SRJ327766:SRJ327808 TBF327766:TBF327808 TLB327766:TLB327808 TUX327766:TUX327808 UET327766:UET327808 UOP327766:UOP327808 UYL327766:UYL327808 VIH327766:VIH327808 VSD327766:VSD327808 WBZ327766:WBZ327808 WLV327766:WLV327808 WVR327766:WVR327808 J393302:J393344 JF393302:JF393344 TB393302:TB393344 ACX393302:ACX393344 AMT393302:AMT393344 AWP393302:AWP393344 BGL393302:BGL393344 BQH393302:BQH393344 CAD393302:CAD393344 CJZ393302:CJZ393344 CTV393302:CTV393344 DDR393302:DDR393344 DNN393302:DNN393344 DXJ393302:DXJ393344 EHF393302:EHF393344 ERB393302:ERB393344 FAX393302:FAX393344 FKT393302:FKT393344 FUP393302:FUP393344 GEL393302:GEL393344 GOH393302:GOH393344 GYD393302:GYD393344 HHZ393302:HHZ393344 HRV393302:HRV393344 IBR393302:IBR393344 ILN393302:ILN393344 IVJ393302:IVJ393344 JFF393302:JFF393344 JPB393302:JPB393344 JYX393302:JYX393344 KIT393302:KIT393344 KSP393302:KSP393344 LCL393302:LCL393344 LMH393302:LMH393344 LWD393302:LWD393344 MFZ393302:MFZ393344 MPV393302:MPV393344 MZR393302:MZR393344 NJN393302:NJN393344 NTJ393302:NTJ393344 ODF393302:ODF393344 ONB393302:ONB393344 OWX393302:OWX393344 PGT393302:PGT393344 PQP393302:PQP393344 QAL393302:QAL393344 QKH393302:QKH393344 QUD393302:QUD393344 RDZ393302:RDZ393344 RNV393302:RNV393344 RXR393302:RXR393344 SHN393302:SHN393344 SRJ393302:SRJ393344 TBF393302:TBF393344 TLB393302:TLB393344 TUX393302:TUX393344 UET393302:UET393344 UOP393302:UOP393344 UYL393302:UYL393344 VIH393302:VIH393344 VSD393302:VSD393344 WBZ393302:WBZ393344 WLV393302:WLV393344 WVR393302:WVR393344 J458838:J458880 JF458838:JF458880 TB458838:TB458880 ACX458838:ACX458880 AMT458838:AMT458880 AWP458838:AWP458880 BGL458838:BGL458880 BQH458838:BQH458880 CAD458838:CAD458880 CJZ458838:CJZ458880 CTV458838:CTV458880 DDR458838:DDR458880 DNN458838:DNN458880 DXJ458838:DXJ458880 EHF458838:EHF458880 ERB458838:ERB458880 FAX458838:FAX458880 FKT458838:FKT458880 FUP458838:FUP458880 GEL458838:GEL458880 GOH458838:GOH458880 GYD458838:GYD458880 HHZ458838:HHZ458880 HRV458838:HRV458880 IBR458838:IBR458880 ILN458838:ILN458880 IVJ458838:IVJ458880 JFF458838:JFF458880 JPB458838:JPB458880 JYX458838:JYX458880 KIT458838:KIT458880 KSP458838:KSP458880 LCL458838:LCL458880 LMH458838:LMH458880 LWD458838:LWD458880 MFZ458838:MFZ458880 MPV458838:MPV458880 MZR458838:MZR458880 NJN458838:NJN458880 NTJ458838:NTJ458880 ODF458838:ODF458880 ONB458838:ONB458880 OWX458838:OWX458880 PGT458838:PGT458880 PQP458838:PQP458880 QAL458838:QAL458880 QKH458838:QKH458880 QUD458838:QUD458880 RDZ458838:RDZ458880 RNV458838:RNV458880 RXR458838:RXR458880 SHN458838:SHN458880 SRJ458838:SRJ458880 TBF458838:TBF458880 TLB458838:TLB458880 TUX458838:TUX458880 UET458838:UET458880 UOP458838:UOP458880 UYL458838:UYL458880 VIH458838:VIH458880 VSD458838:VSD458880 WBZ458838:WBZ458880 WLV458838:WLV458880 WVR458838:WVR458880 J524374:J524416 JF524374:JF524416 TB524374:TB524416 ACX524374:ACX524416 AMT524374:AMT524416 AWP524374:AWP524416 BGL524374:BGL524416 BQH524374:BQH524416 CAD524374:CAD524416 CJZ524374:CJZ524416 CTV524374:CTV524416 DDR524374:DDR524416 DNN524374:DNN524416 DXJ524374:DXJ524416 EHF524374:EHF524416 ERB524374:ERB524416 FAX524374:FAX524416 FKT524374:FKT524416 FUP524374:FUP524416 GEL524374:GEL524416 GOH524374:GOH524416 GYD524374:GYD524416 HHZ524374:HHZ524416 HRV524374:HRV524416 IBR524374:IBR524416 ILN524374:ILN524416 IVJ524374:IVJ524416 JFF524374:JFF524416 JPB524374:JPB524416 JYX524374:JYX524416 KIT524374:KIT524416 KSP524374:KSP524416 LCL524374:LCL524416 LMH524374:LMH524416 LWD524374:LWD524416 MFZ524374:MFZ524416 MPV524374:MPV524416 MZR524374:MZR524416 NJN524374:NJN524416 NTJ524374:NTJ524416 ODF524374:ODF524416 ONB524374:ONB524416 OWX524374:OWX524416 PGT524374:PGT524416 PQP524374:PQP524416 QAL524374:QAL524416 QKH524374:QKH524416 QUD524374:QUD524416 RDZ524374:RDZ524416 RNV524374:RNV524416 RXR524374:RXR524416 SHN524374:SHN524416 SRJ524374:SRJ524416 TBF524374:TBF524416 TLB524374:TLB524416 TUX524374:TUX524416 UET524374:UET524416 UOP524374:UOP524416 UYL524374:UYL524416 VIH524374:VIH524416 VSD524374:VSD524416 WBZ524374:WBZ524416 WLV524374:WLV524416 WVR524374:WVR524416 J589910:J589952 JF589910:JF589952 TB589910:TB589952 ACX589910:ACX589952 AMT589910:AMT589952 AWP589910:AWP589952 BGL589910:BGL589952 BQH589910:BQH589952 CAD589910:CAD589952 CJZ589910:CJZ589952 CTV589910:CTV589952 DDR589910:DDR589952 DNN589910:DNN589952 DXJ589910:DXJ589952 EHF589910:EHF589952 ERB589910:ERB589952 FAX589910:FAX589952 FKT589910:FKT589952 FUP589910:FUP589952 GEL589910:GEL589952 GOH589910:GOH589952 GYD589910:GYD589952 HHZ589910:HHZ589952 HRV589910:HRV589952 IBR589910:IBR589952 ILN589910:ILN589952 IVJ589910:IVJ589952 JFF589910:JFF589952 JPB589910:JPB589952 JYX589910:JYX589952 KIT589910:KIT589952 KSP589910:KSP589952 LCL589910:LCL589952 LMH589910:LMH589952 LWD589910:LWD589952 MFZ589910:MFZ589952 MPV589910:MPV589952 MZR589910:MZR589952 NJN589910:NJN589952 NTJ589910:NTJ589952 ODF589910:ODF589952 ONB589910:ONB589952 OWX589910:OWX589952 PGT589910:PGT589952 PQP589910:PQP589952 QAL589910:QAL589952 QKH589910:QKH589952 QUD589910:QUD589952 RDZ589910:RDZ589952 RNV589910:RNV589952 RXR589910:RXR589952 SHN589910:SHN589952 SRJ589910:SRJ589952 TBF589910:TBF589952 TLB589910:TLB589952 TUX589910:TUX589952 UET589910:UET589952 UOP589910:UOP589952 UYL589910:UYL589952 VIH589910:VIH589952 VSD589910:VSD589952 WBZ589910:WBZ589952 WLV589910:WLV589952 WVR589910:WVR589952 J655446:J655488 JF655446:JF655488 TB655446:TB655488 ACX655446:ACX655488 AMT655446:AMT655488 AWP655446:AWP655488 BGL655446:BGL655488 BQH655446:BQH655488 CAD655446:CAD655488 CJZ655446:CJZ655488 CTV655446:CTV655488 DDR655446:DDR655488 DNN655446:DNN655488 DXJ655446:DXJ655488 EHF655446:EHF655488 ERB655446:ERB655488 FAX655446:FAX655488 FKT655446:FKT655488 FUP655446:FUP655488 GEL655446:GEL655488 GOH655446:GOH655488 GYD655446:GYD655488 HHZ655446:HHZ655488 HRV655446:HRV655488 IBR655446:IBR655488 ILN655446:ILN655488 IVJ655446:IVJ655488 JFF655446:JFF655488 JPB655446:JPB655488 JYX655446:JYX655488 KIT655446:KIT655488 KSP655446:KSP655488 LCL655446:LCL655488 LMH655446:LMH655488 LWD655446:LWD655488 MFZ655446:MFZ655488 MPV655446:MPV655488 MZR655446:MZR655488 NJN655446:NJN655488 NTJ655446:NTJ655488 ODF655446:ODF655488 ONB655446:ONB655488 OWX655446:OWX655488 PGT655446:PGT655488 PQP655446:PQP655488 QAL655446:QAL655488 QKH655446:QKH655488 QUD655446:QUD655488 RDZ655446:RDZ655488 RNV655446:RNV655488 RXR655446:RXR655488 SHN655446:SHN655488 SRJ655446:SRJ655488 TBF655446:TBF655488 TLB655446:TLB655488 TUX655446:TUX655488 UET655446:UET655488 UOP655446:UOP655488 UYL655446:UYL655488 VIH655446:VIH655488 VSD655446:VSD655488 WBZ655446:WBZ655488 WLV655446:WLV655488 WVR655446:WVR655488 J720982:J721024 JF720982:JF721024 TB720982:TB721024 ACX720982:ACX721024 AMT720982:AMT721024 AWP720982:AWP721024 BGL720982:BGL721024 BQH720982:BQH721024 CAD720982:CAD721024 CJZ720982:CJZ721024 CTV720982:CTV721024 DDR720982:DDR721024 DNN720982:DNN721024 DXJ720982:DXJ721024 EHF720982:EHF721024 ERB720982:ERB721024 FAX720982:FAX721024 FKT720982:FKT721024 FUP720982:FUP721024 GEL720982:GEL721024 GOH720982:GOH721024 GYD720982:GYD721024 HHZ720982:HHZ721024 HRV720982:HRV721024 IBR720982:IBR721024 ILN720982:ILN721024 IVJ720982:IVJ721024 JFF720982:JFF721024 JPB720982:JPB721024 JYX720982:JYX721024 KIT720982:KIT721024 KSP720982:KSP721024 LCL720982:LCL721024 LMH720982:LMH721024 LWD720982:LWD721024 MFZ720982:MFZ721024 MPV720982:MPV721024 MZR720982:MZR721024 NJN720982:NJN721024 NTJ720982:NTJ721024 ODF720982:ODF721024 ONB720982:ONB721024 OWX720982:OWX721024 PGT720982:PGT721024 PQP720982:PQP721024 QAL720982:QAL721024 QKH720982:QKH721024 QUD720982:QUD721024 RDZ720982:RDZ721024 RNV720982:RNV721024 RXR720982:RXR721024 SHN720982:SHN721024 SRJ720982:SRJ721024 TBF720982:TBF721024 TLB720982:TLB721024 TUX720982:TUX721024 UET720982:UET721024 UOP720982:UOP721024 UYL720982:UYL721024 VIH720982:VIH721024 VSD720982:VSD721024 WBZ720982:WBZ721024 WLV720982:WLV721024 WVR720982:WVR721024 J786518:J786560 JF786518:JF786560 TB786518:TB786560 ACX786518:ACX786560 AMT786518:AMT786560 AWP786518:AWP786560 BGL786518:BGL786560 BQH786518:BQH786560 CAD786518:CAD786560 CJZ786518:CJZ786560 CTV786518:CTV786560 DDR786518:DDR786560 DNN786518:DNN786560 DXJ786518:DXJ786560 EHF786518:EHF786560 ERB786518:ERB786560 FAX786518:FAX786560 FKT786518:FKT786560 FUP786518:FUP786560 GEL786518:GEL786560 GOH786518:GOH786560 GYD786518:GYD786560 HHZ786518:HHZ786560 HRV786518:HRV786560 IBR786518:IBR786560 ILN786518:ILN786560 IVJ786518:IVJ786560 JFF786518:JFF786560 JPB786518:JPB786560 JYX786518:JYX786560 KIT786518:KIT786560 KSP786518:KSP786560 LCL786518:LCL786560 LMH786518:LMH786560 LWD786518:LWD786560 MFZ786518:MFZ786560 MPV786518:MPV786560 MZR786518:MZR786560 NJN786518:NJN786560 NTJ786518:NTJ786560 ODF786518:ODF786560 ONB786518:ONB786560 OWX786518:OWX786560 PGT786518:PGT786560 PQP786518:PQP786560 QAL786518:QAL786560 QKH786518:QKH786560 QUD786518:QUD786560 RDZ786518:RDZ786560 RNV786518:RNV786560 RXR786518:RXR786560 SHN786518:SHN786560 SRJ786518:SRJ786560 TBF786518:TBF786560 TLB786518:TLB786560 TUX786518:TUX786560 UET786518:UET786560 UOP786518:UOP786560 UYL786518:UYL786560 VIH786518:VIH786560 VSD786518:VSD786560 WBZ786518:WBZ786560 WLV786518:WLV786560 WVR786518:WVR786560 J852054:J852096 JF852054:JF852096 TB852054:TB852096 ACX852054:ACX852096 AMT852054:AMT852096 AWP852054:AWP852096 BGL852054:BGL852096 BQH852054:BQH852096 CAD852054:CAD852096 CJZ852054:CJZ852096 CTV852054:CTV852096 DDR852054:DDR852096 DNN852054:DNN852096 DXJ852054:DXJ852096 EHF852054:EHF852096 ERB852054:ERB852096 FAX852054:FAX852096 FKT852054:FKT852096 FUP852054:FUP852096 GEL852054:GEL852096 GOH852054:GOH852096 GYD852054:GYD852096 HHZ852054:HHZ852096 HRV852054:HRV852096 IBR852054:IBR852096 ILN852054:ILN852096 IVJ852054:IVJ852096 JFF852054:JFF852096 JPB852054:JPB852096 JYX852054:JYX852096 KIT852054:KIT852096 KSP852054:KSP852096 LCL852054:LCL852096 LMH852054:LMH852096 LWD852054:LWD852096 MFZ852054:MFZ852096 MPV852054:MPV852096 MZR852054:MZR852096 NJN852054:NJN852096 NTJ852054:NTJ852096 ODF852054:ODF852096 ONB852054:ONB852096 OWX852054:OWX852096 PGT852054:PGT852096 PQP852054:PQP852096 QAL852054:QAL852096 QKH852054:QKH852096 QUD852054:QUD852096 RDZ852054:RDZ852096 RNV852054:RNV852096 RXR852054:RXR852096 SHN852054:SHN852096 SRJ852054:SRJ852096 TBF852054:TBF852096 TLB852054:TLB852096 TUX852054:TUX852096 UET852054:UET852096 UOP852054:UOP852096 UYL852054:UYL852096 VIH852054:VIH852096 VSD852054:VSD852096 WBZ852054:WBZ852096 WLV852054:WLV852096 WVR852054:WVR852096 J917590:J917632 JF917590:JF917632 TB917590:TB917632 ACX917590:ACX917632 AMT917590:AMT917632 AWP917590:AWP917632 BGL917590:BGL917632 BQH917590:BQH917632 CAD917590:CAD917632 CJZ917590:CJZ917632 CTV917590:CTV917632 DDR917590:DDR917632 DNN917590:DNN917632 DXJ917590:DXJ917632 EHF917590:EHF917632 ERB917590:ERB917632 FAX917590:FAX917632 FKT917590:FKT917632 FUP917590:FUP917632 GEL917590:GEL917632 GOH917590:GOH917632 GYD917590:GYD917632 HHZ917590:HHZ917632 HRV917590:HRV917632 IBR917590:IBR917632 ILN917590:ILN917632 IVJ917590:IVJ917632 JFF917590:JFF917632 JPB917590:JPB917632 JYX917590:JYX917632 KIT917590:KIT917632 KSP917590:KSP917632 LCL917590:LCL917632 LMH917590:LMH917632 LWD917590:LWD917632 MFZ917590:MFZ917632 MPV917590:MPV917632 MZR917590:MZR917632 NJN917590:NJN917632 NTJ917590:NTJ917632 ODF917590:ODF917632 ONB917590:ONB917632 OWX917590:OWX917632 PGT917590:PGT917632 PQP917590:PQP917632 QAL917590:QAL917632 QKH917590:QKH917632 QUD917590:QUD917632 RDZ917590:RDZ917632 RNV917590:RNV917632 RXR917590:RXR917632 SHN917590:SHN917632 SRJ917590:SRJ917632 TBF917590:TBF917632 TLB917590:TLB917632 TUX917590:TUX917632 UET917590:UET917632 UOP917590:UOP917632 UYL917590:UYL917632 VIH917590:VIH917632 VSD917590:VSD917632 WBZ917590:WBZ917632 WLV917590:WLV917632 WVR917590:WVR917632 J983126:J983168 JF983126:JF983168 TB983126:TB983168 ACX983126:ACX983168 AMT983126:AMT983168 AWP983126:AWP983168 BGL983126:BGL983168 BQH983126:BQH983168 CAD983126:CAD983168 CJZ983126:CJZ983168 CTV983126:CTV983168 DDR983126:DDR983168 DNN983126:DNN983168 DXJ983126:DXJ983168 EHF983126:EHF983168 ERB983126:ERB983168 FAX983126:FAX983168 FKT983126:FKT983168 FUP983126:FUP983168 GEL983126:GEL983168 GOH983126:GOH983168 GYD983126:GYD983168 HHZ983126:HHZ983168 HRV983126:HRV983168 IBR983126:IBR983168 ILN983126:ILN983168 IVJ983126:IVJ983168 JFF983126:JFF983168 JPB983126:JPB983168 JYX983126:JYX983168 KIT983126:KIT983168 KSP983126:KSP983168 LCL983126:LCL983168 LMH983126:LMH983168 LWD983126:LWD983168 MFZ983126:MFZ983168 MPV983126:MPV983168 MZR983126:MZR983168 NJN983126:NJN983168 NTJ983126:NTJ983168 ODF983126:ODF983168 ONB983126:ONB983168 OWX983126:OWX983168 PGT983126:PGT983168 PQP983126:PQP983168 QAL983126:QAL983168 QKH983126:QKH983168 QUD983126:QUD983168 RDZ983126:RDZ983168 RNV983126:RNV983168 RXR983126:RXR983168 SHN983126:SHN983168 SRJ983126:SRJ983168 TBF983126:TBF983168 TLB983126:TLB983168 TUX983126:TUX983168 UET983126:UET983168 UOP983126:UOP983168 UYL983126:UYL983168 VIH983126:VIH983168 VSD983126:VSD983168 WBZ983126:WBZ983168 WLV983126:WLV983168 WVR983126:WVR983168 J6:J93 JF6:JF93 TB6:TB93 ACX6:ACX93 AMT6:AMT93 AWP6:AWP93 BGL6:BGL93 BQH6:BQH93 CAD6:CAD93 CJZ6:CJZ93 CTV6:CTV93 DDR6:DDR93 DNN6:DNN93 DXJ6:DXJ93 EHF6:EHF93 ERB6:ERB93 FAX6:FAX93 FKT6:FKT93 FUP6:FUP93 GEL6:GEL93 GOH6:GOH93 GYD6:GYD93 HHZ6:HHZ93 HRV6:HRV93 IBR6:IBR93 ILN6:ILN93 IVJ6:IVJ93 JFF6:JFF93 JPB6:JPB93 JYX6:JYX93 KIT6:KIT93 KSP6:KSP93 LCL6:LCL93 LMH6:LMH93 LWD6:LWD93 MFZ6:MFZ93 MPV6:MPV93 MZR6:MZR93 NJN6:NJN93 NTJ6:NTJ93 ODF6:ODF93 ONB6:ONB93 OWX6:OWX93 PGT6:PGT93 PQP6:PQP93 QAL6:QAL93 QKH6:QKH93 QUD6:QUD93 RDZ6:RDZ93 RNV6:RNV93 RXR6:RXR93 SHN6:SHN93 SRJ6:SRJ93 TBF6:TBF93 TLB6:TLB93 TUX6:TUX93 UET6:UET93 UOP6:UOP93 UYL6:UYL93 VIH6:VIH93 VSD6:VSD93 WBZ6:WBZ93 WLV6:WLV93 WVR6:WVR93 F101:F102 JB101:JB102 SX101:SX102 ACT101:ACT102 AMP101:AMP102 AWL101:AWL102 BGH101:BGH102 BQD101:BQD102 BZZ101:BZZ102 CJV101:CJV102 CTR101:CTR102 DDN101:DDN102 DNJ101:DNJ102 DXF101:DXF102 EHB101:EHB102 EQX101:EQX102 FAT101:FAT102 FKP101:FKP102 FUL101:FUL102 GEH101:GEH102 GOD101:GOD102 GXZ101:GXZ102 HHV101:HHV102 HRR101:HRR102 IBN101:IBN102 ILJ101:ILJ102 IVF101:IVF102 JFB101:JFB102 JOX101:JOX102 JYT101:JYT102 KIP101:KIP102 KSL101:KSL102 LCH101:LCH102 LMD101:LMD102 LVZ101:LVZ102 MFV101:MFV102 MPR101:MPR102 MZN101:MZN102 NJJ101:NJJ102 NTF101:NTF102 ODB101:ODB102 OMX101:OMX102 OWT101:OWT102 PGP101:PGP102 PQL101:PQL102 QAH101:QAH102 QKD101:QKD102 QTZ101:QTZ102 RDV101:RDV102 RNR101:RNR102 RXN101:RXN102 SHJ101:SHJ102 SRF101:SRF102 TBB101:TBB102 TKX101:TKX102 TUT101:TUT102 UEP101:UEP102 UOL101:UOL102 UYH101:UYH102 VID101:VID102 VRZ101:VRZ102 WBV101:WBV102 WLR101:WLR102 WVN101:WVN102 WVS101:WVS103 WLW101:WLW103 WCA101:WCA103 VSE101:VSE103 VII101:VII103 UYM101:UYM103 UOQ101:UOQ103 UEU101:UEU103 TUY101:TUY103 TLC101:TLC103 TBG101:TBG103 SRK101:SRK103 SHO101:SHO103 RXS101:RXS103 RNW101:RNW103 REA101:REA103 QUE101:QUE103 QKI101:QKI103 QAM101:QAM103 PQQ101:PQQ103 PGU101:PGU103 OWY101:OWY103 ONC101:ONC103 ODG101:ODG103 NTK101:NTK103 NJO101:NJO103 MZS101:MZS103 MPW101:MPW103 MGA101:MGA103 LWE101:LWE103 LMI101:LMI103 LCM101:LCM103 KSQ101:KSQ103 KIU101:KIU103 JYY101:JYY103 JPC101:JPC103 JFG101:JFG103 IVK101:IVK103 ILO101:ILO103 IBS101:IBS103 HRW101:HRW103 HIA101:HIA103 GYE101:GYE103 GOI101:GOI103 GEM101:GEM103 FUQ101:FUQ103 FKU101:FKU103 FAY101:FAY103 ERC101:ERC103 EHG101:EHG103 DXK101:DXK103 DNO101:DNO103 DDS101:DDS103 CTW101:CTW103 CKA101:CKA103 CAE101:CAE103 BQI101:BQI103 BGM101:BGM103 AWQ101:AWQ103 AMU101:AMU103 ACY101:ACY103 TC101:TC103 JG101:JG103 K101:K103 WVR95:WVR128 WLV95:WLV128 WBZ95:WBZ128 VSD95:VSD128 VIH95:VIH128 UYL95:UYL128 UOP95:UOP128 UET95:UET128 TUX95:TUX128 TLB95:TLB128 TBF95:TBF128 SRJ95:SRJ128 SHN95:SHN128 RXR95:RXR128 RNV95:RNV128 RDZ95:RDZ128 QUD95:QUD128 QKH95:QKH128 QAL95:QAL128 PQP95:PQP128 PGT95:PGT128 OWX95:OWX128 ONB95:ONB128 ODF95:ODF128 NTJ95:NTJ128 NJN95:NJN128 MZR95:MZR128 MPV95:MPV128 MFZ95:MFZ128 LWD95:LWD128 LMH95:LMH128 LCL95:LCL128 KSP95:KSP128 KIT95:KIT128 JYX95:JYX128 JPB95:JPB128 JFF95:JFF128 IVJ95:IVJ128 ILN95:ILN128 IBR95:IBR128 HRV95:HRV128 HHZ95:HHZ128 GYD95:GYD128 GOH95:GOH128 GEL95:GEL128 FUP95:FUP128 FKT95:FKT128 FAX95:FAX128 ERB95:ERB128 EHF95:EHF128 DXJ95:DXJ128 DNN95:DNN128 DDR95:DDR128 CTV95:CTV128 CJZ95:CJZ128 CAD95:CAD128 BQH95:BQH128 BGL95:BGL128 AWP95:AWP128 AMT95:AMT128 ACX95:ACX128 TB95:TB128 JF95:JF128 J95:J128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U286"/>
  <sheetViews>
    <sheetView workbookViewId="0">
      <selection activeCell="E6" sqref="E6"/>
    </sheetView>
  </sheetViews>
  <sheetFormatPr defaultColWidth="9.28515625" defaultRowHeight="12.75" x14ac:dyDescent="0.2"/>
  <cols>
    <col min="1" max="1" width="49.7109375" style="74" customWidth="1"/>
    <col min="2" max="2" width="14.7109375" style="69" customWidth="1"/>
    <col min="3" max="3" width="18.140625" style="70" customWidth="1"/>
    <col min="4" max="4" width="16.28515625" style="70" customWidth="1"/>
    <col min="5" max="5" width="18.5703125" style="68" customWidth="1"/>
    <col min="6" max="6" width="22.28515625" style="68" customWidth="1"/>
    <col min="7" max="7" width="15.5703125" style="68" customWidth="1"/>
    <col min="8" max="8" width="18.28515625" style="69" customWidth="1"/>
    <col min="9" max="9" width="25.5703125" style="69" customWidth="1"/>
    <col min="10" max="10" width="19.28515625" style="69" customWidth="1"/>
    <col min="11" max="11" width="16.5703125" style="69" customWidth="1"/>
    <col min="12" max="12" width="16.42578125" style="69" customWidth="1"/>
    <col min="13" max="13" width="14" style="69" customWidth="1"/>
    <col min="14" max="14" width="18.7109375" style="69" customWidth="1"/>
    <col min="15" max="15" width="0.5703125" style="69" customWidth="1"/>
    <col min="16" max="16" width="18.7109375" style="69" customWidth="1"/>
    <col min="17" max="17" width="8.5703125" style="69" customWidth="1"/>
    <col min="18" max="18" width="10.28515625" style="69" customWidth="1"/>
    <col min="19" max="19" width="13.7109375" style="69" customWidth="1"/>
    <col min="20" max="20" width="11.7109375" style="69" customWidth="1"/>
    <col min="21" max="21" width="15.7109375" style="80" customWidth="1"/>
    <col min="22" max="22" width="10.5703125" style="80" customWidth="1"/>
    <col min="23" max="24" width="9.28515625" style="80"/>
    <col min="25" max="25" width="9.28515625" style="80" customWidth="1"/>
    <col min="26" max="16384" width="9.28515625" style="80"/>
  </cols>
  <sheetData>
    <row r="1" spans="1:253" s="73" customFormat="1" ht="15" customHeight="1" x14ac:dyDescent="0.2">
      <c r="A1" s="65" t="s">
        <v>2706</v>
      </c>
      <c r="B1" s="226" t="s">
        <v>2698</v>
      </c>
      <c r="C1" s="227" t="s">
        <v>2699</v>
      </c>
      <c r="D1" s="227" t="s">
        <v>2700</v>
      </c>
      <c r="E1" s="68" t="s">
        <v>2713</v>
      </c>
      <c r="F1" s="161">
        <v>4993934806</v>
      </c>
      <c r="G1" s="68"/>
      <c r="H1" s="69"/>
      <c r="I1" s="70"/>
      <c r="J1" s="70"/>
      <c r="K1" s="68"/>
      <c r="L1" s="69"/>
      <c r="M1" s="70"/>
      <c r="N1" s="70"/>
      <c r="O1" s="68"/>
      <c r="P1" s="69"/>
      <c r="Q1" s="70"/>
      <c r="R1" s="70"/>
      <c r="S1" s="68"/>
      <c r="T1" s="69"/>
      <c r="U1" s="71"/>
      <c r="V1" s="71"/>
      <c r="W1" s="72"/>
      <c r="Y1" s="71"/>
      <c r="Z1" s="71"/>
      <c r="AA1" s="72"/>
      <c r="AC1" s="71"/>
      <c r="AD1" s="71"/>
      <c r="AE1" s="72"/>
      <c r="AG1" s="71"/>
      <c r="AH1" s="71"/>
      <c r="AI1" s="72"/>
      <c r="AK1" s="71"/>
      <c r="AL1" s="71"/>
      <c r="AM1" s="72"/>
      <c r="AO1" s="71"/>
      <c r="AP1" s="71"/>
      <c r="AQ1" s="72"/>
      <c r="AS1" s="71"/>
      <c r="AT1" s="71"/>
      <c r="AU1" s="72"/>
      <c r="AW1" s="71"/>
      <c r="AX1" s="71"/>
      <c r="AY1" s="72"/>
      <c r="BA1" s="71"/>
      <c r="BB1" s="71"/>
      <c r="BC1" s="72"/>
      <c r="BE1" s="71"/>
      <c r="BF1" s="71"/>
      <c r="BG1" s="72"/>
      <c r="BI1" s="71"/>
      <c r="BJ1" s="71"/>
      <c r="BK1" s="72"/>
      <c r="BM1" s="71"/>
      <c r="BN1" s="71"/>
      <c r="BO1" s="72"/>
      <c r="BQ1" s="71"/>
      <c r="BR1" s="71"/>
      <c r="BS1" s="72"/>
      <c r="BU1" s="71"/>
      <c r="BV1" s="71"/>
      <c r="BW1" s="72"/>
      <c r="BY1" s="71"/>
      <c r="BZ1" s="71"/>
      <c r="CA1" s="72"/>
      <c r="CC1" s="71"/>
      <c r="CD1" s="71"/>
      <c r="CE1" s="72"/>
      <c r="CG1" s="71"/>
      <c r="CH1" s="71"/>
      <c r="CI1" s="72"/>
      <c r="CK1" s="71"/>
      <c r="CL1" s="71"/>
      <c r="CM1" s="72"/>
      <c r="CO1" s="71"/>
      <c r="CP1" s="71"/>
      <c r="CQ1" s="72"/>
      <c r="CS1" s="71"/>
      <c r="CT1" s="71"/>
      <c r="CU1" s="72"/>
      <c r="CW1" s="71"/>
      <c r="CX1" s="71"/>
      <c r="CY1" s="72"/>
      <c r="DA1" s="71"/>
      <c r="DB1" s="71"/>
      <c r="DC1" s="72"/>
      <c r="DE1" s="71"/>
      <c r="DF1" s="71"/>
      <c r="DG1" s="72"/>
      <c r="DI1" s="71"/>
      <c r="DJ1" s="71"/>
      <c r="DK1" s="72"/>
      <c r="DM1" s="71"/>
      <c r="DN1" s="71"/>
      <c r="DO1" s="72"/>
      <c r="DQ1" s="71"/>
      <c r="DR1" s="71"/>
      <c r="DS1" s="72"/>
      <c r="DU1" s="71"/>
      <c r="DV1" s="71"/>
      <c r="DW1" s="72"/>
      <c r="DY1" s="71"/>
      <c r="DZ1" s="71"/>
      <c r="EA1" s="72"/>
      <c r="EC1" s="71"/>
      <c r="ED1" s="71"/>
      <c r="EE1" s="72"/>
      <c r="EG1" s="71"/>
      <c r="EH1" s="71"/>
      <c r="EI1" s="72"/>
      <c r="EK1" s="71"/>
      <c r="EL1" s="71"/>
      <c r="EM1" s="72"/>
      <c r="EO1" s="71"/>
      <c r="EP1" s="71"/>
      <c r="EQ1" s="72"/>
      <c r="ES1" s="71"/>
      <c r="ET1" s="71"/>
      <c r="EU1" s="72"/>
      <c r="EW1" s="71"/>
      <c r="EX1" s="71"/>
      <c r="EY1" s="72"/>
      <c r="FA1" s="71"/>
      <c r="FB1" s="71"/>
      <c r="FC1" s="72"/>
      <c r="FE1" s="71"/>
      <c r="FF1" s="71"/>
      <c r="FG1" s="72"/>
      <c r="FI1" s="71"/>
      <c r="FJ1" s="71"/>
      <c r="FK1" s="72"/>
      <c r="FM1" s="71"/>
      <c r="FN1" s="71"/>
      <c r="FO1" s="72"/>
      <c r="FQ1" s="71"/>
      <c r="FR1" s="71"/>
      <c r="FS1" s="72"/>
      <c r="FU1" s="71"/>
      <c r="FV1" s="71"/>
      <c r="FW1" s="72"/>
      <c r="FY1" s="71"/>
      <c r="FZ1" s="71"/>
      <c r="GA1" s="72"/>
      <c r="GC1" s="71"/>
      <c r="GD1" s="71"/>
      <c r="GE1" s="72"/>
      <c r="GG1" s="71"/>
      <c r="GH1" s="71"/>
      <c r="GI1" s="72"/>
      <c r="GK1" s="71"/>
      <c r="GL1" s="71"/>
      <c r="GM1" s="72"/>
      <c r="GO1" s="71"/>
      <c r="GP1" s="71"/>
      <c r="GQ1" s="72"/>
      <c r="GS1" s="71"/>
      <c r="GT1" s="71"/>
      <c r="GU1" s="72"/>
      <c r="GW1" s="71"/>
      <c r="GX1" s="71"/>
      <c r="GY1" s="72"/>
      <c r="HA1" s="71"/>
      <c r="HB1" s="71"/>
      <c r="HC1" s="72"/>
      <c r="HE1" s="71"/>
      <c r="HF1" s="71"/>
      <c r="HG1" s="72"/>
      <c r="HI1" s="71"/>
      <c r="HJ1" s="71"/>
      <c r="HK1" s="72"/>
      <c r="HM1" s="71"/>
      <c r="HN1" s="71"/>
      <c r="HO1" s="72"/>
      <c r="HQ1" s="71"/>
      <c r="HR1" s="71"/>
      <c r="HS1" s="72"/>
      <c r="HU1" s="71"/>
      <c r="HV1" s="71"/>
      <c r="HW1" s="72"/>
      <c r="HY1" s="71"/>
      <c r="HZ1" s="71"/>
      <c r="IA1" s="72"/>
      <c r="IC1" s="71"/>
      <c r="ID1" s="71"/>
      <c r="IE1" s="72"/>
      <c r="IG1" s="71"/>
      <c r="IH1" s="71"/>
      <c r="II1" s="72"/>
      <c r="IK1" s="71"/>
      <c r="IL1" s="71"/>
      <c r="IM1" s="72"/>
      <c r="IO1" s="71"/>
      <c r="IP1" s="71"/>
      <c r="IQ1" s="72"/>
      <c r="IS1" s="71"/>
    </row>
    <row r="2" spans="1:253" ht="15" customHeight="1" x14ac:dyDescent="0.2">
      <c r="B2" s="66"/>
      <c r="C2" s="75"/>
      <c r="D2" s="76"/>
      <c r="E2" s="77"/>
      <c r="F2" s="231">
        <v>1.01</v>
      </c>
      <c r="I2" s="70"/>
      <c r="J2" s="70"/>
      <c r="K2" s="68"/>
      <c r="M2" s="70"/>
      <c r="N2" s="70"/>
      <c r="O2" s="68"/>
      <c r="Q2" s="70"/>
      <c r="R2" s="70"/>
      <c r="S2" s="68"/>
      <c r="U2" s="78"/>
      <c r="V2" s="78"/>
      <c r="W2" s="79"/>
      <c r="Y2" s="78"/>
      <c r="Z2" s="78"/>
      <c r="AA2" s="79"/>
      <c r="AC2" s="78"/>
      <c r="AD2" s="78"/>
      <c r="AE2" s="79"/>
      <c r="AG2" s="78"/>
      <c r="AH2" s="78"/>
      <c r="AI2" s="79"/>
      <c r="AK2" s="78"/>
      <c r="AL2" s="78"/>
      <c r="AM2" s="79"/>
      <c r="AO2" s="78"/>
      <c r="AP2" s="78"/>
      <c r="AQ2" s="79"/>
      <c r="AS2" s="78"/>
      <c r="AT2" s="78"/>
      <c r="AU2" s="79"/>
      <c r="AW2" s="78"/>
      <c r="AX2" s="78"/>
      <c r="AY2" s="79"/>
      <c r="BA2" s="78"/>
      <c r="BB2" s="78"/>
      <c r="BC2" s="79"/>
      <c r="BE2" s="78"/>
      <c r="BF2" s="78"/>
      <c r="BG2" s="79"/>
      <c r="BI2" s="78"/>
      <c r="BJ2" s="78"/>
      <c r="BK2" s="79"/>
      <c r="BM2" s="78"/>
      <c r="BN2" s="78"/>
      <c r="BO2" s="79"/>
      <c r="BQ2" s="78"/>
      <c r="BR2" s="78"/>
      <c r="BS2" s="79"/>
      <c r="BU2" s="78"/>
      <c r="BV2" s="78"/>
      <c r="BW2" s="79"/>
      <c r="BY2" s="78"/>
      <c r="BZ2" s="78"/>
      <c r="CA2" s="79"/>
      <c r="CC2" s="78"/>
      <c r="CD2" s="78"/>
      <c r="CE2" s="79"/>
      <c r="CG2" s="78"/>
      <c r="CH2" s="78"/>
      <c r="CI2" s="79"/>
      <c r="CK2" s="78"/>
      <c r="CL2" s="78"/>
      <c r="CM2" s="79"/>
      <c r="CO2" s="78"/>
      <c r="CP2" s="78"/>
      <c r="CQ2" s="79"/>
      <c r="CS2" s="78"/>
      <c r="CT2" s="78"/>
      <c r="CU2" s="79"/>
      <c r="CW2" s="78"/>
      <c r="CX2" s="78"/>
      <c r="CY2" s="79"/>
      <c r="DA2" s="78"/>
      <c r="DB2" s="78"/>
      <c r="DC2" s="79"/>
      <c r="DE2" s="78"/>
      <c r="DF2" s="78"/>
      <c r="DG2" s="79"/>
      <c r="DI2" s="78"/>
      <c r="DJ2" s="78"/>
      <c r="DK2" s="79"/>
      <c r="DM2" s="78"/>
      <c r="DN2" s="78"/>
      <c r="DO2" s="79"/>
      <c r="DQ2" s="78"/>
      <c r="DR2" s="78"/>
      <c r="DS2" s="79"/>
      <c r="DU2" s="78"/>
      <c r="DV2" s="78"/>
      <c r="DW2" s="79"/>
      <c r="DY2" s="78"/>
      <c r="DZ2" s="78"/>
      <c r="EA2" s="79"/>
      <c r="EC2" s="78"/>
      <c r="ED2" s="78"/>
      <c r="EE2" s="79"/>
      <c r="EG2" s="78"/>
      <c r="EH2" s="78"/>
      <c r="EI2" s="79"/>
      <c r="EK2" s="78"/>
      <c r="EL2" s="78"/>
      <c r="EM2" s="79"/>
      <c r="EO2" s="78"/>
      <c r="EP2" s="78"/>
      <c r="EQ2" s="79"/>
      <c r="ES2" s="78"/>
      <c r="ET2" s="78"/>
      <c r="EU2" s="79"/>
      <c r="EW2" s="78"/>
      <c r="EX2" s="78"/>
      <c r="EY2" s="79"/>
      <c r="FA2" s="78"/>
      <c r="FB2" s="78"/>
      <c r="FC2" s="79"/>
      <c r="FE2" s="78"/>
      <c r="FF2" s="78"/>
      <c r="FG2" s="79"/>
      <c r="FI2" s="78"/>
      <c r="FJ2" s="78"/>
      <c r="FK2" s="79"/>
      <c r="FM2" s="78"/>
      <c r="FN2" s="78"/>
      <c r="FO2" s="79"/>
      <c r="FQ2" s="78"/>
      <c r="FR2" s="78"/>
      <c r="FS2" s="79"/>
      <c r="FU2" s="78"/>
      <c r="FV2" s="78"/>
      <c r="FW2" s="79"/>
      <c r="FY2" s="78"/>
      <c r="FZ2" s="78"/>
      <c r="GA2" s="79"/>
      <c r="GC2" s="78"/>
      <c r="GD2" s="78"/>
      <c r="GE2" s="79"/>
      <c r="GG2" s="78"/>
      <c r="GH2" s="78"/>
      <c r="GI2" s="79"/>
      <c r="GK2" s="78"/>
      <c r="GL2" s="78"/>
      <c r="GM2" s="79"/>
      <c r="GO2" s="78"/>
      <c r="GP2" s="78"/>
      <c r="GQ2" s="79"/>
      <c r="GS2" s="78"/>
      <c r="GT2" s="78"/>
      <c r="GU2" s="79"/>
      <c r="GW2" s="78"/>
      <c r="GX2" s="78"/>
      <c r="GY2" s="79"/>
      <c r="HA2" s="78"/>
      <c r="HB2" s="78"/>
      <c r="HC2" s="79"/>
      <c r="HE2" s="78"/>
      <c r="HF2" s="78"/>
      <c r="HG2" s="79"/>
      <c r="HI2" s="78"/>
      <c r="HJ2" s="78"/>
      <c r="HK2" s="79"/>
      <c r="HM2" s="78"/>
      <c r="HN2" s="78"/>
      <c r="HO2" s="79"/>
      <c r="HQ2" s="78"/>
      <c r="HR2" s="78"/>
      <c r="HS2" s="79"/>
      <c r="HU2" s="78"/>
      <c r="HV2" s="78"/>
      <c r="HW2" s="79"/>
      <c r="HY2" s="78"/>
      <c r="HZ2" s="78"/>
      <c r="IA2" s="79"/>
      <c r="IC2" s="78"/>
      <c r="ID2" s="78"/>
      <c r="IE2" s="79"/>
      <c r="IG2" s="78"/>
      <c r="IH2" s="78"/>
      <c r="II2" s="79"/>
      <c r="IK2" s="78"/>
      <c r="IL2" s="78"/>
      <c r="IM2" s="79"/>
      <c r="IO2" s="78"/>
      <c r="IP2" s="78"/>
      <c r="IQ2" s="79"/>
      <c r="IS2" s="78"/>
    </row>
    <row r="3" spans="1:253" s="89" customFormat="1" ht="15" customHeight="1" x14ac:dyDescent="0.25">
      <c r="A3" s="81" t="s">
        <v>2701</v>
      </c>
      <c r="B3" s="82"/>
      <c r="C3" s="83"/>
      <c r="D3" s="84"/>
      <c r="E3" s="85"/>
      <c r="F3" s="232">
        <f>F1*F2</f>
        <v>5043874154.0600004</v>
      </c>
      <c r="G3" s="85"/>
      <c r="H3" s="86"/>
      <c r="I3" s="83"/>
      <c r="J3" s="83"/>
      <c r="K3" s="85"/>
      <c r="L3" s="86"/>
      <c r="M3" s="83"/>
      <c r="N3" s="83"/>
      <c r="O3" s="85"/>
      <c r="P3" s="86"/>
      <c r="Q3" s="83"/>
      <c r="R3" s="83"/>
      <c r="S3" s="85"/>
      <c r="T3" s="86"/>
      <c r="U3" s="87"/>
      <c r="V3" s="87"/>
      <c r="W3" s="88"/>
      <c r="Y3" s="87"/>
      <c r="Z3" s="87"/>
      <c r="AA3" s="88"/>
      <c r="AC3" s="87"/>
      <c r="AD3" s="87"/>
      <c r="AE3" s="88"/>
      <c r="AG3" s="87"/>
      <c r="AH3" s="87"/>
      <c r="AI3" s="88"/>
      <c r="AK3" s="87"/>
      <c r="AL3" s="87"/>
      <c r="AM3" s="88"/>
      <c r="AO3" s="87"/>
      <c r="AP3" s="87"/>
      <c r="AQ3" s="88"/>
      <c r="AS3" s="87"/>
      <c r="AT3" s="87"/>
      <c r="AU3" s="88"/>
      <c r="AW3" s="87"/>
      <c r="AX3" s="87"/>
      <c r="AY3" s="88"/>
      <c r="BA3" s="87"/>
      <c r="BB3" s="87"/>
      <c r="BC3" s="88"/>
      <c r="BE3" s="87"/>
      <c r="BF3" s="87"/>
      <c r="BG3" s="88"/>
      <c r="BI3" s="87"/>
      <c r="BJ3" s="87"/>
      <c r="BK3" s="88"/>
      <c r="BM3" s="87"/>
      <c r="BN3" s="87"/>
      <c r="BO3" s="88"/>
      <c r="BQ3" s="87"/>
      <c r="BR3" s="87"/>
      <c r="BS3" s="88"/>
      <c r="BU3" s="87"/>
      <c r="BV3" s="87"/>
      <c r="BW3" s="88"/>
      <c r="BY3" s="87"/>
      <c r="BZ3" s="87"/>
      <c r="CA3" s="88"/>
      <c r="CC3" s="87"/>
      <c r="CD3" s="87"/>
      <c r="CE3" s="88"/>
      <c r="CG3" s="87"/>
      <c r="CH3" s="87"/>
      <c r="CI3" s="88"/>
      <c r="CK3" s="87"/>
      <c r="CL3" s="87"/>
      <c r="CM3" s="88"/>
      <c r="CO3" s="87"/>
      <c r="CP3" s="87"/>
      <c r="CQ3" s="88"/>
      <c r="CS3" s="87"/>
      <c r="CT3" s="87"/>
      <c r="CU3" s="88"/>
      <c r="CW3" s="87"/>
      <c r="CX3" s="87"/>
      <c r="CY3" s="88"/>
      <c r="DA3" s="87"/>
      <c r="DB3" s="87"/>
      <c r="DC3" s="88"/>
      <c r="DE3" s="87"/>
      <c r="DF3" s="87"/>
      <c r="DG3" s="88"/>
      <c r="DI3" s="87"/>
      <c r="DJ3" s="87"/>
      <c r="DK3" s="88"/>
      <c r="DM3" s="87"/>
      <c r="DN3" s="87"/>
      <c r="DO3" s="88"/>
      <c r="DQ3" s="87"/>
      <c r="DR3" s="87"/>
      <c r="DS3" s="88"/>
      <c r="DU3" s="87"/>
      <c r="DV3" s="87"/>
      <c r="DW3" s="88"/>
      <c r="DY3" s="87"/>
      <c r="DZ3" s="87"/>
      <c r="EA3" s="88"/>
      <c r="EC3" s="87"/>
      <c r="ED3" s="87"/>
      <c r="EE3" s="88"/>
      <c r="EG3" s="87"/>
      <c r="EH3" s="87"/>
      <c r="EI3" s="88"/>
      <c r="EK3" s="87"/>
      <c r="EL3" s="87"/>
      <c r="EM3" s="88"/>
      <c r="EO3" s="87"/>
      <c r="EP3" s="87"/>
      <c r="EQ3" s="88"/>
      <c r="ES3" s="87"/>
      <c r="ET3" s="87"/>
      <c r="EU3" s="88"/>
      <c r="EW3" s="87"/>
      <c r="EX3" s="87"/>
      <c r="EY3" s="88"/>
      <c r="FA3" s="87"/>
      <c r="FB3" s="87"/>
      <c r="FC3" s="88"/>
      <c r="FE3" s="87"/>
      <c r="FF3" s="87"/>
      <c r="FG3" s="88"/>
      <c r="FI3" s="87"/>
      <c r="FJ3" s="87"/>
      <c r="FK3" s="88"/>
      <c r="FM3" s="87"/>
      <c r="FN3" s="87"/>
      <c r="FO3" s="88"/>
      <c r="FQ3" s="87"/>
      <c r="FR3" s="87"/>
      <c r="FS3" s="88"/>
      <c r="FU3" s="87"/>
      <c r="FV3" s="87"/>
      <c r="FW3" s="88"/>
      <c r="FY3" s="87"/>
      <c r="FZ3" s="87"/>
      <c r="GA3" s="88"/>
      <c r="GC3" s="87"/>
      <c r="GD3" s="87"/>
      <c r="GE3" s="88"/>
      <c r="GG3" s="87"/>
      <c r="GH3" s="87"/>
      <c r="GI3" s="88"/>
      <c r="GK3" s="87"/>
      <c r="GL3" s="87"/>
      <c r="GM3" s="88"/>
      <c r="GO3" s="87"/>
      <c r="GP3" s="87"/>
      <c r="GQ3" s="88"/>
      <c r="GS3" s="87"/>
      <c r="GT3" s="87"/>
      <c r="GU3" s="88"/>
      <c r="GW3" s="87"/>
      <c r="GX3" s="87"/>
      <c r="GY3" s="88"/>
      <c r="HA3" s="87"/>
      <c r="HB3" s="87"/>
      <c r="HC3" s="88"/>
      <c r="HE3" s="87"/>
      <c r="HF3" s="87"/>
      <c r="HG3" s="88"/>
      <c r="HI3" s="87"/>
      <c r="HJ3" s="87"/>
      <c r="HK3" s="88"/>
      <c r="HM3" s="87"/>
      <c r="HN3" s="87"/>
      <c r="HO3" s="88"/>
      <c r="HQ3" s="87"/>
      <c r="HR3" s="87"/>
      <c r="HS3" s="88"/>
      <c r="HU3" s="87"/>
      <c r="HV3" s="87"/>
      <c r="HW3" s="88"/>
      <c r="HY3" s="87"/>
      <c r="HZ3" s="87"/>
      <c r="IA3" s="88"/>
      <c r="IC3" s="87"/>
      <c r="ID3" s="87"/>
      <c r="IE3" s="88"/>
      <c r="IG3" s="87"/>
      <c r="IH3" s="87"/>
      <c r="II3" s="88"/>
      <c r="IK3" s="87"/>
      <c r="IL3" s="87"/>
      <c r="IM3" s="88"/>
      <c r="IO3" s="87"/>
      <c r="IP3" s="87"/>
      <c r="IQ3" s="88"/>
      <c r="IS3" s="87"/>
    </row>
    <row r="4" spans="1:253" s="89" customFormat="1" ht="15" customHeight="1" x14ac:dyDescent="0.2">
      <c r="A4" s="224" t="s">
        <v>2593</v>
      </c>
      <c r="B4" s="82"/>
      <c r="C4" s="83"/>
      <c r="D4" s="84"/>
      <c r="E4" s="85"/>
      <c r="G4" s="232">
        <f>F3-F1</f>
        <v>49939348.06000042</v>
      </c>
      <c r="H4" s="86"/>
      <c r="I4" s="83"/>
      <c r="J4" s="83"/>
      <c r="K4" s="85"/>
      <c r="L4" s="86"/>
      <c r="M4" s="83"/>
      <c r="N4" s="83"/>
      <c r="O4" s="85"/>
      <c r="P4" s="86"/>
      <c r="Q4" s="83"/>
      <c r="R4" s="83"/>
      <c r="S4" s="85"/>
      <c r="T4" s="86"/>
      <c r="U4" s="87"/>
      <c r="V4" s="87"/>
      <c r="W4" s="88"/>
      <c r="Y4" s="87"/>
      <c r="Z4" s="87"/>
      <c r="AA4" s="88"/>
      <c r="AC4" s="87"/>
      <c r="AD4" s="87"/>
      <c r="AE4" s="88"/>
      <c r="AG4" s="87"/>
      <c r="AH4" s="87"/>
      <c r="AI4" s="88"/>
      <c r="AK4" s="87"/>
      <c r="AL4" s="87"/>
      <c r="AM4" s="88"/>
      <c r="AO4" s="87"/>
      <c r="AP4" s="87"/>
      <c r="AQ4" s="88"/>
      <c r="AS4" s="87"/>
      <c r="AT4" s="87"/>
      <c r="AU4" s="88"/>
      <c r="AW4" s="87"/>
      <c r="AX4" s="87"/>
      <c r="AY4" s="88"/>
      <c r="BA4" s="87"/>
      <c r="BB4" s="87"/>
      <c r="BC4" s="88"/>
      <c r="BE4" s="87"/>
      <c r="BF4" s="87"/>
      <c r="BG4" s="88"/>
      <c r="BI4" s="87"/>
      <c r="BJ4" s="87"/>
      <c r="BK4" s="88"/>
      <c r="BM4" s="87"/>
      <c r="BN4" s="87"/>
      <c r="BO4" s="88"/>
      <c r="BQ4" s="87"/>
      <c r="BR4" s="87"/>
      <c r="BS4" s="88"/>
      <c r="BU4" s="87"/>
      <c r="BV4" s="87"/>
      <c r="BW4" s="88"/>
      <c r="BY4" s="87"/>
      <c r="BZ4" s="87"/>
      <c r="CA4" s="88"/>
      <c r="CC4" s="87"/>
      <c r="CD4" s="87"/>
      <c r="CE4" s="88"/>
      <c r="CG4" s="87"/>
      <c r="CH4" s="87"/>
      <c r="CI4" s="88"/>
      <c r="CK4" s="87"/>
      <c r="CL4" s="87"/>
      <c r="CM4" s="88"/>
      <c r="CO4" s="87"/>
      <c r="CP4" s="87"/>
      <c r="CQ4" s="88"/>
      <c r="CS4" s="87"/>
      <c r="CT4" s="87"/>
      <c r="CU4" s="88"/>
      <c r="CW4" s="87"/>
      <c r="CX4" s="87"/>
      <c r="CY4" s="88"/>
      <c r="DA4" s="87"/>
      <c r="DB4" s="87"/>
      <c r="DC4" s="88"/>
      <c r="DE4" s="87"/>
      <c r="DF4" s="87"/>
      <c r="DG4" s="88"/>
      <c r="DI4" s="87"/>
      <c r="DJ4" s="87"/>
      <c r="DK4" s="88"/>
      <c r="DM4" s="87"/>
      <c r="DN4" s="87"/>
      <c r="DO4" s="88"/>
      <c r="DQ4" s="87"/>
      <c r="DR4" s="87"/>
      <c r="DS4" s="88"/>
      <c r="DU4" s="87"/>
      <c r="DV4" s="87"/>
      <c r="DW4" s="88"/>
      <c r="DY4" s="87"/>
      <c r="DZ4" s="87"/>
      <c r="EA4" s="88"/>
      <c r="EC4" s="87"/>
      <c r="ED4" s="87"/>
      <c r="EE4" s="88"/>
      <c r="EG4" s="87"/>
      <c r="EH4" s="87"/>
      <c r="EI4" s="88"/>
      <c r="EK4" s="87"/>
      <c r="EL4" s="87"/>
      <c r="EM4" s="88"/>
      <c r="EO4" s="87"/>
      <c r="EP4" s="87"/>
      <c r="EQ4" s="88"/>
      <c r="ES4" s="87"/>
      <c r="ET4" s="87"/>
      <c r="EU4" s="88"/>
      <c r="EW4" s="87"/>
      <c r="EX4" s="87"/>
      <c r="EY4" s="88"/>
      <c r="FA4" s="87"/>
      <c r="FB4" s="87"/>
      <c r="FC4" s="88"/>
      <c r="FE4" s="87"/>
      <c r="FF4" s="87"/>
      <c r="FG4" s="88"/>
      <c r="FI4" s="87"/>
      <c r="FJ4" s="87"/>
      <c r="FK4" s="88"/>
      <c r="FM4" s="87"/>
      <c r="FN4" s="87"/>
      <c r="FO4" s="88"/>
      <c r="FQ4" s="87"/>
      <c r="FR4" s="87"/>
      <c r="FS4" s="88"/>
      <c r="FU4" s="87"/>
      <c r="FV4" s="87"/>
      <c r="FW4" s="88"/>
      <c r="FY4" s="87"/>
      <c r="FZ4" s="87"/>
      <c r="GA4" s="88"/>
      <c r="GC4" s="87"/>
      <c r="GD4" s="87"/>
      <c r="GE4" s="88"/>
      <c r="GG4" s="87"/>
      <c r="GH4" s="87"/>
      <c r="GI4" s="88"/>
      <c r="GK4" s="87"/>
      <c r="GL4" s="87"/>
      <c r="GM4" s="88"/>
      <c r="GO4" s="87"/>
      <c r="GP4" s="87"/>
      <c r="GQ4" s="88"/>
      <c r="GS4" s="87"/>
      <c r="GT4" s="87"/>
      <c r="GU4" s="88"/>
      <c r="GW4" s="87"/>
      <c r="GX4" s="87"/>
      <c r="GY4" s="88"/>
      <c r="HA4" s="87"/>
      <c r="HB4" s="87"/>
      <c r="HC4" s="88"/>
      <c r="HE4" s="87"/>
      <c r="HF4" s="87"/>
      <c r="HG4" s="88"/>
      <c r="HI4" s="87"/>
      <c r="HJ4" s="87"/>
      <c r="HK4" s="88"/>
      <c r="HM4" s="87"/>
      <c r="HN4" s="87"/>
      <c r="HO4" s="88"/>
      <c r="HQ4" s="87"/>
      <c r="HR4" s="87"/>
      <c r="HS4" s="88"/>
      <c r="HU4" s="87"/>
      <c r="HV4" s="87"/>
      <c r="HW4" s="88"/>
      <c r="HY4" s="87"/>
      <c r="HZ4" s="87"/>
      <c r="IA4" s="88"/>
      <c r="IC4" s="87"/>
      <c r="ID4" s="87"/>
      <c r="IE4" s="88"/>
      <c r="IG4" s="87"/>
      <c r="IH4" s="87"/>
      <c r="II4" s="88"/>
      <c r="IK4" s="87"/>
      <c r="IL4" s="87"/>
      <c r="IM4" s="88"/>
      <c r="IO4" s="87"/>
      <c r="IP4" s="87"/>
      <c r="IQ4" s="88"/>
      <c r="IS4" s="87"/>
    </row>
    <row r="5" spans="1:253" s="89" customFormat="1" ht="20.65" customHeight="1" x14ac:dyDescent="0.2">
      <c r="A5" s="102"/>
      <c r="B5" s="82"/>
      <c r="C5" s="83"/>
      <c r="D5" s="84"/>
      <c r="E5" s="85"/>
      <c r="F5" s="232"/>
      <c r="G5" s="85"/>
      <c r="H5" s="86"/>
      <c r="I5" s="83"/>
      <c r="J5" s="83"/>
      <c r="K5" s="85"/>
      <c r="L5" s="86"/>
      <c r="M5" s="83"/>
      <c r="N5" s="83"/>
      <c r="O5" s="85"/>
      <c r="P5" s="86"/>
      <c r="Q5" s="83"/>
      <c r="R5" s="83"/>
      <c r="S5" s="85"/>
      <c r="T5" s="86"/>
      <c r="U5" s="87"/>
      <c r="V5" s="87"/>
      <c r="W5" s="88"/>
      <c r="Y5" s="87"/>
      <c r="Z5" s="87"/>
      <c r="AA5" s="88"/>
      <c r="AC5" s="87"/>
      <c r="AD5" s="87"/>
      <c r="AE5" s="88"/>
      <c r="AG5" s="87"/>
      <c r="AH5" s="87"/>
      <c r="AI5" s="88"/>
      <c r="AK5" s="87"/>
      <c r="AL5" s="87"/>
      <c r="AM5" s="88"/>
      <c r="AO5" s="87"/>
      <c r="AP5" s="87"/>
      <c r="AQ5" s="88"/>
      <c r="AS5" s="87"/>
      <c r="AT5" s="87"/>
      <c r="AU5" s="88"/>
      <c r="AW5" s="87"/>
      <c r="AX5" s="87"/>
      <c r="AY5" s="88"/>
      <c r="BA5" s="87"/>
      <c r="BB5" s="87"/>
      <c r="BC5" s="88"/>
      <c r="BE5" s="87"/>
      <c r="BF5" s="87"/>
      <c r="BG5" s="88"/>
      <c r="BI5" s="87"/>
      <c r="BJ5" s="87"/>
      <c r="BK5" s="88"/>
      <c r="BM5" s="87"/>
      <c r="BN5" s="87"/>
      <c r="BO5" s="88"/>
      <c r="BQ5" s="87"/>
      <c r="BR5" s="87"/>
      <c r="BS5" s="88"/>
      <c r="BU5" s="87"/>
      <c r="BV5" s="87"/>
      <c r="BW5" s="88"/>
      <c r="BY5" s="87"/>
      <c r="BZ5" s="87"/>
      <c r="CA5" s="88"/>
      <c r="CC5" s="87"/>
      <c r="CD5" s="87"/>
      <c r="CE5" s="88"/>
      <c r="CG5" s="87"/>
      <c r="CH5" s="87"/>
      <c r="CI5" s="88"/>
      <c r="CK5" s="87"/>
      <c r="CL5" s="87"/>
      <c r="CM5" s="88"/>
      <c r="CO5" s="87"/>
      <c r="CP5" s="87"/>
      <c r="CQ5" s="88"/>
      <c r="CS5" s="87"/>
      <c r="CT5" s="87"/>
      <c r="CU5" s="88"/>
      <c r="CW5" s="87"/>
      <c r="CX5" s="87"/>
      <c r="CY5" s="88"/>
      <c r="DA5" s="87"/>
      <c r="DB5" s="87"/>
      <c r="DC5" s="88"/>
      <c r="DE5" s="87"/>
      <c r="DF5" s="87"/>
      <c r="DG5" s="88"/>
      <c r="DI5" s="87"/>
      <c r="DJ5" s="87"/>
      <c r="DK5" s="88"/>
      <c r="DM5" s="87"/>
      <c r="DN5" s="87"/>
      <c r="DO5" s="88"/>
      <c r="DQ5" s="87"/>
      <c r="DR5" s="87"/>
      <c r="DS5" s="88"/>
      <c r="DU5" s="87"/>
      <c r="DV5" s="87"/>
      <c r="DW5" s="88"/>
      <c r="DY5" s="87"/>
      <c r="DZ5" s="87"/>
      <c r="EA5" s="88"/>
      <c r="EC5" s="87"/>
      <c r="ED5" s="87"/>
      <c r="EE5" s="88"/>
      <c r="EG5" s="87"/>
      <c r="EH5" s="87"/>
      <c r="EI5" s="88"/>
      <c r="EK5" s="87"/>
      <c r="EL5" s="87"/>
      <c r="EM5" s="88"/>
      <c r="EO5" s="87"/>
      <c r="EP5" s="87"/>
      <c r="EQ5" s="88"/>
      <c r="ES5" s="87"/>
      <c r="ET5" s="87"/>
      <c r="EU5" s="88"/>
      <c r="EW5" s="87"/>
      <c r="EX5" s="87"/>
      <c r="EY5" s="88"/>
      <c r="FA5" s="87"/>
      <c r="FB5" s="87"/>
      <c r="FC5" s="88"/>
      <c r="FE5" s="87"/>
      <c r="FF5" s="87"/>
      <c r="FG5" s="88"/>
      <c r="FI5" s="87"/>
      <c r="FJ5" s="87"/>
      <c r="FK5" s="88"/>
      <c r="FM5" s="87"/>
      <c r="FN5" s="87"/>
      <c r="FO5" s="88"/>
      <c r="FQ5" s="87"/>
      <c r="FR5" s="87"/>
      <c r="FS5" s="88"/>
      <c r="FU5" s="87"/>
      <c r="FV5" s="87"/>
      <c r="FW5" s="88"/>
      <c r="FY5" s="87"/>
      <c r="FZ5" s="87"/>
      <c r="GA5" s="88"/>
      <c r="GC5" s="87"/>
      <c r="GD5" s="87"/>
      <c r="GE5" s="88"/>
      <c r="GG5" s="87"/>
      <c r="GH5" s="87"/>
      <c r="GI5" s="88"/>
      <c r="GK5" s="87"/>
      <c r="GL5" s="87"/>
      <c r="GM5" s="88"/>
      <c r="GO5" s="87"/>
      <c r="GP5" s="87"/>
      <c r="GQ5" s="88"/>
      <c r="GS5" s="87"/>
      <c r="GT5" s="87"/>
      <c r="GU5" s="88"/>
      <c r="GW5" s="87"/>
      <c r="GX5" s="87"/>
      <c r="GY5" s="88"/>
      <c r="HA5" s="87"/>
      <c r="HB5" s="87"/>
      <c r="HC5" s="88"/>
      <c r="HE5" s="87"/>
      <c r="HF5" s="87"/>
      <c r="HG5" s="88"/>
      <c r="HI5" s="87"/>
      <c r="HJ5" s="87"/>
      <c r="HK5" s="88"/>
      <c r="HM5" s="87"/>
      <c r="HN5" s="87"/>
      <c r="HO5" s="88"/>
      <c r="HQ5" s="87"/>
      <c r="HR5" s="87"/>
      <c r="HS5" s="88"/>
      <c r="HU5" s="87"/>
      <c r="HV5" s="87"/>
      <c r="HW5" s="88"/>
      <c r="HY5" s="87"/>
      <c r="HZ5" s="87"/>
      <c r="IA5" s="88"/>
      <c r="IC5" s="87"/>
      <c r="ID5" s="87"/>
      <c r="IE5" s="88"/>
      <c r="IG5" s="87"/>
      <c r="IH5" s="87"/>
      <c r="II5" s="88"/>
      <c r="IK5" s="87"/>
      <c r="IL5" s="87"/>
      <c r="IM5" s="88"/>
      <c r="IO5" s="87"/>
      <c r="IP5" s="87"/>
      <c r="IQ5" s="88"/>
      <c r="IS5" s="87"/>
    </row>
    <row r="6" spans="1:253" s="69" customFormat="1" ht="15" customHeight="1" x14ac:dyDescent="0.2">
      <c r="A6" s="90" t="s">
        <v>2717</v>
      </c>
      <c r="B6" s="225">
        <v>9273820</v>
      </c>
      <c r="C6" s="225">
        <v>91857</v>
      </c>
      <c r="D6" s="96">
        <f>B6+C6</f>
        <v>9365677</v>
      </c>
      <c r="F6" s="110">
        <v>-9366558</v>
      </c>
      <c r="G6" s="93"/>
      <c r="H6" s="93"/>
      <c r="I6" s="94"/>
      <c r="J6" s="95"/>
      <c r="K6" s="95"/>
      <c r="L6" s="95"/>
      <c r="M6" s="96"/>
      <c r="N6" s="70"/>
      <c r="O6" s="68"/>
      <c r="Q6" s="70"/>
      <c r="R6" s="70"/>
      <c r="S6" s="68"/>
      <c r="U6" s="70"/>
      <c r="V6" s="70"/>
      <c r="W6" s="68"/>
      <c r="Y6" s="70"/>
      <c r="Z6" s="70"/>
      <c r="AA6" s="68"/>
      <c r="AC6" s="70"/>
      <c r="AD6" s="70"/>
      <c r="AE6" s="68"/>
      <c r="AG6" s="70"/>
      <c r="AH6" s="70"/>
      <c r="AI6" s="68"/>
      <c r="AK6" s="70"/>
      <c r="AL6" s="70"/>
      <c r="AM6" s="68"/>
      <c r="AO6" s="70"/>
      <c r="AP6" s="70"/>
      <c r="AQ6" s="68"/>
      <c r="AS6" s="70"/>
      <c r="AT6" s="70"/>
      <c r="AU6" s="68"/>
      <c r="AW6" s="70"/>
      <c r="AX6" s="70"/>
      <c r="AY6" s="68"/>
      <c r="BA6" s="70"/>
      <c r="BB6" s="70"/>
      <c r="BC6" s="68"/>
      <c r="BE6" s="70"/>
      <c r="BF6" s="70"/>
      <c r="BG6" s="68"/>
      <c r="BI6" s="70"/>
      <c r="BJ6" s="70"/>
      <c r="BK6" s="68"/>
      <c r="BM6" s="70"/>
      <c r="BN6" s="70"/>
      <c r="BO6" s="68"/>
      <c r="BQ6" s="70"/>
      <c r="BR6" s="70"/>
      <c r="BS6" s="68"/>
      <c r="BU6" s="70"/>
      <c r="BV6" s="70"/>
      <c r="BW6" s="68"/>
      <c r="BY6" s="70"/>
      <c r="BZ6" s="70"/>
      <c r="CA6" s="68"/>
      <c r="CC6" s="70"/>
      <c r="CD6" s="70"/>
      <c r="CE6" s="68"/>
      <c r="CG6" s="70"/>
      <c r="CH6" s="70"/>
      <c r="CI6" s="68"/>
      <c r="CK6" s="70"/>
      <c r="CL6" s="70"/>
      <c r="CM6" s="68"/>
      <c r="CO6" s="70"/>
      <c r="CP6" s="70"/>
      <c r="CQ6" s="68"/>
      <c r="CS6" s="70"/>
      <c r="CT6" s="70"/>
      <c r="CU6" s="68"/>
      <c r="CW6" s="70"/>
      <c r="CX6" s="70"/>
      <c r="CY6" s="68"/>
      <c r="DA6" s="70"/>
      <c r="DB6" s="70"/>
      <c r="DC6" s="68"/>
      <c r="DE6" s="70"/>
      <c r="DF6" s="70"/>
      <c r="DG6" s="68"/>
      <c r="DI6" s="70"/>
      <c r="DJ6" s="70"/>
      <c r="DK6" s="68"/>
      <c r="DM6" s="70"/>
      <c r="DN6" s="70"/>
      <c r="DO6" s="68"/>
      <c r="DQ6" s="70"/>
      <c r="DR6" s="70"/>
      <c r="DS6" s="68"/>
      <c r="DU6" s="70"/>
      <c r="DV6" s="70"/>
      <c r="DW6" s="68"/>
      <c r="DY6" s="70"/>
      <c r="DZ6" s="70"/>
      <c r="EA6" s="68"/>
      <c r="EC6" s="70"/>
      <c r="ED6" s="70"/>
      <c r="EE6" s="68"/>
      <c r="EG6" s="70"/>
      <c r="EH6" s="70"/>
      <c r="EI6" s="68"/>
      <c r="EK6" s="70"/>
      <c r="EL6" s="70"/>
      <c r="EM6" s="68"/>
      <c r="EO6" s="70"/>
      <c r="EP6" s="70"/>
      <c r="EQ6" s="68"/>
      <c r="ES6" s="70"/>
      <c r="ET6" s="70"/>
      <c r="EU6" s="68"/>
      <c r="EW6" s="70"/>
      <c r="EX6" s="70"/>
      <c r="EY6" s="68"/>
      <c r="FA6" s="70"/>
      <c r="FB6" s="70"/>
      <c r="FC6" s="68"/>
      <c r="FE6" s="70"/>
      <c r="FF6" s="70"/>
      <c r="FG6" s="68"/>
      <c r="FI6" s="70"/>
      <c r="FJ6" s="70"/>
      <c r="FK6" s="68"/>
      <c r="FM6" s="70"/>
      <c r="FN6" s="70"/>
      <c r="FO6" s="68"/>
      <c r="FQ6" s="70"/>
      <c r="FR6" s="70"/>
      <c r="FS6" s="68"/>
      <c r="FU6" s="70"/>
      <c r="FV6" s="70"/>
      <c r="FW6" s="68"/>
      <c r="FY6" s="70"/>
      <c r="FZ6" s="70"/>
      <c r="GA6" s="68"/>
      <c r="GC6" s="70"/>
      <c r="GD6" s="70"/>
      <c r="GE6" s="68"/>
      <c r="GG6" s="70"/>
      <c r="GH6" s="70"/>
      <c r="GI6" s="68"/>
      <c r="GK6" s="70"/>
      <c r="GL6" s="70"/>
      <c r="GM6" s="68"/>
      <c r="GO6" s="70"/>
      <c r="GP6" s="70"/>
      <c r="GQ6" s="68"/>
      <c r="GS6" s="70"/>
      <c r="GT6" s="70"/>
      <c r="GU6" s="68"/>
      <c r="GW6" s="70"/>
      <c r="GX6" s="70"/>
      <c r="GY6" s="68"/>
      <c r="HA6" s="70"/>
      <c r="HB6" s="70"/>
      <c r="HC6" s="68"/>
      <c r="HE6" s="70"/>
      <c r="HF6" s="70"/>
      <c r="HG6" s="68"/>
      <c r="HI6" s="70"/>
      <c r="HJ6" s="70"/>
      <c r="HK6" s="68"/>
      <c r="HM6" s="70"/>
      <c r="HN6" s="70"/>
      <c r="HO6" s="68"/>
      <c r="HQ6" s="70"/>
      <c r="HR6" s="70"/>
      <c r="HS6" s="68"/>
      <c r="HU6" s="70"/>
      <c r="HV6" s="70"/>
      <c r="HW6" s="68"/>
      <c r="HY6" s="70"/>
      <c r="HZ6" s="70"/>
      <c r="IA6" s="68"/>
      <c r="IC6" s="70"/>
      <c r="ID6" s="70"/>
      <c r="IE6" s="68"/>
      <c r="IG6" s="70"/>
      <c r="IH6" s="70"/>
      <c r="II6" s="68"/>
      <c r="IK6" s="70"/>
      <c r="IL6" s="70"/>
      <c r="IM6" s="68"/>
      <c r="IO6" s="70"/>
      <c r="IP6" s="70"/>
      <c r="IQ6" s="68"/>
      <c r="IS6" s="70"/>
    </row>
    <row r="7" spans="1:253" s="69" customFormat="1" ht="15" customHeight="1" x14ac:dyDescent="0.2">
      <c r="A7" s="97"/>
      <c r="B7" s="91"/>
      <c r="C7" s="91"/>
      <c r="D7" s="98"/>
      <c r="F7" s="109"/>
      <c r="G7" s="93"/>
      <c r="H7" s="93"/>
      <c r="I7" s="94"/>
      <c r="N7" s="70"/>
      <c r="O7" s="68"/>
      <c r="Q7" s="70"/>
      <c r="R7" s="70"/>
      <c r="S7" s="68"/>
      <c r="U7" s="70"/>
      <c r="V7" s="70"/>
      <c r="W7" s="68"/>
      <c r="Y7" s="70"/>
      <c r="Z7" s="70"/>
      <c r="AA7" s="68"/>
      <c r="AC7" s="70"/>
      <c r="AD7" s="70"/>
      <c r="AE7" s="68"/>
      <c r="AG7" s="70"/>
      <c r="AH7" s="70"/>
      <c r="AI7" s="68"/>
      <c r="AK7" s="70"/>
      <c r="AL7" s="70"/>
      <c r="AM7" s="68"/>
      <c r="AO7" s="70"/>
      <c r="AP7" s="70"/>
      <c r="AQ7" s="68"/>
      <c r="AS7" s="70"/>
      <c r="AT7" s="70"/>
      <c r="AU7" s="68"/>
      <c r="AW7" s="70"/>
      <c r="AX7" s="70"/>
      <c r="AY7" s="68"/>
      <c r="BA7" s="70"/>
      <c r="BB7" s="70"/>
      <c r="BC7" s="68"/>
      <c r="BE7" s="70"/>
      <c r="BF7" s="70"/>
      <c r="BG7" s="68"/>
      <c r="BI7" s="70"/>
      <c r="BJ7" s="70"/>
      <c r="BK7" s="68"/>
      <c r="BM7" s="70"/>
      <c r="BN7" s="70"/>
      <c r="BO7" s="68"/>
      <c r="BQ7" s="70"/>
      <c r="BR7" s="70"/>
      <c r="BS7" s="68"/>
      <c r="BU7" s="70"/>
      <c r="BV7" s="70"/>
      <c r="BW7" s="68"/>
      <c r="BY7" s="70"/>
      <c r="BZ7" s="70"/>
      <c r="CA7" s="68"/>
      <c r="CC7" s="70"/>
      <c r="CD7" s="70"/>
      <c r="CE7" s="68"/>
      <c r="CG7" s="70"/>
      <c r="CH7" s="70"/>
      <c r="CI7" s="68"/>
      <c r="CK7" s="70"/>
      <c r="CL7" s="70"/>
      <c r="CM7" s="68"/>
      <c r="CO7" s="70"/>
      <c r="CP7" s="70"/>
      <c r="CQ7" s="68"/>
      <c r="CS7" s="70"/>
      <c r="CT7" s="70"/>
      <c r="CU7" s="68"/>
      <c r="CW7" s="70"/>
      <c r="CX7" s="70"/>
      <c r="CY7" s="68"/>
      <c r="DA7" s="70"/>
      <c r="DB7" s="70"/>
      <c r="DC7" s="68"/>
      <c r="DE7" s="70"/>
      <c r="DF7" s="70"/>
      <c r="DG7" s="68"/>
      <c r="DI7" s="70"/>
      <c r="DJ7" s="70"/>
      <c r="DK7" s="68"/>
      <c r="DM7" s="70"/>
      <c r="DN7" s="70"/>
      <c r="DO7" s="68"/>
      <c r="DQ7" s="70"/>
      <c r="DR7" s="70"/>
      <c r="DS7" s="68"/>
      <c r="DU7" s="70"/>
      <c r="DV7" s="70"/>
      <c r="DW7" s="68"/>
      <c r="DY7" s="70"/>
      <c r="DZ7" s="70"/>
      <c r="EA7" s="68"/>
      <c r="EC7" s="70"/>
      <c r="ED7" s="70"/>
      <c r="EE7" s="68"/>
      <c r="EG7" s="70"/>
      <c r="EH7" s="70"/>
      <c r="EI7" s="68"/>
      <c r="EK7" s="70"/>
      <c r="EL7" s="70"/>
      <c r="EM7" s="68"/>
      <c r="EO7" s="70"/>
      <c r="EP7" s="70"/>
      <c r="EQ7" s="68"/>
      <c r="ES7" s="70"/>
      <c r="ET7" s="70"/>
      <c r="EU7" s="68"/>
      <c r="EW7" s="70"/>
      <c r="EX7" s="70"/>
      <c r="EY7" s="68"/>
      <c r="FA7" s="70"/>
      <c r="FB7" s="70"/>
      <c r="FC7" s="68"/>
      <c r="FE7" s="70"/>
      <c r="FF7" s="70"/>
      <c r="FG7" s="68"/>
      <c r="FI7" s="70"/>
      <c r="FJ7" s="70"/>
      <c r="FK7" s="68"/>
      <c r="FM7" s="70"/>
      <c r="FN7" s="70"/>
      <c r="FO7" s="68"/>
      <c r="FQ7" s="70"/>
      <c r="FR7" s="70"/>
      <c r="FS7" s="68"/>
      <c r="FU7" s="70"/>
      <c r="FV7" s="70"/>
      <c r="FW7" s="68"/>
      <c r="FY7" s="70"/>
      <c r="FZ7" s="70"/>
      <c r="GA7" s="68"/>
      <c r="GC7" s="70"/>
      <c r="GD7" s="70"/>
      <c r="GE7" s="68"/>
      <c r="GG7" s="70"/>
      <c r="GH7" s="70"/>
      <c r="GI7" s="68"/>
      <c r="GK7" s="70"/>
      <c r="GL7" s="70"/>
      <c r="GM7" s="68"/>
      <c r="GO7" s="70"/>
      <c r="GP7" s="70"/>
      <c r="GQ7" s="68"/>
      <c r="GS7" s="70"/>
      <c r="GT7" s="70"/>
      <c r="GU7" s="68"/>
      <c r="GW7" s="70"/>
      <c r="GX7" s="70"/>
      <c r="GY7" s="68"/>
      <c r="HA7" s="70"/>
      <c r="HB7" s="70"/>
      <c r="HC7" s="68"/>
      <c r="HE7" s="70"/>
      <c r="HF7" s="70"/>
      <c r="HG7" s="68"/>
      <c r="HI7" s="70"/>
      <c r="HJ7" s="70"/>
      <c r="HK7" s="68"/>
      <c r="HM7" s="70"/>
      <c r="HN7" s="70"/>
      <c r="HO7" s="68"/>
      <c r="HQ7" s="70"/>
      <c r="HR7" s="70"/>
      <c r="HS7" s="68"/>
      <c r="HU7" s="70"/>
      <c r="HV7" s="70"/>
      <c r="HW7" s="68"/>
      <c r="HY7" s="70"/>
      <c r="HZ7" s="70"/>
      <c r="IA7" s="68"/>
      <c r="IC7" s="70"/>
      <c r="ID7" s="70"/>
      <c r="IE7" s="68"/>
      <c r="IG7" s="70"/>
      <c r="IH7" s="70"/>
      <c r="II7" s="68"/>
      <c r="IK7" s="70"/>
      <c r="IL7" s="70"/>
      <c r="IM7" s="68"/>
      <c r="IO7" s="70"/>
      <c r="IP7" s="70"/>
      <c r="IQ7" s="68"/>
      <c r="IS7" s="70"/>
    </row>
    <row r="8" spans="1:253" s="69" customFormat="1" ht="15" customHeight="1" x14ac:dyDescent="0.2">
      <c r="A8" s="99"/>
      <c r="B8" s="86"/>
      <c r="C8" s="100"/>
      <c r="D8" s="100"/>
      <c r="F8" s="109"/>
      <c r="G8" s="93"/>
      <c r="H8" s="93"/>
      <c r="I8" s="94"/>
      <c r="N8" s="70"/>
      <c r="O8" s="68"/>
      <c r="Q8" s="70"/>
      <c r="R8" s="70"/>
      <c r="S8" s="68"/>
      <c r="U8" s="70"/>
      <c r="V8" s="70"/>
      <c r="W8" s="68"/>
      <c r="Y8" s="70"/>
      <c r="Z8" s="70"/>
      <c r="AA8" s="68"/>
      <c r="AC8" s="70"/>
      <c r="AD8" s="70"/>
      <c r="AE8" s="68"/>
      <c r="AG8" s="70"/>
      <c r="AH8" s="70"/>
      <c r="AI8" s="68"/>
      <c r="AK8" s="70"/>
      <c r="AL8" s="70"/>
      <c r="AM8" s="68"/>
      <c r="AO8" s="70"/>
      <c r="AP8" s="70"/>
      <c r="AQ8" s="68"/>
      <c r="AS8" s="70"/>
      <c r="AT8" s="70"/>
      <c r="AU8" s="68"/>
      <c r="AW8" s="70"/>
      <c r="AX8" s="70"/>
      <c r="AY8" s="68"/>
      <c r="BA8" s="70"/>
      <c r="BB8" s="70"/>
      <c r="BC8" s="68"/>
      <c r="BE8" s="70"/>
      <c r="BF8" s="70"/>
      <c r="BG8" s="68"/>
      <c r="BI8" s="70"/>
      <c r="BJ8" s="70"/>
      <c r="BK8" s="68"/>
      <c r="BM8" s="70"/>
      <c r="BN8" s="70"/>
      <c r="BO8" s="68"/>
      <c r="BQ8" s="70"/>
      <c r="BR8" s="70"/>
      <c r="BS8" s="68"/>
      <c r="BU8" s="70"/>
      <c r="BV8" s="70"/>
      <c r="BW8" s="68"/>
      <c r="BY8" s="70"/>
      <c r="BZ8" s="70"/>
      <c r="CA8" s="68"/>
      <c r="CC8" s="70"/>
      <c r="CD8" s="70"/>
      <c r="CE8" s="68"/>
      <c r="CG8" s="70"/>
      <c r="CH8" s="70"/>
      <c r="CI8" s="68"/>
      <c r="CK8" s="70"/>
      <c r="CL8" s="70"/>
      <c r="CM8" s="68"/>
      <c r="CO8" s="70"/>
      <c r="CP8" s="70"/>
      <c r="CQ8" s="68"/>
      <c r="CS8" s="70"/>
      <c r="CT8" s="70"/>
      <c r="CU8" s="68"/>
      <c r="CW8" s="70"/>
      <c r="CX8" s="70"/>
      <c r="CY8" s="68"/>
      <c r="DA8" s="70"/>
      <c r="DB8" s="70"/>
      <c r="DC8" s="68"/>
      <c r="DE8" s="70"/>
      <c r="DF8" s="70"/>
      <c r="DG8" s="68"/>
      <c r="DI8" s="70"/>
      <c r="DJ8" s="70"/>
      <c r="DK8" s="68"/>
      <c r="DM8" s="70"/>
      <c r="DN8" s="70"/>
      <c r="DO8" s="68"/>
      <c r="DQ8" s="70"/>
      <c r="DR8" s="70"/>
      <c r="DS8" s="68"/>
      <c r="DU8" s="70"/>
      <c r="DV8" s="70"/>
      <c r="DW8" s="68"/>
      <c r="DY8" s="70"/>
      <c r="DZ8" s="70"/>
      <c r="EA8" s="68"/>
      <c r="EC8" s="70"/>
      <c r="ED8" s="70"/>
      <c r="EE8" s="68"/>
      <c r="EG8" s="70"/>
      <c r="EH8" s="70"/>
      <c r="EI8" s="68"/>
      <c r="EK8" s="70"/>
      <c r="EL8" s="70"/>
      <c r="EM8" s="68"/>
      <c r="EO8" s="70"/>
      <c r="EP8" s="70"/>
      <c r="EQ8" s="68"/>
      <c r="ES8" s="70"/>
      <c r="ET8" s="70"/>
      <c r="EU8" s="68"/>
      <c r="EW8" s="70"/>
      <c r="EX8" s="70"/>
      <c r="EY8" s="68"/>
      <c r="FA8" s="70"/>
      <c r="FB8" s="70"/>
      <c r="FC8" s="68"/>
      <c r="FE8" s="70"/>
      <c r="FF8" s="70"/>
      <c r="FG8" s="68"/>
      <c r="FI8" s="70"/>
      <c r="FJ8" s="70"/>
      <c r="FK8" s="68"/>
      <c r="FM8" s="70"/>
      <c r="FN8" s="70"/>
      <c r="FO8" s="68"/>
      <c r="FQ8" s="70"/>
      <c r="FR8" s="70"/>
      <c r="FS8" s="68"/>
      <c r="FU8" s="70"/>
      <c r="FV8" s="70"/>
      <c r="FW8" s="68"/>
      <c r="FY8" s="70"/>
      <c r="FZ8" s="70"/>
      <c r="GA8" s="68"/>
      <c r="GC8" s="70"/>
      <c r="GD8" s="70"/>
      <c r="GE8" s="68"/>
      <c r="GG8" s="70"/>
      <c r="GH8" s="70"/>
      <c r="GI8" s="68"/>
      <c r="GK8" s="70"/>
      <c r="GL8" s="70"/>
      <c r="GM8" s="68"/>
      <c r="GO8" s="70"/>
      <c r="GP8" s="70"/>
      <c r="GQ8" s="68"/>
      <c r="GS8" s="70"/>
      <c r="GT8" s="70"/>
      <c r="GU8" s="68"/>
      <c r="GW8" s="70"/>
      <c r="GX8" s="70"/>
      <c r="GY8" s="68"/>
      <c r="HA8" s="70"/>
      <c r="HB8" s="70"/>
      <c r="HC8" s="68"/>
      <c r="HE8" s="70"/>
      <c r="HF8" s="70"/>
      <c r="HG8" s="68"/>
      <c r="HI8" s="70"/>
      <c r="HJ8" s="70"/>
      <c r="HK8" s="68"/>
      <c r="HM8" s="70"/>
      <c r="HN8" s="70"/>
      <c r="HO8" s="68"/>
      <c r="HQ8" s="70"/>
      <c r="HR8" s="70"/>
      <c r="HS8" s="68"/>
      <c r="HU8" s="70"/>
      <c r="HV8" s="70"/>
      <c r="HW8" s="68"/>
      <c r="HY8" s="70"/>
      <c r="HZ8" s="70"/>
      <c r="IA8" s="68"/>
      <c r="IC8" s="70"/>
      <c r="ID8" s="70"/>
      <c r="IE8" s="68"/>
      <c r="IG8" s="70"/>
      <c r="IH8" s="70"/>
      <c r="II8" s="68"/>
      <c r="IK8" s="70"/>
      <c r="IL8" s="70"/>
      <c r="IM8" s="68"/>
      <c r="IO8" s="70"/>
      <c r="IP8" s="70"/>
      <c r="IQ8" s="68"/>
      <c r="IS8" s="70"/>
    </row>
    <row r="9" spans="1:253" s="69" customFormat="1" ht="15" customHeight="1" x14ac:dyDescent="0.25">
      <c r="A9" s="101" t="s">
        <v>2702</v>
      </c>
      <c r="B9" s="86"/>
      <c r="C9" s="100"/>
      <c r="D9" s="100"/>
      <c r="F9" s="109"/>
      <c r="G9" s="93"/>
      <c r="H9" s="93"/>
      <c r="I9" s="94"/>
      <c r="N9" s="70"/>
      <c r="O9" s="68"/>
      <c r="Q9" s="70"/>
      <c r="R9" s="70"/>
      <c r="S9" s="68"/>
      <c r="U9" s="70"/>
      <c r="V9" s="70"/>
      <c r="W9" s="68"/>
      <c r="Y9" s="70"/>
      <c r="Z9" s="70"/>
      <c r="AA9" s="68"/>
      <c r="AC9" s="70"/>
      <c r="AD9" s="70"/>
      <c r="AE9" s="68"/>
      <c r="AG9" s="70"/>
      <c r="AH9" s="70"/>
      <c r="AI9" s="68"/>
      <c r="AK9" s="70"/>
      <c r="AL9" s="70"/>
      <c r="AM9" s="68"/>
      <c r="AO9" s="70"/>
      <c r="AP9" s="70"/>
      <c r="AQ9" s="68"/>
      <c r="AS9" s="70"/>
      <c r="AT9" s="70"/>
      <c r="AU9" s="68"/>
      <c r="AW9" s="70"/>
      <c r="AX9" s="70"/>
      <c r="AY9" s="68"/>
      <c r="BA9" s="70"/>
      <c r="BB9" s="70"/>
      <c r="BC9" s="68"/>
      <c r="BE9" s="70"/>
      <c r="BF9" s="70"/>
      <c r="BG9" s="68"/>
      <c r="BI9" s="70"/>
      <c r="BJ9" s="70"/>
      <c r="BK9" s="68"/>
      <c r="BM9" s="70"/>
      <c r="BN9" s="70"/>
      <c r="BO9" s="68"/>
      <c r="BQ9" s="70"/>
      <c r="BR9" s="70"/>
      <c r="BS9" s="68"/>
      <c r="BU9" s="70"/>
      <c r="BV9" s="70"/>
      <c r="BW9" s="68"/>
      <c r="BY9" s="70"/>
      <c r="BZ9" s="70"/>
      <c r="CA9" s="68"/>
      <c r="CC9" s="70"/>
      <c r="CD9" s="70"/>
      <c r="CE9" s="68"/>
      <c r="CG9" s="70"/>
      <c r="CH9" s="70"/>
      <c r="CI9" s="68"/>
      <c r="CK9" s="70"/>
      <c r="CL9" s="70"/>
      <c r="CM9" s="68"/>
      <c r="CO9" s="70"/>
      <c r="CP9" s="70"/>
      <c r="CQ9" s="68"/>
      <c r="CS9" s="70"/>
      <c r="CT9" s="70"/>
      <c r="CU9" s="68"/>
      <c r="CW9" s="70"/>
      <c r="CX9" s="70"/>
      <c r="CY9" s="68"/>
      <c r="DA9" s="70"/>
      <c r="DB9" s="70"/>
      <c r="DC9" s="68"/>
      <c r="DE9" s="70"/>
      <c r="DF9" s="70"/>
      <c r="DG9" s="68"/>
      <c r="DI9" s="70"/>
      <c r="DJ9" s="70"/>
      <c r="DK9" s="68"/>
      <c r="DM9" s="70"/>
      <c r="DN9" s="70"/>
      <c r="DO9" s="68"/>
      <c r="DQ9" s="70"/>
      <c r="DR9" s="70"/>
      <c r="DS9" s="68"/>
      <c r="DU9" s="70"/>
      <c r="DV9" s="70"/>
      <c r="DW9" s="68"/>
      <c r="DY9" s="70"/>
      <c r="DZ9" s="70"/>
      <c r="EA9" s="68"/>
      <c r="EC9" s="70"/>
      <c r="ED9" s="70"/>
      <c r="EE9" s="68"/>
      <c r="EG9" s="70"/>
      <c r="EH9" s="70"/>
      <c r="EI9" s="68"/>
      <c r="EK9" s="70"/>
      <c r="EL9" s="70"/>
      <c r="EM9" s="68"/>
      <c r="EO9" s="70"/>
      <c r="EP9" s="70"/>
      <c r="EQ9" s="68"/>
      <c r="ES9" s="70"/>
      <c r="ET9" s="70"/>
      <c r="EU9" s="68"/>
      <c r="EW9" s="70"/>
      <c r="EX9" s="70"/>
      <c r="EY9" s="68"/>
      <c r="FA9" s="70"/>
      <c r="FB9" s="70"/>
      <c r="FC9" s="68"/>
      <c r="FE9" s="70"/>
      <c r="FF9" s="70"/>
      <c r="FG9" s="68"/>
      <c r="FI9" s="70"/>
      <c r="FJ9" s="70"/>
      <c r="FK9" s="68"/>
      <c r="FM9" s="70"/>
      <c r="FN9" s="70"/>
      <c r="FO9" s="68"/>
      <c r="FQ9" s="70"/>
      <c r="FR9" s="70"/>
      <c r="FS9" s="68"/>
      <c r="FU9" s="70"/>
      <c r="FV9" s="70"/>
      <c r="FW9" s="68"/>
      <c r="FY9" s="70"/>
      <c r="FZ9" s="70"/>
      <c r="GA9" s="68"/>
      <c r="GC9" s="70"/>
      <c r="GD9" s="70"/>
      <c r="GE9" s="68"/>
      <c r="GG9" s="70"/>
      <c r="GH9" s="70"/>
      <c r="GI9" s="68"/>
      <c r="GK9" s="70"/>
      <c r="GL9" s="70"/>
      <c r="GM9" s="68"/>
      <c r="GO9" s="70"/>
      <c r="GP9" s="70"/>
      <c r="GQ9" s="68"/>
      <c r="GS9" s="70"/>
      <c r="GT9" s="70"/>
      <c r="GU9" s="68"/>
      <c r="GW9" s="70"/>
      <c r="GX9" s="70"/>
      <c r="GY9" s="68"/>
      <c r="HA9" s="70"/>
      <c r="HB9" s="70"/>
      <c r="HC9" s="68"/>
      <c r="HE9" s="70"/>
      <c r="HF9" s="70"/>
      <c r="HG9" s="68"/>
      <c r="HI9" s="70"/>
      <c r="HJ9" s="70"/>
      <c r="HK9" s="68"/>
      <c r="HM9" s="70"/>
      <c r="HN9" s="70"/>
      <c r="HO9" s="68"/>
      <c r="HQ9" s="70"/>
      <c r="HR9" s="70"/>
      <c r="HS9" s="68"/>
      <c r="HU9" s="70"/>
      <c r="HV9" s="70"/>
      <c r="HW9" s="68"/>
      <c r="HY9" s="70"/>
      <c r="HZ9" s="70"/>
      <c r="IA9" s="68"/>
      <c r="IC9" s="70"/>
      <c r="ID9" s="70"/>
      <c r="IE9" s="68"/>
      <c r="IG9" s="70"/>
      <c r="IH9" s="70"/>
      <c r="II9" s="68"/>
      <c r="IK9" s="70"/>
      <c r="IL9" s="70"/>
      <c r="IM9" s="68"/>
      <c r="IO9" s="70"/>
      <c r="IP9" s="70"/>
      <c r="IQ9" s="68"/>
      <c r="IS9" s="70"/>
    </row>
    <row r="10" spans="1:253" s="69" customFormat="1" ht="15" customHeight="1" x14ac:dyDescent="0.2">
      <c r="A10" s="224" t="s">
        <v>2593</v>
      </c>
      <c r="B10" s="86"/>
      <c r="C10" s="100"/>
      <c r="D10" s="100"/>
      <c r="F10" s="109"/>
      <c r="G10" s="93"/>
      <c r="H10" s="93"/>
      <c r="I10" s="94"/>
      <c r="N10" s="70"/>
      <c r="O10" s="68"/>
      <c r="Q10" s="70"/>
      <c r="R10" s="70"/>
      <c r="S10" s="68"/>
      <c r="U10" s="70"/>
      <c r="V10" s="70"/>
      <c r="W10" s="68"/>
      <c r="Y10" s="70"/>
      <c r="Z10" s="70"/>
      <c r="AA10" s="68"/>
      <c r="AC10" s="70"/>
      <c r="AD10" s="70"/>
      <c r="AE10" s="68"/>
      <c r="AG10" s="70"/>
      <c r="AH10" s="70"/>
      <c r="AI10" s="68"/>
      <c r="AK10" s="70"/>
      <c r="AL10" s="70"/>
      <c r="AM10" s="68"/>
      <c r="AO10" s="70"/>
      <c r="AP10" s="70"/>
      <c r="AQ10" s="68"/>
      <c r="AS10" s="70"/>
      <c r="AT10" s="70"/>
      <c r="AU10" s="68"/>
      <c r="AW10" s="70"/>
      <c r="AX10" s="70"/>
      <c r="AY10" s="68"/>
      <c r="BA10" s="70"/>
      <c r="BB10" s="70"/>
      <c r="BC10" s="68"/>
      <c r="BE10" s="70"/>
      <c r="BF10" s="70"/>
      <c r="BG10" s="68"/>
      <c r="BI10" s="70"/>
      <c r="BJ10" s="70"/>
      <c r="BK10" s="68"/>
      <c r="BM10" s="70"/>
      <c r="BN10" s="70"/>
      <c r="BO10" s="68"/>
      <c r="BQ10" s="70"/>
      <c r="BR10" s="70"/>
      <c r="BS10" s="68"/>
      <c r="BU10" s="70"/>
      <c r="BV10" s="70"/>
      <c r="BW10" s="68"/>
      <c r="BY10" s="70"/>
      <c r="BZ10" s="70"/>
      <c r="CA10" s="68"/>
      <c r="CC10" s="70"/>
      <c r="CD10" s="70"/>
      <c r="CE10" s="68"/>
      <c r="CG10" s="70"/>
      <c r="CH10" s="70"/>
      <c r="CI10" s="68"/>
      <c r="CK10" s="70"/>
      <c r="CL10" s="70"/>
      <c r="CM10" s="68"/>
      <c r="CO10" s="70"/>
      <c r="CP10" s="70"/>
      <c r="CQ10" s="68"/>
      <c r="CS10" s="70"/>
      <c r="CT10" s="70"/>
      <c r="CU10" s="68"/>
      <c r="CW10" s="70"/>
      <c r="CX10" s="70"/>
      <c r="CY10" s="68"/>
      <c r="DA10" s="70"/>
      <c r="DB10" s="70"/>
      <c r="DC10" s="68"/>
      <c r="DE10" s="70"/>
      <c r="DF10" s="70"/>
      <c r="DG10" s="68"/>
      <c r="DI10" s="70"/>
      <c r="DJ10" s="70"/>
      <c r="DK10" s="68"/>
      <c r="DM10" s="70"/>
      <c r="DN10" s="70"/>
      <c r="DO10" s="68"/>
      <c r="DQ10" s="70"/>
      <c r="DR10" s="70"/>
      <c r="DS10" s="68"/>
      <c r="DU10" s="70"/>
      <c r="DV10" s="70"/>
      <c r="DW10" s="68"/>
      <c r="DY10" s="70"/>
      <c r="DZ10" s="70"/>
      <c r="EA10" s="68"/>
      <c r="EC10" s="70"/>
      <c r="ED10" s="70"/>
      <c r="EE10" s="68"/>
      <c r="EG10" s="70"/>
      <c r="EH10" s="70"/>
      <c r="EI10" s="68"/>
      <c r="EK10" s="70"/>
      <c r="EL10" s="70"/>
      <c r="EM10" s="68"/>
      <c r="EO10" s="70"/>
      <c r="EP10" s="70"/>
      <c r="EQ10" s="68"/>
      <c r="ES10" s="70"/>
      <c r="ET10" s="70"/>
      <c r="EU10" s="68"/>
      <c r="EW10" s="70"/>
      <c r="EX10" s="70"/>
      <c r="EY10" s="68"/>
      <c r="FA10" s="70"/>
      <c r="FB10" s="70"/>
      <c r="FC10" s="68"/>
      <c r="FE10" s="70"/>
      <c r="FF10" s="70"/>
      <c r="FG10" s="68"/>
      <c r="FI10" s="70"/>
      <c r="FJ10" s="70"/>
      <c r="FK10" s="68"/>
      <c r="FM10" s="70"/>
      <c r="FN10" s="70"/>
      <c r="FO10" s="68"/>
      <c r="FQ10" s="70"/>
      <c r="FR10" s="70"/>
      <c r="FS10" s="68"/>
      <c r="FU10" s="70"/>
      <c r="FV10" s="70"/>
      <c r="FW10" s="68"/>
      <c r="FY10" s="70"/>
      <c r="FZ10" s="70"/>
      <c r="GA10" s="68"/>
      <c r="GC10" s="70"/>
      <c r="GD10" s="70"/>
      <c r="GE10" s="68"/>
      <c r="GG10" s="70"/>
      <c r="GH10" s="70"/>
      <c r="GI10" s="68"/>
      <c r="GK10" s="70"/>
      <c r="GL10" s="70"/>
      <c r="GM10" s="68"/>
      <c r="GO10" s="70"/>
      <c r="GP10" s="70"/>
      <c r="GQ10" s="68"/>
      <c r="GS10" s="70"/>
      <c r="GT10" s="70"/>
      <c r="GU10" s="68"/>
      <c r="GW10" s="70"/>
      <c r="GX10" s="70"/>
      <c r="GY10" s="68"/>
      <c r="HA10" s="70"/>
      <c r="HB10" s="70"/>
      <c r="HC10" s="68"/>
      <c r="HE10" s="70"/>
      <c r="HF10" s="70"/>
      <c r="HG10" s="68"/>
      <c r="HI10" s="70"/>
      <c r="HJ10" s="70"/>
      <c r="HK10" s="68"/>
      <c r="HM10" s="70"/>
      <c r="HN10" s="70"/>
      <c r="HO10" s="68"/>
      <c r="HQ10" s="70"/>
      <c r="HR10" s="70"/>
      <c r="HS10" s="68"/>
      <c r="HU10" s="70"/>
      <c r="HV10" s="70"/>
      <c r="HW10" s="68"/>
      <c r="HY10" s="70"/>
      <c r="HZ10" s="70"/>
      <c r="IA10" s="68"/>
      <c r="IC10" s="70"/>
      <c r="ID10" s="70"/>
      <c r="IE10" s="68"/>
      <c r="IG10" s="70"/>
      <c r="IH10" s="70"/>
      <c r="II10" s="68"/>
      <c r="IK10" s="70"/>
      <c r="IL10" s="70"/>
      <c r="IM10" s="68"/>
      <c r="IO10" s="70"/>
      <c r="IP10" s="70"/>
      <c r="IQ10" s="68"/>
      <c r="IS10" s="70"/>
    </row>
    <row r="11" spans="1:253" s="69" customFormat="1" ht="9.4" customHeight="1" x14ac:dyDescent="0.2">
      <c r="C11"/>
      <c r="D11" s="40"/>
      <c r="E11"/>
      <c r="F11" s="109"/>
      <c r="G11" s="93"/>
      <c r="H11" s="93"/>
      <c r="I11" s="94"/>
      <c r="N11" s="70"/>
      <c r="O11" s="68"/>
      <c r="Q11" s="70"/>
      <c r="R11" s="70"/>
      <c r="S11" s="68"/>
      <c r="U11" s="70"/>
      <c r="V11" s="70"/>
      <c r="W11" s="68"/>
      <c r="Y11" s="70"/>
      <c r="Z11" s="70"/>
      <c r="AA11" s="68"/>
      <c r="AC11" s="70"/>
      <c r="AD11" s="70"/>
      <c r="AE11" s="68"/>
      <c r="AG11" s="70"/>
      <c r="AH11" s="70"/>
      <c r="AI11" s="68"/>
      <c r="AK11" s="70"/>
      <c r="AL11" s="70"/>
      <c r="AM11" s="68"/>
      <c r="AO11" s="70"/>
      <c r="AP11" s="70"/>
      <c r="AQ11" s="68"/>
      <c r="AS11" s="70"/>
      <c r="AT11" s="70"/>
      <c r="AU11" s="68"/>
      <c r="AW11" s="70"/>
      <c r="AX11" s="70"/>
      <c r="AY11" s="68"/>
      <c r="BA11" s="70"/>
      <c r="BB11" s="70"/>
      <c r="BC11" s="68"/>
      <c r="BE11" s="70"/>
      <c r="BF11" s="70"/>
      <c r="BG11" s="68"/>
      <c r="BI11" s="70"/>
      <c r="BJ11" s="70"/>
      <c r="BK11" s="68"/>
      <c r="BM11" s="70"/>
      <c r="BN11" s="70"/>
      <c r="BO11" s="68"/>
      <c r="BQ11" s="70"/>
      <c r="BR11" s="70"/>
      <c r="BS11" s="68"/>
      <c r="BU11" s="70"/>
      <c r="BV11" s="70"/>
      <c r="BW11" s="68"/>
      <c r="BY11" s="70"/>
      <c r="BZ11" s="70"/>
      <c r="CA11" s="68"/>
      <c r="CC11" s="70"/>
      <c r="CD11" s="70"/>
      <c r="CE11" s="68"/>
      <c r="CG11" s="70"/>
      <c r="CH11" s="70"/>
      <c r="CI11" s="68"/>
      <c r="CK11" s="70"/>
      <c r="CL11" s="70"/>
      <c r="CM11" s="68"/>
      <c r="CO11" s="70"/>
      <c r="CP11" s="70"/>
      <c r="CQ11" s="68"/>
      <c r="CS11" s="70"/>
      <c r="CT11" s="70"/>
      <c r="CU11" s="68"/>
      <c r="CW11" s="70"/>
      <c r="CX11" s="70"/>
      <c r="CY11" s="68"/>
      <c r="DA11" s="70"/>
      <c r="DB11" s="70"/>
      <c r="DC11" s="68"/>
      <c r="DE11" s="70"/>
      <c r="DF11" s="70"/>
      <c r="DG11" s="68"/>
      <c r="DI11" s="70"/>
      <c r="DJ11" s="70"/>
      <c r="DK11" s="68"/>
      <c r="DM11" s="70"/>
      <c r="DN11" s="70"/>
      <c r="DO11" s="68"/>
      <c r="DQ11" s="70"/>
      <c r="DR11" s="70"/>
      <c r="DS11" s="68"/>
      <c r="DU11" s="70"/>
      <c r="DV11" s="70"/>
      <c r="DW11" s="68"/>
      <c r="DY11" s="70"/>
      <c r="DZ11" s="70"/>
      <c r="EA11" s="68"/>
      <c r="EC11" s="70"/>
      <c r="ED11" s="70"/>
      <c r="EE11" s="68"/>
      <c r="EG11" s="70"/>
      <c r="EH11" s="70"/>
      <c r="EI11" s="68"/>
      <c r="EK11" s="70"/>
      <c r="EL11" s="70"/>
      <c r="EM11" s="68"/>
      <c r="EO11" s="70"/>
      <c r="EP11" s="70"/>
      <c r="EQ11" s="68"/>
      <c r="ES11" s="70"/>
      <c r="ET11" s="70"/>
      <c r="EU11" s="68"/>
      <c r="EW11" s="70"/>
      <c r="EX11" s="70"/>
      <c r="EY11" s="68"/>
      <c r="FA11" s="70"/>
      <c r="FB11" s="70"/>
      <c r="FC11" s="68"/>
      <c r="FE11" s="70"/>
      <c r="FF11" s="70"/>
      <c r="FG11" s="68"/>
      <c r="FI11" s="70"/>
      <c r="FJ11" s="70"/>
      <c r="FK11" s="68"/>
      <c r="FM11" s="70"/>
      <c r="FN11" s="70"/>
      <c r="FO11" s="68"/>
      <c r="FQ11" s="70"/>
      <c r="FR11" s="70"/>
      <c r="FS11" s="68"/>
      <c r="FU11" s="70"/>
      <c r="FV11" s="70"/>
      <c r="FW11" s="68"/>
      <c r="FY11" s="70"/>
      <c r="FZ11" s="70"/>
      <c r="GA11" s="68"/>
      <c r="GC11" s="70"/>
      <c r="GD11" s="70"/>
      <c r="GE11" s="68"/>
      <c r="GG11" s="70"/>
      <c r="GH11" s="70"/>
      <c r="GI11" s="68"/>
      <c r="GK11" s="70"/>
      <c r="GL11" s="70"/>
      <c r="GM11" s="68"/>
      <c r="GO11" s="70"/>
      <c r="GP11" s="70"/>
      <c r="GQ11" s="68"/>
      <c r="GS11" s="70"/>
      <c r="GT11" s="70"/>
      <c r="GU11" s="68"/>
      <c r="GW11" s="70"/>
      <c r="GX11" s="70"/>
      <c r="GY11" s="68"/>
      <c r="HA11" s="70"/>
      <c r="HB11" s="70"/>
      <c r="HC11" s="68"/>
      <c r="HE11" s="70"/>
      <c r="HF11" s="70"/>
      <c r="HG11" s="68"/>
      <c r="HI11" s="70"/>
      <c r="HJ11" s="70"/>
      <c r="HK11" s="68"/>
      <c r="HM11" s="70"/>
      <c r="HN11" s="70"/>
      <c r="HO11" s="68"/>
      <c r="HQ11" s="70"/>
      <c r="HR11" s="70"/>
      <c r="HS11" s="68"/>
      <c r="HU11" s="70"/>
      <c r="HV11" s="70"/>
      <c r="HW11" s="68"/>
      <c r="HY11" s="70"/>
      <c r="HZ11" s="70"/>
      <c r="IA11" s="68"/>
      <c r="IC11" s="70"/>
      <c r="ID11" s="70"/>
      <c r="IE11" s="68"/>
      <c r="IG11" s="70"/>
      <c r="IH11" s="70"/>
      <c r="II11" s="68"/>
      <c r="IK11" s="70"/>
      <c r="IL11" s="70"/>
      <c r="IM11" s="68"/>
      <c r="IO11" s="70"/>
      <c r="IP11" s="70"/>
      <c r="IQ11" s="68"/>
      <c r="IS11" s="70"/>
    </row>
    <row r="12" spans="1:253" s="69" customFormat="1" ht="15" customHeight="1" x14ac:dyDescent="0.2">
      <c r="A12" s="90" t="s">
        <v>2707</v>
      </c>
      <c r="B12" s="40">
        <v>21604467</v>
      </c>
      <c r="C12" s="40">
        <v>750000</v>
      </c>
      <c r="D12" s="40">
        <f>B12+C12</f>
        <v>22354467</v>
      </c>
      <c r="E12" s="40"/>
      <c r="F12" s="40">
        <f>B12</f>
        <v>21604467</v>
      </c>
      <c r="G12" s="93"/>
      <c r="H12" s="93"/>
      <c r="I12" s="94"/>
      <c r="N12" s="70"/>
      <c r="O12" s="68"/>
      <c r="Q12" s="70"/>
      <c r="R12" s="70"/>
      <c r="S12" s="68"/>
      <c r="U12" s="70"/>
      <c r="V12" s="70"/>
      <c r="W12" s="68"/>
      <c r="Y12" s="70"/>
      <c r="Z12" s="70"/>
      <c r="AA12" s="68"/>
      <c r="AC12" s="70"/>
      <c r="AD12" s="70"/>
      <c r="AE12" s="68"/>
      <c r="AG12" s="70"/>
      <c r="AH12" s="70"/>
      <c r="AI12" s="68"/>
      <c r="AK12" s="70"/>
      <c r="AL12" s="70"/>
      <c r="AM12" s="68"/>
      <c r="AO12" s="70"/>
      <c r="AP12" s="70"/>
      <c r="AQ12" s="68"/>
      <c r="AS12" s="70"/>
      <c r="AT12" s="70"/>
      <c r="AU12" s="68"/>
      <c r="AW12" s="70"/>
      <c r="AX12" s="70"/>
      <c r="AY12" s="68"/>
      <c r="BA12" s="70"/>
      <c r="BB12" s="70"/>
      <c r="BC12" s="68"/>
      <c r="BE12" s="70"/>
      <c r="BF12" s="70"/>
      <c r="BG12" s="68"/>
      <c r="BI12" s="70"/>
      <c r="BJ12" s="70"/>
      <c r="BK12" s="68"/>
      <c r="BM12" s="70"/>
      <c r="BN12" s="70"/>
      <c r="BO12" s="68"/>
      <c r="BQ12" s="70"/>
      <c r="BR12" s="70"/>
      <c r="BS12" s="68"/>
      <c r="BU12" s="70"/>
      <c r="BV12" s="70"/>
      <c r="BW12" s="68"/>
      <c r="BY12" s="70"/>
      <c r="BZ12" s="70"/>
      <c r="CA12" s="68"/>
      <c r="CC12" s="70"/>
      <c r="CD12" s="70"/>
      <c r="CE12" s="68"/>
      <c r="CG12" s="70"/>
      <c r="CH12" s="70"/>
      <c r="CI12" s="68"/>
      <c r="CK12" s="70"/>
      <c r="CL12" s="70"/>
      <c r="CM12" s="68"/>
      <c r="CO12" s="70"/>
      <c r="CP12" s="70"/>
      <c r="CQ12" s="68"/>
      <c r="CS12" s="70"/>
      <c r="CT12" s="70"/>
      <c r="CU12" s="68"/>
      <c r="CW12" s="70"/>
      <c r="CX12" s="70"/>
      <c r="CY12" s="68"/>
      <c r="DA12" s="70"/>
      <c r="DB12" s="70"/>
      <c r="DC12" s="68"/>
      <c r="DE12" s="70"/>
      <c r="DF12" s="70"/>
      <c r="DG12" s="68"/>
      <c r="DI12" s="70"/>
      <c r="DJ12" s="70"/>
      <c r="DK12" s="68"/>
      <c r="DM12" s="70"/>
      <c r="DN12" s="70"/>
      <c r="DO12" s="68"/>
      <c r="DQ12" s="70"/>
      <c r="DR12" s="70"/>
      <c r="DS12" s="68"/>
      <c r="DU12" s="70"/>
      <c r="DV12" s="70"/>
      <c r="DW12" s="68"/>
      <c r="DY12" s="70"/>
      <c r="DZ12" s="70"/>
      <c r="EA12" s="68"/>
      <c r="EC12" s="70"/>
      <c r="ED12" s="70"/>
      <c r="EE12" s="68"/>
      <c r="EG12" s="70"/>
      <c r="EH12" s="70"/>
      <c r="EI12" s="68"/>
      <c r="EK12" s="70"/>
      <c r="EL12" s="70"/>
      <c r="EM12" s="68"/>
      <c r="EO12" s="70"/>
      <c r="EP12" s="70"/>
      <c r="EQ12" s="68"/>
      <c r="ES12" s="70"/>
      <c r="ET12" s="70"/>
      <c r="EU12" s="68"/>
      <c r="EW12" s="70"/>
      <c r="EX12" s="70"/>
      <c r="EY12" s="68"/>
      <c r="FA12" s="70"/>
      <c r="FB12" s="70"/>
      <c r="FC12" s="68"/>
      <c r="FE12" s="70"/>
      <c r="FF12" s="70"/>
      <c r="FG12" s="68"/>
      <c r="FI12" s="70"/>
      <c r="FJ12" s="70"/>
      <c r="FK12" s="68"/>
      <c r="FM12" s="70"/>
      <c r="FN12" s="70"/>
      <c r="FO12" s="68"/>
      <c r="FQ12" s="70"/>
      <c r="FR12" s="70"/>
      <c r="FS12" s="68"/>
      <c r="FU12" s="70"/>
      <c r="FV12" s="70"/>
      <c r="FW12" s="68"/>
      <c r="FY12" s="70"/>
      <c r="FZ12" s="70"/>
      <c r="GA12" s="68"/>
      <c r="GC12" s="70"/>
      <c r="GD12" s="70"/>
      <c r="GE12" s="68"/>
      <c r="GG12" s="70"/>
      <c r="GH12" s="70"/>
      <c r="GI12" s="68"/>
      <c r="GK12" s="70"/>
      <c r="GL12" s="70"/>
      <c r="GM12" s="68"/>
      <c r="GO12" s="70"/>
      <c r="GP12" s="70"/>
      <c r="GQ12" s="68"/>
      <c r="GS12" s="70"/>
      <c r="GT12" s="70"/>
      <c r="GU12" s="68"/>
      <c r="GW12" s="70"/>
      <c r="GX12" s="70"/>
      <c r="GY12" s="68"/>
      <c r="HA12" s="70"/>
      <c r="HB12" s="70"/>
      <c r="HC12" s="68"/>
      <c r="HE12" s="70"/>
      <c r="HF12" s="70"/>
      <c r="HG12" s="68"/>
      <c r="HI12" s="70"/>
      <c r="HJ12" s="70"/>
      <c r="HK12" s="68"/>
      <c r="HM12" s="70"/>
      <c r="HN12" s="70"/>
      <c r="HO12" s="68"/>
      <c r="HQ12" s="70"/>
      <c r="HR12" s="70"/>
      <c r="HS12" s="68"/>
      <c r="HU12" s="70"/>
      <c r="HV12" s="70"/>
      <c r="HW12" s="68"/>
      <c r="HY12" s="70"/>
      <c r="HZ12" s="70"/>
      <c r="IA12" s="68"/>
      <c r="IC12" s="70"/>
      <c r="ID12" s="70"/>
      <c r="IE12" s="68"/>
      <c r="IG12" s="70"/>
      <c r="IH12" s="70"/>
      <c r="II12" s="68"/>
      <c r="IK12" s="70"/>
      <c r="IL12" s="70"/>
      <c r="IM12" s="68"/>
      <c r="IO12" s="70"/>
      <c r="IP12" s="70"/>
      <c r="IQ12" s="68"/>
      <c r="IS12" s="70"/>
    </row>
    <row r="13" spans="1:253" x14ac:dyDescent="0.2">
      <c r="A13" s="74" t="s">
        <v>2716</v>
      </c>
      <c r="B13" s="160">
        <v>17500000</v>
      </c>
      <c r="C13" s="160">
        <v>700000</v>
      </c>
      <c r="D13" s="160">
        <f>B13+C13</f>
        <v>18200000</v>
      </c>
      <c r="E13" s="77"/>
      <c r="F13" s="161">
        <f>B13</f>
        <v>17500000</v>
      </c>
    </row>
    <row r="14" spans="1:253" s="93" customFormat="1" ht="15" customHeight="1" x14ac:dyDescent="0.2">
      <c r="A14" s="44" t="s">
        <v>2054</v>
      </c>
      <c r="B14" s="44" t="s">
        <v>2054</v>
      </c>
      <c r="C14" s="45" t="s">
        <v>2054</v>
      </c>
      <c r="D14" s="46"/>
      <c r="E14" s="46"/>
      <c r="F14" s="233"/>
      <c r="G14" s="104"/>
      <c r="H14" s="104"/>
      <c r="I14" s="105"/>
      <c r="O14" s="94"/>
      <c r="S14" s="106"/>
      <c r="T14" s="107"/>
    </row>
    <row r="15" spans="1:253" s="93" customFormat="1" ht="15" customHeight="1" x14ac:dyDescent="0.2">
      <c r="A15" s="51"/>
      <c r="B15" s="44"/>
      <c r="C15" s="45"/>
      <c r="D15" s="46"/>
      <c r="E15" s="46"/>
      <c r="F15" s="233"/>
      <c r="G15" s="104"/>
      <c r="H15" s="104"/>
      <c r="I15" s="105"/>
      <c r="O15" s="94"/>
      <c r="S15" s="106"/>
      <c r="T15" s="107"/>
    </row>
    <row r="16" spans="1:253" s="93" customFormat="1" ht="15" customHeight="1" x14ac:dyDescent="0.25">
      <c r="A16" s="101" t="s">
        <v>2703</v>
      </c>
      <c r="B16" s="100"/>
      <c r="C16" s="100"/>
      <c r="D16" s="100"/>
      <c r="F16" s="106"/>
      <c r="H16" s="109"/>
      <c r="I16" s="110"/>
      <c r="N16" s="111"/>
      <c r="O16" s="94"/>
      <c r="S16" s="106"/>
    </row>
    <row r="17" spans="1:253" s="93" customFormat="1" ht="15" customHeight="1" x14ac:dyDescent="0.2">
      <c r="A17" s="99" t="s">
        <v>2704</v>
      </c>
      <c r="B17" s="100"/>
      <c r="C17" s="100"/>
      <c r="D17" s="100"/>
      <c r="F17" s="106"/>
      <c r="H17" s="109"/>
      <c r="I17" s="110"/>
      <c r="N17" s="111"/>
      <c r="O17" s="94"/>
      <c r="S17" s="106"/>
    </row>
    <row r="18" spans="1:253" s="113" customFormat="1" ht="15" customHeight="1" x14ac:dyDescent="0.2">
      <c r="A18" s="223" t="s">
        <v>2709</v>
      </c>
      <c r="B18" s="100"/>
      <c r="C18" s="100"/>
      <c r="D18" s="100"/>
      <c r="E18" s="93"/>
      <c r="F18" s="106"/>
      <c r="G18" s="93"/>
      <c r="H18" s="109"/>
      <c r="I18" s="110"/>
      <c r="J18" s="112"/>
      <c r="O18" s="114"/>
      <c r="P18" s="115"/>
      <c r="Q18" s="116"/>
      <c r="R18" s="115"/>
      <c r="S18" s="117"/>
      <c r="T18" s="118"/>
      <c r="U18" s="119"/>
      <c r="V18" s="120"/>
    </row>
    <row r="19" spans="1:253" s="113" customFormat="1" ht="15" customHeight="1" x14ac:dyDescent="0.2">
      <c r="A19" s="223" t="s">
        <v>2710</v>
      </c>
      <c r="B19" s="100"/>
      <c r="C19" s="100"/>
      <c r="D19" s="100"/>
      <c r="E19" s="93"/>
      <c r="F19" s="106"/>
      <c r="G19" s="93"/>
      <c r="H19" s="109"/>
      <c r="I19" s="110"/>
      <c r="J19" s="112"/>
      <c r="O19" s="114"/>
      <c r="P19" s="115"/>
      <c r="Q19" s="116"/>
      <c r="R19" s="115"/>
      <c r="S19" s="117"/>
      <c r="T19" s="118"/>
      <c r="U19" s="119"/>
      <c r="V19" s="120"/>
    </row>
    <row r="20" spans="1:253" s="113" customFormat="1" ht="15" customHeight="1" x14ac:dyDescent="0.2">
      <c r="A20" s="223" t="s">
        <v>2711</v>
      </c>
      <c r="B20" s="100"/>
      <c r="C20" s="100"/>
      <c r="D20" s="121"/>
      <c r="E20" s="93"/>
      <c r="F20" s="106"/>
      <c r="G20" s="93"/>
      <c r="H20" s="109"/>
      <c r="I20" s="110"/>
      <c r="J20" s="112"/>
      <c r="O20" s="114"/>
      <c r="P20" s="115"/>
      <c r="Q20" s="116"/>
      <c r="R20" s="115"/>
      <c r="S20" s="117"/>
      <c r="T20" s="118"/>
      <c r="U20" s="119"/>
      <c r="V20" s="120"/>
    </row>
    <row r="21" spans="1:253" s="113" customFormat="1" ht="15" customHeight="1" x14ac:dyDescent="0.2">
      <c r="A21" s="99" t="s">
        <v>2705</v>
      </c>
      <c r="B21" s="100"/>
      <c r="C21" s="100"/>
      <c r="D21" s="122"/>
      <c r="E21" s="93"/>
      <c r="F21" s="106"/>
      <c r="G21" s="93"/>
      <c r="H21" s="109"/>
      <c r="I21" s="110"/>
      <c r="J21" s="112"/>
      <c r="O21" s="114"/>
      <c r="P21" s="115"/>
      <c r="Q21" s="116"/>
      <c r="R21" s="115"/>
      <c r="S21" s="117"/>
      <c r="T21" s="118"/>
      <c r="U21" s="119"/>
      <c r="V21" s="120"/>
    </row>
    <row r="22" spans="1:253" s="124" customFormat="1" ht="15" customHeight="1" x14ac:dyDescent="0.2">
      <c r="A22" s="99"/>
      <c r="B22" s="100"/>
      <c r="C22" s="100"/>
      <c r="D22" s="100"/>
      <c r="E22" s="93"/>
      <c r="F22" s="106"/>
      <c r="G22" s="93"/>
      <c r="H22" s="109"/>
      <c r="I22" s="110"/>
      <c r="J22" s="123"/>
      <c r="O22" s="20"/>
      <c r="P22" s="125"/>
      <c r="Q22" s="125"/>
      <c r="R22" s="126"/>
      <c r="S22" s="127"/>
      <c r="T22" s="128"/>
      <c r="U22" s="129"/>
      <c r="V22" s="129"/>
    </row>
    <row r="23" spans="1:253" s="69" customFormat="1" ht="15" customHeight="1" x14ac:dyDescent="0.2">
      <c r="A23" s="90" t="s">
        <v>2708</v>
      </c>
      <c r="B23" s="40">
        <v>12499032</v>
      </c>
      <c r="C23" s="45">
        <v>327023</v>
      </c>
      <c r="D23" s="40">
        <f>B23+C23</f>
        <v>12826055</v>
      </c>
      <c r="E23" s="40"/>
      <c r="F23" s="111">
        <v>3017202</v>
      </c>
      <c r="G23" s="93"/>
      <c r="H23" s="93"/>
      <c r="I23" s="94"/>
      <c r="N23" s="70"/>
      <c r="O23" s="68"/>
      <c r="Q23" s="70"/>
      <c r="R23" s="70"/>
      <c r="S23" s="68"/>
      <c r="U23" s="70"/>
      <c r="V23" s="70"/>
      <c r="W23" s="68"/>
      <c r="Y23" s="70"/>
      <c r="Z23" s="70"/>
      <c r="AA23" s="68"/>
      <c r="AC23" s="70"/>
      <c r="AD23" s="70"/>
      <c r="AE23" s="68"/>
      <c r="AG23" s="70"/>
      <c r="AH23" s="70"/>
      <c r="AI23" s="68"/>
      <c r="AK23" s="70"/>
      <c r="AL23" s="70"/>
      <c r="AM23" s="68"/>
      <c r="AO23" s="70"/>
      <c r="AP23" s="70"/>
      <c r="AQ23" s="68"/>
      <c r="AS23" s="70"/>
      <c r="AT23" s="70"/>
      <c r="AU23" s="68"/>
      <c r="AW23" s="70"/>
      <c r="AX23" s="70"/>
      <c r="AY23" s="68"/>
      <c r="BA23" s="70"/>
      <c r="BB23" s="70"/>
      <c r="BC23" s="68"/>
      <c r="BE23" s="70"/>
      <c r="BF23" s="70"/>
      <c r="BG23" s="68"/>
      <c r="BI23" s="70"/>
      <c r="BJ23" s="70"/>
      <c r="BK23" s="68"/>
      <c r="BM23" s="70"/>
      <c r="BN23" s="70"/>
      <c r="BO23" s="68"/>
      <c r="BQ23" s="70"/>
      <c r="BR23" s="70"/>
      <c r="BS23" s="68"/>
      <c r="BU23" s="70"/>
      <c r="BV23" s="70"/>
      <c r="BW23" s="68"/>
      <c r="BY23" s="70"/>
      <c r="BZ23" s="70"/>
      <c r="CA23" s="68"/>
      <c r="CC23" s="70"/>
      <c r="CD23" s="70"/>
      <c r="CE23" s="68"/>
      <c r="CG23" s="70"/>
      <c r="CH23" s="70"/>
      <c r="CI23" s="68"/>
      <c r="CK23" s="70"/>
      <c r="CL23" s="70"/>
      <c r="CM23" s="68"/>
      <c r="CO23" s="70"/>
      <c r="CP23" s="70"/>
      <c r="CQ23" s="68"/>
      <c r="CS23" s="70"/>
      <c r="CT23" s="70"/>
      <c r="CU23" s="68"/>
      <c r="CW23" s="70"/>
      <c r="CX23" s="70"/>
      <c r="CY23" s="68"/>
      <c r="DA23" s="70"/>
      <c r="DB23" s="70"/>
      <c r="DC23" s="68"/>
      <c r="DE23" s="70"/>
      <c r="DF23" s="70"/>
      <c r="DG23" s="68"/>
      <c r="DI23" s="70"/>
      <c r="DJ23" s="70"/>
      <c r="DK23" s="68"/>
      <c r="DM23" s="70"/>
      <c r="DN23" s="70"/>
      <c r="DO23" s="68"/>
      <c r="DQ23" s="70"/>
      <c r="DR23" s="70"/>
      <c r="DS23" s="68"/>
      <c r="DU23" s="70"/>
      <c r="DV23" s="70"/>
      <c r="DW23" s="68"/>
      <c r="DY23" s="70"/>
      <c r="DZ23" s="70"/>
      <c r="EA23" s="68"/>
      <c r="EC23" s="70"/>
      <c r="ED23" s="70"/>
      <c r="EE23" s="68"/>
      <c r="EG23" s="70"/>
      <c r="EH23" s="70"/>
      <c r="EI23" s="68"/>
      <c r="EK23" s="70"/>
      <c r="EL23" s="70"/>
      <c r="EM23" s="68"/>
      <c r="EO23" s="70"/>
      <c r="EP23" s="70"/>
      <c r="EQ23" s="68"/>
      <c r="ES23" s="70"/>
      <c r="ET23" s="70"/>
      <c r="EU23" s="68"/>
      <c r="EW23" s="70"/>
      <c r="EX23" s="70"/>
      <c r="EY23" s="68"/>
      <c r="FA23" s="70"/>
      <c r="FB23" s="70"/>
      <c r="FC23" s="68"/>
      <c r="FE23" s="70"/>
      <c r="FF23" s="70"/>
      <c r="FG23" s="68"/>
      <c r="FI23" s="70"/>
      <c r="FJ23" s="70"/>
      <c r="FK23" s="68"/>
      <c r="FM23" s="70"/>
      <c r="FN23" s="70"/>
      <c r="FO23" s="68"/>
      <c r="FQ23" s="70"/>
      <c r="FR23" s="70"/>
      <c r="FS23" s="68"/>
      <c r="FU23" s="70"/>
      <c r="FV23" s="70"/>
      <c r="FW23" s="68"/>
      <c r="FY23" s="70"/>
      <c r="FZ23" s="70"/>
      <c r="GA23" s="68"/>
      <c r="GC23" s="70"/>
      <c r="GD23" s="70"/>
      <c r="GE23" s="68"/>
      <c r="GG23" s="70"/>
      <c r="GH23" s="70"/>
      <c r="GI23" s="68"/>
      <c r="GK23" s="70"/>
      <c r="GL23" s="70"/>
      <c r="GM23" s="68"/>
      <c r="GO23" s="70"/>
      <c r="GP23" s="70"/>
      <c r="GQ23" s="68"/>
      <c r="GS23" s="70"/>
      <c r="GT23" s="70"/>
      <c r="GU23" s="68"/>
      <c r="GW23" s="70"/>
      <c r="GX23" s="70"/>
      <c r="GY23" s="68"/>
      <c r="HA23" s="70"/>
      <c r="HB23" s="70"/>
      <c r="HC23" s="68"/>
      <c r="HE23" s="70"/>
      <c r="HF23" s="70"/>
      <c r="HG23" s="68"/>
      <c r="HI23" s="70"/>
      <c r="HJ23" s="70"/>
      <c r="HK23" s="68"/>
      <c r="HM23" s="70"/>
      <c r="HN23" s="70"/>
      <c r="HO23" s="68"/>
      <c r="HQ23" s="70"/>
      <c r="HR23" s="70"/>
      <c r="HS23" s="68"/>
      <c r="HU23" s="70"/>
      <c r="HV23" s="70"/>
      <c r="HW23" s="68"/>
      <c r="HY23" s="70"/>
      <c r="HZ23" s="70"/>
      <c r="IA23" s="68"/>
      <c r="IC23" s="70"/>
      <c r="ID23" s="70"/>
      <c r="IE23" s="68"/>
      <c r="IG23" s="70"/>
      <c r="IH23" s="70"/>
      <c r="II23" s="68"/>
      <c r="IK23" s="70"/>
      <c r="IL23" s="70"/>
      <c r="IM23" s="68"/>
      <c r="IO23" s="70"/>
      <c r="IP23" s="70"/>
      <c r="IQ23" s="68"/>
      <c r="IS23" s="70"/>
    </row>
    <row r="24" spans="1:253" s="239" customFormat="1" ht="15" customHeight="1" x14ac:dyDescent="0.2">
      <c r="A24" s="93" t="s">
        <v>2718</v>
      </c>
      <c r="B24" s="95">
        <v>8866790</v>
      </c>
      <c r="C24" s="225">
        <v>250000</v>
      </c>
      <c r="D24" s="95">
        <f>B24+C24</f>
        <v>9116790</v>
      </c>
      <c r="E24" s="93"/>
      <c r="F24" s="95">
        <v>87790</v>
      </c>
      <c r="G24" s="93"/>
      <c r="H24" s="152"/>
      <c r="I24" s="111"/>
      <c r="J24" s="238"/>
      <c r="O24" s="20"/>
      <c r="P24" s="125"/>
      <c r="Q24" s="125"/>
      <c r="R24" s="126"/>
      <c r="S24" s="127"/>
      <c r="T24" s="128"/>
      <c r="U24" s="240"/>
      <c r="V24" s="240"/>
    </row>
    <row r="25" spans="1:253" s="124" customFormat="1" ht="15" customHeight="1" x14ac:dyDescent="0.2">
      <c r="A25" s="131"/>
      <c r="B25" s="100"/>
      <c r="C25" s="130"/>
      <c r="D25" s="100"/>
      <c r="E25" s="93"/>
      <c r="F25" s="106"/>
      <c r="G25" s="93"/>
      <c r="H25" s="109"/>
      <c r="I25" s="110"/>
      <c r="J25" s="123"/>
      <c r="O25" s="20"/>
      <c r="P25" s="125"/>
      <c r="Q25" s="125"/>
      <c r="R25" s="126"/>
      <c r="S25" s="127"/>
      <c r="T25" s="128"/>
      <c r="U25" s="129"/>
      <c r="V25" s="129"/>
    </row>
    <row r="26" spans="1:253" s="124" customFormat="1" ht="15" customHeight="1" x14ac:dyDescent="0.2">
      <c r="A26" s="131"/>
      <c r="B26" s="130"/>
      <c r="C26" s="130"/>
      <c r="D26" s="132"/>
      <c r="E26" s="93"/>
      <c r="F26" s="234">
        <f>F3-F6+F12+F13+F23+F24</f>
        <v>5095450171.0600004</v>
      </c>
      <c r="G26" s="93"/>
      <c r="H26" s="109"/>
      <c r="I26" s="110"/>
      <c r="J26" s="123"/>
      <c r="O26" s="20"/>
      <c r="P26" s="125"/>
      <c r="Q26" s="125"/>
      <c r="R26" s="126"/>
      <c r="S26" s="127"/>
      <c r="T26" s="128"/>
      <c r="U26" s="129"/>
      <c r="V26" s="129"/>
    </row>
    <row r="27" spans="1:253" s="93" customFormat="1" ht="15" customHeight="1" x14ac:dyDescent="0.2">
      <c r="A27" s="99"/>
      <c r="B27" s="100"/>
      <c r="C27" s="100"/>
      <c r="D27" s="100"/>
      <c r="F27" s="106"/>
      <c r="H27" s="109"/>
      <c r="I27" s="110"/>
      <c r="N27" s="111"/>
      <c r="O27" s="94"/>
      <c r="S27" s="106"/>
    </row>
    <row r="28" spans="1:253" s="93" customFormat="1" ht="15" customHeight="1" x14ac:dyDescent="0.2">
      <c r="A28" s="133"/>
      <c r="B28" s="134"/>
      <c r="C28" s="134"/>
      <c r="D28" s="134"/>
      <c r="E28" s="93" t="s">
        <v>2714</v>
      </c>
      <c r="F28" s="235">
        <v>5094977885</v>
      </c>
      <c r="H28" s="109"/>
      <c r="I28" s="110"/>
      <c r="N28" s="111"/>
      <c r="O28" s="94"/>
      <c r="S28" s="106"/>
    </row>
    <row r="29" spans="1:253" s="99" customFormat="1" ht="15" customHeight="1" x14ac:dyDescent="0.2">
      <c r="B29" s="135"/>
      <c r="C29" s="135"/>
      <c r="D29" s="100"/>
      <c r="E29" s="93"/>
      <c r="F29" s="236"/>
      <c r="G29" s="93"/>
      <c r="H29" s="109"/>
      <c r="I29" s="110"/>
      <c r="N29" s="137"/>
      <c r="O29" s="138"/>
      <c r="S29" s="139"/>
    </row>
    <row r="30" spans="1:253" s="99" customFormat="1" ht="15" customHeight="1" x14ac:dyDescent="0.2">
      <c r="B30" s="135"/>
      <c r="C30" s="135"/>
      <c r="D30" s="100"/>
      <c r="E30" s="93"/>
      <c r="G30" s="93"/>
      <c r="H30" s="109"/>
      <c r="I30" s="110"/>
      <c r="N30" s="137"/>
      <c r="O30" s="138"/>
      <c r="S30" s="139"/>
    </row>
    <row r="31" spans="1:253" s="99" customFormat="1" ht="15" customHeight="1" x14ac:dyDescent="0.2">
      <c r="A31" s="140"/>
      <c r="B31" s="135"/>
      <c r="C31" s="135"/>
      <c r="D31" s="100"/>
      <c r="E31" s="148" t="s">
        <v>2715</v>
      </c>
      <c r="F31" s="237">
        <f>F26-F28</f>
        <v>472286.06000041962</v>
      </c>
      <c r="G31" s="93"/>
      <c r="H31" s="109"/>
      <c r="I31" s="110"/>
      <c r="N31" s="137"/>
      <c r="O31" s="138"/>
      <c r="S31" s="139"/>
    </row>
    <row r="32" spans="1:253" s="99" customFormat="1" ht="15" customHeight="1" x14ac:dyDescent="0.25">
      <c r="A32" s="141"/>
      <c r="B32" s="135"/>
      <c r="C32" s="142"/>
      <c r="D32" s="138"/>
      <c r="E32" s="136"/>
      <c r="I32" s="138"/>
      <c r="N32" s="137"/>
      <c r="O32" s="138"/>
      <c r="S32" s="139"/>
    </row>
    <row r="33" spans="1:19" s="99" customFormat="1" ht="15" customHeight="1" x14ac:dyDescent="0.2">
      <c r="A33" s="100"/>
      <c r="B33" s="135"/>
      <c r="C33" s="135"/>
      <c r="D33" s="100"/>
      <c r="E33" s="136"/>
      <c r="I33" s="138"/>
      <c r="N33" s="137"/>
      <c r="O33" s="138"/>
      <c r="S33" s="139"/>
    </row>
    <row r="34" spans="1:19" s="99" customFormat="1" ht="15" customHeight="1" x14ac:dyDescent="0.2">
      <c r="B34" s="135"/>
      <c r="C34" s="135"/>
      <c r="D34" s="100"/>
      <c r="E34" s="136"/>
      <c r="I34" s="138"/>
      <c r="N34" s="137"/>
      <c r="O34" s="138"/>
      <c r="S34" s="139"/>
    </row>
    <row r="35" spans="1:19" s="99" customFormat="1" ht="15" customHeight="1" x14ac:dyDescent="0.2">
      <c r="B35" s="135"/>
      <c r="C35" s="135"/>
      <c r="D35" s="100"/>
      <c r="E35" s="136"/>
      <c r="I35" s="138"/>
      <c r="N35" s="137"/>
      <c r="O35" s="138"/>
      <c r="S35" s="139"/>
    </row>
    <row r="36" spans="1:19" s="99" customFormat="1" ht="15" customHeight="1" x14ac:dyDescent="0.2">
      <c r="A36" s="138"/>
      <c r="B36" s="100"/>
      <c r="C36" s="100"/>
      <c r="D36" s="100"/>
      <c r="E36" s="136"/>
      <c r="I36" s="138"/>
      <c r="N36" s="137"/>
      <c r="O36" s="138"/>
      <c r="S36" s="139"/>
    </row>
    <row r="37" spans="1:19" s="99" customFormat="1" ht="15" customHeight="1" x14ac:dyDescent="0.2">
      <c r="B37" s="100"/>
      <c r="C37" s="100"/>
      <c r="D37" s="100"/>
      <c r="E37" s="136"/>
      <c r="I37" s="138"/>
      <c r="N37" s="137"/>
      <c r="O37" s="138"/>
      <c r="S37" s="139"/>
    </row>
    <row r="38" spans="1:19" s="99" customFormat="1" ht="15" customHeight="1" x14ac:dyDescent="0.2">
      <c r="B38" s="100"/>
      <c r="C38" s="100"/>
      <c r="D38" s="100"/>
      <c r="E38" s="136"/>
      <c r="I38" s="138"/>
      <c r="N38" s="137"/>
      <c r="O38" s="138"/>
      <c r="S38" s="139"/>
    </row>
    <row r="39" spans="1:19" s="93" customFormat="1" ht="15" customHeight="1" x14ac:dyDescent="0.2">
      <c r="A39" s="99"/>
      <c r="B39" s="100"/>
      <c r="C39" s="134"/>
      <c r="D39" s="100"/>
      <c r="E39" s="143"/>
      <c r="I39" s="94"/>
      <c r="N39" s="111"/>
      <c r="O39" s="94"/>
      <c r="S39" s="106"/>
    </row>
    <row r="40" spans="1:19" s="93" customFormat="1" ht="15" customHeight="1" thickBot="1" x14ac:dyDescent="0.25">
      <c r="A40" s="144"/>
      <c r="B40" s="100"/>
      <c r="C40" s="134"/>
      <c r="D40" s="100"/>
      <c r="E40" s="103"/>
      <c r="F40" s="104"/>
      <c r="G40" s="104"/>
      <c r="H40" s="104"/>
      <c r="I40" s="105"/>
      <c r="N40" s="111"/>
      <c r="O40" s="94"/>
      <c r="S40" s="106"/>
    </row>
    <row r="41" spans="1:19" s="93" customFormat="1" ht="15" customHeight="1" thickTop="1" x14ac:dyDescent="0.2">
      <c r="A41" s="146"/>
      <c r="B41" s="100"/>
      <c r="C41" s="134"/>
      <c r="D41" s="100"/>
      <c r="E41" s="108"/>
      <c r="H41" s="109"/>
      <c r="I41" s="110"/>
      <c r="N41" s="111"/>
      <c r="O41" s="94"/>
      <c r="S41" s="106"/>
    </row>
    <row r="42" spans="1:19" s="93" customFormat="1" ht="15" customHeight="1" x14ac:dyDescent="0.2">
      <c r="A42" s="140"/>
      <c r="B42" s="134"/>
      <c r="C42" s="134"/>
      <c r="D42" s="134"/>
      <c r="E42" s="108"/>
      <c r="H42" s="109"/>
      <c r="I42" s="110"/>
      <c r="N42" s="111"/>
      <c r="O42" s="94"/>
      <c r="S42" s="106"/>
    </row>
    <row r="43" spans="1:19" s="93" customFormat="1" ht="15" customHeight="1" x14ac:dyDescent="0.2">
      <c r="A43" s="140"/>
      <c r="B43" s="134"/>
      <c r="C43" s="134"/>
      <c r="D43" s="147"/>
      <c r="E43" s="108"/>
      <c r="H43" s="109"/>
      <c r="I43" s="110"/>
      <c r="N43" s="111"/>
      <c r="O43" s="94"/>
      <c r="S43" s="106"/>
    </row>
    <row r="44" spans="1:19" s="93" customFormat="1" ht="15" customHeight="1" x14ac:dyDescent="0.2">
      <c r="A44" s="99"/>
      <c r="B44" s="148"/>
      <c r="C44" s="148"/>
      <c r="E44" s="92"/>
      <c r="I44" s="94"/>
      <c r="N44" s="111"/>
      <c r="O44" s="94"/>
      <c r="S44" s="106"/>
    </row>
    <row r="45" spans="1:19" s="93" customFormat="1" ht="15" customHeight="1" x14ac:dyDescent="0.2">
      <c r="A45" s="99"/>
      <c r="B45" s="134"/>
      <c r="C45" s="134"/>
      <c r="D45" s="134"/>
      <c r="E45" s="103"/>
      <c r="F45" s="104"/>
      <c r="G45" s="104"/>
      <c r="H45" s="104"/>
      <c r="I45" s="105"/>
      <c r="N45" s="111"/>
      <c r="O45" s="94"/>
      <c r="S45" s="106"/>
    </row>
    <row r="46" spans="1:19" s="93" customFormat="1" ht="15" customHeight="1" x14ac:dyDescent="0.2">
      <c r="A46" s="99"/>
      <c r="B46" s="134"/>
      <c r="C46" s="134"/>
      <c r="D46" s="134"/>
      <c r="E46" s="103"/>
      <c r="F46" s="104"/>
      <c r="G46" s="104"/>
      <c r="H46" s="104"/>
      <c r="I46" s="105"/>
      <c r="N46" s="111"/>
      <c r="O46" s="94"/>
      <c r="S46" s="106"/>
    </row>
    <row r="47" spans="1:19" s="93" customFormat="1" ht="15" customHeight="1" x14ac:dyDescent="0.2">
      <c r="A47" s="99"/>
      <c r="B47" s="149"/>
      <c r="C47" s="149"/>
      <c r="D47" s="150"/>
      <c r="E47" s="108"/>
      <c r="H47" s="109"/>
      <c r="I47" s="110"/>
      <c r="N47" s="111"/>
      <c r="O47" s="94"/>
      <c r="S47" s="106"/>
    </row>
    <row r="48" spans="1:19" s="93" customFormat="1" ht="15" customHeight="1" x14ac:dyDescent="0.2">
      <c r="A48" s="151"/>
      <c r="B48" s="150"/>
      <c r="C48" s="150"/>
      <c r="D48" s="150"/>
      <c r="E48" s="108"/>
      <c r="H48" s="152"/>
      <c r="I48" s="111"/>
      <c r="N48" s="111"/>
      <c r="O48" s="94"/>
      <c r="S48" s="106"/>
    </row>
    <row r="49" spans="1:253" s="93" customFormat="1" ht="15" customHeight="1" x14ac:dyDescent="0.2">
      <c r="A49" s="153"/>
      <c r="B49" s="111"/>
      <c r="C49" s="111"/>
      <c r="D49" s="154"/>
      <c r="E49" s="108"/>
      <c r="H49" s="152"/>
      <c r="I49" s="111"/>
      <c r="N49" s="111"/>
      <c r="O49" s="94"/>
      <c r="S49" s="106"/>
    </row>
    <row r="50" spans="1:253" s="93" customFormat="1" ht="15" customHeight="1" x14ac:dyDescent="0.2">
      <c r="A50" s="151"/>
      <c r="D50" s="111"/>
      <c r="E50" s="108"/>
      <c r="H50" s="152"/>
      <c r="I50" s="111"/>
      <c r="O50" s="94"/>
      <c r="S50" s="106"/>
    </row>
    <row r="51" spans="1:253" s="93" customFormat="1" ht="15" customHeight="1" x14ac:dyDescent="0.2">
      <c r="D51" s="111"/>
      <c r="E51" s="108"/>
      <c r="H51" s="152"/>
      <c r="I51" s="111"/>
      <c r="O51" s="94"/>
      <c r="S51" s="106"/>
    </row>
    <row r="52" spans="1:253" s="93" customFormat="1" ht="15" customHeight="1" x14ac:dyDescent="0.2">
      <c r="D52" s="111"/>
      <c r="E52" s="108"/>
      <c r="H52" s="152"/>
      <c r="I52" s="111"/>
      <c r="O52" s="94"/>
      <c r="S52" s="106"/>
    </row>
    <row r="53" spans="1:253" s="93" customFormat="1" ht="15" customHeight="1" x14ac:dyDescent="0.2">
      <c r="A53" s="155"/>
      <c r="B53" s="111"/>
      <c r="C53" s="111"/>
      <c r="D53" s="111"/>
      <c r="E53" s="108"/>
      <c r="H53" s="152"/>
      <c r="I53" s="111"/>
      <c r="N53" s="111"/>
      <c r="O53" s="94"/>
      <c r="S53" s="106"/>
    </row>
    <row r="54" spans="1:253" s="93" customFormat="1" ht="15" customHeight="1" x14ac:dyDescent="0.2">
      <c r="A54" s="145"/>
      <c r="B54" s="150"/>
      <c r="C54" s="150"/>
      <c r="D54" s="150"/>
      <c r="E54" s="108"/>
      <c r="H54" s="152"/>
      <c r="I54" s="111"/>
      <c r="N54" s="111"/>
      <c r="O54" s="94"/>
      <c r="S54" s="106"/>
    </row>
    <row r="55" spans="1:253" s="93" customFormat="1" ht="15" customHeight="1" x14ac:dyDescent="0.2">
      <c r="A55" s="145"/>
      <c r="B55" s="150"/>
      <c r="C55" s="150"/>
      <c r="D55" s="156"/>
      <c r="E55" s="150"/>
      <c r="H55" s="152"/>
      <c r="I55" s="111"/>
      <c r="N55" s="111"/>
      <c r="O55" s="94"/>
      <c r="S55" s="106"/>
    </row>
    <row r="56" spans="1:253" s="93" customFormat="1" ht="15" customHeight="1" x14ac:dyDescent="0.2">
      <c r="A56" s="145"/>
      <c r="B56" s="150"/>
      <c r="C56" s="150"/>
      <c r="D56" s="150"/>
      <c r="E56" s="108"/>
      <c r="H56" s="152"/>
      <c r="I56" s="111"/>
      <c r="N56" s="111"/>
      <c r="O56" s="94"/>
      <c r="S56" s="106"/>
    </row>
    <row r="57" spans="1:253" ht="15" customHeight="1" x14ac:dyDescent="0.2">
      <c r="A57" s="93"/>
      <c r="C57" s="75"/>
      <c r="D57" s="76"/>
      <c r="E57" s="70"/>
      <c r="F57" s="70"/>
      <c r="I57" s="70"/>
      <c r="J57" s="70"/>
      <c r="K57" s="68"/>
      <c r="M57" s="70"/>
      <c r="N57" s="70"/>
      <c r="O57" s="68"/>
      <c r="Q57" s="70"/>
      <c r="R57" s="70"/>
      <c r="S57" s="68"/>
      <c r="U57" s="78"/>
      <c r="V57" s="78"/>
      <c r="W57" s="79"/>
      <c r="Y57" s="78"/>
      <c r="Z57" s="78"/>
      <c r="AA57" s="79"/>
      <c r="AC57" s="78"/>
      <c r="AD57" s="78"/>
      <c r="AE57" s="79"/>
      <c r="AG57" s="78"/>
      <c r="AH57" s="78"/>
      <c r="AI57" s="79"/>
      <c r="AK57" s="78"/>
      <c r="AL57" s="78"/>
      <c r="AM57" s="79"/>
      <c r="AO57" s="78"/>
      <c r="AP57" s="78"/>
      <c r="AQ57" s="79"/>
      <c r="AS57" s="78"/>
      <c r="AT57" s="78"/>
      <c r="AU57" s="79"/>
      <c r="AW57" s="78"/>
      <c r="AX57" s="78"/>
      <c r="AY57" s="79"/>
      <c r="BA57" s="78"/>
      <c r="BB57" s="78"/>
      <c r="BC57" s="79"/>
      <c r="BE57" s="78"/>
      <c r="BF57" s="78"/>
      <c r="BG57" s="79"/>
      <c r="BI57" s="78"/>
      <c r="BJ57" s="78"/>
      <c r="BK57" s="79"/>
      <c r="BM57" s="78"/>
      <c r="BN57" s="78"/>
      <c r="BO57" s="79"/>
      <c r="BQ57" s="78"/>
      <c r="BR57" s="78"/>
      <c r="BS57" s="79"/>
      <c r="BU57" s="78"/>
      <c r="BV57" s="78"/>
      <c r="BW57" s="79"/>
      <c r="BY57" s="78"/>
      <c r="BZ57" s="78"/>
      <c r="CA57" s="79"/>
      <c r="CC57" s="78"/>
      <c r="CD57" s="78"/>
      <c r="CE57" s="79"/>
      <c r="CG57" s="78"/>
      <c r="CH57" s="78"/>
      <c r="CI57" s="79"/>
      <c r="CK57" s="78"/>
      <c r="CL57" s="78"/>
      <c r="CM57" s="79"/>
      <c r="CO57" s="78"/>
      <c r="CP57" s="78"/>
      <c r="CQ57" s="79"/>
      <c r="CS57" s="78"/>
      <c r="CT57" s="78"/>
      <c r="CU57" s="79"/>
      <c r="CW57" s="78"/>
      <c r="CX57" s="78"/>
      <c r="CY57" s="79"/>
      <c r="DA57" s="78"/>
      <c r="DB57" s="78"/>
      <c r="DC57" s="79"/>
      <c r="DE57" s="78"/>
      <c r="DF57" s="78"/>
      <c r="DG57" s="79"/>
      <c r="DI57" s="78"/>
      <c r="DJ57" s="78"/>
      <c r="DK57" s="79"/>
      <c r="DM57" s="78"/>
      <c r="DN57" s="78"/>
      <c r="DO57" s="79"/>
      <c r="DQ57" s="78"/>
      <c r="DR57" s="78"/>
      <c r="DS57" s="79"/>
      <c r="DU57" s="78"/>
      <c r="DV57" s="78"/>
      <c r="DW57" s="79"/>
      <c r="DY57" s="78"/>
      <c r="DZ57" s="78"/>
      <c r="EA57" s="79"/>
      <c r="EC57" s="78"/>
      <c r="ED57" s="78"/>
      <c r="EE57" s="79"/>
      <c r="EG57" s="78"/>
      <c r="EH57" s="78"/>
      <c r="EI57" s="79"/>
      <c r="EK57" s="78"/>
      <c r="EL57" s="78"/>
      <c r="EM57" s="79"/>
      <c r="EO57" s="78"/>
      <c r="EP57" s="78"/>
      <c r="EQ57" s="79"/>
      <c r="ES57" s="78"/>
      <c r="ET57" s="78"/>
      <c r="EU57" s="79"/>
      <c r="EW57" s="78"/>
      <c r="EX57" s="78"/>
      <c r="EY57" s="79"/>
      <c r="FA57" s="78"/>
      <c r="FB57" s="78"/>
      <c r="FC57" s="79"/>
      <c r="FE57" s="78"/>
      <c r="FF57" s="78"/>
      <c r="FG57" s="79"/>
      <c r="FI57" s="78"/>
      <c r="FJ57" s="78"/>
      <c r="FK57" s="79"/>
      <c r="FM57" s="78"/>
      <c r="FN57" s="78"/>
      <c r="FO57" s="79"/>
      <c r="FQ57" s="78"/>
      <c r="FR57" s="78"/>
      <c r="FS57" s="79"/>
      <c r="FU57" s="78"/>
      <c r="FV57" s="78"/>
      <c r="FW57" s="79"/>
      <c r="FY57" s="78"/>
      <c r="FZ57" s="78"/>
      <c r="GA57" s="79"/>
      <c r="GC57" s="78"/>
      <c r="GD57" s="78"/>
      <c r="GE57" s="79"/>
      <c r="GG57" s="78"/>
      <c r="GH57" s="78"/>
      <c r="GI57" s="79"/>
      <c r="GK57" s="78"/>
      <c r="GL57" s="78"/>
      <c r="GM57" s="79"/>
      <c r="GO57" s="78"/>
      <c r="GP57" s="78"/>
      <c r="GQ57" s="79"/>
      <c r="GS57" s="78"/>
      <c r="GT57" s="78"/>
      <c r="GU57" s="79"/>
      <c r="GW57" s="78"/>
      <c r="GX57" s="78"/>
      <c r="GY57" s="79"/>
      <c r="HA57" s="78"/>
      <c r="HB57" s="78"/>
      <c r="HC57" s="79"/>
      <c r="HE57" s="78"/>
      <c r="HF57" s="78"/>
      <c r="HG57" s="79"/>
      <c r="HI57" s="78"/>
      <c r="HJ57" s="78"/>
      <c r="HK57" s="79"/>
      <c r="HM57" s="78"/>
      <c r="HN57" s="78"/>
      <c r="HO57" s="79"/>
      <c r="HQ57" s="78"/>
      <c r="HR57" s="78"/>
      <c r="HS57" s="79"/>
      <c r="HU57" s="78"/>
      <c r="HV57" s="78"/>
      <c r="HW57" s="79"/>
      <c r="HY57" s="78"/>
      <c r="HZ57" s="78"/>
      <c r="IA57" s="79"/>
      <c r="IC57" s="78"/>
      <c r="ID57" s="78"/>
      <c r="IE57" s="79"/>
      <c r="IG57" s="78"/>
      <c r="IH57" s="78"/>
      <c r="II57" s="79"/>
      <c r="IK57" s="78"/>
      <c r="IL57" s="78"/>
      <c r="IM57" s="79"/>
      <c r="IO57" s="78"/>
      <c r="IP57" s="78"/>
      <c r="IQ57" s="79"/>
      <c r="IS57" s="78"/>
    </row>
    <row r="58" spans="1:253" ht="15" customHeight="1" x14ac:dyDescent="0.2">
      <c r="A58" s="93"/>
      <c r="C58" s="75"/>
      <c r="D58" s="76"/>
      <c r="E58" s="70"/>
      <c r="F58" s="70"/>
      <c r="I58" s="70"/>
      <c r="J58" s="70"/>
      <c r="K58" s="68"/>
      <c r="M58" s="70"/>
      <c r="N58" s="70"/>
      <c r="O58" s="68"/>
      <c r="Q58" s="70"/>
      <c r="R58" s="70"/>
      <c r="S58" s="68"/>
      <c r="U58" s="78"/>
      <c r="V58" s="78"/>
      <c r="W58" s="79"/>
      <c r="Y58" s="78"/>
      <c r="Z58" s="78"/>
      <c r="AA58" s="79"/>
      <c r="AC58" s="78"/>
      <c r="AD58" s="78"/>
      <c r="AE58" s="79"/>
      <c r="AG58" s="78"/>
      <c r="AH58" s="78"/>
      <c r="AI58" s="79"/>
      <c r="AK58" s="78"/>
      <c r="AL58" s="78"/>
      <c r="AM58" s="79"/>
      <c r="AO58" s="78"/>
      <c r="AP58" s="78"/>
      <c r="AQ58" s="79"/>
      <c r="AS58" s="78"/>
      <c r="AT58" s="78"/>
      <c r="AU58" s="79"/>
      <c r="AW58" s="78"/>
      <c r="AX58" s="78"/>
      <c r="AY58" s="79"/>
      <c r="BA58" s="78"/>
      <c r="BB58" s="78"/>
      <c r="BC58" s="79"/>
      <c r="BE58" s="78"/>
      <c r="BF58" s="78"/>
      <c r="BG58" s="79"/>
      <c r="BI58" s="78"/>
      <c r="BJ58" s="78"/>
      <c r="BK58" s="79"/>
      <c r="BM58" s="78"/>
      <c r="BN58" s="78"/>
      <c r="BO58" s="79"/>
      <c r="BQ58" s="78"/>
      <c r="BR58" s="78"/>
      <c r="BS58" s="79"/>
      <c r="BU58" s="78"/>
      <c r="BV58" s="78"/>
      <c r="BW58" s="79"/>
      <c r="BY58" s="78"/>
      <c r="BZ58" s="78"/>
      <c r="CA58" s="79"/>
      <c r="CC58" s="78"/>
      <c r="CD58" s="78"/>
      <c r="CE58" s="79"/>
      <c r="CG58" s="78"/>
      <c r="CH58" s="78"/>
      <c r="CI58" s="79"/>
      <c r="CK58" s="78"/>
      <c r="CL58" s="78"/>
      <c r="CM58" s="79"/>
      <c r="CO58" s="78"/>
      <c r="CP58" s="78"/>
      <c r="CQ58" s="79"/>
      <c r="CS58" s="78"/>
      <c r="CT58" s="78"/>
      <c r="CU58" s="79"/>
      <c r="CW58" s="78"/>
      <c r="CX58" s="78"/>
      <c r="CY58" s="79"/>
      <c r="DA58" s="78"/>
      <c r="DB58" s="78"/>
      <c r="DC58" s="79"/>
      <c r="DE58" s="78"/>
      <c r="DF58" s="78"/>
      <c r="DG58" s="79"/>
      <c r="DI58" s="78"/>
      <c r="DJ58" s="78"/>
      <c r="DK58" s="79"/>
      <c r="DM58" s="78"/>
      <c r="DN58" s="78"/>
      <c r="DO58" s="79"/>
      <c r="DQ58" s="78"/>
      <c r="DR58" s="78"/>
      <c r="DS58" s="79"/>
      <c r="DU58" s="78"/>
      <c r="DV58" s="78"/>
      <c r="DW58" s="79"/>
      <c r="DY58" s="78"/>
      <c r="DZ58" s="78"/>
      <c r="EA58" s="79"/>
      <c r="EC58" s="78"/>
      <c r="ED58" s="78"/>
      <c r="EE58" s="79"/>
      <c r="EG58" s="78"/>
      <c r="EH58" s="78"/>
      <c r="EI58" s="79"/>
      <c r="EK58" s="78"/>
      <c r="EL58" s="78"/>
      <c r="EM58" s="79"/>
      <c r="EO58" s="78"/>
      <c r="EP58" s="78"/>
      <c r="EQ58" s="79"/>
      <c r="ES58" s="78"/>
      <c r="ET58" s="78"/>
      <c r="EU58" s="79"/>
      <c r="EW58" s="78"/>
      <c r="EX58" s="78"/>
      <c r="EY58" s="79"/>
      <c r="FA58" s="78"/>
      <c r="FB58" s="78"/>
      <c r="FC58" s="79"/>
      <c r="FE58" s="78"/>
      <c r="FF58" s="78"/>
      <c r="FG58" s="79"/>
      <c r="FI58" s="78"/>
      <c r="FJ58" s="78"/>
      <c r="FK58" s="79"/>
      <c r="FM58" s="78"/>
      <c r="FN58" s="78"/>
      <c r="FO58" s="79"/>
      <c r="FQ58" s="78"/>
      <c r="FR58" s="78"/>
      <c r="FS58" s="79"/>
      <c r="FU58" s="78"/>
      <c r="FV58" s="78"/>
      <c r="FW58" s="79"/>
      <c r="FY58" s="78"/>
      <c r="FZ58" s="78"/>
      <c r="GA58" s="79"/>
      <c r="GC58" s="78"/>
      <c r="GD58" s="78"/>
      <c r="GE58" s="79"/>
      <c r="GG58" s="78"/>
      <c r="GH58" s="78"/>
      <c r="GI58" s="79"/>
      <c r="GK58" s="78"/>
      <c r="GL58" s="78"/>
      <c r="GM58" s="79"/>
      <c r="GO58" s="78"/>
      <c r="GP58" s="78"/>
      <c r="GQ58" s="79"/>
      <c r="GS58" s="78"/>
      <c r="GT58" s="78"/>
      <c r="GU58" s="79"/>
      <c r="GW58" s="78"/>
      <c r="GX58" s="78"/>
      <c r="GY58" s="79"/>
      <c r="HA58" s="78"/>
      <c r="HB58" s="78"/>
      <c r="HC58" s="79"/>
      <c r="HE58" s="78"/>
      <c r="HF58" s="78"/>
      <c r="HG58" s="79"/>
      <c r="HI58" s="78"/>
      <c r="HJ58" s="78"/>
      <c r="HK58" s="79"/>
      <c r="HM58" s="78"/>
      <c r="HN58" s="78"/>
      <c r="HO58" s="79"/>
      <c r="HQ58" s="78"/>
      <c r="HR58" s="78"/>
      <c r="HS58" s="79"/>
      <c r="HU58" s="78"/>
      <c r="HV58" s="78"/>
      <c r="HW58" s="79"/>
      <c r="HY58" s="78"/>
      <c r="HZ58" s="78"/>
      <c r="IA58" s="79"/>
      <c r="IC58" s="78"/>
      <c r="ID58" s="78"/>
      <c r="IE58" s="79"/>
      <c r="IG58" s="78"/>
      <c r="IH58" s="78"/>
      <c r="II58" s="79"/>
      <c r="IK58" s="78"/>
      <c r="IL58" s="78"/>
      <c r="IM58" s="79"/>
      <c r="IO58" s="78"/>
      <c r="IP58" s="78"/>
      <c r="IQ58" s="79"/>
      <c r="IS58" s="78"/>
    </row>
    <row r="59" spans="1:253" ht="15" customHeight="1" x14ac:dyDescent="0.2">
      <c r="A59" s="93"/>
      <c r="B59" s="68"/>
      <c r="C59" s="75"/>
      <c r="D59" s="76"/>
      <c r="E59" s="70"/>
      <c r="F59" s="70"/>
      <c r="I59" s="70"/>
      <c r="J59" s="70"/>
      <c r="K59" s="68"/>
      <c r="M59" s="70"/>
      <c r="N59" s="70"/>
      <c r="O59" s="68"/>
      <c r="Q59" s="70"/>
      <c r="R59" s="70"/>
      <c r="S59" s="68"/>
      <c r="U59" s="78"/>
      <c r="V59" s="78"/>
      <c r="W59" s="79"/>
      <c r="Y59" s="78"/>
      <c r="Z59" s="78"/>
      <c r="AA59" s="79"/>
      <c r="AC59" s="78"/>
      <c r="AD59" s="78"/>
      <c r="AE59" s="79"/>
      <c r="AG59" s="78"/>
      <c r="AH59" s="78"/>
      <c r="AI59" s="79"/>
      <c r="AK59" s="78"/>
      <c r="AL59" s="78"/>
      <c r="AM59" s="79"/>
      <c r="AO59" s="78"/>
      <c r="AP59" s="78"/>
      <c r="AQ59" s="79"/>
      <c r="AS59" s="78"/>
      <c r="AT59" s="78"/>
      <c r="AU59" s="79"/>
      <c r="AW59" s="78"/>
      <c r="AX59" s="78"/>
      <c r="AY59" s="79"/>
      <c r="BA59" s="78"/>
      <c r="BB59" s="78"/>
      <c r="BC59" s="79"/>
      <c r="BE59" s="78"/>
      <c r="BF59" s="78"/>
      <c r="BG59" s="79"/>
      <c r="BI59" s="78"/>
      <c r="BJ59" s="78"/>
      <c r="BK59" s="79"/>
      <c r="BM59" s="78"/>
      <c r="BN59" s="78"/>
      <c r="BO59" s="79"/>
      <c r="BQ59" s="78"/>
      <c r="BR59" s="78"/>
      <c r="BS59" s="79"/>
      <c r="BU59" s="78"/>
      <c r="BV59" s="78"/>
      <c r="BW59" s="79"/>
      <c r="BY59" s="78"/>
      <c r="BZ59" s="78"/>
      <c r="CA59" s="79"/>
      <c r="CC59" s="78"/>
      <c r="CD59" s="78"/>
      <c r="CE59" s="79"/>
      <c r="CG59" s="78"/>
      <c r="CH59" s="78"/>
      <c r="CI59" s="79"/>
      <c r="CK59" s="78"/>
      <c r="CL59" s="78"/>
      <c r="CM59" s="79"/>
      <c r="CO59" s="78"/>
      <c r="CP59" s="78"/>
      <c r="CQ59" s="79"/>
      <c r="CS59" s="78"/>
      <c r="CT59" s="78"/>
      <c r="CU59" s="79"/>
      <c r="CW59" s="78"/>
      <c r="CX59" s="78"/>
      <c r="CY59" s="79"/>
      <c r="DA59" s="78"/>
      <c r="DB59" s="78"/>
      <c r="DC59" s="79"/>
      <c r="DE59" s="78"/>
      <c r="DF59" s="78"/>
      <c r="DG59" s="79"/>
      <c r="DI59" s="78"/>
      <c r="DJ59" s="78"/>
      <c r="DK59" s="79"/>
      <c r="DM59" s="78"/>
      <c r="DN59" s="78"/>
      <c r="DO59" s="79"/>
      <c r="DQ59" s="78"/>
      <c r="DR59" s="78"/>
      <c r="DS59" s="79"/>
      <c r="DU59" s="78"/>
      <c r="DV59" s="78"/>
      <c r="DW59" s="79"/>
      <c r="DY59" s="78"/>
      <c r="DZ59" s="78"/>
      <c r="EA59" s="79"/>
      <c r="EC59" s="78"/>
      <c r="ED59" s="78"/>
      <c r="EE59" s="79"/>
      <c r="EG59" s="78"/>
      <c r="EH59" s="78"/>
      <c r="EI59" s="79"/>
      <c r="EK59" s="78"/>
      <c r="EL59" s="78"/>
      <c r="EM59" s="79"/>
      <c r="EO59" s="78"/>
      <c r="EP59" s="78"/>
      <c r="EQ59" s="79"/>
      <c r="ES59" s="78"/>
      <c r="ET59" s="78"/>
      <c r="EU59" s="79"/>
      <c r="EW59" s="78"/>
      <c r="EX59" s="78"/>
      <c r="EY59" s="79"/>
      <c r="FA59" s="78"/>
      <c r="FB59" s="78"/>
      <c r="FC59" s="79"/>
      <c r="FE59" s="78"/>
      <c r="FF59" s="78"/>
      <c r="FG59" s="79"/>
      <c r="FI59" s="78"/>
      <c r="FJ59" s="78"/>
      <c r="FK59" s="79"/>
      <c r="FM59" s="78"/>
      <c r="FN59" s="78"/>
      <c r="FO59" s="79"/>
      <c r="FQ59" s="78"/>
      <c r="FR59" s="78"/>
      <c r="FS59" s="79"/>
      <c r="FU59" s="78"/>
      <c r="FV59" s="78"/>
      <c r="FW59" s="79"/>
      <c r="FY59" s="78"/>
      <c r="FZ59" s="78"/>
      <c r="GA59" s="79"/>
      <c r="GC59" s="78"/>
      <c r="GD59" s="78"/>
      <c r="GE59" s="79"/>
      <c r="GG59" s="78"/>
      <c r="GH59" s="78"/>
      <c r="GI59" s="79"/>
      <c r="GK59" s="78"/>
      <c r="GL59" s="78"/>
      <c r="GM59" s="79"/>
      <c r="GO59" s="78"/>
      <c r="GP59" s="78"/>
      <c r="GQ59" s="79"/>
      <c r="GS59" s="78"/>
      <c r="GT59" s="78"/>
      <c r="GU59" s="79"/>
      <c r="GW59" s="78"/>
      <c r="GX59" s="78"/>
      <c r="GY59" s="79"/>
      <c r="HA59" s="78"/>
      <c r="HB59" s="78"/>
      <c r="HC59" s="79"/>
      <c r="HE59" s="78"/>
      <c r="HF59" s="78"/>
      <c r="HG59" s="79"/>
      <c r="HI59" s="78"/>
      <c r="HJ59" s="78"/>
      <c r="HK59" s="79"/>
      <c r="HM59" s="78"/>
      <c r="HN59" s="78"/>
      <c r="HO59" s="79"/>
      <c r="HQ59" s="78"/>
      <c r="HR59" s="78"/>
      <c r="HS59" s="79"/>
      <c r="HU59" s="78"/>
      <c r="HV59" s="78"/>
      <c r="HW59" s="79"/>
      <c r="HY59" s="78"/>
      <c r="HZ59" s="78"/>
      <c r="IA59" s="79"/>
      <c r="IC59" s="78"/>
      <c r="ID59" s="78"/>
      <c r="IE59" s="79"/>
      <c r="IG59" s="78"/>
      <c r="IH59" s="78"/>
      <c r="II59" s="79"/>
      <c r="IK59" s="78"/>
      <c r="IL59" s="78"/>
      <c r="IM59" s="79"/>
      <c r="IO59" s="78"/>
      <c r="IP59" s="78"/>
      <c r="IQ59" s="79"/>
      <c r="IS59" s="78"/>
    </row>
    <row r="60" spans="1:253" s="164" customFormat="1" ht="15" customHeight="1" x14ac:dyDescent="0.2">
      <c r="A60" s="93"/>
      <c r="B60" s="69"/>
      <c r="C60" s="157"/>
      <c r="D60" s="157"/>
      <c r="E60" s="158"/>
      <c r="F60" s="158"/>
      <c r="G60" s="159"/>
      <c r="H60" s="159"/>
      <c r="I60" s="159"/>
      <c r="J60" s="160"/>
      <c r="K60" s="161"/>
      <c r="L60" s="161"/>
      <c r="M60" s="161"/>
      <c r="N60" s="162"/>
      <c r="O60" s="160"/>
      <c r="P60" s="159"/>
      <c r="Q60" s="159"/>
      <c r="R60" s="159"/>
      <c r="S60" s="163"/>
    </row>
    <row r="61" spans="1:253" s="164" customFormat="1" ht="15" customHeight="1" x14ac:dyDescent="0.2">
      <c r="A61" s="80"/>
      <c r="B61" s="69"/>
      <c r="C61" s="157"/>
      <c r="D61" s="157"/>
      <c r="E61" s="158"/>
      <c r="F61" s="158"/>
      <c r="G61" s="159"/>
      <c r="H61" s="159"/>
      <c r="I61" s="159"/>
      <c r="J61" s="160"/>
      <c r="K61" s="161"/>
      <c r="L61" s="161"/>
      <c r="M61" s="161"/>
      <c r="N61" s="162"/>
      <c r="O61" s="160"/>
      <c r="P61" s="159"/>
      <c r="Q61" s="159"/>
      <c r="R61" s="159"/>
      <c r="S61" s="163"/>
    </row>
    <row r="62" spans="1:253" s="164" customFormat="1" ht="15" customHeight="1" x14ac:dyDescent="0.2">
      <c r="A62" s="79"/>
      <c r="B62" s="69"/>
      <c r="C62" s="157"/>
      <c r="D62" s="157"/>
      <c r="E62" s="158"/>
      <c r="F62" s="158"/>
      <c r="G62" s="159"/>
      <c r="H62" s="159"/>
      <c r="I62" s="159"/>
      <c r="J62" s="160"/>
      <c r="K62" s="161"/>
      <c r="L62" s="161"/>
      <c r="M62" s="161"/>
      <c r="N62" s="162"/>
      <c r="O62" s="160"/>
      <c r="P62" s="159"/>
      <c r="Q62" s="159"/>
      <c r="R62" s="159"/>
      <c r="S62" s="163"/>
    </row>
    <row r="63" spans="1:253" s="164" customFormat="1" ht="15" customHeight="1" x14ac:dyDescent="0.2">
      <c r="A63" s="74"/>
      <c r="B63" s="69"/>
      <c r="C63" s="157"/>
      <c r="D63" s="157"/>
      <c r="E63" s="158"/>
      <c r="F63" s="158"/>
      <c r="G63" s="159"/>
      <c r="H63" s="159"/>
      <c r="I63" s="159"/>
      <c r="J63" s="160"/>
      <c r="K63" s="161"/>
      <c r="L63" s="161"/>
      <c r="M63" s="161"/>
      <c r="N63" s="162"/>
      <c r="O63" s="160"/>
      <c r="P63" s="159"/>
      <c r="Q63" s="159"/>
      <c r="R63" s="159"/>
      <c r="S63" s="163"/>
    </row>
    <row r="64" spans="1:253" s="164" customFormat="1" ht="15" customHeight="1" x14ac:dyDescent="0.2">
      <c r="B64" s="69"/>
      <c r="C64" s="157"/>
      <c r="D64" s="157"/>
      <c r="E64" s="158"/>
      <c r="F64" s="158"/>
      <c r="G64" s="159"/>
      <c r="H64" s="159"/>
      <c r="I64" s="159"/>
      <c r="J64" s="160"/>
      <c r="K64" s="161"/>
      <c r="L64" s="161"/>
      <c r="M64" s="161"/>
      <c r="N64" s="162"/>
      <c r="O64" s="160"/>
      <c r="P64" s="159"/>
      <c r="Q64" s="159"/>
      <c r="R64" s="159"/>
      <c r="S64" s="163"/>
    </row>
    <row r="65" spans="1:20" s="164" customFormat="1" ht="15" customHeight="1" x14ac:dyDescent="0.2">
      <c r="A65" s="79"/>
      <c r="B65" s="69"/>
      <c r="C65" s="157"/>
      <c r="D65" s="157"/>
      <c r="E65" s="158"/>
      <c r="F65" s="158"/>
      <c r="G65" s="159"/>
      <c r="H65" s="159"/>
      <c r="I65" s="159"/>
      <c r="J65" s="160"/>
      <c r="K65" s="161"/>
      <c r="L65" s="161"/>
      <c r="M65" s="161"/>
      <c r="N65" s="162"/>
      <c r="O65" s="160"/>
      <c r="P65" s="159"/>
      <c r="Q65" s="159"/>
      <c r="R65" s="159"/>
      <c r="S65" s="163"/>
    </row>
    <row r="66" spans="1:20" s="164" customFormat="1" ht="15" customHeight="1" x14ac:dyDescent="0.2">
      <c r="A66" s="165"/>
      <c r="B66" s="69"/>
      <c r="C66" s="166"/>
      <c r="D66" s="166"/>
      <c r="F66" s="158"/>
      <c r="G66" s="159"/>
      <c r="H66" s="159"/>
      <c r="I66" s="159"/>
      <c r="J66" s="160"/>
      <c r="K66" s="161"/>
      <c r="L66" s="161"/>
      <c r="M66" s="161"/>
      <c r="N66" s="162"/>
      <c r="O66" s="160"/>
      <c r="P66" s="159"/>
      <c r="Q66" s="159"/>
      <c r="R66" s="159"/>
      <c r="S66" s="163"/>
    </row>
    <row r="67" spans="1:20" s="164" customFormat="1" ht="15" customHeight="1" x14ac:dyDescent="0.2">
      <c r="A67" s="160"/>
      <c r="B67" s="69"/>
      <c r="C67" s="167"/>
      <c r="D67" s="167"/>
      <c r="E67" s="158"/>
      <c r="F67" s="158"/>
      <c r="G67" s="159"/>
      <c r="H67" s="159"/>
      <c r="I67" s="159"/>
      <c r="J67" s="160"/>
      <c r="K67" s="161"/>
      <c r="L67" s="161"/>
      <c r="M67" s="161"/>
      <c r="N67" s="162"/>
      <c r="O67" s="160"/>
      <c r="P67" s="159"/>
      <c r="Q67" s="159"/>
      <c r="R67" s="159"/>
      <c r="S67" s="163"/>
    </row>
    <row r="68" spans="1:20" s="164" customFormat="1" ht="15" customHeight="1" x14ac:dyDescent="0.2">
      <c r="A68" s="168"/>
      <c r="B68" s="69"/>
      <c r="C68" s="167"/>
      <c r="D68" s="167"/>
      <c r="E68" s="158"/>
      <c r="F68" s="158"/>
      <c r="G68" s="159"/>
      <c r="H68" s="159"/>
      <c r="I68" s="159"/>
      <c r="J68" s="160"/>
      <c r="K68" s="161"/>
      <c r="L68" s="161"/>
      <c r="M68" s="161"/>
      <c r="N68" s="162"/>
      <c r="O68" s="160"/>
      <c r="P68" s="159"/>
      <c r="Q68" s="159"/>
      <c r="R68" s="159"/>
      <c r="S68" s="163"/>
    </row>
    <row r="69" spans="1:20" s="164" customFormat="1" ht="15" customHeight="1" x14ac:dyDescent="0.2">
      <c r="A69" s="165"/>
      <c r="B69" s="69"/>
      <c r="C69" s="167"/>
      <c r="D69" s="167"/>
      <c r="E69" s="158"/>
      <c r="F69" s="158"/>
      <c r="G69" s="159"/>
      <c r="H69" s="159"/>
      <c r="I69" s="159"/>
      <c r="J69" s="160"/>
      <c r="K69" s="161"/>
      <c r="L69" s="161"/>
      <c r="M69" s="161"/>
      <c r="N69" s="162"/>
      <c r="O69" s="160"/>
      <c r="P69" s="159"/>
      <c r="Q69" s="159"/>
      <c r="R69" s="159"/>
      <c r="S69" s="163"/>
    </row>
    <row r="70" spans="1:20" s="177" customFormat="1" ht="15" customHeight="1" x14ac:dyDescent="0.2">
      <c r="A70" s="165"/>
      <c r="B70" s="169"/>
      <c r="C70" s="170"/>
      <c r="D70" s="171"/>
      <c r="E70" s="172"/>
      <c r="F70" s="172"/>
      <c r="G70" s="173"/>
      <c r="H70" s="174"/>
      <c r="I70" s="173"/>
      <c r="J70" s="175"/>
      <c r="K70" s="69"/>
      <c r="L70" s="176"/>
      <c r="M70" s="176"/>
      <c r="N70" s="162"/>
      <c r="O70" s="160"/>
      <c r="P70" s="159"/>
      <c r="Q70" s="159"/>
      <c r="R70" s="159"/>
      <c r="S70" s="163"/>
      <c r="T70" s="164"/>
    </row>
    <row r="71" spans="1:20" s="177" customFormat="1" ht="15" customHeight="1" x14ac:dyDescent="0.2">
      <c r="A71" s="165"/>
      <c r="B71" s="169"/>
      <c r="C71" s="170"/>
      <c r="D71" s="171"/>
      <c r="E71" s="172"/>
      <c r="F71" s="172"/>
      <c r="G71" s="173"/>
      <c r="H71" s="174"/>
      <c r="I71" s="173"/>
      <c r="J71" s="175"/>
      <c r="K71" s="69"/>
      <c r="L71" s="176"/>
      <c r="M71" s="176"/>
      <c r="N71" s="162"/>
      <c r="O71" s="160"/>
      <c r="P71" s="159"/>
      <c r="Q71" s="159"/>
      <c r="R71" s="159"/>
      <c r="S71" s="163"/>
      <c r="T71" s="164"/>
    </row>
    <row r="72" spans="1:20" s="177" customFormat="1" ht="15" customHeight="1" x14ac:dyDescent="0.2">
      <c r="A72" s="165"/>
      <c r="B72" s="169"/>
      <c r="C72" s="170"/>
      <c r="D72" s="171"/>
      <c r="E72" s="172"/>
      <c r="F72" s="172"/>
      <c r="G72" s="173"/>
      <c r="H72" s="174"/>
      <c r="I72" s="173"/>
      <c r="J72" s="175"/>
      <c r="K72" s="69"/>
      <c r="L72" s="176"/>
      <c r="M72" s="176"/>
      <c r="N72" s="162"/>
      <c r="O72" s="160"/>
      <c r="P72" s="159"/>
      <c r="Q72" s="159"/>
      <c r="R72" s="159"/>
      <c r="S72" s="163"/>
      <c r="T72" s="164"/>
    </row>
    <row r="73" spans="1:20" s="177" customFormat="1" ht="15" customHeight="1" x14ac:dyDescent="0.2">
      <c r="A73" s="165"/>
      <c r="B73" s="169"/>
      <c r="C73" s="170"/>
      <c r="D73" s="171"/>
      <c r="E73" s="172"/>
      <c r="F73" s="172"/>
      <c r="G73" s="173"/>
      <c r="H73" s="174"/>
      <c r="I73" s="173"/>
      <c r="J73" s="175"/>
      <c r="K73" s="69"/>
      <c r="L73" s="176"/>
      <c r="M73" s="176"/>
      <c r="N73" s="162"/>
      <c r="O73" s="160"/>
      <c r="P73" s="159"/>
      <c r="Q73" s="159"/>
      <c r="R73" s="159"/>
      <c r="S73" s="163"/>
      <c r="T73" s="164"/>
    </row>
    <row r="74" spans="1:20" s="177" customFormat="1" ht="15" customHeight="1" x14ac:dyDescent="0.2">
      <c r="B74" s="169"/>
      <c r="C74" s="170"/>
      <c r="D74" s="171"/>
      <c r="E74" s="172"/>
      <c r="F74" s="172"/>
      <c r="G74" s="173"/>
      <c r="H74" s="174"/>
      <c r="I74" s="173"/>
      <c r="J74" s="175"/>
      <c r="K74" s="69"/>
      <c r="L74" s="176"/>
      <c r="M74" s="176"/>
      <c r="N74" s="162"/>
      <c r="O74" s="160"/>
      <c r="P74" s="159"/>
      <c r="Q74" s="159"/>
      <c r="R74" s="159"/>
      <c r="S74" s="163"/>
      <c r="T74" s="164"/>
    </row>
    <row r="75" spans="1:20" s="177" customFormat="1" ht="15" customHeight="1" x14ac:dyDescent="0.2">
      <c r="B75" s="69"/>
      <c r="C75" s="157"/>
      <c r="D75" s="157"/>
      <c r="E75" s="178"/>
      <c r="F75" s="178"/>
      <c r="G75" s="159"/>
      <c r="H75" s="159"/>
      <c r="I75" s="179"/>
      <c r="J75" s="180"/>
      <c r="K75" s="180"/>
      <c r="L75" s="180"/>
      <c r="M75" s="180"/>
      <c r="N75" s="181"/>
      <c r="O75" s="160"/>
      <c r="P75" s="159"/>
      <c r="Q75" s="159"/>
      <c r="R75" s="159"/>
      <c r="S75" s="163"/>
      <c r="T75" s="164"/>
    </row>
    <row r="76" spans="1:20" s="186" customFormat="1" ht="15" customHeight="1" x14ac:dyDescent="0.2">
      <c r="A76" s="177"/>
      <c r="B76" s="169"/>
      <c r="C76" s="171"/>
      <c r="D76" s="171"/>
      <c r="E76" s="172"/>
      <c r="F76" s="172"/>
      <c r="G76" s="173"/>
      <c r="H76" s="173"/>
      <c r="I76" s="173"/>
      <c r="J76" s="182"/>
      <c r="K76" s="162"/>
      <c r="L76" s="162"/>
      <c r="M76" s="162"/>
      <c r="N76" s="162"/>
      <c r="O76" s="160"/>
      <c r="P76" s="159"/>
      <c r="Q76" s="159"/>
      <c r="R76" s="183"/>
      <c r="S76" s="184"/>
      <c r="T76" s="185"/>
    </row>
    <row r="77" spans="1:20" s="186" customFormat="1" ht="15" customHeight="1" x14ac:dyDescent="0.2">
      <c r="A77" s="177"/>
      <c r="B77" s="169"/>
      <c r="C77" s="171"/>
      <c r="D77" s="171"/>
      <c r="E77" s="172"/>
      <c r="F77" s="172"/>
      <c r="G77" s="173"/>
      <c r="H77" s="173"/>
      <c r="I77" s="173"/>
      <c r="J77" s="182"/>
      <c r="K77" s="162"/>
      <c r="L77" s="162"/>
      <c r="M77" s="162"/>
      <c r="N77" s="162"/>
      <c r="O77" s="160"/>
      <c r="P77" s="159"/>
      <c r="Q77" s="159"/>
      <c r="R77" s="183"/>
      <c r="S77" s="184"/>
      <c r="T77" s="185"/>
    </row>
    <row r="78" spans="1:20" s="177" customFormat="1" ht="15" customHeight="1" x14ac:dyDescent="0.2">
      <c r="B78" s="187"/>
      <c r="C78" s="170"/>
      <c r="D78" s="170"/>
      <c r="E78" s="172"/>
      <c r="F78" s="172"/>
      <c r="G78" s="173"/>
      <c r="H78" s="174"/>
      <c r="I78" s="174"/>
      <c r="J78" s="175"/>
      <c r="K78" s="176"/>
      <c r="L78" s="176"/>
      <c r="M78" s="176"/>
      <c r="N78" s="162"/>
      <c r="O78" s="160"/>
      <c r="P78" s="159"/>
      <c r="Q78" s="159"/>
      <c r="R78" s="159"/>
      <c r="S78" s="163"/>
      <c r="T78" s="164"/>
    </row>
    <row r="79" spans="1:20" s="177" customFormat="1" ht="15" customHeight="1" x14ac:dyDescent="0.2">
      <c r="B79" s="188"/>
      <c r="C79" s="68"/>
      <c r="D79" s="68"/>
      <c r="E79" s="172"/>
      <c r="F79" s="172"/>
      <c r="G79" s="173"/>
      <c r="H79" s="174"/>
      <c r="I79" s="174"/>
      <c r="J79" s="175"/>
      <c r="K79" s="176"/>
      <c r="L79" s="176"/>
      <c r="M79" s="176"/>
      <c r="N79" s="162"/>
      <c r="O79" s="160"/>
      <c r="P79" s="159"/>
      <c r="Q79" s="159"/>
      <c r="R79" s="159"/>
      <c r="S79" s="163"/>
      <c r="T79" s="164"/>
    </row>
    <row r="80" spans="1:20" s="177" customFormat="1" ht="15" customHeight="1" x14ac:dyDescent="0.2">
      <c r="A80" s="189"/>
      <c r="B80" s="69"/>
      <c r="C80" s="70"/>
      <c r="D80" s="70"/>
      <c r="E80" s="172"/>
      <c r="F80" s="172"/>
      <c r="G80" s="159"/>
      <c r="H80" s="159"/>
      <c r="I80" s="159"/>
      <c r="J80" s="160"/>
      <c r="K80" s="161"/>
      <c r="L80" s="161"/>
      <c r="M80" s="161"/>
      <c r="N80" s="162"/>
      <c r="O80" s="160"/>
      <c r="P80" s="159"/>
      <c r="Q80" s="159"/>
      <c r="R80" s="159"/>
      <c r="S80" s="163"/>
      <c r="T80" s="164"/>
    </row>
    <row r="81" spans="1:255" ht="15" customHeight="1" x14ac:dyDescent="0.2">
      <c r="A81" s="186"/>
      <c r="C81" s="69"/>
      <c r="D81" s="69"/>
      <c r="E81" s="190"/>
      <c r="F81" s="190"/>
      <c r="G81" s="69"/>
      <c r="J81" s="68"/>
      <c r="K81" s="68"/>
      <c r="L81" s="68"/>
      <c r="M81" s="68"/>
      <c r="N81" s="166"/>
      <c r="O81" s="68"/>
    </row>
    <row r="82" spans="1:255" s="177" customFormat="1" ht="15" customHeight="1" x14ac:dyDescent="0.2">
      <c r="A82" s="74"/>
      <c r="B82" s="69"/>
      <c r="C82" s="70"/>
      <c r="D82" s="70"/>
      <c r="E82" s="172"/>
      <c r="F82" s="172"/>
      <c r="G82" s="159"/>
      <c r="H82" s="159"/>
      <c r="I82" s="159"/>
      <c r="J82" s="160"/>
      <c r="K82" s="161"/>
      <c r="L82" s="161"/>
      <c r="M82" s="161"/>
      <c r="N82" s="162"/>
      <c r="O82" s="160"/>
      <c r="P82" s="159"/>
      <c r="Q82" s="159"/>
      <c r="R82" s="159"/>
      <c r="S82" s="163"/>
      <c r="T82" s="164"/>
    </row>
    <row r="83" spans="1:255" s="177" customFormat="1" ht="15" customHeight="1" x14ac:dyDescent="0.2">
      <c r="A83" s="74"/>
      <c r="B83" s="69"/>
      <c r="C83" s="70"/>
      <c r="D83" s="70"/>
      <c r="E83" s="172"/>
      <c r="F83" s="172"/>
      <c r="G83" s="159"/>
      <c r="H83" s="159"/>
      <c r="I83" s="159"/>
      <c r="J83" s="160"/>
      <c r="K83" s="161"/>
      <c r="L83" s="161"/>
      <c r="M83" s="161"/>
      <c r="N83" s="162"/>
      <c r="O83" s="160"/>
      <c r="P83" s="159"/>
      <c r="Q83" s="159"/>
      <c r="R83" s="159"/>
      <c r="S83" s="163"/>
      <c r="T83" s="164"/>
    </row>
    <row r="84" spans="1:255" s="177" customFormat="1" ht="15" customHeight="1" x14ac:dyDescent="0.2">
      <c r="A84" s="79"/>
      <c r="B84" s="69"/>
      <c r="C84" s="191"/>
      <c r="D84" s="191"/>
      <c r="E84" s="172"/>
      <c r="F84" s="172"/>
      <c r="G84" s="159"/>
      <c r="H84" s="159"/>
      <c r="I84" s="159"/>
      <c r="J84" s="160"/>
      <c r="K84" s="161"/>
      <c r="L84" s="161"/>
      <c r="M84" s="161"/>
      <c r="N84" s="162"/>
      <c r="O84" s="160"/>
      <c r="P84" s="159"/>
      <c r="Q84" s="159"/>
      <c r="R84" s="159"/>
      <c r="S84" s="163"/>
      <c r="T84" s="164"/>
    </row>
    <row r="85" spans="1:255" s="177" customFormat="1" ht="15" customHeight="1" x14ac:dyDescent="0.2">
      <c r="A85" s="79"/>
      <c r="B85" s="68"/>
      <c r="C85" s="77"/>
      <c r="D85" s="68"/>
      <c r="E85" s="172"/>
      <c r="F85" s="172"/>
      <c r="G85" s="159"/>
      <c r="H85" s="159"/>
      <c r="I85" s="159"/>
      <c r="J85" s="160"/>
      <c r="K85" s="161"/>
      <c r="L85" s="161"/>
      <c r="M85" s="161"/>
      <c r="N85" s="162"/>
      <c r="O85" s="160"/>
      <c r="P85" s="159"/>
      <c r="Q85" s="159"/>
      <c r="R85" s="159"/>
      <c r="S85" s="163"/>
      <c r="T85" s="164"/>
    </row>
    <row r="86" spans="1:255" s="177" customFormat="1" ht="15" customHeight="1" x14ac:dyDescent="0.2">
      <c r="A86" s="192"/>
      <c r="B86" s="69"/>
      <c r="C86" s="68"/>
      <c r="D86" s="68"/>
      <c r="E86" s="172"/>
      <c r="F86" s="172"/>
      <c r="G86" s="68"/>
      <c r="H86" s="159"/>
      <c r="I86" s="159"/>
      <c r="J86" s="160"/>
      <c r="K86" s="161"/>
      <c r="L86" s="161"/>
      <c r="M86" s="161"/>
      <c r="N86" s="162"/>
      <c r="O86" s="160"/>
      <c r="P86" s="159"/>
      <c r="Q86" s="159"/>
      <c r="R86" s="159"/>
      <c r="S86" s="163"/>
      <c r="T86" s="164"/>
    </row>
    <row r="87" spans="1:255" s="177" customFormat="1" ht="15" customHeight="1" x14ac:dyDescent="0.2">
      <c r="A87" s="192"/>
      <c r="B87" s="69"/>
      <c r="C87" s="193"/>
      <c r="D87" s="68"/>
      <c r="E87" s="172"/>
      <c r="F87" s="172"/>
      <c r="G87" s="159"/>
      <c r="H87" s="159"/>
      <c r="I87" s="159"/>
      <c r="J87" s="160"/>
      <c r="K87" s="161"/>
      <c r="L87" s="161"/>
      <c r="M87" s="161"/>
      <c r="N87" s="162"/>
      <c r="O87" s="160"/>
      <c r="P87" s="159"/>
      <c r="Q87" s="159"/>
      <c r="R87" s="159"/>
      <c r="S87" s="163"/>
      <c r="T87" s="164"/>
    </row>
    <row r="88" spans="1:255" s="177" customFormat="1" ht="15" customHeight="1" x14ac:dyDescent="0.2">
      <c r="A88" s="194"/>
      <c r="B88" s="77"/>
      <c r="C88" s="195"/>
      <c r="D88" s="68"/>
      <c r="E88" s="172"/>
      <c r="F88" s="172"/>
      <c r="G88" s="159"/>
      <c r="H88" s="159"/>
      <c r="I88" s="196"/>
      <c r="J88" s="196"/>
      <c r="K88" s="197"/>
      <c r="L88" s="197"/>
      <c r="M88" s="198"/>
      <c r="N88" s="162"/>
      <c r="O88" s="160"/>
      <c r="P88" s="159"/>
      <c r="Q88" s="159"/>
      <c r="R88" s="159"/>
      <c r="S88" s="163"/>
      <c r="T88" s="164"/>
    </row>
    <row r="89" spans="1:255" s="177" customFormat="1" ht="15" customHeight="1" x14ac:dyDescent="0.2">
      <c r="A89" s="74"/>
      <c r="B89" s="69"/>
      <c r="C89" s="70"/>
      <c r="D89" s="70"/>
      <c r="E89" s="172"/>
      <c r="F89" s="172"/>
      <c r="G89" s="159"/>
      <c r="H89" s="159"/>
      <c r="I89" s="199"/>
      <c r="J89" s="180"/>
      <c r="K89" s="180"/>
      <c r="L89" s="180"/>
      <c r="M89" s="180"/>
      <c r="N89" s="200"/>
      <c r="O89" s="160"/>
      <c r="P89" s="159"/>
      <c r="Q89" s="159"/>
      <c r="R89" s="159"/>
      <c r="S89" s="163"/>
      <c r="T89" s="164"/>
    </row>
    <row r="90" spans="1:255" ht="15" customHeight="1" x14ac:dyDescent="0.2">
      <c r="C90" s="67"/>
      <c r="E90" s="69"/>
      <c r="I90" s="68"/>
      <c r="K90" s="70"/>
      <c r="L90" s="70"/>
      <c r="M90" s="68"/>
      <c r="O90" s="70"/>
      <c r="P90" s="70"/>
      <c r="Q90" s="68"/>
      <c r="S90" s="70"/>
      <c r="T90" s="70"/>
      <c r="U90" s="79"/>
      <c r="W90" s="78"/>
      <c r="X90" s="78"/>
      <c r="Y90" s="79"/>
      <c r="AA90" s="78"/>
      <c r="AB90" s="78"/>
      <c r="AC90" s="79"/>
      <c r="AE90" s="78"/>
      <c r="AF90" s="78"/>
      <c r="AG90" s="79"/>
      <c r="AI90" s="78"/>
      <c r="AJ90" s="78"/>
      <c r="AK90" s="79"/>
      <c r="AM90" s="78"/>
      <c r="AN90" s="78"/>
      <c r="AO90" s="79"/>
      <c r="AQ90" s="78"/>
      <c r="AR90" s="78"/>
      <c r="AS90" s="79"/>
      <c r="AU90" s="78"/>
      <c r="AV90" s="78"/>
      <c r="AW90" s="79"/>
      <c r="AY90" s="78"/>
      <c r="AZ90" s="78"/>
      <c r="BA90" s="79"/>
      <c r="BC90" s="78"/>
      <c r="BD90" s="78"/>
      <c r="BE90" s="79"/>
      <c r="BG90" s="78"/>
      <c r="BH90" s="78"/>
      <c r="BI90" s="79"/>
      <c r="BK90" s="78"/>
      <c r="BL90" s="78"/>
      <c r="BM90" s="79"/>
      <c r="BO90" s="78"/>
      <c r="BP90" s="78"/>
      <c r="BQ90" s="79"/>
      <c r="BS90" s="78"/>
      <c r="BT90" s="78"/>
      <c r="BU90" s="79"/>
      <c r="BW90" s="78"/>
      <c r="BX90" s="78"/>
      <c r="BY90" s="79"/>
      <c r="CA90" s="78"/>
      <c r="CB90" s="78"/>
      <c r="CC90" s="79"/>
      <c r="CE90" s="78"/>
      <c r="CF90" s="78"/>
      <c r="CG90" s="79"/>
      <c r="CI90" s="78"/>
      <c r="CJ90" s="78"/>
      <c r="CK90" s="79"/>
      <c r="CM90" s="78"/>
      <c r="CN90" s="78"/>
      <c r="CO90" s="79"/>
      <c r="CQ90" s="78"/>
      <c r="CR90" s="78"/>
      <c r="CS90" s="79"/>
      <c r="CU90" s="78"/>
      <c r="CV90" s="78"/>
      <c r="CW90" s="79"/>
      <c r="CY90" s="78"/>
      <c r="CZ90" s="78"/>
      <c r="DA90" s="79"/>
      <c r="DC90" s="78"/>
      <c r="DD90" s="78"/>
      <c r="DE90" s="79"/>
      <c r="DG90" s="78"/>
      <c r="DH90" s="78"/>
      <c r="DI90" s="79"/>
      <c r="DK90" s="78"/>
      <c r="DL90" s="78"/>
      <c r="DM90" s="79"/>
      <c r="DO90" s="78"/>
      <c r="DP90" s="78"/>
      <c r="DQ90" s="79"/>
      <c r="DS90" s="78"/>
      <c r="DT90" s="78"/>
      <c r="DU90" s="79"/>
      <c r="DW90" s="78"/>
      <c r="DX90" s="78"/>
      <c r="DY90" s="79"/>
      <c r="EA90" s="78"/>
      <c r="EB90" s="78"/>
      <c r="EC90" s="79"/>
      <c r="EE90" s="78"/>
      <c r="EF90" s="78"/>
      <c r="EG90" s="79"/>
      <c r="EI90" s="78"/>
      <c r="EJ90" s="78"/>
      <c r="EK90" s="79"/>
      <c r="EM90" s="78"/>
      <c r="EN90" s="78"/>
      <c r="EO90" s="79"/>
      <c r="EQ90" s="78"/>
      <c r="ER90" s="78"/>
      <c r="ES90" s="79"/>
      <c r="EU90" s="78"/>
      <c r="EV90" s="78"/>
      <c r="EW90" s="79"/>
      <c r="EY90" s="78"/>
      <c r="EZ90" s="78"/>
      <c r="FA90" s="79"/>
      <c r="FC90" s="78"/>
      <c r="FD90" s="78"/>
      <c r="FE90" s="79"/>
      <c r="FG90" s="78"/>
      <c r="FH90" s="78"/>
      <c r="FI90" s="79"/>
      <c r="FK90" s="78"/>
      <c r="FL90" s="78"/>
      <c r="FM90" s="79"/>
      <c r="FO90" s="78"/>
      <c r="FP90" s="78"/>
      <c r="FQ90" s="79"/>
      <c r="FS90" s="78"/>
      <c r="FT90" s="78"/>
      <c r="FU90" s="79"/>
      <c r="FW90" s="78"/>
      <c r="FX90" s="78"/>
      <c r="FY90" s="79"/>
      <c r="GA90" s="78"/>
      <c r="GB90" s="78"/>
      <c r="GC90" s="79"/>
      <c r="GE90" s="78"/>
      <c r="GF90" s="78"/>
      <c r="GG90" s="79"/>
      <c r="GI90" s="78"/>
      <c r="GJ90" s="78"/>
      <c r="GK90" s="79"/>
      <c r="GM90" s="78"/>
      <c r="GN90" s="78"/>
      <c r="GO90" s="79"/>
      <c r="GQ90" s="78"/>
      <c r="GR90" s="78"/>
      <c r="GS90" s="79"/>
      <c r="GU90" s="78"/>
      <c r="GV90" s="78"/>
      <c r="GW90" s="79"/>
      <c r="GY90" s="78"/>
      <c r="GZ90" s="78"/>
      <c r="HA90" s="79"/>
      <c r="HC90" s="78"/>
      <c r="HD90" s="78"/>
      <c r="HE90" s="79"/>
      <c r="HG90" s="78"/>
      <c r="HH90" s="78"/>
      <c r="HI90" s="79"/>
      <c r="HK90" s="78"/>
      <c r="HL90" s="78"/>
      <c r="HM90" s="79"/>
      <c r="HO90" s="78"/>
      <c r="HP90" s="78"/>
      <c r="HQ90" s="79"/>
      <c r="HS90" s="78"/>
      <c r="HT90" s="78"/>
      <c r="HU90" s="79"/>
      <c r="HW90" s="78"/>
      <c r="HX90" s="78"/>
      <c r="HY90" s="79"/>
      <c r="IA90" s="78"/>
      <c r="IB90" s="78"/>
      <c r="IC90" s="79"/>
      <c r="IE90" s="78"/>
      <c r="IF90" s="78"/>
      <c r="IG90" s="79"/>
      <c r="II90" s="78"/>
      <c r="IJ90" s="78"/>
      <c r="IK90" s="79"/>
      <c r="IM90" s="78"/>
      <c r="IN90" s="78"/>
      <c r="IO90" s="79"/>
      <c r="IQ90" s="78"/>
      <c r="IR90" s="78"/>
      <c r="IS90" s="79"/>
      <c r="IU90" s="78"/>
    </row>
    <row r="91" spans="1:255" ht="15" customHeight="1" x14ac:dyDescent="0.2">
      <c r="B91" s="68"/>
      <c r="C91" s="67"/>
      <c r="E91" s="69"/>
      <c r="I91" s="68"/>
      <c r="K91" s="70"/>
      <c r="L91" s="70"/>
      <c r="M91" s="68"/>
      <c r="O91" s="70"/>
      <c r="P91" s="70"/>
      <c r="Q91" s="68"/>
      <c r="S91" s="70"/>
      <c r="T91" s="70"/>
      <c r="U91" s="79"/>
      <c r="W91" s="78"/>
      <c r="X91" s="78"/>
      <c r="Y91" s="79"/>
      <c r="AA91" s="78"/>
      <c r="AB91" s="78"/>
      <c r="AC91" s="79"/>
      <c r="AE91" s="78"/>
      <c r="AF91" s="78"/>
      <c r="AG91" s="79"/>
      <c r="AI91" s="78"/>
      <c r="AJ91" s="78"/>
      <c r="AK91" s="79"/>
      <c r="AM91" s="78"/>
      <c r="AN91" s="78"/>
      <c r="AO91" s="79"/>
      <c r="AQ91" s="78"/>
      <c r="AR91" s="78"/>
      <c r="AS91" s="79"/>
      <c r="AU91" s="78"/>
      <c r="AV91" s="78"/>
      <c r="AW91" s="79"/>
      <c r="AY91" s="78"/>
      <c r="AZ91" s="78"/>
      <c r="BA91" s="79"/>
      <c r="BC91" s="78"/>
      <c r="BD91" s="78"/>
      <c r="BE91" s="79"/>
      <c r="BG91" s="78"/>
      <c r="BH91" s="78"/>
      <c r="BI91" s="79"/>
      <c r="BK91" s="78"/>
      <c r="BL91" s="78"/>
      <c r="BM91" s="79"/>
      <c r="BO91" s="78"/>
      <c r="BP91" s="78"/>
      <c r="BQ91" s="79"/>
      <c r="BS91" s="78"/>
      <c r="BT91" s="78"/>
      <c r="BU91" s="79"/>
      <c r="BW91" s="78"/>
      <c r="BX91" s="78"/>
      <c r="BY91" s="79"/>
      <c r="CA91" s="78"/>
      <c r="CB91" s="78"/>
      <c r="CC91" s="79"/>
      <c r="CE91" s="78"/>
      <c r="CF91" s="78"/>
      <c r="CG91" s="79"/>
      <c r="CI91" s="78"/>
      <c r="CJ91" s="78"/>
      <c r="CK91" s="79"/>
      <c r="CM91" s="78"/>
      <c r="CN91" s="78"/>
      <c r="CO91" s="79"/>
      <c r="CQ91" s="78"/>
      <c r="CR91" s="78"/>
      <c r="CS91" s="79"/>
      <c r="CU91" s="78"/>
      <c r="CV91" s="78"/>
      <c r="CW91" s="79"/>
      <c r="CY91" s="78"/>
      <c r="CZ91" s="78"/>
      <c r="DA91" s="79"/>
      <c r="DC91" s="78"/>
      <c r="DD91" s="78"/>
      <c r="DE91" s="79"/>
      <c r="DG91" s="78"/>
      <c r="DH91" s="78"/>
      <c r="DI91" s="79"/>
      <c r="DK91" s="78"/>
      <c r="DL91" s="78"/>
      <c r="DM91" s="79"/>
      <c r="DO91" s="78"/>
      <c r="DP91" s="78"/>
      <c r="DQ91" s="79"/>
      <c r="DS91" s="78"/>
      <c r="DT91" s="78"/>
      <c r="DU91" s="79"/>
      <c r="DW91" s="78"/>
      <c r="DX91" s="78"/>
      <c r="DY91" s="79"/>
      <c r="EA91" s="78"/>
      <c r="EB91" s="78"/>
      <c r="EC91" s="79"/>
      <c r="EE91" s="78"/>
      <c r="EF91" s="78"/>
      <c r="EG91" s="79"/>
      <c r="EI91" s="78"/>
      <c r="EJ91" s="78"/>
      <c r="EK91" s="79"/>
      <c r="EM91" s="78"/>
      <c r="EN91" s="78"/>
      <c r="EO91" s="79"/>
      <c r="EQ91" s="78"/>
      <c r="ER91" s="78"/>
      <c r="ES91" s="79"/>
      <c r="EU91" s="78"/>
      <c r="EV91" s="78"/>
      <c r="EW91" s="79"/>
      <c r="EY91" s="78"/>
      <c r="EZ91" s="78"/>
      <c r="FA91" s="79"/>
      <c r="FC91" s="78"/>
      <c r="FD91" s="78"/>
      <c r="FE91" s="79"/>
      <c r="FG91" s="78"/>
      <c r="FH91" s="78"/>
      <c r="FI91" s="79"/>
      <c r="FK91" s="78"/>
      <c r="FL91" s="78"/>
      <c r="FM91" s="79"/>
      <c r="FO91" s="78"/>
      <c r="FP91" s="78"/>
      <c r="FQ91" s="79"/>
      <c r="FS91" s="78"/>
      <c r="FT91" s="78"/>
      <c r="FU91" s="79"/>
      <c r="FW91" s="78"/>
      <c r="FX91" s="78"/>
      <c r="FY91" s="79"/>
      <c r="GA91" s="78"/>
      <c r="GB91" s="78"/>
      <c r="GC91" s="79"/>
      <c r="GE91" s="78"/>
      <c r="GF91" s="78"/>
      <c r="GG91" s="79"/>
      <c r="GI91" s="78"/>
      <c r="GJ91" s="78"/>
      <c r="GK91" s="79"/>
      <c r="GM91" s="78"/>
      <c r="GN91" s="78"/>
      <c r="GO91" s="79"/>
      <c r="GQ91" s="78"/>
      <c r="GR91" s="78"/>
      <c r="GS91" s="79"/>
      <c r="GU91" s="78"/>
      <c r="GV91" s="78"/>
      <c r="GW91" s="79"/>
      <c r="GY91" s="78"/>
      <c r="GZ91" s="78"/>
      <c r="HA91" s="79"/>
      <c r="HC91" s="78"/>
      <c r="HD91" s="78"/>
      <c r="HE91" s="79"/>
      <c r="HG91" s="78"/>
      <c r="HH91" s="78"/>
      <c r="HI91" s="79"/>
      <c r="HK91" s="78"/>
      <c r="HL91" s="78"/>
      <c r="HM91" s="79"/>
      <c r="HO91" s="78"/>
      <c r="HP91" s="78"/>
      <c r="HQ91" s="79"/>
      <c r="HS91" s="78"/>
      <c r="HT91" s="78"/>
      <c r="HU91" s="79"/>
      <c r="HW91" s="78"/>
      <c r="HX91" s="78"/>
      <c r="HY91" s="79"/>
      <c r="IA91" s="78"/>
      <c r="IB91" s="78"/>
      <c r="IC91" s="79"/>
      <c r="IE91" s="78"/>
      <c r="IF91" s="78"/>
      <c r="IG91" s="79"/>
      <c r="II91" s="78"/>
      <c r="IJ91" s="78"/>
      <c r="IK91" s="79"/>
      <c r="IM91" s="78"/>
      <c r="IN91" s="78"/>
      <c r="IO91" s="79"/>
      <c r="IQ91" s="78"/>
      <c r="IR91" s="78"/>
      <c r="IS91" s="79"/>
      <c r="IU91" s="78"/>
    </row>
    <row r="92" spans="1:255" ht="15" customHeight="1" x14ac:dyDescent="0.2">
      <c r="A92" s="201"/>
      <c r="B92" s="68"/>
      <c r="C92" s="67"/>
      <c r="E92" s="69"/>
      <c r="I92" s="68"/>
      <c r="K92" s="70"/>
      <c r="L92" s="70"/>
      <c r="M92" s="68"/>
      <c r="O92" s="70"/>
      <c r="P92" s="70"/>
      <c r="Q92" s="68"/>
      <c r="S92" s="70"/>
      <c r="T92" s="70"/>
      <c r="U92" s="79"/>
      <c r="W92" s="78"/>
      <c r="X92" s="78"/>
      <c r="Y92" s="79"/>
      <c r="AA92" s="78"/>
      <c r="AB92" s="78"/>
      <c r="AC92" s="79"/>
      <c r="AE92" s="78"/>
      <c r="AF92" s="78"/>
      <c r="AG92" s="79"/>
      <c r="AI92" s="78"/>
      <c r="AJ92" s="78"/>
      <c r="AK92" s="79"/>
      <c r="AM92" s="78"/>
      <c r="AN92" s="78"/>
      <c r="AO92" s="79"/>
      <c r="AQ92" s="78"/>
      <c r="AR92" s="78"/>
      <c r="AS92" s="79"/>
      <c r="AU92" s="78"/>
      <c r="AV92" s="78"/>
      <c r="AW92" s="79"/>
      <c r="AY92" s="78"/>
      <c r="AZ92" s="78"/>
      <c r="BA92" s="79"/>
      <c r="BC92" s="78"/>
      <c r="BD92" s="78"/>
      <c r="BE92" s="79"/>
      <c r="BG92" s="78"/>
      <c r="BH92" s="78"/>
      <c r="BI92" s="79"/>
      <c r="BK92" s="78"/>
      <c r="BL92" s="78"/>
      <c r="BM92" s="79"/>
      <c r="BO92" s="78"/>
      <c r="BP92" s="78"/>
      <c r="BQ92" s="79"/>
      <c r="BS92" s="78"/>
      <c r="BT92" s="78"/>
      <c r="BU92" s="79"/>
      <c r="BW92" s="78"/>
      <c r="BX92" s="78"/>
      <c r="BY92" s="79"/>
      <c r="CA92" s="78"/>
      <c r="CB92" s="78"/>
      <c r="CC92" s="79"/>
      <c r="CE92" s="78"/>
      <c r="CF92" s="78"/>
      <c r="CG92" s="79"/>
      <c r="CI92" s="78"/>
      <c r="CJ92" s="78"/>
      <c r="CK92" s="79"/>
      <c r="CM92" s="78"/>
      <c r="CN92" s="78"/>
      <c r="CO92" s="79"/>
      <c r="CQ92" s="78"/>
      <c r="CR92" s="78"/>
      <c r="CS92" s="79"/>
      <c r="CU92" s="78"/>
      <c r="CV92" s="78"/>
      <c r="CW92" s="79"/>
      <c r="CY92" s="78"/>
      <c r="CZ92" s="78"/>
      <c r="DA92" s="79"/>
      <c r="DC92" s="78"/>
      <c r="DD92" s="78"/>
      <c r="DE92" s="79"/>
      <c r="DG92" s="78"/>
      <c r="DH92" s="78"/>
      <c r="DI92" s="79"/>
      <c r="DK92" s="78"/>
      <c r="DL92" s="78"/>
      <c r="DM92" s="79"/>
      <c r="DO92" s="78"/>
      <c r="DP92" s="78"/>
      <c r="DQ92" s="79"/>
      <c r="DS92" s="78"/>
      <c r="DT92" s="78"/>
      <c r="DU92" s="79"/>
      <c r="DW92" s="78"/>
      <c r="DX92" s="78"/>
      <c r="DY92" s="79"/>
      <c r="EA92" s="78"/>
      <c r="EB92" s="78"/>
      <c r="EC92" s="79"/>
      <c r="EE92" s="78"/>
      <c r="EF92" s="78"/>
      <c r="EG92" s="79"/>
      <c r="EI92" s="78"/>
      <c r="EJ92" s="78"/>
      <c r="EK92" s="79"/>
      <c r="EM92" s="78"/>
      <c r="EN92" s="78"/>
      <c r="EO92" s="79"/>
      <c r="EQ92" s="78"/>
      <c r="ER92" s="78"/>
      <c r="ES92" s="79"/>
      <c r="EU92" s="78"/>
      <c r="EV92" s="78"/>
      <c r="EW92" s="79"/>
      <c r="EY92" s="78"/>
      <c r="EZ92" s="78"/>
      <c r="FA92" s="79"/>
      <c r="FC92" s="78"/>
      <c r="FD92" s="78"/>
      <c r="FE92" s="79"/>
      <c r="FG92" s="78"/>
      <c r="FH92" s="78"/>
      <c r="FI92" s="79"/>
      <c r="FK92" s="78"/>
      <c r="FL92" s="78"/>
      <c r="FM92" s="79"/>
      <c r="FO92" s="78"/>
      <c r="FP92" s="78"/>
      <c r="FQ92" s="79"/>
      <c r="FS92" s="78"/>
      <c r="FT92" s="78"/>
      <c r="FU92" s="79"/>
      <c r="FW92" s="78"/>
      <c r="FX92" s="78"/>
      <c r="FY92" s="79"/>
      <c r="GA92" s="78"/>
      <c r="GB92" s="78"/>
      <c r="GC92" s="79"/>
      <c r="GE92" s="78"/>
      <c r="GF92" s="78"/>
      <c r="GG92" s="79"/>
      <c r="GI92" s="78"/>
      <c r="GJ92" s="78"/>
      <c r="GK92" s="79"/>
      <c r="GM92" s="78"/>
      <c r="GN92" s="78"/>
      <c r="GO92" s="79"/>
      <c r="GQ92" s="78"/>
      <c r="GR92" s="78"/>
      <c r="GS92" s="79"/>
      <c r="GU92" s="78"/>
      <c r="GV92" s="78"/>
      <c r="GW92" s="79"/>
      <c r="GY92" s="78"/>
      <c r="GZ92" s="78"/>
      <c r="HA92" s="79"/>
      <c r="HC92" s="78"/>
      <c r="HD92" s="78"/>
      <c r="HE92" s="79"/>
      <c r="HG92" s="78"/>
      <c r="HH92" s="78"/>
      <c r="HI92" s="79"/>
      <c r="HK92" s="78"/>
      <c r="HL92" s="78"/>
      <c r="HM92" s="79"/>
      <c r="HO92" s="78"/>
      <c r="HP92" s="78"/>
      <c r="HQ92" s="79"/>
      <c r="HS92" s="78"/>
      <c r="HT92" s="78"/>
      <c r="HU92" s="79"/>
      <c r="HW92" s="78"/>
      <c r="HX92" s="78"/>
      <c r="HY92" s="79"/>
      <c r="IA92" s="78"/>
      <c r="IB92" s="78"/>
      <c r="IC92" s="79"/>
      <c r="IE92" s="78"/>
      <c r="IF92" s="78"/>
      <c r="IG92" s="79"/>
      <c r="II92" s="78"/>
      <c r="IJ92" s="78"/>
      <c r="IK92" s="79"/>
      <c r="IM92" s="78"/>
      <c r="IN92" s="78"/>
      <c r="IO92" s="79"/>
      <c r="IQ92" s="78"/>
      <c r="IR92" s="78"/>
      <c r="IS92" s="79"/>
      <c r="IU92" s="78"/>
    </row>
    <row r="93" spans="1:255" ht="15" customHeight="1" x14ac:dyDescent="0.2">
      <c r="A93" s="201"/>
      <c r="B93" s="68"/>
      <c r="E93" s="69"/>
      <c r="G93" s="69"/>
      <c r="I93" s="68"/>
      <c r="K93" s="70"/>
      <c r="L93" s="70"/>
      <c r="M93" s="68"/>
      <c r="O93" s="70"/>
      <c r="P93" s="70"/>
      <c r="Q93" s="68"/>
      <c r="S93" s="70"/>
      <c r="T93" s="70"/>
      <c r="U93" s="79"/>
      <c r="W93" s="78"/>
      <c r="X93" s="78"/>
      <c r="Y93" s="79"/>
      <c r="AA93" s="78"/>
      <c r="AB93" s="78"/>
      <c r="AC93" s="79"/>
      <c r="AE93" s="78"/>
      <c r="AF93" s="78"/>
      <c r="AG93" s="79"/>
      <c r="AI93" s="78"/>
      <c r="AJ93" s="78"/>
      <c r="AK93" s="79"/>
      <c r="AM93" s="78"/>
      <c r="AN93" s="78"/>
      <c r="AO93" s="79"/>
      <c r="AQ93" s="78"/>
      <c r="AR93" s="78"/>
      <c r="AS93" s="79"/>
      <c r="AU93" s="78"/>
      <c r="AV93" s="78"/>
      <c r="AW93" s="79"/>
      <c r="AY93" s="78"/>
      <c r="AZ93" s="78"/>
      <c r="BA93" s="79"/>
      <c r="BC93" s="78"/>
      <c r="BD93" s="78"/>
      <c r="BE93" s="79"/>
      <c r="BG93" s="78"/>
      <c r="BH93" s="78"/>
      <c r="BI93" s="79"/>
      <c r="BK93" s="78"/>
      <c r="BL93" s="78"/>
      <c r="BM93" s="79"/>
      <c r="BO93" s="78"/>
      <c r="BP93" s="78"/>
      <c r="BQ93" s="79"/>
      <c r="BS93" s="78"/>
      <c r="BT93" s="78"/>
      <c r="BU93" s="79"/>
      <c r="BW93" s="78"/>
      <c r="BX93" s="78"/>
      <c r="BY93" s="79"/>
      <c r="CA93" s="78"/>
      <c r="CB93" s="78"/>
      <c r="CC93" s="79"/>
      <c r="CE93" s="78"/>
      <c r="CF93" s="78"/>
      <c r="CG93" s="79"/>
      <c r="CI93" s="78"/>
      <c r="CJ93" s="78"/>
      <c r="CK93" s="79"/>
      <c r="CM93" s="78"/>
      <c r="CN93" s="78"/>
      <c r="CO93" s="79"/>
      <c r="CQ93" s="78"/>
      <c r="CR93" s="78"/>
      <c r="CS93" s="79"/>
      <c r="CU93" s="78"/>
      <c r="CV93" s="78"/>
      <c r="CW93" s="79"/>
      <c r="CY93" s="78"/>
      <c r="CZ93" s="78"/>
      <c r="DA93" s="79"/>
      <c r="DC93" s="78"/>
      <c r="DD93" s="78"/>
      <c r="DE93" s="79"/>
      <c r="DG93" s="78"/>
      <c r="DH93" s="78"/>
      <c r="DI93" s="79"/>
      <c r="DK93" s="78"/>
      <c r="DL93" s="78"/>
      <c r="DM93" s="79"/>
      <c r="DO93" s="78"/>
      <c r="DP93" s="78"/>
      <c r="DQ93" s="79"/>
      <c r="DS93" s="78"/>
      <c r="DT93" s="78"/>
      <c r="DU93" s="79"/>
      <c r="DW93" s="78"/>
      <c r="DX93" s="78"/>
      <c r="DY93" s="79"/>
      <c r="EA93" s="78"/>
      <c r="EB93" s="78"/>
      <c r="EC93" s="79"/>
      <c r="EE93" s="78"/>
      <c r="EF93" s="78"/>
      <c r="EG93" s="79"/>
      <c r="EI93" s="78"/>
      <c r="EJ93" s="78"/>
      <c r="EK93" s="79"/>
      <c r="EM93" s="78"/>
      <c r="EN93" s="78"/>
      <c r="EO93" s="79"/>
      <c r="EQ93" s="78"/>
      <c r="ER93" s="78"/>
      <c r="ES93" s="79"/>
      <c r="EU93" s="78"/>
      <c r="EV93" s="78"/>
      <c r="EW93" s="79"/>
      <c r="EY93" s="78"/>
      <c r="EZ93" s="78"/>
      <c r="FA93" s="79"/>
      <c r="FC93" s="78"/>
      <c r="FD93" s="78"/>
      <c r="FE93" s="79"/>
      <c r="FG93" s="78"/>
      <c r="FH93" s="78"/>
      <c r="FI93" s="79"/>
      <c r="FK93" s="78"/>
      <c r="FL93" s="78"/>
      <c r="FM93" s="79"/>
      <c r="FO93" s="78"/>
      <c r="FP93" s="78"/>
      <c r="FQ93" s="79"/>
      <c r="FS93" s="78"/>
      <c r="FT93" s="78"/>
      <c r="FU93" s="79"/>
      <c r="FW93" s="78"/>
      <c r="FX93" s="78"/>
      <c r="FY93" s="79"/>
      <c r="GA93" s="78"/>
      <c r="GB93" s="78"/>
      <c r="GC93" s="79"/>
      <c r="GE93" s="78"/>
      <c r="GF93" s="78"/>
      <c r="GG93" s="79"/>
      <c r="GI93" s="78"/>
      <c r="GJ93" s="78"/>
      <c r="GK93" s="79"/>
      <c r="GM93" s="78"/>
      <c r="GN93" s="78"/>
      <c r="GO93" s="79"/>
      <c r="GQ93" s="78"/>
      <c r="GR93" s="78"/>
      <c r="GS93" s="79"/>
      <c r="GU93" s="78"/>
      <c r="GV93" s="78"/>
      <c r="GW93" s="79"/>
      <c r="GY93" s="78"/>
      <c r="GZ93" s="78"/>
      <c r="HA93" s="79"/>
      <c r="HC93" s="78"/>
      <c r="HD93" s="78"/>
      <c r="HE93" s="79"/>
      <c r="HG93" s="78"/>
      <c r="HH93" s="78"/>
      <c r="HI93" s="79"/>
      <c r="HK93" s="78"/>
      <c r="HL93" s="78"/>
      <c r="HM93" s="79"/>
      <c r="HO93" s="78"/>
      <c r="HP93" s="78"/>
      <c r="HQ93" s="79"/>
      <c r="HS93" s="78"/>
      <c r="HT93" s="78"/>
      <c r="HU93" s="79"/>
      <c r="HW93" s="78"/>
      <c r="HX93" s="78"/>
      <c r="HY93" s="79"/>
      <c r="IA93" s="78"/>
      <c r="IB93" s="78"/>
      <c r="IC93" s="79"/>
      <c r="IE93" s="78"/>
      <c r="IF93" s="78"/>
      <c r="IG93" s="79"/>
      <c r="II93" s="78"/>
      <c r="IJ93" s="78"/>
      <c r="IK93" s="79"/>
      <c r="IM93" s="78"/>
      <c r="IN93" s="78"/>
      <c r="IO93" s="79"/>
      <c r="IQ93" s="78"/>
      <c r="IR93" s="78"/>
      <c r="IS93" s="79"/>
      <c r="IU93" s="78"/>
    </row>
    <row r="94" spans="1:255" ht="15" customHeight="1" x14ac:dyDescent="0.2">
      <c r="A94" s="202"/>
      <c r="B94" s="68"/>
      <c r="E94" s="69"/>
      <c r="G94" s="69"/>
      <c r="I94" s="68"/>
      <c r="K94" s="70"/>
      <c r="L94" s="70"/>
      <c r="M94" s="68"/>
      <c r="O94" s="70"/>
      <c r="P94" s="70"/>
      <c r="Q94" s="68"/>
      <c r="S94" s="70"/>
      <c r="T94" s="70"/>
      <c r="U94" s="79"/>
      <c r="W94" s="78"/>
      <c r="X94" s="78"/>
      <c r="Y94" s="79"/>
      <c r="AA94" s="78"/>
      <c r="AB94" s="78"/>
      <c r="AC94" s="79"/>
      <c r="AE94" s="78"/>
      <c r="AF94" s="78"/>
      <c r="AG94" s="79"/>
      <c r="AI94" s="78"/>
      <c r="AJ94" s="78"/>
      <c r="AK94" s="79"/>
      <c r="AM94" s="78"/>
      <c r="AN94" s="78"/>
      <c r="AO94" s="79"/>
      <c r="AQ94" s="78"/>
      <c r="AR94" s="78"/>
      <c r="AS94" s="79"/>
      <c r="AU94" s="78"/>
      <c r="AV94" s="78"/>
      <c r="AW94" s="79"/>
      <c r="AY94" s="78"/>
      <c r="AZ94" s="78"/>
      <c r="BA94" s="79"/>
      <c r="BC94" s="78"/>
      <c r="BD94" s="78"/>
      <c r="BE94" s="79"/>
      <c r="BG94" s="78"/>
      <c r="BH94" s="78"/>
      <c r="BI94" s="79"/>
      <c r="BK94" s="78"/>
      <c r="BL94" s="78"/>
      <c r="BM94" s="79"/>
      <c r="BO94" s="78"/>
      <c r="BP94" s="78"/>
      <c r="BQ94" s="79"/>
      <c r="BS94" s="78"/>
      <c r="BT94" s="78"/>
      <c r="BU94" s="79"/>
      <c r="BW94" s="78"/>
      <c r="BX94" s="78"/>
      <c r="BY94" s="79"/>
      <c r="CA94" s="78"/>
      <c r="CB94" s="78"/>
      <c r="CC94" s="79"/>
      <c r="CE94" s="78"/>
      <c r="CF94" s="78"/>
      <c r="CG94" s="79"/>
      <c r="CI94" s="78"/>
      <c r="CJ94" s="78"/>
      <c r="CK94" s="79"/>
      <c r="CM94" s="78"/>
      <c r="CN94" s="78"/>
      <c r="CO94" s="79"/>
      <c r="CQ94" s="78"/>
      <c r="CR94" s="78"/>
      <c r="CS94" s="79"/>
      <c r="CU94" s="78"/>
      <c r="CV94" s="78"/>
      <c r="CW94" s="79"/>
      <c r="CY94" s="78"/>
      <c r="CZ94" s="78"/>
      <c r="DA94" s="79"/>
      <c r="DC94" s="78"/>
      <c r="DD94" s="78"/>
      <c r="DE94" s="79"/>
      <c r="DG94" s="78"/>
      <c r="DH94" s="78"/>
      <c r="DI94" s="79"/>
      <c r="DK94" s="78"/>
      <c r="DL94" s="78"/>
      <c r="DM94" s="79"/>
      <c r="DO94" s="78"/>
      <c r="DP94" s="78"/>
      <c r="DQ94" s="79"/>
      <c r="DS94" s="78"/>
      <c r="DT94" s="78"/>
      <c r="DU94" s="79"/>
      <c r="DW94" s="78"/>
      <c r="DX94" s="78"/>
      <c r="DY94" s="79"/>
      <c r="EA94" s="78"/>
      <c r="EB94" s="78"/>
      <c r="EC94" s="79"/>
      <c r="EE94" s="78"/>
      <c r="EF94" s="78"/>
      <c r="EG94" s="79"/>
      <c r="EI94" s="78"/>
      <c r="EJ94" s="78"/>
      <c r="EK94" s="79"/>
      <c r="EM94" s="78"/>
      <c r="EN94" s="78"/>
      <c r="EO94" s="79"/>
      <c r="EQ94" s="78"/>
      <c r="ER94" s="78"/>
      <c r="ES94" s="79"/>
      <c r="EU94" s="78"/>
      <c r="EV94" s="78"/>
      <c r="EW94" s="79"/>
      <c r="EY94" s="78"/>
      <c r="EZ94" s="78"/>
      <c r="FA94" s="79"/>
      <c r="FC94" s="78"/>
      <c r="FD94" s="78"/>
      <c r="FE94" s="79"/>
      <c r="FG94" s="78"/>
      <c r="FH94" s="78"/>
      <c r="FI94" s="79"/>
      <c r="FK94" s="78"/>
      <c r="FL94" s="78"/>
      <c r="FM94" s="79"/>
      <c r="FO94" s="78"/>
      <c r="FP94" s="78"/>
      <c r="FQ94" s="79"/>
      <c r="FS94" s="78"/>
      <c r="FT94" s="78"/>
      <c r="FU94" s="79"/>
      <c r="FW94" s="78"/>
      <c r="FX94" s="78"/>
      <c r="FY94" s="79"/>
      <c r="GA94" s="78"/>
      <c r="GB94" s="78"/>
      <c r="GC94" s="79"/>
      <c r="GE94" s="78"/>
      <c r="GF94" s="78"/>
      <c r="GG94" s="79"/>
      <c r="GI94" s="78"/>
      <c r="GJ94" s="78"/>
      <c r="GK94" s="79"/>
      <c r="GM94" s="78"/>
      <c r="GN94" s="78"/>
      <c r="GO94" s="79"/>
      <c r="GQ94" s="78"/>
      <c r="GR94" s="78"/>
      <c r="GS94" s="79"/>
      <c r="GU94" s="78"/>
      <c r="GV94" s="78"/>
      <c r="GW94" s="79"/>
      <c r="GY94" s="78"/>
      <c r="GZ94" s="78"/>
      <c r="HA94" s="79"/>
      <c r="HC94" s="78"/>
      <c r="HD94" s="78"/>
      <c r="HE94" s="79"/>
      <c r="HG94" s="78"/>
      <c r="HH94" s="78"/>
      <c r="HI94" s="79"/>
      <c r="HK94" s="78"/>
      <c r="HL94" s="78"/>
      <c r="HM94" s="79"/>
      <c r="HO94" s="78"/>
      <c r="HP94" s="78"/>
      <c r="HQ94" s="79"/>
      <c r="HS94" s="78"/>
      <c r="HT94" s="78"/>
      <c r="HU94" s="79"/>
      <c r="HW94" s="78"/>
      <c r="HX94" s="78"/>
      <c r="HY94" s="79"/>
      <c r="IA94" s="78"/>
      <c r="IB94" s="78"/>
      <c r="IC94" s="79"/>
      <c r="IE94" s="78"/>
      <c r="IF94" s="78"/>
      <c r="IG94" s="79"/>
      <c r="II94" s="78"/>
      <c r="IJ94" s="78"/>
      <c r="IK94" s="79"/>
      <c r="IM94" s="78"/>
      <c r="IN94" s="78"/>
      <c r="IO94" s="79"/>
      <c r="IQ94" s="78"/>
      <c r="IR94" s="78"/>
      <c r="IS94" s="79"/>
      <c r="IU94" s="78"/>
    </row>
    <row r="95" spans="1:255" ht="15" customHeight="1" x14ac:dyDescent="0.2">
      <c r="A95" s="203"/>
      <c r="B95" s="68"/>
      <c r="E95" s="69"/>
      <c r="G95" s="69"/>
      <c r="I95" s="68"/>
      <c r="K95" s="70"/>
      <c r="L95" s="70"/>
      <c r="M95" s="68"/>
      <c r="O95" s="70"/>
      <c r="P95" s="70"/>
      <c r="Q95" s="68"/>
      <c r="S95" s="70"/>
      <c r="T95" s="70"/>
      <c r="U95" s="79"/>
      <c r="W95" s="78"/>
      <c r="X95" s="78"/>
      <c r="Y95" s="79"/>
      <c r="AA95" s="78"/>
      <c r="AB95" s="78"/>
      <c r="AC95" s="79"/>
      <c r="AE95" s="78"/>
      <c r="AF95" s="78"/>
      <c r="AG95" s="79"/>
      <c r="AI95" s="78"/>
      <c r="AJ95" s="78"/>
      <c r="AK95" s="79"/>
      <c r="AM95" s="78"/>
      <c r="AN95" s="78"/>
      <c r="AO95" s="79"/>
      <c r="AQ95" s="78"/>
      <c r="AR95" s="78"/>
      <c r="AS95" s="79"/>
      <c r="AU95" s="78"/>
      <c r="AV95" s="78"/>
      <c r="AW95" s="79"/>
      <c r="AY95" s="78"/>
      <c r="AZ95" s="78"/>
      <c r="BA95" s="79"/>
      <c r="BC95" s="78"/>
      <c r="BD95" s="78"/>
      <c r="BE95" s="79"/>
      <c r="BG95" s="78"/>
      <c r="BH95" s="78"/>
      <c r="BI95" s="79"/>
      <c r="BK95" s="78"/>
      <c r="BL95" s="78"/>
      <c r="BM95" s="79"/>
      <c r="BO95" s="78"/>
      <c r="BP95" s="78"/>
      <c r="BQ95" s="79"/>
      <c r="BS95" s="78"/>
      <c r="BT95" s="78"/>
      <c r="BU95" s="79"/>
      <c r="BW95" s="78"/>
      <c r="BX95" s="78"/>
      <c r="BY95" s="79"/>
      <c r="CA95" s="78"/>
      <c r="CB95" s="78"/>
      <c r="CC95" s="79"/>
      <c r="CE95" s="78"/>
      <c r="CF95" s="78"/>
      <c r="CG95" s="79"/>
      <c r="CI95" s="78"/>
      <c r="CJ95" s="78"/>
      <c r="CK95" s="79"/>
      <c r="CM95" s="78"/>
      <c r="CN95" s="78"/>
      <c r="CO95" s="79"/>
      <c r="CQ95" s="78"/>
      <c r="CR95" s="78"/>
      <c r="CS95" s="79"/>
      <c r="CU95" s="78"/>
      <c r="CV95" s="78"/>
      <c r="CW95" s="79"/>
      <c r="CY95" s="78"/>
      <c r="CZ95" s="78"/>
      <c r="DA95" s="79"/>
      <c r="DC95" s="78"/>
      <c r="DD95" s="78"/>
      <c r="DE95" s="79"/>
      <c r="DG95" s="78"/>
      <c r="DH95" s="78"/>
      <c r="DI95" s="79"/>
      <c r="DK95" s="78"/>
      <c r="DL95" s="78"/>
      <c r="DM95" s="79"/>
      <c r="DO95" s="78"/>
      <c r="DP95" s="78"/>
      <c r="DQ95" s="79"/>
      <c r="DS95" s="78"/>
      <c r="DT95" s="78"/>
      <c r="DU95" s="79"/>
      <c r="DW95" s="78"/>
      <c r="DX95" s="78"/>
      <c r="DY95" s="79"/>
      <c r="EA95" s="78"/>
      <c r="EB95" s="78"/>
      <c r="EC95" s="79"/>
      <c r="EE95" s="78"/>
      <c r="EF95" s="78"/>
      <c r="EG95" s="79"/>
      <c r="EI95" s="78"/>
      <c r="EJ95" s="78"/>
      <c r="EK95" s="79"/>
      <c r="EM95" s="78"/>
      <c r="EN95" s="78"/>
      <c r="EO95" s="79"/>
      <c r="EQ95" s="78"/>
      <c r="ER95" s="78"/>
      <c r="ES95" s="79"/>
      <c r="EU95" s="78"/>
      <c r="EV95" s="78"/>
      <c r="EW95" s="79"/>
      <c r="EY95" s="78"/>
      <c r="EZ95" s="78"/>
      <c r="FA95" s="79"/>
      <c r="FC95" s="78"/>
      <c r="FD95" s="78"/>
      <c r="FE95" s="79"/>
      <c r="FG95" s="78"/>
      <c r="FH95" s="78"/>
      <c r="FI95" s="79"/>
      <c r="FK95" s="78"/>
      <c r="FL95" s="78"/>
      <c r="FM95" s="79"/>
      <c r="FO95" s="78"/>
      <c r="FP95" s="78"/>
      <c r="FQ95" s="79"/>
      <c r="FS95" s="78"/>
      <c r="FT95" s="78"/>
      <c r="FU95" s="79"/>
      <c r="FW95" s="78"/>
      <c r="FX95" s="78"/>
      <c r="FY95" s="79"/>
      <c r="GA95" s="78"/>
      <c r="GB95" s="78"/>
      <c r="GC95" s="79"/>
      <c r="GE95" s="78"/>
      <c r="GF95" s="78"/>
      <c r="GG95" s="79"/>
      <c r="GI95" s="78"/>
      <c r="GJ95" s="78"/>
      <c r="GK95" s="79"/>
      <c r="GM95" s="78"/>
      <c r="GN95" s="78"/>
      <c r="GO95" s="79"/>
      <c r="GQ95" s="78"/>
      <c r="GR95" s="78"/>
      <c r="GS95" s="79"/>
      <c r="GU95" s="78"/>
      <c r="GV95" s="78"/>
      <c r="GW95" s="79"/>
      <c r="GY95" s="78"/>
      <c r="GZ95" s="78"/>
      <c r="HA95" s="79"/>
      <c r="HC95" s="78"/>
      <c r="HD95" s="78"/>
      <c r="HE95" s="79"/>
      <c r="HG95" s="78"/>
      <c r="HH95" s="78"/>
      <c r="HI95" s="79"/>
      <c r="HK95" s="78"/>
      <c r="HL95" s="78"/>
      <c r="HM95" s="79"/>
      <c r="HO95" s="78"/>
      <c r="HP95" s="78"/>
      <c r="HQ95" s="79"/>
      <c r="HS95" s="78"/>
      <c r="HT95" s="78"/>
      <c r="HU95" s="79"/>
      <c r="HW95" s="78"/>
      <c r="HX95" s="78"/>
      <c r="HY95" s="79"/>
      <c r="IA95" s="78"/>
      <c r="IB95" s="78"/>
      <c r="IC95" s="79"/>
      <c r="IE95" s="78"/>
      <c r="IF95" s="78"/>
      <c r="IG95" s="79"/>
      <c r="II95" s="78"/>
      <c r="IJ95" s="78"/>
      <c r="IK95" s="79"/>
      <c r="IM95" s="78"/>
      <c r="IN95" s="78"/>
      <c r="IO95" s="79"/>
      <c r="IQ95" s="78"/>
      <c r="IR95" s="78"/>
      <c r="IS95" s="79"/>
      <c r="IU95" s="78"/>
    </row>
    <row r="96" spans="1:255" ht="15" customHeight="1" x14ac:dyDescent="0.2">
      <c r="A96" s="203"/>
      <c r="B96" s="68"/>
      <c r="E96" s="69"/>
      <c r="G96" s="69"/>
      <c r="I96" s="68"/>
      <c r="K96" s="70"/>
      <c r="L96" s="70"/>
      <c r="M96" s="68"/>
      <c r="O96" s="70"/>
      <c r="P96" s="70"/>
      <c r="Q96" s="68"/>
      <c r="S96" s="70"/>
      <c r="T96" s="70"/>
      <c r="U96" s="79"/>
      <c r="W96" s="78"/>
      <c r="X96" s="78"/>
      <c r="Y96" s="79"/>
      <c r="AA96" s="78"/>
      <c r="AB96" s="78"/>
      <c r="AC96" s="79"/>
      <c r="AE96" s="78"/>
      <c r="AF96" s="78"/>
      <c r="AG96" s="79"/>
      <c r="AI96" s="78"/>
      <c r="AJ96" s="78"/>
      <c r="AK96" s="79"/>
      <c r="AM96" s="78"/>
      <c r="AN96" s="78"/>
      <c r="AO96" s="79"/>
      <c r="AQ96" s="78"/>
      <c r="AR96" s="78"/>
      <c r="AS96" s="79"/>
      <c r="AU96" s="78"/>
      <c r="AV96" s="78"/>
      <c r="AW96" s="79"/>
      <c r="AY96" s="78"/>
      <c r="AZ96" s="78"/>
      <c r="BA96" s="79"/>
      <c r="BC96" s="78"/>
      <c r="BD96" s="78"/>
      <c r="BE96" s="79"/>
      <c r="BG96" s="78"/>
      <c r="BH96" s="78"/>
      <c r="BI96" s="79"/>
      <c r="BK96" s="78"/>
      <c r="BL96" s="78"/>
      <c r="BM96" s="79"/>
      <c r="BO96" s="78"/>
      <c r="BP96" s="78"/>
      <c r="BQ96" s="79"/>
      <c r="BS96" s="78"/>
      <c r="BT96" s="78"/>
      <c r="BU96" s="79"/>
      <c r="BW96" s="78"/>
      <c r="BX96" s="78"/>
      <c r="BY96" s="79"/>
      <c r="CA96" s="78"/>
      <c r="CB96" s="78"/>
      <c r="CC96" s="79"/>
      <c r="CE96" s="78"/>
      <c r="CF96" s="78"/>
      <c r="CG96" s="79"/>
      <c r="CI96" s="78"/>
      <c r="CJ96" s="78"/>
      <c r="CK96" s="79"/>
      <c r="CM96" s="78"/>
      <c r="CN96" s="78"/>
      <c r="CO96" s="79"/>
      <c r="CQ96" s="78"/>
      <c r="CR96" s="78"/>
      <c r="CS96" s="79"/>
      <c r="CU96" s="78"/>
      <c r="CV96" s="78"/>
      <c r="CW96" s="79"/>
      <c r="CY96" s="78"/>
      <c r="CZ96" s="78"/>
      <c r="DA96" s="79"/>
      <c r="DC96" s="78"/>
      <c r="DD96" s="78"/>
      <c r="DE96" s="79"/>
      <c r="DG96" s="78"/>
      <c r="DH96" s="78"/>
      <c r="DI96" s="79"/>
      <c r="DK96" s="78"/>
      <c r="DL96" s="78"/>
      <c r="DM96" s="79"/>
      <c r="DO96" s="78"/>
      <c r="DP96" s="78"/>
      <c r="DQ96" s="79"/>
      <c r="DS96" s="78"/>
      <c r="DT96" s="78"/>
      <c r="DU96" s="79"/>
      <c r="DW96" s="78"/>
      <c r="DX96" s="78"/>
      <c r="DY96" s="79"/>
      <c r="EA96" s="78"/>
      <c r="EB96" s="78"/>
      <c r="EC96" s="79"/>
      <c r="EE96" s="78"/>
      <c r="EF96" s="78"/>
      <c r="EG96" s="79"/>
      <c r="EI96" s="78"/>
      <c r="EJ96" s="78"/>
      <c r="EK96" s="79"/>
      <c r="EM96" s="78"/>
      <c r="EN96" s="78"/>
      <c r="EO96" s="79"/>
      <c r="EQ96" s="78"/>
      <c r="ER96" s="78"/>
      <c r="ES96" s="79"/>
      <c r="EU96" s="78"/>
      <c r="EV96" s="78"/>
      <c r="EW96" s="79"/>
      <c r="EY96" s="78"/>
      <c r="EZ96" s="78"/>
      <c r="FA96" s="79"/>
      <c r="FC96" s="78"/>
      <c r="FD96" s="78"/>
      <c r="FE96" s="79"/>
      <c r="FG96" s="78"/>
      <c r="FH96" s="78"/>
      <c r="FI96" s="79"/>
      <c r="FK96" s="78"/>
      <c r="FL96" s="78"/>
      <c r="FM96" s="79"/>
      <c r="FO96" s="78"/>
      <c r="FP96" s="78"/>
      <c r="FQ96" s="79"/>
      <c r="FS96" s="78"/>
      <c r="FT96" s="78"/>
      <c r="FU96" s="79"/>
      <c r="FW96" s="78"/>
      <c r="FX96" s="78"/>
      <c r="FY96" s="79"/>
      <c r="GA96" s="78"/>
      <c r="GB96" s="78"/>
      <c r="GC96" s="79"/>
      <c r="GE96" s="78"/>
      <c r="GF96" s="78"/>
      <c r="GG96" s="79"/>
      <c r="GI96" s="78"/>
      <c r="GJ96" s="78"/>
      <c r="GK96" s="79"/>
      <c r="GM96" s="78"/>
      <c r="GN96" s="78"/>
      <c r="GO96" s="79"/>
      <c r="GQ96" s="78"/>
      <c r="GR96" s="78"/>
      <c r="GS96" s="79"/>
      <c r="GU96" s="78"/>
      <c r="GV96" s="78"/>
      <c r="GW96" s="79"/>
      <c r="GY96" s="78"/>
      <c r="GZ96" s="78"/>
      <c r="HA96" s="79"/>
      <c r="HC96" s="78"/>
      <c r="HD96" s="78"/>
      <c r="HE96" s="79"/>
      <c r="HG96" s="78"/>
      <c r="HH96" s="78"/>
      <c r="HI96" s="79"/>
      <c r="HK96" s="78"/>
      <c r="HL96" s="78"/>
      <c r="HM96" s="79"/>
      <c r="HO96" s="78"/>
      <c r="HP96" s="78"/>
      <c r="HQ96" s="79"/>
      <c r="HS96" s="78"/>
      <c r="HT96" s="78"/>
      <c r="HU96" s="79"/>
      <c r="HW96" s="78"/>
      <c r="HX96" s="78"/>
      <c r="HY96" s="79"/>
      <c r="IA96" s="78"/>
      <c r="IB96" s="78"/>
      <c r="IC96" s="79"/>
      <c r="IE96" s="78"/>
      <c r="IF96" s="78"/>
      <c r="IG96" s="79"/>
      <c r="II96" s="78"/>
      <c r="IJ96" s="78"/>
      <c r="IK96" s="79"/>
      <c r="IM96" s="78"/>
      <c r="IN96" s="78"/>
      <c r="IO96" s="79"/>
      <c r="IQ96" s="78"/>
      <c r="IR96" s="78"/>
      <c r="IS96" s="79"/>
      <c r="IU96" s="78"/>
    </row>
    <row r="97" spans="1:255" ht="15" customHeight="1" x14ac:dyDescent="0.2">
      <c r="A97" s="203"/>
      <c r="B97" s="68"/>
      <c r="E97" s="69"/>
      <c r="G97" s="69"/>
      <c r="I97" s="68"/>
      <c r="K97" s="70"/>
      <c r="L97" s="70"/>
      <c r="M97" s="68"/>
      <c r="O97" s="70"/>
      <c r="P97" s="70"/>
      <c r="Q97" s="68"/>
      <c r="S97" s="70"/>
      <c r="T97" s="70"/>
      <c r="U97" s="79"/>
      <c r="W97" s="78"/>
      <c r="X97" s="78"/>
      <c r="Y97" s="79"/>
      <c r="AA97" s="78"/>
      <c r="AB97" s="78"/>
      <c r="AC97" s="79"/>
      <c r="AE97" s="78"/>
      <c r="AF97" s="78"/>
      <c r="AG97" s="79"/>
      <c r="AI97" s="78"/>
      <c r="AJ97" s="78"/>
      <c r="AK97" s="79"/>
      <c r="AM97" s="78"/>
      <c r="AN97" s="78"/>
      <c r="AO97" s="79"/>
      <c r="AQ97" s="78"/>
      <c r="AR97" s="78"/>
      <c r="AS97" s="79"/>
      <c r="AU97" s="78"/>
      <c r="AV97" s="78"/>
      <c r="AW97" s="79"/>
      <c r="AY97" s="78"/>
      <c r="AZ97" s="78"/>
      <c r="BA97" s="79"/>
      <c r="BC97" s="78"/>
      <c r="BD97" s="78"/>
      <c r="BE97" s="79"/>
      <c r="BG97" s="78"/>
      <c r="BH97" s="78"/>
      <c r="BI97" s="79"/>
      <c r="BK97" s="78"/>
      <c r="BL97" s="78"/>
      <c r="BM97" s="79"/>
      <c r="BO97" s="78"/>
      <c r="BP97" s="78"/>
      <c r="BQ97" s="79"/>
      <c r="BS97" s="78"/>
      <c r="BT97" s="78"/>
      <c r="BU97" s="79"/>
      <c r="BW97" s="78"/>
      <c r="BX97" s="78"/>
      <c r="BY97" s="79"/>
      <c r="CA97" s="78"/>
      <c r="CB97" s="78"/>
      <c r="CC97" s="79"/>
      <c r="CE97" s="78"/>
      <c r="CF97" s="78"/>
      <c r="CG97" s="79"/>
      <c r="CI97" s="78"/>
      <c r="CJ97" s="78"/>
      <c r="CK97" s="79"/>
      <c r="CM97" s="78"/>
      <c r="CN97" s="78"/>
      <c r="CO97" s="79"/>
      <c r="CQ97" s="78"/>
      <c r="CR97" s="78"/>
      <c r="CS97" s="79"/>
      <c r="CU97" s="78"/>
      <c r="CV97" s="78"/>
      <c r="CW97" s="79"/>
      <c r="CY97" s="78"/>
      <c r="CZ97" s="78"/>
      <c r="DA97" s="79"/>
      <c r="DC97" s="78"/>
      <c r="DD97" s="78"/>
      <c r="DE97" s="79"/>
      <c r="DG97" s="78"/>
      <c r="DH97" s="78"/>
      <c r="DI97" s="79"/>
      <c r="DK97" s="78"/>
      <c r="DL97" s="78"/>
      <c r="DM97" s="79"/>
      <c r="DO97" s="78"/>
      <c r="DP97" s="78"/>
      <c r="DQ97" s="79"/>
      <c r="DS97" s="78"/>
      <c r="DT97" s="78"/>
      <c r="DU97" s="79"/>
      <c r="DW97" s="78"/>
      <c r="DX97" s="78"/>
      <c r="DY97" s="79"/>
      <c r="EA97" s="78"/>
      <c r="EB97" s="78"/>
      <c r="EC97" s="79"/>
      <c r="EE97" s="78"/>
      <c r="EF97" s="78"/>
      <c r="EG97" s="79"/>
      <c r="EI97" s="78"/>
      <c r="EJ97" s="78"/>
      <c r="EK97" s="79"/>
      <c r="EM97" s="78"/>
      <c r="EN97" s="78"/>
      <c r="EO97" s="79"/>
      <c r="EQ97" s="78"/>
      <c r="ER97" s="78"/>
      <c r="ES97" s="79"/>
      <c r="EU97" s="78"/>
      <c r="EV97" s="78"/>
      <c r="EW97" s="79"/>
      <c r="EY97" s="78"/>
      <c r="EZ97" s="78"/>
      <c r="FA97" s="79"/>
      <c r="FC97" s="78"/>
      <c r="FD97" s="78"/>
      <c r="FE97" s="79"/>
      <c r="FG97" s="78"/>
      <c r="FH97" s="78"/>
      <c r="FI97" s="79"/>
      <c r="FK97" s="78"/>
      <c r="FL97" s="78"/>
      <c r="FM97" s="79"/>
      <c r="FO97" s="78"/>
      <c r="FP97" s="78"/>
      <c r="FQ97" s="79"/>
      <c r="FS97" s="78"/>
      <c r="FT97" s="78"/>
      <c r="FU97" s="79"/>
      <c r="FW97" s="78"/>
      <c r="FX97" s="78"/>
      <c r="FY97" s="79"/>
      <c r="GA97" s="78"/>
      <c r="GB97" s="78"/>
      <c r="GC97" s="79"/>
      <c r="GE97" s="78"/>
      <c r="GF97" s="78"/>
      <c r="GG97" s="79"/>
      <c r="GI97" s="78"/>
      <c r="GJ97" s="78"/>
      <c r="GK97" s="79"/>
      <c r="GM97" s="78"/>
      <c r="GN97" s="78"/>
      <c r="GO97" s="79"/>
      <c r="GQ97" s="78"/>
      <c r="GR97" s="78"/>
      <c r="GS97" s="79"/>
      <c r="GU97" s="78"/>
      <c r="GV97" s="78"/>
      <c r="GW97" s="79"/>
      <c r="GY97" s="78"/>
      <c r="GZ97" s="78"/>
      <c r="HA97" s="79"/>
      <c r="HC97" s="78"/>
      <c r="HD97" s="78"/>
      <c r="HE97" s="79"/>
      <c r="HG97" s="78"/>
      <c r="HH97" s="78"/>
      <c r="HI97" s="79"/>
      <c r="HK97" s="78"/>
      <c r="HL97" s="78"/>
      <c r="HM97" s="79"/>
      <c r="HO97" s="78"/>
      <c r="HP97" s="78"/>
      <c r="HQ97" s="79"/>
      <c r="HS97" s="78"/>
      <c r="HT97" s="78"/>
      <c r="HU97" s="79"/>
      <c r="HW97" s="78"/>
      <c r="HX97" s="78"/>
      <c r="HY97" s="79"/>
      <c r="IA97" s="78"/>
      <c r="IB97" s="78"/>
      <c r="IC97" s="79"/>
      <c r="IE97" s="78"/>
      <c r="IF97" s="78"/>
      <c r="IG97" s="79"/>
      <c r="II97" s="78"/>
      <c r="IJ97" s="78"/>
      <c r="IK97" s="79"/>
      <c r="IM97" s="78"/>
      <c r="IN97" s="78"/>
      <c r="IO97" s="79"/>
      <c r="IQ97" s="78"/>
      <c r="IR97" s="78"/>
      <c r="IS97" s="79"/>
      <c r="IU97" s="78"/>
    </row>
    <row r="98" spans="1:255" ht="15" customHeight="1" x14ac:dyDescent="0.2">
      <c r="A98" s="203"/>
      <c r="B98" s="68"/>
      <c r="E98" s="69"/>
      <c r="G98" s="69"/>
      <c r="I98" s="68"/>
      <c r="K98" s="70"/>
      <c r="L98" s="70"/>
      <c r="M98" s="68"/>
      <c r="O98" s="70"/>
      <c r="P98" s="70"/>
      <c r="Q98" s="68"/>
      <c r="S98" s="70"/>
      <c r="T98" s="70"/>
      <c r="U98" s="79"/>
      <c r="W98" s="78"/>
      <c r="X98" s="78"/>
      <c r="Y98" s="79"/>
      <c r="AA98" s="78"/>
      <c r="AB98" s="78"/>
      <c r="AC98" s="79"/>
      <c r="AE98" s="78"/>
      <c r="AF98" s="78"/>
      <c r="AG98" s="79"/>
      <c r="AI98" s="78"/>
      <c r="AJ98" s="78"/>
      <c r="AK98" s="79"/>
      <c r="AM98" s="78"/>
      <c r="AN98" s="78"/>
      <c r="AO98" s="79"/>
      <c r="AQ98" s="78"/>
      <c r="AR98" s="78"/>
      <c r="AS98" s="79"/>
      <c r="AU98" s="78"/>
      <c r="AV98" s="78"/>
      <c r="AW98" s="79"/>
      <c r="AY98" s="78"/>
      <c r="AZ98" s="78"/>
      <c r="BA98" s="79"/>
      <c r="BC98" s="78"/>
      <c r="BD98" s="78"/>
      <c r="BE98" s="79"/>
      <c r="BG98" s="78"/>
      <c r="BH98" s="78"/>
      <c r="BI98" s="79"/>
      <c r="BK98" s="78"/>
      <c r="BL98" s="78"/>
      <c r="BM98" s="79"/>
      <c r="BO98" s="78"/>
      <c r="BP98" s="78"/>
      <c r="BQ98" s="79"/>
      <c r="BS98" s="78"/>
      <c r="BT98" s="78"/>
      <c r="BU98" s="79"/>
      <c r="BW98" s="78"/>
      <c r="BX98" s="78"/>
      <c r="BY98" s="79"/>
      <c r="CA98" s="78"/>
      <c r="CB98" s="78"/>
      <c r="CC98" s="79"/>
      <c r="CE98" s="78"/>
      <c r="CF98" s="78"/>
      <c r="CG98" s="79"/>
      <c r="CI98" s="78"/>
      <c r="CJ98" s="78"/>
      <c r="CK98" s="79"/>
      <c r="CM98" s="78"/>
      <c r="CN98" s="78"/>
      <c r="CO98" s="79"/>
      <c r="CQ98" s="78"/>
      <c r="CR98" s="78"/>
      <c r="CS98" s="79"/>
      <c r="CU98" s="78"/>
      <c r="CV98" s="78"/>
      <c r="CW98" s="79"/>
      <c r="CY98" s="78"/>
      <c r="CZ98" s="78"/>
      <c r="DA98" s="79"/>
      <c r="DC98" s="78"/>
      <c r="DD98" s="78"/>
      <c r="DE98" s="79"/>
      <c r="DG98" s="78"/>
      <c r="DH98" s="78"/>
      <c r="DI98" s="79"/>
      <c r="DK98" s="78"/>
      <c r="DL98" s="78"/>
      <c r="DM98" s="79"/>
      <c r="DO98" s="78"/>
      <c r="DP98" s="78"/>
      <c r="DQ98" s="79"/>
      <c r="DS98" s="78"/>
      <c r="DT98" s="78"/>
      <c r="DU98" s="79"/>
      <c r="DW98" s="78"/>
      <c r="DX98" s="78"/>
      <c r="DY98" s="79"/>
      <c r="EA98" s="78"/>
      <c r="EB98" s="78"/>
      <c r="EC98" s="79"/>
      <c r="EE98" s="78"/>
      <c r="EF98" s="78"/>
      <c r="EG98" s="79"/>
      <c r="EI98" s="78"/>
      <c r="EJ98" s="78"/>
      <c r="EK98" s="79"/>
      <c r="EM98" s="78"/>
      <c r="EN98" s="78"/>
      <c r="EO98" s="79"/>
      <c r="EQ98" s="78"/>
      <c r="ER98" s="78"/>
      <c r="ES98" s="79"/>
      <c r="EU98" s="78"/>
      <c r="EV98" s="78"/>
      <c r="EW98" s="79"/>
      <c r="EY98" s="78"/>
      <c r="EZ98" s="78"/>
      <c r="FA98" s="79"/>
      <c r="FC98" s="78"/>
      <c r="FD98" s="78"/>
      <c r="FE98" s="79"/>
      <c r="FG98" s="78"/>
      <c r="FH98" s="78"/>
      <c r="FI98" s="79"/>
      <c r="FK98" s="78"/>
      <c r="FL98" s="78"/>
      <c r="FM98" s="79"/>
      <c r="FO98" s="78"/>
      <c r="FP98" s="78"/>
      <c r="FQ98" s="79"/>
      <c r="FS98" s="78"/>
      <c r="FT98" s="78"/>
      <c r="FU98" s="79"/>
      <c r="FW98" s="78"/>
      <c r="FX98" s="78"/>
      <c r="FY98" s="79"/>
      <c r="GA98" s="78"/>
      <c r="GB98" s="78"/>
      <c r="GC98" s="79"/>
      <c r="GE98" s="78"/>
      <c r="GF98" s="78"/>
      <c r="GG98" s="79"/>
      <c r="GI98" s="78"/>
      <c r="GJ98" s="78"/>
      <c r="GK98" s="79"/>
      <c r="GM98" s="78"/>
      <c r="GN98" s="78"/>
      <c r="GO98" s="79"/>
      <c r="GQ98" s="78"/>
      <c r="GR98" s="78"/>
      <c r="GS98" s="79"/>
      <c r="GU98" s="78"/>
      <c r="GV98" s="78"/>
      <c r="GW98" s="79"/>
      <c r="GY98" s="78"/>
      <c r="GZ98" s="78"/>
      <c r="HA98" s="79"/>
      <c r="HC98" s="78"/>
      <c r="HD98" s="78"/>
      <c r="HE98" s="79"/>
      <c r="HG98" s="78"/>
      <c r="HH98" s="78"/>
      <c r="HI98" s="79"/>
      <c r="HK98" s="78"/>
      <c r="HL98" s="78"/>
      <c r="HM98" s="79"/>
      <c r="HO98" s="78"/>
      <c r="HP98" s="78"/>
      <c r="HQ98" s="79"/>
      <c r="HS98" s="78"/>
      <c r="HT98" s="78"/>
      <c r="HU98" s="79"/>
      <c r="HW98" s="78"/>
      <c r="HX98" s="78"/>
      <c r="HY98" s="79"/>
      <c r="IA98" s="78"/>
      <c r="IB98" s="78"/>
      <c r="IC98" s="79"/>
      <c r="IE98" s="78"/>
      <c r="IF98" s="78"/>
      <c r="IG98" s="79"/>
      <c r="II98" s="78"/>
      <c r="IJ98" s="78"/>
      <c r="IK98" s="79"/>
      <c r="IM98" s="78"/>
      <c r="IN98" s="78"/>
      <c r="IO98" s="79"/>
      <c r="IQ98" s="78"/>
      <c r="IR98" s="78"/>
      <c r="IS98" s="79"/>
      <c r="IU98" s="78"/>
    </row>
    <row r="99" spans="1:255" ht="15" customHeight="1" x14ac:dyDescent="0.2">
      <c r="A99" s="203"/>
      <c r="B99" s="68"/>
      <c r="E99" s="69"/>
      <c r="G99" s="69"/>
      <c r="I99" s="68"/>
      <c r="K99" s="70"/>
      <c r="L99" s="70"/>
      <c r="M99" s="68"/>
      <c r="O99" s="70"/>
      <c r="P99" s="70"/>
      <c r="Q99" s="68"/>
      <c r="S99" s="70"/>
      <c r="T99" s="70"/>
      <c r="U99" s="79"/>
      <c r="W99" s="78"/>
      <c r="X99" s="78"/>
      <c r="Y99" s="79"/>
      <c r="AA99" s="78"/>
      <c r="AB99" s="78"/>
      <c r="AC99" s="79"/>
      <c r="AE99" s="78"/>
      <c r="AF99" s="78"/>
      <c r="AG99" s="79"/>
      <c r="AI99" s="78"/>
      <c r="AJ99" s="78"/>
      <c r="AK99" s="79"/>
      <c r="AM99" s="78"/>
      <c r="AN99" s="78"/>
      <c r="AO99" s="79"/>
      <c r="AQ99" s="78"/>
      <c r="AR99" s="78"/>
      <c r="AS99" s="79"/>
      <c r="AU99" s="78"/>
      <c r="AV99" s="78"/>
      <c r="AW99" s="79"/>
      <c r="AY99" s="78"/>
      <c r="AZ99" s="78"/>
      <c r="BA99" s="79"/>
      <c r="BC99" s="78"/>
      <c r="BD99" s="78"/>
      <c r="BE99" s="79"/>
      <c r="BG99" s="78"/>
      <c r="BH99" s="78"/>
      <c r="BI99" s="79"/>
      <c r="BK99" s="78"/>
      <c r="BL99" s="78"/>
      <c r="BM99" s="79"/>
      <c r="BO99" s="78"/>
      <c r="BP99" s="78"/>
      <c r="BQ99" s="79"/>
      <c r="BS99" s="78"/>
      <c r="BT99" s="78"/>
      <c r="BU99" s="79"/>
      <c r="BW99" s="78"/>
      <c r="BX99" s="78"/>
      <c r="BY99" s="79"/>
      <c r="CA99" s="78"/>
      <c r="CB99" s="78"/>
      <c r="CC99" s="79"/>
      <c r="CE99" s="78"/>
      <c r="CF99" s="78"/>
      <c r="CG99" s="79"/>
      <c r="CI99" s="78"/>
      <c r="CJ99" s="78"/>
      <c r="CK99" s="79"/>
      <c r="CM99" s="78"/>
      <c r="CN99" s="78"/>
      <c r="CO99" s="79"/>
      <c r="CQ99" s="78"/>
      <c r="CR99" s="78"/>
      <c r="CS99" s="79"/>
      <c r="CU99" s="78"/>
      <c r="CV99" s="78"/>
      <c r="CW99" s="79"/>
      <c r="CY99" s="78"/>
      <c r="CZ99" s="78"/>
      <c r="DA99" s="79"/>
      <c r="DC99" s="78"/>
      <c r="DD99" s="78"/>
      <c r="DE99" s="79"/>
      <c r="DG99" s="78"/>
      <c r="DH99" s="78"/>
      <c r="DI99" s="79"/>
      <c r="DK99" s="78"/>
      <c r="DL99" s="78"/>
      <c r="DM99" s="79"/>
      <c r="DO99" s="78"/>
      <c r="DP99" s="78"/>
      <c r="DQ99" s="79"/>
      <c r="DS99" s="78"/>
      <c r="DT99" s="78"/>
      <c r="DU99" s="79"/>
      <c r="DW99" s="78"/>
      <c r="DX99" s="78"/>
      <c r="DY99" s="79"/>
      <c r="EA99" s="78"/>
      <c r="EB99" s="78"/>
      <c r="EC99" s="79"/>
      <c r="EE99" s="78"/>
      <c r="EF99" s="78"/>
      <c r="EG99" s="79"/>
      <c r="EI99" s="78"/>
      <c r="EJ99" s="78"/>
      <c r="EK99" s="79"/>
      <c r="EM99" s="78"/>
      <c r="EN99" s="78"/>
      <c r="EO99" s="79"/>
      <c r="EQ99" s="78"/>
      <c r="ER99" s="78"/>
      <c r="ES99" s="79"/>
      <c r="EU99" s="78"/>
      <c r="EV99" s="78"/>
      <c r="EW99" s="79"/>
      <c r="EY99" s="78"/>
      <c r="EZ99" s="78"/>
      <c r="FA99" s="79"/>
      <c r="FC99" s="78"/>
      <c r="FD99" s="78"/>
      <c r="FE99" s="79"/>
      <c r="FG99" s="78"/>
      <c r="FH99" s="78"/>
      <c r="FI99" s="79"/>
      <c r="FK99" s="78"/>
      <c r="FL99" s="78"/>
      <c r="FM99" s="79"/>
      <c r="FO99" s="78"/>
      <c r="FP99" s="78"/>
      <c r="FQ99" s="79"/>
      <c r="FS99" s="78"/>
      <c r="FT99" s="78"/>
      <c r="FU99" s="79"/>
      <c r="FW99" s="78"/>
      <c r="FX99" s="78"/>
      <c r="FY99" s="79"/>
      <c r="GA99" s="78"/>
      <c r="GB99" s="78"/>
      <c r="GC99" s="79"/>
      <c r="GE99" s="78"/>
      <c r="GF99" s="78"/>
      <c r="GG99" s="79"/>
      <c r="GI99" s="78"/>
      <c r="GJ99" s="78"/>
      <c r="GK99" s="79"/>
      <c r="GM99" s="78"/>
      <c r="GN99" s="78"/>
      <c r="GO99" s="79"/>
      <c r="GQ99" s="78"/>
      <c r="GR99" s="78"/>
      <c r="GS99" s="79"/>
      <c r="GU99" s="78"/>
      <c r="GV99" s="78"/>
      <c r="GW99" s="79"/>
      <c r="GY99" s="78"/>
      <c r="GZ99" s="78"/>
      <c r="HA99" s="79"/>
      <c r="HC99" s="78"/>
      <c r="HD99" s="78"/>
      <c r="HE99" s="79"/>
      <c r="HG99" s="78"/>
      <c r="HH99" s="78"/>
      <c r="HI99" s="79"/>
      <c r="HK99" s="78"/>
      <c r="HL99" s="78"/>
      <c r="HM99" s="79"/>
      <c r="HO99" s="78"/>
      <c r="HP99" s="78"/>
      <c r="HQ99" s="79"/>
      <c r="HS99" s="78"/>
      <c r="HT99" s="78"/>
      <c r="HU99" s="79"/>
      <c r="HW99" s="78"/>
      <c r="HX99" s="78"/>
      <c r="HY99" s="79"/>
      <c r="IA99" s="78"/>
      <c r="IB99" s="78"/>
      <c r="IC99" s="79"/>
      <c r="IE99" s="78"/>
      <c r="IF99" s="78"/>
      <c r="IG99" s="79"/>
      <c r="II99" s="78"/>
      <c r="IJ99" s="78"/>
      <c r="IK99" s="79"/>
      <c r="IM99" s="78"/>
      <c r="IN99" s="78"/>
      <c r="IO99" s="79"/>
      <c r="IQ99" s="78"/>
      <c r="IR99" s="78"/>
      <c r="IS99" s="79"/>
      <c r="IU99" s="78"/>
    </row>
    <row r="100" spans="1:255" ht="15" customHeight="1" x14ac:dyDescent="0.2">
      <c r="A100" s="203"/>
      <c r="B100" s="68"/>
      <c r="E100" s="69"/>
      <c r="G100" s="69"/>
      <c r="I100" s="68"/>
      <c r="K100" s="70"/>
      <c r="L100" s="70"/>
      <c r="M100" s="68"/>
      <c r="O100" s="70"/>
      <c r="P100" s="70"/>
      <c r="Q100" s="68"/>
      <c r="S100" s="70"/>
      <c r="T100" s="70"/>
      <c r="U100" s="79"/>
      <c r="W100" s="78"/>
      <c r="X100" s="78"/>
      <c r="Y100" s="79"/>
      <c r="AA100" s="78"/>
      <c r="AB100" s="78"/>
      <c r="AC100" s="79"/>
      <c r="AE100" s="78"/>
      <c r="AF100" s="78"/>
      <c r="AG100" s="79"/>
      <c r="AI100" s="78"/>
      <c r="AJ100" s="78"/>
      <c r="AK100" s="79"/>
      <c r="AM100" s="78"/>
      <c r="AN100" s="78"/>
      <c r="AO100" s="79"/>
      <c r="AQ100" s="78"/>
      <c r="AR100" s="78"/>
      <c r="AS100" s="79"/>
      <c r="AU100" s="78"/>
      <c r="AV100" s="78"/>
      <c r="AW100" s="79"/>
      <c r="AY100" s="78"/>
      <c r="AZ100" s="78"/>
      <c r="BA100" s="79"/>
      <c r="BC100" s="78"/>
      <c r="BD100" s="78"/>
      <c r="BE100" s="79"/>
      <c r="BG100" s="78"/>
      <c r="BH100" s="78"/>
      <c r="BI100" s="79"/>
      <c r="BK100" s="78"/>
      <c r="BL100" s="78"/>
      <c r="BM100" s="79"/>
      <c r="BO100" s="78"/>
      <c r="BP100" s="78"/>
      <c r="BQ100" s="79"/>
      <c r="BS100" s="78"/>
      <c r="BT100" s="78"/>
      <c r="BU100" s="79"/>
      <c r="BW100" s="78"/>
      <c r="BX100" s="78"/>
      <c r="BY100" s="79"/>
      <c r="CA100" s="78"/>
      <c r="CB100" s="78"/>
      <c r="CC100" s="79"/>
      <c r="CE100" s="78"/>
      <c r="CF100" s="78"/>
      <c r="CG100" s="79"/>
      <c r="CI100" s="78"/>
      <c r="CJ100" s="78"/>
      <c r="CK100" s="79"/>
      <c r="CM100" s="78"/>
      <c r="CN100" s="78"/>
      <c r="CO100" s="79"/>
      <c r="CQ100" s="78"/>
      <c r="CR100" s="78"/>
      <c r="CS100" s="79"/>
      <c r="CU100" s="78"/>
      <c r="CV100" s="78"/>
      <c r="CW100" s="79"/>
      <c r="CY100" s="78"/>
      <c r="CZ100" s="78"/>
      <c r="DA100" s="79"/>
      <c r="DC100" s="78"/>
      <c r="DD100" s="78"/>
      <c r="DE100" s="79"/>
      <c r="DG100" s="78"/>
      <c r="DH100" s="78"/>
      <c r="DI100" s="79"/>
      <c r="DK100" s="78"/>
      <c r="DL100" s="78"/>
      <c r="DM100" s="79"/>
      <c r="DO100" s="78"/>
      <c r="DP100" s="78"/>
      <c r="DQ100" s="79"/>
      <c r="DS100" s="78"/>
      <c r="DT100" s="78"/>
      <c r="DU100" s="79"/>
      <c r="DW100" s="78"/>
      <c r="DX100" s="78"/>
      <c r="DY100" s="79"/>
      <c r="EA100" s="78"/>
      <c r="EB100" s="78"/>
      <c r="EC100" s="79"/>
      <c r="EE100" s="78"/>
      <c r="EF100" s="78"/>
      <c r="EG100" s="79"/>
      <c r="EI100" s="78"/>
      <c r="EJ100" s="78"/>
      <c r="EK100" s="79"/>
      <c r="EM100" s="78"/>
      <c r="EN100" s="78"/>
      <c r="EO100" s="79"/>
      <c r="EQ100" s="78"/>
      <c r="ER100" s="78"/>
      <c r="ES100" s="79"/>
      <c r="EU100" s="78"/>
      <c r="EV100" s="78"/>
      <c r="EW100" s="79"/>
      <c r="EY100" s="78"/>
      <c r="EZ100" s="78"/>
      <c r="FA100" s="79"/>
      <c r="FC100" s="78"/>
      <c r="FD100" s="78"/>
      <c r="FE100" s="79"/>
      <c r="FG100" s="78"/>
      <c r="FH100" s="78"/>
      <c r="FI100" s="79"/>
      <c r="FK100" s="78"/>
      <c r="FL100" s="78"/>
      <c r="FM100" s="79"/>
      <c r="FO100" s="78"/>
      <c r="FP100" s="78"/>
      <c r="FQ100" s="79"/>
      <c r="FS100" s="78"/>
      <c r="FT100" s="78"/>
      <c r="FU100" s="79"/>
      <c r="FW100" s="78"/>
      <c r="FX100" s="78"/>
      <c r="FY100" s="79"/>
      <c r="GA100" s="78"/>
      <c r="GB100" s="78"/>
      <c r="GC100" s="79"/>
      <c r="GE100" s="78"/>
      <c r="GF100" s="78"/>
      <c r="GG100" s="79"/>
      <c r="GI100" s="78"/>
      <c r="GJ100" s="78"/>
      <c r="GK100" s="79"/>
      <c r="GM100" s="78"/>
      <c r="GN100" s="78"/>
      <c r="GO100" s="79"/>
      <c r="GQ100" s="78"/>
      <c r="GR100" s="78"/>
      <c r="GS100" s="79"/>
      <c r="GU100" s="78"/>
      <c r="GV100" s="78"/>
      <c r="GW100" s="79"/>
      <c r="GY100" s="78"/>
      <c r="GZ100" s="78"/>
      <c r="HA100" s="79"/>
      <c r="HC100" s="78"/>
      <c r="HD100" s="78"/>
      <c r="HE100" s="79"/>
      <c r="HG100" s="78"/>
      <c r="HH100" s="78"/>
      <c r="HI100" s="79"/>
      <c r="HK100" s="78"/>
      <c r="HL100" s="78"/>
      <c r="HM100" s="79"/>
      <c r="HO100" s="78"/>
      <c r="HP100" s="78"/>
      <c r="HQ100" s="79"/>
      <c r="HS100" s="78"/>
      <c r="HT100" s="78"/>
      <c r="HU100" s="79"/>
      <c r="HW100" s="78"/>
      <c r="HX100" s="78"/>
      <c r="HY100" s="79"/>
      <c r="IA100" s="78"/>
      <c r="IB100" s="78"/>
      <c r="IC100" s="79"/>
      <c r="IE100" s="78"/>
      <c r="IF100" s="78"/>
      <c r="IG100" s="79"/>
      <c r="II100" s="78"/>
      <c r="IJ100" s="78"/>
      <c r="IK100" s="79"/>
      <c r="IM100" s="78"/>
      <c r="IN100" s="78"/>
      <c r="IO100" s="79"/>
      <c r="IQ100" s="78"/>
      <c r="IR100" s="78"/>
      <c r="IS100" s="79"/>
      <c r="IU100" s="78"/>
    </row>
    <row r="101" spans="1:255" ht="15" customHeight="1" x14ac:dyDescent="0.2">
      <c r="A101" s="203"/>
      <c r="B101" s="166"/>
      <c r="E101" s="69"/>
      <c r="I101" s="68"/>
      <c r="K101" s="70"/>
      <c r="L101" s="70"/>
      <c r="M101" s="68"/>
      <c r="O101" s="70"/>
      <c r="P101" s="70"/>
      <c r="Q101" s="68"/>
      <c r="S101" s="70"/>
      <c r="T101" s="70"/>
      <c r="U101" s="79"/>
      <c r="W101" s="78"/>
      <c r="X101" s="78"/>
      <c r="Y101" s="79"/>
      <c r="AA101" s="78"/>
      <c r="AB101" s="78"/>
      <c r="AC101" s="79"/>
      <c r="AE101" s="78"/>
      <c r="AF101" s="78"/>
      <c r="AG101" s="79"/>
      <c r="AI101" s="78"/>
      <c r="AJ101" s="78"/>
      <c r="AK101" s="79"/>
      <c r="AM101" s="78"/>
      <c r="AN101" s="78"/>
      <c r="AO101" s="79"/>
      <c r="AQ101" s="78"/>
      <c r="AR101" s="78"/>
      <c r="AS101" s="79"/>
      <c r="AU101" s="78"/>
      <c r="AV101" s="78"/>
      <c r="AW101" s="79"/>
      <c r="AY101" s="78"/>
      <c r="AZ101" s="78"/>
      <c r="BA101" s="79"/>
      <c r="BC101" s="78"/>
      <c r="BD101" s="78"/>
      <c r="BE101" s="79"/>
      <c r="BG101" s="78"/>
      <c r="BH101" s="78"/>
      <c r="BI101" s="79"/>
      <c r="BK101" s="78"/>
      <c r="BL101" s="78"/>
      <c r="BM101" s="79"/>
      <c r="BO101" s="78"/>
      <c r="BP101" s="78"/>
      <c r="BQ101" s="79"/>
      <c r="BS101" s="78"/>
      <c r="BT101" s="78"/>
      <c r="BU101" s="79"/>
      <c r="BW101" s="78"/>
      <c r="BX101" s="78"/>
      <c r="BY101" s="79"/>
      <c r="CA101" s="78"/>
      <c r="CB101" s="78"/>
      <c r="CC101" s="79"/>
      <c r="CE101" s="78"/>
      <c r="CF101" s="78"/>
      <c r="CG101" s="79"/>
      <c r="CI101" s="78"/>
      <c r="CJ101" s="78"/>
      <c r="CK101" s="79"/>
      <c r="CM101" s="78"/>
      <c r="CN101" s="78"/>
      <c r="CO101" s="79"/>
      <c r="CQ101" s="78"/>
      <c r="CR101" s="78"/>
      <c r="CS101" s="79"/>
      <c r="CU101" s="78"/>
      <c r="CV101" s="78"/>
      <c r="CW101" s="79"/>
      <c r="CY101" s="78"/>
      <c r="CZ101" s="78"/>
      <c r="DA101" s="79"/>
      <c r="DC101" s="78"/>
      <c r="DD101" s="78"/>
      <c r="DE101" s="79"/>
      <c r="DG101" s="78"/>
      <c r="DH101" s="78"/>
      <c r="DI101" s="79"/>
      <c r="DK101" s="78"/>
      <c r="DL101" s="78"/>
      <c r="DM101" s="79"/>
      <c r="DO101" s="78"/>
      <c r="DP101" s="78"/>
      <c r="DQ101" s="79"/>
      <c r="DS101" s="78"/>
      <c r="DT101" s="78"/>
      <c r="DU101" s="79"/>
      <c r="DW101" s="78"/>
      <c r="DX101" s="78"/>
      <c r="DY101" s="79"/>
      <c r="EA101" s="78"/>
      <c r="EB101" s="78"/>
      <c r="EC101" s="79"/>
      <c r="EE101" s="78"/>
      <c r="EF101" s="78"/>
      <c r="EG101" s="79"/>
      <c r="EI101" s="78"/>
      <c r="EJ101" s="78"/>
      <c r="EK101" s="79"/>
      <c r="EM101" s="78"/>
      <c r="EN101" s="78"/>
      <c r="EO101" s="79"/>
      <c r="EQ101" s="78"/>
      <c r="ER101" s="78"/>
      <c r="ES101" s="79"/>
      <c r="EU101" s="78"/>
      <c r="EV101" s="78"/>
      <c r="EW101" s="79"/>
      <c r="EY101" s="78"/>
      <c r="EZ101" s="78"/>
      <c r="FA101" s="79"/>
      <c r="FC101" s="78"/>
      <c r="FD101" s="78"/>
      <c r="FE101" s="79"/>
      <c r="FG101" s="78"/>
      <c r="FH101" s="78"/>
      <c r="FI101" s="79"/>
      <c r="FK101" s="78"/>
      <c r="FL101" s="78"/>
      <c r="FM101" s="79"/>
      <c r="FO101" s="78"/>
      <c r="FP101" s="78"/>
      <c r="FQ101" s="79"/>
      <c r="FS101" s="78"/>
      <c r="FT101" s="78"/>
      <c r="FU101" s="79"/>
      <c r="FW101" s="78"/>
      <c r="FX101" s="78"/>
      <c r="FY101" s="79"/>
      <c r="GA101" s="78"/>
      <c r="GB101" s="78"/>
      <c r="GC101" s="79"/>
      <c r="GE101" s="78"/>
      <c r="GF101" s="78"/>
      <c r="GG101" s="79"/>
      <c r="GI101" s="78"/>
      <c r="GJ101" s="78"/>
      <c r="GK101" s="79"/>
      <c r="GM101" s="78"/>
      <c r="GN101" s="78"/>
      <c r="GO101" s="79"/>
      <c r="GQ101" s="78"/>
      <c r="GR101" s="78"/>
      <c r="GS101" s="79"/>
      <c r="GU101" s="78"/>
      <c r="GV101" s="78"/>
      <c r="GW101" s="79"/>
      <c r="GY101" s="78"/>
      <c r="GZ101" s="78"/>
      <c r="HA101" s="79"/>
      <c r="HC101" s="78"/>
      <c r="HD101" s="78"/>
      <c r="HE101" s="79"/>
      <c r="HG101" s="78"/>
      <c r="HH101" s="78"/>
      <c r="HI101" s="79"/>
      <c r="HK101" s="78"/>
      <c r="HL101" s="78"/>
      <c r="HM101" s="79"/>
      <c r="HO101" s="78"/>
      <c r="HP101" s="78"/>
      <c r="HQ101" s="79"/>
      <c r="HS101" s="78"/>
      <c r="HT101" s="78"/>
      <c r="HU101" s="79"/>
      <c r="HW101" s="78"/>
      <c r="HX101" s="78"/>
      <c r="HY101" s="79"/>
      <c r="IA101" s="78"/>
      <c r="IB101" s="78"/>
      <c r="IC101" s="79"/>
      <c r="IE101" s="78"/>
      <c r="IF101" s="78"/>
      <c r="IG101" s="79"/>
      <c r="II101" s="78"/>
      <c r="IJ101" s="78"/>
      <c r="IK101" s="79"/>
      <c r="IM101" s="78"/>
      <c r="IN101" s="78"/>
      <c r="IO101" s="79"/>
      <c r="IQ101" s="78"/>
      <c r="IR101" s="78"/>
      <c r="IS101" s="79"/>
      <c r="IU101" s="78"/>
    </row>
    <row r="102" spans="1:255" ht="15" customHeight="1" x14ac:dyDescent="0.2">
      <c r="B102" s="77"/>
      <c r="E102" s="69"/>
      <c r="I102" s="68"/>
      <c r="K102" s="70"/>
      <c r="L102" s="70"/>
      <c r="M102" s="68"/>
      <c r="O102" s="70"/>
      <c r="P102" s="70"/>
      <c r="Q102" s="68"/>
      <c r="S102" s="70"/>
      <c r="T102" s="70"/>
      <c r="U102" s="79"/>
      <c r="W102" s="78"/>
      <c r="X102" s="78"/>
      <c r="Y102" s="79"/>
      <c r="AA102" s="78"/>
      <c r="AB102" s="78"/>
      <c r="AC102" s="79"/>
      <c r="AE102" s="78"/>
      <c r="AF102" s="78"/>
      <c r="AG102" s="79"/>
      <c r="AI102" s="78"/>
      <c r="AJ102" s="78"/>
      <c r="AK102" s="79"/>
      <c r="AM102" s="78"/>
      <c r="AN102" s="78"/>
      <c r="AO102" s="79"/>
      <c r="AQ102" s="78"/>
      <c r="AR102" s="78"/>
      <c r="AS102" s="79"/>
      <c r="AU102" s="78"/>
      <c r="AV102" s="78"/>
      <c r="AW102" s="79"/>
      <c r="AY102" s="78"/>
      <c r="AZ102" s="78"/>
      <c r="BA102" s="79"/>
      <c r="BC102" s="78"/>
      <c r="BD102" s="78"/>
      <c r="BE102" s="79"/>
      <c r="BG102" s="78"/>
      <c r="BH102" s="78"/>
      <c r="BI102" s="79"/>
      <c r="BK102" s="78"/>
      <c r="BL102" s="78"/>
      <c r="BM102" s="79"/>
      <c r="BO102" s="78"/>
      <c r="BP102" s="78"/>
      <c r="BQ102" s="79"/>
      <c r="BS102" s="78"/>
      <c r="BT102" s="78"/>
      <c r="BU102" s="79"/>
      <c r="BW102" s="78"/>
      <c r="BX102" s="78"/>
      <c r="BY102" s="79"/>
      <c r="CA102" s="78"/>
      <c r="CB102" s="78"/>
      <c r="CC102" s="79"/>
      <c r="CE102" s="78"/>
      <c r="CF102" s="78"/>
      <c r="CG102" s="79"/>
      <c r="CI102" s="78"/>
      <c r="CJ102" s="78"/>
      <c r="CK102" s="79"/>
      <c r="CM102" s="78"/>
      <c r="CN102" s="78"/>
      <c r="CO102" s="79"/>
      <c r="CQ102" s="78"/>
      <c r="CR102" s="78"/>
      <c r="CS102" s="79"/>
      <c r="CU102" s="78"/>
      <c r="CV102" s="78"/>
      <c r="CW102" s="79"/>
      <c r="CY102" s="78"/>
      <c r="CZ102" s="78"/>
      <c r="DA102" s="79"/>
      <c r="DC102" s="78"/>
      <c r="DD102" s="78"/>
      <c r="DE102" s="79"/>
      <c r="DG102" s="78"/>
      <c r="DH102" s="78"/>
      <c r="DI102" s="79"/>
      <c r="DK102" s="78"/>
      <c r="DL102" s="78"/>
      <c r="DM102" s="79"/>
      <c r="DO102" s="78"/>
      <c r="DP102" s="78"/>
      <c r="DQ102" s="79"/>
      <c r="DS102" s="78"/>
      <c r="DT102" s="78"/>
      <c r="DU102" s="79"/>
      <c r="DW102" s="78"/>
      <c r="DX102" s="78"/>
      <c r="DY102" s="79"/>
      <c r="EA102" s="78"/>
      <c r="EB102" s="78"/>
      <c r="EC102" s="79"/>
      <c r="EE102" s="78"/>
      <c r="EF102" s="78"/>
      <c r="EG102" s="79"/>
      <c r="EI102" s="78"/>
      <c r="EJ102" s="78"/>
      <c r="EK102" s="79"/>
      <c r="EM102" s="78"/>
      <c r="EN102" s="78"/>
      <c r="EO102" s="79"/>
      <c r="EQ102" s="78"/>
      <c r="ER102" s="78"/>
      <c r="ES102" s="79"/>
      <c r="EU102" s="78"/>
      <c r="EV102" s="78"/>
      <c r="EW102" s="79"/>
      <c r="EY102" s="78"/>
      <c r="EZ102" s="78"/>
      <c r="FA102" s="79"/>
      <c r="FC102" s="78"/>
      <c r="FD102" s="78"/>
      <c r="FE102" s="79"/>
      <c r="FG102" s="78"/>
      <c r="FH102" s="78"/>
      <c r="FI102" s="79"/>
      <c r="FK102" s="78"/>
      <c r="FL102" s="78"/>
      <c r="FM102" s="79"/>
      <c r="FO102" s="78"/>
      <c r="FP102" s="78"/>
      <c r="FQ102" s="79"/>
      <c r="FS102" s="78"/>
      <c r="FT102" s="78"/>
      <c r="FU102" s="79"/>
      <c r="FW102" s="78"/>
      <c r="FX102" s="78"/>
      <c r="FY102" s="79"/>
      <c r="GA102" s="78"/>
      <c r="GB102" s="78"/>
      <c r="GC102" s="79"/>
      <c r="GE102" s="78"/>
      <c r="GF102" s="78"/>
      <c r="GG102" s="79"/>
      <c r="GI102" s="78"/>
      <c r="GJ102" s="78"/>
      <c r="GK102" s="79"/>
      <c r="GM102" s="78"/>
      <c r="GN102" s="78"/>
      <c r="GO102" s="79"/>
      <c r="GQ102" s="78"/>
      <c r="GR102" s="78"/>
      <c r="GS102" s="79"/>
      <c r="GU102" s="78"/>
      <c r="GV102" s="78"/>
      <c r="GW102" s="79"/>
      <c r="GY102" s="78"/>
      <c r="GZ102" s="78"/>
      <c r="HA102" s="79"/>
      <c r="HC102" s="78"/>
      <c r="HD102" s="78"/>
      <c r="HE102" s="79"/>
      <c r="HG102" s="78"/>
      <c r="HH102" s="78"/>
      <c r="HI102" s="79"/>
      <c r="HK102" s="78"/>
      <c r="HL102" s="78"/>
      <c r="HM102" s="79"/>
      <c r="HO102" s="78"/>
      <c r="HP102" s="78"/>
      <c r="HQ102" s="79"/>
      <c r="HS102" s="78"/>
      <c r="HT102" s="78"/>
      <c r="HU102" s="79"/>
      <c r="HW102" s="78"/>
      <c r="HX102" s="78"/>
      <c r="HY102" s="79"/>
      <c r="IA102" s="78"/>
      <c r="IB102" s="78"/>
      <c r="IC102" s="79"/>
      <c r="IE102" s="78"/>
      <c r="IF102" s="78"/>
      <c r="IG102" s="79"/>
      <c r="II102" s="78"/>
      <c r="IJ102" s="78"/>
      <c r="IK102" s="79"/>
      <c r="IM102" s="78"/>
      <c r="IN102" s="78"/>
      <c r="IO102" s="79"/>
      <c r="IQ102" s="78"/>
      <c r="IR102" s="78"/>
      <c r="IS102" s="79"/>
      <c r="IU102" s="78"/>
    </row>
    <row r="103" spans="1:255" ht="15" customHeight="1" x14ac:dyDescent="0.2">
      <c r="A103" s="203"/>
      <c r="B103" s="204"/>
      <c r="E103" s="69"/>
      <c r="I103" s="68"/>
      <c r="K103" s="70"/>
      <c r="L103" s="70"/>
      <c r="M103" s="68"/>
      <c r="O103" s="70"/>
      <c r="P103" s="70"/>
      <c r="Q103" s="68"/>
      <c r="S103" s="70"/>
      <c r="T103" s="70"/>
      <c r="U103" s="79"/>
      <c r="W103" s="78"/>
      <c r="X103" s="78"/>
      <c r="Y103" s="79"/>
      <c r="AA103" s="78"/>
      <c r="AB103" s="78"/>
      <c r="AC103" s="79"/>
      <c r="AE103" s="78"/>
      <c r="AF103" s="78"/>
      <c r="AG103" s="79"/>
      <c r="AI103" s="78"/>
      <c r="AJ103" s="78"/>
      <c r="AK103" s="79"/>
      <c r="AM103" s="78"/>
      <c r="AN103" s="78"/>
      <c r="AO103" s="79"/>
      <c r="AQ103" s="78"/>
      <c r="AR103" s="78"/>
      <c r="AS103" s="79"/>
      <c r="AU103" s="78"/>
      <c r="AV103" s="78"/>
      <c r="AW103" s="79"/>
      <c r="AY103" s="78"/>
      <c r="AZ103" s="78"/>
      <c r="BA103" s="79"/>
      <c r="BC103" s="78"/>
      <c r="BD103" s="78"/>
      <c r="BE103" s="79"/>
      <c r="BG103" s="78"/>
      <c r="BH103" s="78"/>
      <c r="BI103" s="79"/>
      <c r="BK103" s="78"/>
      <c r="BL103" s="78"/>
      <c r="BM103" s="79"/>
      <c r="BO103" s="78"/>
      <c r="BP103" s="78"/>
      <c r="BQ103" s="79"/>
      <c r="BS103" s="78"/>
      <c r="BT103" s="78"/>
      <c r="BU103" s="79"/>
      <c r="BW103" s="78"/>
      <c r="BX103" s="78"/>
      <c r="BY103" s="79"/>
      <c r="CA103" s="78"/>
      <c r="CB103" s="78"/>
      <c r="CC103" s="79"/>
      <c r="CE103" s="78"/>
      <c r="CF103" s="78"/>
      <c r="CG103" s="79"/>
      <c r="CI103" s="78"/>
      <c r="CJ103" s="78"/>
      <c r="CK103" s="79"/>
      <c r="CM103" s="78"/>
      <c r="CN103" s="78"/>
      <c r="CO103" s="79"/>
      <c r="CQ103" s="78"/>
      <c r="CR103" s="78"/>
      <c r="CS103" s="79"/>
      <c r="CU103" s="78"/>
      <c r="CV103" s="78"/>
      <c r="CW103" s="79"/>
      <c r="CY103" s="78"/>
      <c r="CZ103" s="78"/>
      <c r="DA103" s="79"/>
      <c r="DC103" s="78"/>
      <c r="DD103" s="78"/>
      <c r="DE103" s="79"/>
      <c r="DG103" s="78"/>
      <c r="DH103" s="78"/>
      <c r="DI103" s="79"/>
      <c r="DK103" s="78"/>
      <c r="DL103" s="78"/>
      <c r="DM103" s="79"/>
      <c r="DO103" s="78"/>
      <c r="DP103" s="78"/>
      <c r="DQ103" s="79"/>
      <c r="DS103" s="78"/>
      <c r="DT103" s="78"/>
      <c r="DU103" s="79"/>
      <c r="DW103" s="78"/>
      <c r="DX103" s="78"/>
      <c r="DY103" s="79"/>
      <c r="EA103" s="78"/>
      <c r="EB103" s="78"/>
      <c r="EC103" s="79"/>
      <c r="EE103" s="78"/>
      <c r="EF103" s="78"/>
      <c r="EG103" s="79"/>
      <c r="EI103" s="78"/>
      <c r="EJ103" s="78"/>
      <c r="EK103" s="79"/>
      <c r="EM103" s="78"/>
      <c r="EN103" s="78"/>
      <c r="EO103" s="79"/>
      <c r="EQ103" s="78"/>
      <c r="ER103" s="78"/>
      <c r="ES103" s="79"/>
      <c r="EU103" s="78"/>
      <c r="EV103" s="78"/>
      <c r="EW103" s="79"/>
      <c r="EY103" s="78"/>
      <c r="EZ103" s="78"/>
      <c r="FA103" s="79"/>
      <c r="FC103" s="78"/>
      <c r="FD103" s="78"/>
      <c r="FE103" s="79"/>
      <c r="FG103" s="78"/>
      <c r="FH103" s="78"/>
      <c r="FI103" s="79"/>
      <c r="FK103" s="78"/>
      <c r="FL103" s="78"/>
      <c r="FM103" s="79"/>
      <c r="FO103" s="78"/>
      <c r="FP103" s="78"/>
      <c r="FQ103" s="79"/>
      <c r="FS103" s="78"/>
      <c r="FT103" s="78"/>
      <c r="FU103" s="79"/>
      <c r="FW103" s="78"/>
      <c r="FX103" s="78"/>
      <c r="FY103" s="79"/>
      <c r="GA103" s="78"/>
      <c r="GB103" s="78"/>
      <c r="GC103" s="79"/>
      <c r="GE103" s="78"/>
      <c r="GF103" s="78"/>
      <c r="GG103" s="79"/>
      <c r="GI103" s="78"/>
      <c r="GJ103" s="78"/>
      <c r="GK103" s="79"/>
      <c r="GM103" s="78"/>
      <c r="GN103" s="78"/>
      <c r="GO103" s="79"/>
      <c r="GQ103" s="78"/>
      <c r="GR103" s="78"/>
      <c r="GS103" s="79"/>
      <c r="GU103" s="78"/>
      <c r="GV103" s="78"/>
      <c r="GW103" s="79"/>
      <c r="GY103" s="78"/>
      <c r="GZ103" s="78"/>
      <c r="HA103" s="79"/>
      <c r="HC103" s="78"/>
      <c r="HD103" s="78"/>
      <c r="HE103" s="79"/>
      <c r="HG103" s="78"/>
      <c r="HH103" s="78"/>
      <c r="HI103" s="79"/>
      <c r="HK103" s="78"/>
      <c r="HL103" s="78"/>
      <c r="HM103" s="79"/>
      <c r="HO103" s="78"/>
      <c r="HP103" s="78"/>
      <c r="HQ103" s="79"/>
      <c r="HS103" s="78"/>
      <c r="HT103" s="78"/>
      <c r="HU103" s="79"/>
      <c r="HW103" s="78"/>
      <c r="HX103" s="78"/>
      <c r="HY103" s="79"/>
      <c r="IA103" s="78"/>
      <c r="IB103" s="78"/>
      <c r="IC103" s="79"/>
      <c r="IE103" s="78"/>
      <c r="IF103" s="78"/>
      <c r="IG103" s="79"/>
      <c r="II103" s="78"/>
      <c r="IJ103" s="78"/>
      <c r="IK103" s="79"/>
      <c r="IM103" s="78"/>
      <c r="IN103" s="78"/>
      <c r="IO103" s="79"/>
      <c r="IQ103" s="78"/>
      <c r="IR103" s="78"/>
      <c r="IS103" s="79"/>
      <c r="IU103" s="78"/>
    </row>
    <row r="104" spans="1:255" ht="15" customHeight="1" x14ac:dyDescent="0.2">
      <c r="A104" s="203"/>
      <c r="B104" s="204"/>
      <c r="E104" s="69"/>
      <c r="G104" s="69"/>
      <c r="I104" s="68"/>
      <c r="K104" s="70"/>
      <c r="L104" s="70"/>
      <c r="M104" s="68"/>
      <c r="O104" s="70"/>
      <c r="P104" s="70"/>
      <c r="Q104" s="68"/>
      <c r="S104" s="70"/>
      <c r="T104" s="70"/>
      <c r="U104" s="79"/>
      <c r="W104" s="78"/>
      <c r="X104" s="78"/>
      <c r="Y104" s="79"/>
      <c r="AA104" s="78"/>
      <c r="AB104" s="78"/>
      <c r="AC104" s="79"/>
      <c r="AE104" s="78"/>
      <c r="AF104" s="78"/>
      <c r="AG104" s="79"/>
      <c r="AI104" s="78"/>
      <c r="AJ104" s="78"/>
      <c r="AK104" s="79"/>
      <c r="AM104" s="78"/>
      <c r="AN104" s="78"/>
      <c r="AO104" s="79"/>
      <c r="AQ104" s="78"/>
      <c r="AR104" s="78"/>
      <c r="AS104" s="79"/>
      <c r="AU104" s="78"/>
      <c r="AV104" s="78"/>
      <c r="AW104" s="79"/>
      <c r="AY104" s="78"/>
      <c r="AZ104" s="78"/>
      <c r="BA104" s="79"/>
      <c r="BC104" s="78"/>
      <c r="BD104" s="78"/>
      <c r="BE104" s="79"/>
      <c r="BG104" s="78"/>
      <c r="BH104" s="78"/>
      <c r="BI104" s="79"/>
      <c r="BK104" s="78"/>
      <c r="BL104" s="78"/>
      <c r="BM104" s="79"/>
      <c r="BO104" s="78"/>
      <c r="BP104" s="78"/>
      <c r="BQ104" s="79"/>
      <c r="BS104" s="78"/>
      <c r="BT104" s="78"/>
      <c r="BU104" s="79"/>
      <c r="BW104" s="78"/>
      <c r="BX104" s="78"/>
      <c r="BY104" s="79"/>
      <c r="CA104" s="78"/>
      <c r="CB104" s="78"/>
      <c r="CC104" s="79"/>
      <c r="CE104" s="78"/>
      <c r="CF104" s="78"/>
      <c r="CG104" s="79"/>
      <c r="CI104" s="78"/>
      <c r="CJ104" s="78"/>
      <c r="CK104" s="79"/>
      <c r="CM104" s="78"/>
      <c r="CN104" s="78"/>
      <c r="CO104" s="79"/>
      <c r="CQ104" s="78"/>
      <c r="CR104" s="78"/>
      <c r="CS104" s="79"/>
      <c r="CU104" s="78"/>
      <c r="CV104" s="78"/>
      <c r="CW104" s="79"/>
      <c r="CY104" s="78"/>
      <c r="CZ104" s="78"/>
      <c r="DA104" s="79"/>
      <c r="DC104" s="78"/>
      <c r="DD104" s="78"/>
      <c r="DE104" s="79"/>
      <c r="DG104" s="78"/>
      <c r="DH104" s="78"/>
      <c r="DI104" s="79"/>
      <c r="DK104" s="78"/>
      <c r="DL104" s="78"/>
      <c r="DM104" s="79"/>
      <c r="DO104" s="78"/>
      <c r="DP104" s="78"/>
      <c r="DQ104" s="79"/>
      <c r="DS104" s="78"/>
      <c r="DT104" s="78"/>
      <c r="DU104" s="79"/>
      <c r="DW104" s="78"/>
      <c r="DX104" s="78"/>
      <c r="DY104" s="79"/>
      <c r="EA104" s="78"/>
      <c r="EB104" s="78"/>
      <c r="EC104" s="79"/>
      <c r="EE104" s="78"/>
      <c r="EF104" s="78"/>
      <c r="EG104" s="79"/>
      <c r="EI104" s="78"/>
      <c r="EJ104" s="78"/>
      <c r="EK104" s="79"/>
      <c r="EM104" s="78"/>
      <c r="EN104" s="78"/>
      <c r="EO104" s="79"/>
      <c r="EQ104" s="78"/>
      <c r="ER104" s="78"/>
      <c r="ES104" s="79"/>
      <c r="EU104" s="78"/>
      <c r="EV104" s="78"/>
      <c r="EW104" s="79"/>
      <c r="EY104" s="78"/>
      <c r="EZ104" s="78"/>
      <c r="FA104" s="79"/>
      <c r="FC104" s="78"/>
      <c r="FD104" s="78"/>
      <c r="FE104" s="79"/>
      <c r="FG104" s="78"/>
      <c r="FH104" s="78"/>
      <c r="FI104" s="79"/>
      <c r="FK104" s="78"/>
      <c r="FL104" s="78"/>
      <c r="FM104" s="79"/>
      <c r="FO104" s="78"/>
      <c r="FP104" s="78"/>
      <c r="FQ104" s="79"/>
      <c r="FS104" s="78"/>
      <c r="FT104" s="78"/>
      <c r="FU104" s="79"/>
      <c r="FW104" s="78"/>
      <c r="FX104" s="78"/>
      <c r="FY104" s="79"/>
      <c r="GA104" s="78"/>
      <c r="GB104" s="78"/>
      <c r="GC104" s="79"/>
      <c r="GE104" s="78"/>
      <c r="GF104" s="78"/>
      <c r="GG104" s="79"/>
      <c r="GI104" s="78"/>
      <c r="GJ104" s="78"/>
      <c r="GK104" s="79"/>
      <c r="GM104" s="78"/>
      <c r="GN104" s="78"/>
      <c r="GO104" s="79"/>
      <c r="GQ104" s="78"/>
      <c r="GR104" s="78"/>
      <c r="GS104" s="79"/>
      <c r="GU104" s="78"/>
      <c r="GV104" s="78"/>
      <c r="GW104" s="79"/>
      <c r="GY104" s="78"/>
      <c r="GZ104" s="78"/>
      <c r="HA104" s="79"/>
      <c r="HC104" s="78"/>
      <c r="HD104" s="78"/>
      <c r="HE104" s="79"/>
      <c r="HG104" s="78"/>
      <c r="HH104" s="78"/>
      <c r="HI104" s="79"/>
      <c r="HK104" s="78"/>
      <c r="HL104" s="78"/>
      <c r="HM104" s="79"/>
      <c r="HO104" s="78"/>
      <c r="HP104" s="78"/>
      <c r="HQ104" s="79"/>
      <c r="HS104" s="78"/>
      <c r="HT104" s="78"/>
      <c r="HU104" s="79"/>
      <c r="HW104" s="78"/>
      <c r="HX104" s="78"/>
      <c r="HY104" s="79"/>
      <c r="IA104" s="78"/>
      <c r="IB104" s="78"/>
      <c r="IC104" s="79"/>
      <c r="IE104" s="78"/>
      <c r="IF104" s="78"/>
      <c r="IG104" s="79"/>
      <c r="II104" s="78"/>
      <c r="IJ104" s="78"/>
      <c r="IK104" s="79"/>
      <c r="IM104" s="78"/>
      <c r="IN104" s="78"/>
      <c r="IO104" s="79"/>
      <c r="IQ104" s="78"/>
      <c r="IR104" s="78"/>
      <c r="IS104" s="79"/>
      <c r="IU104" s="78"/>
    </row>
    <row r="105" spans="1:255" ht="15" customHeight="1" x14ac:dyDescent="0.2">
      <c r="A105" s="203"/>
      <c r="B105" s="204"/>
      <c r="D105" s="75"/>
      <c r="E105" s="205"/>
      <c r="F105" s="69"/>
      <c r="G105" s="70"/>
      <c r="H105" s="70"/>
      <c r="I105" s="68"/>
      <c r="K105" s="70"/>
      <c r="L105" s="70"/>
      <c r="M105" s="68"/>
      <c r="O105" s="70"/>
      <c r="P105" s="70"/>
      <c r="Q105" s="68"/>
      <c r="S105" s="70"/>
      <c r="T105" s="70"/>
      <c r="U105" s="79"/>
      <c r="W105" s="78"/>
      <c r="X105" s="78"/>
      <c r="Y105" s="79"/>
      <c r="AA105" s="78"/>
      <c r="AB105" s="78"/>
      <c r="AC105" s="79"/>
      <c r="AE105" s="78"/>
      <c r="AF105" s="78"/>
      <c r="AG105" s="79"/>
      <c r="AI105" s="78"/>
      <c r="AJ105" s="78"/>
      <c r="AK105" s="79"/>
      <c r="AM105" s="78"/>
      <c r="AN105" s="78"/>
      <c r="AO105" s="79"/>
      <c r="AQ105" s="78"/>
      <c r="AR105" s="78"/>
      <c r="AS105" s="79"/>
      <c r="AU105" s="78"/>
      <c r="AV105" s="78"/>
      <c r="AW105" s="79"/>
      <c r="AY105" s="78"/>
      <c r="AZ105" s="78"/>
      <c r="BA105" s="79"/>
      <c r="BC105" s="78"/>
      <c r="BD105" s="78"/>
      <c r="BE105" s="79"/>
      <c r="BG105" s="78"/>
      <c r="BH105" s="78"/>
      <c r="BI105" s="79"/>
      <c r="BK105" s="78"/>
      <c r="BL105" s="78"/>
      <c r="BM105" s="79"/>
      <c r="BO105" s="78"/>
      <c r="BP105" s="78"/>
      <c r="BQ105" s="79"/>
      <c r="BS105" s="78"/>
      <c r="BT105" s="78"/>
      <c r="BU105" s="79"/>
      <c r="BW105" s="78"/>
      <c r="BX105" s="78"/>
      <c r="BY105" s="79"/>
      <c r="CA105" s="78"/>
      <c r="CB105" s="78"/>
      <c r="CC105" s="79"/>
      <c r="CE105" s="78"/>
      <c r="CF105" s="78"/>
      <c r="CG105" s="79"/>
      <c r="CI105" s="78"/>
      <c r="CJ105" s="78"/>
      <c r="CK105" s="79"/>
      <c r="CM105" s="78"/>
      <c r="CN105" s="78"/>
      <c r="CO105" s="79"/>
      <c r="CQ105" s="78"/>
      <c r="CR105" s="78"/>
      <c r="CS105" s="79"/>
      <c r="CU105" s="78"/>
      <c r="CV105" s="78"/>
      <c r="CW105" s="79"/>
      <c r="CY105" s="78"/>
      <c r="CZ105" s="78"/>
      <c r="DA105" s="79"/>
      <c r="DC105" s="78"/>
      <c r="DD105" s="78"/>
      <c r="DE105" s="79"/>
      <c r="DG105" s="78"/>
      <c r="DH105" s="78"/>
      <c r="DI105" s="79"/>
      <c r="DK105" s="78"/>
      <c r="DL105" s="78"/>
      <c r="DM105" s="79"/>
      <c r="DO105" s="78"/>
      <c r="DP105" s="78"/>
      <c r="DQ105" s="79"/>
      <c r="DS105" s="78"/>
      <c r="DT105" s="78"/>
      <c r="DU105" s="79"/>
      <c r="DW105" s="78"/>
      <c r="DX105" s="78"/>
      <c r="DY105" s="79"/>
      <c r="EA105" s="78"/>
      <c r="EB105" s="78"/>
      <c r="EC105" s="79"/>
      <c r="EE105" s="78"/>
      <c r="EF105" s="78"/>
      <c r="EG105" s="79"/>
      <c r="EI105" s="78"/>
      <c r="EJ105" s="78"/>
      <c r="EK105" s="79"/>
      <c r="EM105" s="78"/>
      <c r="EN105" s="78"/>
      <c r="EO105" s="79"/>
      <c r="EQ105" s="78"/>
      <c r="ER105" s="78"/>
      <c r="ES105" s="79"/>
      <c r="EU105" s="78"/>
      <c r="EV105" s="78"/>
      <c r="EW105" s="79"/>
      <c r="EY105" s="78"/>
      <c r="EZ105" s="78"/>
      <c r="FA105" s="79"/>
      <c r="FC105" s="78"/>
      <c r="FD105" s="78"/>
      <c r="FE105" s="79"/>
      <c r="FG105" s="78"/>
      <c r="FH105" s="78"/>
      <c r="FI105" s="79"/>
      <c r="FK105" s="78"/>
      <c r="FL105" s="78"/>
      <c r="FM105" s="79"/>
      <c r="FO105" s="78"/>
      <c r="FP105" s="78"/>
      <c r="FQ105" s="79"/>
      <c r="FS105" s="78"/>
      <c r="FT105" s="78"/>
      <c r="FU105" s="79"/>
      <c r="FW105" s="78"/>
      <c r="FX105" s="78"/>
      <c r="FY105" s="79"/>
      <c r="GA105" s="78"/>
      <c r="GB105" s="78"/>
      <c r="GC105" s="79"/>
      <c r="GE105" s="78"/>
      <c r="GF105" s="78"/>
      <c r="GG105" s="79"/>
      <c r="GI105" s="78"/>
      <c r="GJ105" s="78"/>
      <c r="GK105" s="79"/>
      <c r="GM105" s="78"/>
      <c r="GN105" s="78"/>
      <c r="GO105" s="79"/>
      <c r="GQ105" s="78"/>
      <c r="GR105" s="78"/>
      <c r="GS105" s="79"/>
      <c r="GU105" s="78"/>
      <c r="GV105" s="78"/>
      <c r="GW105" s="79"/>
      <c r="GY105" s="78"/>
      <c r="GZ105" s="78"/>
      <c r="HA105" s="79"/>
      <c r="HC105" s="78"/>
      <c r="HD105" s="78"/>
      <c r="HE105" s="79"/>
      <c r="HG105" s="78"/>
      <c r="HH105" s="78"/>
      <c r="HI105" s="79"/>
      <c r="HK105" s="78"/>
      <c r="HL105" s="78"/>
      <c r="HM105" s="79"/>
      <c r="HO105" s="78"/>
      <c r="HP105" s="78"/>
      <c r="HQ105" s="79"/>
      <c r="HS105" s="78"/>
      <c r="HT105" s="78"/>
      <c r="HU105" s="79"/>
      <c r="HW105" s="78"/>
      <c r="HX105" s="78"/>
      <c r="HY105" s="79"/>
      <c r="IA105" s="78"/>
      <c r="IB105" s="78"/>
      <c r="IC105" s="79"/>
      <c r="IE105" s="78"/>
      <c r="IF105" s="78"/>
      <c r="IG105" s="79"/>
      <c r="II105" s="78"/>
      <c r="IJ105" s="78"/>
      <c r="IK105" s="79"/>
      <c r="IM105" s="78"/>
      <c r="IN105" s="78"/>
      <c r="IO105" s="79"/>
      <c r="IQ105" s="78"/>
      <c r="IR105" s="78"/>
      <c r="IS105" s="79"/>
      <c r="IU105" s="78"/>
    </row>
    <row r="106" spans="1:255" ht="15" customHeight="1" x14ac:dyDescent="0.2">
      <c r="A106" s="203"/>
      <c r="B106" s="204"/>
      <c r="D106" s="206"/>
      <c r="E106" s="205"/>
      <c r="F106" s="69"/>
      <c r="G106" s="70"/>
      <c r="H106" s="70"/>
      <c r="I106" s="68"/>
      <c r="K106" s="70"/>
      <c r="L106" s="70"/>
      <c r="M106" s="68"/>
      <c r="O106" s="70"/>
      <c r="P106" s="70"/>
      <c r="Q106" s="68"/>
      <c r="S106" s="70"/>
      <c r="T106" s="70"/>
      <c r="U106" s="79"/>
      <c r="W106" s="78"/>
      <c r="X106" s="78"/>
      <c r="Y106" s="79"/>
      <c r="AA106" s="78"/>
      <c r="AB106" s="78"/>
      <c r="AC106" s="79"/>
      <c r="AE106" s="78"/>
      <c r="AF106" s="78"/>
      <c r="AG106" s="79"/>
      <c r="AI106" s="78"/>
      <c r="AJ106" s="78"/>
      <c r="AK106" s="79"/>
      <c r="AM106" s="78"/>
      <c r="AN106" s="78"/>
      <c r="AO106" s="79"/>
      <c r="AQ106" s="78"/>
      <c r="AR106" s="78"/>
      <c r="AS106" s="79"/>
      <c r="AU106" s="78"/>
      <c r="AV106" s="78"/>
      <c r="AW106" s="79"/>
      <c r="AY106" s="78"/>
      <c r="AZ106" s="78"/>
      <c r="BA106" s="79"/>
      <c r="BC106" s="78"/>
      <c r="BD106" s="78"/>
      <c r="BE106" s="79"/>
      <c r="BG106" s="78"/>
      <c r="BH106" s="78"/>
      <c r="BI106" s="79"/>
      <c r="BK106" s="78"/>
      <c r="BL106" s="78"/>
      <c r="BM106" s="79"/>
      <c r="BO106" s="78"/>
      <c r="BP106" s="78"/>
      <c r="BQ106" s="79"/>
      <c r="BS106" s="78"/>
      <c r="BT106" s="78"/>
      <c r="BU106" s="79"/>
      <c r="BW106" s="78"/>
      <c r="BX106" s="78"/>
      <c r="BY106" s="79"/>
      <c r="CA106" s="78"/>
      <c r="CB106" s="78"/>
      <c r="CC106" s="79"/>
      <c r="CE106" s="78"/>
      <c r="CF106" s="78"/>
      <c r="CG106" s="79"/>
      <c r="CI106" s="78"/>
      <c r="CJ106" s="78"/>
      <c r="CK106" s="79"/>
      <c r="CM106" s="78"/>
      <c r="CN106" s="78"/>
      <c r="CO106" s="79"/>
      <c r="CQ106" s="78"/>
      <c r="CR106" s="78"/>
      <c r="CS106" s="79"/>
      <c r="CU106" s="78"/>
      <c r="CV106" s="78"/>
      <c r="CW106" s="79"/>
      <c r="CY106" s="78"/>
      <c r="CZ106" s="78"/>
      <c r="DA106" s="79"/>
      <c r="DC106" s="78"/>
      <c r="DD106" s="78"/>
      <c r="DE106" s="79"/>
      <c r="DG106" s="78"/>
      <c r="DH106" s="78"/>
      <c r="DI106" s="79"/>
      <c r="DK106" s="78"/>
      <c r="DL106" s="78"/>
      <c r="DM106" s="79"/>
      <c r="DO106" s="78"/>
      <c r="DP106" s="78"/>
      <c r="DQ106" s="79"/>
      <c r="DS106" s="78"/>
      <c r="DT106" s="78"/>
      <c r="DU106" s="79"/>
      <c r="DW106" s="78"/>
      <c r="DX106" s="78"/>
      <c r="DY106" s="79"/>
      <c r="EA106" s="78"/>
      <c r="EB106" s="78"/>
      <c r="EC106" s="79"/>
      <c r="EE106" s="78"/>
      <c r="EF106" s="78"/>
      <c r="EG106" s="79"/>
      <c r="EI106" s="78"/>
      <c r="EJ106" s="78"/>
      <c r="EK106" s="79"/>
      <c r="EM106" s="78"/>
      <c r="EN106" s="78"/>
      <c r="EO106" s="79"/>
      <c r="EQ106" s="78"/>
      <c r="ER106" s="78"/>
      <c r="ES106" s="79"/>
      <c r="EU106" s="78"/>
      <c r="EV106" s="78"/>
      <c r="EW106" s="79"/>
      <c r="EY106" s="78"/>
      <c r="EZ106" s="78"/>
      <c r="FA106" s="79"/>
      <c r="FC106" s="78"/>
      <c r="FD106" s="78"/>
      <c r="FE106" s="79"/>
      <c r="FG106" s="78"/>
      <c r="FH106" s="78"/>
      <c r="FI106" s="79"/>
      <c r="FK106" s="78"/>
      <c r="FL106" s="78"/>
      <c r="FM106" s="79"/>
      <c r="FO106" s="78"/>
      <c r="FP106" s="78"/>
      <c r="FQ106" s="79"/>
      <c r="FS106" s="78"/>
      <c r="FT106" s="78"/>
      <c r="FU106" s="79"/>
      <c r="FW106" s="78"/>
      <c r="FX106" s="78"/>
      <c r="FY106" s="79"/>
      <c r="GA106" s="78"/>
      <c r="GB106" s="78"/>
      <c r="GC106" s="79"/>
      <c r="GE106" s="78"/>
      <c r="GF106" s="78"/>
      <c r="GG106" s="79"/>
      <c r="GI106" s="78"/>
      <c r="GJ106" s="78"/>
      <c r="GK106" s="79"/>
      <c r="GM106" s="78"/>
      <c r="GN106" s="78"/>
      <c r="GO106" s="79"/>
      <c r="GQ106" s="78"/>
      <c r="GR106" s="78"/>
      <c r="GS106" s="79"/>
      <c r="GU106" s="78"/>
      <c r="GV106" s="78"/>
      <c r="GW106" s="79"/>
      <c r="GY106" s="78"/>
      <c r="GZ106" s="78"/>
      <c r="HA106" s="79"/>
      <c r="HC106" s="78"/>
      <c r="HD106" s="78"/>
      <c r="HE106" s="79"/>
      <c r="HG106" s="78"/>
      <c r="HH106" s="78"/>
      <c r="HI106" s="79"/>
      <c r="HK106" s="78"/>
      <c r="HL106" s="78"/>
      <c r="HM106" s="79"/>
      <c r="HO106" s="78"/>
      <c r="HP106" s="78"/>
      <c r="HQ106" s="79"/>
      <c r="HS106" s="78"/>
      <c r="HT106" s="78"/>
      <c r="HU106" s="79"/>
      <c r="HW106" s="78"/>
      <c r="HX106" s="78"/>
      <c r="HY106" s="79"/>
      <c r="IA106" s="78"/>
      <c r="IB106" s="78"/>
      <c r="IC106" s="79"/>
      <c r="IE106" s="78"/>
      <c r="IF106" s="78"/>
      <c r="IG106" s="79"/>
      <c r="II106" s="78"/>
      <c r="IJ106" s="78"/>
      <c r="IK106" s="79"/>
      <c r="IM106" s="78"/>
      <c r="IN106" s="78"/>
      <c r="IO106" s="79"/>
      <c r="IQ106" s="78"/>
      <c r="IR106" s="78"/>
      <c r="IS106" s="79"/>
      <c r="IU106" s="78"/>
    </row>
    <row r="107" spans="1:255" ht="15" customHeight="1" x14ac:dyDescent="0.2">
      <c r="B107" s="204"/>
      <c r="D107" s="75"/>
      <c r="E107" s="205"/>
      <c r="F107" s="69"/>
      <c r="G107" s="70"/>
      <c r="H107" s="70"/>
      <c r="I107" s="68"/>
      <c r="K107" s="70"/>
      <c r="L107" s="70"/>
      <c r="M107" s="68"/>
      <c r="O107" s="70"/>
      <c r="P107" s="70"/>
      <c r="Q107" s="68"/>
      <c r="S107" s="70"/>
      <c r="T107" s="70"/>
      <c r="U107" s="79"/>
      <c r="W107" s="78"/>
      <c r="X107" s="78"/>
      <c r="Y107" s="79"/>
      <c r="AA107" s="78"/>
      <c r="AB107" s="78"/>
      <c r="AC107" s="79"/>
      <c r="AE107" s="78"/>
      <c r="AF107" s="78"/>
      <c r="AG107" s="79"/>
      <c r="AI107" s="78"/>
      <c r="AJ107" s="78"/>
      <c r="AK107" s="79"/>
      <c r="AM107" s="78"/>
      <c r="AN107" s="78"/>
      <c r="AO107" s="79"/>
      <c r="AQ107" s="78"/>
      <c r="AR107" s="78"/>
      <c r="AS107" s="79"/>
      <c r="AU107" s="78"/>
      <c r="AV107" s="78"/>
      <c r="AW107" s="79"/>
      <c r="AY107" s="78"/>
      <c r="AZ107" s="78"/>
      <c r="BA107" s="79"/>
      <c r="BC107" s="78"/>
      <c r="BD107" s="78"/>
      <c r="BE107" s="79"/>
      <c r="BG107" s="78"/>
      <c r="BH107" s="78"/>
      <c r="BI107" s="79"/>
      <c r="BK107" s="78"/>
      <c r="BL107" s="78"/>
      <c r="BM107" s="79"/>
      <c r="BO107" s="78"/>
      <c r="BP107" s="78"/>
      <c r="BQ107" s="79"/>
      <c r="BS107" s="78"/>
      <c r="BT107" s="78"/>
      <c r="BU107" s="79"/>
      <c r="BW107" s="78"/>
      <c r="BX107" s="78"/>
      <c r="BY107" s="79"/>
      <c r="CA107" s="78"/>
      <c r="CB107" s="78"/>
      <c r="CC107" s="79"/>
      <c r="CE107" s="78"/>
      <c r="CF107" s="78"/>
      <c r="CG107" s="79"/>
      <c r="CI107" s="78"/>
      <c r="CJ107" s="78"/>
      <c r="CK107" s="79"/>
      <c r="CM107" s="78"/>
      <c r="CN107" s="78"/>
      <c r="CO107" s="79"/>
      <c r="CQ107" s="78"/>
      <c r="CR107" s="78"/>
      <c r="CS107" s="79"/>
      <c r="CU107" s="78"/>
      <c r="CV107" s="78"/>
      <c r="CW107" s="79"/>
      <c r="CY107" s="78"/>
      <c r="CZ107" s="78"/>
      <c r="DA107" s="79"/>
      <c r="DC107" s="78"/>
      <c r="DD107" s="78"/>
      <c r="DE107" s="79"/>
      <c r="DG107" s="78"/>
      <c r="DH107" s="78"/>
      <c r="DI107" s="79"/>
      <c r="DK107" s="78"/>
      <c r="DL107" s="78"/>
      <c r="DM107" s="79"/>
      <c r="DO107" s="78"/>
      <c r="DP107" s="78"/>
      <c r="DQ107" s="79"/>
      <c r="DS107" s="78"/>
      <c r="DT107" s="78"/>
      <c r="DU107" s="79"/>
      <c r="DW107" s="78"/>
      <c r="DX107" s="78"/>
      <c r="DY107" s="79"/>
      <c r="EA107" s="78"/>
      <c r="EB107" s="78"/>
      <c r="EC107" s="79"/>
      <c r="EE107" s="78"/>
      <c r="EF107" s="78"/>
      <c r="EG107" s="79"/>
      <c r="EI107" s="78"/>
      <c r="EJ107" s="78"/>
      <c r="EK107" s="79"/>
      <c r="EM107" s="78"/>
      <c r="EN107" s="78"/>
      <c r="EO107" s="79"/>
      <c r="EQ107" s="78"/>
      <c r="ER107" s="78"/>
      <c r="ES107" s="79"/>
      <c r="EU107" s="78"/>
      <c r="EV107" s="78"/>
      <c r="EW107" s="79"/>
      <c r="EY107" s="78"/>
      <c r="EZ107" s="78"/>
      <c r="FA107" s="79"/>
      <c r="FC107" s="78"/>
      <c r="FD107" s="78"/>
      <c r="FE107" s="79"/>
      <c r="FG107" s="78"/>
      <c r="FH107" s="78"/>
      <c r="FI107" s="79"/>
      <c r="FK107" s="78"/>
      <c r="FL107" s="78"/>
      <c r="FM107" s="79"/>
      <c r="FO107" s="78"/>
      <c r="FP107" s="78"/>
      <c r="FQ107" s="79"/>
      <c r="FS107" s="78"/>
      <c r="FT107" s="78"/>
      <c r="FU107" s="79"/>
      <c r="FW107" s="78"/>
      <c r="FX107" s="78"/>
      <c r="FY107" s="79"/>
      <c r="GA107" s="78"/>
      <c r="GB107" s="78"/>
      <c r="GC107" s="79"/>
      <c r="GE107" s="78"/>
      <c r="GF107" s="78"/>
      <c r="GG107" s="79"/>
      <c r="GI107" s="78"/>
      <c r="GJ107" s="78"/>
      <c r="GK107" s="79"/>
      <c r="GM107" s="78"/>
      <c r="GN107" s="78"/>
      <c r="GO107" s="79"/>
      <c r="GQ107" s="78"/>
      <c r="GR107" s="78"/>
      <c r="GS107" s="79"/>
      <c r="GU107" s="78"/>
      <c r="GV107" s="78"/>
      <c r="GW107" s="79"/>
      <c r="GY107" s="78"/>
      <c r="GZ107" s="78"/>
      <c r="HA107" s="79"/>
      <c r="HC107" s="78"/>
      <c r="HD107" s="78"/>
      <c r="HE107" s="79"/>
      <c r="HG107" s="78"/>
      <c r="HH107" s="78"/>
      <c r="HI107" s="79"/>
      <c r="HK107" s="78"/>
      <c r="HL107" s="78"/>
      <c r="HM107" s="79"/>
      <c r="HO107" s="78"/>
      <c r="HP107" s="78"/>
      <c r="HQ107" s="79"/>
      <c r="HS107" s="78"/>
      <c r="HT107" s="78"/>
      <c r="HU107" s="79"/>
      <c r="HW107" s="78"/>
      <c r="HX107" s="78"/>
      <c r="HY107" s="79"/>
      <c r="IA107" s="78"/>
      <c r="IB107" s="78"/>
      <c r="IC107" s="79"/>
      <c r="IE107" s="78"/>
      <c r="IF107" s="78"/>
      <c r="IG107" s="79"/>
      <c r="II107" s="78"/>
      <c r="IJ107" s="78"/>
      <c r="IK107" s="79"/>
      <c r="IM107" s="78"/>
      <c r="IN107" s="78"/>
      <c r="IO107" s="79"/>
      <c r="IQ107" s="78"/>
      <c r="IR107" s="78"/>
      <c r="IS107" s="79"/>
      <c r="IU107" s="78"/>
    </row>
    <row r="108" spans="1:255" ht="15" customHeight="1" x14ac:dyDescent="0.2">
      <c r="B108" s="204"/>
      <c r="D108" s="75"/>
      <c r="E108" s="205"/>
      <c r="F108" s="69"/>
      <c r="G108" s="70"/>
      <c r="H108" s="70"/>
      <c r="I108" s="68"/>
      <c r="K108" s="70"/>
      <c r="L108" s="70"/>
      <c r="M108" s="68"/>
      <c r="O108" s="70"/>
      <c r="P108" s="70"/>
      <c r="Q108" s="68"/>
      <c r="S108" s="70"/>
      <c r="T108" s="70"/>
      <c r="U108" s="79"/>
      <c r="W108" s="78"/>
      <c r="X108" s="78"/>
      <c r="Y108" s="79"/>
      <c r="AA108" s="78"/>
      <c r="AB108" s="78"/>
      <c r="AC108" s="79"/>
      <c r="AE108" s="78"/>
      <c r="AF108" s="78"/>
      <c r="AG108" s="79"/>
      <c r="AI108" s="78"/>
      <c r="AJ108" s="78"/>
      <c r="AK108" s="79"/>
      <c r="AM108" s="78"/>
      <c r="AN108" s="78"/>
      <c r="AO108" s="79"/>
      <c r="AQ108" s="78"/>
      <c r="AR108" s="78"/>
      <c r="AS108" s="79"/>
      <c r="AU108" s="78"/>
      <c r="AV108" s="78"/>
      <c r="AW108" s="79"/>
      <c r="AY108" s="78"/>
      <c r="AZ108" s="78"/>
      <c r="BA108" s="79"/>
      <c r="BC108" s="78"/>
      <c r="BD108" s="78"/>
      <c r="BE108" s="79"/>
      <c r="BG108" s="78"/>
      <c r="BH108" s="78"/>
      <c r="BI108" s="79"/>
      <c r="BK108" s="78"/>
      <c r="BL108" s="78"/>
      <c r="BM108" s="79"/>
      <c r="BO108" s="78"/>
      <c r="BP108" s="78"/>
      <c r="BQ108" s="79"/>
      <c r="BS108" s="78"/>
      <c r="BT108" s="78"/>
      <c r="BU108" s="79"/>
      <c r="BW108" s="78"/>
      <c r="BX108" s="78"/>
      <c r="BY108" s="79"/>
      <c r="CA108" s="78"/>
      <c r="CB108" s="78"/>
      <c r="CC108" s="79"/>
      <c r="CE108" s="78"/>
      <c r="CF108" s="78"/>
      <c r="CG108" s="79"/>
      <c r="CI108" s="78"/>
      <c r="CJ108" s="78"/>
      <c r="CK108" s="79"/>
      <c r="CM108" s="78"/>
      <c r="CN108" s="78"/>
      <c r="CO108" s="79"/>
      <c r="CQ108" s="78"/>
      <c r="CR108" s="78"/>
      <c r="CS108" s="79"/>
      <c r="CU108" s="78"/>
      <c r="CV108" s="78"/>
      <c r="CW108" s="79"/>
      <c r="CY108" s="78"/>
      <c r="CZ108" s="78"/>
      <c r="DA108" s="79"/>
      <c r="DC108" s="78"/>
      <c r="DD108" s="78"/>
      <c r="DE108" s="79"/>
      <c r="DG108" s="78"/>
      <c r="DH108" s="78"/>
      <c r="DI108" s="79"/>
      <c r="DK108" s="78"/>
      <c r="DL108" s="78"/>
      <c r="DM108" s="79"/>
      <c r="DO108" s="78"/>
      <c r="DP108" s="78"/>
      <c r="DQ108" s="79"/>
      <c r="DS108" s="78"/>
      <c r="DT108" s="78"/>
      <c r="DU108" s="79"/>
      <c r="DW108" s="78"/>
      <c r="DX108" s="78"/>
      <c r="DY108" s="79"/>
      <c r="EA108" s="78"/>
      <c r="EB108" s="78"/>
      <c r="EC108" s="79"/>
      <c r="EE108" s="78"/>
      <c r="EF108" s="78"/>
      <c r="EG108" s="79"/>
      <c r="EI108" s="78"/>
      <c r="EJ108" s="78"/>
      <c r="EK108" s="79"/>
      <c r="EM108" s="78"/>
      <c r="EN108" s="78"/>
      <c r="EO108" s="79"/>
      <c r="EQ108" s="78"/>
      <c r="ER108" s="78"/>
      <c r="ES108" s="79"/>
      <c r="EU108" s="78"/>
      <c r="EV108" s="78"/>
      <c r="EW108" s="79"/>
      <c r="EY108" s="78"/>
      <c r="EZ108" s="78"/>
      <c r="FA108" s="79"/>
      <c r="FC108" s="78"/>
      <c r="FD108" s="78"/>
      <c r="FE108" s="79"/>
      <c r="FG108" s="78"/>
      <c r="FH108" s="78"/>
      <c r="FI108" s="79"/>
      <c r="FK108" s="78"/>
      <c r="FL108" s="78"/>
      <c r="FM108" s="79"/>
      <c r="FO108" s="78"/>
      <c r="FP108" s="78"/>
      <c r="FQ108" s="79"/>
      <c r="FS108" s="78"/>
      <c r="FT108" s="78"/>
      <c r="FU108" s="79"/>
      <c r="FW108" s="78"/>
      <c r="FX108" s="78"/>
      <c r="FY108" s="79"/>
      <c r="GA108" s="78"/>
      <c r="GB108" s="78"/>
      <c r="GC108" s="79"/>
      <c r="GE108" s="78"/>
      <c r="GF108" s="78"/>
      <c r="GG108" s="79"/>
      <c r="GI108" s="78"/>
      <c r="GJ108" s="78"/>
      <c r="GK108" s="79"/>
      <c r="GM108" s="78"/>
      <c r="GN108" s="78"/>
      <c r="GO108" s="79"/>
      <c r="GQ108" s="78"/>
      <c r="GR108" s="78"/>
      <c r="GS108" s="79"/>
      <c r="GU108" s="78"/>
      <c r="GV108" s="78"/>
      <c r="GW108" s="79"/>
      <c r="GY108" s="78"/>
      <c r="GZ108" s="78"/>
      <c r="HA108" s="79"/>
      <c r="HC108" s="78"/>
      <c r="HD108" s="78"/>
      <c r="HE108" s="79"/>
      <c r="HG108" s="78"/>
      <c r="HH108" s="78"/>
      <c r="HI108" s="79"/>
      <c r="HK108" s="78"/>
      <c r="HL108" s="78"/>
      <c r="HM108" s="79"/>
      <c r="HO108" s="78"/>
      <c r="HP108" s="78"/>
      <c r="HQ108" s="79"/>
      <c r="HS108" s="78"/>
      <c r="HT108" s="78"/>
      <c r="HU108" s="79"/>
      <c r="HW108" s="78"/>
      <c r="HX108" s="78"/>
      <c r="HY108" s="79"/>
      <c r="IA108" s="78"/>
      <c r="IB108" s="78"/>
      <c r="IC108" s="79"/>
      <c r="IE108" s="78"/>
      <c r="IF108" s="78"/>
      <c r="IG108" s="79"/>
      <c r="II108" s="78"/>
      <c r="IJ108" s="78"/>
      <c r="IK108" s="79"/>
      <c r="IM108" s="78"/>
      <c r="IN108" s="78"/>
      <c r="IO108" s="79"/>
      <c r="IQ108" s="78"/>
      <c r="IR108" s="78"/>
      <c r="IS108" s="79"/>
      <c r="IU108" s="78"/>
    </row>
    <row r="109" spans="1:255" ht="15" customHeight="1" x14ac:dyDescent="0.2">
      <c r="B109" s="204"/>
      <c r="D109" s="75"/>
      <c r="E109" s="205"/>
      <c r="F109" s="69"/>
      <c r="G109" s="70"/>
      <c r="H109" s="70"/>
      <c r="I109" s="68"/>
      <c r="K109" s="70"/>
      <c r="L109" s="70"/>
      <c r="M109" s="68"/>
      <c r="O109" s="70"/>
      <c r="P109" s="70"/>
      <c r="Q109" s="68"/>
      <c r="S109" s="70"/>
      <c r="T109" s="70"/>
      <c r="U109" s="79"/>
      <c r="W109" s="78"/>
      <c r="X109" s="78"/>
      <c r="Y109" s="79"/>
      <c r="AA109" s="78"/>
      <c r="AB109" s="78"/>
      <c r="AC109" s="79"/>
      <c r="AE109" s="78"/>
      <c r="AF109" s="78"/>
      <c r="AG109" s="79"/>
      <c r="AI109" s="78"/>
      <c r="AJ109" s="78"/>
      <c r="AK109" s="79"/>
      <c r="AM109" s="78"/>
      <c r="AN109" s="78"/>
      <c r="AO109" s="79"/>
      <c r="AQ109" s="78"/>
      <c r="AR109" s="78"/>
      <c r="AS109" s="79"/>
      <c r="AU109" s="78"/>
      <c r="AV109" s="78"/>
      <c r="AW109" s="79"/>
      <c r="AY109" s="78"/>
      <c r="AZ109" s="78"/>
      <c r="BA109" s="79"/>
      <c r="BC109" s="78"/>
      <c r="BD109" s="78"/>
      <c r="BE109" s="79"/>
      <c r="BG109" s="78"/>
      <c r="BH109" s="78"/>
      <c r="BI109" s="79"/>
      <c r="BK109" s="78"/>
      <c r="BL109" s="78"/>
      <c r="BM109" s="79"/>
      <c r="BO109" s="78"/>
      <c r="BP109" s="78"/>
      <c r="BQ109" s="79"/>
      <c r="BS109" s="78"/>
      <c r="BT109" s="78"/>
      <c r="BU109" s="79"/>
      <c r="BW109" s="78"/>
      <c r="BX109" s="78"/>
      <c r="BY109" s="79"/>
      <c r="CA109" s="78"/>
      <c r="CB109" s="78"/>
      <c r="CC109" s="79"/>
      <c r="CE109" s="78"/>
      <c r="CF109" s="78"/>
      <c r="CG109" s="79"/>
      <c r="CI109" s="78"/>
      <c r="CJ109" s="78"/>
      <c r="CK109" s="79"/>
      <c r="CM109" s="78"/>
      <c r="CN109" s="78"/>
      <c r="CO109" s="79"/>
      <c r="CQ109" s="78"/>
      <c r="CR109" s="78"/>
      <c r="CS109" s="79"/>
      <c r="CU109" s="78"/>
      <c r="CV109" s="78"/>
      <c r="CW109" s="79"/>
      <c r="CY109" s="78"/>
      <c r="CZ109" s="78"/>
      <c r="DA109" s="79"/>
      <c r="DC109" s="78"/>
      <c r="DD109" s="78"/>
      <c r="DE109" s="79"/>
      <c r="DG109" s="78"/>
      <c r="DH109" s="78"/>
      <c r="DI109" s="79"/>
      <c r="DK109" s="78"/>
      <c r="DL109" s="78"/>
      <c r="DM109" s="79"/>
      <c r="DO109" s="78"/>
      <c r="DP109" s="78"/>
      <c r="DQ109" s="79"/>
      <c r="DS109" s="78"/>
      <c r="DT109" s="78"/>
      <c r="DU109" s="79"/>
      <c r="DW109" s="78"/>
      <c r="DX109" s="78"/>
      <c r="DY109" s="79"/>
      <c r="EA109" s="78"/>
      <c r="EB109" s="78"/>
      <c r="EC109" s="79"/>
      <c r="EE109" s="78"/>
      <c r="EF109" s="78"/>
      <c r="EG109" s="79"/>
      <c r="EI109" s="78"/>
      <c r="EJ109" s="78"/>
      <c r="EK109" s="79"/>
      <c r="EM109" s="78"/>
      <c r="EN109" s="78"/>
      <c r="EO109" s="79"/>
      <c r="EQ109" s="78"/>
      <c r="ER109" s="78"/>
      <c r="ES109" s="79"/>
      <c r="EU109" s="78"/>
      <c r="EV109" s="78"/>
      <c r="EW109" s="79"/>
      <c r="EY109" s="78"/>
      <c r="EZ109" s="78"/>
      <c r="FA109" s="79"/>
      <c r="FC109" s="78"/>
      <c r="FD109" s="78"/>
      <c r="FE109" s="79"/>
      <c r="FG109" s="78"/>
      <c r="FH109" s="78"/>
      <c r="FI109" s="79"/>
      <c r="FK109" s="78"/>
      <c r="FL109" s="78"/>
      <c r="FM109" s="79"/>
      <c r="FO109" s="78"/>
      <c r="FP109" s="78"/>
      <c r="FQ109" s="79"/>
      <c r="FS109" s="78"/>
      <c r="FT109" s="78"/>
      <c r="FU109" s="79"/>
      <c r="FW109" s="78"/>
      <c r="FX109" s="78"/>
      <c r="FY109" s="79"/>
      <c r="GA109" s="78"/>
      <c r="GB109" s="78"/>
      <c r="GC109" s="79"/>
      <c r="GE109" s="78"/>
      <c r="GF109" s="78"/>
      <c r="GG109" s="79"/>
      <c r="GI109" s="78"/>
      <c r="GJ109" s="78"/>
      <c r="GK109" s="79"/>
      <c r="GM109" s="78"/>
      <c r="GN109" s="78"/>
      <c r="GO109" s="79"/>
      <c r="GQ109" s="78"/>
      <c r="GR109" s="78"/>
      <c r="GS109" s="79"/>
      <c r="GU109" s="78"/>
      <c r="GV109" s="78"/>
      <c r="GW109" s="79"/>
      <c r="GY109" s="78"/>
      <c r="GZ109" s="78"/>
      <c r="HA109" s="79"/>
      <c r="HC109" s="78"/>
      <c r="HD109" s="78"/>
      <c r="HE109" s="79"/>
      <c r="HG109" s="78"/>
      <c r="HH109" s="78"/>
      <c r="HI109" s="79"/>
      <c r="HK109" s="78"/>
      <c r="HL109" s="78"/>
      <c r="HM109" s="79"/>
      <c r="HO109" s="78"/>
      <c r="HP109" s="78"/>
      <c r="HQ109" s="79"/>
      <c r="HS109" s="78"/>
      <c r="HT109" s="78"/>
      <c r="HU109" s="79"/>
      <c r="HW109" s="78"/>
      <c r="HX109" s="78"/>
      <c r="HY109" s="79"/>
      <c r="IA109" s="78"/>
      <c r="IB109" s="78"/>
      <c r="IC109" s="79"/>
      <c r="IE109" s="78"/>
      <c r="IF109" s="78"/>
      <c r="IG109" s="79"/>
      <c r="II109" s="78"/>
      <c r="IJ109" s="78"/>
      <c r="IK109" s="79"/>
      <c r="IM109" s="78"/>
      <c r="IN109" s="78"/>
      <c r="IO109" s="79"/>
      <c r="IQ109" s="78"/>
      <c r="IR109" s="78"/>
      <c r="IS109" s="79"/>
      <c r="IU109" s="78"/>
    </row>
    <row r="110" spans="1:255" ht="15" customHeight="1" x14ac:dyDescent="0.2">
      <c r="B110" s="204"/>
      <c r="D110" s="75"/>
      <c r="E110" s="205"/>
      <c r="F110" s="69"/>
      <c r="G110" s="70"/>
      <c r="H110" s="70"/>
      <c r="I110" s="68"/>
      <c r="K110" s="70"/>
      <c r="L110" s="70"/>
      <c r="M110" s="68"/>
      <c r="O110" s="70"/>
      <c r="P110" s="70"/>
      <c r="Q110" s="68"/>
      <c r="S110" s="70"/>
      <c r="T110" s="70"/>
      <c r="U110" s="79"/>
      <c r="W110" s="78"/>
      <c r="X110" s="78"/>
      <c r="Y110" s="79"/>
      <c r="AA110" s="78"/>
      <c r="AB110" s="78"/>
      <c r="AC110" s="79"/>
      <c r="AE110" s="78"/>
      <c r="AF110" s="78"/>
      <c r="AG110" s="79"/>
      <c r="AI110" s="78"/>
      <c r="AJ110" s="78"/>
      <c r="AK110" s="79"/>
      <c r="AM110" s="78"/>
      <c r="AN110" s="78"/>
      <c r="AO110" s="79"/>
      <c r="AQ110" s="78"/>
      <c r="AR110" s="78"/>
      <c r="AS110" s="79"/>
      <c r="AU110" s="78"/>
      <c r="AV110" s="78"/>
      <c r="AW110" s="79"/>
      <c r="AY110" s="78"/>
      <c r="AZ110" s="78"/>
      <c r="BA110" s="79"/>
      <c r="BC110" s="78"/>
      <c r="BD110" s="78"/>
      <c r="BE110" s="79"/>
      <c r="BG110" s="78"/>
      <c r="BH110" s="78"/>
      <c r="BI110" s="79"/>
      <c r="BK110" s="78"/>
      <c r="BL110" s="78"/>
      <c r="BM110" s="79"/>
      <c r="BO110" s="78"/>
      <c r="BP110" s="78"/>
      <c r="BQ110" s="79"/>
      <c r="BS110" s="78"/>
      <c r="BT110" s="78"/>
      <c r="BU110" s="79"/>
      <c r="BW110" s="78"/>
      <c r="BX110" s="78"/>
      <c r="BY110" s="79"/>
      <c r="CA110" s="78"/>
      <c r="CB110" s="78"/>
      <c r="CC110" s="79"/>
      <c r="CE110" s="78"/>
      <c r="CF110" s="78"/>
      <c r="CG110" s="79"/>
      <c r="CI110" s="78"/>
      <c r="CJ110" s="78"/>
      <c r="CK110" s="79"/>
      <c r="CM110" s="78"/>
      <c r="CN110" s="78"/>
      <c r="CO110" s="79"/>
      <c r="CQ110" s="78"/>
      <c r="CR110" s="78"/>
      <c r="CS110" s="79"/>
      <c r="CU110" s="78"/>
      <c r="CV110" s="78"/>
      <c r="CW110" s="79"/>
      <c r="CY110" s="78"/>
      <c r="CZ110" s="78"/>
      <c r="DA110" s="79"/>
      <c r="DC110" s="78"/>
      <c r="DD110" s="78"/>
      <c r="DE110" s="79"/>
      <c r="DG110" s="78"/>
      <c r="DH110" s="78"/>
      <c r="DI110" s="79"/>
      <c r="DK110" s="78"/>
      <c r="DL110" s="78"/>
      <c r="DM110" s="79"/>
      <c r="DO110" s="78"/>
      <c r="DP110" s="78"/>
      <c r="DQ110" s="79"/>
      <c r="DS110" s="78"/>
      <c r="DT110" s="78"/>
      <c r="DU110" s="79"/>
      <c r="DW110" s="78"/>
      <c r="DX110" s="78"/>
      <c r="DY110" s="79"/>
      <c r="EA110" s="78"/>
      <c r="EB110" s="78"/>
      <c r="EC110" s="79"/>
      <c r="EE110" s="78"/>
      <c r="EF110" s="78"/>
      <c r="EG110" s="79"/>
      <c r="EI110" s="78"/>
      <c r="EJ110" s="78"/>
      <c r="EK110" s="79"/>
      <c r="EM110" s="78"/>
      <c r="EN110" s="78"/>
      <c r="EO110" s="79"/>
      <c r="EQ110" s="78"/>
      <c r="ER110" s="78"/>
      <c r="ES110" s="79"/>
      <c r="EU110" s="78"/>
      <c r="EV110" s="78"/>
      <c r="EW110" s="79"/>
      <c r="EY110" s="78"/>
      <c r="EZ110" s="78"/>
      <c r="FA110" s="79"/>
      <c r="FC110" s="78"/>
      <c r="FD110" s="78"/>
      <c r="FE110" s="79"/>
      <c r="FG110" s="78"/>
      <c r="FH110" s="78"/>
      <c r="FI110" s="79"/>
      <c r="FK110" s="78"/>
      <c r="FL110" s="78"/>
      <c r="FM110" s="79"/>
      <c r="FO110" s="78"/>
      <c r="FP110" s="78"/>
      <c r="FQ110" s="79"/>
      <c r="FS110" s="78"/>
      <c r="FT110" s="78"/>
      <c r="FU110" s="79"/>
      <c r="FW110" s="78"/>
      <c r="FX110" s="78"/>
      <c r="FY110" s="79"/>
      <c r="GA110" s="78"/>
      <c r="GB110" s="78"/>
      <c r="GC110" s="79"/>
      <c r="GE110" s="78"/>
      <c r="GF110" s="78"/>
      <c r="GG110" s="79"/>
      <c r="GI110" s="78"/>
      <c r="GJ110" s="78"/>
      <c r="GK110" s="79"/>
      <c r="GM110" s="78"/>
      <c r="GN110" s="78"/>
      <c r="GO110" s="79"/>
      <c r="GQ110" s="78"/>
      <c r="GR110" s="78"/>
      <c r="GS110" s="79"/>
      <c r="GU110" s="78"/>
      <c r="GV110" s="78"/>
      <c r="GW110" s="79"/>
      <c r="GY110" s="78"/>
      <c r="GZ110" s="78"/>
      <c r="HA110" s="79"/>
      <c r="HC110" s="78"/>
      <c r="HD110" s="78"/>
      <c r="HE110" s="79"/>
      <c r="HG110" s="78"/>
      <c r="HH110" s="78"/>
      <c r="HI110" s="79"/>
      <c r="HK110" s="78"/>
      <c r="HL110" s="78"/>
      <c r="HM110" s="79"/>
      <c r="HO110" s="78"/>
      <c r="HP110" s="78"/>
      <c r="HQ110" s="79"/>
      <c r="HS110" s="78"/>
      <c r="HT110" s="78"/>
      <c r="HU110" s="79"/>
      <c r="HW110" s="78"/>
      <c r="HX110" s="78"/>
      <c r="HY110" s="79"/>
      <c r="IA110" s="78"/>
      <c r="IB110" s="78"/>
      <c r="IC110" s="79"/>
      <c r="IE110" s="78"/>
      <c r="IF110" s="78"/>
      <c r="IG110" s="79"/>
      <c r="II110" s="78"/>
      <c r="IJ110" s="78"/>
      <c r="IK110" s="79"/>
      <c r="IM110" s="78"/>
      <c r="IN110" s="78"/>
      <c r="IO110" s="79"/>
      <c r="IQ110" s="78"/>
      <c r="IR110" s="78"/>
      <c r="IS110" s="79"/>
      <c r="IU110" s="78"/>
    </row>
    <row r="111" spans="1:255" ht="15" customHeight="1" x14ac:dyDescent="0.2">
      <c r="B111" s="204"/>
      <c r="D111" s="75"/>
      <c r="E111" s="205"/>
      <c r="F111" s="69"/>
      <c r="G111" s="70"/>
      <c r="H111" s="70"/>
      <c r="I111" s="68"/>
      <c r="K111" s="70"/>
      <c r="L111" s="70"/>
      <c r="M111" s="68"/>
      <c r="O111" s="70"/>
      <c r="P111" s="70"/>
      <c r="Q111" s="68"/>
      <c r="S111" s="70"/>
      <c r="T111" s="70"/>
      <c r="U111" s="79"/>
      <c r="W111" s="78"/>
      <c r="X111" s="78"/>
      <c r="Y111" s="79"/>
      <c r="AA111" s="78"/>
      <c r="AB111" s="78"/>
      <c r="AC111" s="79"/>
      <c r="AE111" s="78"/>
      <c r="AF111" s="78"/>
      <c r="AG111" s="79"/>
      <c r="AI111" s="78"/>
      <c r="AJ111" s="78"/>
      <c r="AK111" s="79"/>
      <c r="AM111" s="78"/>
      <c r="AN111" s="78"/>
      <c r="AO111" s="79"/>
      <c r="AQ111" s="78"/>
      <c r="AR111" s="78"/>
      <c r="AS111" s="79"/>
      <c r="AU111" s="78"/>
      <c r="AV111" s="78"/>
      <c r="AW111" s="79"/>
      <c r="AY111" s="78"/>
      <c r="AZ111" s="78"/>
      <c r="BA111" s="79"/>
      <c r="BC111" s="78"/>
      <c r="BD111" s="78"/>
      <c r="BE111" s="79"/>
      <c r="BG111" s="78"/>
      <c r="BH111" s="78"/>
      <c r="BI111" s="79"/>
      <c r="BK111" s="78"/>
      <c r="BL111" s="78"/>
      <c r="BM111" s="79"/>
      <c r="BO111" s="78"/>
      <c r="BP111" s="78"/>
      <c r="BQ111" s="79"/>
      <c r="BS111" s="78"/>
      <c r="BT111" s="78"/>
      <c r="BU111" s="79"/>
      <c r="BW111" s="78"/>
      <c r="BX111" s="78"/>
      <c r="BY111" s="79"/>
      <c r="CA111" s="78"/>
      <c r="CB111" s="78"/>
      <c r="CC111" s="79"/>
      <c r="CE111" s="78"/>
      <c r="CF111" s="78"/>
      <c r="CG111" s="79"/>
      <c r="CI111" s="78"/>
      <c r="CJ111" s="78"/>
      <c r="CK111" s="79"/>
      <c r="CM111" s="78"/>
      <c r="CN111" s="78"/>
      <c r="CO111" s="79"/>
      <c r="CQ111" s="78"/>
      <c r="CR111" s="78"/>
      <c r="CS111" s="79"/>
      <c r="CU111" s="78"/>
      <c r="CV111" s="78"/>
      <c r="CW111" s="79"/>
      <c r="CY111" s="78"/>
      <c r="CZ111" s="78"/>
      <c r="DA111" s="79"/>
      <c r="DC111" s="78"/>
      <c r="DD111" s="78"/>
      <c r="DE111" s="79"/>
      <c r="DG111" s="78"/>
      <c r="DH111" s="78"/>
      <c r="DI111" s="79"/>
      <c r="DK111" s="78"/>
      <c r="DL111" s="78"/>
      <c r="DM111" s="79"/>
      <c r="DO111" s="78"/>
      <c r="DP111" s="78"/>
      <c r="DQ111" s="79"/>
      <c r="DS111" s="78"/>
      <c r="DT111" s="78"/>
      <c r="DU111" s="79"/>
      <c r="DW111" s="78"/>
      <c r="DX111" s="78"/>
      <c r="DY111" s="79"/>
      <c r="EA111" s="78"/>
      <c r="EB111" s="78"/>
      <c r="EC111" s="79"/>
      <c r="EE111" s="78"/>
      <c r="EF111" s="78"/>
      <c r="EG111" s="79"/>
      <c r="EI111" s="78"/>
      <c r="EJ111" s="78"/>
      <c r="EK111" s="79"/>
      <c r="EM111" s="78"/>
      <c r="EN111" s="78"/>
      <c r="EO111" s="79"/>
      <c r="EQ111" s="78"/>
      <c r="ER111" s="78"/>
      <c r="ES111" s="79"/>
      <c r="EU111" s="78"/>
      <c r="EV111" s="78"/>
      <c r="EW111" s="79"/>
      <c r="EY111" s="78"/>
      <c r="EZ111" s="78"/>
      <c r="FA111" s="79"/>
      <c r="FC111" s="78"/>
      <c r="FD111" s="78"/>
      <c r="FE111" s="79"/>
      <c r="FG111" s="78"/>
      <c r="FH111" s="78"/>
      <c r="FI111" s="79"/>
      <c r="FK111" s="78"/>
      <c r="FL111" s="78"/>
      <c r="FM111" s="79"/>
      <c r="FO111" s="78"/>
      <c r="FP111" s="78"/>
      <c r="FQ111" s="79"/>
      <c r="FS111" s="78"/>
      <c r="FT111" s="78"/>
      <c r="FU111" s="79"/>
      <c r="FW111" s="78"/>
      <c r="FX111" s="78"/>
      <c r="FY111" s="79"/>
      <c r="GA111" s="78"/>
      <c r="GB111" s="78"/>
      <c r="GC111" s="79"/>
      <c r="GE111" s="78"/>
      <c r="GF111" s="78"/>
      <c r="GG111" s="79"/>
      <c r="GI111" s="78"/>
      <c r="GJ111" s="78"/>
      <c r="GK111" s="79"/>
      <c r="GM111" s="78"/>
      <c r="GN111" s="78"/>
      <c r="GO111" s="79"/>
      <c r="GQ111" s="78"/>
      <c r="GR111" s="78"/>
      <c r="GS111" s="79"/>
      <c r="GU111" s="78"/>
      <c r="GV111" s="78"/>
      <c r="GW111" s="79"/>
      <c r="GY111" s="78"/>
      <c r="GZ111" s="78"/>
      <c r="HA111" s="79"/>
      <c r="HC111" s="78"/>
      <c r="HD111" s="78"/>
      <c r="HE111" s="79"/>
      <c r="HG111" s="78"/>
      <c r="HH111" s="78"/>
      <c r="HI111" s="79"/>
      <c r="HK111" s="78"/>
      <c r="HL111" s="78"/>
      <c r="HM111" s="79"/>
      <c r="HO111" s="78"/>
      <c r="HP111" s="78"/>
      <c r="HQ111" s="79"/>
      <c r="HS111" s="78"/>
      <c r="HT111" s="78"/>
      <c r="HU111" s="79"/>
      <c r="HW111" s="78"/>
      <c r="HX111" s="78"/>
      <c r="HY111" s="79"/>
      <c r="IA111" s="78"/>
      <c r="IB111" s="78"/>
      <c r="IC111" s="79"/>
      <c r="IE111" s="78"/>
      <c r="IF111" s="78"/>
      <c r="IG111" s="79"/>
      <c r="II111" s="78"/>
      <c r="IJ111" s="78"/>
      <c r="IK111" s="79"/>
      <c r="IM111" s="78"/>
      <c r="IN111" s="78"/>
      <c r="IO111" s="79"/>
      <c r="IQ111" s="78"/>
      <c r="IR111" s="78"/>
      <c r="IS111" s="79"/>
      <c r="IU111" s="78"/>
    </row>
    <row r="112" spans="1:255" ht="15" customHeight="1" x14ac:dyDescent="0.2">
      <c r="B112" s="204"/>
      <c r="D112" s="75"/>
      <c r="E112" s="205"/>
      <c r="F112" s="69"/>
      <c r="G112" s="70"/>
      <c r="H112" s="70"/>
      <c r="I112" s="68"/>
      <c r="K112" s="70"/>
      <c r="L112" s="70"/>
      <c r="M112" s="68"/>
      <c r="O112" s="70"/>
      <c r="P112" s="70"/>
      <c r="Q112" s="68"/>
      <c r="S112" s="70"/>
      <c r="T112" s="70"/>
      <c r="U112" s="79"/>
      <c r="W112" s="78"/>
      <c r="X112" s="78"/>
      <c r="Y112" s="79"/>
      <c r="AA112" s="78"/>
      <c r="AB112" s="78"/>
      <c r="AC112" s="79"/>
      <c r="AE112" s="78"/>
      <c r="AF112" s="78"/>
      <c r="AG112" s="79"/>
      <c r="AI112" s="78"/>
      <c r="AJ112" s="78"/>
      <c r="AK112" s="79"/>
      <c r="AM112" s="78"/>
      <c r="AN112" s="78"/>
      <c r="AO112" s="79"/>
      <c r="AQ112" s="78"/>
      <c r="AR112" s="78"/>
      <c r="AS112" s="79"/>
      <c r="AU112" s="78"/>
      <c r="AV112" s="78"/>
      <c r="AW112" s="79"/>
      <c r="AY112" s="78"/>
      <c r="AZ112" s="78"/>
      <c r="BA112" s="79"/>
      <c r="BC112" s="78"/>
      <c r="BD112" s="78"/>
      <c r="BE112" s="79"/>
      <c r="BG112" s="78"/>
      <c r="BH112" s="78"/>
      <c r="BI112" s="79"/>
      <c r="BK112" s="78"/>
      <c r="BL112" s="78"/>
      <c r="BM112" s="79"/>
      <c r="BO112" s="78"/>
      <c r="BP112" s="78"/>
      <c r="BQ112" s="79"/>
      <c r="BS112" s="78"/>
      <c r="BT112" s="78"/>
      <c r="BU112" s="79"/>
      <c r="BW112" s="78"/>
      <c r="BX112" s="78"/>
      <c r="BY112" s="79"/>
      <c r="CA112" s="78"/>
      <c r="CB112" s="78"/>
      <c r="CC112" s="79"/>
      <c r="CE112" s="78"/>
      <c r="CF112" s="78"/>
      <c r="CG112" s="79"/>
      <c r="CI112" s="78"/>
      <c r="CJ112" s="78"/>
      <c r="CK112" s="79"/>
      <c r="CM112" s="78"/>
      <c r="CN112" s="78"/>
      <c r="CO112" s="79"/>
      <c r="CQ112" s="78"/>
      <c r="CR112" s="78"/>
      <c r="CS112" s="79"/>
      <c r="CU112" s="78"/>
      <c r="CV112" s="78"/>
      <c r="CW112" s="79"/>
      <c r="CY112" s="78"/>
      <c r="CZ112" s="78"/>
      <c r="DA112" s="79"/>
      <c r="DC112" s="78"/>
      <c r="DD112" s="78"/>
      <c r="DE112" s="79"/>
      <c r="DG112" s="78"/>
      <c r="DH112" s="78"/>
      <c r="DI112" s="79"/>
      <c r="DK112" s="78"/>
      <c r="DL112" s="78"/>
      <c r="DM112" s="79"/>
      <c r="DO112" s="78"/>
      <c r="DP112" s="78"/>
      <c r="DQ112" s="79"/>
      <c r="DS112" s="78"/>
      <c r="DT112" s="78"/>
      <c r="DU112" s="79"/>
      <c r="DW112" s="78"/>
      <c r="DX112" s="78"/>
      <c r="DY112" s="79"/>
      <c r="EA112" s="78"/>
      <c r="EB112" s="78"/>
      <c r="EC112" s="79"/>
      <c r="EE112" s="78"/>
      <c r="EF112" s="78"/>
      <c r="EG112" s="79"/>
      <c r="EI112" s="78"/>
      <c r="EJ112" s="78"/>
      <c r="EK112" s="79"/>
      <c r="EM112" s="78"/>
      <c r="EN112" s="78"/>
      <c r="EO112" s="79"/>
      <c r="EQ112" s="78"/>
      <c r="ER112" s="78"/>
      <c r="ES112" s="79"/>
      <c r="EU112" s="78"/>
      <c r="EV112" s="78"/>
      <c r="EW112" s="79"/>
      <c r="EY112" s="78"/>
      <c r="EZ112" s="78"/>
      <c r="FA112" s="79"/>
      <c r="FC112" s="78"/>
      <c r="FD112" s="78"/>
      <c r="FE112" s="79"/>
      <c r="FG112" s="78"/>
      <c r="FH112" s="78"/>
      <c r="FI112" s="79"/>
      <c r="FK112" s="78"/>
      <c r="FL112" s="78"/>
      <c r="FM112" s="79"/>
      <c r="FO112" s="78"/>
      <c r="FP112" s="78"/>
      <c r="FQ112" s="79"/>
      <c r="FS112" s="78"/>
      <c r="FT112" s="78"/>
      <c r="FU112" s="79"/>
      <c r="FW112" s="78"/>
      <c r="FX112" s="78"/>
      <c r="FY112" s="79"/>
      <c r="GA112" s="78"/>
      <c r="GB112" s="78"/>
      <c r="GC112" s="79"/>
      <c r="GE112" s="78"/>
      <c r="GF112" s="78"/>
      <c r="GG112" s="79"/>
      <c r="GI112" s="78"/>
      <c r="GJ112" s="78"/>
      <c r="GK112" s="79"/>
      <c r="GM112" s="78"/>
      <c r="GN112" s="78"/>
      <c r="GO112" s="79"/>
      <c r="GQ112" s="78"/>
      <c r="GR112" s="78"/>
      <c r="GS112" s="79"/>
      <c r="GU112" s="78"/>
      <c r="GV112" s="78"/>
      <c r="GW112" s="79"/>
      <c r="GY112" s="78"/>
      <c r="GZ112" s="78"/>
      <c r="HA112" s="79"/>
      <c r="HC112" s="78"/>
      <c r="HD112" s="78"/>
      <c r="HE112" s="79"/>
      <c r="HG112" s="78"/>
      <c r="HH112" s="78"/>
      <c r="HI112" s="79"/>
      <c r="HK112" s="78"/>
      <c r="HL112" s="78"/>
      <c r="HM112" s="79"/>
      <c r="HO112" s="78"/>
      <c r="HP112" s="78"/>
      <c r="HQ112" s="79"/>
      <c r="HS112" s="78"/>
      <c r="HT112" s="78"/>
      <c r="HU112" s="79"/>
      <c r="HW112" s="78"/>
      <c r="HX112" s="78"/>
      <c r="HY112" s="79"/>
      <c r="IA112" s="78"/>
      <c r="IB112" s="78"/>
      <c r="IC112" s="79"/>
      <c r="IE112" s="78"/>
      <c r="IF112" s="78"/>
      <c r="IG112" s="79"/>
      <c r="II112" s="78"/>
      <c r="IJ112" s="78"/>
      <c r="IK112" s="79"/>
      <c r="IM112" s="78"/>
      <c r="IN112" s="78"/>
      <c r="IO112" s="79"/>
      <c r="IQ112" s="78"/>
      <c r="IR112" s="78"/>
      <c r="IS112" s="79"/>
      <c r="IU112" s="78"/>
    </row>
    <row r="113" spans="1:255" ht="15" customHeight="1" x14ac:dyDescent="0.2">
      <c r="B113" s="204"/>
      <c r="D113" s="75"/>
      <c r="E113" s="205"/>
      <c r="F113" s="69"/>
      <c r="G113" s="70"/>
      <c r="H113" s="70"/>
      <c r="I113" s="68"/>
      <c r="K113" s="70"/>
      <c r="L113" s="70"/>
      <c r="M113" s="68"/>
      <c r="O113" s="70"/>
      <c r="P113" s="70"/>
      <c r="Q113" s="68"/>
      <c r="S113" s="70"/>
      <c r="T113" s="70"/>
      <c r="U113" s="79"/>
      <c r="W113" s="78"/>
      <c r="X113" s="78"/>
      <c r="Y113" s="79"/>
      <c r="AA113" s="78"/>
      <c r="AB113" s="78"/>
      <c r="AC113" s="79"/>
      <c r="AE113" s="78"/>
      <c r="AF113" s="78"/>
      <c r="AG113" s="79"/>
      <c r="AI113" s="78"/>
      <c r="AJ113" s="78"/>
      <c r="AK113" s="79"/>
      <c r="AM113" s="78"/>
      <c r="AN113" s="78"/>
      <c r="AO113" s="79"/>
      <c r="AQ113" s="78"/>
      <c r="AR113" s="78"/>
      <c r="AS113" s="79"/>
      <c r="AU113" s="78"/>
      <c r="AV113" s="78"/>
      <c r="AW113" s="79"/>
      <c r="AY113" s="78"/>
      <c r="AZ113" s="78"/>
      <c r="BA113" s="79"/>
      <c r="BC113" s="78"/>
      <c r="BD113" s="78"/>
      <c r="BE113" s="79"/>
      <c r="BG113" s="78"/>
      <c r="BH113" s="78"/>
      <c r="BI113" s="79"/>
      <c r="BK113" s="78"/>
      <c r="BL113" s="78"/>
      <c r="BM113" s="79"/>
      <c r="BO113" s="78"/>
      <c r="BP113" s="78"/>
      <c r="BQ113" s="79"/>
      <c r="BS113" s="78"/>
      <c r="BT113" s="78"/>
      <c r="BU113" s="79"/>
      <c r="BW113" s="78"/>
      <c r="BX113" s="78"/>
      <c r="BY113" s="79"/>
      <c r="CA113" s="78"/>
      <c r="CB113" s="78"/>
      <c r="CC113" s="79"/>
      <c r="CE113" s="78"/>
      <c r="CF113" s="78"/>
      <c r="CG113" s="79"/>
      <c r="CI113" s="78"/>
      <c r="CJ113" s="78"/>
      <c r="CK113" s="79"/>
      <c r="CM113" s="78"/>
      <c r="CN113" s="78"/>
      <c r="CO113" s="79"/>
      <c r="CQ113" s="78"/>
      <c r="CR113" s="78"/>
      <c r="CS113" s="79"/>
      <c r="CU113" s="78"/>
      <c r="CV113" s="78"/>
      <c r="CW113" s="79"/>
      <c r="CY113" s="78"/>
      <c r="CZ113" s="78"/>
      <c r="DA113" s="79"/>
      <c r="DC113" s="78"/>
      <c r="DD113" s="78"/>
      <c r="DE113" s="79"/>
      <c r="DG113" s="78"/>
      <c r="DH113" s="78"/>
      <c r="DI113" s="79"/>
      <c r="DK113" s="78"/>
      <c r="DL113" s="78"/>
      <c r="DM113" s="79"/>
      <c r="DO113" s="78"/>
      <c r="DP113" s="78"/>
      <c r="DQ113" s="79"/>
      <c r="DS113" s="78"/>
      <c r="DT113" s="78"/>
      <c r="DU113" s="79"/>
      <c r="DW113" s="78"/>
      <c r="DX113" s="78"/>
      <c r="DY113" s="79"/>
      <c r="EA113" s="78"/>
      <c r="EB113" s="78"/>
      <c r="EC113" s="79"/>
      <c r="EE113" s="78"/>
      <c r="EF113" s="78"/>
      <c r="EG113" s="79"/>
      <c r="EI113" s="78"/>
      <c r="EJ113" s="78"/>
      <c r="EK113" s="79"/>
      <c r="EM113" s="78"/>
      <c r="EN113" s="78"/>
      <c r="EO113" s="79"/>
      <c r="EQ113" s="78"/>
      <c r="ER113" s="78"/>
      <c r="ES113" s="79"/>
      <c r="EU113" s="78"/>
      <c r="EV113" s="78"/>
      <c r="EW113" s="79"/>
      <c r="EY113" s="78"/>
      <c r="EZ113" s="78"/>
      <c r="FA113" s="79"/>
      <c r="FC113" s="78"/>
      <c r="FD113" s="78"/>
      <c r="FE113" s="79"/>
      <c r="FG113" s="78"/>
      <c r="FH113" s="78"/>
      <c r="FI113" s="79"/>
      <c r="FK113" s="78"/>
      <c r="FL113" s="78"/>
      <c r="FM113" s="79"/>
      <c r="FO113" s="78"/>
      <c r="FP113" s="78"/>
      <c r="FQ113" s="79"/>
      <c r="FS113" s="78"/>
      <c r="FT113" s="78"/>
      <c r="FU113" s="79"/>
      <c r="FW113" s="78"/>
      <c r="FX113" s="78"/>
      <c r="FY113" s="79"/>
      <c r="GA113" s="78"/>
      <c r="GB113" s="78"/>
      <c r="GC113" s="79"/>
      <c r="GE113" s="78"/>
      <c r="GF113" s="78"/>
      <c r="GG113" s="79"/>
      <c r="GI113" s="78"/>
      <c r="GJ113" s="78"/>
      <c r="GK113" s="79"/>
      <c r="GM113" s="78"/>
      <c r="GN113" s="78"/>
      <c r="GO113" s="79"/>
      <c r="GQ113" s="78"/>
      <c r="GR113" s="78"/>
      <c r="GS113" s="79"/>
      <c r="GU113" s="78"/>
      <c r="GV113" s="78"/>
      <c r="GW113" s="79"/>
      <c r="GY113" s="78"/>
      <c r="GZ113" s="78"/>
      <c r="HA113" s="79"/>
      <c r="HC113" s="78"/>
      <c r="HD113" s="78"/>
      <c r="HE113" s="79"/>
      <c r="HG113" s="78"/>
      <c r="HH113" s="78"/>
      <c r="HI113" s="79"/>
      <c r="HK113" s="78"/>
      <c r="HL113" s="78"/>
      <c r="HM113" s="79"/>
      <c r="HO113" s="78"/>
      <c r="HP113" s="78"/>
      <c r="HQ113" s="79"/>
      <c r="HS113" s="78"/>
      <c r="HT113" s="78"/>
      <c r="HU113" s="79"/>
      <c r="HW113" s="78"/>
      <c r="HX113" s="78"/>
      <c r="HY113" s="79"/>
      <c r="IA113" s="78"/>
      <c r="IB113" s="78"/>
      <c r="IC113" s="79"/>
      <c r="IE113" s="78"/>
      <c r="IF113" s="78"/>
      <c r="IG113" s="79"/>
      <c r="II113" s="78"/>
      <c r="IJ113" s="78"/>
      <c r="IK113" s="79"/>
      <c r="IM113" s="78"/>
      <c r="IN113" s="78"/>
      <c r="IO113" s="79"/>
      <c r="IQ113" s="78"/>
      <c r="IR113" s="78"/>
      <c r="IS113" s="79"/>
    </row>
    <row r="114" spans="1:255" ht="15" customHeight="1" x14ac:dyDescent="0.2">
      <c r="B114" s="204"/>
      <c r="D114" s="75"/>
      <c r="E114" s="205"/>
      <c r="F114" s="69"/>
      <c r="G114" s="70"/>
      <c r="H114" s="70"/>
      <c r="I114" s="68"/>
      <c r="K114" s="70"/>
      <c r="L114" s="70"/>
      <c r="M114" s="68"/>
      <c r="O114" s="70"/>
      <c r="P114" s="70"/>
      <c r="Q114" s="68"/>
      <c r="S114" s="70"/>
      <c r="T114" s="70"/>
      <c r="U114" s="79"/>
      <c r="W114" s="78"/>
      <c r="X114" s="78"/>
      <c r="Y114" s="79"/>
      <c r="AA114" s="78"/>
      <c r="AB114" s="78"/>
      <c r="AC114" s="79"/>
      <c r="AE114" s="78"/>
      <c r="AF114" s="78"/>
      <c r="AG114" s="79"/>
      <c r="AI114" s="78"/>
      <c r="AJ114" s="78"/>
      <c r="AK114" s="79"/>
      <c r="AM114" s="78"/>
      <c r="AN114" s="78"/>
      <c r="AO114" s="79"/>
      <c r="AQ114" s="78"/>
      <c r="AR114" s="78"/>
      <c r="AS114" s="79"/>
      <c r="AU114" s="78"/>
      <c r="AV114" s="78"/>
      <c r="AW114" s="79"/>
      <c r="AY114" s="78"/>
      <c r="AZ114" s="78"/>
      <c r="BA114" s="79"/>
      <c r="BC114" s="78"/>
      <c r="BD114" s="78"/>
      <c r="BE114" s="79"/>
      <c r="BG114" s="78"/>
      <c r="BH114" s="78"/>
      <c r="BI114" s="79"/>
      <c r="BK114" s="78"/>
      <c r="BL114" s="78"/>
      <c r="BM114" s="79"/>
      <c r="BO114" s="78"/>
      <c r="BP114" s="78"/>
      <c r="BQ114" s="79"/>
      <c r="BS114" s="78"/>
      <c r="BT114" s="78"/>
      <c r="BU114" s="79"/>
      <c r="BW114" s="78"/>
      <c r="BX114" s="78"/>
      <c r="BY114" s="79"/>
      <c r="CA114" s="78"/>
      <c r="CB114" s="78"/>
      <c r="CC114" s="79"/>
      <c r="CE114" s="78"/>
      <c r="CF114" s="78"/>
      <c r="CG114" s="79"/>
      <c r="CI114" s="78"/>
      <c r="CJ114" s="78"/>
      <c r="CK114" s="79"/>
      <c r="CM114" s="78"/>
      <c r="CN114" s="78"/>
      <c r="CO114" s="79"/>
      <c r="CQ114" s="78"/>
      <c r="CR114" s="78"/>
      <c r="CS114" s="79"/>
      <c r="CU114" s="78"/>
      <c r="CV114" s="78"/>
      <c r="CW114" s="79"/>
      <c r="CY114" s="78"/>
      <c r="CZ114" s="78"/>
      <c r="DA114" s="79"/>
      <c r="DC114" s="78"/>
      <c r="DD114" s="78"/>
      <c r="DE114" s="79"/>
      <c r="DG114" s="78"/>
      <c r="DH114" s="78"/>
      <c r="DI114" s="79"/>
      <c r="DK114" s="78"/>
      <c r="DL114" s="78"/>
      <c r="DM114" s="79"/>
      <c r="DO114" s="78"/>
      <c r="DP114" s="78"/>
      <c r="DQ114" s="79"/>
      <c r="DS114" s="78"/>
      <c r="DT114" s="78"/>
      <c r="DU114" s="79"/>
      <c r="DW114" s="78"/>
      <c r="DX114" s="78"/>
      <c r="DY114" s="79"/>
      <c r="EA114" s="78"/>
      <c r="EB114" s="78"/>
      <c r="EC114" s="79"/>
      <c r="EE114" s="78"/>
      <c r="EF114" s="78"/>
      <c r="EG114" s="79"/>
      <c r="EI114" s="78"/>
      <c r="EJ114" s="78"/>
      <c r="EK114" s="79"/>
      <c r="EM114" s="78"/>
      <c r="EN114" s="78"/>
      <c r="EO114" s="79"/>
      <c r="EQ114" s="78"/>
      <c r="ER114" s="78"/>
      <c r="ES114" s="79"/>
      <c r="EU114" s="78"/>
      <c r="EV114" s="78"/>
      <c r="EW114" s="79"/>
      <c r="EY114" s="78"/>
      <c r="EZ114" s="78"/>
      <c r="FA114" s="79"/>
      <c r="FC114" s="78"/>
      <c r="FD114" s="78"/>
      <c r="FE114" s="79"/>
      <c r="FG114" s="78"/>
      <c r="FH114" s="78"/>
      <c r="FI114" s="79"/>
      <c r="FK114" s="78"/>
      <c r="FL114" s="78"/>
      <c r="FM114" s="79"/>
      <c r="FO114" s="78"/>
      <c r="FP114" s="78"/>
      <c r="FQ114" s="79"/>
      <c r="FS114" s="78"/>
      <c r="FT114" s="78"/>
      <c r="FU114" s="79"/>
      <c r="FW114" s="78"/>
      <c r="FX114" s="78"/>
      <c r="FY114" s="79"/>
      <c r="GA114" s="78"/>
      <c r="GB114" s="78"/>
      <c r="GC114" s="79"/>
      <c r="GE114" s="78"/>
      <c r="GF114" s="78"/>
      <c r="GG114" s="79"/>
      <c r="GI114" s="78"/>
      <c r="GJ114" s="78"/>
      <c r="GK114" s="79"/>
      <c r="GM114" s="78"/>
      <c r="GN114" s="78"/>
      <c r="GO114" s="79"/>
      <c r="GQ114" s="78"/>
      <c r="GR114" s="78"/>
      <c r="GS114" s="79"/>
      <c r="GU114" s="78"/>
      <c r="GV114" s="78"/>
      <c r="GW114" s="79"/>
      <c r="GY114" s="78"/>
      <c r="GZ114" s="78"/>
      <c r="HA114" s="79"/>
      <c r="HC114" s="78"/>
      <c r="HD114" s="78"/>
      <c r="HE114" s="79"/>
      <c r="HG114" s="78"/>
      <c r="HH114" s="78"/>
      <c r="HI114" s="79"/>
      <c r="HK114" s="78"/>
      <c r="HL114" s="78"/>
      <c r="HM114" s="79"/>
      <c r="HO114" s="78"/>
      <c r="HP114" s="78"/>
      <c r="HQ114" s="79"/>
      <c r="HS114" s="78"/>
      <c r="HT114" s="78"/>
      <c r="HU114" s="79"/>
      <c r="HW114" s="78"/>
      <c r="HX114" s="78"/>
      <c r="HY114" s="79"/>
      <c r="IA114" s="78"/>
      <c r="IB114" s="78"/>
      <c r="IC114" s="79"/>
      <c r="IE114" s="78"/>
      <c r="IF114" s="78"/>
      <c r="IG114" s="79"/>
      <c r="II114" s="78"/>
      <c r="IJ114" s="78"/>
      <c r="IK114" s="79"/>
      <c r="IM114" s="78"/>
      <c r="IN114" s="78"/>
      <c r="IO114" s="79"/>
      <c r="IQ114" s="78"/>
      <c r="IR114" s="78"/>
      <c r="IS114" s="79"/>
    </row>
    <row r="115" spans="1:255" ht="15" customHeight="1" x14ac:dyDescent="0.2">
      <c r="B115" s="204"/>
      <c r="D115" s="75"/>
      <c r="E115" s="205"/>
      <c r="F115" s="69"/>
      <c r="G115" s="70"/>
      <c r="H115" s="70"/>
      <c r="I115" s="68"/>
      <c r="K115" s="70"/>
      <c r="L115" s="70"/>
      <c r="M115" s="68"/>
      <c r="O115" s="70"/>
      <c r="P115" s="70"/>
      <c r="Q115" s="68"/>
      <c r="S115" s="70"/>
      <c r="T115" s="70"/>
      <c r="U115" s="79"/>
      <c r="W115" s="78"/>
      <c r="X115" s="78"/>
      <c r="Y115" s="79"/>
      <c r="AA115" s="78"/>
      <c r="AB115" s="78"/>
      <c r="AC115" s="79"/>
      <c r="AE115" s="78"/>
      <c r="AF115" s="78"/>
      <c r="AG115" s="79"/>
      <c r="AI115" s="78"/>
      <c r="AJ115" s="78"/>
      <c r="AK115" s="79"/>
      <c r="AM115" s="78"/>
      <c r="AN115" s="78"/>
      <c r="AO115" s="79"/>
      <c r="AQ115" s="78"/>
      <c r="AR115" s="78"/>
      <c r="AS115" s="79"/>
      <c r="AU115" s="78"/>
      <c r="AV115" s="78"/>
      <c r="AW115" s="79"/>
      <c r="AY115" s="78"/>
      <c r="AZ115" s="78"/>
      <c r="BA115" s="79"/>
      <c r="BC115" s="78"/>
      <c r="BD115" s="78"/>
      <c r="BE115" s="79"/>
      <c r="BG115" s="78"/>
      <c r="BH115" s="78"/>
      <c r="BI115" s="79"/>
      <c r="BK115" s="78"/>
      <c r="BL115" s="78"/>
      <c r="BM115" s="79"/>
      <c r="BO115" s="78"/>
      <c r="BP115" s="78"/>
      <c r="BQ115" s="79"/>
      <c r="BS115" s="78"/>
      <c r="BT115" s="78"/>
      <c r="BU115" s="79"/>
      <c r="BW115" s="78"/>
      <c r="BX115" s="78"/>
      <c r="BY115" s="79"/>
      <c r="CA115" s="78"/>
      <c r="CB115" s="78"/>
      <c r="CC115" s="79"/>
      <c r="CE115" s="78"/>
      <c r="CF115" s="78"/>
      <c r="CG115" s="79"/>
      <c r="CI115" s="78"/>
      <c r="CJ115" s="78"/>
      <c r="CK115" s="79"/>
      <c r="CM115" s="78"/>
      <c r="CN115" s="78"/>
      <c r="CO115" s="79"/>
      <c r="CQ115" s="78"/>
      <c r="CR115" s="78"/>
      <c r="CS115" s="79"/>
      <c r="CU115" s="78"/>
      <c r="CV115" s="78"/>
      <c r="CW115" s="79"/>
      <c r="CY115" s="78"/>
      <c r="CZ115" s="78"/>
      <c r="DA115" s="79"/>
      <c r="DC115" s="78"/>
      <c r="DD115" s="78"/>
      <c r="DE115" s="79"/>
      <c r="DG115" s="78"/>
      <c r="DH115" s="78"/>
      <c r="DI115" s="79"/>
      <c r="DK115" s="78"/>
      <c r="DL115" s="78"/>
      <c r="DM115" s="79"/>
      <c r="DO115" s="78"/>
      <c r="DP115" s="78"/>
      <c r="DQ115" s="79"/>
      <c r="DS115" s="78"/>
      <c r="DT115" s="78"/>
      <c r="DU115" s="79"/>
      <c r="DW115" s="78"/>
      <c r="DX115" s="78"/>
      <c r="DY115" s="79"/>
      <c r="EA115" s="78"/>
      <c r="EB115" s="78"/>
      <c r="EC115" s="79"/>
      <c r="EE115" s="78"/>
      <c r="EF115" s="78"/>
      <c r="EG115" s="79"/>
      <c r="EI115" s="78"/>
      <c r="EJ115" s="78"/>
      <c r="EK115" s="79"/>
      <c r="EM115" s="78"/>
      <c r="EN115" s="78"/>
      <c r="EO115" s="79"/>
      <c r="EQ115" s="78"/>
      <c r="ER115" s="78"/>
      <c r="ES115" s="79"/>
      <c r="EU115" s="78"/>
      <c r="EV115" s="78"/>
      <c r="EW115" s="79"/>
      <c r="EY115" s="78"/>
      <c r="EZ115" s="78"/>
      <c r="FA115" s="79"/>
      <c r="FC115" s="78"/>
      <c r="FD115" s="78"/>
      <c r="FE115" s="79"/>
      <c r="FG115" s="78"/>
      <c r="FH115" s="78"/>
      <c r="FI115" s="79"/>
      <c r="FK115" s="78"/>
      <c r="FL115" s="78"/>
      <c r="FM115" s="79"/>
      <c r="FO115" s="78"/>
      <c r="FP115" s="78"/>
      <c r="FQ115" s="79"/>
      <c r="FS115" s="78"/>
      <c r="FT115" s="78"/>
      <c r="FU115" s="79"/>
      <c r="FW115" s="78"/>
      <c r="FX115" s="78"/>
      <c r="FY115" s="79"/>
      <c r="GA115" s="78"/>
      <c r="GB115" s="78"/>
      <c r="GC115" s="79"/>
      <c r="GE115" s="78"/>
      <c r="GF115" s="78"/>
      <c r="GG115" s="79"/>
      <c r="GI115" s="78"/>
      <c r="GJ115" s="78"/>
      <c r="GK115" s="79"/>
      <c r="GM115" s="78"/>
      <c r="GN115" s="78"/>
      <c r="GO115" s="79"/>
      <c r="GQ115" s="78"/>
      <c r="GR115" s="78"/>
      <c r="GS115" s="79"/>
      <c r="GU115" s="78"/>
      <c r="GV115" s="78"/>
      <c r="GW115" s="79"/>
      <c r="GY115" s="78"/>
      <c r="GZ115" s="78"/>
      <c r="HA115" s="79"/>
      <c r="HC115" s="78"/>
      <c r="HD115" s="78"/>
      <c r="HE115" s="79"/>
      <c r="HG115" s="78"/>
      <c r="HH115" s="78"/>
      <c r="HI115" s="79"/>
      <c r="HK115" s="78"/>
      <c r="HL115" s="78"/>
      <c r="HM115" s="79"/>
      <c r="HO115" s="78"/>
      <c r="HP115" s="78"/>
      <c r="HQ115" s="79"/>
      <c r="HS115" s="78"/>
      <c r="HT115" s="78"/>
      <c r="HU115" s="79"/>
      <c r="HW115" s="78"/>
      <c r="HX115" s="78"/>
      <c r="HY115" s="79"/>
      <c r="IA115" s="78"/>
      <c r="IB115" s="78"/>
      <c r="IC115" s="79"/>
      <c r="IE115" s="78"/>
      <c r="IF115" s="78"/>
      <c r="IG115" s="79"/>
      <c r="II115" s="78"/>
      <c r="IJ115" s="78"/>
      <c r="IK115" s="79"/>
      <c r="IM115" s="78"/>
      <c r="IN115" s="78"/>
      <c r="IO115" s="79"/>
      <c r="IQ115" s="78"/>
      <c r="IR115" s="78"/>
      <c r="IS115" s="79"/>
    </row>
    <row r="116" spans="1:255" ht="15" customHeight="1" x14ac:dyDescent="0.2">
      <c r="B116" s="66"/>
      <c r="D116" s="75"/>
      <c r="E116" s="205"/>
      <c r="F116" s="69"/>
      <c r="G116" s="70"/>
      <c r="H116" s="70"/>
      <c r="I116" s="68"/>
      <c r="K116" s="70"/>
      <c r="L116" s="70"/>
      <c r="M116" s="68"/>
      <c r="O116" s="70"/>
      <c r="P116" s="70"/>
      <c r="Q116" s="68"/>
      <c r="S116" s="70"/>
      <c r="T116" s="70"/>
      <c r="U116" s="79"/>
      <c r="W116" s="78"/>
      <c r="X116" s="78"/>
      <c r="Y116" s="79"/>
      <c r="AA116" s="78"/>
      <c r="AB116" s="78"/>
      <c r="AC116" s="79"/>
      <c r="AE116" s="78"/>
      <c r="AF116" s="78"/>
      <c r="AG116" s="79"/>
      <c r="AI116" s="78"/>
      <c r="AJ116" s="78"/>
      <c r="AK116" s="79"/>
      <c r="AM116" s="78"/>
      <c r="AN116" s="78"/>
      <c r="AO116" s="79"/>
      <c r="AQ116" s="78"/>
      <c r="AR116" s="78"/>
      <c r="AS116" s="79"/>
      <c r="AU116" s="78"/>
      <c r="AV116" s="78"/>
      <c r="AW116" s="79"/>
      <c r="AY116" s="78"/>
      <c r="AZ116" s="78"/>
      <c r="BA116" s="79"/>
      <c r="BC116" s="78"/>
      <c r="BD116" s="78"/>
      <c r="BE116" s="79"/>
      <c r="BG116" s="78"/>
      <c r="BH116" s="78"/>
      <c r="BI116" s="79"/>
      <c r="BK116" s="78"/>
      <c r="BL116" s="78"/>
      <c r="BM116" s="79"/>
      <c r="BO116" s="78"/>
      <c r="BP116" s="78"/>
      <c r="BQ116" s="79"/>
      <c r="BS116" s="78"/>
      <c r="BT116" s="78"/>
      <c r="BU116" s="79"/>
      <c r="BW116" s="78"/>
      <c r="BX116" s="78"/>
      <c r="BY116" s="79"/>
      <c r="CA116" s="78"/>
      <c r="CB116" s="78"/>
      <c r="CC116" s="79"/>
      <c r="CE116" s="78"/>
      <c r="CF116" s="78"/>
      <c r="CG116" s="79"/>
      <c r="CI116" s="78"/>
      <c r="CJ116" s="78"/>
      <c r="CK116" s="79"/>
      <c r="CM116" s="78"/>
      <c r="CN116" s="78"/>
      <c r="CO116" s="79"/>
      <c r="CQ116" s="78"/>
      <c r="CR116" s="78"/>
      <c r="CS116" s="79"/>
      <c r="CU116" s="78"/>
      <c r="CV116" s="78"/>
      <c r="CW116" s="79"/>
      <c r="CY116" s="78"/>
      <c r="CZ116" s="78"/>
      <c r="DA116" s="79"/>
      <c r="DC116" s="78"/>
      <c r="DD116" s="78"/>
      <c r="DE116" s="79"/>
      <c r="DG116" s="78"/>
      <c r="DH116" s="78"/>
      <c r="DI116" s="79"/>
      <c r="DK116" s="78"/>
      <c r="DL116" s="78"/>
      <c r="DM116" s="79"/>
      <c r="DO116" s="78"/>
      <c r="DP116" s="78"/>
      <c r="DQ116" s="79"/>
      <c r="DS116" s="78"/>
      <c r="DT116" s="78"/>
      <c r="DU116" s="79"/>
      <c r="DW116" s="78"/>
      <c r="DX116" s="78"/>
      <c r="DY116" s="79"/>
      <c r="EA116" s="78"/>
      <c r="EB116" s="78"/>
      <c r="EC116" s="79"/>
      <c r="EE116" s="78"/>
      <c r="EF116" s="78"/>
      <c r="EG116" s="79"/>
      <c r="EI116" s="78"/>
      <c r="EJ116" s="78"/>
      <c r="EK116" s="79"/>
      <c r="EM116" s="78"/>
      <c r="EN116" s="78"/>
      <c r="EO116" s="79"/>
      <c r="EQ116" s="78"/>
      <c r="ER116" s="78"/>
      <c r="ES116" s="79"/>
      <c r="EU116" s="78"/>
      <c r="EV116" s="78"/>
      <c r="EW116" s="79"/>
      <c r="EY116" s="78"/>
      <c r="EZ116" s="78"/>
      <c r="FA116" s="79"/>
      <c r="FC116" s="78"/>
      <c r="FD116" s="78"/>
      <c r="FE116" s="79"/>
      <c r="FG116" s="78"/>
      <c r="FH116" s="78"/>
      <c r="FI116" s="79"/>
      <c r="FK116" s="78"/>
      <c r="FL116" s="78"/>
      <c r="FM116" s="79"/>
      <c r="FO116" s="78"/>
      <c r="FP116" s="78"/>
      <c r="FQ116" s="79"/>
      <c r="FS116" s="78"/>
      <c r="FT116" s="78"/>
      <c r="FU116" s="79"/>
      <c r="FW116" s="78"/>
      <c r="FX116" s="78"/>
      <c r="FY116" s="79"/>
      <c r="GA116" s="78"/>
      <c r="GB116" s="78"/>
      <c r="GC116" s="79"/>
      <c r="GE116" s="78"/>
      <c r="GF116" s="78"/>
      <c r="GG116" s="79"/>
      <c r="GI116" s="78"/>
      <c r="GJ116" s="78"/>
      <c r="GK116" s="79"/>
      <c r="GM116" s="78"/>
      <c r="GN116" s="78"/>
      <c r="GO116" s="79"/>
      <c r="GQ116" s="78"/>
      <c r="GR116" s="78"/>
      <c r="GS116" s="79"/>
      <c r="GU116" s="78"/>
      <c r="GV116" s="78"/>
      <c r="GW116" s="79"/>
      <c r="GY116" s="78"/>
      <c r="GZ116" s="78"/>
      <c r="HA116" s="79"/>
      <c r="HC116" s="78"/>
      <c r="HD116" s="78"/>
      <c r="HE116" s="79"/>
      <c r="HG116" s="78"/>
      <c r="HH116" s="78"/>
      <c r="HI116" s="79"/>
      <c r="HK116" s="78"/>
      <c r="HL116" s="78"/>
      <c r="HM116" s="79"/>
      <c r="HO116" s="78"/>
      <c r="HP116" s="78"/>
      <c r="HQ116" s="79"/>
      <c r="HS116" s="78"/>
      <c r="HT116" s="78"/>
      <c r="HU116" s="79"/>
      <c r="HW116" s="78"/>
      <c r="HX116" s="78"/>
      <c r="HY116" s="79"/>
      <c r="IA116" s="78"/>
      <c r="IB116" s="78"/>
      <c r="IC116" s="79"/>
      <c r="IE116" s="78"/>
      <c r="IF116" s="78"/>
      <c r="IG116" s="79"/>
      <c r="II116" s="78"/>
      <c r="IJ116" s="78"/>
      <c r="IK116" s="79"/>
      <c r="IM116" s="78"/>
      <c r="IN116" s="78"/>
      <c r="IO116" s="79"/>
      <c r="IQ116" s="78"/>
      <c r="IR116" s="78"/>
      <c r="IS116" s="79"/>
    </row>
    <row r="117" spans="1:255" ht="15" customHeight="1" x14ac:dyDescent="0.2">
      <c r="A117" s="187"/>
      <c r="B117" s="195"/>
      <c r="C117" s="75"/>
      <c r="E117" s="207"/>
      <c r="F117" s="70"/>
      <c r="G117" s="70"/>
      <c r="H117" s="70"/>
      <c r="I117" s="68"/>
      <c r="K117" s="70"/>
      <c r="L117" s="70"/>
      <c r="M117" s="68"/>
      <c r="O117" s="70"/>
      <c r="P117" s="70"/>
      <c r="Q117" s="68"/>
      <c r="S117" s="70"/>
      <c r="T117" s="70"/>
      <c r="U117" s="79"/>
      <c r="W117" s="78"/>
      <c r="X117" s="78"/>
      <c r="Y117" s="79"/>
      <c r="AA117" s="78"/>
      <c r="AB117" s="78"/>
      <c r="AC117" s="79"/>
      <c r="AE117" s="78"/>
      <c r="AF117" s="78"/>
      <c r="AG117" s="79"/>
      <c r="AI117" s="78"/>
      <c r="AJ117" s="78"/>
      <c r="AK117" s="79"/>
      <c r="AM117" s="78"/>
      <c r="AN117" s="78"/>
      <c r="AO117" s="79"/>
      <c r="AQ117" s="78"/>
      <c r="AR117" s="78"/>
      <c r="AS117" s="79"/>
      <c r="AU117" s="78"/>
      <c r="AV117" s="78"/>
      <c r="AW117" s="79"/>
      <c r="AY117" s="78"/>
      <c r="AZ117" s="78"/>
      <c r="BA117" s="79"/>
      <c r="BC117" s="78"/>
      <c r="BD117" s="78"/>
      <c r="BE117" s="79"/>
      <c r="BG117" s="78"/>
      <c r="BH117" s="78"/>
      <c r="BI117" s="79"/>
      <c r="BK117" s="78"/>
      <c r="BL117" s="78"/>
      <c r="BM117" s="79"/>
      <c r="BO117" s="78"/>
      <c r="BP117" s="78"/>
      <c r="BQ117" s="79"/>
      <c r="BS117" s="78"/>
      <c r="BT117" s="78"/>
      <c r="BU117" s="79"/>
      <c r="BW117" s="78"/>
      <c r="BX117" s="78"/>
      <c r="BY117" s="79"/>
      <c r="CA117" s="78"/>
      <c r="CB117" s="78"/>
      <c r="CC117" s="79"/>
      <c r="CE117" s="78"/>
      <c r="CF117" s="78"/>
      <c r="CG117" s="79"/>
      <c r="CI117" s="78"/>
      <c r="CJ117" s="78"/>
      <c r="CK117" s="79"/>
      <c r="CM117" s="78"/>
      <c r="CN117" s="78"/>
      <c r="CO117" s="79"/>
      <c r="CQ117" s="78"/>
      <c r="CR117" s="78"/>
      <c r="CS117" s="79"/>
      <c r="CU117" s="78"/>
      <c r="CV117" s="78"/>
      <c r="CW117" s="79"/>
      <c r="CY117" s="78"/>
      <c r="CZ117" s="78"/>
      <c r="DA117" s="79"/>
      <c r="DC117" s="78"/>
      <c r="DD117" s="78"/>
      <c r="DE117" s="79"/>
      <c r="DG117" s="78"/>
      <c r="DH117" s="78"/>
      <c r="DI117" s="79"/>
      <c r="DK117" s="78"/>
      <c r="DL117" s="78"/>
      <c r="DM117" s="79"/>
      <c r="DO117" s="78"/>
      <c r="DP117" s="78"/>
      <c r="DQ117" s="79"/>
      <c r="DS117" s="78"/>
      <c r="DT117" s="78"/>
      <c r="DU117" s="79"/>
      <c r="DW117" s="78"/>
      <c r="DX117" s="78"/>
      <c r="DY117" s="79"/>
      <c r="EA117" s="78"/>
      <c r="EB117" s="78"/>
      <c r="EC117" s="79"/>
      <c r="EE117" s="78"/>
      <c r="EF117" s="78"/>
      <c r="EG117" s="79"/>
      <c r="EI117" s="78"/>
      <c r="EJ117" s="78"/>
      <c r="EK117" s="79"/>
      <c r="EM117" s="78"/>
      <c r="EN117" s="78"/>
      <c r="EO117" s="79"/>
      <c r="EQ117" s="78"/>
      <c r="ER117" s="78"/>
      <c r="ES117" s="79"/>
      <c r="EU117" s="78"/>
      <c r="EV117" s="78"/>
      <c r="EW117" s="79"/>
      <c r="EY117" s="78"/>
      <c r="EZ117" s="78"/>
      <c r="FA117" s="79"/>
      <c r="FC117" s="78"/>
      <c r="FD117" s="78"/>
      <c r="FE117" s="79"/>
      <c r="FG117" s="78"/>
      <c r="FH117" s="78"/>
      <c r="FI117" s="79"/>
      <c r="FK117" s="78"/>
      <c r="FL117" s="78"/>
      <c r="FM117" s="79"/>
      <c r="FO117" s="78"/>
      <c r="FP117" s="78"/>
      <c r="FQ117" s="79"/>
      <c r="FS117" s="78"/>
      <c r="FT117" s="78"/>
      <c r="FU117" s="79"/>
      <c r="FW117" s="78"/>
      <c r="FX117" s="78"/>
      <c r="FY117" s="79"/>
      <c r="GA117" s="78"/>
      <c r="GB117" s="78"/>
      <c r="GC117" s="79"/>
      <c r="GE117" s="78"/>
      <c r="GF117" s="78"/>
      <c r="GG117" s="79"/>
      <c r="GI117" s="78"/>
      <c r="GJ117" s="78"/>
      <c r="GK117" s="79"/>
      <c r="GM117" s="78"/>
      <c r="GN117" s="78"/>
      <c r="GO117" s="79"/>
      <c r="GQ117" s="78"/>
      <c r="GR117" s="78"/>
      <c r="GS117" s="79"/>
      <c r="GU117" s="78"/>
      <c r="GV117" s="78"/>
      <c r="GW117" s="79"/>
      <c r="GY117" s="78"/>
      <c r="GZ117" s="78"/>
      <c r="HA117" s="79"/>
      <c r="HC117" s="78"/>
      <c r="HD117" s="78"/>
      <c r="HE117" s="79"/>
      <c r="HG117" s="78"/>
      <c r="HH117" s="78"/>
      <c r="HI117" s="79"/>
      <c r="HK117" s="78"/>
      <c r="HL117" s="78"/>
      <c r="HM117" s="79"/>
      <c r="HO117" s="78"/>
      <c r="HP117" s="78"/>
      <c r="HQ117" s="79"/>
      <c r="HS117" s="78"/>
      <c r="HT117" s="78"/>
      <c r="HU117" s="79"/>
      <c r="HW117" s="78"/>
      <c r="HX117" s="78"/>
      <c r="HY117" s="79"/>
      <c r="IA117" s="78"/>
      <c r="IB117" s="78"/>
      <c r="IC117" s="79"/>
      <c r="IE117" s="78"/>
      <c r="IF117" s="78"/>
      <c r="IG117" s="79"/>
      <c r="II117" s="78"/>
      <c r="IJ117" s="78"/>
      <c r="IK117" s="79"/>
      <c r="IM117" s="78"/>
      <c r="IN117" s="78"/>
      <c r="IO117" s="79"/>
      <c r="IQ117" s="78"/>
      <c r="IR117" s="78"/>
      <c r="IS117" s="79"/>
    </row>
    <row r="118" spans="1:255" ht="15" customHeight="1" x14ac:dyDescent="0.2">
      <c r="A118" s="187"/>
      <c r="B118" s="66"/>
      <c r="C118" s="75"/>
      <c r="E118" s="207"/>
      <c r="F118" s="69"/>
      <c r="G118" s="70"/>
      <c r="H118" s="70"/>
      <c r="I118" s="68"/>
      <c r="K118" s="70"/>
      <c r="L118" s="70"/>
      <c r="M118" s="68"/>
      <c r="O118" s="70"/>
      <c r="P118" s="70"/>
      <c r="Q118" s="68"/>
      <c r="S118" s="70"/>
      <c r="T118" s="70"/>
      <c r="U118" s="79"/>
      <c r="W118" s="78"/>
      <c r="X118" s="78"/>
      <c r="Y118" s="79"/>
      <c r="AA118" s="78"/>
      <c r="AB118" s="78"/>
      <c r="AC118" s="79"/>
      <c r="AE118" s="78"/>
      <c r="AF118" s="78"/>
      <c r="AG118" s="79"/>
      <c r="AI118" s="78"/>
      <c r="AJ118" s="78"/>
      <c r="AK118" s="79"/>
      <c r="AM118" s="78"/>
      <c r="AN118" s="78"/>
      <c r="AO118" s="79"/>
      <c r="AQ118" s="78"/>
      <c r="AR118" s="78"/>
      <c r="AS118" s="79"/>
      <c r="AU118" s="78"/>
      <c r="AV118" s="78"/>
      <c r="AW118" s="79"/>
      <c r="AY118" s="78"/>
      <c r="AZ118" s="78"/>
      <c r="BA118" s="79"/>
      <c r="BC118" s="78"/>
      <c r="BD118" s="78"/>
      <c r="BE118" s="79"/>
      <c r="BG118" s="78"/>
      <c r="BH118" s="78"/>
      <c r="BI118" s="79"/>
      <c r="BK118" s="78"/>
      <c r="BL118" s="78"/>
      <c r="BM118" s="79"/>
      <c r="BO118" s="78"/>
      <c r="BP118" s="78"/>
      <c r="BQ118" s="79"/>
      <c r="BS118" s="78"/>
      <c r="BT118" s="78"/>
      <c r="BU118" s="79"/>
      <c r="BW118" s="78"/>
      <c r="BX118" s="78"/>
      <c r="BY118" s="79"/>
      <c r="CA118" s="78"/>
      <c r="CB118" s="78"/>
      <c r="CC118" s="79"/>
      <c r="CE118" s="78"/>
      <c r="CF118" s="78"/>
      <c r="CG118" s="79"/>
      <c r="CI118" s="78"/>
      <c r="CJ118" s="78"/>
      <c r="CK118" s="79"/>
      <c r="CM118" s="78"/>
      <c r="CN118" s="78"/>
      <c r="CO118" s="79"/>
      <c r="CQ118" s="78"/>
      <c r="CR118" s="78"/>
      <c r="CS118" s="79"/>
      <c r="CU118" s="78"/>
      <c r="CV118" s="78"/>
      <c r="CW118" s="79"/>
      <c r="CY118" s="78"/>
      <c r="CZ118" s="78"/>
      <c r="DA118" s="79"/>
      <c r="DC118" s="78"/>
      <c r="DD118" s="78"/>
      <c r="DE118" s="79"/>
      <c r="DG118" s="78"/>
      <c r="DH118" s="78"/>
      <c r="DI118" s="79"/>
      <c r="DK118" s="78"/>
      <c r="DL118" s="78"/>
      <c r="DM118" s="79"/>
      <c r="DO118" s="78"/>
      <c r="DP118" s="78"/>
      <c r="DQ118" s="79"/>
      <c r="DS118" s="78"/>
      <c r="DT118" s="78"/>
      <c r="DU118" s="79"/>
      <c r="DW118" s="78"/>
      <c r="DX118" s="78"/>
      <c r="DY118" s="79"/>
      <c r="EA118" s="78"/>
      <c r="EB118" s="78"/>
      <c r="EC118" s="79"/>
      <c r="EE118" s="78"/>
      <c r="EF118" s="78"/>
      <c r="EG118" s="79"/>
      <c r="EI118" s="78"/>
      <c r="EJ118" s="78"/>
      <c r="EK118" s="79"/>
      <c r="EM118" s="78"/>
      <c r="EN118" s="78"/>
      <c r="EO118" s="79"/>
      <c r="EQ118" s="78"/>
      <c r="ER118" s="78"/>
      <c r="ES118" s="79"/>
      <c r="EU118" s="78"/>
      <c r="EV118" s="78"/>
      <c r="EW118" s="79"/>
      <c r="EY118" s="78"/>
      <c r="EZ118" s="78"/>
      <c r="FA118" s="79"/>
      <c r="FC118" s="78"/>
      <c r="FD118" s="78"/>
      <c r="FE118" s="79"/>
      <c r="FG118" s="78"/>
      <c r="FH118" s="78"/>
      <c r="FI118" s="79"/>
      <c r="FK118" s="78"/>
      <c r="FL118" s="78"/>
      <c r="FM118" s="79"/>
      <c r="FO118" s="78"/>
      <c r="FP118" s="78"/>
      <c r="FQ118" s="79"/>
      <c r="FS118" s="78"/>
      <c r="FT118" s="78"/>
      <c r="FU118" s="79"/>
      <c r="FW118" s="78"/>
      <c r="FX118" s="78"/>
      <c r="FY118" s="79"/>
      <c r="GA118" s="78"/>
      <c r="GB118" s="78"/>
      <c r="GC118" s="79"/>
      <c r="GE118" s="78"/>
      <c r="GF118" s="78"/>
      <c r="GG118" s="79"/>
      <c r="GI118" s="78"/>
      <c r="GJ118" s="78"/>
      <c r="GK118" s="79"/>
      <c r="GM118" s="78"/>
      <c r="GN118" s="78"/>
      <c r="GO118" s="79"/>
      <c r="GQ118" s="78"/>
      <c r="GR118" s="78"/>
      <c r="GS118" s="79"/>
      <c r="GU118" s="78"/>
      <c r="GV118" s="78"/>
      <c r="GW118" s="79"/>
      <c r="GY118" s="78"/>
      <c r="GZ118" s="78"/>
      <c r="HA118" s="79"/>
      <c r="HC118" s="78"/>
      <c r="HD118" s="78"/>
      <c r="HE118" s="79"/>
      <c r="HG118" s="78"/>
      <c r="HH118" s="78"/>
      <c r="HI118" s="79"/>
      <c r="HK118" s="78"/>
      <c r="HL118" s="78"/>
      <c r="HM118" s="79"/>
      <c r="HO118" s="78"/>
      <c r="HP118" s="78"/>
      <c r="HQ118" s="79"/>
      <c r="HS118" s="78"/>
      <c r="HT118" s="78"/>
      <c r="HU118" s="79"/>
      <c r="HW118" s="78"/>
      <c r="HX118" s="78"/>
      <c r="HY118" s="79"/>
      <c r="IA118" s="78"/>
      <c r="IB118" s="78"/>
      <c r="IC118" s="79"/>
      <c r="IE118" s="78"/>
      <c r="IF118" s="78"/>
      <c r="IG118" s="79"/>
      <c r="II118" s="78"/>
      <c r="IJ118" s="78"/>
      <c r="IK118" s="79"/>
      <c r="IM118" s="78"/>
      <c r="IN118" s="78"/>
      <c r="IO118" s="79"/>
      <c r="IQ118" s="78"/>
      <c r="IR118" s="78"/>
      <c r="IS118" s="79"/>
    </row>
    <row r="119" spans="1:255" ht="15" customHeight="1" x14ac:dyDescent="0.2">
      <c r="A119" s="187"/>
      <c r="B119" s="66"/>
      <c r="C119" s="75"/>
      <c r="E119" s="207"/>
      <c r="F119" s="69"/>
      <c r="G119" s="70"/>
      <c r="H119" s="70"/>
      <c r="I119" s="68"/>
      <c r="K119" s="70"/>
      <c r="L119" s="70"/>
      <c r="M119" s="68"/>
      <c r="O119" s="70"/>
      <c r="P119" s="70"/>
      <c r="Q119" s="68"/>
      <c r="S119" s="70"/>
      <c r="T119" s="70"/>
      <c r="U119" s="79"/>
      <c r="W119" s="78"/>
      <c r="X119" s="78"/>
      <c r="Y119" s="79"/>
      <c r="AA119" s="78"/>
      <c r="AB119" s="78"/>
      <c r="AC119" s="79"/>
      <c r="AE119" s="78"/>
      <c r="AF119" s="78"/>
      <c r="AG119" s="79"/>
      <c r="AI119" s="78"/>
      <c r="AJ119" s="78"/>
      <c r="AK119" s="79"/>
      <c r="AM119" s="78"/>
      <c r="AN119" s="78"/>
      <c r="AO119" s="79"/>
      <c r="AQ119" s="78"/>
      <c r="AR119" s="78"/>
      <c r="AS119" s="79"/>
      <c r="AU119" s="78"/>
      <c r="AV119" s="78"/>
      <c r="AW119" s="79"/>
      <c r="AY119" s="78"/>
      <c r="AZ119" s="78"/>
      <c r="BA119" s="79"/>
      <c r="BC119" s="78"/>
      <c r="BD119" s="78"/>
      <c r="BE119" s="79"/>
      <c r="BG119" s="78"/>
      <c r="BH119" s="78"/>
      <c r="BI119" s="79"/>
      <c r="BK119" s="78"/>
      <c r="BL119" s="78"/>
      <c r="BM119" s="79"/>
      <c r="BO119" s="78"/>
      <c r="BP119" s="78"/>
      <c r="BQ119" s="79"/>
      <c r="BS119" s="78"/>
      <c r="BT119" s="78"/>
      <c r="BU119" s="79"/>
      <c r="BW119" s="78"/>
      <c r="BX119" s="78"/>
      <c r="BY119" s="79"/>
      <c r="CA119" s="78"/>
      <c r="CB119" s="78"/>
      <c r="CC119" s="79"/>
      <c r="CE119" s="78"/>
      <c r="CF119" s="78"/>
      <c r="CG119" s="79"/>
      <c r="CI119" s="78"/>
      <c r="CJ119" s="78"/>
      <c r="CK119" s="79"/>
      <c r="CM119" s="78"/>
      <c r="CN119" s="78"/>
      <c r="CO119" s="79"/>
      <c r="CQ119" s="78"/>
      <c r="CR119" s="78"/>
      <c r="CS119" s="79"/>
      <c r="CU119" s="78"/>
      <c r="CV119" s="78"/>
      <c r="CW119" s="79"/>
      <c r="CY119" s="78"/>
      <c r="CZ119" s="78"/>
      <c r="DA119" s="79"/>
      <c r="DC119" s="78"/>
      <c r="DD119" s="78"/>
      <c r="DE119" s="79"/>
      <c r="DG119" s="78"/>
      <c r="DH119" s="78"/>
      <c r="DI119" s="79"/>
      <c r="DK119" s="78"/>
      <c r="DL119" s="78"/>
      <c r="DM119" s="79"/>
      <c r="DO119" s="78"/>
      <c r="DP119" s="78"/>
      <c r="DQ119" s="79"/>
      <c r="DS119" s="78"/>
      <c r="DT119" s="78"/>
      <c r="DU119" s="79"/>
      <c r="DW119" s="78"/>
      <c r="DX119" s="78"/>
      <c r="DY119" s="79"/>
      <c r="EA119" s="78"/>
      <c r="EB119" s="78"/>
      <c r="EC119" s="79"/>
      <c r="EE119" s="78"/>
      <c r="EF119" s="78"/>
      <c r="EG119" s="79"/>
      <c r="EI119" s="78"/>
      <c r="EJ119" s="78"/>
      <c r="EK119" s="79"/>
      <c r="EM119" s="78"/>
      <c r="EN119" s="78"/>
      <c r="EO119" s="79"/>
      <c r="EQ119" s="78"/>
      <c r="ER119" s="78"/>
      <c r="ES119" s="79"/>
      <c r="EU119" s="78"/>
      <c r="EV119" s="78"/>
      <c r="EW119" s="79"/>
      <c r="EY119" s="78"/>
      <c r="EZ119" s="78"/>
      <c r="FA119" s="79"/>
      <c r="FC119" s="78"/>
      <c r="FD119" s="78"/>
      <c r="FE119" s="79"/>
      <c r="FG119" s="78"/>
      <c r="FH119" s="78"/>
      <c r="FI119" s="79"/>
      <c r="FK119" s="78"/>
      <c r="FL119" s="78"/>
      <c r="FM119" s="79"/>
      <c r="FO119" s="78"/>
      <c r="FP119" s="78"/>
      <c r="FQ119" s="79"/>
      <c r="FS119" s="78"/>
      <c r="FT119" s="78"/>
      <c r="FU119" s="79"/>
      <c r="FW119" s="78"/>
      <c r="FX119" s="78"/>
      <c r="FY119" s="79"/>
      <c r="GA119" s="78"/>
      <c r="GB119" s="78"/>
      <c r="GC119" s="79"/>
      <c r="GE119" s="78"/>
      <c r="GF119" s="78"/>
      <c r="GG119" s="79"/>
      <c r="GI119" s="78"/>
      <c r="GJ119" s="78"/>
      <c r="GK119" s="79"/>
      <c r="GM119" s="78"/>
      <c r="GN119" s="78"/>
      <c r="GO119" s="79"/>
      <c r="GQ119" s="78"/>
      <c r="GR119" s="78"/>
      <c r="GS119" s="79"/>
      <c r="GU119" s="78"/>
      <c r="GV119" s="78"/>
      <c r="GW119" s="79"/>
      <c r="GY119" s="78"/>
      <c r="GZ119" s="78"/>
      <c r="HA119" s="79"/>
      <c r="HC119" s="78"/>
      <c r="HD119" s="78"/>
      <c r="HE119" s="79"/>
      <c r="HG119" s="78"/>
      <c r="HH119" s="78"/>
      <c r="HI119" s="79"/>
      <c r="HK119" s="78"/>
      <c r="HL119" s="78"/>
      <c r="HM119" s="79"/>
      <c r="HO119" s="78"/>
      <c r="HP119" s="78"/>
      <c r="HQ119" s="79"/>
      <c r="HS119" s="78"/>
      <c r="HT119" s="78"/>
      <c r="HU119" s="79"/>
      <c r="HW119" s="78"/>
      <c r="HX119" s="78"/>
      <c r="HY119" s="79"/>
      <c r="IA119" s="78"/>
      <c r="IB119" s="78"/>
      <c r="IC119" s="79"/>
      <c r="IE119" s="78"/>
      <c r="IF119" s="78"/>
      <c r="IG119" s="79"/>
      <c r="II119" s="78"/>
      <c r="IJ119" s="78"/>
      <c r="IK119" s="79"/>
      <c r="IM119" s="78"/>
      <c r="IN119" s="78"/>
      <c r="IO119" s="79"/>
      <c r="IQ119" s="78"/>
      <c r="IR119" s="78"/>
      <c r="IS119" s="79"/>
      <c r="IU119" s="78"/>
    </row>
    <row r="120" spans="1:255" ht="15" customHeight="1" x14ac:dyDescent="0.2">
      <c r="A120" s="187"/>
      <c r="B120" s="66"/>
      <c r="C120" s="75"/>
      <c r="E120" s="207"/>
      <c r="F120" s="69"/>
      <c r="G120" s="70"/>
      <c r="H120" s="70"/>
      <c r="I120" s="68"/>
      <c r="K120" s="70"/>
      <c r="L120" s="70"/>
      <c r="M120" s="68"/>
      <c r="O120" s="70"/>
      <c r="P120" s="70"/>
      <c r="Q120" s="68"/>
      <c r="S120" s="70"/>
      <c r="T120" s="70"/>
      <c r="U120" s="79"/>
      <c r="W120" s="78"/>
      <c r="X120" s="78"/>
      <c r="Y120" s="79"/>
      <c r="AA120" s="78"/>
      <c r="AB120" s="78"/>
      <c r="AC120" s="79"/>
      <c r="AE120" s="78"/>
      <c r="AF120" s="78"/>
      <c r="AG120" s="79"/>
      <c r="AI120" s="78"/>
      <c r="AJ120" s="78"/>
      <c r="AK120" s="79"/>
      <c r="AM120" s="78"/>
      <c r="AN120" s="78"/>
      <c r="AO120" s="79"/>
      <c r="AQ120" s="78"/>
      <c r="AR120" s="78"/>
      <c r="AS120" s="79"/>
      <c r="AU120" s="78"/>
      <c r="AV120" s="78"/>
      <c r="AW120" s="79"/>
      <c r="AY120" s="78"/>
      <c r="AZ120" s="78"/>
      <c r="BA120" s="79"/>
      <c r="BC120" s="78"/>
      <c r="BD120" s="78"/>
      <c r="BE120" s="79"/>
      <c r="BG120" s="78"/>
      <c r="BH120" s="78"/>
      <c r="BI120" s="79"/>
      <c r="BK120" s="78"/>
      <c r="BL120" s="78"/>
      <c r="BM120" s="79"/>
      <c r="BO120" s="78"/>
      <c r="BP120" s="78"/>
      <c r="BQ120" s="79"/>
      <c r="BS120" s="78"/>
      <c r="BT120" s="78"/>
      <c r="BU120" s="79"/>
      <c r="BW120" s="78"/>
      <c r="BX120" s="78"/>
      <c r="BY120" s="79"/>
      <c r="CA120" s="78"/>
      <c r="CB120" s="78"/>
      <c r="CC120" s="79"/>
      <c r="CE120" s="78"/>
      <c r="CF120" s="78"/>
      <c r="CG120" s="79"/>
      <c r="CI120" s="78"/>
      <c r="CJ120" s="78"/>
      <c r="CK120" s="79"/>
      <c r="CM120" s="78"/>
      <c r="CN120" s="78"/>
      <c r="CO120" s="79"/>
      <c r="CQ120" s="78"/>
      <c r="CR120" s="78"/>
      <c r="CS120" s="79"/>
      <c r="CU120" s="78"/>
      <c r="CV120" s="78"/>
      <c r="CW120" s="79"/>
      <c r="CY120" s="78"/>
      <c r="CZ120" s="78"/>
      <c r="DA120" s="79"/>
      <c r="DC120" s="78"/>
      <c r="DD120" s="78"/>
      <c r="DE120" s="79"/>
      <c r="DG120" s="78"/>
      <c r="DH120" s="78"/>
      <c r="DI120" s="79"/>
      <c r="DK120" s="78"/>
      <c r="DL120" s="78"/>
      <c r="DM120" s="79"/>
      <c r="DO120" s="78"/>
      <c r="DP120" s="78"/>
      <c r="DQ120" s="79"/>
      <c r="DS120" s="78"/>
      <c r="DT120" s="78"/>
      <c r="DU120" s="79"/>
      <c r="DW120" s="78"/>
      <c r="DX120" s="78"/>
      <c r="DY120" s="79"/>
      <c r="EA120" s="78"/>
      <c r="EB120" s="78"/>
      <c r="EC120" s="79"/>
      <c r="EE120" s="78"/>
      <c r="EF120" s="78"/>
      <c r="EG120" s="79"/>
      <c r="EI120" s="78"/>
      <c r="EJ120" s="78"/>
      <c r="EK120" s="79"/>
      <c r="EM120" s="78"/>
      <c r="EN120" s="78"/>
      <c r="EO120" s="79"/>
      <c r="EQ120" s="78"/>
      <c r="ER120" s="78"/>
      <c r="ES120" s="79"/>
      <c r="EU120" s="78"/>
      <c r="EV120" s="78"/>
      <c r="EW120" s="79"/>
      <c r="EY120" s="78"/>
      <c r="EZ120" s="78"/>
      <c r="FA120" s="79"/>
      <c r="FC120" s="78"/>
      <c r="FD120" s="78"/>
      <c r="FE120" s="79"/>
      <c r="FG120" s="78"/>
      <c r="FH120" s="78"/>
      <c r="FI120" s="79"/>
      <c r="FK120" s="78"/>
      <c r="FL120" s="78"/>
      <c r="FM120" s="79"/>
      <c r="FO120" s="78"/>
      <c r="FP120" s="78"/>
      <c r="FQ120" s="79"/>
      <c r="FS120" s="78"/>
      <c r="FT120" s="78"/>
      <c r="FU120" s="79"/>
      <c r="FW120" s="78"/>
      <c r="FX120" s="78"/>
      <c r="FY120" s="79"/>
      <c r="GA120" s="78"/>
      <c r="GB120" s="78"/>
      <c r="GC120" s="79"/>
      <c r="GE120" s="78"/>
      <c r="GF120" s="78"/>
      <c r="GG120" s="79"/>
      <c r="GI120" s="78"/>
      <c r="GJ120" s="78"/>
      <c r="GK120" s="79"/>
      <c r="GM120" s="78"/>
      <c r="GN120" s="78"/>
      <c r="GO120" s="79"/>
      <c r="GQ120" s="78"/>
      <c r="GR120" s="78"/>
      <c r="GS120" s="79"/>
      <c r="GU120" s="78"/>
      <c r="GV120" s="78"/>
      <c r="GW120" s="79"/>
      <c r="GY120" s="78"/>
      <c r="GZ120" s="78"/>
      <c r="HA120" s="79"/>
      <c r="HC120" s="78"/>
      <c r="HD120" s="78"/>
      <c r="HE120" s="79"/>
      <c r="HG120" s="78"/>
      <c r="HH120" s="78"/>
      <c r="HI120" s="79"/>
      <c r="HK120" s="78"/>
      <c r="HL120" s="78"/>
      <c r="HM120" s="79"/>
      <c r="HO120" s="78"/>
      <c r="HP120" s="78"/>
      <c r="HQ120" s="79"/>
      <c r="HS120" s="78"/>
      <c r="HT120" s="78"/>
      <c r="HU120" s="79"/>
      <c r="HW120" s="78"/>
      <c r="HX120" s="78"/>
      <c r="HY120" s="79"/>
      <c r="IA120" s="78"/>
      <c r="IB120" s="78"/>
      <c r="IC120" s="79"/>
      <c r="IE120" s="78"/>
      <c r="IF120" s="78"/>
      <c r="IG120" s="79"/>
      <c r="II120" s="78"/>
      <c r="IJ120" s="78"/>
      <c r="IK120" s="79"/>
      <c r="IM120" s="78"/>
      <c r="IN120" s="78"/>
      <c r="IO120" s="79"/>
      <c r="IQ120" s="78"/>
      <c r="IR120" s="78"/>
      <c r="IS120" s="79"/>
      <c r="IU120" s="78"/>
    </row>
    <row r="121" spans="1:255" ht="15" customHeight="1" x14ac:dyDescent="0.2">
      <c r="A121" s="187"/>
      <c r="B121" s="66"/>
      <c r="C121" s="75"/>
      <c r="E121" s="207"/>
      <c r="F121" s="69"/>
      <c r="G121" s="70"/>
      <c r="H121" s="70"/>
      <c r="I121" s="68"/>
      <c r="K121" s="70"/>
      <c r="L121" s="70"/>
      <c r="M121" s="68"/>
      <c r="O121" s="70"/>
      <c r="P121" s="70"/>
      <c r="Q121" s="68"/>
      <c r="S121" s="70"/>
      <c r="T121" s="70"/>
      <c r="U121" s="79"/>
      <c r="W121" s="78"/>
      <c r="X121" s="78"/>
      <c r="Y121" s="79"/>
      <c r="AA121" s="78"/>
      <c r="AB121" s="78"/>
      <c r="AC121" s="79"/>
      <c r="AE121" s="78"/>
      <c r="AF121" s="78"/>
      <c r="AG121" s="79"/>
      <c r="AI121" s="78"/>
      <c r="AJ121" s="78"/>
      <c r="AK121" s="79"/>
      <c r="AM121" s="78"/>
      <c r="AN121" s="78"/>
      <c r="AO121" s="79"/>
      <c r="AQ121" s="78"/>
      <c r="AR121" s="78"/>
      <c r="AS121" s="79"/>
      <c r="AU121" s="78"/>
      <c r="AV121" s="78"/>
      <c r="AW121" s="79"/>
      <c r="AY121" s="78"/>
      <c r="AZ121" s="78"/>
      <c r="BA121" s="79"/>
      <c r="BC121" s="78"/>
      <c r="BD121" s="78"/>
      <c r="BE121" s="79"/>
      <c r="BG121" s="78"/>
      <c r="BH121" s="78"/>
      <c r="BI121" s="79"/>
      <c r="BK121" s="78"/>
      <c r="BL121" s="78"/>
      <c r="BM121" s="79"/>
      <c r="BO121" s="78"/>
      <c r="BP121" s="78"/>
      <c r="BQ121" s="79"/>
      <c r="BS121" s="78"/>
      <c r="BT121" s="78"/>
      <c r="BU121" s="79"/>
      <c r="BW121" s="78"/>
      <c r="BX121" s="78"/>
      <c r="BY121" s="79"/>
      <c r="CA121" s="78"/>
      <c r="CB121" s="78"/>
      <c r="CC121" s="79"/>
      <c r="CE121" s="78"/>
      <c r="CF121" s="78"/>
      <c r="CG121" s="79"/>
      <c r="CI121" s="78"/>
      <c r="CJ121" s="78"/>
      <c r="CK121" s="79"/>
      <c r="CM121" s="78"/>
      <c r="CN121" s="78"/>
      <c r="CO121" s="79"/>
      <c r="CQ121" s="78"/>
      <c r="CR121" s="78"/>
      <c r="CS121" s="79"/>
      <c r="CU121" s="78"/>
      <c r="CV121" s="78"/>
      <c r="CW121" s="79"/>
      <c r="CY121" s="78"/>
      <c r="CZ121" s="78"/>
      <c r="DA121" s="79"/>
      <c r="DC121" s="78"/>
      <c r="DD121" s="78"/>
      <c r="DE121" s="79"/>
      <c r="DG121" s="78"/>
      <c r="DH121" s="78"/>
      <c r="DI121" s="79"/>
      <c r="DK121" s="78"/>
      <c r="DL121" s="78"/>
      <c r="DM121" s="79"/>
      <c r="DO121" s="78"/>
      <c r="DP121" s="78"/>
      <c r="DQ121" s="79"/>
      <c r="DS121" s="78"/>
      <c r="DT121" s="78"/>
      <c r="DU121" s="79"/>
      <c r="DW121" s="78"/>
      <c r="DX121" s="78"/>
      <c r="DY121" s="79"/>
      <c r="EA121" s="78"/>
      <c r="EB121" s="78"/>
      <c r="EC121" s="79"/>
      <c r="EE121" s="78"/>
      <c r="EF121" s="78"/>
      <c r="EG121" s="79"/>
      <c r="EI121" s="78"/>
      <c r="EJ121" s="78"/>
      <c r="EK121" s="79"/>
      <c r="EM121" s="78"/>
      <c r="EN121" s="78"/>
      <c r="EO121" s="79"/>
      <c r="EQ121" s="78"/>
      <c r="ER121" s="78"/>
      <c r="ES121" s="79"/>
      <c r="EU121" s="78"/>
      <c r="EV121" s="78"/>
      <c r="EW121" s="79"/>
      <c r="EY121" s="78"/>
      <c r="EZ121" s="78"/>
      <c r="FA121" s="79"/>
      <c r="FC121" s="78"/>
      <c r="FD121" s="78"/>
      <c r="FE121" s="79"/>
      <c r="FG121" s="78"/>
      <c r="FH121" s="78"/>
      <c r="FI121" s="79"/>
      <c r="FK121" s="78"/>
      <c r="FL121" s="78"/>
      <c r="FM121" s="79"/>
      <c r="FO121" s="78"/>
      <c r="FP121" s="78"/>
      <c r="FQ121" s="79"/>
      <c r="FS121" s="78"/>
      <c r="FT121" s="78"/>
      <c r="FU121" s="79"/>
      <c r="FW121" s="78"/>
      <c r="FX121" s="78"/>
      <c r="FY121" s="79"/>
      <c r="GA121" s="78"/>
      <c r="GB121" s="78"/>
      <c r="GC121" s="79"/>
      <c r="GE121" s="78"/>
      <c r="GF121" s="78"/>
      <c r="GG121" s="79"/>
      <c r="GI121" s="78"/>
      <c r="GJ121" s="78"/>
      <c r="GK121" s="79"/>
      <c r="GM121" s="78"/>
      <c r="GN121" s="78"/>
      <c r="GO121" s="79"/>
      <c r="GQ121" s="78"/>
      <c r="GR121" s="78"/>
      <c r="GS121" s="79"/>
      <c r="GU121" s="78"/>
      <c r="GV121" s="78"/>
      <c r="GW121" s="79"/>
      <c r="GY121" s="78"/>
      <c r="GZ121" s="78"/>
      <c r="HA121" s="79"/>
      <c r="HC121" s="78"/>
      <c r="HD121" s="78"/>
      <c r="HE121" s="79"/>
      <c r="HG121" s="78"/>
      <c r="HH121" s="78"/>
      <c r="HI121" s="79"/>
      <c r="HK121" s="78"/>
      <c r="HL121" s="78"/>
      <c r="HM121" s="79"/>
      <c r="HO121" s="78"/>
      <c r="HP121" s="78"/>
      <c r="HQ121" s="79"/>
      <c r="HS121" s="78"/>
      <c r="HT121" s="78"/>
      <c r="HU121" s="79"/>
      <c r="HW121" s="78"/>
      <c r="HX121" s="78"/>
      <c r="HY121" s="79"/>
      <c r="IA121" s="78"/>
      <c r="IB121" s="78"/>
      <c r="IC121" s="79"/>
      <c r="IE121" s="78"/>
      <c r="IF121" s="78"/>
      <c r="IG121" s="79"/>
      <c r="II121" s="78"/>
      <c r="IJ121" s="78"/>
      <c r="IK121" s="79"/>
      <c r="IM121" s="78"/>
      <c r="IN121" s="78"/>
      <c r="IO121" s="79"/>
      <c r="IQ121" s="78"/>
      <c r="IR121" s="78"/>
      <c r="IS121" s="79"/>
      <c r="IU121" s="78"/>
    </row>
    <row r="122" spans="1:255" ht="15" customHeight="1" x14ac:dyDescent="0.2">
      <c r="C122" s="75"/>
      <c r="E122" s="207"/>
      <c r="G122" s="70"/>
      <c r="H122" s="70"/>
      <c r="I122" s="68"/>
      <c r="K122" s="70"/>
      <c r="L122" s="70"/>
      <c r="M122" s="68"/>
      <c r="O122" s="70"/>
      <c r="P122" s="70"/>
      <c r="Q122" s="68"/>
      <c r="S122" s="70"/>
      <c r="T122" s="70"/>
      <c r="U122" s="79"/>
      <c r="W122" s="78"/>
      <c r="X122" s="78"/>
      <c r="Y122" s="79"/>
      <c r="AA122" s="78"/>
      <c r="AB122" s="78"/>
      <c r="AC122" s="79"/>
      <c r="AE122" s="78"/>
      <c r="AF122" s="78"/>
      <c r="AG122" s="79"/>
      <c r="AI122" s="78"/>
      <c r="AJ122" s="78"/>
      <c r="AK122" s="79"/>
      <c r="AM122" s="78"/>
      <c r="AN122" s="78"/>
      <c r="AO122" s="79"/>
      <c r="AQ122" s="78"/>
      <c r="AR122" s="78"/>
      <c r="AS122" s="79"/>
      <c r="AU122" s="78"/>
      <c r="AV122" s="78"/>
      <c r="AW122" s="79"/>
      <c r="AY122" s="78"/>
      <c r="AZ122" s="78"/>
      <c r="BA122" s="79"/>
      <c r="BC122" s="78"/>
      <c r="BD122" s="78"/>
      <c r="BE122" s="79"/>
      <c r="BG122" s="78"/>
      <c r="BH122" s="78"/>
      <c r="BI122" s="79"/>
      <c r="BK122" s="78"/>
      <c r="BL122" s="78"/>
      <c r="BM122" s="79"/>
      <c r="BO122" s="78"/>
      <c r="BP122" s="78"/>
      <c r="BQ122" s="79"/>
      <c r="BS122" s="78"/>
      <c r="BT122" s="78"/>
      <c r="BU122" s="79"/>
      <c r="BW122" s="78"/>
      <c r="BX122" s="78"/>
      <c r="BY122" s="79"/>
      <c r="CA122" s="78"/>
      <c r="CB122" s="78"/>
      <c r="CC122" s="79"/>
      <c r="CE122" s="78"/>
      <c r="CF122" s="78"/>
      <c r="CG122" s="79"/>
      <c r="CI122" s="78"/>
      <c r="CJ122" s="78"/>
      <c r="CK122" s="79"/>
      <c r="CM122" s="78"/>
      <c r="CN122" s="78"/>
      <c r="CO122" s="79"/>
      <c r="CQ122" s="78"/>
      <c r="CR122" s="78"/>
      <c r="CS122" s="79"/>
      <c r="CU122" s="78"/>
      <c r="CV122" s="78"/>
      <c r="CW122" s="79"/>
      <c r="CY122" s="78"/>
      <c r="CZ122" s="78"/>
      <c r="DA122" s="79"/>
      <c r="DC122" s="78"/>
      <c r="DD122" s="78"/>
      <c r="DE122" s="79"/>
      <c r="DG122" s="78"/>
      <c r="DH122" s="78"/>
      <c r="DI122" s="79"/>
      <c r="DK122" s="78"/>
      <c r="DL122" s="78"/>
      <c r="DM122" s="79"/>
      <c r="DO122" s="78"/>
      <c r="DP122" s="78"/>
      <c r="DQ122" s="79"/>
      <c r="DS122" s="78"/>
      <c r="DT122" s="78"/>
      <c r="DU122" s="79"/>
      <c r="DW122" s="78"/>
      <c r="DX122" s="78"/>
      <c r="DY122" s="79"/>
      <c r="EA122" s="78"/>
      <c r="EB122" s="78"/>
      <c r="EC122" s="79"/>
      <c r="EE122" s="78"/>
      <c r="EF122" s="78"/>
      <c r="EG122" s="79"/>
      <c r="EI122" s="78"/>
      <c r="EJ122" s="78"/>
      <c r="EK122" s="79"/>
      <c r="EM122" s="78"/>
      <c r="EN122" s="78"/>
      <c r="EO122" s="79"/>
      <c r="EQ122" s="78"/>
      <c r="ER122" s="78"/>
      <c r="ES122" s="79"/>
      <c r="EU122" s="78"/>
      <c r="EV122" s="78"/>
      <c r="EW122" s="79"/>
      <c r="EY122" s="78"/>
      <c r="EZ122" s="78"/>
      <c r="FA122" s="79"/>
      <c r="FC122" s="78"/>
      <c r="FD122" s="78"/>
      <c r="FE122" s="79"/>
      <c r="FG122" s="78"/>
      <c r="FH122" s="78"/>
      <c r="FI122" s="79"/>
      <c r="FK122" s="78"/>
      <c r="FL122" s="78"/>
      <c r="FM122" s="79"/>
      <c r="FO122" s="78"/>
      <c r="FP122" s="78"/>
      <c r="FQ122" s="79"/>
      <c r="FS122" s="78"/>
      <c r="FT122" s="78"/>
      <c r="FU122" s="79"/>
      <c r="FW122" s="78"/>
      <c r="FX122" s="78"/>
      <c r="FY122" s="79"/>
      <c r="GA122" s="78"/>
      <c r="GB122" s="78"/>
      <c r="GC122" s="79"/>
      <c r="GE122" s="78"/>
      <c r="GF122" s="78"/>
      <c r="GG122" s="79"/>
      <c r="GI122" s="78"/>
      <c r="GJ122" s="78"/>
      <c r="GK122" s="79"/>
      <c r="GM122" s="78"/>
      <c r="GN122" s="78"/>
      <c r="GO122" s="79"/>
      <c r="GQ122" s="78"/>
      <c r="GR122" s="78"/>
      <c r="GS122" s="79"/>
      <c r="GU122" s="78"/>
      <c r="GV122" s="78"/>
      <c r="GW122" s="79"/>
      <c r="GY122" s="78"/>
      <c r="GZ122" s="78"/>
      <c r="HA122" s="79"/>
      <c r="HC122" s="78"/>
      <c r="HD122" s="78"/>
      <c r="HE122" s="79"/>
      <c r="HG122" s="78"/>
      <c r="HH122" s="78"/>
      <c r="HI122" s="79"/>
      <c r="HK122" s="78"/>
      <c r="HL122" s="78"/>
      <c r="HM122" s="79"/>
      <c r="HO122" s="78"/>
      <c r="HP122" s="78"/>
      <c r="HQ122" s="79"/>
      <c r="HS122" s="78"/>
      <c r="HT122" s="78"/>
      <c r="HU122" s="79"/>
      <c r="HW122" s="78"/>
      <c r="HX122" s="78"/>
      <c r="HY122" s="79"/>
      <c r="IA122" s="78"/>
      <c r="IB122" s="78"/>
      <c r="IC122" s="79"/>
      <c r="IE122" s="78"/>
      <c r="IF122" s="78"/>
      <c r="IG122" s="79"/>
      <c r="II122" s="78"/>
      <c r="IJ122" s="78"/>
      <c r="IK122" s="79"/>
      <c r="IM122" s="78"/>
      <c r="IN122" s="78"/>
      <c r="IO122" s="79"/>
      <c r="IQ122" s="78"/>
      <c r="IR122" s="78"/>
      <c r="IS122" s="79"/>
      <c r="IU122" s="78"/>
    </row>
    <row r="123" spans="1:255" ht="15" customHeight="1" x14ac:dyDescent="0.2">
      <c r="A123" s="208"/>
      <c r="C123" s="75"/>
      <c r="E123" s="207"/>
      <c r="G123" s="70"/>
      <c r="H123" s="70"/>
      <c r="I123" s="68"/>
      <c r="K123" s="70"/>
      <c r="L123" s="70"/>
      <c r="M123" s="68"/>
      <c r="O123" s="70"/>
      <c r="P123" s="70"/>
      <c r="Q123" s="68"/>
      <c r="S123" s="70"/>
      <c r="T123" s="70"/>
      <c r="U123" s="79"/>
      <c r="W123" s="78"/>
      <c r="X123" s="78"/>
      <c r="Y123" s="79"/>
      <c r="AA123" s="78"/>
      <c r="AB123" s="78"/>
      <c r="AC123" s="79"/>
      <c r="AE123" s="78"/>
      <c r="AF123" s="78"/>
      <c r="AG123" s="79"/>
      <c r="AI123" s="78"/>
      <c r="AJ123" s="78"/>
      <c r="AK123" s="79"/>
      <c r="AM123" s="78"/>
      <c r="AN123" s="78"/>
      <c r="AO123" s="79"/>
      <c r="AQ123" s="78"/>
      <c r="AR123" s="78"/>
      <c r="AS123" s="79"/>
      <c r="AU123" s="78"/>
      <c r="AV123" s="78"/>
      <c r="AW123" s="79"/>
      <c r="AY123" s="78"/>
      <c r="AZ123" s="78"/>
      <c r="BA123" s="79"/>
      <c r="BC123" s="78"/>
      <c r="BD123" s="78"/>
      <c r="BE123" s="79"/>
      <c r="BG123" s="78"/>
      <c r="BH123" s="78"/>
      <c r="BI123" s="79"/>
      <c r="BK123" s="78"/>
      <c r="BL123" s="78"/>
      <c r="BM123" s="79"/>
      <c r="BO123" s="78"/>
      <c r="BP123" s="78"/>
      <c r="BQ123" s="79"/>
      <c r="BS123" s="78"/>
      <c r="BT123" s="78"/>
      <c r="BU123" s="79"/>
      <c r="BW123" s="78"/>
      <c r="BX123" s="78"/>
      <c r="BY123" s="79"/>
      <c r="CA123" s="78"/>
      <c r="CB123" s="78"/>
      <c r="CC123" s="79"/>
      <c r="CE123" s="78"/>
      <c r="CF123" s="78"/>
      <c r="CG123" s="79"/>
      <c r="CI123" s="78"/>
      <c r="CJ123" s="78"/>
      <c r="CK123" s="79"/>
      <c r="CM123" s="78"/>
      <c r="CN123" s="78"/>
      <c r="CO123" s="79"/>
      <c r="CQ123" s="78"/>
      <c r="CR123" s="78"/>
      <c r="CS123" s="79"/>
      <c r="CU123" s="78"/>
      <c r="CV123" s="78"/>
      <c r="CW123" s="79"/>
      <c r="CY123" s="78"/>
      <c r="CZ123" s="78"/>
      <c r="DA123" s="79"/>
      <c r="DC123" s="78"/>
      <c r="DD123" s="78"/>
      <c r="DE123" s="79"/>
      <c r="DG123" s="78"/>
      <c r="DH123" s="78"/>
      <c r="DI123" s="79"/>
      <c r="DK123" s="78"/>
      <c r="DL123" s="78"/>
      <c r="DM123" s="79"/>
      <c r="DO123" s="78"/>
      <c r="DP123" s="78"/>
      <c r="DQ123" s="79"/>
      <c r="DS123" s="78"/>
      <c r="DT123" s="78"/>
      <c r="DU123" s="79"/>
      <c r="DW123" s="78"/>
      <c r="DX123" s="78"/>
      <c r="DY123" s="79"/>
      <c r="EA123" s="78"/>
      <c r="EB123" s="78"/>
      <c r="EC123" s="79"/>
      <c r="EE123" s="78"/>
      <c r="EF123" s="78"/>
      <c r="EG123" s="79"/>
      <c r="EI123" s="78"/>
      <c r="EJ123" s="78"/>
      <c r="EK123" s="79"/>
      <c r="EM123" s="78"/>
      <c r="EN123" s="78"/>
      <c r="EO123" s="79"/>
      <c r="EQ123" s="78"/>
      <c r="ER123" s="78"/>
      <c r="ES123" s="79"/>
      <c r="EU123" s="78"/>
      <c r="EV123" s="78"/>
      <c r="EW123" s="79"/>
      <c r="EY123" s="78"/>
      <c r="EZ123" s="78"/>
      <c r="FA123" s="79"/>
      <c r="FC123" s="78"/>
      <c r="FD123" s="78"/>
      <c r="FE123" s="79"/>
      <c r="FG123" s="78"/>
      <c r="FH123" s="78"/>
      <c r="FI123" s="79"/>
      <c r="FK123" s="78"/>
      <c r="FL123" s="78"/>
      <c r="FM123" s="79"/>
      <c r="FO123" s="78"/>
      <c r="FP123" s="78"/>
      <c r="FQ123" s="79"/>
      <c r="FS123" s="78"/>
      <c r="FT123" s="78"/>
      <c r="FU123" s="79"/>
      <c r="FW123" s="78"/>
      <c r="FX123" s="78"/>
      <c r="FY123" s="79"/>
      <c r="GA123" s="78"/>
      <c r="GB123" s="78"/>
      <c r="GC123" s="79"/>
      <c r="GE123" s="78"/>
      <c r="GF123" s="78"/>
      <c r="GG123" s="79"/>
      <c r="GI123" s="78"/>
      <c r="GJ123" s="78"/>
      <c r="GK123" s="79"/>
      <c r="GM123" s="78"/>
      <c r="GN123" s="78"/>
      <c r="GO123" s="79"/>
      <c r="GQ123" s="78"/>
      <c r="GR123" s="78"/>
      <c r="GS123" s="79"/>
      <c r="GU123" s="78"/>
      <c r="GV123" s="78"/>
      <c r="GW123" s="79"/>
      <c r="GY123" s="78"/>
      <c r="GZ123" s="78"/>
      <c r="HA123" s="79"/>
      <c r="HC123" s="78"/>
      <c r="HD123" s="78"/>
      <c r="HE123" s="79"/>
      <c r="HG123" s="78"/>
      <c r="HH123" s="78"/>
      <c r="HI123" s="79"/>
      <c r="HK123" s="78"/>
      <c r="HL123" s="78"/>
      <c r="HM123" s="79"/>
      <c r="HO123" s="78"/>
      <c r="HP123" s="78"/>
      <c r="HQ123" s="79"/>
      <c r="HS123" s="78"/>
      <c r="HT123" s="78"/>
      <c r="HU123" s="79"/>
      <c r="HW123" s="78"/>
      <c r="HX123" s="78"/>
      <c r="HY123" s="79"/>
      <c r="IA123" s="78"/>
      <c r="IB123" s="78"/>
      <c r="IC123" s="79"/>
      <c r="IE123" s="78"/>
      <c r="IF123" s="78"/>
      <c r="IG123" s="79"/>
      <c r="II123" s="78"/>
      <c r="IJ123" s="78"/>
      <c r="IK123" s="79"/>
      <c r="IM123" s="78"/>
      <c r="IN123" s="78"/>
      <c r="IO123" s="79"/>
      <c r="IQ123" s="78"/>
      <c r="IR123" s="78"/>
      <c r="IS123" s="79"/>
      <c r="IU123" s="78"/>
    </row>
    <row r="124" spans="1:255" ht="15" customHeight="1" x14ac:dyDescent="0.2">
      <c r="A124" s="208"/>
      <c r="C124" s="75"/>
      <c r="E124" s="207"/>
      <c r="G124" s="70"/>
      <c r="H124" s="70"/>
      <c r="I124" s="68"/>
      <c r="K124" s="70"/>
      <c r="L124" s="70"/>
      <c r="M124" s="68"/>
      <c r="O124" s="70"/>
      <c r="P124" s="70"/>
      <c r="Q124" s="68"/>
      <c r="S124" s="70"/>
      <c r="T124" s="70"/>
      <c r="U124" s="79"/>
      <c r="W124" s="78"/>
      <c r="X124" s="78"/>
      <c r="Y124" s="79"/>
      <c r="AA124" s="78"/>
      <c r="AB124" s="78"/>
      <c r="AC124" s="79"/>
      <c r="AE124" s="78"/>
      <c r="AF124" s="78"/>
      <c r="AG124" s="79"/>
      <c r="AI124" s="78"/>
      <c r="AJ124" s="78"/>
      <c r="AK124" s="79"/>
      <c r="AM124" s="78"/>
      <c r="AN124" s="78"/>
      <c r="AO124" s="79"/>
      <c r="AQ124" s="78"/>
      <c r="AR124" s="78"/>
      <c r="AS124" s="79"/>
      <c r="AU124" s="78"/>
      <c r="AV124" s="78"/>
      <c r="AW124" s="79"/>
      <c r="AY124" s="78"/>
      <c r="AZ124" s="78"/>
      <c r="BA124" s="79"/>
      <c r="BC124" s="78"/>
      <c r="BD124" s="78"/>
      <c r="BE124" s="79"/>
      <c r="BG124" s="78"/>
      <c r="BH124" s="78"/>
      <c r="BI124" s="79"/>
      <c r="BK124" s="78"/>
      <c r="BL124" s="78"/>
      <c r="BM124" s="79"/>
      <c r="BO124" s="78"/>
      <c r="BP124" s="78"/>
      <c r="BQ124" s="79"/>
      <c r="BS124" s="78"/>
      <c r="BT124" s="78"/>
      <c r="BU124" s="79"/>
      <c r="BW124" s="78"/>
      <c r="BX124" s="78"/>
      <c r="BY124" s="79"/>
      <c r="CA124" s="78"/>
      <c r="CB124" s="78"/>
      <c r="CC124" s="79"/>
      <c r="CE124" s="78"/>
      <c r="CF124" s="78"/>
      <c r="CG124" s="79"/>
      <c r="CI124" s="78"/>
      <c r="CJ124" s="78"/>
      <c r="CK124" s="79"/>
      <c r="CM124" s="78"/>
      <c r="CN124" s="78"/>
      <c r="CO124" s="79"/>
      <c r="CQ124" s="78"/>
      <c r="CR124" s="78"/>
      <c r="CS124" s="79"/>
      <c r="CU124" s="78"/>
      <c r="CV124" s="78"/>
      <c r="CW124" s="79"/>
      <c r="CY124" s="78"/>
      <c r="CZ124" s="78"/>
      <c r="DA124" s="79"/>
      <c r="DC124" s="78"/>
      <c r="DD124" s="78"/>
      <c r="DE124" s="79"/>
      <c r="DG124" s="78"/>
      <c r="DH124" s="78"/>
      <c r="DI124" s="79"/>
      <c r="DK124" s="78"/>
      <c r="DL124" s="78"/>
      <c r="DM124" s="79"/>
      <c r="DO124" s="78"/>
      <c r="DP124" s="78"/>
      <c r="DQ124" s="79"/>
      <c r="DS124" s="78"/>
      <c r="DT124" s="78"/>
      <c r="DU124" s="79"/>
      <c r="DW124" s="78"/>
      <c r="DX124" s="78"/>
      <c r="DY124" s="79"/>
      <c r="EA124" s="78"/>
      <c r="EB124" s="78"/>
      <c r="EC124" s="79"/>
      <c r="EE124" s="78"/>
      <c r="EF124" s="78"/>
      <c r="EG124" s="79"/>
      <c r="EI124" s="78"/>
      <c r="EJ124" s="78"/>
      <c r="EK124" s="79"/>
      <c r="EM124" s="78"/>
      <c r="EN124" s="78"/>
      <c r="EO124" s="79"/>
      <c r="EQ124" s="78"/>
      <c r="ER124" s="78"/>
      <c r="ES124" s="79"/>
      <c r="EU124" s="78"/>
      <c r="EV124" s="78"/>
      <c r="EW124" s="79"/>
      <c r="EY124" s="78"/>
      <c r="EZ124" s="78"/>
      <c r="FA124" s="79"/>
      <c r="FC124" s="78"/>
      <c r="FD124" s="78"/>
      <c r="FE124" s="79"/>
      <c r="FG124" s="78"/>
      <c r="FH124" s="78"/>
      <c r="FI124" s="79"/>
      <c r="FK124" s="78"/>
      <c r="FL124" s="78"/>
      <c r="FM124" s="79"/>
      <c r="FO124" s="78"/>
      <c r="FP124" s="78"/>
      <c r="FQ124" s="79"/>
      <c r="FS124" s="78"/>
      <c r="FT124" s="78"/>
      <c r="FU124" s="79"/>
      <c r="FW124" s="78"/>
      <c r="FX124" s="78"/>
      <c r="FY124" s="79"/>
      <c r="GA124" s="78"/>
      <c r="GB124" s="78"/>
      <c r="GC124" s="79"/>
      <c r="GE124" s="78"/>
      <c r="GF124" s="78"/>
      <c r="GG124" s="79"/>
      <c r="GI124" s="78"/>
      <c r="GJ124" s="78"/>
      <c r="GK124" s="79"/>
      <c r="GM124" s="78"/>
      <c r="GN124" s="78"/>
      <c r="GO124" s="79"/>
      <c r="GQ124" s="78"/>
      <c r="GR124" s="78"/>
      <c r="GS124" s="79"/>
      <c r="GU124" s="78"/>
      <c r="GV124" s="78"/>
      <c r="GW124" s="79"/>
      <c r="GY124" s="78"/>
      <c r="GZ124" s="78"/>
      <c r="HA124" s="79"/>
      <c r="HC124" s="78"/>
      <c r="HD124" s="78"/>
      <c r="HE124" s="79"/>
      <c r="HG124" s="78"/>
      <c r="HH124" s="78"/>
      <c r="HI124" s="79"/>
      <c r="HK124" s="78"/>
      <c r="HL124" s="78"/>
      <c r="HM124" s="79"/>
      <c r="HO124" s="78"/>
      <c r="HP124" s="78"/>
      <c r="HQ124" s="79"/>
      <c r="HS124" s="78"/>
      <c r="HT124" s="78"/>
      <c r="HU124" s="79"/>
      <c r="HW124" s="78"/>
      <c r="HX124" s="78"/>
      <c r="HY124" s="79"/>
      <c r="IA124" s="78"/>
      <c r="IB124" s="78"/>
      <c r="IC124" s="79"/>
      <c r="IE124" s="78"/>
      <c r="IF124" s="78"/>
      <c r="IG124" s="79"/>
      <c r="II124" s="78"/>
      <c r="IJ124" s="78"/>
      <c r="IK124" s="79"/>
      <c r="IM124" s="78"/>
      <c r="IN124" s="78"/>
      <c r="IO124" s="79"/>
      <c r="IQ124" s="78"/>
      <c r="IR124" s="78"/>
      <c r="IS124" s="79"/>
      <c r="IU124" s="78"/>
    </row>
    <row r="125" spans="1:255" ht="15" customHeight="1" x14ac:dyDescent="0.2">
      <c r="A125" s="208"/>
      <c r="B125" s="209"/>
      <c r="C125" s="75"/>
      <c r="D125" s="75"/>
      <c r="E125" s="190"/>
      <c r="F125" s="190"/>
      <c r="G125" s="190"/>
      <c r="H125" s="190"/>
      <c r="I125" s="190"/>
      <c r="J125" s="166"/>
      <c r="K125" s="166"/>
      <c r="L125" s="166"/>
      <c r="M125" s="166"/>
      <c r="N125" s="166"/>
      <c r="O125" s="68"/>
      <c r="S125" s="210"/>
      <c r="T125" s="210"/>
    </row>
    <row r="126" spans="1:255" ht="15" customHeight="1" x14ac:dyDescent="0.2">
      <c r="A126" s="208"/>
      <c r="B126" s="195"/>
      <c r="C126" s="75"/>
      <c r="E126" s="207"/>
      <c r="G126" s="70"/>
      <c r="H126" s="70"/>
      <c r="I126" s="68"/>
      <c r="K126" s="70"/>
      <c r="L126" s="70"/>
      <c r="M126" s="68"/>
      <c r="O126" s="70"/>
      <c r="P126" s="70"/>
      <c r="Q126" s="68"/>
      <c r="S126" s="70"/>
      <c r="T126" s="70"/>
      <c r="U126" s="79"/>
      <c r="W126" s="78"/>
      <c r="X126" s="78"/>
      <c r="Y126" s="79"/>
      <c r="AA126" s="78"/>
      <c r="AB126" s="78"/>
      <c r="AC126" s="79"/>
      <c r="AE126" s="78"/>
      <c r="AF126" s="78"/>
      <c r="AG126" s="79"/>
      <c r="AI126" s="78"/>
      <c r="AJ126" s="78"/>
      <c r="AK126" s="79"/>
      <c r="AM126" s="78"/>
      <c r="AN126" s="78"/>
      <c r="AO126" s="79"/>
      <c r="AQ126" s="78"/>
      <c r="AR126" s="78"/>
      <c r="AS126" s="79"/>
      <c r="AU126" s="78"/>
      <c r="AV126" s="78"/>
      <c r="AW126" s="79"/>
      <c r="AY126" s="78"/>
      <c r="AZ126" s="78"/>
      <c r="BA126" s="79"/>
      <c r="BC126" s="78"/>
      <c r="BD126" s="78"/>
      <c r="BE126" s="79"/>
      <c r="BG126" s="78"/>
      <c r="BH126" s="78"/>
      <c r="BI126" s="79"/>
      <c r="BK126" s="78"/>
      <c r="BL126" s="78"/>
      <c r="BM126" s="79"/>
      <c r="BO126" s="78"/>
      <c r="BP126" s="78"/>
      <c r="BQ126" s="79"/>
      <c r="BS126" s="78"/>
      <c r="BT126" s="78"/>
      <c r="BU126" s="79"/>
      <c r="BW126" s="78"/>
      <c r="BX126" s="78"/>
      <c r="BY126" s="79"/>
      <c r="CA126" s="78"/>
      <c r="CB126" s="78"/>
      <c r="CC126" s="79"/>
      <c r="CE126" s="78"/>
      <c r="CF126" s="78"/>
      <c r="CG126" s="79"/>
      <c r="CI126" s="78"/>
      <c r="CJ126" s="78"/>
      <c r="CK126" s="79"/>
      <c r="CM126" s="78"/>
      <c r="CN126" s="78"/>
      <c r="CO126" s="79"/>
      <c r="CQ126" s="78"/>
      <c r="CR126" s="78"/>
      <c r="CS126" s="79"/>
      <c r="CU126" s="78"/>
      <c r="CV126" s="78"/>
      <c r="CW126" s="79"/>
      <c r="CY126" s="78"/>
      <c r="CZ126" s="78"/>
      <c r="DA126" s="79"/>
      <c r="DC126" s="78"/>
      <c r="DD126" s="78"/>
      <c r="DE126" s="79"/>
      <c r="DG126" s="78"/>
      <c r="DH126" s="78"/>
      <c r="DI126" s="79"/>
      <c r="DK126" s="78"/>
      <c r="DL126" s="78"/>
      <c r="DM126" s="79"/>
      <c r="DO126" s="78"/>
      <c r="DP126" s="78"/>
      <c r="DQ126" s="79"/>
      <c r="DS126" s="78"/>
      <c r="DT126" s="78"/>
      <c r="DU126" s="79"/>
      <c r="DW126" s="78"/>
      <c r="DX126" s="78"/>
      <c r="DY126" s="79"/>
      <c r="EA126" s="78"/>
      <c r="EB126" s="78"/>
      <c r="EC126" s="79"/>
      <c r="EE126" s="78"/>
      <c r="EF126" s="78"/>
      <c r="EG126" s="79"/>
      <c r="EI126" s="78"/>
      <c r="EJ126" s="78"/>
      <c r="EK126" s="79"/>
      <c r="EM126" s="78"/>
      <c r="EN126" s="78"/>
      <c r="EO126" s="79"/>
      <c r="EQ126" s="78"/>
      <c r="ER126" s="78"/>
      <c r="ES126" s="79"/>
      <c r="EU126" s="78"/>
      <c r="EV126" s="78"/>
      <c r="EW126" s="79"/>
      <c r="EY126" s="78"/>
      <c r="EZ126" s="78"/>
      <c r="FA126" s="79"/>
      <c r="FC126" s="78"/>
      <c r="FD126" s="78"/>
      <c r="FE126" s="79"/>
      <c r="FG126" s="78"/>
      <c r="FH126" s="78"/>
      <c r="FI126" s="79"/>
      <c r="FK126" s="78"/>
      <c r="FL126" s="78"/>
      <c r="FM126" s="79"/>
      <c r="FO126" s="78"/>
      <c r="FP126" s="78"/>
      <c r="FQ126" s="79"/>
      <c r="FS126" s="78"/>
      <c r="FT126" s="78"/>
      <c r="FU126" s="79"/>
      <c r="FW126" s="78"/>
      <c r="FX126" s="78"/>
      <c r="FY126" s="79"/>
      <c r="GA126" s="78"/>
      <c r="GB126" s="78"/>
      <c r="GC126" s="79"/>
      <c r="GE126" s="78"/>
      <c r="GF126" s="78"/>
      <c r="GG126" s="79"/>
      <c r="GI126" s="78"/>
      <c r="GJ126" s="78"/>
      <c r="GK126" s="79"/>
      <c r="GM126" s="78"/>
      <c r="GN126" s="78"/>
      <c r="GO126" s="79"/>
      <c r="GQ126" s="78"/>
      <c r="GR126" s="78"/>
      <c r="GS126" s="79"/>
      <c r="GU126" s="78"/>
      <c r="GV126" s="78"/>
      <c r="GW126" s="79"/>
      <c r="GY126" s="78"/>
      <c r="GZ126" s="78"/>
      <c r="HA126" s="79"/>
      <c r="HC126" s="78"/>
      <c r="HD126" s="78"/>
      <c r="HE126" s="79"/>
      <c r="HG126" s="78"/>
      <c r="HH126" s="78"/>
      <c r="HI126" s="79"/>
      <c r="HK126" s="78"/>
      <c r="HL126" s="78"/>
      <c r="HM126" s="79"/>
      <c r="HO126" s="78"/>
      <c r="HP126" s="78"/>
      <c r="HQ126" s="79"/>
      <c r="HS126" s="78"/>
      <c r="HT126" s="78"/>
      <c r="HU126" s="79"/>
      <c r="HW126" s="78"/>
      <c r="HX126" s="78"/>
      <c r="HY126" s="79"/>
      <c r="IA126" s="78"/>
      <c r="IB126" s="78"/>
      <c r="IC126" s="79"/>
      <c r="IE126" s="78"/>
      <c r="IF126" s="78"/>
      <c r="IG126" s="79"/>
      <c r="II126" s="78"/>
      <c r="IJ126" s="78"/>
      <c r="IK126" s="79"/>
      <c r="IM126" s="78"/>
      <c r="IN126" s="78"/>
      <c r="IO126" s="79"/>
      <c r="IQ126" s="78"/>
      <c r="IR126" s="78"/>
      <c r="IS126" s="79"/>
      <c r="IU126" s="78"/>
    </row>
    <row r="127" spans="1:255" ht="15" customHeight="1" x14ac:dyDescent="0.2">
      <c r="A127" s="208"/>
      <c r="B127" s="66"/>
      <c r="C127" s="75"/>
      <c r="E127" s="207"/>
      <c r="G127" s="70"/>
      <c r="H127" s="70"/>
      <c r="I127" s="68"/>
      <c r="K127" s="70"/>
      <c r="L127" s="70"/>
      <c r="M127" s="68"/>
      <c r="O127" s="70"/>
      <c r="P127" s="70"/>
      <c r="Q127" s="68"/>
      <c r="S127" s="70"/>
      <c r="T127" s="70"/>
      <c r="U127" s="79"/>
      <c r="W127" s="78"/>
      <c r="X127" s="78"/>
      <c r="Y127" s="79"/>
      <c r="AA127" s="78"/>
      <c r="AB127" s="78"/>
      <c r="AC127" s="79"/>
      <c r="AE127" s="78"/>
      <c r="AF127" s="78"/>
      <c r="AG127" s="79"/>
      <c r="AI127" s="78"/>
      <c r="AJ127" s="78"/>
      <c r="AK127" s="79"/>
      <c r="AM127" s="78"/>
      <c r="AN127" s="78"/>
      <c r="AO127" s="79"/>
      <c r="AQ127" s="78"/>
      <c r="AR127" s="78"/>
      <c r="AS127" s="79"/>
      <c r="AU127" s="78"/>
      <c r="AV127" s="78"/>
      <c r="AW127" s="79"/>
      <c r="AY127" s="78"/>
      <c r="AZ127" s="78"/>
      <c r="BA127" s="79"/>
      <c r="BC127" s="78"/>
      <c r="BD127" s="78"/>
      <c r="BE127" s="79"/>
      <c r="BG127" s="78"/>
      <c r="BH127" s="78"/>
      <c r="BI127" s="79"/>
      <c r="BK127" s="78"/>
      <c r="BL127" s="78"/>
      <c r="BM127" s="79"/>
      <c r="BO127" s="78"/>
      <c r="BP127" s="78"/>
      <c r="BQ127" s="79"/>
      <c r="BS127" s="78"/>
      <c r="BT127" s="78"/>
      <c r="BU127" s="79"/>
      <c r="BW127" s="78"/>
      <c r="BX127" s="78"/>
      <c r="BY127" s="79"/>
      <c r="CA127" s="78"/>
      <c r="CB127" s="78"/>
      <c r="CC127" s="79"/>
      <c r="CE127" s="78"/>
      <c r="CF127" s="78"/>
      <c r="CG127" s="79"/>
      <c r="CI127" s="78"/>
      <c r="CJ127" s="78"/>
      <c r="CK127" s="79"/>
      <c r="CM127" s="78"/>
      <c r="CN127" s="78"/>
      <c r="CO127" s="79"/>
      <c r="CQ127" s="78"/>
      <c r="CR127" s="78"/>
      <c r="CS127" s="79"/>
      <c r="CU127" s="78"/>
      <c r="CV127" s="78"/>
      <c r="CW127" s="79"/>
      <c r="CY127" s="78"/>
      <c r="CZ127" s="78"/>
      <c r="DA127" s="79"/>
      <c r="DC127" s="78"/>
      <c r="DD127" s="78"/>
      <c r="DE127" s="79"/>
      <c r="DG127" s="78"/>
      <c r="DH127" s="78"/>
      <c r="DI127" s="79"/>
      <c r="DK127" s="78"/>
      <c r="DL127" s="78"/>
      <c r="DM127" s="79"/>
      <c r="DO127" s="78"/>
      <c r="DP127" s="78"/>
      <c r="DQ127" s="79"/>
      <c r="DS127" s="78"/>
      <c r="DT127" s="78"/>
      <c r="DU127" s="79"/>
      <c r="DW127" s="78"/>
      <c r="DX127" s="78"/>
      <c r="DY127" s="79"/>
      <c r="EA127" s="78"/>
      <c r="EB127" s="78"/>
      <c r="EC127" s="79"/>
      <c r="EE127" s="78"/>
      <c r="EF127" s="78"/>
      <c r="EG127" s="79"/>
      <c r="EI127" s="78"/>
      <c r="EJ127" s="78"/>
      <c r="EK127" s="79"/>
      <c r="EM127" s="78"/>
      <c r="EN127" s="78"/>
      <c r="EO127" s="79"/>
      <c r="EQ127" s="78"/>
      <c r="ER127" s="78"/>
      <c r="ES127" s="79"/>
      <c r="EU127" s="78"/>
      <c r="EV127" s="78"/>
      <c r="EW127" s="79"/>
      <c r="EY127" s="78"/>
      <c r="EZ127" s="78"/>
      <c r="FA127" s="79"/>
      <c r="FC127" s="78"/>
      <c r="FD127" s="78"/>
      <c r="FE127" s="79"/>
      <c r="FG127" s="78"/>
      <c r="FH127" s="78"/>
      <c r="FI127" s="79"/>
      <c r="FK127" s="78"/>
      <c r="FL127" s="78"/>
      <c r="FM127" s="79"/>
      <c r="FO127" s="78"/>
      <c r="FP127" s="78"/>
      <c r="FQ127" s="79"/>
      <c r="FS127" s="78"/>
      <c r="FT127" s="78"/>
      <c r="FU127" s="79"/>
      <c r="FW127" s="78"/>
      <c r="FX127" s="78"/>
      <c r="FY127" s="79"/>
      <c r="GA127" s="78"/>
      <c r="GB127" s="78"/>
      <c r="GC127" s="79"/>
      <c r="GE127" s="78"/>
      <c r="GF127" s="78"/>
      <c r="GG127" s="79"/>
      <c r="GI127" s="78"/>
      <c r="GJ127" s="78"/>
      <c r="GK127" s="79"/>
      <c r="GM127" s="78"/>
      <c r="GN127" s="78"/>
      <c r="GO127" s="79"/>
      <c r="GQ127" s="78"/>
      <c r="GR127" s="78"/>
      <c r="GS127" s="79"/>
      <c r="GU127" s="78"/>
      <c r="GV127" s="78"/>
      <c r="GW127" s="79"/>
      <c r="GY127" s="78"/>
      <c r="GZ127" s="78"/>
      <c r="HA127" s="79"/>
      <c r="HC127" s="78"/>
      <c r="HD127" s="78"/>
      <c r="HE127" s="79"/>
      <c r="HG127" s="78"/>
      <c r="HH127" s="78"/>
      <c r="HI127" s="79"/>
      <c r="HK127" s="78"/>
      <c r="HL127" s="78"/>
      <c r="HM127" s="79"/>
      <c r="HO127" s="78"/>
      <c r="HP127" s="78"/>
      <c r="HQ127" s="79"/>
      <c r="HS127" s="78"/>
      <c r="HT127" s="78"/>
      <c r="HU127" s="79"/>
      <c r="HW127" s="78"/>
      <c r="HX127" s="78"/>
      <c r="HY127" s="79"/>
      <c r="IA127" s="78"/>
      <c r="IB127" s="78"/>
      <c r="IC127" s="79"/>
      <c r="IE127" s="78"/>
      <c r="IF127" s="78"/>
      <c r="IG127" s="79"/>
      <c r="II127" s="78"/>
      <c r="IJ127" s="78"/>
      <c r="IK127" s="79"/>
      <c r="IM127" s="78"/>
      <c r="IN127" s="78"/>
      <c r="IO127" s="79"/>
      <c r="IQ127" s="78"/>
      <c r="IR127" s="78"/>
      <c r="IS127" s="79"/>
      <c r="IU127" s="78"/>
    </row>
    <row r="128" spans="1:255" ht="15" customHeight="1" x14ac:dyDescent="0.2">
      <c r="A128" s="208"/>
      <c r="B128" s="66"/>
      <c r="C128" s="75"/>
      <c r="E128" s="207"/>
      <c r="G128" s="70"/>
      <c r="H128" s="70"/>
      <c r="I128" s="68"/>
      <c r="K128" s="70"/>
      <c r="L128" s="70"/>
      <c r="M128" s="68"/>
      <c r="O128" s="70"/>
      <c r="P128" s="70"/>
      <c r="Q128" s="68"/>
      <c r="S128" s="70"/>
      <c r="T128" s="70"/>
      <c r="U128" s="79"/>
      <c r="W128" s="78"/>
      <c r="X128" s="78"/>
      <c r="Y128" s="79"/>
      <c r="AA128" s="78"/>
      <c r="AB128" s="78"/>
      <c r="AC128" s="79"/>
      <c r="AE128" s="78"/>
      <c r="AF128" s="78"/>
      <c r="AG128" s="79"/>
      <c r="AI128" s="78"/>
      <c r="AJ128" s="78"/>
      <c r="AK128" s="79"/>
      <c r="AM128" s="78"/>
      <c r="AN128" s="78"/>
      <c r="AO128" s="79"/>
      <c r="AQ128" s="78"/>
      <c r="AR128" s="78"/>
      <c r="AS128" s="79"/>
      <c r="AU128" s="78"/>
      <c r="AV128" s="78"/>
      <c r="AW128" s="79"/>
      <c r="AY128" s="78"/>
      <c r="AZ128" s="78"/>
      <c r="BA128" s="79"/>
      <c r="BC128" s="78"/>
      <c r="BD128" s="78"/>
      <c r="BE128" s="79"/>
      <c r="BG128" s="78"/>
      <c r="BH128" s="78"/>
      <c r="BI128" s="79"/>
      <c r="BK128" s="78"/>
      <c r="BL128" s="78"/>
      <c r="BM128" s="79"/>
      <c r="BO128" s="78"/>
      <c r="BP128" s="78"/>
      <c r="BQ128" s="79"/>
      <c r="BS128" s="78"/>
      <c r="BT128" s="78"/>
      <c r="BU128" s="79"/>
      <c r="BW128" s="78"/>
      <c r="BX128" s="78"/>
      <c r="BY128" s="79"/>
      <c r="CA128" s="78"/>
      <c r="CB128" s="78"/>
      <c r="CC128" s="79"/>
      <c r="CE128" s="78"/>
      <c r="CF128" s="78"/>
      <c r="CG128" s="79"/>
      <c r="CI128" s="78"/>
      <c r="CJ128" s="78"/>
      <c r="CK128" s="79"/>
      <c r="CM128" s="78"/>
      <c r="CN128" s="78"/>
      <c r="CO128" s="79"/>
      <c r="CQ128" s="78"/>
      <c r="CR128" s="78"/>
      <c r="CS128" s="79"/>
      <c r="CU128" s="78"/>
      <c r="CV128" s="78"/>
      <c r="CW128" s="79"/>
      <c r="CY128" s="78"/>
      <c r="CZ128" s="78"/>
      <c r="DA128" s="79"/>
      <c r="DC128" s="78"/>
      <c r="DD128" s="78"/>
      <c r="DE128" s="79"/>
      <c r="DG128" s="78"/>
      <c r="DH128" s="78"/>
      <c r="DI128" s="79"/>
      <c r="DK128" s="78"/>
      <c r="DL128" s="78"/>
      <c r="DM128" s="79"/>
      <c r="DO128" s="78"/>
      <c r="DP128" s="78"/>
      <c r="DQ128" s="79"/>
      <c r="DS128" s="78"/>
      <c r="DT128" s="78"/>
      <c r="DU128" s="79"/>
      <c r="DW128" s="78"/>
      <c r="DX128" s="78"/>
      <c r="DY128" s="79"/>
      <c r="EA128" s="78"/>
      <c r="EB128" s="78"/>
      <c r="EC128" s="79"/>
      <c r="EE128" s="78"/>
      <c r="EF128" s="78"/>
      <c r="EG128" s="79"/>
      <c r="EI128" s="78"/>
      <c r="EJ128" s="78"/>
      <c r="EK128" s="79"/>
      <c r="EM128" s="78"/>
      <c r="EN128" s="78"/>
      <c r="EO128" s="79"/>
      <c r="EQ128" s="78"/>
      <c r="ER128" s="78"/>
      <c r="ES128" s="79"/>
      <c r="EU128" s="78"/>
      <c r="EV128" s="78"/>
      <c r="EW128" s="79"/>
      <c r="EY128" s="78"/>
      <c r="EZ128" s="78"/>
      <c r="FA128" s="79"/>
      <c r="FC128" s="78"/>
      <c r="FD128" s="78"/>
      <c r="FE128" s="79"/>
      <c r="FG128" s="78"/>
      <c r="FH128" s="78"/>
      <c r="FI128" s="79"/>
      <c r="FK128" s="78"/>
      <c r="FL128" s="78"/>
      <c r="FM128" s="79"/>
      <c r="FO128" s="78"/>
      <c r="FP128" s="78"/>
      <c r="FQ128" s="79"/>
      <c r="FS128" s="78"/>
      <c r="FT128" s="78"/>
      <c r="FU128" s="79"/>
      <c r="FW128" s="78"/>
      <c r="FX128" s="78"/>
      <c r="FY128" s="79"/>
      <c r="GA128" s="78"/>
      <c r="GB128" s="78"/>
      <c r="GC128" s="79"/>
      <c r="GE128" s="78"/>
      <c r="GF128" s="78"/>
      <c r="GG128" s="79"/>
      <c r="GI128" s="78"/>
      <c r="GJ128" s="78"/>
      <c r="GK128" s="79"/>
      <c r="GM128" s="78"/>
      <c r="GN128" s="78"/>
      <c r="GO128" s="79"/>
      <c r="GQ128" s="78"/>
      <c r="GR128" s="78"/>
      <c r="GS128" s="79"/>
      <c r="GU128" s="78"/>
      <c r="GV128" s="78"/>
      <c r="GW128" s="79"/>
      <c r="GY128" s="78"/>
      <c r="GZ128" s="78"/>
      <c r="HA128" s="79"/>
      <c r="HC128" s="78"/>
      <c r="HD128" s="78"/>
      <c r="HE128" s="79"/>
      <c r="HG128" s="78"/>
      <c r="HH128" s="78"/>
      <c r="HI128" s="79"/>
      <c r="HK128" s="78"/>
      <c r="HL128" s="78"/>
      <c r="HM128" s="79"/>
      <c r="HO128" s="78"/>
      <c r="HP128" s="78"/>
      <c r="HQ128" s="79"/>
      <c r="HS128" s="78"/>
      <c r="HT128" s="78"/>
      <c r="HU128" s="79"/>
      <c r="HW128" s="78"/>
      <c r="HX128" s="78"/>
      <c r="HY128" s="79"/>
      <c r="IA128" s="78"/>
      <c r="IB128" s="78"/>
      <c r="IC128" s="79"/>
      <c r="IE128" s="78"/>
      <c r="IF128" s="78"/>
      <c r="IG128" s="79"/>
      <c r="II128" s="78"/>
      <c r="IJ128" s="78"/>
      <c r="IK128" s="79"/>
      <c r="IM128" s="78"/>
      <c r="IN128" s="78"/>
      <c r="IO128" s="79"/>
      <c r="IQ128" s="78"/>
      <c r="IR128" s="78"/>
      <c r="IS128" s="79"/>
      <c r="IU128" s="78"/>
    </row>
    <row r="129" spans="1:255" ht="15" customHeight="1" x14ac:dyDescent="0.2">
      <c r="A129" s="208"/>
      <c r="B129" s="66"/>
      <c r="C129" s="75"/>
      <c r="E129" s="207"/>
      <c r="G129" s="70"/>
      <c r="H129" s="70"/>
      <c r="I129" s="68"/>
      <c r="K129" s="70"/>
      <c r="L129" s="70"/>
      <c r="M129" s="68"/>
      <c r="O129" s="70"/>
      <c r="P129" s="70"/>
      <c r="Q129" s="68"/>
      <c r="S129" s="70"/>
      <c r="T129" s="70"/>
      <c r="U129" s="79"/>
      <c r="W129" s="78"/>
      <c r="X129" s="78"/>
      <c r="Y129" s="79"/>
      <c r="AA129" s="78"/>
      <c r="AB129" s="78"/>
      <c r="AC129" s="79"/>
      <c r="AE129" s="78"/>
      <c r="AF129" s="78"/>
      <c r="AG129" s="79"/>
      <c r="AI129" s="78"/>
      <c r="AJ129" s="78"/>
      <c r="AK129" s="79"/>
      <c r="AM129" s="78"/>
      <c r="AN129" s="78"/>
      <c r="AO129" s="79"/>
      <c r="AQ129" s="78"/>
      <c r="AR129" s="78"/>
      <c r="AS129" s="79"/>
      <c r="AU129" s="78"/>
      <c r="AV129" s="78"/>
      <c r="AW129" s="79"/>
      <c r="AY129" s="78"/>
      <c r="AZ129" s="78"/>
      <c r="BA129" s="79"/>
      <c r="BC129" s="78"/>
      <c r="BD129" s="78"/>
      <c r="BE129" s="79"/>
      <c r="BG129" s="78"/>
      <c r="BH129" s="78"/>
      <c r="BI129" s="79"/>
      <c r="BK129" s="78"/>
      <c r="BL129" s="78"/>
      <c r="BM129" s="79"/>
      <c r="BO129" s="78"/>
      <c r="BP129" s="78"/>
      <c r="BQ129" s="79"/>
      <c r="BS129" s="78"/>
      <c r="BT129" s="78"/>
      <c r="BU129" s="79"/>
      <c r="BW129" s="78"/>
      <c r="BX129" s="78"/>
      <c r="BY129" s="79"/>
      <c r="CA129" s="78"/>
      <c r="CB129" s="78"/>
      <c r="CC129" s="79"/>
      <c r="CE129" s="78"/>
      <c r="CF129" s="78"/>
      <c r="CG129" s="79"/>
      <c r="CI129" s="78"/>
      <c r="CJ129" s="78"/>
      <c r="CK129" s="79"/>
      <c r="CM129" s="78"/>
      <c r="CN129" s="78"/>
      <c r="CO129" s="79"/>
      <c r="CQ129" s="78"/>
      <c r="CR129" s="78"/>
      <c r="CS129" s="79"/>
      <c r="CU129" s="78"/>
      <c r="CV129" s="78"/>
      <c r="CW129" s="79"/>
      <c r="CY129" s="78"/>
      <c r="CZ129" s="78"/>
      <c r="DA129" s="79"/>
      <c r="DC129" s="78"/>
      <c r="DD129" s="78"/>
      <c r="DE129" s="79"/>
      <c r="DG129" s="78"/>
      <c r="DH129" s="78"/>
      <c r="DI129" s="79"/>
      <c r="DK129" s="78"/>
      <c r="DL129" s="78"/>
      <c r="DM129" s="79"/>
      <c r="DO129" s="78"/>
      <c r="DP129" s="78"/>
      <c r="DQ129" s="79"/>
      <c r="DS129" s="78"/>
      <c r="DT129" s="78"/>
      <c r="DU129" s="79"/>
      <c r="DW129" s="78"/>
      <c r="DX129" s="78"/>
      <c r="DY129" s="79"/>
      <c r="EA129" s="78"/>
      <c r="EB129" s="78"/>
      <c r="EC129" s="79"/>
      <c r="EE129" s="78"/>
      <c r="EF129" s="78"/>
      <c r="EG129" s="79"/>
      <c r="EI129" s="78"/>
      <c r="EJ129" s="78"/>
      <c r="EK129" s="79"/>
      <c r="EM129" s="78"/>
      <c r="EN129" s="78"/>
      <c r="EO129" s="79"/>
      <c r="EQ129" s="78"/>
      <c r="ER129" s="78"/>
      <c r="ES129" s="79"/>
      <c r="EU129" s="78"/>
      <c r="EV129" s="78"/>
      <c r="EW129" s="79"/>
      <c r="EY129" s="78"/>
      <c r="EZ129" s="78"/>
      <c r="FA129" s="79"/>
      <c r="FC129" s="78"/>
      <c r="FD129" s="78"/>
      <c r="FE129" s="79"/>
      <c r="FG129" s="78"/>
      <c r="FH129" s="78"/>
      <c r="FI129" s="79"/>
      <c r="FK129" s="78"/>
      <c r="FL129" s="78"/>
      <c r="FM129" s="79"/>
      <c r="FO129" s="78"/>
      <c r="FP129" s="78"/>
      <c r="FQ129" s="79"/>
      <c r="FS129" s="78"/>
      <c r="FT129" s="78"/>
      <c r="FU129" s="79"/>
      <c r="FW129" s="78"/>
      <c r="FX129" s="78"/>
      <c r="FY129" s="79"/>
      <c r="GA129" s="78"/>
      <c r="GB129" s="78"/>
      <c r="GC129" s="79"/>
      <c r="GE129" s="78"/>
      <c r="GF129" s="78"/>
      <c r="GG129" s="79"/>
      <c r="GI129" s="78"/>
      <c r="GJ129" s="78"/>
      <c r="GK129" s="79"/>
      <c r="GM129" s="78"/>
      <c r="GN129" s="78"/>
      <c r="GO129" s="79"/>
      <c r="GQ129" s="78"/>
      <c r="GR129" s="78"/>
      <c r="GS129" s="79"/>
      <c r="GU129" s="78"/>
      <c r="GV129" s="78"/>
      <c r="GW129" s="79"/>
      <c r="GY129" s="78"/>
      <c r="GZ129" s="78"/>
      <c r="HA129" s="79"/>
      <c r="HC129" s="78"/>
      <c r="HD129" s="78"/>
      <c r="HE129" s="79"/>
      <c r="HG129" s="78"/>
      <c r="HH129" s="78"/>
      <c r="HI129" s="79"/>
      <c r="HK129" s="78"/>
      <c r="HL129" s="78"/>
      <c r="HM129" s="79"/>
      <c r="HO129" s="78"/>
      <c r="HP129" s="78"/>
      <c r="HQ129" s="79"/>
      <c r="HS129" s="78"/>
      <c r="HT129" s="78"/>
      <c r="HU129" s="79"/>
      <c r="HW129" s="78"/>
      <c r="HX129" s="78"/>
      <c r="HY129" s="79"/>
      <c r="IA129" s="78"/>
      <c r="IB129" s="78"/>
      <c r="IC129" s="79"/>
      <c r="IE129" s="78"/>
      <c r="IF129" s="78"/>
      <c r="IG129" s="79"/>
      <c r="II129" s="78"/>
      <c r="IJ129" s="78"/>
      <c r="IK129" s="79"/>
      <c r="IM129" s="78"/>
      <c r="IN129" s="78"/>
      <c r="IO129" s="79"/>
      <c r="IQ129" s="78"/>
      <c r="IR129" s="78"/>
      <c r="IS129" s="79"/>
      <c r="IU129" s="78"/>
    </row>
    <row r="130" spans="1:255" ht="15" customHeight="1" x14ac:dyDescent="0.2">
      <c r="A130" s="831"/>
      <c r="B130" s="66"/>
      <c r="C130" s="75"/>
      <c r="E130" s="207"/>
      <c r="G130" s="70"/>
      <c r="H130" s="70"/>
      <c r="I130" s="68"/>
      <c r="K130" s="70"/>
      <c r="L130" s="70"/>
      <c r="M130" s="68"/>
      <c r="O130" s="70"/>
      <c r="P130" s="70"/>
      <c r="Q130" s="68"/>
      <c r="S130" s="70"/>
      <c r="T130" s="70"/>
      <c r="U130" s="79"/>
      <c r="W130" s="78"/>
      <c r="X130" s="78"/>
      <c r="Y130" s="79"/>
      <c r="AA130" s="78"/>
      <c r="AB130" s="78"/>
      <c r="AC130" s="79"/>
      <c r="AE130" s="78"/>
      <c r="AF130" s="78"/>
      <c r="AG130" s="79"/>
      <c r="AI130" s="78"/>
      <c r="AJ130" s="78"/>
      <c r="AK130" s="79"/>
      <c r="AM130" s="78"/>
      <c r="AN130" s="78"/>
      <c r="AO130" s="79"/>
      <c r="AQ130" s="78"/>
      <c r="AR130" s="78"/>
      <c r="AS130" s="79"/>
      <c r="AU130" s="78"/>
      <c r="AV130" s="78"/>
      <c r="AW130" s="79"/>
      <c r="AY130" s="78"/>
      <c r="AZ130" s="78"/>
      <c r="BA130" s="79"/>
      <c r="BC130" s="78"/>
      <c r="BD130" s="78"/>
      <c r="BE130" s="79"/>
      <c r="BG130" s="78"/>
      <c r="BH130" s="78"/>
      <c r="BI130" s="79"/>
      <c r="BK130" s="78"/>
      <c r="BL130" s="78"/>
      <c r="BM130" s="79"/>
      <c r="BO130" s="78"/>
      <c r="BP130" s="78"/>
      <c r="BQ130" s="79"/>
      <c r="BS130" s="78"/>
      <c r="BT130" s="78"/>
      <c r="BU130" s="79"/>
      <c r="BW130" s="78"/>
      <c r="BX130" s="78"/>
      <c r="BY130" s="79"/>
      <c r="CA130" s="78"/>
      <c r="CB130" s="78"/>
      <c r="CC130" s="79"/>
      <c r="CE130" s="78"/>
      <c r="CF130" s="78"/>
      <c r="CG130" s="79"/>
      <c r="CI130" s="78"/>
      <c r="CJ130" s="78"/>
      <c r="CK130" s="79"/>
      <c r="CM130" s="78"/>
      <c r="CN130" s="78"/>
      <c r="CO130" s="79"/>
      <c r="CQ130" s="78"/>
      <c r="CR130" s="78"/>
      <c r="CS130" s="79"/>
      <c r="CU130" s="78"/>
      <c r="CV130" s="78"/>
      <c r="CW130" s="79"/>
      <c r="CY130" s="78"/>
      <c r="CZ130" s="78"/>
      <c r="DA130" s="79"/>
      <c r="DC130" s="78"/>
      <c r="DD130" s="78"/>
      <c r="DE130" s="79"/>
      <c r="DG130" s="78"/>
      <c r="DH130" s="78"/>
      <c r="DI130" s="79"/>
      <c r="DK130" s="78"/>
      <c r="DL130" s="78"/>
      <c r="DM130" s="79"/>
      <c r="DO130" s="78"/>
      <c r="DP130" s="78"/>
      <c r="DQ130" s="79"/>
      <c r="DS130" s="78"/>
      <c r="DT130" s="78"/>
      <c r="DU130" s="79"/>
      <c r="DW130" s="78"/>
      <c r="DX130" s="78"/>
      <c r="DY130" s="79"/>
      <c r="EA130" s="78"/>
      <c r="EB130" s="78"/>
      <c r="EC130" s="79"/>
      <c r="EE130" s="78"/>
      <c r="EF130" s="78"/>
      <c r="EG130" s="79"/>
      <c r="EI130" s="78"/>
      <c r="EJ130" s="78"/>
      <c r="EK130" s="79"/>
      <c r="EM130" s="78"/>
      <c r="EN130" s="78"/>
      <c r="EO130" s="79"/>
      <c r="EQ130" s="78"/>
      <c r="ER130" s="78"/>
      <c r="ES130" s="79"/>
      <c r="EU130" s="78"/>
      <c r="EV130" s="78"/>
      <c r="EW130" s="79"/>
      <c r="EY130" s="78"/>
      <c r="EZ130" s="78"/>
      <c r="FA130" s="79"/>
      <c r="FC130" s="78"/>
      <c r="FD130" s="78"/>
      <c r="FE130" s="79"/>
      <c r="FG130" s="78"/>
      <c r="FH130" s="78"/>
      <c r="FI130" s="79"/>
      <c r="FK130" s="78"/>
      <c r="FL130" s="78"/>
      <c r="FM130" s="79"/>
      <c r="FO130" s="78"/>
      <c r="FP130" s="78"/>
      <c r="FQ130" s="79"/>
      <c r="FS130" s="78"/>
      <c r="FT130" s="78"/>
      <c r="FU130" s="79"/>
      <c r="FW130" s="78"/>
      <c r="FX130" s="78"/>
      <c r="FY130" s="79"/>
      <c r="GA130" s="78"/>
      <c r="GB130" s="78"/>
      <c r="GC130" s="79"/>
      <c r="GE130" s="78"/>
      <c r="GF130" s="78"/>
      <c r="GG130" s="79"/>
      <c r="GI130" s="78"/>
      <c r="GJ130" s="78"/>
      <c r="GK130" s="79"/>
      <c r="GM130" s="78"/>
      <c r="GN130" s="78"/>
      <c r="GO130" s="79"/>
      <c r="GQ130" s="78"/>
      <c r="GR130" s="78"/>
      <c r="GS130" s="79"/>
      <c r="GU130" s="78"/>
      <c r="GV130" s="78"/>
      <c r="GW130" s="79"/>
      <c r="GY130" s="78"/>
      <c r="GZ130" s="78"/>
      <c r="HA130" s="79"/>
      <c r="HC130" s="78"/>
      <c r="HD130" s="78"/>
      <c r="HE130" s="79"/>
      <c r="HG130" s="78"/>
      <c r="HH130" s="78"/>
      <c r="HI130" s="79"/>
      <c r="HK130" s="78"/>
      <c r="HL130" s="78"/>
      <c r="HM130" s="79"/>
      <c r="HO130" s="78"/>
      <c r="HP130" s="78"/>
      <c r="HQ130" s="79"/>
      <c r="HS130" s="78"/>
      <c r="HT130" s="78"/>
      <c r="HU130" s="79"/>
      <c r="HW130" s="78"/>
      <c r="HX130" s="78"/>
      <c r="HY130" s="79"/>
      <c r="IA130" s="78"/>
      <c r="IB130" s="78"/>
      <c r="IC130" s="79"/>
      <c r="IE130" s="78"/>
      <c r="IF130" s="78"/>
      <c r="IG130" s="79"/>
      <c r="II130" s="78"/>
      <c r="IJ130" s="78"/>
      <c r="IK130" s="79"/>
      <c r="IM130" s="78"/>
      <c r="IN130" s="78"/>
      <c r="IO130" s="79"/>
      <c r="IQ130" s="78"/>
      <c r="IR130" s="78"/>
      <c r="IS130" s="79"/>
      <c r="IU130" s="78"/>
    </row>
    <row r="131" spans="1:255" ht="15" customHeight="1" x14ac:dyDescent="0.2">
      <c r="A131" s="829"/>
      <c r="B131" s="66"/>
      <c r="C131" s="75"/>
      <c r="E131" s="207"/>
      <c r="G131" s="70"/>
      <c r="H131" s="70"/>
      <c r="I131" s="68"/>
      <c r="K131" s="70"/>
      <c r="L131" s="70"/>
      <c r="M131" s="68"/>
      <c r="O131" s="70"/>
      <c r="P131" s="70"/>
      <c r="Q131" s="68"/>
      <c r="S131" s="70"/>
      <c r="T131" s="70"/>
      <c r="U131" s="79"/>
      <c r="W131" s="78"/>
      <c r="X131" s="78"/>
      <c r="Y131" s="79"/>
      <c r="AA131" s="78"/>
      <c r="AB131" s="78"/>
      <c r="AC131" s="79"/>
      <c r="AE131" s="78"/>
      <c r="AF131" s="78"/>
      <c r="AG131" s="79"/>
      <c r="AI131" s="78"/>
      <c r="AJ131" s="78"/>
      <c r="AK131" s="79"/>
      <c r="AM131" s="78"/>
      <c r="AN131" s="78"/>
      <c r="AO131" s="79"/>
      <c r="AQ131" s="78"/>
      <c r="AR131" s="78"/>
      <c r="AS131" s="79"/>
      <c r="AU131" s="78"/>
      <c r="AV131" s="78"/>
      <c r="AW131" s="79"/>
      <c r="AY131" s="78"/>
      <c r="AZ131" s="78"/>
      <c r="BA131" s="79"/>
      <c r="BC131" s="78"/>
      <c r="BD131" s="78"/>
      <c r="BE131" s="79"/>
      <c r="BG131" s="78"/>
      <c r="BH131" s="78"/>
      <c r="BI131" s="79"/>
      <c r="BK131" s="78"/>
      <c r="BL131" s="78"/>
      <c r="BM131" s="79"/>
      <c r="BO131" s="78"/>
      <c r="BP131" s="78"/>
      <c r="BQ131" s="79"/>
      <c r="BS131" s="78"/>
      <c r="BT131" s="78"/>
      <c r="BU131" s="79"/>
      <c r="BW131" s="78"/>
      <c r="BX131" s="78"/>
      <c r="BY131" s="79"/>
      <c r="CA131" s="78"/>
      <c r="CB131" s="78"/>
      <c r="CC131" s="79"/>
      <c r="CE131" s="78"/>
      <c r="CF131" s="78"/>
      <c r="CG131" s="79"/>
      <c r="CI131" s="78"/>
      <c r="CJ131" s="78"/>
      <c r="CK131" s="79"/>
      <c r="CM131" s="78"/>
      <c r="CN131" s="78"/>
      <c r="CO131" s="79"/>
      <c r="CQ131" s="78"/>
      <c r="CR131" s="78"/>
      <c r="CS131" s="79"/>
      <c r="CU131" s="78"/>
      <c r="CV131" s="78"/>
      <c r="CW131" s="79"/>
      <c r="CY131" s="78"/>
      <c r="CZ131" s="78"/>
      <c r="DA131" s="79"/>
      <c r="DC131" s="78"/>
      <c r="DD131" s="78"/>
      <c r="DE131" s="79"/>
      <c r="DG131" s="78"/>
      <c r="DH131" s="78"/>
      <c r="DI131" s="79"/>
      <c r="DK131" s="78"/>
      <c r="DL131" s="78"/>
      <c r="DM131" s="79"/>
      <c r="DO131" s="78"/>
      <c r="DP131" s="78"/>
      <c r="DQ131" s="79"/>
      <c r="DS131" s="78"/>
      <c r="DT131" s="78"/>
      <c r="DU131" s="79"/>
      <c r="DW131" s="78"/>
      <c r="DX131" s="78"/>
      <c r="DY131" s="79"/>
      <c r="EA131" s="78"/>
      <c r="EB131" s="78"/>
      <c r="EC131" s="79"/>
      <c r="EE131" s="78"/>
      <c r="EF131" s="78"/>
      <c r="EG131" s="79"/>
      <c r="EI131" s="78"/>
      <c r="EJ131" s="78"/>
      <c r="EK131" s="79"/>
      <c r="EM131" s="78"/>
      <c r="EN131" s="78"/>
      <c r="EO131" s="79"/>
      <c r="EQ131" s="78"/>
      <c r="ER131" s="78"/>
      <c r="ES131" s="79"/>
      <c r="EU131" s="78"/>
      <c r="EV131" s="78"/>
      <c r="EW131" s="79"/>
      <c r="EY131" s="78"/>
      <c r="EZ131" s="78"/>
      <c r="FA131" s="79"/>
      <c r="FC131" s="78"/>
      <c r="FD131" s="78"/>
      <c r="FE131" s="79"/>
      <c r="FG131" s="78"/>
      <c r="FH131" s="78"/>
      <c r="FI131" s="79"/>
      <c r="FK131" s="78"/>
      <c r="FL131" s="78"/>
      <c r="FM131" s="79"/>
      <c r="FO131" s="78"/>
      <c r="FP131" s="78"/>
      <c r="FQ131" s="79"/>
      <c r="FS131" s="78"/>
      <c r="FT131" s="78"/>
      <c r="FU131" s="79"/>
      <c r="FW131" s="78"/>
      <c r="FX131" s="78"/>
      <c r="FY131" s="79"/>
      <c r="GA131" s="78"/>
      <c r="GB131" s="78"/>
      <c r="GC131" s="79"/>
      <c r="GE131" s="78"/>
      <c r="GF131" s="78"/>
      <c r="GG131" s="79"/>
      <c r="GI131" s="78"/>
      <c r="GJ131" s="78"/>
      <c r="GK131" s="79"/>
      <c r="GM131" s="78"/>
      <c r="GN131" s="78"/>
      <c r="GO131" s="79"/>
      <c r="GQ131" s="78"/>
      <c r="GR131" s="78"/>
      <c r="GS131" s="79"/>
      <c r="GU131" s="78"/>
      <c r="GV131" s="78"/>
      <c r="GW131" s="79"/>
      <c r="GY131" s="78"/>
      <c r="GZ131" s="78"/>
      <c r="HA131" s="79"/>
      <c r="HC131" s="78"/>
      <c r="HD131" s="78"/>
      <c r="HE131" s="79"/>
      <c r="HG131" s="78"/>
      <c r="HH131" s="78"/>
      <c r="HI131" s="79"/>
      <c r="HK131" s="78"/>
      <c r="HL131" s="78"/>
      <c r="HM131" s="79"/>
      <c r="HO131" s="78"/>
      <c r="HP131" s="78"/>
      <c r="HQ131" s="79"/>
      <c r="HS131" s="78"/>
      <c r="HT131" s="78"/>
      <c r="HU131" s="79"/>
      <c r="HW131" s="78"/>
      <c r="HX131" s="78"/>
      <c r="HY131" s="79"/>
      <c r="IA131" s="78"/>
      <c r="IB131" s="78"/>
      <c r="IC131" s="79"/>
      <c r="IE131" s="78"/>
      <c r="IF131" s="78"/>
      <c r="IG131" s="79"/>
      <c r="II131" s="78"/>
      <c r="IJ131" s="78"/>
      <c r="IK131" s="79"/>
      <c r="IM131" s="78"/>
      <c r="IN131" s="78"/>
      <c r="IO131" s="79"/>
      <c r="IQ131" s="78"/>
      <c r="IR131" s="78"/>
      <c r="IS131" s="79"/>
      <c r="IU131" s="78"/>
    </row>
    <row r="132" spans="1:255" ht="15" customHeight="1" x14ac:dyDescent="0.2">
      <c r="A132" s="829"/>
      <c r="B132" s="66"/>
      <c r="C132" s="75"/>
      <c r="E132" s="207"/>
      <c r="G132" s="70"/>
      <c r="H132" s="70"/>
      <c r="I132" s="68"/>
      <c r="K132" s="70"/>
      <c r="L132" s="70"/>
      <c r="M132" s="68"/>
      <c r="O132" s="70"/>
      <c r="P132" s="70"/>
      <c r="Q132" s="68"/>
      <c r="S132" s="70"/>
      <c r="T132" s="70"/>
      <c r="U132" s="79"/>
      <c r="W132" s="78"/>
      <c r="X132" s="78"/>
      <c r="Y132" s="79"/>
      <c r="AA132" s="78"/>
      <c r="AB132" s="78"/>
      <c r="AC132" s="79"/>
      <c r="AE132" s="78"/>
      <c r="AF132" s="78"/>
      <c r="AG132" s="79"/>
      <c r="AI132" s="78"/>
      <c r="AJ132" s="78"/>
      <c r="AK132" s="79"/>
      <c r="AM132" s="78"/>
      <c r="AN132" s="78"/>
      <c r="AO132" s="79"/>
      <c r="AQ132" s="78"/>
      <c r="AR132" s="78"/>
      <c r="AS132" s="79"/>
      <c r="AU132" s="78"/>
      <c r="AV132" s="78"/>
      <c r="AW132" s="79"/>
      <c r="AY132" s="78"/>
      <c r="AZ132" s="78"/>
      <c r="BA132" s="79"/>
      <c r="BC132" s="78"/>
      <c r="BD132" s="78"/>
      <c r="BE132" s="79"/>
      <c r="BG132" s="78"/>
      <c r="BH132" s="78"/>
      <c r="BI132" s="79"/>
      <c r="BK132" s="78"/>
      <c r="BL132" s="78"/>
      <c r="BM132" s="79"/>
      <c r="BO132" s="78"/>
      <c r="BP132" s="78"/>
      <c r="BQ132" s="79"/>
      <c r="BS132" s="78"/>
      <c r="BT132" s="78"/>
      <c r="BU132" s="79"/>
      <c r="BW132" s="78"/>
      <c r="BX132" s="78"/>
      <c r="BY132" s="79"/>
      <c r="CA132" s="78"/>
      <c r="CB132" s="78"/>
      <c r="CC132" s="79"/>
      <c r="CE132" s="78"/>
      <c r="CF132" s="78"/>
      <c r="CG132" s="79"/>
      <c r="CI132" s="78"/>
      <c r="CJ132" s="78"/>
      <c r="CK132" s="79"/>
      <c r="CM132" s="78"/>
      <c r="CN132" s="78"/>
      <c r="CO132" s="79"/>
      <c r="CQ132" s="78"/>
      <c r="CR132" s="78"/>
      <c r="CS132" s="79"/>
      <c r="CU132" s="78"/>
      <c r="CV132" s="78"/>
      <c r="CW132" s="79"/>
      <c r="CY132" s="78"/>
      <c r="CZ132" s="78"/>
      <c r="DA132" s="79"/>
      <c r="DC132" s="78"/>
      <c r="DD132" s="78"/>
      <c r="DE132" s="79"/>
      <c r="DG132" s="78"/>
      <c r="DH132" s="78"/>
      <c r="DI132" s="79"/>
      <c r="DK132" s="78"/>
      <c r="DL132" s="78"/>
      <c r="DM132" s="79"/>
      <c r="DO132" s="78"/>
      <c r="DP132" s="78"/>
      <c r="DQ132" s="79"/>
      <c r="DS132" s="78"/>
      <c r="DT132" s="78"/>
      <c r="DU132" s="79"/>
      <c r="DW132" s="78"/>
      <c r="DX132" s="78"/>
      <c r="DY132" s="79"/>
      <c r="EA132" s="78"/>
      <c r="EB132" s="78"/>
      <c r="EC132" s="79"/>
      <c r="EE132" s="78"/>
      <c r="EF132" s="78"/>
      <c r="EG132" s="79"/>
      <c r="EI132" s="78"/>
      <c r="EJ132" s="78"/>
      <c r="EK132" s="79"/>
      <c r="EM132" s="78"/>
      <c r="EN132" s="78"/>
      <c r="EO132" s="79"/>
      <c r="EQ132" s="78"/>
      <c r="ER132" s="78"/>
      <c r="ES132" s="79"/>
      <c r="EU132" s="78"/>
      <c r="EV132" s="78"/>
      <c r="EW132" s="79"/>
      <c r="EY132" s="78"/>
      <c r="EZ132" s="78"/>
      <c r="FA132" s="79"/>
      <c r="FC132" s="78"/>
      <c r="FD132" s="78"/>
      <c r="FE132" s="79"/>
      <c r="FG132" s="78"/>
      <c r="FH132" s="78"/>
      <c r="FI132" s="79"/>
      <c r="FK132" s="78"/>
      <c r="FL132" s="78"/>
      <c r="FM132" s="79"/>
      <c r="FO132" s="78"/>
      <c r="FP132" s="78"/>
      <c r="FQ132" s="79"/>
      <c r="FS132" s="78"/>
      <c r="FT132" s="78"/>
      <c r="FU132" s="79"/>
      <c r="FW132" s="78"/>
      <c r="FX132" s="78"/>
      <c r="FY132" s="79"/>
      <c r="GA132" s="78"/>
      <c r="GB132" s="78"/>
      <c r="GC132" s="79"/>
      <c r="GE132" s="78"/>
      <c r="GF132" s="78"/>
      <c r="GG132" s="79"/>
      <c r="GI132" s="78"/>
      <c r="GJ132" s="78"/>
      <c r="GK132" s="79"/>
      <c r="GM132" s="78"/>
      <c r="GN132" s="78"/>
      <c r="GO132" s="79"/>
      <c r="GQ132" s="78"/>
      <c r="GR132" s="78"/>
      <c r="GS132" s="79"/>
      <c r="GU132" s="78"/>
      <c r="GV132" s="78"/>
      <c r="GW132" s="79"/>
      <c r="GY132" s="78"/>
      <c r="GZ132" s="78"/>
      <c r="HA132" s="79"/>
      <c r="HC132" s="78"/>
      <c r="HD132" s="78"/>
      <c r="HE132" s="79"/>
      <c r="HG132" s="78"/>
      <c r="HH132" s="78"/>
      <c r="HI132" s="79"/>
      <c r="HK132" s="78"/>
      <c r="HL132" s="78"/>
      <c r="HM132" s="79"/>
      <c r="HO132" s="78"/>
      <c r="HP132" s="78"/>
      <c r="HQ132" s="79"/>
      <c r="HS132" s="78"/>
      <c r="HT132" s="78"/>
      <c r="HU132" s="79"/>
      <c r="HW132" s="78"/>
      <c r="HX132" s="78"/>
      <c r="HY132" s="79"/>
      <c r="IA132" s="78"/>
      <c r="IB132" s="78"/>
      <c r="IC132" s="79"/>
      <c r="IE132" s="78"/>
      <c r="IF132" s="78"/>
      <c r="IG132" s="79"/>
      <c r="II132" s="78"/>
      <c r="IJ132" s="78"/>
      <c r="IK132" s="79"/>
      <c r="IM132" s="78"/>
      <c r="IN132" s="78"/>
      <c r="IO132" s="79"/>
      <c r="IQ132" s="78"/>
      <c r="IR132" s="78"/>
      <c r="IS132" s="79"/>
      <c r="IU132" s="78"/>
    </row>
    <row r="133" spans="1:255" ht="15" customHeight="1" x14ac:dyDescent="0.2">
      <c r="A133" s="829"/>
      <c r="B133" s="66"/>
      <c r="E133" s="207"/>
      <c r="G133" s="70"/>
      <c r="H133" s="70"/>
      <c r="I133" s="68"/>
      <c r="K133" s="70"/>
      <c r="L133" s="70"/>
      <c r="M133" s="68"/>
      <c r="O133" s="70"/>
      <c r="P133" s="70"/>
      <c r="Q133" s="68"/>
      <c r="S133" s="70"/>
      <c r="T133" s="70"/>
      <c r="U133" s="79"/>
      <c r="W133" s="78"/>
      <c r="X133" s="78"/>
      <c r="Y133" s="79"/>
      <c r="AA133" s="78"/>
      <c r="AB133" s="78"/>
      <c r="AC133" s="79"/>
      <c r="AE133" s="78"/>
      <c r="AF133" s="78"/>
      <c r="AG133" s="79"/>
      <c r="AI133" s="78"/>
      <c r="AJ133" s="78"/>
      <c r="AK133" s="79"/>
      <c r="AM133" s="78"/>
      <c r="AN133" s="78"/>
      <c r="AO133" s="79"/>
      <c r="AQ133" s="78"/>
      <c r="AR133" s="78"/>
      <c r="AS133" s="79"/>
      <c r="AU133" s="78"/>
      <c r="AV133" s="78"/>
      <c r="AW133" s="79"/>
      <c r="AY133" s="78"/>
      <c r="AZ133" s="78"/>
      <c r="BA133" s="79"/>
      <c r="BC133" s="78"/>
      <c r="BD133" s="78"/>
      <c r="BE133" s="79"/>
      <c r="BG133" s="78"/>
      <c r="BH133" s="78"/>
      <c r="BI133" s="79"/>
      <c r="BK133" s="78"/>
      <c r="BL133" s="78"/>
      <c r="BM133" s="79"/>
      <c r="BO133" s="78"/>
      <c r="BP133" s="78"/>
      <c r="BQ133" s="79"/>
      <c r="BS133" s="78"/>
      <c r="BT133" s="78"/>
      <c r="BU133" s="79"/>
      <c r="BW133" s="78"/>
      <c r="BX133" s="78"/>
      <c r="BY133" s="79"/>
      <c r="CA133" s="78"/>
      <c r="CB133" s="78"/>
      <c r="CC133" s="79"/>
      <c r="CE133" s="78"/>
      <c r="CF133" s="78"/>
      <c r="CG133" s="79"/>
      <c r="CI133" s="78"/>
      <c r="CJ133" s="78"/>
      <c r="CK133" s="79"/>
      <c r="CM133" s="78"/>
      <c r="CN133" s="78"/>
      <c r="CO133" s="79"/>
      <c r="CQ133" s="78"/>
      <c r="CR133" s="78"/>
      <c r="CS133" s="79"/>
      <c r="CU133" s="78"/>
      <c r="CV133" s="78"/>
      <c r="CW133" s="79"/>
      <c r="CY133" s="78"/>
      <c r="CZ133" s="78"/>
      <c r="DA133" s="79"/>
      <c r="DC133" s="78"/>
      <c r="DD133" s="78"/>
      <c r="DE133" s="79"/>
      <c r="DG133" s="78"/>
      <c r="DH133" s="78"/>
      <c r="DI133" s="79"/>
      <c r="DK133" s="78"/>
      <c r="DL133" s="78"/>
      <c r="DM133" s="79"/>
      <c r="DO133" s="78"/>
      <c r="DP133" s="78"/>
      <c r="DQ133" s="79"/>
      <c r="DS133" s="78"/>
      <c r="DT133" s="78"/>
      <c r="DU133" s="79"/>
      <c r="DW133" s="78"/>
      <c r="DX133" s="78"/>
      <c r="DY133" s="79"/>
      <c r="EA133" s="78"/>
      <c r="EB133" s="78"/>
      <c r="EC133" s="79"/>
      <c r="EE133" s="78"/>
      <c r="EF133" s="78"/>
      <c r="EG133" s="79"/>
      <c r="EI133" s="78"/>
      <c r="EJ133" s="78"/>
      <c r="EK133" s="79"/>
      <c r="EM133" s="78"/>
      <c r="EN133" s="78"/>
      <c r="EO133" s="79"/>
      <c r="EQ133" s="78"/>
      <c r="ER133" s="78"/>
      <c r="ES133" s="79"/>
      <c r="EU133" s="78"/>
      <c r="EV133" s="78"/>
      <c r="EW133" s="79"/>
      <c r="EY133" s="78"/>
      <c r="EZ133" s="78"/>
      <c r="FA133" s="79"/>
      <c r="FC133" s="78"/>
      <c r="FD133" s="78"/>
      <c r="FE133" s="79"/>
      <c r="FG133" s="78"/>
      <c r="FH133" s="78"/>
      <c r="FI133" s="79"/>
      <c r="FK133" s="78"/>
      <c r="FL133" s="78"/>
      <c r="FM133" s="79"/>
      <c r="FO133" s="78"/>
      <c r="FP133" s="78"/>
      <c r="FQ133" s="79"/>
      <c r="FS133" s="78"/>
      <c r="FT133" s="78"/>
      <c r="FU133" s="79"/>
      <c r="FW133" s="78"/>
      <c r="FX133" s="78"/>
      <c r="FY133" s="79"/>
      <c r="GA133" s="78"/>
      <c r="GB133" s="78"/>
      <c r="GC133" s="79"/>
      <c r="GE133" s="78"/>
      <c r="GF133" s="78"/>
      <c r="GG133" s="79"/>
      <c r="GI133" s="78"/>
      <c r="GJ133" s="78"/>
      <c r="GK133" s="79"/>
      <c r="GM133" s="78"/>
      <c r="GN133" s="78"/>
      <c r="GO133" s="79"/>
      <c r="GQ133" s="78"/>
      <c r="GR133" s="78"/>
      <c r="GS133" s="79"/>
      <c r="GU133" s="78"/>
      <c r="GV133" s="78"/>
      <c r="GW133" s="79"/>
      <c r="GY133" s="78"/>
      <c r="GZ133" s="78"/>
      <c r="HA133" s="79"/>
      <c r="HC133" s="78"/>
      <c r="HD133" s="78"/>
      <c r="HE133" s="79"/>
      <c r="HG133" s="78"/>
      <c r="HH133" s="78"/>
      <c r="HI133" s="79"/>
      <c r="HK133" s="78"/>
      <c r="HL133" s="78"/>
      <c r="HM133" s="79"/>
      <c r="HO133" s="78"/>
      <c r="HP133" s="78"/>
      <c r="HQ133" s="79"/>
      <c r="HS133" s="78"/>
      <c r="HT133" s="78"/>
      <c r="HU133" s="79"/>
      <c r="HW133" s="78"/>
      <c r="HX133" s="78"/>
      <c r="HY133" s="79"/>
      <c r="IA133" s="78"/>
      <c r="IB133" s="78"/>
      <c r="IC133" s="79"/>
      <c r="IE133" s="78"/>
      <c r="IF133" s="78"/>
      <c r="IG133" s="79"/>
      <c r="II133" s="78"/>
      <c r="IJ133" s="78"/>
      <c r="IK133" s="79"/>
      <c r="IM133" s="78"/>
      <c r="IN133" s="78"/>
      <c r="IO133" s="79"/>
      <c r="IQ133" s="78"/>
      <c r="IR133" s="78"/>
      <c r="IS133" s="79"/>
      <c r="IU133" s="78"/>
    </row>
    <row r="134" spans="1:255" ht="15" customHeight="1" x14ac:dyDescent="0.2">
      <c r="A134" s="829"/>
      <c r="B134" s="66"/>
      <c r="C134" s="75"/>
      <c r="E134" s="207"/>
      <c r="G134" s="70"/>
      <c r="H134" s="70"/>
      <c r="I134" s="68"/>
      <c r="K134" s="70"/>
      <c r="L134" s="70"/>
      <c r="M134" s="68"/>
      <c r="O134" s="70"/>
      <c r="P134" s="70"/>
      <c r="Q134" s="68"/>
      <c r="S134" s="70"/>
      <c r="T134" s="70"/>
      <c r="U134" s="79"/>
      <c r="W134" s="78"/>
      <c r="X134" s="78"/>
      <c r="Y134" s="79"/>
      <c r="AA134" s="78"/>
      <c r="AB134" s="78"/>
      <c r="AC134" s="79"/>
      <c r="AE134" s="78"/>
      <c r="AF134" s="78"/>
      <c r="AG134" s="79"/>
      <c r="AI134" s="78"/>
      <c r="AJ134" s="78"/>
      <c r="AK134" s="79"/>
      <c r="AM134" s="78"/>
      <c r="AN134" s="78"/>
      <c r="AO134" s="79"/>
      <c r="AQ134" s="78"/>
      <c r="AR134" s="78"/>
      <c r="AS134" s="79"/>
      <c r="AU134" s="78"/>
      <c r="AV134" s="78"/>
      <c r="AW134" s="79"/>
      <c r="AY134" s="78"/>
      <c r="AZ134" s="78"/>
      <c r="BA134" s="79"/>
      <c r="BC134" s="78"/>
      <c r="BD134" s="78"/>
      <c r="BE134" s="79"/>
      <c r="BG134" s="78"/>
      <c r="BH134" s="78"/>
      <c r="BI134" s="79"/>
      <c r="BK134" s="78"/>
      <c r="BL134" s="78"/>
      <c r="BM134" s="79"/>
      <c r="BO134" s="78"/>
      <c r="BP134" s="78"/>
      <c r="BQ134" s="79"/>
      <c r="BS134" s="78"/>
      <c r="BT134" s="78"/>
      <c r="BU134" s="79"/>
      <c r="BW134" s="78"/>
      <c r="BX134" s="78"/>
      <c r="BY134" s="79"/>
      <c r="CA134" s="78"/>
      <c r="CB134" s="78"/>
      <c r="CC134" s="79"/>
      <c r="CE134" s="78"/>
      <c r="CF134" s="78"/>
      <c r="CG134" s="79"/>
      <c r="CI134" s="78"/>
      <c r="CJ134" s="78"/>
      <c r="CK134" s="79"/>
      <c r="CM134" s="78"/>
      <c r="CN134" s="78"/>
      <c r="CO134" s="79"/>
      <c r="CQ134" s="78"/>
      <c r="CR134" s="78"/>
      <c r="CS134" s="79"/>
      <c r="CU134" s="78"/>
      <c r="CV134" s="78"/>
      <c r="CW134" s="79"/>
      <c r="CY134" s="78"/>
      <c r="CZ134" s="78"/>
      <c r="DA134" s="79"/>
      <c r="DC134" s="78"/>
      <c r="DD134" s="78"/>
      <c r="DE134" s="79"/>
      <c r="DG134" s="78"/>
      <c r="DH134" s="78"/>
      <c r="DI134" s="79"/>
      <c r="DK134" s="78"/>
      <c r="DL134" s="78"/>
      <c r="DM134" s="79"/>
      <c r="DO134" s="78"/>
      <c r="DP134" s="78"/>
      <c r="DQ134" s="79"/>
      <c r="DS134" s="78"/>
      <c r="DT134" s="78"/>
      <c r="DU134" s="79"/>
      <c r="DW134" s="78"/>
      <c r="DX134" s="78"/>
      <c r="DY134" s="79"/>
      <c r="EA134" s="78"/>
      <c r="EB134" s="78"/>
      <c r="EC134" s="79"/>
      <c r="EE134" s="78"/>
      <c r="EF134" s="78"/>
      <c r="EG134" s="79"/>
      <c r="EI134" s="78"/>
      <c r="EJ134" s="78"/>
      <c r="EK134" s="79"/>
      <c r="EM134" s="78"/>
      <c r="EN134" s="78"/>
      <c r="EO134" s="79"/>
      <c r="EQ134" s="78"/>
      <c r="ER134" s="78"/>
      <c r="ES134" s="79"/>
      <c r="EU134" s="78"/>
      <c r="EV134" s="78"/>
      <c r="EW134" s="79"/>
      <c r="EY134" s="78"/>
      <c r="EZ134" s="78"/>
      <c r="FA134" s="79"/>
      <c r="FC134" s="78"/>
      <c r="FD134" s="78"/>
      <c r="FE134" s="79"/>
      <c r="FG134" s="78"/>
      <c r="FH134" s="78"/>
      <c r="FI134" s="79"/>
      <c r="FK134" s="78"/>
      <c r="FL134" s="78"/>
      <c r="FM134" s="79"/>
      <c r="FO134" s="78"/>
      <c r="FP134" s="78"/>
      <c r="FQ134" s="79"/>
      <c r="FS134" s="78"/>
      <c r="FT134" s="78"/>
      <c r="FU134" s="79"/>
      <c r="FW134" s="78"/>
      <c r="FX134" s="78"/>
      <c r="FY134" s="79"/>
      <c r="GA134" s="78"/>
      <c r="GB134" s="78"/>
      <c r="GC134" s="79"/>
      <c r="GE134" s="78"/>
      <c r="GF134" s="78"/>
      <c r="GG134" s="79"/>
      <c r="GI134" s="78"/>
      <c r="GJ134" s="78"/>
      <c r="GK134" s="79"/>
      <c r="GM134" s="78"/>
      <c r="GN134" s="78"/>
      <c r="GO134" s="79"/>
      <c r="GQ134" s="78"/>
      <c r="GR134" s="78"/>
      <c r="GS134" s="79"/>
      <c r="GU134" s="78"/>
      <c r="GV134" s="78"/>
      <c r="GW134" s="79"/>
      <c r="GY134" s="78"/>
      <c r="GZ134" s="78"/>
      <c r="HA134" s="79"/>
      <c r="HC134" s="78"/>
      <c r="HD134" s="78"/>
      <c r="HE134" s="79"/>
      <c r="HG134" s="78"/>
      <c r="HH134" s="78"/>
      <c r="HI134" s="79"/>
      <c r="HK134" s="78"/>
      <c r="HL134" s="78"/>
      <c r="HM134" s="79"/>
      <c r="HO134" s="78"/>
      <c r="HP134" s="78"/>
      <c r="HQ134" s="79"/>
      <c r="HS134" s="78"/>
      <c r="HT134" s="78"/>
      <c r="HU134" s="79"/>
      <c r="HW134" s="78"/>
      <c r="HX134" s="78"/>
      <c r="HY134" s="79"/>
      <c r="IA134" s="78"/>
      <c r="IB134" s="78"/>
      <c r="IC134" s="79"/>
      <c r="IE134" s="78"/>
      <c r="IF134" s="78"/>
      <c r="IG134" s="79"/>
      <c r="II134" s="78"/>
      <c r="IJ134" s="78"/>
      <c r="IK134" s="79"/>
      <c r="IM134" s="78"/>
      <c r="IN134" s="78"/>
      <c r="IO134" s="79"/>
      <c r="IQ134" s="78"/>
      <c r="IR134" s="78"/>
      <c r="IS134" s="79"/>
      <c r="IU134" s="78"/>
    </row>
    <row r="135" spans="1:255" ht="15" customHeight="1" x14ac:dyDescent="0.2">
      <c r="A135" s="187"/>
      <c r="B135" s="66"/>
      <c r="C135" s="75"/>
      <c r="E135" s="207"/>
      <c r="G135" s="70"/>
      <c r="H135" s="70"/>
      <c r="I135" s="68"/>
      <c r="K135" s="70"/>
      <c r="L135" s="70"/>
      <c r="M135" s="68"/>
      <c r="O135" s="70"/>
      <c r="P135" s="70"/>
      <c r="Q135" s="68"/>
      <c r="S135" s="70"/>
      <c r="T135" s="70"/>
      <c r="U135" s="79"/>
      <c r="W135" s="78"/>
      <c r="X135" s="78"/>
      <c r="Y135" s="79"/>
      <c r="AA135" s="78"/>
      <c r="AB135" s="78"/>
      <c r="AC135" s="79"/>
      <c r="AE135" s="78"/>
      <c r="AF135" s="78"/>
      <c r="AG135" s="79"/>
      <c r="AI135" s="78"/>
      <c r="AJ135" s="78"/>
      <c r="AK135" s="79"/>
      <c r="AM135" s="78"/>
      <c r="AN135" s="78"/>
      <c r="AO135" s="79"/>
      <c r="AQ135" s="78"/>
      <c r="AR135" s="78"/>
      <c r="AS135" s="79"/>
      <c r="AU135" s="78"/>
      <c r="AV135" s="78"/>
      <c r="AW135" s="79"/>
      <c r="AY135" s="78"/>
      <c r="AZ135" s="78"/>
      <c r="BA135" s="79"/>
      <c r="BC135" s="78"/>
      <c r="BD135" s="78"/>
      <c r="BE135" s="79"/>
      <c r="BG135" s="78"/>
      <c r="BH135" s="78"/>
      <c r="BI135" s="79"/>
      <c r="BK135" s="78"/>
      <c r="BL135" s="78"/>
      <c r="BM135" s="79"/>
      <c r="BO135" s="78"/>
      <c r="BP135" s="78"/>
      <c r="BQ135" s="79"/>
      <c r="BS135" s="78"/>
      <c r="BT135" s="78"/>
      <c r="BU135" s="79"/>
      <c r="BW135" s="78"/>
      <c r="BX135" s="78"/>
      <c r="BY135" s="79"/>
      <c r="CA135" s="78"/>
      <c r="CB135" s="78"/>
      <c r="CC135" s="79"/>
      <c r="CE135" s="78"/>
      <c r="CF135" s="78"/>
      <c r="CG135" s="79"/>
      <c r="CI135" s="78"/>
      <c r="CJ135" s="78"/>
      <c r="CK135" s="79"/>
      <c r="CM135" s="78"/>
      <c r="CN135" s="78"/>
      <c r="CO135" s="79"/>
      <c r="CQ135" s="78"/>
      <c r="CR135" s="78"/>
      <c r="CS135" s="79"/>
      <c r="CU135" s="78"/>
      <c r="CV135" s="78"/>
      <c r="CW135" s="79"/>
      <c r="CY135" s="78"/>
      <c r="CZ135" s="78"/>
      <c r="DA135" s="79"/>
      <c r="DC135" s="78"/>
      <c r="DD135" s="78"/>
      <c r="DE135" s="79"/>
      <c r="DG135" s="78"/>
      <c r="DH135" s="78"/>
      <c r="DI135" s="79"/>
      <c r="DK135" s="78"/>
      <c r="DL135" s="78"/>
      <c r="DM135" s="79"/>
      <c r="DO135" s="78"/>
      <c r="DP135" s="78"/>
      <c r="DQ135" s="79"/>
      <c r="DS135" s="78"/>
      <c r="DT135" s="78"/>
      <c r="DU135" s="79"/>
      <c r="DW135" s="78"/>
      <c r="DX135" s="78"/>
      <c r="DY135" s="79"/>
      <c r="EA135" s="78"/>
      <c r="EB135" s="78"/>
      <c r="EC135" s="79"/>
      <c r="EE135" s="78"/>
      <c r="EF135" s="78"/>
      <c r="EG135" s="79"/>
      <c r="EI135" s="78"/>
      <c r="EJ135" s="78"/>
      <c r="EK135" s="79"/>
      <c r="EM135" s="78"/>
      <c r="EN135" s="78"/>
      <c r="EO135" s="79"/>
      <c r="EQ135" s="78"/>
      <c r="ER135" s="78"/>
      <c r="ES135" s="79"/>
      <c r="EU135" s="78"/>
      <c r="EV135" s="78"/>
      <c r="EW135" s="79"/>
      <c r="EY135" s="78"/>
      <c r="EZ135" s="78"/>
      <c r="FA135" s="79"/>
      <c r="FC135" s="78"/>
      <c r="FD135" s="78"/>
      <c r="FE135" s="79"/>
      <c r="FG135" s="78"/>
      <c r="FH135" s="78"/>
      <c r="FI135" s="79"/>
      <c r="FK135" s="78"/>
      <c r="FL135" s="78"/>
      <c r="FM135" s="79"/>
      <c r="FO135" s="78"/>
      <c r="FP135" s="78"/>
      <c r="FQ135" s="79"/>
      <c r="FS135" s="78"/>
      <c r="FT135" s="78"/>
      <c r="FU135" s="79"/>
      <c r="FW135" s="78"/>
      <c r="FX135" s="78"/>
      <c r="FY135" s="79"/>
      <c r="GA135" s="78"/>
      <c r="GB135" s="78"/>
      <c r="GC135" s="79"/>
      <c r="GE135" s="78"/>
      <c r="GF135" s="78"/>
      <c r="GG135" s="79"/>
      <c r="GI135" s="78"/>
      <c r="GJ135" s="78"/>
      <c r="GK135" s="79"/>
      <c r="GM135" s="78"/>
      <c r="GN135" s="78"/>
      <c r="GO135" s="79"/>
      <c r="GQ135" s="78"/>
      <c r="GR135" s="78"/>
      <c r="GS135" s="79"/>
      <c r="GU135" s="78"/>
      <c r="GV135" s="78"/>
      <c r="GW135" s="79"/>
      <c r="GY135" s="78"/>
      <c r="GZ135" s="78"/>
      <c r="HA135" s="79"/>
      <c r="HC135" s="78"/>
      <c r="HD135" s="78"/>
      <c r="HE135" s="79"/>
      <c r="HG135" s="78"/>
      <c r="HH135" s="78"/>
      <c r="HI135" s="79"/>
      <c r="HK135" s="78"/>
      <c r="HL135" s="78"/>
      <c r="HM135" s="79"/>
      <c r="HO135" s="78"/>
      <c r="HP135" s="78"/>
      <c r="HQ135" s="79"/>
      <c r="HS135" s="78"/>
      <c r="HT135" s="78"/>
      <c r="HU135" s="79"/>
      <c r="HW135" s="78"/>
      <c r="HX135" s="78"/>
      <c r="HY135" s="79"/>
      <c r="IA135" s="78"/>
      <c r="IB135" s="78"/>
      <c r="IC135" s="79"/>
      <c r="IE135" s="78"/>
      <c r="IF135" s="78"/>
      <c r="IG135" s="79"/>
      <c r="II135" s="78"/>
      <c r="IJ135" s="78"/>
      <c r="IK135" s="79"/>
      <c r="IM135" s="78"/>
      <c r="IN135" s="78"/>
      <c r="IO135" s="79"/>
      <c r="IQ135" s="78"/>
      <c r="IR135" s="78"/>
      <c r="IS135" s="79"/>
      <c r="IU135" s="78"/>
    </row>
    <row r="136" spans="1:255" ht="15" customHeight="1" x14ac:dyDescent="0.2">
      <c r="A136" s="77"/>
      <c r="B136" s="66"/>
      <c r="C136" s="75"/>
      <c r="E136" s="207"/>
      <c r="G136" s="70"/>
      <c r="H136" s="70"/>
      <c r="I136" s="68"/>
      <c r="K136" s="70"/>
      <c r="L136" s="70"/>
      <c r="M136" s="68"/>
      <c r="O136" s="70"/>
      <c r="P136" s="70"/>
      <c r="Q136" s="68"/>
      <c r="S136" s="70"/>
      <c r="T136" s="70"/>
      <c r="U136" s="79"/>
      <c r="W136" s="78"/>
      <c r="X136" s="78"/>
      <c r="Y136" s="79"/>
      <c r="AA136" s="78"/>
      <c r="AB136" s="78"/>
      <c r="AC136" s="79"/>
      <c r="AE136" s="78"/>
      <c r="AF136" s="78"/>
      <c r="AG136" s="79"/>
      <c r="AI136" s="78"/>
      <c r="AJ136" s="78"/>
      <c r="AK136" s="79"/>
      <c r="AM136" s="78"/>
      <c r="AN136" s="78"/>
      <c r="AO136" s="79"/>
      <c r="AQ136" s="78"/>
      <c r="AR136" s="78"/>
      <c r="AS136" s="79"/>
      <c r="AU136" s="78"/>
      <c r="AV136" s="78"/>
      <c r="AW136" s="79"/>
      <c r="AY136" s="78"/>
      <c r="AZ136" s="78"/>
      <c r="BA136" s="79"/>
      <c r="BC136" s="78"/>
      <c r="BD136" s="78"/>
      <c r="BE136" s="79"/>
      <c r="BG136" s="78"/>
      <c r="BH136" s="78"/>
      <c r="BI136" s="79"/>
      <c r="BK136" s="78"/>
      <c r="BL136" s="78"/>
      <c r="BM136" s="79"/>
      <c r="BO136" s="78"/>
      <c r="BP136" s="78"/>
      <c r="BQ136" s="79"/>
      <c r="BS136" s="78"/>
      <c r="BT136" s="78"/>
      <c r="BU136" s="79"/>
      <c r="BW136" s="78"/>
      <c r="BX136" s="78"/>
      <c r="BY136" s="79"/>
      <c r="CA136" s="78"/>
      <c r="CB136" s="78"/>
      <c r="CC136" s="79"/>
      <c r="CE136" s="78"/>
      <c r="CF136" s="78"/>
      <c r="CG136" s="79"/>
      <c r="CI136" s="78"/>
      <c r="CJ136" s="78"/>
      <c r="CK136" s="79"/>
      <c r="CM136" s="78"/>
      <c r="CN136" s="78"/>
      <c r="CO136" s="79"/>
      <c r="CQ136" s="78"/>
      <c r="CR136" s="78"/>
      <c r="CS136" s="79"/>
      <c r="CU136" s="78"/>
      <c r="CV136" s="78"/>
      <c r="CW136" s="79"/>
      <c r="CY136" s="78"/>
      <c r="CZ136" s="78"/>
      <c r="DA136" s="79"/>
      <c r="DC136" s="78"/>
      <c r="DD136" s="78"/>
      <c r="DE136" s="79"/>
      <c r="DG136" s="78"/>
      <c r="DH136" s="78"/>
      <c r="DI136" s="79"/>
      <c r="DK136" s="78"/>
      <c r="DL136" s="78"/>
      <c r="DM136" s="79"/>
      <c r="DO136" s="78"/>
      <c r="DP136" s="78"/>
      <c r="DQ136" s="79"/>
      <c r="DS136" s="78"/>
      <c r="DT136" s="78"/>
      <c r="DU136" s="79"/>
      <c r="DW136" s="78"/>
      <c r="DX136" s="78"/>
      <c r="DY136" s="79"/>
      <c r="EA136" s="78"/>
      <c r="EB136" s="78"/>
      <c r="EC136" s="79"/>
      <c r="EE136" s="78"/>
      <c r="EF136" s="78"/>
      <c r="EG136" s="79"/>
      <c r="EI136" s="78"/>
      <c r="EJ136" s="78"/>
      <c r="EK136" s="79"/>
      <c r="EM136" s="78"/>
      <c r="EN136" s="78"/>
      <c r="EO136" s="79"/>
      <c r="EQ136" s="78"/>
      <c r="ER136" s="78"/>
      <c r="ES136" s="79"/>
      <c r="EU136" s="78"/>
      <c r="EV136" s="78"/>
      <c r="EW136" s="79"/>
      <c r="EY136" s="78"/>
      <c r="EZ136" s="78"/>
      <c r="FA136" s="79"/>
      <c r="FC136" s="78"/>
      <c r="FD136" s="78"/>
      <c r="FE136" s="79"/>
      <c r="FG136" s="78"/>
      <c r="FH136" s="78"/>
      <c r="FI136" s="79"/>
      <c r="FK136" s="78"/>
      <c r="FL136" s="78"/>
      <c r="FM136" s="79"/>
      <c r="FO136" s="78"/>
      <c r="FP136" s="78"/>
      <c r="FQ136" s="79"/>
      <c r="FS136" s="78"/>
      <c r="FT136" s="78"/>
      <c r="FU136" s="79"/>
      <c r="FW136" s="78"/>
      <c r="FX136" s="78"/>
      <c r="FY136" s="79"/>
      <c r="GA136" s="78"/>
      <c r="GB136" s="78"/>
      <c r="GC136" s="79"/>
      <c r="GE136" s="78"/>
      <c r="GF136" s="78"/>
      <c r="GG136" s="79"/>
      <c r="GI136" s="78"/>
      <c r="GJ136" s="78"/>
      <c r="GK136" s="79"/>
      <c r="GM136" s="78"/>
      <c r="GN136" s="78"/>
      <c r="GO136" s="79"/>
      <c r="GQ136" s="78"/>
      <c r="GR136" s="78"/>
      <c r="GS136" s="79"/>
      <c r="GU136" s="78"/>
      <c r="GV136" s="78"/>
      <c r="GW136" s="79"/>
      <c r="GY136" s="78"/>
      <c r="GZ136" s="78"/>
      <c r="HA136" s="79"/>
      <c r="HC136" s="78"/>
      <c r="HD136" s="78"/>
      <c r="HE136" s="79"/>
      <c r="HG136" s="78"/>
      <c r="HH136" s="78"/>
      <c r="HI136" s="79"/>
      <c r="HK136" s="78"/>
      <c r="HL136" s="78"/>
      <c r="HM136" s="79"/>
      <c r="HO136" s="78"/>
      <c r="HP136" s="78"/>
      <c r="HQ136" s="79"/>
      <c r="HS136" s="78"/>
      <c r="HT136" s="78"/>
      <c r="HU136" s="79"/>
      <c r="HW136" s="78"/>
      <c r="HX136" s="78"/>
      <c r="HY136" s="79"/>
      <c r="IA136" s="78"/>
      <c r="IB136" s="78"/>
      <c r="IC136" s="79"/>
      <c r="IE136" s="78"/>
      <c r="IF136" s="78"/>
      <c r="IG136" s="79"/>
      <c r="II136" s="78"/>
      <c r="IJ136" s="78"/>
      <c r="IK136" s="79"/>
      <c r="IM136" s="78"/>
      <c r="IN136" s="78"/>
      <c r="IO136" s="79"/>
      <c r="IQ136" s="78"/>
      <c r="IR136" s="78"/>
      <c r="IS136" s="79"/>
      <c r="IU136" s="78"/>
    </row>
    <row r="137" spans="1:255" ht="15" customHeight="1" x14ac:dyDescent="0.2">
      <c r="A137" s="187"/>
      <c r="B137" s="66"/>
      <c r="C137" s="75"/>
      <c r="E137" s="207"/>
      <c r="G137" s="70"/>
      <c r="H137" s="70"/>
      <c r="I137" s="68"/>
      <c r="K137" s="70"/>
      <c r="L137" s="70"/>
      <c r="M137" s="68"/>
      <c r="O137" s="70"/>
      <c r="P137" s="70"/>
      <c r="Q137" s="68"/>
      <c r="S137" s="70"/>
      <c r="T137" s="70"/>
      <c r="U137" s="79"/>
      <c r="W137" s="78"/>
      <c r="X137" s="78"/>
      <c r="Y137" s="79"/>
      <c r="AA137" s="78"/>
      <c r="AB137" s="78"/>
      <c r="AC137" s="79"/>
      <c r="AE137" s="78"/>
      <c r="AF137" s="78"/>
      <c r="AG137" s="79"/>
      <c r="AI137" s="78"/>
      <c r="AJ137" s="78"/>
      <c r="AK137" s="79"/>
      <c r="AM137" s="78"/>
      <c r="AN137" s="78"/>
      <c r="AO137" s="79"/>
      <c r="AQ137" s="78"/>
      <c r="AR137" s="78"/>
      <c r="AS137" s="79"/>
      <c r="AU137" s="78"/>
      <c r="AV137" s="78"/>
      <c r="AW137" s="79"/>
      <c r="AY137" s="78"/>
      <c r="AZ137" s="78"/>
      <c r="BA137" s="79"/>
      <c r="BC137" s="78"/>
      <c r="BD137" s="78"/>
      <c r="BE137" s="79"/>
      <c r="BG137" s="78"/>
      <c r="BH137" s="78"/>
      <c r="BI137" s="79"/>
      <c r="BK137" s="78"/>
      <c r="BL137" s="78"/>
      <c r="BM137" s="79"/>
      <c r="BO137" s="78"/>
      <c r="BP137" s="78"/>
      <c r="BQ137" s="79"/>
      <c r="BS137" s="78"/>
      <c r="BT137" s="78"/>
      <c r="BU137" s="79"/>
      <c r="BW137" s="78"/>
      <c r="BX137" s="78"/>
      <c r="BY137" s="79"/>
      <c r="CA137" s="78"/>
      <c r="CB137" s="78"/>
      <c r="CC137" s="79"/>
      <c r="CE137" s="78"/>
      <c r="CF137" s="78"/>
      <c r="CG137" s="79"/>
      <c r="CI137" s="78"/>
      <c r="CJ137" s="78"/>
      <c r="CK137" s="79"/>
      <c r="CM137" s="78"/>
      <c r="CN137" s="78"/>
      <c r="CO137" s="79"/>
      <c r="CQ137" s="78"/>
      <c r="CR137" s="78"/>
      <c r="CS137" s="79"/>
      <c r="CU137" s="78"/>
      <c r="CV137" s="78"/>
      <c r="CW137" s="79"/>
      <c r="CY137" s="78"/>
      <c r="CZ137" s="78"/>
      <c r="DA137" s="79"/>
      <c r="DC137" s="78"/>
      <c r="DD137" s="78"/>
      <c r="DE137" s="79"/>
      <c r="DG137" s="78"/>
      <c r="DH137" s="78"/>
      <c r="DI137" s="79"/>
      <c r="DK137" s="78"/>
      <c r="DL137" s="78"/>
      <c r="DM137" s="79"/>
      <c r="DO137" s="78"/>
      <c r="DP137" s="78"/>
      <c r="DQ137" s="79"/>
      <c r="DS137" s="78"/>
      <c r="DT137" s="78"/>
      <c r="DU137" s="79"/>
      <c r="DW137" s="78"/>
      <c r="DX137" s="78"/>
      <c r="DY137" s="79"/>
      <c r="EA137" s="78"/>
      <c r="EB137" s="78"/>
      <c r="EC137" s="79"/>
      <c r="EE137" s="78"/>
      <c r="EF137" s="78"/>
      <c r="EG137" s="79"/>
      <c r="EI137" s="78"/>
      <c r="EJ137" s="78"/>
      <c r="EK137" s="79"/>
      <c r="EM137" s="78"/>
      <c r="EN137" s="78"/>
      <c r="EO137" s="79"/>
      <c r="EQ137" s="78"/>
      <c r="ER137" s="78"/>
      <c r="ES137" s="79"/>
      <c r="EU137" s="78"/>
      <c r="EV137" s="78"/>
      <c r="EW137" s="79"/>
      <c r="EY137" s="78"/>
      <c r="EZ137" s="78"/>
      <c r="FA137" s="79"/>
      <c r="FC137" s="78"/>
      <c r="FD137" s="78"/>
      <c r="FE137" s="79"/>
      <c r="FG137" s="78"/>
      <c r="FH137" s="78"/>
      <c r="FI137" s="79"/>
      <c r="FK137" s="78"/>
      <c r="FL137" s="78"/>
      <c r="FM137" s="79"/>
      <c r="FO137" s="78"/>
      <c r="FP137" s="78"/>
      <c r="FQ137" s="79"/>
      <c r="FS137" s="78"/>
      <c r="FT137" s="78"/>
      <c r="FU137" s="79"/>
      <c r="FW137" s="78"/>
      <c r="FX137" s="78"/>
      <c r="FY137" s="79"/>
      <c r="GA137" s="78"/>
      <c r="GB137" s="78"/>
      <c r="GC137" s="79"/>
      <c r="GE137" s="78"/>
      <c r="GF137" s="78"/>
      <c r="GG137" s="79"/>
      <c r="GI137" s="78"/>
      <c r="GJ137" s="78"/>
      <c r="GK137" s="79"/>
      <c r="GM137" s="78"/>
      <c r="GN137" s="78"/>
      <c r="GO137" s="79"/>
      <c r="GQ137" s="78"/>
      <c r="GR137" s="78"/>
      <c r="GS137" s="79"/>
      <c r="GU137" s="78"/>
      <c r="GV137" s="78"/>
      <c r="GW137" s="79"/>
      <c r="GY137" s="78"/>
      <c r="GZ137" s="78"/>
      <c r="HA137" s="79"/>
      <c r="HC137" s="78"/>
      <c r="HD137" s="78"/>
      <c r="HE137" s="79"/>
      <c r="HG137" s="78"/>
      <c r="HH137" s="78"/>
      <c r="HI137" s="79"/>
      <c r="HK137" s="78"/>
      <c r="HL137" s="78"/>
      <c r="HM137" s="79"/>
      <c r="HO137" s="78"/>
      <c r="HP137" s="78"/>
      <c r="HQ137" s="79"/>
      <c r="HS137" s="78"/>
      <c r="HT137" s="78"/>
      <c r="HU137" s="79"/>
      <c r="HW137" s="78"/>
      <c r="HX137" s="78"/>
      <c r="HY137" s="79"/>
      <c r="IA137" s="78"/>
      <c r="IB137" s="78"/>
      <c r="IC137" s="79"/>
      <c r="IE137" s="78"/>
      <c r="IF137" s="78"/>
      <c r="IG137" s="79"/>
      <c r="II137" s="78"/>
      <c r="IJ137" s="78"/>
      <c r="IK137" s="79"/>
      <c r="IM137" s="78"/>
      <c r="IN137" s="78"/>
      <c r="IO137" s="79"/>
      <c r="IQ137" s="78"/>
      <c r="IR137" s="78"/>
      <c r="IS137" s="79"/>
      <c r="IU137" s="78"/>
    </row>
    <row r="138" spans="1:255" ht="15" customHeight="1" x14ac:dyDescent="0.2">
      <c r="B138" s="66"/>
      <c r="C138" s="75"/>
      <c r="E138" s="207"/>
      <c r="F138" s="69"/>
      <c r="G138" s="70"/>
      <c r="H138" s="70"/>
      <c r="I138" s="68"/>
      <c r="K138" s="70"/>
      <c r="L138" s="70"/>
      <c r="M138" s="68"/>
      <c r="O138" s="70"/>
      <c r="P138" s="70"/>
      <c r="Q138" s="68"/>
      <c r="S138" s="70"/>
      <c r="T138" s="70"/>
      <c r="U138" s="79"/>
      <c r="W138" s="78"/>
      <c r="X138" s="78"/>
      <c r="Y138" s="79"/>
      <c r="AA138" s="78"/>
      <c r="AB138" s="78"/>
      <c r="AC138" s="79"/>
      <c r="AE138" s="78"/>
      <c r="AF138" s="78"/>
      <c r="AG138" s="79"/>
      <c r="AI138" s="78"/>
      <c r="AJ138" s="78"/>
      <c r="AK138" s="79"/>
      <c r="AM138" s="78"/>
      <c r="AN138" s="78"/>
      <c r="AO138" s="79"/>
      <c r="AQ138" s="78"/>
      <c r="AR138" s="78"/>
      <c r="AS138" s="79"/>
      <c r="AU138" s="78"/>
      <c r="AV138" s="78"/>
      <c r="AW138" s="79"/>
      <c r="AY138" s="78"/>
      <c r="AZ138" s="78"/>
      <c r="BA138" s="79"/>
      <c r="BC138" s="78"/>
      <c r="BD138" s="78"/>
      <c r="BE138" s="79"/>
      <c r="BG138" s="78"/>
      <c r="BH138" s="78"/>
      <c r="BI138" s="79"/>
      <c r="BK138" s="78"/>
      <c r="BL138" s="78"/>
      <c r="BM138" s="79"/>
      <c r="BO138" s="78"/>
      <c r="BP138" s="78"/>
      <c r="BQ138" s="79"/>
      <c r="BS138" s="78"/>
      <c r="BT138" s="78"/>
      <c r="BU138" s="79"/>
      <c r="BW138" s="78"/>
      <c r="BX138" s="78"/>
      <c r="BY138" s="79"/>
      <c r="CA138" s="78"/>
      <c r="CB138" s="78"/>
      <c r="CC138" s="79"/>
      <c r="CE138" s="78"/>
      <c r="CF138" s="78"/>
      <c r="CG138" s="79"/>
      <c r="CI138" s="78"/>
      <c r="CJ138" s="78"/>
      <c r="CK138" s="79"/>
      <c r="CM138" s="78"/>
      <c r="CN138" s="78"/>
      <c r="CO138" s="79"/>
      <c r="CQ138" s="78"/>
      <c r="CR138" s="78"/>
      <c r="CS138" s="79"/>
      <c r="CU138" s="78"/>
      <c r="CV138" s="78"/>
      <c r="CW138" s="79"/>
      <c r="CY138" s="78"/>
      <c r="CZ138" s="78"/>
      <c r="DA138" s="79"/>
      <c r="DC138" s="78"/>
      <c r="DD138" s="78"/>
      <c r="DE138" s="79"/>
      <c r="DG138" s="78"/>
      <c r="DH138" s="78"/>
      <c r="DI138" s="79"/>
      <c r="DK138" s="78"/>
      <c r="DL138" s="78"/>
      <c r="DM138" s="79"/>
      <c r="DO138" s="78"/>
      <c r="DP138" s="78"/>
      <c r="DQ138" s="79"/>
      <c r="DS138" s="78"/>
      <c r="DT138" s="78"/>
      <c r="DU138" s="79"/>
      <c r="DW138" s="78"/>
      <c r="DX138" s="78"/>
      <c r="DY138" s="79"/>
      <c r="EA138" s="78"/>
      <c r="EB138" s="78"/>
      <c r="EC138" s="79"/>
      <c r="EE138" s="78"/>
      <c r="EF138" s="78"/>
      <c r="EG138" s="79"/>
      <c r="EI138" s="78"/>
      <c r="EJ138" s="78"/>
      <c r="EK138" s="79"/>
      <c r="EM138" s="78"/>
      <c r="EN138" s="78"/>
      <c r="EO138" s="79"/>
      <c r="EQ138" s="78"/>
      <c r="ER138" s="78"/>
      <c r="ES138" s="79"/>
      <c r="EU138" s="78"/>
      <c r="EV138" s="78"/>
      <c r="EW138" s="79"/>
      <c r="EY138" s="78"/>
      <c r="EZ138" s="78"/>
      <c r="FA138" s="79"/>
      <c r="FC138" s="78"/>
      <c r="FD138" s="78"/>
      <c r="FE138" s="79"/>
      <c r="FG138" s="78"/>
      <c r="FH138" s="78"/>
      <c r="FI138" s="79"/>
      <c r="FK138" s="78"/>
      <c r="FL138" s="78"/>
      <c r="FM138" s="79"/>
      <c r="FO138" s="78"/>
      <c r="FP138" s="78"/>
      <c r="FQ138" s="79"/>
      <c r="FS138" s="78"/>
      <c r="FT138" s="78"/>
      <c r="FU138" s="79"/>
      <c r="FW138" s="78"/>
      <c r="FX138" s="78"/>
      <c r="FY138" s="79"/>
      <c r="GA138" s="78"/>
      <c r="GB138" s="78"/>
      <c r="GC138" s="79"/>
      <c r="GE138" s="78"/>
      <c r="GF138" s="78"/>
      <c r="GG138" s="79"/>
      <c r="GI138" s="78"/>
      <c r="GJ138" s="78"/>
      <c r="GK138" s="79"/>
      <c r="GM138" s="78"/>
      <c r="GN138" s="78"/>
      <c r="GO138" s="79"/>
      <c r="GQ138" s="78"/>
      <c r="GR138" s="78"/>
      <c r="GS138" s="79"/>
      <c r="GU138" s="78"/>
      <c r="GV138" s="78"/>
      <c r="GW138" s="79"/>
      <c r="GY138" s="78"/>
      <c r="GZ138" s="78"/>
      <c r="HA138" s="79"/>
      <c r="HC138" s="78"/>
      <c r="HD138" s="78"/>
      <c r="HE138" s="79"/>
      <c r="HG138" s="78"/>
      <c r="HH138" s="78"/>
      <c r="HI138" s="79"/>
      <c r="HK138" s="78"/>
      <c r="HL138" s="78"/>
      <c r="HM138" s="79"/>
      <c r="HO138" s="78"/>
      <c r="HP138" s="78"/>
      <c r="HQ138" s="79"/>
      <c r="HS138" s="78"/>
      <c r="HT138" s="78"/>
      <c r="HU138" s="79"/>
      <c r="HW138" s="78"/>
      <c r="HX138" s="78"/>
      <c r="HY138" s="79"/>
      <c r="IA138" s="78"/>
      <c r="IB138" s="78"/>
      <c r="IC138" s="79"/>
      <c r="IE138" s="78"/>
      <c r="IF138" s="78"/>
      <c r="IG138" s="79"/>
      <c r="II138" s="78"/>
      <c r="IJ138" s="78"/>
      <c r="IK138" s="79"/>
      <c r="IM138" s="78"/>
      <c r="IN138" s="78"/>
      <c r="IO138" s="79"/>
      <c r="IQ138" s="78"/>
      <c r="IR138" s="78"/>
      <c r="IS138" s="79"/>
      <c r="IU138" s="78"/>
    </row>
    <row r="139" spans="1:255" ht="15" customHeight="1" x14ac:dyDescent="0.2">
      <c r="A139" s="829"/>
      <c r="B139" s="66"/>
      <c r="C139" s="75"/>
      <c r="E139" s="207"/>
      <c r="F139" s="69"/>
      <c r="G139" s="70"/>
      <c r="H139" s="70"/>
      <c r="I139" s="68"/>
      <c r="K139" s="70"/>
      <c r="L139" s="70"/>
      <c r="M139" s="68"/>
      <c r="O139" s="70"/>
      <c r="P139" s="70"/>
      <c r="Q139" s="68"/>
      <c r="S139" s="70"/>
      <c r="T139" s="70"/>
      <c r="U139" s="79"/>
      <c r="W139" s="78"/>
      <c r="X139" s="78"/>
      <c r="Y139" s="79"/>
      <c r="AA139" s="78"/>
      <c r="AB139" s="78"/>
      <c r="AC139" s="79"/>
      <c r="AE139" s="78"/>
      <c r="AF139" s="78"/>
      <c r="AG139" s="79"/>
      <c r="AI139" s="78"/>
      <c r="AJ139" s="78"/>
      <c r="AK139" s="79"/>
      <c r="AM139" s="78"/>
      <c r="AN139" s="78"/>
      <c r="AO139" s="79"/>
      <c r="AQ139" s="78"/>
      <c r="AR139" s="78"/>
      <c r="AS139" s="79"/>
      <c r="AU139" s="78"/>
      <c r="AV139" s="78"/>
      <c r="AW139" s="79"/>
      <c r="AY139" s="78"/>
      <c r="AZ139" s="78"/>
      <c r="BA139" s="79"/>
      <c r="BC139" s="78"/>
      <c r="BD139" s="78"/>
      <c r="BE139" s="79"/>
      <c r="BG139" s="78"/>
      <c r="BH139" s="78"/>
      <c r="BI139" s="79"/>
      <c r="BK139" s="78"/>
      <c r="BL139" s="78"/>
      <c r="BM139" s="79"/>
      <c r="BO139" s="78"/>
      <c r="BP139" s="78"/>
      <c r="BQ139" s="79"/>
      <c r="BS139" s="78"/>
      <c r="BT139" s="78"/>
      <c r="BU139" s="79"/>
      <c r="BW139" s="78"/>
      <c r="BX139" s="78"/>
      <c r="BY139" s="79"/>
      <c r="CA139" s="78"/>
      <c r="CB139" s="78"/>
      <c r="CC139" s="79"/>
      <c r="CE139" s="78"/>
      <c r="CF139" s="78"/>
      <c r="CG139" s="79"/>
      <c r="CI139" s="78"/>
      <c r="CJ139" s="78"/>
      <c r="CK139" s="79"/>
      <c r="CM139" s="78"/>
      <c r="CN139" s="78"/>
      <c r="CO139" s="79"/>
      <c r="CQ139" s="78"/>
      <c r="CR139" s="78"/>
      <c r="CS139" s="79"/>
      <c r="CU139" s="78"/>
      <c r="CV139" s="78"/>
      <c r="CW139" s="79"/>
      <c r="CY139" s="78"/>
      <c r="CZ139" s="78"/>
      <c r="DA139" s="79"/>
      <c r="DC139" s="78"/>
      <c r="DD139" s="78"/>
      <c r="DE139" s="79"/>
      <c r="DG139" s="78"/>
      <c r="DH139" s="78"/>
      <c r="DI139" s="79"/>
      <c r="DK139" s="78"/>
      <c r="DL139" s="78"/>
      <c r="DM139" s="79"/>
      <c r="DO139" s="78"/>
      <c r="DP139" s="78"/>
      <c r="DQ139" s="79"/>
      <c r="DS139" s="78"/>
      <c r="DT139" s="78"/>
      <c r="DU139" s="79"/>
      <c r="DW139" s="78"/>
      <c r="DX139" s="78"/>
      <c r="DY139" s="79"/>
      <c r="EA139" s="78"/>
      <c r="EB139" s="78"/>
      <c r="EC139" s="79"/>
      <c r="EE139" s="78"/>
      <c r="EF139" s="78"/>
      <c r="EG139" s="79"/>
      <c r="EI139" s="78"/>
      <c r="EJ139" s="78"/>
      <c r="EK139" s="79"/>
      <c r="EM139" s="78"/>
      <c r="EN139" s="78"/>
      <c r="EO139" s="79"/>
      <c r="EQ139" s="78"/>
      <c r="ER139" s="78"/>
      <c r="ES139" s="79"/>
      <c r="EU139" s="78"/>
      <c r="EV139" s="78"/>
      <c r="EW139" s="79"/>
      <c r="EY139" s="78"/>
      <c r="EZ139" s="78"/>
      <c r="FA139" s="79"/>
      <c r="FC139" s="78"/>
      <c r="FD139" s="78"/>
      <c r="FE139" s="79"/>
      <c r="FG139" s="78"/>
      <c r="FH139" s="78"/>
      <c r="FI139" s="79"/>
      <c r="FK139" s="78"/>
      <c r="FL139" s="78"/>
      <c r="FM139" s="79"/>
      <c r="FO139" s="78"/>
      <c r="FP139" s="78"/>
      <c r="FQ139" s="79"/>
      <c r="FS139" s="78"/>
      <c r="FT139" s="78"/>
      <c r="FU139" s="79"/>
      <c r="FW139" s="78"/>
      <c r="FX139" s="78"/>
      <c r="FY139" s="79"/>
      <c r="GA139" s="78"/>
      <c r="GB139" s="78"/>
      <c r="GC139" s="79"/>
      <c r="GE139" s="78"/>
      <c r="GF139" s="78"/>
      <c r="GG139" s="79"/>
      <c r="GI139" s="78"/>
      <c r="GJ139" s="78"/>
      <c r="GK139" s="79"/>
      <c r="GM139" s="78"/>
      <c r="GN139" s="78"/>
      <c r="GO139" s="79"/>
      <c r="GQ139" s="78"/>
      <c r="GR139" s="78"/>
      <c r="GS139" s="79"/>
      <c r="GU139" s="78"/>
      <c r="GV139" s="78"/>
      <c r="GW139" s="79"/>
      <c r="GY139" s="78"/>
      <c r="GZ139" s="78"/>
      <c r="HA139" s="79"/>
      <c r="HC139" s="78"/>
      <c r="HD139" s="78"/>
      <c r="HE139" s="79"/>
      <c r="HG139" s="78"/>
      <c r="HH139" s="78"/>
      <c r="HI139" s="79"/>
      <c r="HK139" s="78"/>
      <c r="HL139" s="78"/>
      <c r="HM139" s="79"/>
      <c r="HO139" s="78"/>
      <c r="HP139" s="78"/>
      <c r="HQ139" s="79"/>
      <c r="HS139" s="78"/>
      <c r="HT139" s="78"/>
      <c r="HU139" s="79"/>
      <c r="HW139" s="78"/>
      <c r="HX139" s="78"/>
      <c r="HY139" s="79"/>
      <c r="IA139" s="78"/>
      <c r="IB139" s="78"/>
      <c r="IC139" s="79"/>
      <c r="IE139" s="78"/>
      <c r="IF139" s="78"/>
      <c r="IG139" s="79"/>
      <c r="II139" s="78"/>
      <c r="IJ139" s="78"/>
      <c r="IK139" s="79"/>
      <c r="IM139" s="78"/>
      <c r="IN139" s="78"/>
      <c r="IO139" s="79"/>
      <c r="IQ139" s="78"/>
      <c r="IR139" s="78"/>
      <c r="IS139" s="79"/>
      <c r="IU139" s="78"/>
    </row>
    <row r="140" spans="1:255" ht="15" customHeight="1" x14ac:dyDescent="0.2">
      <c r="A140" s="829"/>
      <c r="B140" s="66"/>
      <c r="C140" s="75"/>
      <c r="E140" s="207"/>
      <c r="F140" s="69"/>
      <c r="G140" s="70"/>
      <c r="H140" s="70"/>
      <c r="I140" s="68"/>
      <c r="K140" s="70"/>
      <c r="L140" s="70"/>
      <c r="M140" s="68"/>
      <c r="O140" s="70"/>
      <c r="P140" s="70"/>
      <c r="Q140" s="68"/>
      <c r="S140" s="70"/>
      <c r="T140" s="70"/>
      <c r="U140" s="79"/>
      <c r="W140" s="78"/>
      <c r="X140" s="78"/>
      <c r="Y140" s="79"/>
      <c r="AA140" s="78"/>
      <c r="AB140" s="78"/>
      <c r="AC140" s="79"/>
      <c r="AE140" s="78"/>
      <c r="AF140" s="78"/>
      <c r="AG140" s="79"/>
      <c r="AI140" s="78"/>
      <c r="AJ140" s="78"/>
      <c r="AK140" s="79"/>
      <c r="AM140" s="78"/>
      <c r="AN140" s="78"/>
      <c r="AO140" s="79"/>
      <c r="AQ140" s="78"/>
      <c r="AR140" s="78"/>
      <c r="AS140" s="79"/>
      <c r="AU140" s="78"/>
      <c r="AV140" s="78"/>
      <c r="AW140" s="79"/>
      <c r="AY140" s="78"/>
      <c r="AZ140" s="78"/>
      <c r="BA140" s="79"/>
      <c r="BC140" s="78"/>
      <c r="BD140" s="78"/>
      <c r="BE140" s="79"/>
      <c r="BG140" s="78"/>
      <c r="BH140" s="78"/>
      <c r="BI140" s="79"/>
      <c r="BK140" s="78"/>
      <c r="BL140" s="78"/>
      <c r="BM140" s="79"/>
      <c r="BO140" s="78"/>
      <c r="BP140" s="78"/>
      <c r="BQ140" s="79"/>
      <c r="BS140" s="78"/>
      <c r="BT140" s="78"/>
      <c r="BU140" s="79"/>
      <c r="BW140" s="78"/>
      <c r="BX140" s="78"/>
      <c r="BY140" s="79"/>
      <c r="CA140" s="78"/>
      <c r="CB140" s="78"/>
      <c r="CC140" s="79"/>
      <c r="CE140" s="78"/>
      <c r="CF140" s="78"/>
      <c r="CG140" s="79"/>
      <c r="CI140" s="78"/>
      <c r="CJ140" s="78"/>
      <c r="CK140" s="79"/>
      <c r="CM140" s="78"/>
      <c r="CN140" s="78"/>
      <c r="CO140" s="79"/>
      <c r="CQ140" s="78"/>
      <c r="CR140" s="78"/>
      <c r="CS140" s="79"/>
      <c r="CU140" s="78"/>
      <c r="CV140" s="78"/>
      <c r="CW140" s="79"/>
      <c r="CY140" s="78"/>
      <c r="CZ140" s="78"/>
      <c r="DA140" s="79"/>
      <c r="DC140" s="78"/>
      <c r="DD140" s="78"/>
      <c r="DE140" s="79"/>
      <c r="DG140" s="78"/>
      <c r="DH140" s="78"/>
      <c r="DI140" s="79"/>
      <c r="DK140" s="78"/>
      <c r="DL140" s="78"/>
      <c r="DM140" s="79"/>
      <c r="DO140" s="78"/>
      <c r="DP140" s="78"/>
      <c r="DQ140" s="79"/>
      <c r="DS140" s="78"/>
      <c r="DT140" s="78"/>
      <c r="DU140" s="79"/>
      <c r="DW140" s="78"/>
      <c r="DX140" s="78"/>
      <c r="DY140" s="79"/>
      <c r="EA140" s="78"/>
      <c r="EB140" s="78"/>
      <c r="EC140" s="79"/>
      <c r="EE140" s="78"/>
      <c r="EF140" s="78"/>
      <c r="EG140" s="79"/>
      <c r="EI140" s="78"/>
      <c r="EJ140" s="78"/>
      <c r="EK140" s="79"/>
      <c r="EM140" s="78"/>
      <c r="EN140" s="78"/>
      <c r="EO140" s="79"/>
      <c r="EQ140" s="78"/>
      <c r="ER140" s="78"/>
      <c r="ES140" s="79"/>
      <c r="EU140" s="78"/>
      <c r="EV140" s="78"/>
      <c r="EW140" s="79"/>
      <c r="EY140" s="78"/>
      <c r="EZ140" s="78"/>
      <c r="FA140" s="79"/>
      <c r="FC140" s="78"/>
      <c r="FD140" s="78"/>
      <c r="FE140" s="79"/>
      <c r="FG140" s="78"/>
      <c r="FH140" s="78"/>
      <c r="FI140" s="79"/>
      <c r="FK140" s="78"/>
      <c r="FL140" s="78"/>
      <c r="FM140" s="79"/>
      <c r="FO140" s="78"/>
      <c r="FP140" s="78"/>
      <c r="FQ140" s="79"/>
      <c r="FS140" s="78"/>
      <c r="FT140" s="78"/>
      <c r="FU140" s="79"/>
      <c r="FW140" s="78"/>
      <c r="FX140" s="78"/>
      <c r="FY140" s="79"/>
      <c r="GA140" s="78"/>
      <c r="GB140" s="78"/>
      <c r="GC140" s="79"/>
      <c r="GE140" s="78"/>
      <c r="GF140" s="78"/>
      <c r="GG140" s="79"/>
      <c r="GI140" s="78"/>
      <c r="GJ140" s="78"/>
      <c r="GK140" s="79"/>
      <c r="GM140" s="78"/>
      <c r="GN140" s="78"/>
      <c r="GO140" s="79"/>
      <c r="GQ140" s="78"/>
      <c r="GR140" s="78"/>
      <c r="GS140" s="79"/>
      <c r="GU140" s="78"/>
      <c r="GV140" s="78"/>
      <c r="GW140" s="79"/>
      <c r="GY140" s="78"/>
      <c r="GZ140" s="78"/>
      <c r="HA140" s="79"/>
      <c r="HC140" s="78"/>
      <c r="HD140" s="78"/>
      <c r="HE140" s="79"/>
      <c r="HG140" s="78"/>
      <c r="HH140" s="78"/>
      <c r="HI140" s="79"/>
      <c r="HK140" s="78"/>
      <c r="HL140" s="78"/>
      <c r="HM140" s="79"/>
      <c r="HO140" s="78"/>
      <c r="HP140" s="78"/>
      <c r="HQ140" s="79"/>
      <c r="HS140" s="78"/>
      <c r="HT140" s="78"/>
      <c r="HU140" s="79"/>
      <c r="HW140" s="78"/>
      <c r="HX140" s="78"/>
      <c r="HY140" s="79"/>
      <c r="IA140" s="78"/>
      <c r="IB140" s="78"/>
      <c r="IC140" s="79"/>
      <c r="IE140" s="78"/>
      <c r="IF140" s="78"/>
      <c r="IG140" s="79"/>
      <c r="II140" s="78"/>
      <c r="IJ140" s="78"/>
      <c r="IK140" s="79"/>
      <c r="IM140" s="78"/>
      <c r="IN140" s="78"/>
      <c r="IO140" s="79"/>
      <c r="IQ140" s="78"/>
      <c r="IR140" s="78"/>
      <c r="IS140" s="79"/>
      <c r="IU140" s="78"/>
    </row>
    <row r="141" spans="1:255" ht="15" customHeight="1" x14ac:dyDescent="0.2">
      <c r="A141" s="829"/>
      <c r="B141" s="67"/>
      <c r="C141" s="75"/>
      <c r="E141" s="207"/>
      <c r="F141" s="69"/>
      <c r="G141" s="70"/>
      <c r="H141" s="70"/>
      <c r="I141" s="68"/>
      <c r="K141" s="70"/>
      <c r="L141" s="70"/>
      <c r="M141" s="68"/>
      <c r="O141" s="70"/>
      <c r="P141" s="70"/>
      <c r="Q141" s="68"/>
      <c r="S141" s="70"/>
      <c r="T141" s="70"/>
      <c r="U141" s="79"/>
      <c r="W141" s="78"/>
      <c r="X141" s="78"/>
      <c r="Y141" s="79"/>
      <c r="AA141" s="78"/>
      <c r="AB141" s="78"/>
      <c r="AC141" s="79"/>
      <c r="AE141" s="78"/>
      <c r="AF141" s="78"/>
      <c r="AG141" s="79"/>
      <c r="AI141" s="78"/>
      <c r="AJ141" s="78"/>
      <c r="AK141" s="79"/>
      <c r="AM141" s="78"/>
      <c r="AN141" s="78"/>
      <c r="AO141" s="79"/>
      <c r="AQ141" s="78"/>
      <c r="AR141" s="78"/>
      <c r="AS141" s="79"/>
      <c r="AU141" s="78"/>
      <c r="AV141" s="78"/>
      <c r="AW141" s="79"/>
      <c r="AY141" s="78"/>
      <c r="AZ141" s="78"/>
      <c r="BA141" s="79"/>
      <c r="BC141" s="78"/>
      <c r="BD141" s="78"/>
      <c r="BE141" s="79"/>
      <c r="BG141" s="78"/>
      <c r="BH141" s="78"/>
      <c r="BI141" s="79"/>
      <c r="BK141" s="78"/>
      <c r="BL141" s="78"/>
      <c r="BM141" s="79"/>
      <c r="BO141" s="78"/>
      <c r="BP141" s="78"/>
      <c r="BQ141" s="79"/>
      <c r="BS141" s="78"/>
      <c r="BT141" s="78"/>
      <c r="BU141" s="79"/>
      <c r="BW141" s="78"/>
      <c r="BX141" s="78"/>
      <c r="BY141" s="79"/>
      <c r="CA141" s="78"/>
      <c r="CB141" s="78"/>
      <c r="CC141" s="79"/>
      <c r="CE141" s="78"/>
      <c r="CF141" s="78"/>
      <c r="CG141" s="79"/>
      <c r="CI141" s="78"/>
      <c r="CJ141" s="78"/>
      <c r="CK141" s="79"/>
      <c r="CM141" s="78"/>
      <c r="CN141" s="78"/>
      <c r="CO141" s="79"/>
      <c r="CQ141" s="78"/>
      <c r="CR141" s="78"/>
      <c r="CS141" s="79"/>
      <c r="CU141" s="78"/>
      <c r="CV141" s="78"/>
      <c r="CW141" s="79"/>
      <c r="CY141" s="78"/>
      <c r="CZ141" s="78"/>
      <c r="DA141" s="79"/>
      <c r="DC141" s="78"/>
      <c r="DD141" s="78"/>
      <c r="DE141" s="79"/>
      <c r="DG141" s="78"/>
      <c r="DH141" s="78"/>
      <c r="DI141" s="79"/>
      <c r="DK141" s="78"/>
      <c r="DL141" s="78"/>
      <c r="DM141" s="79"/>
      <c r="DO141" s="78"/>
      <c r="DP141" s="78"/>
      <c r="DQ141" s="79"/>
      <c r="DS141" s="78"/>
      <c r="DT141" s="78"/>
      <c r="DU141" s="79"/>
      <c r="DW141" s="78"/>
      <c r="DX141" s="78"/>
      <c r="DY141" s="79"/>
      <c r="EA141" s="78"/>
      <c r="EB141" s="78"/>
      <c r="EC141" s="79"/>
      <c r="EE141" s="78"/>
      <c r="EF141" s="78"/>
      <c r="EG141" s="79"/>
      <c r="EI141" s="78"/>
      <c r="EJ141" s="78"/>
      <c r="EK141" s="79"/>
      <c r="EM141" s="78"/>
      <c r="EN141" s="78"/>
      <c r="EO141" s="79"/>
      <c r="EQ141" s="78"/>
      <c r="ER141" s="78"/>
      <c r="ES141" s="79"/>
      <c r="EU141" s="78"/>
      <c r="EV141" s="78"/>
      <c r="EW141" s="79"/>
      <c r="EY141" s="78"/>
      <c r="EZ141" s="78"/>
      <c r="FA141" s="79"/>
      <c r="FC141" s="78"/>
      <c r="FD141" s="78"/>
      <c r="FE141" s="79"/>
      <c r="FG141" s="78"/>
      <c r="FH141" s="78"/>
      <c r="FI141" s="79"/>
      <c r="FK141" s="78"/>
      <c r="FL141" s="78"/>
      <c r="FM141" s="79"/>
      <c r="FO141" s="78"/>
      <c r="FP141" s="78"/>
      <c r="FQ141" s="79"/>
      <c r="FS141" s="78"/>
      <c r="FT141" s="78"/>
      <c r="FU141" s="79"/>
      <c r="FW141" s="78"/>
      <c r="FX141" s="78"/>
      <c r="FY141" s="79"/>
      <c r="GA141" s="78"/>
      <c r="GB141" s="78"/>
      <c r="GC141" s="79"/>
      <c r="GE141" s="78"/>
      <c r="GF141" s="78"/>
      <c r="GG141" s="79"/>
      <c r="GI141" s="78"/>
      <c r="GJ141" s="78"/>
      <c r="GK141" s="79"/>
      <c r="GM141" s="78"/>
      <c r="GN141" s="78"/>
      <c r="GO141" s="79"/>
      <c r="GQ141" s="78"/>
      <c r="GR141" s="78"/>
      <c r="GS141" s="79"/>
      <c r="GU141" s="78"/>
      <c r="GV141" s="78"/>
      <c r="GW141" s="79"/>
      <c r="GY141" s="78"/>
      <c r="GZ141" s="78"/>
      <c r="HA141" s="79"/>
      <c r="HC141" s="78"/>
      <c r="HD141" s="78"/>
      <c r="HE141" s="79"/>
      <c r="HG141" s="78"/>
      <c r="HH141" s="78"/>
      <c r="HI141" s="79"/>
      <c r="HK141" s="78"/>
      <c r="HL141" s="78"/>
      <c r="HM141" s="79"/>
      <c r="HO141" s="78"/>
      <c r="HP141" s="78"/>
      <c r="HQ141" s="79"/>
      <c r="HS141" s="78"/>
      <c r="HT141" s="78"/>
      <c r="HU141" s="79"/>
      <c r="HW141" s="78"/>
      <c r="HX141" s="78"/>
      <c r="HY141" s="79"/>
      <c r="IA141" s="78"/>
      <c r="IB141" s="78"/>
      <c r="IC141" s="79"/>
      <c r="IE141" s="78"/>
      <c r="IF141" s="78"/>
      <c r="IG141" s="79"/>
      <c r="II141" s="78"/>
      <c r="IJ141" s="78"/>
      <c r="IK141" s="79"/>
      <c r="IM141" s="78"/>
      <c r="IN141" s="78"/>
      <c r="IO141" s="79"/>
      <c r="IQ141" s="78"/>
      <c r="IR141" s="78"/>
      <c r="IS141" s="79"/>
      <c r="IU141" s="78"/>
    </row>
    <row r="142" spans="1:255" s="69" customFormat="1" ht="15" customHeight="1" x14ac:dyDescent="0.2">
      <c r="A142" s="829"/>
      <c r="B142" s="68"/>
      <c r="C142" s="70"/>
      <c r="D142" s="70"/>
      <c r="E142" s="207"/>
      <c r="F142" s="68"/>
      <c r="G142" s="70"/>
      <c r="H142" s="70"/>
      <c r="I142" s="68"/>
      <c r="K142" s="70"/>
      <c r="L142" s="70"/>
      <c r="M142" s="68"/>
      <c r="O142" s="70"/>
      <c r="P142" s="70"/>
      <c r="Q142" s="68"/>
      <c r="S142" s="70"/>
      <c r="T142" s="70"/>
      <c r="U142" s="68"/>
      <c r="W142" s="70"/>
      <c r="X142" s="70"/>
      <c r="Y142" s="68"/>
      <c r="AA142" s="70"/>
      <c r="AB142" s="70"/>
      <c r="AC142" s="68"/>
      <c r="AE142" s="70"/>
      <c r="AF142" s="70"/>
      <c r="AG142" s="68"/>
      <c r="AI142" s="70"/>
      <c r="AJ142" s="70"/>
      <c r="AK142" s="68"/>
      <c r="AM142" s="70"/>
      <c r="AN142" s="70"/>
      <c r="AO142" s="68"/>
      <c r="AQ142" s="70"/>
      <c r="AR142" s="70"/>
      <c r="AS142" s="68"/>
      <c r="AU142" s="70"/>
      <c r="AV142" s="70"/>
      <c r="AW142" s="68"/>
      <c r="AY142" s="70"/>
      <c r="AZ142" s="70"/>
      <c r="BA142" s="68"/>
      <c r="BC142" s="70"/>
      <c r="BD142" s="70"/>
      <c r="BE142" s="68"/>
      <c r="BG142" s="70"/>
      <c r="BH142" s="70"/>
      <c r="BI142" s="68"/>
      <c r="BK142" s="70"/>
      <c r="BL142" s="70"/>
      <c r="BM142" s="68"/>
      <c r="BO142" s="70"/>
      <c r="BP142" s="70"/>
      <c r="BQ142" s="68"/>
      <c r="BS142" s="70"/>
      <c r="BT142" s="70"/>
      <c r="BU142" s="68"/>
      <c r="BW142" s="70"/>
      <c r="BX142" s="70"/>
      <c r="BY142" s="68"/>
      <c r="CA142" s="70"/>
      <c r="CB142" s="70"/>
      <c r="CC142" s="68"/>
      <c r="CE142" s="70"/>
      <c r="CF142" s="70"/>
      <c r="CG142" s="68"/>
      <c r="CI142" s="70"/>
      <c r="CJ142" s="70"/>
      <c r="CK142" s="68"/>
      <c r="CM142" s="70"/>
      <c r="CN142" s="70"/>
      <c r="CO142" s="68"/>
      <c r="CQ142" s="70"/>
      <c r="CR142" s="70"/>
      <c r="CS142" s="68"/>
      <c r="CU142" s="70"/>
      <c r="CV142" s="70"/>
      <c r="CW142" s="68"/>
      <c r="CY142" s="70"/>
      <c r="CZ142" s="70"/>
      <c r="DA142" s="68"/>
      <c r="DC142" s="70"/>
      <c r="DD142" s="70"/>
      <c r="DE142" s="68"/>
      <c r="DG142" s="70"/>
      <c r="DH142" s="70"/>
      <c r="DI142" s="68"/>
      <c r="DK142" s="70"/>
      <c r="DL142" s="70"/>
      <c r="DM142" s="68"/>
      <c r="DO142" s="70"/>
      <c r="DP142" s="70"/>
      <c r="DQ142" s="68"/>
      <c r="DS142" s="70"/>
      <c r="DT142" s="70"/>
      <c r="DU142" s="68"/>
      <c r="DW142" s="70"/>
      <c r="DX142" s="70"/>
      <c r="DY142" s="68"/>
      <c r="EA142" s="70"/>
      <c r="EB142" s="70"/>
      <c r="EC142" s="68"/>
      <c r="EE142" s="70"/>
      <c r="EF142" s="70"/>
      <c r="EG142" s="68"/>
      <c r="EI142" s="70"/>
      <c r="EJ142" s="70"/>
      <c r="EK142" s="68"/>
      <c r="EM142" s="70"/>
      <c r="EN142" s="70"/>
      <c r="EO142" s="68"/>
      <c r="EQ142" s="70"/>
      <c r="ER142" s="70"/>
      <c r="ES142" s="68"/>
      <c r="EU142" s="70"/>
      <c r="EV142" s="70"/>
      <c r="EW142" s="68"/>
      <c r="EY142" s="70"/>
      <c r="EZ142" s="70"/>
      <c r="FA142" s="68"/>
      <c r="FC142" s="70"/>
      <c r="FD142" s="70"/>
      <c r="FE142" s="68"/>
      <c r="FG142" s="70"/>
      <c r="FH142" s="70"/>
      <c r="FI142" s="68"/>
      <c r="FK142" s="70"/>
      <c r="FL142" s="70"/>
      <c r="FM142" s="68"/>
      <c r="FO142" s="70"/>
      <c r="FP142" s="70"/>
      <c r="FQ142" s="68"/>
      <c r="FS142" s="70"/>
      <c r="FT142" s="70"/>
      <c r="FU142" s="68"/>
      <c r="FW142" s="70"/>
      <c r="FX142" s="70"/>
      <c r="FY142" s="68"/>
      <c r="GA142" s="70"/>
      <c r="GB142" s="70"/>
      <c r="GC142" s="68"/>
      <c r="GE142" s="70"/>
      <c r="GF142" s="70"/>
      <c r="GG142" s="68"/>
      <c r="GI142" s="70"/>
      <c r="GJ142" s="70"/>
      <c r="GK142" s="68"/>
      <c r="GM142" s="70"/>
      <c r="GN142" s="70"/>
      <c r="GO142" s="68"/>
      <c r="GQ142" s="70"/>
      <c r="GR142" s="70"/>
      <c r="GS142" s="68"/>
      <c r="GU142" s="70"/>
      <c r="GV142" s="70"/>
      <c r="GW142" s="68"/>
      <c r="GY142" s="70"/>
      <c r="GZ142" s="70"/>
      <c r="HA142" s="68"/>
      <c r="HC142" s="70"/>
      <c r="HD142" s="70"/>
      <c r="HE142" s="68"/>
      <c r="HG142" s="70"/>
      <c r="HH142" s="70"/>
      <c r="HI142" s="68"/>
      <c r="HK142" s="70"/>
      <c r="HL142" s="70"/>
      <c r="HM142" s="68"/>
      <c r="HO142" s="70"/>
      <c r="HP142" s="70"/>
      <c r="HQ142" s="68"/>
      <c r="HS142" s="70"/>
      <c r="HT142" s="70"/>
      <c r="HU142" s="68"/>
      <c r="HW142" s="70"/>
      <c r="HX142" s="70"/>
      <c r="HY142" s="68"/>
      <c r="IA142" s="70"/>
      <c r="IB142" s="70"/>
      <c r="IC142" s="68"/>
      <c r="IE142" s="70"/>
      <c r="IF142" s="70"/>
      <c r="IG142" s="68"/>
      <c r="II142" s="70"/>
      <c r="IJ142" s="70"/>
      <c r="IK142" s="68"/>
      <c r="IM142" s="70"/>
      <c r="IN142" s="70"/>
      <c r="IO142" s="68"/>
      <c r="IQ142" s="70"/>
      <c r="IR142" s="70"/>
      <c r="IS142" s="68"/>
      <c r="IU142" s="70"/>
    </row>
    <row r="143" spans="1:255" ht="15" customHeight="1" x14ac:dyDescent="0.2">
      <c r="A143" s="829"/>
      <c r="B143" s="66"/>
      <c r="C143" s="75"/>
      <c r="E143" s="207"/>
      <c r="F143" s="69"/>
      <c r="G143" s="70"/>
      <c r="H143" s="70"/>
      <c r="I143" s="68"/>
      <c r="K143" s="70"/>
      <c r="L143" s="70"/>
      <c r="M143" s="68"/>
      <c r="O143" s="70"/>
      <c r="P143" s="70"/>
      <c r="Q143" s="68"/>
      <c r="S143" s="70"/>
      <c r="T143" s="70"/>
      <c r="U143" s="79"/>
      <c r="W143" s="78"/>
      <c r="X143" s="78"/>
      <c r="Y143" s="79"/>
      <c r="AA143" s="78"/>
      <c r="AB143" s="78"/>
      <c r="AC143" s="79"/>
      <c r="AE143" s="78"/>
      <c r="AF143" s="78"/>
      <c r="AG143" s="79"/>
      <c r="AI143" s="78"/>
      <c r="AJ143" s="78"/>
      <c r="AK143" s="79"/>
      <c r="AM143" s="78"/>
      <c r="AN143" s="78"/>
      <c r="AO143" s="79"/>
      <c r="AQ143" s="78"/>
      <c r="AR143" s="78"/>
      <c r="AS143" s="79"/>
      <c r="AU143" s="78"/>
      <c r="AV143" s="78"/>
      <c r="AW143" s="79"/>
      <c r="AY143" s="78"/>
      <c r="AZ143" s="78"/>
      <c r="BA143" s="79"/>
      <c r="BC143" s="78"/>
      <c r="BD143" s="78"/>
      <c r="BE143" s="79"/>
      <c r="BG143" s="78"/>
      <c r="BH143" s="78"/>
      <c r="BI143" s="79"/>
      <c r="BK143" s="78"/>
      <c r="BL143" s="78"/>
      <c r="BM143" s="79"/>
      <c r="BO143" s="78"/>
      <c r="BP143" s="78"/>
      <c r="BQ143" s="79"/>
      <c r="BS143" s="78"/>
      <c r="BT143" s="78"/>
      <c r="BU143" s="79"/>
      <c r="BW143" s="78"/>
      <c r="BX143" s="78"/>
      <c r="BY143" s="79"/>
      <c r="CA143" s="78"/>
      <c r="CB143" s="78"/>
      <c r="CC143" s="79"/>
      <c r="CE143" s="78"/>
      <c r="CF143" s="78"/>
      <c r="CG143" s="79"/>
      <c r="CI143" s="78"/>
      <c r="CJ143" s="78"/>
      <c r="CK143" s="79"/>
      <c r="CM143" s="78"/>
      <c r="CN143" s="78"/>
      <c r="CO143" s="79"/>
      <c r="CQ143" s="78"/>
      <c r="CR143" s="78"/>
      <c r="CS143" s="79"/>
      <c r="CU143" s="78"/>
      <c r="CV143" s="78"/>
      <c r="CW143" s="79"/>
      <c r="CY143" s="78"/>
      <c r="CZ143" s="78"/>
      <c r="DA143" s="79"/>
      <c r="DC143" s="78"/>
      <c r="DD143" s="78"/>
      <c r="DE143" s="79"/>
      <c r="DG143" s="78"/>
      <c r="DH143" s="78"/>
      <c r="DI143" s="79"/>
      <c r="DK143" s="78"/>
      <c r="DL143" s="78"/>
      <c r="DM143" s="79"/>
      <c r="DO143" s="78"/>
      <c r="DP143" s="78"/>
      <c r="DQ143" s="79"/>
      <c r="DS143" s="78"/>
      <c r="DT143" s="78"/>
      <c r="DU143" s="79"/>
      <c r="DW143" s="78"/>
      <c r="DX143" s="78"/>
      <c r="DY143" s="79"/>
      <c r="EA143" s="78"/>
      <c r="EB143" s="78"/>
      <c r="EC143" s="79"/>
      <c r="EE143" s="78"/>
      <c r="EF143" s="78"/>
      <c r="EG143" s="79"/>
      <c r="EI143" s="78"/>
      <c r="EJ143" s="78"/>
      <c r="EK143" s="79"/>
      <c r="EM143" s="78"/>
      <c r="EN143" s="78"/>
      <c r="EO143" s="79"/>
      <c r="EQ143" s="78"/>
      <c r="ER143" s="78"/>
      <c r="ES143" s="79"/>
      <c r="EU143" s="78"/>
      <c r="EV143" s="78"/>
      <c r="EW143" s="79"/>
      <c r="EY143" s="78"/>
      <c r="EZ143" s="78"/>
      <c r="FA143" s="79"/>
      <c r="FC143" s="78"/>
      <c r="FD143" s="78"/>
      <c r="FE143" s="79"/>
      <c r="FG143" s="78"/>
      <c r="FH143" s="78"/>
      <c r="FI143" s="79"/>
      <c r="FK143" s="78"/>
      <c r="FL143" s="78"/>
      <c r="FM143" s="79"/>
      <c r="FO143" s="78"/>
      <c r="FP143" s="78"/>
      <c r="FQ143" s="79"/>
      <c r="FS143" s="78"/>
      <c r="FT143" s="78"/>
      <c r="FU143" s="79"/>
      <c r="FW143" s="78"/>
      <c r="FX143" s="78"/>
      <c r="FY143" s="79"/>
      <c r="GA143" s="78"/>
      <c r="GB143" s="78"/>
      <c r="GC143" s="79"/>
      <c r="GE143" s="78"/>
      <c r="GF143" s="78"/>
      <c r="GG143" s="79"/>
      <c r="GI143" s="78"/>
      <c r="GJ143" s="78"/>
      <c r="GK143" s="79"/>
      <c r="GM143" s="78"/>
      <c r="GN143" s="78"/>
      <c r="GO143" s="79"/>
      <c r="GQ143" s="78"/>
      <c r="GR143" s="78"/>
      <c r="GS143" s="79"/>
      <c r="GU143" s="78"/>
      <c r="GV143" s="78"/>
      <c r="GW143" s="79"/>
      <c r="GY143" s="78"/>
      <c r="GZ143" s="78"/>
      <c r="HA143" s="79"/>
      <c r="HC143" s="78"/>
      <c r="HD143" s="78"/>
      <c r="HE143" s="79"/>
      <c r="HG143" s="78"/>
      <c r="HH143" s="78"/>
      <c r="HI143" s="79"/>
      <c r="HK143" s="78"/>
      <c r="HL143" s="78"/>
      <c r="HM143" s="79"/>
      <c r="HO143" s="78"/>
      <c r="HP143" s="78"/>
      <c r="HQ143" s="79"/>
      <c r="HS143" s="78"/>
      <c r="HT143" s="78"/>
      <c r="HU143" s="79"/>
      <c r="HW143" s="78"/>
      <c r="HX143" s="78"/>
      <c r="HY143" s="79"/>
      <c r="IA143" s="78"/>
      <c r="IB143" s="78"/>
      <c r="IC143" s="79"/>
      <c r="IE143" s="78"/>
      <c r="IF143" s="78"/>
      <c r="IG143" s="79"/>
      <c r="II143" s="78"/>
      <c r="IJ143" s="78"/>
      <c r="IK143" s="79"/>
      <c r="IM143" s="78"/>
      <c r="IN143" s="78"/>
      <c r="IO143" s="79"/>
      <c r="IQ143" s="78"/>
      <c r="IR143" s="78"/>
      <c r="IS143" s="79"/>
      <c r="IU143" s="78"/>
    </row>
    <row r="144" spans="1:255" ht="15" customHeight="1" x14ac:dyDescent="0.2">
      <c r="A144" s="829"/>
      <c r="B144" s="66"/>
      <c r="C144" s="75"/>
      <c r="E144" s="207"/>
      <c r="F144" s="69"/>
      <c r="G144" s="70"/>
      <c r="H144" s="70"/>
      <c r="I144" s="68"/>
      <c r="K144" s="70"/>
      <c r="L144" s="70"/>
      <c r="M144" s="68"/>
      <c r="O144" s="70"/>
      <c r="P144" s="70"/>
      <c r="Q144" s="68"/>
      <c r="S144" s="70"/>
      <c r="T144" s="70"/>
      <c r="U144" s="79"/>
      <c r="W144" s="78"/>
      <c r="X144" s="78"/>
      <c r="Y144" s="79"/>
      <c r="AA144" s="78"/>
      <c r="AB144" s="78"/>
      <c r="AC144" s="79"/>
      <c r="AE144" s="78"/>
      <c r="AF144" s="78"/>
      <c r="AG144" s="79"/>
      <c r="AI144" s="78"/>
      <c r="AJ144" s="78"/>
      <c r="AK144" s="79"/>
      <c r="AM144" s="78"/>
      <c r="AN144" s="78"/>
      <c r="AO144" s="79"/>
      <c r="AQ144" s="78"/>
      <c r="AR144" s="78"/>
      <c r="AS144" s="79"/>
      <c r="AU144" s="78"/>
      <c r="AV144" s="78"/>
      <c r="AW144" s="79"/>
      <c r="AY144" s="78"/>
      <c r="AZ144" s="78"/>
      <c r="BA144" s="79"/>
      <c r="BC144" s="78"/>
      <c r="BD144" s="78"/>
      <c r="BE144" s="79"/>
      <c r="BG144" s="78"/>
      <c r="BH144" s="78"/>
      <c r="BI144" s="79"/>
      <c r="BK144" s="78"/>
      <c r="BL144" s="78"/>
      <c r="BM144" s="79"/>
      <c r="BO144" s="78"/>
      <c r="BP144" s="78"/>
      <c r="BQ144" s="79"/>
      <c r="BS144" s="78"/>
      <c r="BT144" s="78"/>
      <c r="BU144" s="79"/>
      <c r="BW144" s="78"/>
      <c r="BX144" s="78"/>
      <c r="BY144" s="79"/>
      <c r="CA144" s="78"/>
      <c r="CB144" s="78"/>
      <c r="CC144" s="79"/>
      <c r="CE144" s="78"/>
      <c r="CF144" s="78"/>
      <c r="CG144" s="79"/>
      <c r="CI144" s="78"/>
      <c r="CJ144" s="78"/>
      <c r="CK144" s="79"/>
      <c r="CM144" s="78"/>
      <c r="CN144" s="78"/>
      <c r="CO144" s="79"/>
      <c r="CQ144" s="78"/>
      <c r="CR144" s="78"/>
      <c r="CS144" s="79"/>
      <c r="CU144" s="78"/>
      <c r="CV144" s="78"/>
      <c r="CW144" s="79"/>
      <c r="CY144" s="78"/>
      <c r="CZ144" s="78"/>
      <c r="DA144" s="79"/>
      <c r="DC144" s="78"/>
      <c r="DD144" s="78"/>
      <c r="DE144" s="79"/>
      <c r="DG144" s="78"/>
      <c r="DH144" s="78"/>
      <c r="DI144" s="79"/>
      <c r="DK144" s="78"/>
      <c r="DL144" s="78"/>
      <c r="DM144" s="79"/>
      <c r="DO144" s="78"/>
      <c r="DP144" s="78"/>
      <c r="DQ144" s="79"/>
      <c r="DS144" s="78"/>
      <c r="DT144" s="78"/>
      <c r="DU144" s="79"/>
      <c r="DW144" s="78"/>
      <c r="DX144" s="78"/>
      <c r="DY144" s="79"/>
      <c r="EA144" s="78"/>
      <c r="EB144" s="78"/>
      <c r="EC144" s="79"/>
      <c r="EE144" s="78"/>
      <c r="EF144" s="78"/>
      <c r="EG144" s="79"/>
      <c r="EI144" s="78"/>
      <c r="EJ144" s="78"/>
      <c r="EK144" s="79"/>
      <c r="EM144" s="78"/>
      <c r="EN144" s="78"/>
      <c r="EO144" s="79"/>
      <c r="EQ144" s="78"/>
      <c r="ER144" s="78"/>
      <c r="ES144" s="79"/>
      <c r="EU144" s="78"/>
      <c r="EV144" s="78"/>
      <c r="EW144" s="79"/>
      <c r="EY144" s="78"/>
      <c r="EZ144" s="78"/>
      <c r="FA144" s="79"/>
      <c r="FC144" s="78"/>
      <c r="FD144" s="78"/>
      <c r="FE144" s="79"/>
      <c r="FG144" s="78"/>
      <c r="FH144" s="78"/>
      <c r="FI144" s="79"/>
      <c r="FK144" s="78"/>
      <c r="FL144" s="78"/>
      <c r="FM144" s="79"/>
      <c r="FO144" s="78"/>
      <c r="FP144" s="78"/>
      <c r="FQ144" s="79"/>
      <c r="FS144" s="78"/>
      <c r="FT144" s="78"/>
      <c r="FU144" s="79"/>
      <c r="FW144" s="78"/>
      <c r="FX144" s="78"/>
      <c r="FY144" s="79"/>
      <c r="GA144" s="78"/>
      <c r="GB144" s="78"/>
      <c r="GC144" s="79"/>
      <c r="GE144" s="78"/>
      <c r="GF144" s="78"/>
      <c r="GG144" s="79"/>
      <c r="GI144" s="78"/>
      <c r="GJ144" s="78"/>
      <c r="GK144" s="79"/>
      <c r="GM144" s="78"/>
      <c r="GN144" s="78"/>
      <c r="GO144" s="79"/>
      <c r="GQ144" s="78"/>
      <c r="GR144" s="78"/>
      <c r="GS144" s="79"/>
      <c r="GU144" s="78"/>
      <c r="GV144" s="78"/>
      <c r="GW144" s="79"/>
      <c r="GY144" s="78"/>
      <c r="GZ144" s="78"/>
      <c r="HA144" s="79"/>
      <c r="HC144" s="78"/>
      <c r="HD144" s="78"/>
      <c r="HE144" s="79"/>
      <c r="HG144" s="78"/>
      <c r="HH144" s="78"/>
      <c r="HI144" s="79"/>
      <c r="HK144" s="78"/>
      <c r="HL144" s="78"/>
      <c r="HM144" s="79"/>
      <c r="HO144" s="78"/>
      <c r="HP144" s="78"/>
      <c r="HQ144" s="79"/>
      <c r="HS144" s="78"/>
      <c r="HT144" s="78"/>
      <c r="HU144" s="79"/>
      <c r="HW144" s="78"/>
      <c r="HX144" s="78"/>
      <c r="HY144" s="79"/>
      <c r="IA144" s="78"/>
      <c r="IB144" s="78"/>
      <c r="IC144" s="79"/>
      <c r="IE144" s="78"/>
      <c r="IF144" s="78"/>
      <c r="IG144" s="79"/>
      <c r="II144" s="78"/>
      <c r="IJ144" s="78"/>
      <c r="IK144" s="79"/>
      <c r="IM144" s="78"/>
      <c r="IN144" s="78"/>
      <c r="IO144" s="79"/>
      <c r="IQ144" s="78"/>
      <c r="IR144" s="78"/>
      <c r="IS144" s="79"/>
      <c r="IU144" s="78"/>
    </row>
    <row r="145" spans="1:255" ht="15" customHeight="1" x14ac:dyDescent="0.2">
      <c r="B145" s="66"/>
      <c r="C145" s="75"/>
      <c r="E145" s="207"/>
      <c r="F145" s="69"/>
      <c r="G145" s="70"/>
      <c r="H145" s="70"/>
      <c r="I145" s="68"/>
      <c r="K145" s="70"/>
      <c r="L145" s="70"/>
      <c r="M145" s="68"/>
      <c r="O145" s="70"/>
      <c r="P145" s="70"/>
      <c r="Q145" s="68"/>
      <c r="S145" s="70"/>
      <c r="T145" s="70"/>
      <c r="U145" s="79"/>
      <c r="W145" s="78"/>
      <c r="X145" s="78"/>
      <c r="Y145" s="79"/>
      <c r="AA145" s="78"/>
      <c r="AB145" s="78"/>
      <c r="AC145" s="79"/>
      <c r="AE145" s="78"/>
      <c r="AF145" s="78"/>
      <c r="AG145" s="79"/>
      <c r="AI145" s="78"/>
      <c r="AJ145" s="78"/>
      <c r="AK145" s="79"/>
      <c r="AM145" s="78"/>
      <c r="AN145" s="78"/>
      <c r="AO145" s="79"/>
      <c r="AQ145" s="78"/>
      <c r="AR145" s="78"/>
      <c r="AS145" s="79"/>
      <c r="AU145" s="78"/>
      <c r="AV145" s="78"/>
      <c r="AW145" s="79"/>
      <c r="AY145" s="78"/>
      <c r="AZ145" s="78"/>
      <c r="BA145" s="79"/>
      <c r="BC145" s="78"/>
      <c r="BD145" s="78"/>
      <c r="BE145" s="79"/>
      <c r="BG145" s="78"/>
      <c r="BH145" s="78"/>
      <c r="BI145" s="79"/>
      <c r="BK145" s="78"/>
      <c r="BL145" s="78"/>
      <c r="BM145" s="79"/>
      <c r="BO145" s="78"/>
      <c r="BP145" s="78"/>
      <c r="BQ145" s="79"/>
      <c r="BS145" s="78"/>
      <c r="BT145" s="78"/>
      <c r="BU145" s="79"/>
      <c r="BW145" s="78"/>
      <c r="BX145" s="78"/>
      <c r="BY145" s="79"/>
      <c r="CA145" s="78"/>
      <c r="CB145" s="78"/>
      <c r="CC145" s="79"/>
      <c r="CE145" s="78"/>
      <c r="CF145" s="78"/>
      <c r="CG145" s="79"/>
      <c r="CI145" s="78"/>
      <c r="CJ145" s="78"/>
      <c r="CK145" s="79"/>
      <c r="CM145" s="78"/>
      <c r="CN145" s="78"/>
      <c r="CO145" s="79"/>
      <c r="CQ145" s="78"/>
      <c r="CR145" s="78"/>
      <c r="CS145" s="79"/>
      <c r="CU145" s="78"/>
      <c r="CV145" s="78"/>
      <c r="CW145" s="79"/>
      <c r="CY145" s="78"/>
      <c r="CZ145" s="78"/>
      <c r="DA145" s="79"/>
      <c r="DC145" s="78"/>
      <c r="DD145" s="78"/>
      <c r="DE145" s="79"/>
      <c r="DG145" s="78"/>
      <c r="DH145" s="78"/>
      <c r="DI145" s="79"/>
      <c r="DK145" s="78"/>
      <c r="DL145" s="78"/>
      <c r="DM145" s="79"/>
      <c r="DO145" s="78"/>
      <c r="DP145" s="78"/>
      <c r="DQ145" s="79"/>
      <c r="DS145" s="78"/>
      <c r="DT145" s="78"/>
      <c r="DU145" s="79"/>
      <c r="DW145" s="78"/>
      <c r="DX145" s="78"/>
      <c r="DY145" s="79"/>
      <c r="EA145" s="78"/>
      <c r="EB145" s="78"/>
      <c r="EC145" s="79"/>
      <c r="EE145" s="78"/>
      <c r="EF145" s="78"/>
      <c r="EG145" s="79"/>
      <c r="EI145" s="78"/>
      <c r="EJ145" s="78"/>
      <c r="EK145" s="79"/>
      <c r="EM145" s="78"/>
      <c r="EN145" s="78"/>
      <c r="EO145" s="79"/>
      <c r="EQ145" s="78"/>
      <c r="ER145" s="78"/>
      <c r="ES145" s="79"/>
      <c r="EU145" s="78"/>
      <c r="EV145" s="78"/>
      <c r="EW145" s="79"/>
      <c r="EY145" s="78"/>
      <c r="EZ145" s="78"/>
      <c r="FA145" s="79"/>
      <c r="FC145" s="78"/>
      <c r="FD145" s="78"/>
      <c r="FE145" s="79"/>
      <c r="FG145" s="78"/>
      <c r="FH145" s="78"/>
      <c r="FI145" s="79"/>
      <c r="FK145" s="78"/>
      <c r="FL145" s="78"/>
      <c r="FM145" s="79"/>
      <c r="FO145" s="78"/>
      <c r="FP145" s="78"/>
      <c r="FQ145" s="79"/>
      <c r="FS145" s="78"/>
      <c r="FT145" s="78"/>
      <c r="FU145" s="79"/>
      <c r="FW145" s="78"/>
      <c r="FX145" s="78"/>
      <c r="FY145" s="79"/>
      <c r="GA145" s="78"/>
      <c r="GB145" s="78"/>
      <c r="GC145" s="79"/>
      <c r="GE145" s="78"/>
      <c r="GF145" s="78"/>
      <c r="GG145" s="79"/>
      <c r="GI145" s="78"/>
      <c r="GJ145" s="78"/>
      <c r="GK145" s="79"/>
      <c r="GM145" s="78"/>
      <c r="GN145" s="78"/>
      <c r="GO145" s="79"/>
      <c r="GQ145" s="78"/>
      <c r="GR145" s="78"/>
      <c r="GS145" s="79"/>
      <c r="GU145" s="78"/>
      <c r="GV145" s="78"/>
      <c r="GW145" s="79"/>
      <c r="GY145" s="78"/>
      <c r="GZ145" s="78"/>
      <c r="HA145" s="79"/>
      <c r="HC145" s="78"/>
      <c r="HD145" s="78"/>
      <c r="HE145" s="79"/>
      <c r="HG145" s="78"/>
      <c r="HH145" s="78"/>
      <c r="HI145" s="79"/>
      <c r="HK145" s="78"/>
      <c r="HL145" s="78"/>
      <c r="HM145" s="79"/>
      <c r="HO145" s="78"/>
      <c r="HP145" s="78"/>
      <c r="HQ145" s="79"/>
      <c r="HS145" s="78"/>
      <c r="HT145" s="78"/>
      <c r="HU145" s="79"/>
      <c r="HW145" s="78"/>
      <c r="HX145" s="78"/>
      <c r="HY145" s="79"/>
      <c r="IA145" s="78"/>
      <c r="IB145" s="78"/>
      <c r="IC145" s="79"/>
      <c r="IE145" s="78"/>
      <c r="IF145" s="78"/>
      <c r="IG145" s="79"/>
      <c r="II145" s="78"/>
      <c r="IJ145" s="78"/>
      <c r="IK145" s="79"/>
      <c r="IM145" s="78"/>
      <c r="IN145" s="78"/>
      <c r="IO145" s="79"/>
      <c r="IQ145" s="78"/>
      <c r="IR145" s="78"/>
      <c r="IS145" s="79"/>
      <c r="IU145" s="78"/>
    </row>
    <row r="146" spans="1:255" ht="15" customHeight="1" x14ac:dyDescent="0.2">
      <c r="B146" s="66"/>
      <c r="C146" s="75"/>
      <c r="E146" s="207"/>
      <c r="F146" s="69"/>
      <c r="G146" s="70"/>
      <c r="H146" s="70"/>
      <c r="I146" s="68"/>
      <c r="K146" s="70"/>
      <c r="L146" s="70"/>
      <c r="M146" s="68"/>
      <c r="O146" s="70"/>
      <c r="P146" s="70"/>
      <c r="Q146" s="68"/>
      <c r="S146" s="70"/>
      <c r="T146" s="70"/>
      <c r="U146" s="79"/>
      <c r="W146" s="78"/>
      <c r="X146" s="78"/>
      <c r="Y146" s="79"/>
      <c r="AA146" s="78"/>
      <c r="AB146" s="78"/>
      <c r="AC146" s="79"/>
      <c r="AE146" s="78"/>
      <c r="AF146" s="78"/>
      <c r="AG146" s="79"/>
      <c r="AI146" s="78"/>
      <c r="AJ146" s="78"/>
      <c r="AK146" s="79"/>
      <c r="AM146" s="78"/>
      <c r="AN146" s="78"/>
      <c r="AO146" s="79"/>
      <c r="AQ146" s="78"/>
      <c r="AR146" s="78"/>
      <c r="AS146" s="79"/>
      <c r="AU146" s="78"/>
      <c r="AV146" s="78"/>
      <c r="AW146" s="79"/>
      <c r="AY146" s="78"/>
      <c r="AZ146" s="78"/>
      <c r="BA146" s="79"/>
      <c r="BC146" s="78"/>
      <c r="BD146" s="78"/>
      <c r="BE146" s="79"/>
      <c r="BG146" s="78"/>
      <c r="BH146" s="78"/>
      <c r="BI146" s="79"/>
      <c r="BK146" s="78"/>
      <c r="BL146" s="78"/>
      <c r="BM146" s="79"/>
      <c r="BO146" s="78"/>
      <c r="BP146" s="78"/>
      <c r="BQ146" s="79"/>
      <c r="BS146" s="78"/>
      <c r="BT146" s="78"/>
      <c r="BU146" s="79"/>
      <c r="BW146" s="78"/>
      <c r="BX146" s="78"/>
      <c r="BY146" s="79"/>
      <c r="CA146" s="78"/>
      <c r="CB146" s="78"/>
      <c r="CC146" s="79"/>
      <c r="CE146" s="78"/>
      <c r="CF146" s="78"/>
      <c r="CG146" s="79"/>
      <c r="CI146" s="78"/>
      <c r="CJ146" s="78"/>
      <c r="CK146" s="79"/>
      <c r="CM146" s="78"/>
      <c r="CN146" s="78"/>
      <c r="CO146" s="79"/>
      <c r="CQ146" s="78"/>
      <c r="CR146" s="78"/>
      <c r="CS146" s="79"/>
      <c r="CU146" s="78"/>
      <c r="CV146" s="78"/>
      <c r="CW146" s="79"/>
      <c r="CY146" s="78"/>
      <c r="CZ146" s="78"/>
      <c r="DA146" s="79"/>
      <c r="DC146" s="78"/>
      <c r="DD146" s="78"/>
      <c r="DE146" s="79"/>
      <c r="DG146" s="78"/>
      <c r="DH146" s="78"/>
      <c r="DI146" s="79"/>
      <c r="DK146" s="78"/>
      <c r="DL146" s="78"/>
      <c r="DM146" s="79"/>
      <c r="DO146" s="78"/>
      <c r="DP146" s="78"/>
      <c r="DQ146" s="79"/>
      <c r="DS146" s="78"/>
      <c r="DT146" s="78"/>
      <c r="DU146" s="79"/>
      <c r="DW146" s="78"/>
      <c r="DX146" s="78"/>
      <c r="DY146" s="79"/>
      <c r="EA146" s="78"/>
      <c r="EB146" s="78"/>
      <c r="EC146" s="79"/>
      <c r="EE146" s="78"/>
      <c r="EF146" s="78"/>
      <c r="EG146" s="79"/>
      <c r="EI146" s="78"/>
      <c r="EJ146" s="78"/>
      <c r="EK146" s="79"/>
      <c r="EM146" s="78"/>
      <c r="EN146" s="78"/>
      <c r="EO146" s="79"/>
      <c r="EQ146" s="78"/>
      <c r="ER146" s="78"/>
      <c r="ES146" s="79"/>
      <c r="EU146" s="78"/>
      <c r="EV146" s="78"/>
      <c r="EW146" s="79"/>
      <c r="EY146" s="78"/>
      <c r="EZ146" s="78"/>
      <c r="FA146" s="79"/>
      <c r="FC146" s="78"/>
      <c r="FD146" s="78"/>
      <c r="FE146" s="79"/>
      <c r="FG146" s="78"/>
      <c r="FH146" s="78"/>
      <c r="FI146" s="79"/>
      <c r="FK146" s="78"/>
      <c r="FL146" s="78"/>
      <c r="FM146" s="79"/>
      <c r="FO146" s="78"/>
      <c r="FP146" s="78"/>
      <c r="FQ146" s="79"/>
      <c r="FS146" s="78"/>
      <c r="FT146" s="78"/>
      <c r="FU146" s="79"/>
      <c r="FW146" s="78"/>
      <c r="FX146" s="78"/>
      <c r="FY146" s="79"/>
      <c r="GA146" s="78"/>
      <c r="GB146" s="78"/>
      <c r="GC146" s="79"/>
      <c r="GE146" s="78"/>
      <c r="GF146" s="78"/>
      <c r="GG146" s="79"/>
      <c r="GI146" s="78"/>
      <c r="GJ146" s="78"/>
      <c r="GK146" s="79"/>
      <c r="GM146" s="78"/>
      <c r="GN146" s="78"/>
      <c r="GO146" s="79"/>
      <c r="GQ146" s="78"/>
      <c r="GR146" s="78"/>
      <c r="GS146" s="79"/>
      <c r="GU146" s="78"/>
      <c r="GV146" s="78"/>
      <c r="GW146" s="79"/>
      <c r="GY146" s="78"/>
      <c r="GZ146" s="78"/>
      <c r="HA146" s="79"/>
      <c r="HC146" s="78"/>
      <c r="HD146" s="78"/>
      <c r="HE146" s="79"/>
      <c r="HG146" s="78"/>
      <c r="HH146" s="78"/>
      <c r="HI146" s="79"/>
      <c r="HK146" s="78"/>
      <c r="HL146" s="78"/>
      <c r="HM146" s="79"/>
      <c r="HO146" s="78"/>
      <c r="HP146" s="78"/>
      <c r="HQ146" s="79"/>
      <c r="HS146" s="78"/>
      <c r="HT146" s="78"/>
      <c r="HU146" s="79"/>
      <c r="HW146" s="78"/>
      <c r="HX146" s="78"/>
      <c r="HY146" s="79"/>
      <c r="IA146" s="78"/>
      <c r="IB146" s="78"/>
      <c r="IC146" s="79"/>
      <c r="IE146" s="78"/>
      <c r="IF146" s="78"/>
      <c r="IG146" s="79"/>
      <c r="II146" s="78"/>
      <c r="IJ146" s="78"/>
      <c r="IK146" s="79"/>
      <c r="IM146" s="78"/>
      <c r="IN146" s="78"/>
      <c r="IO146" s="79"/>
      <c r="IQ146" s="78"/>
      <c r="IR146" s="78"/>
      <c r="IS146" s="79"/>
      <c r="IU146" s="78"/>
    </row>
    <row r="147" spans="1:255" ht="15" customHeight="1" x14ac:dyDescent="0.2">
      <c r="B147" s="66"/>
      <c r="C147" s="75"/>
      <c r="E147" s="207"/>
      <c r="F147" s="69"/>
      <c r="G147" s="70"/>
      <c r="H147" s="70"/>
      <c r="I147" s="68"/>
      <c r="K147" s="70"/>
      <c r="L147" s="70"/>
      <c r="M147" s="68"/>
      <c r="O147" s="70"/>
      <c r="P147" s="70"/>
      <c r="Q147" s="68"/>
      <c r="S147" s="70"/>
      <c r="T147" s="70"/>
      <c r="U147" s="79"/>
      <c r="W147" s="78"/>
      <c r="X147" s="78"/>
      <c r="Y147" s="79"/>
      <c r="AA147" s="78"/>
      <c r="AB147" s="78"/>
      <c r="AC147" s="79"/>
      <c r="AE147" s="78"/>
      <c r="AF147" s="78"/>
      <c r="AG147" s="79"/>
      <c r="AI147" s="78"/>
      <c r="AJ147" s="78"/>
      <c r="AK147" s="79"/>
      <c r="AM147" s="78"/>
      <c r="AN147" s="78"/>
      <c r="AO147" s="79"/>
      <c r="AQ147" s="78"/>
      <c r="AR147" s="78"/>
      <c r="AS147" s="79"/>
      <c r="AU147" s="78"/>
      <c r="AV147" s="78"/>
      <c r="AW147" s="79"/>
      <c r="AY147" s="78"/>
      <c r="AZ147" s="78"/>
      <c r="BA147" s="79"/>
      <c r="BC147" s="78"/>
      <c r="BD147" s="78"/>
      <c r="BE147" s="79"/>
      <c r="BG147" s="78"/>
      <c r="BH147" s="78"/>
      <c r="BI147" s="79"/>
      <c r="BK147" s="78"/>
      <c r="BL147" s="78"/>
      <c r="BM147" s="79"/>
      <c r="BO147" s="78"/>
      <c r="BP147" s="78"/>
      <c r="BQ147" s="79"/>
      <c r="BS147" s="78"/>
      <c r="BT147" s="78"/>
      <c r="BU147" s="79"/>
      <c r="BW147" s="78"/>
      <c r="BX147" s="78"/>
      <c r="BY147" s="79"/>
      <c r="CA147" s="78"/>
      <c r="CB147" s="78"/>
      <c r="CC147" s="79"/>
      <c r="CE147" s="78"/>
      <c r="CF147" s="78"/>
      <c r="CG147" s="79"/>
      <c r="CI147" s="78"/>
      <c r="CJ147" s="78"/>
      <c r="CK147" s="79"/>
      <c r="CM147" s="78"/>
      <c r="CN147" s="78"/>
      <c r="CO147" s="79"/>
      <c r="CQ147" s="78"/>
      <c r="CR147" s="78"/>
      <c r="CS147" s="79"/>
      <c r="CU147" s="78"/>
      <c r="CV147" s="78"/>
      <c r="CW147" s="79"/>
      <c r="CY147" s="78"/>
      <c r="CZ147" s="78"/>
      <c r="DA147" s="79"/>
      <c r="DC147" s="78"/>
      <c r="DD147" s="78"/>
      <c r="DE147" s="79"/>
      <c r="DG147" s="78"/>
      <c r="DH147" s="78"/>
      <c r="DI147" s="79"/>
      <c r="DK147" s="78"/>
      <c r="DL147" s="78"/>
      <c r="DM147" s="79"/>
      <c r="DO147" s="78"/>
      <c r="DP147" s="78"/>
      <c r="DQ147" s="79"/>
      <c r="DS147" s="78"/>
      <c r="DT147" s="78"/>
      <c r="DU147" s="79"/>
      <c r="DW147" s="78"/>
      <c r="DX147" s="78"/>
      <c r="DY147" s="79"/>
      <c r="EA147" s="78"/>
      <c r="EB147" s="78"/>
      <c r="EC147" s="79"/>
      <c r="EE147" s="78"/>
      <c r="EF147" s="78"/>
      <c r="EG147" s="79"/>
      <c r="EI147" s="78"/>
      <c r="EJ147" s="78"/>
      <c r="EK147" s="79"/>
      <c r="EM147" s="78"/>
      <c r="EN147" s="78"/>
      <c r="EO147" s="79"/>
      <c r="EQ147" s="78"/>
      <c r="ER147" s="78"/>
      <c r="ES147" s="79"/>
      <c r="EU147" s="78"/>
      <c r="EV147" s="78"/>
      <c r="EW147" s="79"/>
      <c r="EY147" s="78"/>
      <c r="EZ147" s="78"/>
      <c r="FA147" s="79"/>
      <c r="FC147" s="78"/>
      <c r="FD147" s="78"/>
      <c r="FE147" s="79"/>
      <c r="FG147" s="78"/>
      <c r="FH147" s="78"/>
      <c r="FI147" s="79"/>
      <c r="FK147" s="78"/>
      <c r="FL147" s="78"/>
      <c r="FM147" s="79"/>
      <c r="FO147" s="78"/>
      <c r="FP147" s="78"/>
      <c r="FQ147" s="79"/>
      <c r="FS147" s="78"/>
      <c r="FT147" s="78"/>
      <c r="FU147" s="79"/>
      <c r="FW147" s="78"/>
      <c r="FX147" s="78"/>
      <c r="FY147" s="79"/>
      <c r="GA147" s="78"/>
      <c r="GB147" s="78"/>
      <c r="GC147" s="79"/>
      <c r="GE147" s="78"/>
      <c r="GF147" s="78"/>
      <c r="GG147" s="79"/>
      <c r="GI147" s="78"/>
      <c r="GJ147" s="78"/>
      <c r="GK147" s="79"/>
      <c r="GM147" s="78"/>
      <c r="GN147" s="78"/>
      <c r="GO147" s="79"/>
      <c r="GQ147" s="78"/>
      <c r="GR147" s="78"/>
      <c r="GS147" s="79"/>
      <c r="GU147" s="78"/>
      <c r="GV147" s="78"/>
      <c r="GW147" s="79"/>
      <c r="GY147" s="78"/>
      <c r="GZ147" s="78"/>
      <c r="HA147" s="79"/>
      <c r="HC147" s="78"/>
      <c r="HD147" s="78"/>
      <c r="HE147" s="79"/>
      <c r="HG147" s="78"/>
      <c r="HH147" s="78"/>
      <c r="HI147" s="79"/>
      <c r="HK147" s="78"/>
      <c r="HL147" s="78"/>
      <c r="HM147" s="79"/>
      <c r="HO147" s="78"/>
      <c r="HP147" s="78"/>
      <c r="HQ147" s="79"/>
      <c r="HS147" s="78"/>
      <c r="HT147" s="78"/>
      <c r="HU147" s="79"/>
      <c r="HW147" s="78"/>
      <c r="HX147" s="78"/>
      <c r="HY147" s="79"/>
      <c r="IA147" s="78"/>
      <c r="IB147" s="78"/>
      <c r="IC147" s="79"/>
      <c r="IE147" s="78"/>
      <c r="IF147" s="78"/>
      <c r="IG147" s="79"/>
      <c r="II147" s="78"/>
      <c r="IJ147" s="78"/>
      <c r="IK147" s="79"/>
      <c r="IM147" s="78"/>
      <c r="IN147" s="78"/>
      <c r="IO147" s="79"/>
      <c r="IQ147" s="78"/>
      <c r="IR147" s="78"/>
      <c r="IS147" s="79"/>
      <c r="IU147" s="78"/>
    </row>
    <row r="148" spans="1:255" ht="15" customHeight="1" x14ac:dyDescent="0.2">
      <c r="B148" s="66"/>
      <c r="C148" s="75"/>
      <c r="E148" s="207"/>
      <c r="F148" s="69"/>
      <c r="G148" s="70"/>
      <c r="H148" s="70"/>
      <c r="I148" s="68"/>
      <c r="K148" s="70"/>
      <c r="L148" s="70"/>
      <c r="M148" s="68"/>
      <c r="O148" s="70"/>
      <c r="P148" s="70"/>
      <c r="Q148" s="68"/>
      <c r="S148" s="70"/>
      <c r="T148" s="70"/>
      <c r="U148" s="79"/>
      <c r="W148" s="78"/>
      <c r="X148" s="78"/>
      <c r="Y148" s="79"/>
      <c r="AA148" s="78"/>
      <c r="AB148" s="78"/>
      <c r="AC148" s="79"/>
      <c r="AE148" s="78"/>
      <c r="AF148" s="78"/>
      <c r="AG148" s="79"/>
      <c r="AI148" s="78"/>
      <c r="AJ148" s="78"/>
      <c r="AK148" s="79"/>
      <c r="AM148" s="78"/>
      <c r="AN148" s="78"/>
      <c r="AO148" s="79"/>
      <c r="AQ148" s="78"/>
      <c r="AR148" s="78"/>
      <c r="AS148" s="79"/>
      <c r="AU148" s="78"/>
      <c r="AV148" s="78"/>
      <c r="AW148" s="79"/>
      <c r="AY148" s="78"/>
      <c r="AZ148" s="78"/>
      <c r="BA148" s="79"/>
      <c r="BC148" s="78"/>
      <c r="BD148" s="78"/>
      <c r="BE148" s="79"/>
      <c r="BG148" s="78"/>
      <c r="BH148" s="78"/>
      <c r="BI148" s="79"/>
      <c r="BK148" s="78"/>
      <c r="BL148" s="78"/>
      <c r="BM148" s="79"/>
      <c r="BO148" s="78"/>
      <c r="BP148" s="78"/>
      <c r="BQ148" s="79"/>
      <c r="BS148" s="78"/>
      <c r="BT148" s="78"/>
      <c r="BU148" s="79"/>
      <c r="BW148" s="78"/>
      <c r="BX148" s="78"/>
      <c r="BY148" s="79"/>
      <c r="CA148" s="78"/>
      <c r="CB148" s="78"/>
      <c r="CC148" s="79"/>
      <c r="CE148" s="78"/>
      <c r="CF148" s="78"/>
      <c r="CG148" s="79"/>
      <c r="CI148" s="78"/>
      <c r="CJ148" s="78"/>
      <c r="CK148" s="79"/>
      <c r="CM148" s="78"/>
      <c r="CN148" s="78"/>
      <c r="CO148" s="79"/>
      <c r="CQ148" s="78"/>
      <c r="CR148" s="78"/>
      <c r="CS148" s="79"/>
      <c r="CU148" s="78"/>
      <c r="CV148" s="78"/>
      <c r="CW148" s="79"/>
      <c r="CY148" s="78"/>
      <c r="CZ148" s="78"/>
      <c r="DA148" s="79"/>
      <c r="DC148" s="78"/>
      <c r="DD148" s="78"/>
      <c r="DE148" s="79"/>
      <c r="DG148" s="78"/>
      <c r="DH148" s="78"/>
      <c r="DI148" s="79"/>
      <c r="DK148" s="78"/>
      <c r="DL148" s="78"/>
      <c r="DM148" s="79"/>
      <c r="DO148" s="78"/>
      <c r="DP148" s="78"/>
      <c r="DQ148" s="79"/>
      <c r="DS148" s="78"/>
      <c r="DT148" s="78"/>
      <c r="DU148" s="79"/>
      <c r="DW148" s="78"/>
      <c r="DX148" s="78"/>
      <c r="DY148" s="79"/>
      <c r="EA148" s="78"/>
      <c r="EB148" s="78"/>
      <c r="EC148" s="79"/>
      <c r="EE148" s="78"/>
      <c r="EF148" s="78"/>
      <c r="EG148" s="79"/>
      <c r="EI148" s="78"/>
      <c r="EJ148" s="78"/>
      <c r="EK148" s="79"/>
      <c r="EM148" s="78"/>
      <c r="EN148" s="78"/>
      <c r="EO148" s="79"/>
      <c r="EQ148" s="78"/>
      <c r="ER148" s="78"/>
      <c r="ES148" s="79"/>
      <c r="EU148" s="78"/>
      <c r="EV148" s="78"/>
      <c r="EW148" s="79"/>
      <c r="EY148" s="78"/>
      <c r="EZ148" s="78"/>
      <c r="FA148" s="79"/>
      <c r="FC148" s="78"/>
      <c r="FD148" s="78"/>
      <c r="FE148" s="79"/>
      <c r="FG148" s="78"/>
      <c r="FH148" s="78"/>
      <c r="FI148" s="79"/>
      <c r="FK148" s="78"/>
      <c r="FL148" s="78"/>
      <c r="FM148" s="79"/>
      <c r="FO148" s="78"/>
      <c r="FP148" s="78"/>
      <c r="FQ148" s="79"/>
      <c r="FS148" s="78"/>
      <c r="FT148" s="78"/>
      <c r="FU148" s="79"/>
      <c r="FW148" s="78"/>
      <c r="FX148" s="78"/>
      <c r="FY148" s="79"/>
      <c r="GA148" s="78"/>
      <c r="GB148" s="78"/>
      <c r="GC148" s="79"/>
      <c r="GE148" s="78"/>
      <c r="GF148" s="78"/>
      <c r="GG148" s="79"/>
      <c r="GI148" s="78"/>
      <c r="GJ148" s="78"/>
      <c r="GK148" s="79"/>
      <c r="GM148" s="78"/>
      <c r="GN148" s="78"/>
      <c r="GO148" s="79"/>
      <c r="GQ148" s="78"/>
      <c r="GR148" s="78"/>
      <c r="GS148" s="79"/>
      <c r="GU148" s="78"/>
      <c r="GV148" s="78"/>
      <c r="GW148" s="79"/>
      <c r="GY148" s="78"/>
      <c r="GZ148" s="78"/>
      <c r="HA148" s="79"/>
      <c r="HC148" s="78"/>
      <c r="HD148" s="78"/>
      <c r="HE148" s="79"/>
      <c r="HG148" s="78"/>
      <c r="HH148" s="78"/>
      <c r="HI148" s="79"/>
      <c r="HK148" s="78"/>
      <c r="HL148" s="78"/>
      <c r="HM148" s="79"/>
      <c r="HO148" s="78"/>
      <c r="HP148" s="78"/>
      <c r="HQ148" s="79"/>
      <c r="HS148" s="78"/>
      <c r="HT148" s="78"/>
      <c r="HU148" s="79"/>
      <c r="HW148" s="78"/>
      <c r="HX148" s="78"/>
      <c r="HY148" s="79"/>
      <c r="IA148" s="78"/>
      <c r="IB148" s="78"/>
      <c r="IC148" s="79"/>
      <c r="IE148" s="78"/>
      <c r="IF148" s="78"/>
      <c r="IG148" s="79"/>
      <c r="II148" s="78"/>
      <c r="IJ148" s="78"/>
      <c r="IK148" s="79"/>
      <c r="IM148" s="78"/>
      <c r="IN148" s="78"/>
      <c r="IO148" s="79"/>
      <c r="IQ148" s="78"/>
      <c r="IR148" s="78"/>
      <c r="IS148" s="79"/>
      <c r="IU148" s="78"/>
    </row>
    <row r="149" spans="1:255" ht="15" customHeight="1" x14ac:dyDescent="0.2">
      <c r="B149" s="66"/>
      <c r="C149" s="75"/>
      <c r="E149" s="207"/>
      <c r="F149" s="69"/>
      <c r="G149" s="70"/>
      <c r="H149" s="70"/>
      <c r="I149" s="68"/>
      <c r="K149" s="70"/>
      <c r="L149" s="70"/>
      <c r="M149" s="68"/>
      <c r="O149" s="70"/>
      <c r="P149" s="70"/>
      <c r="Q149" s="68"/>
      <c r="S149" s="70"/>
      <c r="T149" s="70"/>
      <c r="U149" s="79"/>
      <c r="W149" s="78"/>
      <c r="X149" s="78"/>
      <c r="Y149" s="79"/>
      <c r="AA149" s="78"/>
      <c r="AB149" s="78"/>
      <c r="AC149" s="79"/>
      <c r="AE149" s="78"/>
      <c r="AF149" s="78"/>
      <c r="AG149" s="79"/>
      <c r="AI149" s="78"/>
      <c r="AJ149" s="78"/>
      <c r="AK149" s="79"/>
      <c r="AM149" s="78"/>
      <c r="AN149" s="78"/>
      <c r="AO149" s="79"/>
      <c r="AQ149" s="78"/>
      <c r="AR149" s="78"/>
      <c r="AS149" s="79"/>
      <c r="AU149" s="78"/>
      <c r="AV149" s="78"/>
      <c r="AW149" s="79"/>
      <c r="AY149" s="78"/>
      <c r="AZ149" s="78"/>
      <c r="BA149" s="79"/>
      <c r="BC149" s="78"/>
      <c r="BD149" s="78"/>
      <c r="BE149" s="79"/>
      <c r="BG149" s="78"/>
      <c r="BH149" s="78"/>
      <c r="BI149" s="79"/>
      <c r="BK149" s="78"/>
      <c r="BL149" s="78"/>
      <c r="BM149" s="79"/>
      <c r="BO149" s="78"/>
      <c r="BP149" s="78"/>
      <c r="BQ149" s="79"/>
      <c r="BS149" s="78"/>
      <c r="BT149" s="78"/>
      <c r="BU149" s="79"/>
      <c r="BW149" s="78"/>
      <c r="BX149" s="78"/>
      <c r="BY149" s="79"/>
      <c r="CA149" s="78"/>
      <c r="CB149" s="78"/>
      <c r="CC149" s="79"/>
      <c r="CE149" s="78"/>
      <c r="CF149" s="78"/>
      <c r="CG149" s="79"/>
      <c r="CI149" s="78"/>
      <c r="CJ149" s="78"/>
      <c r="CK149" s="79"/>
      <c r="CM149" s="78"/>
      <c r="CN149" s="78"/>
      <c r="CO149" s="79"/>
      <c r="CQ149" s="78"/>
      <c r="CR149" s="78"/>
      <c r="CS149" s="79"/>
      <c r="CU149" s="78"/>
      <c r="CV149" s="78"/>
      <c r="CW149" s="79"/>
      <c r="CY149" s="78"/>
      <c r="CZ149" s="78"/>
      <c r="DA149" s="79"/>
      <c r="DC149" s="78"/>
      <c r="DD149" s="78"/>
      <c r="DE149" s="79"/>
      <c r="DG149" s="78"/>
      <c r="DH149" s="78"/>
      <c r="DI149" s="79"/>
      <c r="DK149" s="78"/>
      <c r="DL149" s="78"/>
      <c r="DM149" s="79"/>
      <c r="DO149" s="78"/>
      <c r="DP149" s="78"/>
      <c r="DQ149" s="79"/>
      <c r="DS149" s="78"/>
      <c r="DT149" s="78"/>
      <c r="DU149" s="79"/>
      <c r="DW149" s="78"/>
      <c r="DX149" s="78"/>
      <c r="DY149" s="79"/>
      <c r="EA149" s="78"/>
      <c r="EB149" s="78"/>
      <c r="EC149" s="79"/>
      <c r="EE149" s="78"/>
      <c r="EF149" s="78"/>
      <c r="EG149" s="79"/>
      <c r="EI149" s="78"/>
      <c r="EJ149" s="78"/>
      <c r="EK149" s="79"/>
      <c r="EM149" s="78"/>
      <c r="EN149" s="78"/>
      <c r="EO149" s="79"/>
      <c r="EQ149" s="78"/>
      <c r="ER149" s="78"/>
      <c r="ES149" s="79"/>
      <c r="EU149" s="78"/>
      <c r="EV149" s="78"/>
      <c r="EW149" s="79"/>
      <c r="EY149" s="78"/>
      <c r="EZ149" s="78"/>
      <c r="FA149" s="79"/>
      <c r="FC149" s="78"/>
      <c r="FD149" s="78"/>
      <c r="FE149" s="79"/>
      <c r="FG149" s="78"/>
      <c r="FH149" s="78"/>
      <c r="FI149" s="79"/>
      <c r="FK149" s="78"/>
      <c r="FL149" s="78"/>
      <c r="FM149" s="79"/>
      <c r="FO149" s="78"/>
      <c r="FP149" s="78"/>
      <c r="FQ149" s="79"/>
      <c r="FS149" s="78"/>
      <c r="FT149" s="78"/>
      <c r="FU149" s="79"/>
      <c r="FW149" s="78"/>
      <c r="FX149" s="78"/>
      <c r="FY149" s="79"/>
      <c r="GA149" s="78"/>
      <c r="GB149" s="78"/>
      <c r="GC149" s="79"/>
      <c r="GE149" s="78"/>
      <c r="GF149" s="78"/>
      <c r="GG149" s="79"/>
      <c r="GI149" s="78"/>
      <c r="GJ149" s="78"/>
      <c r="GK149" s="79"/>
      <c r="GM149" s="78"/>
      <c r="GN149" s="78"/>
      <c r="GO149" s="79"/>
      <c r="GQ149" s="78"/>
      <c r="GR149" s="78"/>
      <c r="GS149" s="79"/>
      <c r="GU149" s="78"/>
      <c r="GV149" s="78"/>
      <c r="GW149" s="79"/>
      <c r="GY149" s="78"/>
      <c r="GZ149" s="78"/>
      <c r="HA149" s="79"/>
      <c r="HC149" s="78"/>
      <c r="HD149" s="78"/>
      <c r="HE149" s="79"/>
      <c r="HG149" s="78"/>
      <c r="HH149" s="78"/>
      <c r="HI149" s="79"/>
      <c r="HK149" s="78"/>
      <c r="HL149" s="78"/>
      <c r="HM149" s="79"/>
      <c r="HO149" s="78"/>
      <c r="HP149" s="78"/>
      <c r="HQ149" s="79"/>
      <c r="HS149" s="78"/>
      <c r="HT149" s="78"/>
      <c r="HU149" s="79"/>
      <c r="HW149" s="78"/>
      <c r="HX149" s="78"/>
      <c r="HY149" s="79"/>
      <c r="IA149" s="78"/>
      <c r="IB149" s="78"/>
      <c r="IC149" s="79"/>
      <c r="IE149" s="78"/>
      <c r="IF149" s="78"/>
      <c r="IG149" s="79"/>
      <c r="II149" s="78"/>
      <c r="IJ149" s="78"/>
      <c r="IK149" s="79"/>
      <c r="IM149" s="78"/>
      <c r="IN149" s="78"/>
      <c r="IO149" s="79"/>
      <c r="IQ149" s="78"/>
      <c r="IR149" s="78"/>
      <c r="IS149" s="79"/>
      <c r="IU149" s="78"/>
    </row>
    <row r="150" spans="1:255" ht="15" customHeight="1" x14ac:dyDescent="0.2">
      <c r="B150" s="66"/>
      <c r="C150" s="75"/>
      <c r="E150" s="207"/>
      <c r="F150" s="69"/>
      <c r="G150" s="70"/>
      <c r="H150" s="70"/>
      <c r="I150" s="68"/>
      <c r="K150" s="70"/>
      <c r="L150" s="70"/>
      <c r="M150" s="68"/>
      <c r="O150" s="70"/>
      <c r="P150" s="70"/>
      <c r="Q150" s="68"/>
      <c r="S150" s="70"/>
      <c r="T150" s="70"/>
      <c r="U150" s="79"/>
      <c r="W150" s="78"/>
      <c r="X150" s="78"/>
      <c r="Y150" s="79"/>
      <c r="AA150" s="78"/>
      <c r="AB150" s="78"/>
      <c r="AC150" s="79"/>
      <c r="AE150" s="78"/>
      <c r="AF150" s="78"/>
      <c r="AG150" s="79"/>
      <c r="AI150" s="78"/>
      <c r="AJ150" s="78"/>
      <c r="AK150" s="79"/>
      <c r="AM150" s="78"/>
      <c r="AN150" s="78"/>
      <c r="AO150" s="79"/>
      <c r="AQ150" s="78"/>
      <c r="AR150" s="78"/>
      <c r="AS150" s="79"/>
      <c r="AU150" s="78"/>
      <c r="AV150" s="78"/>
      <c r="AW150" s="79"/>
      <c r="AY150" s="78"/>
      <c r="AZ150" s="78"/>
      <c r="BA150" s="79"/>
      <c r="BC150" s="78"/>
      <c r="BD150" s="78"/>
      <c r="BE150" s="79"/>
      <c r="BG150" s="78"/>
      <c r="BH150" s="78"/>
      <c r="BI150" s="79"/>
      <c r="BK150" s="78"/>
      <c r="BL150" s="78"/>
      <c r="BM150" s="79"/>
      <c r="BO150" s="78"/>
      <c r="BP150" s="78"/>
      <c r="BQ150" s="79"/>
      <c r="BS150" s="78"/>
      <c r="BT150" s="78"/>
      <c r="BU150" s="79"/>
      <c r="BW150" s="78"/>
      <c r="BX150" s="78"/>
      <c r="BY150" s="79"/>
      <c r="CA150" s="78"/>
      <c r="CB150" s="78"/>
      <c r="CC150" s="79"/>
      <c r="CE150" s="78"/>
      <c r="CF150" s="78"/>
      <c r="CG150" s="79"/>
      <c r="CI150" s="78"/>
      <c r="CJ150" s="78"/>
      <c r="CK150" s="79"/>
      <c r="CM150" s="78"/>
      <c r="CN150" s="78"/>
      <c r="CO150" s="79"/>
      <c r="CQ150" s="78"/>
      <c r="CR150" s="78"/>
      <c r="CS150" s="79"/>
      <c r="CU150" s="78"/>
      <c r="CV150" s="78"/>
      <c r="CW150" s="79"/>
      <c r="CY150" s="78"/>
      <c r="CZ150" s="78"/>
      <c r="DA150" s="79"/>
      <c r="DC150" s="78"/>
      <c r="DD150" s="78"/>
      <c r="DE150" s="79"/>
      <c r="DG150" s="78"/>
      <c r="DH150" s="78"/>
      <c r="DI150" s="79"/>
      <c r="DK150" s="78"/>
      <c r="DL150" s="78"/>
      <c r="DM150" s="79"/>
      <c r="DO150" s="78"/>
      <c r="DP150" s="78"/>
      <c r="DQ150" s="79"/>
      <c r="DS150" s="78"/>
      <c r="DT150" s="78"/>
      <c r="DU150" s="79"/>
      <c r="DW150" s="78"/>
      <c r="DX150" s="78"/>
      <c r="DY150" s="79"/>
      <c r="EA150" s="78"/>
      <c r="EB150" s="78"/>
      <c r="EC150" s="79"/>
      <c r="EE150" s="78"/>
      <c r="EF150" s="78"/>
      <c r="EG150" s="79"/>
      <c r="EI150" s="78"/>
      <c r="EJ150" s="78"/>
      <c r="EK150" s="79"/>
      <c r="EM150" s="78"/>
      <c r="EN150" s="78"/>
      <c r="EO150" s="79"/>
      <c r="EQ150" s="78"/>
      <c r="ER150" s="78"/>
      <c r="ES150" s="79"/>
      <c r="EU150" s="78"/>
      <c r="EV150" s="78"/>
      <c r="EW150" s="79"/>
      <c r="EY150" s="78"/>
      <c r="EZ150" s="78"/>
      <c r="FA150" s="79"/>
      <c r="FC150" s="78"/>
      <c r="FD150" s="78"/>
      <c r="FE150" s="79"/>
      <c r="FG150" s="78"/>
      <c r="FH150" s="78"/>
      <c r="FI150" s="79"/>
      <c r="FK150" s="78"/>
      <c r="FL150" s="78"/>
      <c r="FM150" s="79"/>
      <c r="FO150" s="78"/>
      <c r="FP150" s="78"/>
      <c r="FQ150" s="79"/>
      <c r="FS150" s="78"/>
      <c r="FT150" s="78"/>
      <c r="FU150" s="79"/>
      <c r="FW150" s="78"/>
      <c r="FX150" s="78"/>
      <c r="FY150" s="79"/>
      <c r="GA150" s="78"/>
      <c r="GB150" s="78"/>
      <c r="GC150" s="79"/>
      <c r="GE150" s="78"/>
      <c r="GF150" s="78"/>
      <c r="GG150" s="79"/>
      <c r="GI150" s="78"/>
      <c r="GJ150" s="78"/>
      <c r="GK150" s="79"/>
      <c r="GM150" s="78"/>
      <c r="GN150" s="78"/>
      <c r="GO150" s="79"/>
      <c r="GQ150" s="78"/>
      <c r="GR150" s="78"/>
      <c r="GS150" s="79"/>
      <c r="GU150" s="78"/>
      <c r="GV150" s="78"/>
      <c r="GW150" s="79"/>
      <c r="GY150" s="78"/>
      <c r="GZ150" s="78"/>
      <c r="HA150" s="79"/>
      <c r="HC150" s="78"/>
      <c r="HD150" s="78"/>
      <c r="HE150" s="79"/>
      <c r="HG150" s="78"/>
      <c r="HH150" s="78"/>
      <c r="HI150" s="79"/>
      <c r="HK150" s="78"/>
      <c r="HL150" s="78"/>
      <c r="HM150" s="79"/>
      <c r="HO150" s="78"/>
      <c r="HP150" s="78"/>
      <c r="HQ150" s="79"/>
      <c r="HS150" s="78"/>
      <c r="HT150" s="78"/>
      <c r="HU150" s="79"/>
      <c r="HW150" s="78"/>
      <c r="HX150" s="78"/>
      <c r="HY150" s="79"/>
      <c r="IA150" s="78"/>
      <c r="IB150" s="78"/>
      <c r="IC150" s="79"/>
      <c r="IE150" s="78"/>
      <c r="IF150" s="78"/>
      <c r="IG150" s="79"/>
      <c r="II150" s="78"/>
      <c r="IJ150" s="78"/>
      <c r="IK150" s="79"/>
      <c r="IM150" s="78"/>
      <c r="IN150" s="78"/>
      <c r="IO150" s="79"/>
      <c r="IQ150" s="78"/>
      <c r="IR150" s="78"/>
      <c r="IS150" s="79"/>
      <c r="IU150" s="78"/>
    </row>
    <row r="151" spans="1:255" ht="15" customHeight="1" x14ac:dyDescent="0.2">
      <c r="B151" s="195"/>
      <c r="C151" s="75"/>
      <c r="E151" s="207"/>
      <c r="F151" s="69"/>
      <c r="G151" s="70"/>
      <c r="H151" s="70"/>
      <c r="I151" s="68"/>
      <c r="K151" s="70"/>
      <c r="L151" s="70"/>
      <c r="M151" s="68"/>
      <c r="O151" s="70"/>
      <c r="P151" s="70"/>
      <c r="Q151" s="68"/>
      <c r="S151" s="70"/>
      <c r="T151" s="70"/>
      <c r="U151" s="79"/>
      <c r="W151" s="78"/>
      <c r="X151" s="78"/>
      <c r="Y151" s="79"/>
      <c r="AA151" s="78"/>
      <c r="AB151" s="78"/>
      <c r="AC151" s="79"/>
      <c r="AE151" s="78"/>
      <c r="AF151" s="78"/>
      <c r="AG151" s="79"/>
      <c r="AI151" s="78"/>
      <c r="AJ151" s="78"/>
      <c r="AK151" s="79"/>
      <c r="AM151" s="78"/>
      <c r="AN151" s="78"/>
      <c r="AO151" s="79"/>
      <c r="AQ151" s="78"/>
      <c r="AR151" s="78"/>
      <c r="AS151" s="79"/>
      <c r="AU151" s="78"/>
      <c r="AV151" s="78"/>
      <c r="AW151" s="79"/>
      <c r="AY151" s="78"/>
      <c r="AZ151" s="78"/>
      <c r="BA151" s="79"/>
      <c r="BC151" s="78"/>
      <c r="BD151" s="78"/>
      <c r="BE151" s="79"/>
      <c r="BG151" s="78"/>
      <c r="BH151" s="78"/>
      <c r="BI151" s="79"/>
      <c r="BK151" s="78"/>
      <c r="BL151" s="78"/>
      <c r="BM151" s="79"/>
      <c r="BO151" s="78"/>
      <c r="BP151" s="78"/>
      <c r="BQ151" s="79"/>
      <c r="BS151" s="78"/>
      <c r="BT151" s="78"/>
      <c r="BU151" s="79"/>
      <c r="BW151" s="78"/>
      <c r="BX151" s="78"/>
      <c r="BY151" s="79"/>
      <c r="CA151" s="78"/>
      <c r="CB151" s="78"/>
      <c r="CC151" s="79"/>
      <c r="CE151" s="78"/>
      <c r="CF151" s="78"/>
      <c r="CG151" s="79"/>
      <c r="CI151" s="78"/>
      <c r="CJ151" s="78"/>
      <c r="CK151" s="79"/>
      <c r="CM151" s="78"/>
      <c r="CN151" s="78"/>
      <c r="CO151" s="79"/>
      <c r="CQ151" s="78"/>
      <c r="CR151" s="78"/>
      <c r="CS151" s="79"/>
      <c r="CU151" s="78"/>
      <c r="CV151" s="78"/>
      <c r="CW151" s="79"/>
      <c r="CY151" s="78"/>
      <c r="CZ151" s="78"/>
      <c r="DA151" s="79"/>
      <c r="DC151" s="78"/>
      <c r="DD151" s="78"/>
      <c r="DE151" s="79"/>
      <c r="DG151" s="78"/>
      <c r="DH151" s="78"/>
      <c r="DI151" s="79"/>
      <c r="DK151" s="78"/>
      <c r="DL151" s="78"/>
      <c r="DM151" s="79"/>
      <c r="DO151" s="78"/>
      <c r="DP151" s="78"/>
      <c r="DQ151" s="79"/>
      <c r="DS151" s="78"/>
      <c r="DT151" s="78"/>
      <c r="DU151" s="79"/>
      <c r="DW151" s="78"/>
      <c r="DX151" s="78"/>
      <c r="DY151" s="79"/>
      <c r="EA151" s="78"/>
      <c r="EB151" s="78"/>
      <c r="EC151" s="79"/>
      <c r="EE151" s="78"/>
      <c r="EF151" s="78"/>
      <c r="EG151" s="79"/>
      <c r="EI151" s="78"/>
      <c r="EJ151" s="78"/>
      <c r="EK151" s="79"/>
      <c r="EM151" s="78"/>
      <c r="EN151" s="78"/>
      <c r="EO151" s="79"/>
      <c r="EQ151" s="78"/>
      <c r="ER151" s="78"/>
      <c r="ES151" s="79"/>
      <c r="EU151" s="78"/>
      <c r="EV151" s="78"/>
      <c r="EW151" s="79"/>
      <c r="EY151" s="78"/>
      <c r="EZ151" s="78"/>
      <c r="FA151" s="79"/>
      <c r="FC151" s="78"/>
      <c r="FD151" s="78"/>
      <c r="FE151" s="79"/>
      <c r="FG151" s="78"/>
      <c r="FH151" s="78"/>
      <c r="FI151" s="79"/>
      <c r="FK151" s="78"/>
      <c r="FL151" s="78"/>
      <c r="FM151" s="79"/>
      <c r="FO151" s="78"/>
      <c r="FP151" s="78"/>
      <c r="FQ151" s="79"/>
      <c r="FS151" s="78"/>
      <c r="FT151" s="78"/>
      <c r="FU151" s="79"/>
      <c r="FW151" s="78"/>
      <c r="FX151" s="78"/>
      <c r="FY151" s="79"/>
      <c r="GA151" s="78"/>
      <c r="GB151" s="78"/>
      <c r="GC151" s="79"/>
      <c r="GE151" s="78"/>
      <c r="GF151" s="78"/>
      <c r="GG151" s="79"/>
      <c r="GI151" s="78"/>
      <c r="GJ151" s="78"/>
      <c r="GK151" s="79"/>
      <c r="GM151" s="78"/>
      <c r="GN151" s="78"/>
      <c r="GO151" s="79"/>
      <c r="GQ151" s="78"/>
      <c r="GR151" s="78"/>
      <c r="GS151" s="79"/>
      <c r="GU151" s="78"/>
      <c r="GV151" s="78"/>
      <c r="GW151" s="79"/>
      <c r="GY151" s="78"/>
      <c r="GZ151" s="78"/>
      <c r="HA151" s="79"/>
      <c r="HC151" s="78"/>
      <c r="HD151" s="78"/>
      <c r="HE151" s="79"/>
      <c r="HG151" s="78"/>
      <c r="HH151" s="78"/>
      <c r="HI151" s="79"/>
      <c r="HK151" s="78"/>
      <c r="HL151" s="78"/>
      <c r="HM151" s="79"/>
      <c r="HO151" s="78"/>
      <c r="HP151" s="78"/>
      <c r="HQ151" s="79"/>
      <c r="HS151" s="78"/>
      <c r="HT151" s="78"/>
      <c r="HU151" s="79"/>
      <c r="HW151" s="78"/>
      <c r="HX151" s="78"/>
      <c r="HY151" s="79"/>
      <c r="IA151" s="78"/>
      <c r="IB151" s="78"/>
      <c r="IC151" s="79"/>
      <c r="IE151" s="78"/>
      <c r="IF151" s="78"/>
      <c r="IG151" s="79"/>
      <c r="II151" s="78"/>
      <c r="IJ151" s="78"/>
      <c r="IK151" s="79"/>
      <c r="IM151" s="78"/>
      <c r="IN151" s="78"/>
      <c r="IO151" s="79"/>
      <c r="IQ151" s="78"/>
      <c r="IR151" s="78"/>
      <c r="IS151" s="79"/>
      <c r="IU151" s="78"/>
    </row>
    <row r="152" spans="1:255" ht="15" customHeight="1" x14ac:dyDescent="0.2">
      <c r="B152" s="211"/>
      <c r="C152" s="75"/>
      <c r="E152" s="207"/>
      <c r="F152" s="69"/>
      <c r="G152" s="70"/>
      <c r="H152" s="70"/>
      <c r="I152" s="68"/>
      <c r="K152" s="70"/>
      <c r="L152" s="70"/>
      <c r="M152" s="68"/>
      <c r="O152" s="70"/>
      <c r="P152" s="70"/>
      <c r="Q152" s="68"/>
      <c r="S152" s="70"/>
      <c r="T152" s="70"/>
      <c r="U152" s="79"/>
      <c r="W152" s="78"/>
      <c r="X152" s="78"/>
      <c r="Y152" s="79"/>
      <c r="AA152" s="78"/>
      <c r="AB152" s="78"/>
      <c r="AC152" s="79"/>
      <c r="AE152" s="78"/>
      <c r="AF152" s="78"/>
      <c r="AG152" s="79"/>
      <c r="AI152" s="78"/>
      <c r="AJ152" s="78"/>
      <c r="AK152" s="79"/>
      <c r="AM152" s="78"/>
      <c r="AN152" s="78"/>
      <c r="AO152" s="79"/>
      <c r="AQ152" s="78"/>
      <c r="AR152" s="78"/>
      <c r="AS152" s="79"/>
      <c r="AU152" s="78"/>
      <c r="AV152" s="78"/>
      <c r="AW152" s="79"/>
      <c r="AY152" s="78"/>
      <c r="AZ152" s="78"/>
      <c r="BA152" s="79"/>
      <c r="BC152" s="78"/>
      <c r="BD152" s="78"/>
      <c r="BE152" s="79"/>
      <c r="BG152" s="78"/>
      <c r="BH152" s="78"/>
      <c r="BI152" s="79"/>
      <c r="BK152" s="78"/>
      <c r="BL152" s="78"/>
      <c r="BM152" s="79"/>
      <c r="BO152" s="78"/>
      <c r="BP152" s="78"/>
      <c r="BQ152" s="79"/>
      <c r="BS152" s="78"/>
      <c r="BT152" s="78"/>
      <c r="BU152" s="79"/>
      <c r="BW152" s="78"/>
      <c r="BX152" s="78"/>
      <c r="BY152" s="79"/>
      <c r="CA152" s="78"/>
      <c r="CB152" s="78"/>
      <c r="CC152" s="79"/>
      <c r="CE152" s="78"/>
      <c r="CF152" s="78"/>
      <c r="CG152" s="79"/>
      <c r="CI152" s="78"/>
      <c r="CJ152" s="78"/>
      <c r="CK152" s="79"/>
      <c r="CM152" s="78"/>
      <c r="CN152" s="78"/>
      <c r="CO152" s="79"/>
      <c r="CQ152" s="78"/>
      <c r="CR152" s="78"/>
      <c r="CS152" s="79"/>
      <c r="CU152" s="78"/>
      <c r="CV152" s="78"/>
      <c r="CW152" s="79"/>
      <c r="CY152" s="78"/>
      <c r="CZ152" s="78"/>
      <c r="DA152" s="79"/>
      <c r="DC152" s="78"/>
      <c r="DD152" s="78"/>
      <c r="DE152" s="79"/>
      <c r="DG152" s="78"/>
      <c r="DH152" s="78"/>
      <c r="DI152" s="79"/>
      <c r="DK152" s="78"/>
      <c r="DL152" s="78"/>
      <c r="DM152" s="79"/>
      <c r="DO152" s="78"/>
      <c r="DP152" s="78"/>
      <c r="DQ152" s="79"/>
      <c r="DS152" s="78"/>
      <c r="DT152" s="78"/>
      <c r="DU152" s="79"/>
      <c r="DW152" s="78"/>
      <c r="DX152" s="78"/>
      <c r="DY152" s="79"/>
      <c r="EA152" s="78"/>
      <c r="EB152" s="78"/>
      <c r="EC152" s="79"/>
      <c r="EE152" s="78"/>
      <c r="EF152" s="78"/>
      <c r="EG152" s="79"/>
      <c r="EI152" s="78"/>
      <c r="EJ152" s="78"/>
      <c r="EK152" s="79"/>
      <c r="EM152" s="78"/>
      <c r="EN152" s="78"/>
      <c r="EO152" s="79"/>
      <c r="EQ152" s="78"/>
      <c r="ER152" s="78"/>
      <c r="ES152" s="79"/>
      <c r="EU152" s="78"/>
      <c r="EV152" s="78"/>
      <c r="EW152" s="79"/>
      <c r="EY152" s="78"/>
      <c r="EZ152" s="78"/>
      <c r="FA152" s="79"/>
      <c r="FC152" s="78"/>
      <c r="FD152" s="78"/>
      <c r="FE152" s="79"/>
      <c r="FG152" s="78"/>
      <c r="FH152" s="78"/>
      <c r="FI152" s="79"/>
      <c r="FK152" s="78"/>
      <c r="FL152" s="78"/>
      <c r="FM152" s="79"/>
      <c r="FO152" s="78"/>
      <c r="FP152" s="78"/>
      <c r="FQ152" s="79"/>
      <c r="FS152" s="78"/>
      <c r="FT152" s="78"/>
      <c r="FU152" s="79"/>
      <c r="FW152" s="78"/>
      <c r="FX152" s="78"/>
      <c r="FY152" s="79"/>
      <c r="GA152" s="78"/>
      <c r="GB152" s="78"/>
      <c r="GC152" s="79"/>
      <c r="GE152" s="78"/>
      <c r="GF152" s="78"/>
      <c r="GG152" s="79"/>
      <c r="GI152" s="78"/>
      <c r="GJ152" s="78"/>
      <c r="GK152" s="79"/>
      <c r="GM152" s="78"/>
      <c r="GN152" s="78"/>
      <c r="GO152" s="79"/>
      <c r="GQ152" s="78"/>
      <c r="GR152" s="78"/>
      <c r="GS152" s="79"/>
      <c r="GU152" s="78"/>
      <c r="GV152" s="78"/>
      <c r="GW152" s="79"/>
      <c r="GY152" s="78"/>
      <c r="GZ152" s="78"/>
      <c r="HA152" s="79"/>
      <c r="HC152" s="78"/>
      <c r="HD152" s="78"/>
      <c r="HE152" s="79"/>
      <c r="HG152" s="78"/>
      <c r="HH152" s="78"/>
      <c r="HI152" s="79"/>
      <c r="HK152" s="78"/>
      <c r="HL152" s="78"/>
      <c r="HM152" s="79"/>
      <c r="HO152" s="78"/>
      <c r="HP152" s="78"/>
      <c r="HQ152" s="79"/>
      <c r="HS152" s="78"/>
      <c r="HT152" s="78"/>
      <c r="HU152" s="79"/>
      <c r="HW152" s="78"/>
      <c r="HX152" s="78"/>
      <c r="HY152" s="79"/>
      <c r="IA152" s="78"/>
      <c r="IB152" s="78"/>
      <c r="IC152" s="79"/>
      <c r="IE152" s="78"/>
      <c r="IF152" s="78"/>
      <c r="IG152" s="79"/>
      <c r="II152" s="78"/>
      <c r="IJ152" s="78"/>
      <c r="IK152" s="79"/>
      <c r="IM152" s="78"/>
      <c r="IN152" s="78"/>
      <c r="IO152" s="79"/>
      <c r="IQ152" s="78"/>
      <c r="IR152" s="78"/>
      <c r="IS152" s="79"/>
      <c r="IU152" s="78"/>
    </row>
    <row r="153" spans="1:255" ht="15" customHeight="1" x14ac:dyDescent="0.2">
      <c r="B153" s="195"/>
      <c r="C153" s="75"/>
      <c r="E153" s="207"/>
      <c r="F153" s="69"/>
      <c r="G153" s="70"/>
      <c r="H153" s="70"/>
      <c r="I153" s="68"/>
      <c r="K153" s="70"/>
      <c r="L153" s="70"/>
      <c r="M153" s="68"/>
      <c r="O153" s="70"/>
      <c r="P153" s="70"/>
      <c r="Q153" s="68"/>
      <c r="S153" s="70"/>
      <c r="T153" s="70"/>
      <c r="U153" s="79"/>
      <c r="W153" s="78"/>
      <c r="X153" s="78"/>
      <c r="Y153" s="79"/>
      <c r="AA153" s="78"/>
      <c r="AB153" s="78"/>
      <c r="AC153" s="79"/>
      <c r="AE153" s="78"/>
      <c r="AF153" s="78"/>
      <c r="AG153" s="79"/>
      <c r="AI153" s="78"/>
      <c r="AJ153" s="78"/>
      <c r="AK153" s="79"/>
      <c r="AM153" s="78"/>
      <c r="AN153" s="78"/>
      <c r="AO153" s="79"/>
      <c r="AQ153" s="78"/>
      <c r="AR153" s="78"/>
      <c r="AS153" s="79"/>
      <c r="AU153" s="78"/>
      <c r="AV153" s="78"/>
      <c r="AW153" s="79"/>
      <c r="AY153" s="78"/>
      <c r="AZ153" s="78"/>
      <c r="BA153" s="79"/>
      <c r="BC153" s="78"/>
      <c r="BD153" s="78"/>
      <c r="BE153" s="79"/>
      <c r="BG153" s="78"/>
      <c r="BH153" s="78"/>
      <c r="BI153" s="79"/>
      <c r="BK153" s="78"/>
      <c r="BL153" s="78"/>
      <c r="BM153" s="79"/>
      <c r="BO153" s="78"/>
      <c r="BP153" s="78"/>
      <c r="BQ153" s="79"/>
      <c r="BS153" s="78"/>
      <c r="BT153" s="78"/>
      <c r="BU153" s="79"/>
      <c r="BW153" s="78"/>
      <c r="BX153" s="78"/>
      <c r="BY153" s="79"/>
      <c r="CA153" s="78"/>
      <c r="CB153" s="78"/>
      <c r="CC153" s="79"/>
      <c r="CE153" s="78"/>
      <c r="CF153" s="78"/>
      <c r="CG153" s="79"/>
      <c r="CI153" s="78"/>
      <c r="CJ153" s="78"/>
      <c r="CK153" s="79"/>
      <c r="CM153" s="78"/>
      <c r="CN153" s="78"/>
      <c r="CO153" s="79"/>
      <c r="CQ153" s="78"/>
      <c r="CR153" s="78"/>
      <c r="CS153" s="79"/>
      <c r="CU153" s="78"/>
      <c r="CV153" s="78"/>
      <c r="CW153" s="79"/>
      <c r="CY153" s="78"/>
      <c r="CZ153" s="78"/>
      <c r="DA153" s="79"/>
      <c r="DC153" s="78"/>
      <c r="DD153" s="78"/>
      <c r="DE153" s="79"/>
      <c r="DG153" s="78"/>
      <c r="DH153" s="78"/>
      <c r="DI153" s="79"/>
      <c r="DK153" s="78"/>
      <c r="DL153" s="78"/>
      <c r="DM153" s="79"/>
      <c r="DO153" s="78"/>
      <c r="DP153" s="78"/>
      <c r="DQ153" s="79"/>
      <c r="DS153" s="78"/>
      <c r="DT153" s="78"/>
      <c r="DU153" s="79"/>
      <c r="DW153" s="78"/>
      <c r="DX153" s="78"/>
      <c r="DY153" s="79"/>
      <c r="EA153" s="78"/>
      <c r="EB153" s="78"/>
      <c r="EC153" s="79"/>
      <c r="EE153" s="78"/>
      <c r="EF153" s="78"/>
      <c r="EG153" s="79"/>
      <c r="EI153" s="78"/>
      <c r="EJ153" s="78"/>
      <c r="EK153" s="79"/>
      <c r="EM153" s="78"/>
      <c r="EN153" s="78"/>
      <c r="EO153" s="79"/>
      <c r="EQ153" s="78"/>
      <c r="ER153" s="78"/>
      <c r="ES153" s="79"/>
      <c r="EU153" s="78"/>
      <c r="EV153" s="78"/>
      <c r="EW153" s="79"/>
      <c r="EY153" s="78"/>
      <c r="EZ153" s="78"/>
      <c r="FA153" s="79"/>
      <c r="FC153" s="78"/>
      <c r="FD153" s="78"/>
      <c r="FE153" s="79"/>
      <c r="FG153" s="78"/>
      <c r="FH153" s="78"/>
      <c r="FI153" s="79"/>
      <c r="FK153" s="78"/>
      <c r="FL153" s="78"/>
      <c r="FM153" s="79"/>
      <c r="FO153" s="78"/>
      <c r="FP153" s="78"/>
      <c r="FQ153" s="79"/>
      <c r="FS153" s="78"/>
      <c r="FT153" s="78"/>
      <c r="FU153" s="79"/>
      <c r="FW153" s="78"/>
      <c r="FX153" s="78"/>
      <c r="FY153" s="79"/>
      <c r="GA153" s="78"/>
      <c r="GB153" s="78"/>
      <c r="GC153" s="79"/>
      <c r="GE153" s="78"/>
      <c r="GF153" s="78"/>
      <c r="GG153" s="79"/>
      <c r="GI153" s="78"/>
      <c r="GJ153" s="78"/>
      <c r="GK153" s="79"/>
      <c r="GM153" s="78"/>
      <c r="GN153" s="78"/>
      <c r="GO153" s="79"/>
      <c r="GQ153" s="78"/>
      <c r="GR153" s="78"/>
      <c r="GS153" s="79"/>
      <c r="GU153" s="78"/>
      <c r="GV153" s="78"/>
      <c r="GW153" s="79"/>
      <c r="GY153" s="78"/>
      <c r="GZ153" s="78"/>
      <c r="HA153" s="79"/>
      <c r="HC153" s="78"/>
      <c r="HD153" s="78"/>
      <c r="HE153" s="79"/>
      <c r="HG153" s="78"/>
      <c r="HH153" s="78"/>
      <c r="HI153" s="79"/>
      <c r="HK153" s="78"/>
      <c r="HL153" s="78"/>
      <c r="HM153" s="79"/>
      <c r="HO153" s="78"/>
      <c r="HP153" s="78"/>
      <c r="HQ153" s="79"/>
      <c r="HS153" s="78"/>
      <c r="HT153" s="78"/>
      <c r="HU153" s="79"/>
      <c r="HW153" s="78"/>
      <c r="HX153" s="78"/>
      <c r="HY153" s="79"/>
      <c r="IA153" s="78"/>
      <c r="IB153" s="78"/>
      <c r="IC153" s="79"/>
      <c r="IE153" s="78"/>
      <c r="IF153" s="78"/>
      <c r="IG153" s="79"/>
      <c r="II153" s="78"/>
      <c r="IJ153" s="78"/>
      <c r="IK153" s="79"/>
      <c r="IM153" s="78"/>
      <c r="IN153" s="78"/>
      <c r="IO153" s="79"/>
      <c r="IQ153" s="78"/>
      <c r="IR153" s="78"/>
      <c r="IS153" s="79"/>
      <c r="IU153" s="78"/>
    </row>
    <row r="154" spans="1:255" ht="15" customHeight="1" x14ac:dyDescent="0.2">
      <c r="B154" s="195"/>
      <c r="C154" s="75"/>
      <c r="E154" s="207"/>
      <c r="F154" s="69"/>
      <c r="G154" s="70"/>
      <c r="H154" s="70"/>
      <c r="I154" s="68"/>
      <c r="K154" s="70"/>
      <c r="L154" s="70"/>
      <c r="M154" s="68"/>
      <c r="O154" s="70"/>
      <c r="P154" s="70"/>
      <c r="Q154" s="68"/>
      <c r="S154" s="70"/>
      <c r="T154" s="70"/>
      <c r="U154" s="79"/>
      <c r="W154" s="78"/>
      <c r="X154" s="78"/>
      <c r="Y154" s="79"/>
      <c r="AA154" s="78"/>
      <c r="AB154" s="78"/>
      <c r="AC154" s="79"/>
      <c r="AE154" s="78"/>
      <c r="AF154" s="78"/>
      <c r="AG154" s="79"/>
      <c r="AI154" s="78"/>
      <c r="AJ154" s="78"/>
      <c r="AK154" s="79"/>
      <c r="AM154" s="78"/>
      <c r="AN154" s="78"/>
      <c r="AO154" s="79"/>
      <c r="AQ154" s="78"/>
      <c r="AR154" s="78"/>
      <c r="AS154" s="79"/>
      <c r="AU154" s="78"/>
      <c r="AV154" s="78"/>
      <c r="AW154" s="79"/>
      <c r="AY154" s="78"/>
      <c r="AZ154" s="78"/>
      <c r="BA154" s="79"/>
      <c r="BC154" s="78"/>
      <c r="BD154" s="78"/>
      <c r="BE154" s="79"/>
      <c r="BG154" s="78"/>
      <c r="BH154" s="78"/>
      <c r="BI154" s="79"/>
      <c r="BK154" s="78"/>
      <c r="BL154" s="78"/>
      <c r="BM154" s="79"/>
      <c r="BO154" s="78"/>
      <c r="BP154" s="78"/>
      <c r="BQ154" s="79"/>
      <c r="BS154" s="78"/>
      <c r="BT154" s="78"/>
      <c r="BU154" s="79"/>
      <c r="BW154" s="78"/>
      <c r="BX154" s="78"/>
      <c r="BY154" s="79"/>
      <c r="CA154" s="78"/>
      <c r="CB154" s="78"/>
      <c r="CC154" s="79"/>
      <c r="CE154" s="78"/>
      <c r="CF154" s="78"/>
      <c r="CG154" s="79"/>
      <c r="CI154" s="78"/>
      <c r="CJ154" s="78"/>
      <c r="CK154" s="79"/>
      <c r="CM154" s="78"/>
      <c r="CN154" s="78"/>
      <c r="CO154" s="79"/>
      <c r="CQ154" s="78"/>
      <c r="CR154" s="78"/>
      <c r="CS154" s="79"/>
      <c r="CU154" s="78"/>
      <c r="CV154" s="78"/>
      <c r="CW154" s="79"/>
      <c r="CY154" s="78"/>
      <c r="CZ154" s="78"/>
      <c r="DA154" s="79"/>
      <c r="DC154" s="78"/>
      <c r="DD154" s="78"/>
      <c r="DE154" s="79"/>
      <c r="DG154" s="78"/>
      <c r="DH154" s="78"/>
      <c r="DI154" s="79"/>
      <c r="DK154" s="78"/>
      <c r="DL154" s="78"/>
      <c r="DM154" s="79"/>
      <c r="DO154" s="78"/>
      <c r="DP154" s="78"/>
      <c r="DQ154" s="79"/>
      <c r="DS154" s="78"/>
      <c r="DT154" s="78"/>
      <c r="DU154" s="79"/>
      <c r="DW154" s="78"/>
      <c r="DX154" s="78"/>
      <c r="DY154" s="79"/>
      <c r="EA154" s="78"/>
      <c r="EB154" s="78"/>
      <c r="EC154" s="79"/>
      <c r="EE154" s="78"/>
      <c r="EF154" s="78"/>
      <c r="EG154" s="79"/>
      <c r="EI154" s="78"/>
      <c r="EJ154" s="78"/>
      <c r="EK154" s="79"/>
      <c r="EM154" s="78"/>
      <c r="EN154" s="78"/>
      <c r="EO154" s="79"/>
      <c r="EQ154" s="78"/>
      <c r="ER154" s="78"/>
      <c r="ES154" s="79"/>
      <c r="EU154" s="78"/>
      <c r="EV154" s="78"/>
      <c r="EW154" s="79"/>
      <c r="EY154" s="78"/>
      <c r="EZ154" s="78"/>
      <c r="FA154" s="79"/>
      <c r="FC154" s="78"/>
      <c r="FD154" s="78"/>
      <c r="FE154" s="79"/>
      <c r="FG154" s="78"/>
      <c r="FH154" s="78"/>
      <c r="FI154" s="79"/>
      <c r="FK154" s="78"/>
      <c r="FL154" s="78"/>
      <c r="FM154" s="79"/>
      <c r="FO154" s="78"/>
      <c r="FP154" s="78"/>
      <c r="FQ154" s="79"/>
      <c r="FS154" s="78"/>
      <c r="FT154" s="78"/>
      <c r="FU154" s="79"/>
      <c r="FW154" s="78"/>
      <c r="FX154" s="78"/>
      <c r="FY154" s="79"/>
      <c r="GA154" s="78"/>
      <c r="GB154" s="78"/>
      <c r="GC154" s="79"/>
      <c r="GE154" s="78"/>
      <c r="GF154" s="78"/>
      <c r="GG154" s="79"/>
      <c r="GI154" s="78"/>
      <c r="GJ154" s="78"/>
      <c r="GK154" s="79"/>
      <c r="GM154" s="78"/>
      <c r="GN154" s="78"/>
      <c r="GO154" s="79"/>
      <c r="GQ154" s="78"/>
      <c r="GR154" s="78"/>
      <c r="GS154" s="79"/>
      <c r="GU154" s="78"/>
      <c r="GV154" s="78"/>
      <c r="GW154" s="79"/>
      <c r="GY154" s="78"/>
      <c r="GZ154" s="78"/>
      <c r="HA154" s="79"/>
      <c r="HC154" s="78"/>
      <c r="HD154" s="78"/>
      <c r="HE154" s="79"/>
      <c r="HG154" s="78"/>
      <c r="HH154" s="78"/>
      <c r="HI154" s="79"/>
      <c r="HK154" s="78"/>
      <c r="HL154" s="78"/>
      <c r="HM154" s="79"/>
      <c r="HO154" s="78"/>
      <c r="HP154" s="78"/>
      <c r="HQ154" s="79"/>
      <c r="HS154" s="78"/>
      <c r="HT154" s="78"/>
      <c r="HU154" s="79"/>
      <c r="HW154" s="78"/>
      <c r="HX154" s="78"/>
      <c r="HY154" s="79"/>
      <c r="IA154" s="78"/>
      <c r="IB154" s="78"/>
      <c r="IC154" s="79"/>
      <c r="IE154" s="78"/>
      <c r="IF154" s="78"/>
      <c r="IG154" s="79"/>
      <c r="II154" s="78"/>
      <c r="IJ154" s="78"/>
      <c r="IK154" s="79"/>
      <c r="IM154" s="78"/>
      <c r="IN154" s="78"/>
      <c r="IO154" s="79"/>
      <c r="IQ154" s="78"/>
      <c r="IR154" s="78"/>
      <c r="IS154" s="79"/>
      <c r="IU154" s="78"/>
    </row>
    <row r="155" spans="1:255" ht="15" customHeight="1" x14ac:dyDescent="0.2">
      <c r="A155" s="187"/>
      <c r="B155" s="66"/>
      <c r="C155" s="75"/>
      <c r="E155" s="207"/>
      <c r="F155" s="69"/>
      <c r="G155" s="70"/>
      <c r="H155" s="70"/>
      <c r="I155" s="68"/>
      <c r="K155" s="70"/>
      <c r="L155" s="70"/>
      <c r="M155" s="68"/>
      <c r="O155" s="70"/>
      <c r="P155" s="70"/>
      <c r="Q155" s="68"/>
      <c r="S155" s="70"/>
      <c r="T155" s="70"/>
      <c r="U155" s="79"/>
      <c r="W155" s="78"/>
      <c r="X155" s="78"/>
      <c r="Y155" s="79"/>
      <c r="AA155" s="78"/>
      <c r="AB155" s="78"/>
      <c r="AC155" s="79"/>
      <c r="AE155" s="78"/>
      <c r="AF155" s="78"/>
      <c r="AG155" s="79"/>
      <c r="AI155" s="78"/>
      <c r="AJ155" s="78"/>
      <c r="AK155" s="79"/>
      <c r="AM155" s="78"/>
      <c r="AN155" s="78"/>
      <c r="AO155" s="79"/>
      <c r="AQ155" s="78"/>
      <c r="AR155" s="78"/>
      <c r="AS155" s="79"/>
      <c r="AU155" s="78"/>
      <c r="AV155" s="78"/>
      <c r="AW155" s="79"/>
      <c r="AY155" s="78"/>
      <c r="AZ155" s="78"/>
      <c r="BA155" s="79"/>
      <c r="BC155" s="78"/>
      <c r="BD155" s="78"/>
      <c r="BE155" s="79"/>
      <c r="BG155" s="78"/>
      <c r="BH155" s="78"/>
      <c r="BI155" s="79"/>
      <c r="BK155" s="78"/>
      <c r="BL155" s="78"/>
      <c r="BM155" s="79"/>
      <c r="BO155" s="78"/>
      <c r="BP155" s="78"/>
      <c r="BQ155" s="79"/>
      <c r="BS155" s="78"/>
      <c r="BT155" s="78"/>
      <c r="BU155" s="79"/>
      <c r="BW155" s="78"/>
      <c r="BX155" s="78"/>
      <c r="BY155" s="79"/>
      <c r="CA155" s="78"/>
      <c r="CB155" s="78"/>
      <c r="CC155" s="79"/>
      <c r="CE155" s="78"/>
      <c r="CF155" s="78"/>
      <c r="CG155" s="79"/>
      <c r="CI155" s="78"/>
      <c r="CJ155" s="78"/>
      <c r="CK155" s="79"/>
      <c r="CM155" s="78"/>
      <c r="CN155" s="78"/>
      <c r="CO155" s="79"/>
      <c r="CQ155" s="78"/>
      <c r="CR155" s="78"/>
      <c r="CS155" s="79"/>
      <c r="CU155" s="78"/>
      <c r="CV155" s="78"/>
      <c r="CW155" s="79"/>
      <c r="CY155" s="78"/>
      <c r="CZ155" s="78"/>
      <c r="DA155" s="79"/>
      <c r="DC155" s="78"/>
      <c r="DD155" s="78"/>
      <c r="DE155" s="79"/>
      <c r="DG155" s="78"/>
      <c r="DH155" s="78"/>
      <c r="DI155" s="79"/>
      <c r="DK155" s="78"/>
      <c r="DL155" s="78"/>
      <c r="DM155" s="79"/>
      <c r="DO155" s="78"/>
      <c r="DP155" s="78"/>
      <c r="DQ155" s="79"/>
      <c r="DS155" s="78"/>
      <c r="DT155" s="78"/>
      <c r="DU155" s="79"/>
      <c r="DW155" s="78"/>
      <c r="DX155" s="78"/>
      <c r="DY155" s="79"/>
      <c r="EA155" s="78"/>
      <c r="EB155" s="78"/>
      <c r="EC155" s="79"/>
      <c r="EE155" s="78"/>
      <c r="EF155" s="78"/>
      <c r="EG155" s="79"/>
      <c r="EI155" s="78"/>
      <c r="EJ155" s="78"/>
      <c r="EK155" s="79"/>
      <c r="EM155" s="78"/>
      <c r="EN155" s="78"/>
      <c r="EO155" s="79"/>
      <c r="EQ155" s="78"/>
      <c r="ER155" s="78"/>
      <c r="ES155" s="79"/>
      <c r="EU155" s="78"/>
      <c r="EV155" s="78"/>
      <c r="EW155" s="79"/>
      <c r="EY155" s="78"/>
      <c r="EZ155" s="78"/>
      <c r="FA155" s="79"/>
      <c r="FC155" s="78"/>
      <c r="FD155" s="78"/>
      <c r="FE155" s="79"/>
      <c r="FG155" s="78"/>
      <c r="FH155" s="78"/>
      <c r="FI155" s="79"/>
      <c r="FK155" s="78"/>
      <c r="FL155" s="78"/>
      <c r="FM155" s="79"/>
      <c r="FO155" s="78"/>
      <c r="FP155" s="78"/>
      <c r="FQ155" s="79"/>
      <c r="FS155" s="78"/>
      <c r="FT155" s="78"/>
      <c r="FU155" s="79"/>
      <c r="FW155" s="78"/>
      <c r="FX155" s="78"/>
      <c r="FY155" s="79"/>
      <c r="GA155" s="78"/>
      <c r="GB155" s="78"/>
      <c r="GC155" s="79"/>
      <c r="GE155" s="78"/>
      <c r="GF155" s="78"/>
      <c r="GG155" s="79"/>
      <c r="GI155" s="78"/>
      <c r="GJ155" s="78"/>
      <c r="GK155" s="79"/>
      <c r="GM155" s="78"/>
      <c r="GN155" s="78"/>
      <c r="GO155" s="79"/>
      <c r="GQ155" s="78"/>
      <c r="GR155" s="78"/>
      <c r="GS155" s="79"/>
      <c r="GU155" s="78"/>
      <c r="GV155" s="78"/>
      <c r="GW155" s="79"/>
      <c r="GY155" s="78"/>
      <c r="GZ155" s="78"/>
      <c r="HA155" s="79"/>
      <c r="HC155" s="78"/>
      <c r="HD155" s="78"/>
      <c r="HE155" s="79"/>
      <c r="HG155" s="78"/>
      <c r="HH155" s="78"/>
      <c r="HI155" s="79"/>
      <c r="HK155" s="78"/>
      <c r="HL155" s="78"/>
      <c r="HM155" s="79"/>
      <c r="HO155" s="78"/>
      <c r="HP155" s="78"/>
      <c r="HQ155" s="79"/>
      <c r="HS155" s="78"/>
      <c r="HT155" s="78"/>
      <c r="HU155" s="79"/>
      <c r="HW155" s="78"/>
      <c r="HX155" s="78"/>
      <c r="HY155" s="79"/>
      <c r="IA155" s="78"/>
      <c r="IB155" s="78"/>
      <c r="IC155" s="79"/>
      <c r="IE155" s="78"/>
      <c r="IF155" s="78"/>
      <c r="IG155" s="79"/>
      <c r="II155" s="78"/>
      <c r="IJ155" s="78"/>
      <c r="IK155" s="79"/>
      <c r="IM155" s="78"/>
      <c r="IN155" s="78"/>
      <c r="IO155" s="79"/>
      <c r="IQ155" s="78"/>
      <c r="IR155" s="78"/>
      <c r="IS155" s="79"/>
      <c r="IU155" s="78"/>
    </row>
    <row r="156" spans="1:255" ht="15" customHeight="1" x14ac:dyDescent="0.2">
      <c r="A156" s="829"/>
      <c r="B156" s="66"/>
      <c r="C156" s="75"/>
      <c r="E156" s="207"/>
      <c r="F156" s="69"/>
      <c r="G156" s="70"/>
      <c r="H156" s="70"/>
      <c r="I156" s="68"/>
      <c r="K156" s="70"/>
      <c r="L156" s="70"/>
      <c r="M156" s="68"/>
      <c r="O156" s="70"/>
      <c r="P156" s="70"/>
      <c r="Q156" s="68"/>
      <c r="S156" s="70"/>
      <c r="T156" s="70"/>
      <c r="U156" s="79"/>
      <c r="W156" s="78"/>
      <c r="X156" s="78"/>
      <c r="Y156" s="79"/>
      <c r="AA156" s="78"/>
      <c r="AB156" s="78"/>
      <c r="AC156" s="79"/>
      <c r="AE156" s="78"/>
      <c r="AF156" s="78"/>
      <c r="AG156" s="79"/>
      <c r="AI156" s="78"/>
      <c r="AJ156" s="78"/>
      <c r="AK156" s="79"/>
      <c r="AM156" s="78"/>
      <c r="AN156" s="78"/>
      <c r="AO156" s="79"/>
      <c r="AQ156" s="78"/>
      <c r="AR156" s="78"/>
      <c r="AS156" s="79"/>
      <c r="AU156" s="78"/>
      <c r="AV156" s="78"/>
      <c r="AW156" s="79"/>
      <c r="AY156" s="78"/>
      <c r="AZ156" s="78"/>
      <c r="BA156" s="79"/>
      <c r="BC156" s="78"/>
      <c r="BD156" s="78"/>
      <c r="BE156" s="79"/>
      <c r="BG156" s="78"/>
      <c r="BH156" s="78"/>
      <c r="BI156" s="79"/>
      <c r="BK156" s="78"/>
      <c r="BL156" s="78"/>
      <c r="BM156" s="79"/>
      <c r="BO156" s="78"/>
      <c r="BP156" s="78"/>
      <c r="BQ156" s="79"/>
      <c r="BS156" s="78"/>
      <c r="BT156" s="78"/>
      <c r="BU156" s="79"/>
      <c r="BW156" s="78"/>
      <c r="BX156" s="78"/>
      <c r="BY156" s="79"/>
      <c r="CA156" s="78"/>
      <c r="CB156" s="78"/>
      <c r="CC156" s="79"/>
      <c r="CE156" s="78"/>
      <c r="CF156" s="78"/>
      <c r="CG156" s="79"/>
      <c r="CI156" s="78"/>
      <c r="CJ156" s="78"/>
      <c r="CK156" s="79"/>
      <c r="CM156" s="78"/>
      <c r="CN156" s="78"/>
      <c r="CO156" s="79"/>
      <c r="CQ156" s="78"/>
      <c r="CR156" s="78"/>
      <c r="CS156" s="79"/>
      <c r="CU156" s="78"/>
      <c r="CV156" s="78"/>
      <c r="CW156" s="79"/>
      <c r="CY156" s="78"/>
      <c r="CZ156" s="78"/>
      <c r="DA156" s="79"/>
      <c r="DC156" s="78"/>
      <c r="DD156" s="78"/>
      <c r="DE156" s="79"/>
      <c r="DG156" s="78"/>
      <c r="DH156" s="78"/>
      <c r="DI156" s="79"/>
      <c r="DK156" s="78"/>
      <c r="DL156" s="78"/>
      <c r="DM156" s="79"/>
      <c r="DO156" s="78"/>
      <c r="DP156" s="78"/>
      <c r="DQ156" s="79"/>
      <c r="DS156" s="78"/>
      <c r="DT156" s="78"/>
      <c r="DU156" s="79"/>
      <c r="DW156" s="78"/>
      <c r="DX156" s="78"/>
      <c r="DY156" s="79"/>
      <c r="EA156" s="78"/>
      <c r="EB156" s="78"/>
      <c r="EC156" s="79"/>
      <c r="EE156" s="78"/>
      <c r="EF156" s="78"/>
      <c r="EG156" s="79"/>
      <c r="EI156" s="78"/>
      <c r="EJ156" s="78"/>
      <c r="EK156" s="79"/>
      <c r="EM156" s="78"/>
      <c r="EN156" s="78"/>
      <c r="EO156" s="79"/>
      <c r="EQ156" s="78"/>
      <c r="ER156" s="78"/>
      <c r="ES156" s="79"/>
      <c r="EU156" s="78"/>
      <c r="EV156" s="78"/>
      <c r="EW156" s="79"/>
      <c r="EY156" s="78"/>
      <c r="EZ156" s="78"/>
      <c r="FA156" s="79"/>
      <c r="FC156" s="78"/>
      <c r="FD156" s="78"/>
      <c r="FE156" s="79"/>
      <c r="FG156" s="78"/>
      <c r="FH156" s="78"/>
      <c r="FI156" s="79"/>
      <c r="FK156" s="78"/>
      <c r="FL156" s="78"/>
      <c r="FM156" s="79"/>
      <c r="FO156" s="78"/>
      <c r="FP156" s="78"/>
      <c r="FQ156" s="79"/>
      <c r="FS156" s="78"/>
      <c r="FT156" s="78"/>
      <c r="FU156" s="79"/>
      <c r="FW156" s="78"/>
      <c r="FX156" s="78"/>
      <c r="FY156" s="79"/>
      <c r="GA156" s="78"/>
      <c r="GB156" s="78"/>
      <c r="GC156" s="79"/>
      <c r="GE156" s="78"/>
      <c r="GF156" s="78"/>
      <c r="GG156" s="79"/>
      <c r="GI156" s="78"/>
      <c r="GJ156" s="78"/>
      <c r="GK156" s="79"/>
      <c r="GM156" s="78"/>
      <c r="GN156" s="78"/>
      <c r="GO156" s="79"/>
      <c r="GQ156" s="78"/>
      <c r="GR156" s="78"/>
      <c r="GS156" s="79"/>
      <c r="GU156" s="78"/>
      <c r="GV156" s="78"/>
      <c r="GW156" s="79"/>
      <c r="GY156" s="78"/>
      <c r="GZ156" s="78"/>
      <c r="HA156" s="79"/>
      <c r="HC156" s="78"/>
      <c r="HD156" s="78"/>
      <c r="HE156" s="79"/>
      <c r="HG156" s="78"/>
      <c r="HH156" s="78"/>
      <c r="HI156" s="79"/>
      <c r="HK156" s="78"/>
      <c r="HL156" s="78"/>
      <c r="HM156" s="79"/>
      <c r="HO156" s="78"/>
      <c r="HP156" s="78"/>
      <c r="HQ156" s="79"/>
      <c r="HS156" s="78"/>
      <c r="HT156" s="78"/>
      <c r="HU156" s="79"/>
      <c r="HW156" s="78"/>
      <c r="HX156" s="78"/>
      <c r="HY156" s="79"/>
      <c r="IA156" s="78"/>
      <c r="IB156" s="78"/>
      <c r="IC156" s="79"/>
      <c r="IE156" s="78"/>
      <c r="IF156" s="78"/>
      <c r="IG156" s="79"/>
      <c r="II156" s="78"/>
      <c r="IJ156" s="78"/>
      <c r="IK156" s="79"/>
      <c r="IM156" s="78"/>
      <c r="IN156" s="78"/>
      <c r="IO156" s="79"/>
      <c r="IQ156" s="78"/>
      <c r="IR156" s="78"/>
      <c r="IS156" s="79"/>
      <c r="IU156" s="78"/>
    </row>
    <row r="157" spans="1:255" ht="15" customHeight="1" x14ac:dyDescent="0.2">
      <c r="A157" s="829"/>
      <c r="B157" s="66"/>
      <c r="C157" s="75"/>
      <c r="E157" s="207"/>
      <c r="F157" s="69"/>
      <c r="G157" s="70"/>
      <c r="H157" s="70"/>
      <c r="I157" s="68"/>
      <c r="K157" s="70"/>
      <c r="L157" s="70"/>
      <c r="M157" s="68"/>
      <c r="O157" s="70"/>
      <c r="P157" s="70"/>
      <c r="Q157" s="68"/>
      <c r="S157" s="70"/>
      <c r="T157" s="70"/>
      <c r="U157" s="79"/>
      <c r="W157" s="78"/>
      <c r="X157" s="78"/>
      <c r="Y157" s="79"/>
      <c r="AA157" s="78"/>
      <c r="AB157" s="78"/>
      <c r="AC157" s="79"/>
      <c r="AE157" s="78"/>
      <c r="AF157" s="78"/>
      <c r="AG157" s="79"/>
      <c r="AI157" s="78"/>
      <c r="AJ157" s="78"/>
      <c r="AK157" s="79"/>
      <c r="AM157" s="78"/>
      <c r="AN157" s="78"/>
      <c r="AO157" s="79"/>
      <c r="AQ157" s="78"/>
      <c r="AR157" s="78"/>
      <c r="AS157" s="79"/>
      <c r="AU157" s="78"/>
      <c r="AV157" s="78"/>
      <c r="AW157" s="79"/>
      <c r="AY157" s="78"/>
      <c r="AZ157" s="78"/>
      <c r="BA157" s="79"/>
      <c r="BC157" s="78"/>
      <c r="BD157" s="78"/>
      <c r="BE157" s="79"/>
      <c r="BG157" s="78"/>
      <c r="BH157" s="78"/>
      <c r="BI157" s="79"/>
      <c r="BK157" s="78"/>
      <c r="BL157" s="78"/>
      <c r="BM157" s="79"/>
      <c r="BO157" s="78"/>
      <c r="BP157" s="78"/>
      <c r="BQ157" s="79"/>
      <c r="BS157" s="78"/>
      <c r="BT157" s="78"/>
      <c r="BU157" s="79"/>
      <c r="BW157" s="78"/>
      <c r="BX157" s="78"/>
      <c r="BY157" s="79"/>
      <c r="CA157" s="78"/>
      <c r="CB157" s="78"/>
      <c r="CC157" s="79"/>
      <c r="CE157" s="78"/>
      <c r="CF157" s="78"/>
      <c r="CG157" s="79"/>
      <c r="CI157" s="78"/>
      <c r="CJ157" s="78"/>
      <c r="CK157" s="79"/>
      <c r="CM157" s="78"/>
      <c r="CN157" s="78"/>
      <c r="CO157" s="79"/>
      <c r="CQ157" s="78"/>
      <c r="CR157" s="78"/>
      <c r="CS157" s="79"/>
      <c r="CU157" s="78"/>
      <c r="CV157" s="78"/>
      <c r="CW157" s="79"/>
      <c r="CY157" s="78"/>
      <c r="CZ157" s="78"/>
      <c r="DA157" s="79"/>
      <c r="DC157" s="78"/>
      <c r="DD157" s="78"/>
      <c r="DE157" s="79"/>
      <c r="DG157" s="78"/>
      <c r="DH157" s="78"/>
      <c r="DI157" s="79"/>
      <c r="DK157" s="78"/>
      <c r="DL157" s="78"/>
      <c r="DM157" s="79"/>
      <c r="DO157" s="78"/>
      <c r="DP157" s="78"/>
      <c r="DQ157" s="79"/>
      <c r="DS157" s="78"/>
      <c r="DT157" s="78"/>
      <c r="DU157" s="79"/>
      <c r="DW157" s="78"/>
      <c r="DX157" s="78"/>
      <c r="DY157" s="79"/>
      <c r="EA157" s="78"/>
      <c r="EB157" s="78"/>
      <c r="EC157" s="79"/>
      <c r="EE157" s="78"/>
      <c r="EF157" s="78"/>
      <c r="EG157" s="79"/>
      <c r="EI157" s="78"/>
      <c r="EJ157" s="78"/>
      <c r="EK157" s="79"/>
      <c r="EM157" s="78"/>
      <c r="EN157" s="78"/>
      <c r="EO157" s="79"/>
      <c r="EQ157" s="78"/>
      <c r="ER157" s="78"/>
      <c r="ES157" s="79"/>
      <c r="EU157" s="78"/>
      <c r="EV157" s="78"/>
      <c r="EW157" s="79"/>
      <c r="EY157" s="78"/>
      <c r="EZ157" s="78"/>
      <c r="FA157" s="79"/>
      <c r="FC157" s="78"/>
      <c r="FD157" s="78"/>
      <c r="FE157" s="79"/>
      <c r="FG157" s="78"/>
      <c r="FH157" s="78"/>
      <c r="FI157" s="79"/>
      <c r="FK157" s="78"/>
      <c r="FL157" s="78"/>
      <c r="FM157" s="79"/>
      <c r="FO157" s="78"/>
      <c r="FP157" s="78"/>
      <c r="FQ157" s="79"/>
      <c r="FS157" s="78"/>
      <c r="FT157" s="78"/>
      <c r="FU157" s="79"/>
      <c r="FW157" s="78"/>
      <c r="FX157" s="78"/>
      <c r="FY157" s="79"/>
      <c r="GA157" s="78"/>
      <c r="GB157" s="78"/>
      <c r="GC157" s="79"/>
      <c r="GE157" s="78"/>
      <c r="GF157" s="78"/>
      <c r="GG157" s="79"/>
      <c r="GI157" s="78"/>
      <c r="GJ157" s="78"/>
      <c r="GK157" s="79"/>
      <c r="GM157" s="78"/>
      <c r="GN157" s="78"/>
      <c r="GO157" s="79"/>
      <c r="GQ157" s="78"/>
      <c r="GR157" s="78"/>
      <c r="GS157" s="79"/>
      <c r="GU157" s="78"/>
      <c r="GV157" s="78"/>
      <c r="GW157" s="79"/>
      <c r="GY157" s="78"/>
      <c r="GZ157" s="78"/>
      <c r="HA157" s="79"/>
      <c r="HC157" s="78"/>
      <c r="HD157" s="78"/>
      <c r="HE157" s="79"/>
      <c r="HG157" s="78"/>
      <c r="HH157" s="78"/>
      <c r="HI157" s="79"/>
      <c r="HK157" s="78"/>
      <c r="HL157" s="78"/>
      <c r="HM157" s="79"/>
      <c r="HO157" s="78"/>
      <c r="HP157" s="78"/>
      <c r="HQ157" s="79"/>
      <c r="HS157" s="78"/>
      <c r="HT157" s="78"/>
      <c r="HU157" s="79"/>
      <c r="HW157" s="78"/>
      <c r="HX157" s="78"/>
      <c r="HY157" s="79"/>
      <c r="IA157" s="78"/>
      <c r="IB157" s="78"/>
      <c r="IC157" s="79"/>
      <c r="IE157" s="78"/>
      <c r="IF157" s="78"/>
      <c r="IG157" s="79"/>
      <c r="II157" s="78"/>
      <c r="IJ157" s="78"/>
      <c r="IK157" s="79"/>
      <c r="IM157" s="78"/>
      <c r="IN157" s="78"/>
      <c r="IO157" s="79"/>
      <c r="IQ157" s="78"/>
      <c r="IR157" s="78"/>
      <c r="IS157" s="79"/>
      <c r="IU157" s="78"/>
    </row>
    <row r="158" spans="1:255" ht="15" customHeight="1" x14ac:dyDescent="0.2">
      <c r="A158" s="829"/>
      <c r="B158" s="66"/>
      <c r="C158" s="75"/>
      <c r="E158" s="207"/>
      <c r="F158" s="69"/>
      <c r="G158" s="70"/>
      <c r="H158" s="70"/>
      <c r="I158" s="68"/>
      <c r="K158" s="70"/>
      <c r="L158" s="70"/>
      <c r="M158" s="68"/>
      <c r="O158" s="70"/>
      <c r="P158" s="70"/>
      <c r="Q158" s="68"/>
      <c r="S158" s="70"/>
      <c r="T158" s="70"/>
      <c r="U158" s="79"/>
      <c r="W158" s="78"/>
      <c r="X158" s="78"/>
      <c r="Y158" s="79"/>
      <c r="AA158" s="78"/>
      <c r="AB158" s="78"/>
      <c r="AC158" s="79"/>
      <c r="AE158" s="78"/>
      <c r="AF158" s="78"/>
      <c r="AG158" s="79"/>
      <c r="AI158" s="78"/>
      <c r="AJ158" s="78"/>
      <c r="AK158" s="79"/>
      <c r="AM158" s="78"/>
      <c r="AN158" s="78"/>
      <c r="AO158" s="79"/>
      <c r="AQ158" s="78"/>
      <c r="AR158" s="78"/>
      <c r="AS158" s="79"/>
      <c r="AU158" s="78"/>
      <c r="AV158" s="78"/>
      <c r="AW158" s="79"/>
      <c r="AY158" s="78"/>
      <c r="AZ158" s="78"/>
      <c r="BA158" s="79"/>
      <c r="BC158" s="78"/>
      <c r="BD158" s="78"/>
      <c r="BE158" s="79"/>
      <c r="BG158" s="78"/>
      <c r="BH158" s="78"/>
      <c r="BI158" s="79"/>
      <c r="BK158" s="78"/>
      <c r="BL158" s="78"/>
      <c r="BM158" s="79"/>
      <c r="BO158" s="78"/>
      <c r="BP158" s="78"/>
      <c r="BQ158" s="79"/>
      <c r="BS158" s="78"/>
      <c r="BT158" s="78"/>
      <c r="BU158" s="79"/>
      <c r="BW158" s="78"/>
      <c r="BX158" s="78"/>
      <c r="BY158" s="79"/>
      <c r="CA158" s="78"/>
      <c r="CB158" s="78"/>
      <c r="CC158" s="79"/>
      <c r="CE158" s="78"/>
      <c r="CF158" s="78"/>
      <c r="CG158" s="79"/>
      <c r="CI158" s="78"/>
      <c r="CJ158" s="78"/>
      <c r="CK158" s="79"/>
      <c r="CM158" s="78"/>
      <c r="CN158" s="78"/>
      <c r="CO158" s="79"/>
      <c r="CQ158" s="78"/>
      <c r="CR158" s="78"/>
      <c r="CS158" s="79"/>
      <c r="CU158" s="78"/>
      <c r="CV158" s="78"/>
      <c r="CW158" s="79"/>
      <c r="CY158" s="78"/>
      <c r="CZ158" s="78"/>
      <c r="DA158" s="79"/>
      <c r="DC158" s="78"/>
      <c r="DD158" s="78"/>
      <c r="DE158" s="79"/>
      <c r="DG158" s="78"/>
      <c r="DH158" s="78"/>
      <c r="DI158" s="79"/>
      <c r="DK158" s="78"/>
      <c r="DL158" s="78"/>
      <c r="DM158" s="79"/>
      <c r="DO158" s="78"/>
      <c r="DP158" s="78"/>
      <c r="DQ158" s="79"/>
      <c r="DS158" s="78"/>
      <c r="DT158" s="78"/>
      <c r="DU158" s="79"/>
      <c r="DW158" s="78"/>
      <c r="DX158" s="78"/>
      <c r="DY158" s="79"/>
      <c r="EA158" s="78"/>
      <c r="EB158" s="78"/>
      <c r="EC158" s="79"/>
      <c r="EE158" s="78"/>
      <c r="EF158" s="78"/>
      <c r="EG158" s="79"/>
      <c r="EI158" s="78"/>
      <c r="EJ158" s="78"/>
      <c r="EK158" s="79"/>
      <c r="EM158" s="78"/>
      <c r="EN158" s="78"/>
      <c r="EO158" s="79"/>
      <c r="EQ158" s="78"/>
      <c r="ER158" s="78"/>
      <c r="ES158" s="79"/>
      <c r="EU158" s="78"/>
      <c r="EV158" s="78"/>
      <c r="EW158" s="79"/>
      <c r="EY158" s="78"/>
      <c r="EZ158" s="78"/>
      <c r="FA158" s="79"/>
      <c r="FC158" s="78"/>
      <c r="FD158" s="78"/>
      <c r="FE158" s="79"/>
      <c r="FG158" s="78"/>
      <c r="FH158" s="78"/>
      <c r="FI158" s="79"/>
      <c r="FK158" s="78"/>
      <c r="FL158" s="78"/>
      <c r="FM158" s="79"/>
      <c r="FO158" s="78"/>
      <c r="FP158" s="78"/>
      <c r="FQ158" s="79"/>
      <c r="FS158" s="78"/>
      <c r="FT158" s="78"/>
      <c r="FU158" s="79"/>
      <c r="FW158" s="78"/>
      <c r="FX158" s="78"/>
      <c r="FY158" s="79"/>
      <c r="GA158" s="78"/>
      <c r="GB158" s="78"/>
      <c r="GC158" s="79"/>
      <c r="GE158" s="78"/>
      <c r="GF158" s="78"/>
      <c r="GG158" s="79"/>
      <c r="GI158" s="78"/>
      <c r="GJ158" s="78"/>
      <c r="GK158" s="79"/>
      <c r="GM158" s="78"/>
      <c r="GN158" s="78"/>
      <c r="GO158" s="79"/>
      <c r="GQ158" s="78"/>
      <c r="GR158" s="78"/>
      <c r="GS158" s="79"/>
      <c r="GU158" s="78"/>
      <c r="GV158" s="78"/>
      <c r="GW158" s="79"/>
      <c r="GY158" s="78"/>
      <c r="GZ158" s="78"/>
      <c r="HA158" s="79"/>
      <c r="HC158" s="78"/>
      <c r="HD158" s="78"/>
      <c r="HE158" s="79"/>
      <c r="HG158" s="78"/>
      <c r="HH158" s="78"/>
      <c r="HI158" s="79"/>
      <c r="HK158" s="78"/>
      <c r="HL158" s="78"/>
      <c r="HM158" s="79"/>
      <c r="HO158" s="78"/>
      <c r="HP158" s="78"/>
      <c r="HQ158" s="79"/>
      <c r="HS158" s="78"/>
      <c r="HT158" s="78"/>
      <c r="HU158" s="79"/>
      <c r="HW158" s="78"/>
      <c r="HX158" s="78"/>
      <c r="HY158" s="79"/>
      <c r="IA158" s="78"/>
      <c r="IB158" s="78"/>
      <c r="IC158" s="79"/>
      <c r="IE158" s="78"/>
      <c r="IF158" s="78"/>
      <c r="IG158" s="79"/>
      <c r="II158" s="78"/>
      <c r="IJ158" s="78"/>
      <c r="IK158" s="79"/>
      <c r="IM158" s="78"/>
      <c r="IN158" s="78"/>
      <c r="IO158" s="79"/>
      <c r="IQ158" s="78"/>
      <c r="IR158" s="78"/>
      <c r="IS158" s="79"/>
      <c r="IU158" s="78"/>
    </row>
    <row r="159" spans="1:255" ht="15" customHeight="1" x14ac:dyDescent="0.2">
      <c r="A159" s="829"/>
      <c r="B159" s="66"/>
      <c r="C159" s="75"/>
      <c r="E159" s="207"/>
      <c r="F159" s="69"/>
      <c r="G159" s="70"/>
      <c r="H159" s="70"/>
      <c r="I159" s="68"/>
      <c r="K159" s="70"/>
      <c r="L159" s="70"/>
      <c r="M159" s="68"/>
      <c r="O159" s="70"/>
      <c r="P159" s="70"/>
      <c r="Q159" s="68"/>
      <c r="S159" s="70"/>
      <c r="T159" s="70"/>
      <c r="U159" s="79"/>
      <c r="W159" s="78"/>
      <c r="X159" s="78"/>
      <c r="Y159" s="79"/>
      <c r="AA159" s="78"/>
      <c r="AB159" s="78"/>
      <c r="AC159" s="79"/>
      <c r="AE159" s="78"/>
      <c r="AF159" s="78"/>
      <c r="AG159" s="79"/>
      <c r="AI159" s="78"/>
      <c r="AJ159" s="78"/>
      <c r="AK159" s="79"/>
      <c r="AM159" s="78"/>
      <c r="AN159" s="78"/>
      <c r="AO159" s="79"/>
      <c r="AQ159" s="78"/>
      <c r="AR159" s="78"/>
      <c r="AS159" s="79"/>
      <c r="AU159" s="78"/>
      <c r="AV159" s="78"/>
      <c r="AW159" s="79"/>
      <c r="AY159" s="78"/>
      <c r="AZ159" s="78"/>
      <c r="BA159" s="79"/>
      <c r="BC159" s="78"/>
      <c r="BD159" s="78"/>
      <c r="BE159" s="79"/>
      <c r="BG159" s="78"/>
      <c r="BH159" s="78"/>
      <c r="BI159" s="79"/>
      <c r="BK159" s="78"/>
      <c r="BL159" s="78"/>
      <c r="BM159" s="79"/>
      <c r="BO159" s="78"/>
      <c r="BP159" s="78"/>
      <c r="BQ159" s="79"/>
      <c r="BS159" s="78"/>
      <c r="BT159" s="78"/>
      <c r="BU159" s="79"/>
      <c r="BW159" s="78"/>
      <c r="BX159" s="78"/>
      <c r="BY159" s="79"/>
      <c r="CA159" s="78"/>
      <c r="CB159" s="78"/>
      <c r="CC159" s="79"/>
      <c r="CE159" s="78"/>
      <c r="CF159" s="78"/>
      <c r="CG159" s="79"/>
      <c r="CI159" s="78"/>
      <c r="CJ159" s="78"/>
      <c r="CK159" s="79"/>
      <c r="CM159" s="78"/>
      <c r="CN159" s="78"/>
      <c r="CO159" s="79"/>
      <c r="CQ159" s="78"/>
      <c r="CR159" s="78"/>
      <c r="CS159" s="79"/>
      <c r="CU159" s="78"/>
      <c r="CV159" s="78"/>
      <c r="CW159" s="79"/>
      <c r="CY159" s="78"/>
      <c r="CZ159" s="78"/>
      <c r="DA159" s="79"/>
      <c r="DC159" s="78"/>
      <c r="DD159" s="78"/>
      <c r="DE159" s="79"/>
      <c r="DG159" s="78"/>
      <c r="DH159" s="78"/>
      <c r="DI159" s="79"/>
      <c r="DK159" s="78"/>
      <c r="DL159" s="78"/>
      <c r="DM159" s="79"/>
      <c r="DO159" s="78"/>
      <c r="DP159" s="78"/>
      <c r="DQ159" s="79"/>
      <c r="DS159" s="78"/>
      <c r="DT159" s="78"/>
      <c r="DU159" s="79"/>
      <c r="DW159" s="78"/>
      <c r="DX159" s="78"/>
      <c r="DY159" s="79"/>
      <c r="EA159" s="78"/>
      <c r="EB159" s="78"/>
      <c r="EC159" s="79"/>
      <c r="EE159" s="78"/>
      <c r="EF159" s="78"/>
      <c r="EG159" s="79"/>
      <c r="EI159" s="78"/>
      <c r="EJ159" s="78"/>
      <c r="EK159" s="79"/>
      <c r="EM159" s="78"/>
      <c r="EN159" s="78"/>
      <c r="EO159" s="79"/>
      <c r="EQ159" s="78"/>
      <c r="ER159" s="78"/>
      <c r="ES159" s="79"/>
      <c r="EU159" s="78"/>
      <c r="EV159" s="78"/>
      <c r="EW159" s="79"/>
      <c r="EY159" s="78"/>
      <c r="EZ159" s="78"/>
      <c r="FA159" s="79"/>
      <c r="FC159" s="78"/>
      <c r="FD159" s="78"/>
      <c r="FE159" s="79"/>
      <c r="FG159" s="78"/>
      <c r="FH159" s="78"/>
      <c r="FI159" s="79"/>
      <c r="FK159" s="78"/>
      <c r="FL159" s="78"/>
      <c r="FM159" s="79"/>
      <c r="FO159" s="78"/>
      <c r="FP159" s="78"/>
      <c r="FQ159" s="79"/>
      <c r="FS159" s="78"/>
      <c r="FT159" s="78"/>
      <c r="FU159" s="79"/>
      <c r="FW159" s="78"/>
      <c r="FX159" s="78"/>
      <c r="FY159" s="79"/>
      <c r="GA159" s="78"/>
      <c r="GB159" s="78"/>
      <c r="GC159" s="79"/>
      <c r="GE159" s="78"/>
      <c r="GF159" s="78"/>
      <c r="GG159" s="79"/>
      <c r="GI159" s="78"/>
      <c r="GJ159" s="78"/>
      <c r="GK159" s="79"/>
      <c r="GM159" s="78"/>
      <c r="GN159" s="78"/>
      <c r="GO159" s="79"/>
      <c r="GQ159" s="78"/>
      <c r="GR159" s="78"/>
      <c r="GS159" s="79"/>
      <c r="GU159" s="78"/>
      <c r="GV159" s="78"/>
      <c r="GW159" s="79"/>
      <c r="GY159" s="78"/>
      <c r="GZ159" s="78"/>
      <c r="HA159" s="79"/>
      <c r="HC159" s="78"/>
      <c r="HD159" s="78"/>
      <c r="HE159" s="79"/>
      <c r="HG159" s="78"/>
      <c r="HH159" s="78"/>
      <c r="HI159" s="79"/>
      <c r="HK159" s="78"/>
      <c r="HL159" s="78"/>
      <c r="HM159" s="79"/>
      <c r="HO159" s="78"/>
      <c r="HP159" s="78"/>
      <c r="HQ159" s="79"/>
      <c r="HS159" s="78"/>
      <c r="HT159" s="78"/>
      <c r="HU159" s="79"/>
      <c r="HW159" s="78"/>
      <c r="HX159" s="78"/>
      <c r="HY159" s="79"/>
      <c r="IA159" s="78"/>
      <c r="IB159" s="78"/>
      <c r="IC159" s="79"/>
      <c r="IE159" s="78"/>
      <c r="IF159" s="78"/>
      <c r="IG159" s="79"/>
      <c r="II159" s="78"/>
      <c r="IJ159" s="78"/>
      <c r="IK159" s="79"/>
      <c r="IM159" s="78"/>
      <c r="IN159" s="78"/>
      <c r="IO159" s="79"/>
      <c r="IQ159" s="78"/>
      <c r="IR159" s="78"/>
      <c r="IS159" s="79"/>
      <c r="IU159" s="78"/>
    </row>
    <row r="160" spans="1:255" ht="15" customHeight="1" x14ac:dyDescent="0.2">
      <c r="A160" s="829"/>
      <c r="B160" s="66"/>
      <c r="C160" s="75"/>
      <c r="E160" s="207"/>
      <c r="F160" s="69"/>
      <c r="G160" s="70"/>
      <c r="H160" s="70"/>
      <c r="I160" s="68"/>
      <c r="K160" s="70"/>
      <c r="L160" s="70"/>
      <c r="M160" s="68"/>
      <c r="O160" s="70"/>
      <c r="P160" s="70"/>
      <c r="Q160" s="68"/>
      <c r="S160" s="70"/>
      <c r="T160" s="70"/>
      <c r="U160" s="79"/>
      <c r="W160" s="78"/>
      <c r="X160" s="78"/>
      <c r="Y160" s="79"/>
      <c r="AA160" s="78"/>
      <c r="AB160" s="78"/>
      <c r="AC160" s="79"/>
      <c r="AE160" s="78"/>
      <c r="AF160" s="78"/>
      <c r="AG160" s="79"/>
      <c r="AI160" s="78"/>
      <c r="AJ160" s="78"/>
      <c r="AK160" s="79"/>
      <c r="AM160" s="78"/>
      <c r="AN160" s="78"/>
      <c r="AO160" s="79"/>
      <c r="AQ160" s="78"/>
      <c r="AR160" s="78"/>
      <c r="AS160" s="79"/>
      <c r="AU160" s="78"/>
      <c r="AV160" s="78"/>
      <c r="AW160" s="79"/>
      <c r="AY160" s="78"/>
      <c r="AZ160" s="78"/>
      <c r="BA160" s="79"/>
      <c r="BC160" s="78"/>
      <c r="BD160" s="78"/>
      <c r="BE160" s="79"/>
      <c r="BG160" s="78"/>
      <c r="BH160" s="78"/>
      <c r="BI160" s="79"/>
      <c r="BK160" s="78"/>
      <c r="BL160" s="78"/>
      <c r="BM160" s="79"/>
      <c r="BO160" s="78"/>
      <c r="BP160" s="78"/>
      <c r="BQ160" s="79"/>
      <c r="BS160" s="78"/>
      <c r="BT160" s="78"/>
      <c r="BU160" s="79"/>
      <c r="BW160" s="78"/>
      <c r="BX160" s="78"/>
      <c r="BY160" s="79"/>
      <c r="CA160" s="78"/>
      <c r="CB160" s="78"/>
      <c r="CC160" s="79"/>
      <c r="CE160" s="78"/>
      <c r="CF160" s="78"/>
      <c r="CG160" s="79"/>
      <c r="CI160" s="78"/>
      <c r="CJ160" s="78"/>
      <c r="CK160" s="79"/>
      <c r="CM160" s="78"/>
      <c r="CN160" s="78"/>
      <c r="CO160" s="79"/>
      <c r="CQ160" s="78"/>
      <c r="CR160" s="78"/>
      <c r="CS160" s="79"/>
      <c r="CU160" s="78"/>
      <c r="CV160" s="78"/>
      <c r="CW160" s="79"/>
      <c r="CY160" s="78"/>
      <c r="CZ160" s="78"/>
      <c r="DA160" s="79"/>
      <c r="DC160" s="78"/>
      <c r="DD160" s="78"/>
      <c r="DE160" s="79"/>
      <c r="DG160" s="78"/>
      <c r="DH160" s="78"/>
      <c r="DI160" s="79"/>
      <c r="DK160" s="78"/>
      <c r="DL160" s="78"/>
      <c r="DM160" s="79"/>
      <c r="DO160" s="78"/>
      <c r="DP160" s="78"/>
      <c r="DQ160" s="79"/>
      <c r="DS160" s="78"/>
      <c r="DT160" s="78"/>
      <c r="DU160" s="79"/>
      <c r="DW160" s="78"/>
      <c r="DX160" s="78"/>
      <c r="DY160" s="79"/>
      <c r="EA160" s="78"/>
      <c r="EB160" s="78"/>
      <c r="EC160" s="79"/>
      <c r="EE160" s="78"/>
      <c r="EF160" s="78"/>
      <c r="EG160" s="79"/>
      <c r="EI160" s="78"/>
      <c r="EJ160" s="78"/>
      <c r="EK160" s="79"/>
      <c r="EM160" s="78"/>
      <c r="EN160" s="78"/>
      <c r="EO160" s="79"/>
      <c r="EQ160" s="78"/>
      <c r="ER160" s="78"/>
      <c r="ES160" s="79"/>
      <c r="EU160" s="78"/>
      <c r="EV160" s="78"/>
      <c r="EW160" s="79"/>
      <c r="EY160" s="78"/>
      <c r="EZ160" s="78"/>
      <c r="FA160" s="79"/>
      <c r="FC160" s="78"/>
      <c r="FD160" s="78"/>
      <c r="FE160" s="79"/>
      <c r="FG160" s="78"/>
      <c r="FH160" s="78"/>
      <c r="FI160" s="79"/>
      <c r="FK160" s="78"/>
      <c r="FL160" s="78"/>
      <c r="FM160" s="79"/>
      <c r="FO160" s="78"/>
      <c r="FP160" s="78"/>
      <c r="FQ160" s="79"/>
      <c r="FS160" s="78"/>
      <c r="FT160" s="78"/>
      <c r="FU160" s="79"/>
      <c r="FW160" s="78"/>
      <c r="FX160" s="78"/>
      <c r="FY160" s="79"/>
      <c r="GA160" s="78"/>
      <c r="GB160" s="78"/>
      <c r="GC160" s="79"/>
      <c r="GE160" s="78"/>
      <c r="GF160" s="78"/>
      <c r="GG160" s="79"/>
      <c r="GI160" s="78"/>
      <c r="GJ160" s="78"/>
      <c r="GK160" s="79"/>
      <c r="GM160" s="78"/>
      <c r="GN160" s="78"/>
      <c r="GO160" s="79"/>
      <c r="GQ160" s="78"/>
      <c r="GR160" s="78"/>
      <c r="GS160" s="79"/>
      <c r="GU160" s="78"/>
      <c r="GV160" s="78"/>
      <c r="GW160" s="79"/>
      <c r="GY160" s="78"/>
      <c r="GZ160" s="78"/>
      <c r="HA160" s="79"/>
      <c r="HC160" s="78"/>
      <c r="HD160" s="78"/>
      <c r="HE160" s="79"/>
      <c r="HG160" s="78"/>
      <c r="HH160" s="78"/>
      <c r="HI160" s="79"/>
      <c r="HK160" s="78"/>
      <c r="HL160" s="78"/>
      <c r="HM160" s="79"/>
      <c r="HO160" s="78"/>
      <c r="HP160" s="78"/>
      <c r="HQ160" s="79"/>
      <c r="HS160" s="78"/>
      <c r="HT160" s="78"/>
      <c r="HU160" s="79"/>
      <c r="HW160" s="78"/>
      <c r="HX160" s="78"/>
      <c r="HY160" s="79"/>
      <c r="IA160" s="78"/>
      <c r="IB160" s="78"/>
      <c r="IC160" s="79"/>
      <c r="IE160" s="78"/>
      <c r="IF160" s="78"/>
      <c r="IG160" s="79"/>
      <c r="II160" s="78"/>
      <c r="IJ160" s="78"/>
      <c r="IK160" s="79"/>
      <c r="IM160" s="78"/>
      <c r="IN160" s="78"/>
      <c r="IO160" s="79"/>
      <c r="IQ160" s="78"/>
      <c r="IR160" s="78"/>
      <c r="IS160" s="79"/>
      <c r="IU160" s="78"/>
    </row>
    <row r="161" spans="1:255" ht="15" customHeight="1" x14ac:dyDescent="0.2">
      <c r="A161" s="829"/>
      <c r="B161" s="66"/>
      <c r="C161" s="75"/>
      <c r="E161" s="207"/>
      <c r="F161" s="69"/>
      <c r="G161" s="70"/>
      <c r="H161" s="70"/>
      <c r="I161" s="68"/>
      <c r="K161" s="70"/>
      <c r="L161" s="70"/>
      <c r="M161" s="68"/>
      <c r="O161" s="70"/>
      <c r="P161" s="70"/>
      <c r="Q161" s="68"/>
      <c r="S161" s="70"/>
      <c r="T161" s="70"/>
      <c r="U161" s="79"/>
      <c r="W161" s="78"/>
      <c r="X161" s="78"/>
      <c r="Y161" s="79"/>
      <c r="AA161" s="78"/>
      <c r="AB161" s="78"/>
      <c r="AC161" s="79"/>
      <c r="AE161" s="78"/>
      <c r="AF161" s="78"/>
      <c r="AG161" s="79"/>
      <c r="AI161" s="78"/>
      <c r="AJ161" s="78"/>
      <c r="AK161" s="79"/>
      <c r="AM161" s="78"/>
      <c r="AN161" s="78"/>
      <c r="AO161" s="79"/>
      <c r="AQ161" s="78"/>
      <c r="AR161" s="78"/>
      <c r="AS161" s="79"/>
      <c r="AU161" s="78"/>
      <c r="AV161" s="78"/>
      <c r="AW161" s="79"/>
      <c r="AY161" s="78"/>
      <c r="AZ161" s="78"/>
      <c r="BA161" s="79"/>
      <c r="BC161" s="78"/>
      <c r="BD161" s="78"/>
      <c r="BE161" s="79"/>
      <c r="BG161" s="78"/>
      <c r="BH161" s="78"/>
      <c r="BI161" s="79"/>
      <c r="BK161" s="78"/>
      <c r="BL161" s="78"/>
      <c r="BM161" s="79"/>
      <c r="BO161" s="78"/>
      <c r="BP161" s="78"/>
      <c r="BQ161" s="79"/>
      <c r="BS161" s="78"/>
      <c r="BT161" s="78"/>
      <c r="BU161" s="79"/>
      <c r="BW161" s="78"/>
      <c r="BX161" s="78"/>
      <c r="BY161" s="79"/>
      <c r="CA161" s="78"/>
      <c r="CB161" s="78"/>
      <c r="CC161" s="79"/>
      <c r="CE161" s="78"/>
      <c r="CF161" s="78"/>
      <c r="CG161" s="79"/>
      <c r="CI161" s="78"/>
      <c r="CJ161" s="78"/>
      <c r="CK161" s="79"/>
      <c r="CM161" s="78"/>
      <c r="CN161" s="78"/>
      <c r="CO161" s="79"/>
      <c r="CQ161" s="78"/>
      <c r="CR161" s="78"/>
      <c r="CS161" s="79"/>
      <c r="CU161" s="78"/>
      <c r="CV161" s="78"/>
      <c r="CW161" s="79"/>
      <c r="CY161" s="78"/>
      <c r="CZ161" s="78"/>
      <c r="DA161" s="79"/>
      <c r="DC161" s="78"/>
      <c r="DD161" s="78"/>
      <c r="DE161" s="79"/>
      <c r="DG161" s="78"/>
      <c r="DH161" s="78"/>
      <c r="DI161" s="79"/>
      <c r="DK161" s="78"/>
      <c r="DL161" s="78"/>
      <c r="DM161" s="79"/>
      <c r="DO161" s="78"/>
      <c r="DP161" s="78"/>
      <c r="DQ161" s="79"/>
      <c r="DS161" s="78"/>
      <c r="DT161" s="78"/>
      <c r="DU161" s="79"/>
      <c r="DW161" s="78"/>
      <c r="DX161" s="78"/>
      <c r="DY161" s="79"/>
      <c r="EA161" s="78"/>
      <c r="EB161" s="78"/>
      <c r="EC161" s="79"/>
      <c r="EE161" s="78"/>
      <c r="EF161" s="78"/>
      <c r="EG161" s="79"/>
      <c r="EI161" s="78"/>
      <c r="EJ161" s="78"/>
      <c r="EK161" s="79"/>
      <c r="EM161" s="78"/>
      <c r="EN161" s="78"/>
      <c r="EO161" s="79"/>
      <c r="EQ161" s="78"/>
      <c r="ER161" s="78"/>
      <c r="ES161" s="79"/>
      <c r="EU161" s="78"/>
      <c r="EV161" s="78"/>
      <c r="EW161" s="79"/>
      <c r="EY161" s="78"/>
      <c r="EZ161" s="78"/>
      <c r="FA161" s="79"/>
      <c r="FC161" s="78"/>
      <c r="FD161" s="78"/>
      <c r="FE161" s="79"/>
      <c r="FG161" s="78"/>
      <c r="FH161" s="78"/>
      <c r="FI161" s="79"/>
      <c r="FK161" s="78"/>
      <c r="FL161" s="78"/>
      <c r="FM161" s="79"/>
      <c r="FO161" s="78"/>
      <c r="FP161" s="78"/>
      <c r="FQ161" s="79"/>
      <c r="FS161" s="78"/>
      <c r="FT161" s="78"/>
      <c r="FU161" s="79"/>
      <c r="FW161" s="78"/>
      <c r="FX161" s="78"/>
      <c r="FY161" s="79"/>
      <c r="GA161" s="78"/>
      <c r="GB161" s="78"/>
      <c r="GC161" s="79"/>
      <c r="GE161" s="78"/>
      <c r="GF161" s="78"/>
      <c r="GG161" s="79"/>
      <c r="GI161" s="78"/>
      <c r="GJ161" s="78"/>
      <c r="GK161" s="79"/>
      <c r="GM161" s="78"/>
      <c r="GN161" s="78"/>
      <c r="GO161" s="79"/>
      <c r="GQ161" s="78"/>
      <c r="GR161" s="78"/>
      <c r="GS161" s="79"/>
      <c r="GU161" s="78"/>
      <c r="GV161" s="78"/>
      <c r="GW161" s="79"/>
      <c r="GY161" s="78"/>
      <c r="GZ161" s="78"/>
      <c r="HA161" s="79"/>
      <c r="HC161" s="78"/>
      <c r="HD161" s="78"/>
      <c r="HE161" s="79"/>
      <c r="HG161" s="78"/>
      <c r="HH161" s="78"/>
      <c r="HI161" s="79"/>
      <c r="HK161" s="78"/>
      <c r="HL161" s="78"/>
      <c r="HM161" s="79"/>
      <c r="HO161" s="78"/>
      <c r="HP161" s="78"/>
      <c r="HQ161" s="79"/>
      <c r="HS161" s="78"/>
      <c r="HT161" s="78"/>
      <c r="HU161" s="79"/>
      <c r="HW161" s="78"/>
      <c r="HX161" s="78"/>
      <c r="HY161" s="79"/>
      <c r="IA161" s="78"/>
      <c r="IB161" s="78"/>
      <c r="IC161" s="79"/>
      <c r="IE161" s="78"/>
      <c r="IF161" s="78"/>
      <c r="IG161" s="79"/>
      <c r="II161" s="78"/>
      <c r="IJ161" s="78"/>
      <c r="IK161" s="79"/>
      <c r="IM161" s="78"/>
      <c r="IN161" s="78"/>
      <c r="IO161" s="79"/>
      <c r="IQ161" s="78"/>
      <c r="IR161" s="78"/>
      <c r="IS161" s="79"/>
      <c r="IU161" s="78"/>
    </row>
    <row r="162" spans="1:255" ht="15" customHeight="1" x14ac:dyDescent="0.2">
      <c r="A162" s="829"/>
      <c r="B162" s="66"/>
      <c r="C162" s="75"/>
      <c r="E162" s="207"/>
      <c r="F162" s="69"/>
      <c r="G162" s="70"/>
      <c r="H162" s="70"/>
      <c r="I162" s="68"/>
      <c r="K162" s="70"/>
      <c r="L162" s="70"/>
      <c r="M162" s="68"/>
      <c r="O162" s="70"/>
      <c r="P162" s="70"/>
      <c r="Q162" s="68"/>
      <c r="S162" s="70"/>
      <c r="T162" s="70"/>
      <c r="U162" s="79"/>
      <c r="W162" s="78"/>
      <c r="X162" s="78"/>
      <c r="Y162" s="79"/>
      <c r="AA162" s="78"/>
      <c r="AB162" s="78"/>
      <c r="AC162" s="79"/>
      <c r="AE162" s="78"/>
      <c r="AF162" s="78"/>
      <c r="AG162" s="79"/>
      <c r="AI162" s="78"/>
      <c r="AJ162" s="78"/>
      <c r="AK162" s="79"/>
      <c r="AM162" s="78"/>
      <c r="AN162" s="78"/>
      <c r="AO162" s="79"/>
      <c r="AQ162" s="78"/>
      <c r="AR162" s="78"/>
      <c r="AS162" s="79"/>
      <c r="AU162" s="78"/>
      <c r="AV162" s="78"/>
      <c r="AW162" s="79"/>
      <c r="AY162" s="78"/>
      <c r="AZ162" s="78"/>
      <c r="BA162" s="79"/>
      <c r="BC162" s="78"/>
      <c r="BD162" s="78"/>
      <c r="BE162" s="79"/>
      <c r="BG162" s="78"/>
      <c r="BH162" s="78"/>
      <c r="BI162" s="79"/>
      <c r="BK162" s="78"/>
      <c r="BL162" s="78"/>
      <c r="BM162" s="79"/>
      <c r="BO162" s="78"/>
      <c r="BP162" s="78"/>
      <c r="BQ162" s="79"/>
      <c r="BS162" s="78"/>
      <c r="BT162" s="78"/>
      <c r="BU162" s="79"/>
      <c r="BW162" s="78"/>
      <c r="BX162" s="78"/>
      <c r="BY162" s="79"/>
      <c r="CA162" s="78"/>
      <c r="CB162" s="78"/>
      <c r="CC162" s="79"/>
      <c r="CE162" s="78"/>
      <c r="CF162" s="78"/>
      <c r="CG162" s="79"/>
      <c r="CI162" s="78"/>
      <c r="CJ162" s="78"/>
      <c r="CK162" s="79"/>
      <c r="CM162" s="78"/>
      <c r="CN162" s="78"/>
      <c r="CO162" s="79"/>
      <c r="CQ162" s="78"/>
      <c r="CR162" s="78"/>
      <c r="CS162" s="79"/>
      <c r="CU162" s="78"/>
      <c r="CV162" s="78"/>
      <c r="CW162" s="79"/>
      <c r="CY162" s="78"/>
      <c r="CZ162" s="78"/>
      <c r="DA162" s="79"/>
      <c r="DC162" s="78"/>
      <c r="DD162" s="78"/>
      <c r="DE162" s="79"/>
      <c r="DG162" s="78"/>
      <c r="DH162" s="78"/>
      <c r="DI162" s="79"/>
      <c r="DK162" s="78"/>
      <c r="DL162" s="78"/>
      <c r="DM162" s="79"/>
      <c r="DO162" s="78"/>
      <c r="DP162" s="78"/>
      <c r="DQ162" s="79"/>
      <c r="DS162" s="78"/>
      <c r="DT162" s="78"/>
      <c r="DU162" s="79"/>
      <c r="DW162" s="78"/>
      <c r="DX162" s="78"/>
      <c r="DY162" s="79"/>
      <c r="EA162" s="78"/>
      <c r="EB162" s="78"/>
      <c r="EC162" s="79"/>
      <c r="EE162" s="78"/>
      <c r="EF162" s="78"/>
      <c r="EG162" s="79"/>
      <c r="EI162" s="78"/>
      <c r="EJ162" s="78"/>
      <c r="EK162" s="79"/>
      <c r="EM162" s="78"/>
      <c r="EN162" s="78"/>
      <c r="EO162" s="79"/>
      <c r="EQ162" s="78"/>
      <c r="ER162" s="78"/>
      <c r="ES162" s="79"/>
      <c r="EU162" s="78"/>
      <c r="EV162" s="78"/>
      <c r="EW162" s="79"/>
      <c r="EY162" s="78"/>
      <c r="EZ162" s="78"/>
      <c r="FA162" s="79"/>
      <c r="FC162" s="78"/>
      <c r="FD162" s="78"/>
      <c r="FE162" s="79"/>
      <c r="FG162" s="78"/>
      <c r="FH162" s="78"/>
      <c r="FI162" s="79"/>
      <c r="FK162" s="78"/>
      <c r="FL162" s="78"/>
      <c r="FM162" s="79"/>
      <c r="FO162" s="78"/>
      <c r="FP162" s="78"/>
      <c r="FQ162" s="79"/>
      <c r="FS162" s="78"/>
      <c r="FT162" s="78"/>
      <c r="FU162" s="79"/>
      <c r="FW162" s="78"/>
      <c r="FX162" s="78"/>
      <c r="FY162" s="79"/>
      <c r="GA162" s="78"/>
      <c r="GB162" s="78"/>
      <c r="GC162" s="79"/>
      <c r="GE162" s="78"/>
      <c r="GF162" s="78"/>
      <c r="GG162" s="79"/>
      <c r="GI162" s="78"/>
      <c r="GJ162" s="78"/>
      <c r="GK162" s="79"/>
      <c r="GM162" s="78"/>
      <c r="GN162" s="78"/>
      <c r="GO162" s="79"/>
      <c r="GQ162" s="78"/>
      <c r="GR162" s="78"/>
      <c r="GS162" s="79"/>
      <c r="GU162" s="78"/>
      <c r="GV162" s="78"/>
      <c r="GW162" s="79"/>
      <c r="GY162" s="78"/>
      <c r="GZ162" s="78"/>
      <c r="HA162" s="79"/>
      <c r="HC162" s="78"/>
      <c r="HD162" s="78"/>
      <c r="HE162" s="79"/>
      <c r="HG162" s="78"/>
      <c r="HH162" s="78"/>
      <c r="HI162" s="79"/>
      <c r="HK162" s="78"/>
      <c r="HL162" s="78"/>
      <c r="HM162" s="79"/>
      <c r="HO162" s="78"/>
      <c r="HP162" s="78"/>
      <c r="HQ162" s="79"/>
      <c r="HS162" s="78"/>
      <c r="HT162" s="78"/>
      <c r="HU162" s="79"/>
      <c r="HW162" s="78"/>
      <c r="HX162" s="78"/>
      <c r="HY162" s="79"/>
      <c r="IA162" s="78"/>
      <c r="IB162" s="78"/>
      <c r="IC162" s="79"/>
      <c r="IE162" s="78"/>
      <c r="IF162" s="78"/>
      <c r="IG162" s="79"/>
      <c r="II162" s="78"/>
      <c r="IJ162" s="78"/>
      <c r="IK162" s="79"/>
      <c r="IM162" s="78"/>
      <c r="IN162" s="78"/>
      <c r="IO162" s="79"/>
      <c r="IQ162" s="78"/>
      <c r="IR162" s="78"/>
      <c r="IS162" s="79"/>
      <c r="IU162" s="78"/>
    </row>
    <row r="163" spans="1:255" ht="15" customHeight="1" x14ac:dyDescent="0.2">
      <c r="A163" s="829"/>
      <c r="B163" s="66"/>
      <c r="C163" s="75"/>
      <c r="E163" s="207"/>
      <c r="F163" s="69"/>
      <c r="G163" s="70"/>
      <c r="H163" s="70"/>
      <c r="I163" s="68"/>
      <c r="K163" s="70"/>
      <c r="L163" s="70"/>
      <c r="M163" s="68"/>
      <c r="O163" s="70"/>
      <c r="P163" s="70"/>
      <c r="Q163" s="68"/>
      <c r="S163" s="70"/>
      <c r="T163" s="70"/>
      <c r="U163" s="79"/>
      <c r="W163" s="78"/>
      <c r="X163" s="78"/>
      <c r="Y163" s="79"/>
      <c r="AA163" s="78"/>
      <c r="AB163" s="78"/>
      <c r="AC163" s="79"/>
      <c r="AE163" s="78"/>
      <c r="AF163" s="78"/>
      <c r="AG163" s="79"/>
      <c r="AI163" s="78"/>
      <c r="AJ163" s="78"/>
      <c r="AK163" s="79"/>
      <c r="AM163" s="78"/>
      <c r="AN163" s="78"/>
      <c r="AO163" s="79"/>
      <c r="AQ163" s="78"/>
      <c r="AR163" s="78"/>
      <c r="AS163" s="79"/>
      <c r="AU163" s="78"/>
      <c r="AV163" s="78"/>
      <c r="AW163" s="79"/>
      <c r="AY163" s="78"/>
      <c r="AZ163" s="78"/>
      <c r="BA163" s="79"/>
      <c r="BC163" s="78"/>
      <c r="BD163" s="78"/>
      <c r="BE163" s="79"/>
      <c r="BG163" s="78"/>
      <c r="BH163" s="78"/>
      <c r="BI163" s="79"/>
      <c r="BK163" s="78"/>
      <c r="BL163" s="78"/>
      <c r="BM163" s="79"/>
      <c r="BO163" s="78"/>
      <c r="BP163" s="78"/>
      <c r="BQ163" s="79"/>
      <c r="BS163" s="78"/>
      <c r="BT163" s="78"/>
      <c r="BU163" s="79"/>
      <c r="BW163" s="78"/>
      <c r="BX163" s="78"/>
      <c r="BY163" s="79"/>
      <c r="CA163" s="78"/>
      <c r="CB163" s="78"/>
      <c r="CC163" s="79"/>
      <c r="CE163" s="78"/>
      <c r="CF163" s="78"/>
      <c r="CG163" s="79"/>
      <c r="CI163" s="78"/>
      <c r="CJ163" s="78"/>
      <c r="CK163" s="79"/>
      <c r="CM163" s="78"/>
      <c r="CN163" s="78"/>
      <c r="CO163" s="79"/>
      <c r="CQ163" s="78"/>
      <c r="CR163" s="78"/>
      <c r="CS163" s="79"/>
      <c r="CU163" s="78"/>
      <c r="CV163" s="78"/>
      <c r="CW163" s="79"/>
      <c r="CY163" s="78"/>
      <c r="CZ163" s="78"/>
      <c r="DA163" s="79"/>
      <c r="DC163" s="78"/>
      <c r="DD163" s="78"/>
      <c r="DE163" s="79"/>
      <c r="DG163" s="78"/>
      <c r="DH163" s="78"/>
      <c r="DI163" s="79"/>
      <c r="DK163" s="78"/>
      <c r="DL163" s="78"/>
      <c r="DM163" s="79"/>
      <c r="DO163" s="78"/>
      <c r="DP163" s="78"/>
      <c r="DQ163" s="79"/>
      <c r="DS163" s="78"/>
      <c r="DT163" s="78"/>
      <c r="DU163" s="79"/>
      <c r="DW163" s="78"/>
      <c r="DX163" s="78"/>
      <c r="DY163" s="79"/>
      <c r="EA163" s="78"/>
      <c r="EB163" s="78"/>
      <c r="EC163" s="79"/>
      <c r="EE163" s="78"/>
      <c r="EF163" s="78"/>
      <c r="EG163" s="79"/>
      <c r="EI163" s="78"/>
      <c r="EJ163" s="78"/>
      <c r="EK163" s="79"/>
      <c r="EM163" s="78"/>
      <c r="EN163" s="78"/>
      <c r="EO163" s="79"/>
      <c r="EQ163" s="78"/>
      <c r="ER163" s="78"/>
      <c r="ES163" s="79"/>
      <c r="EU163" s="78"/>
      <c r="EV163" s="78"/>
      <c r="EW163" s="79"/>
      <c r="EY163" s="78"/>
      <c r="EZ163" s="78"/>
      <c r="FA163" s="79"/>
      <c r="FC163" s="78"/>
      <c r="FD163" s="78"/>
      <c r="FE163" s="79"/>
      <c r="FG163" s="78"/>
      <c r="FH163" s="78"/>
      <c r="FI163" s="79"/>
      <c r="FK163" s="78"/>
      <c r="FL163" s="78"/>
      <c r="FM163" s="79"/>
      <c r="FO163" s="78"/>
      <c r="FP163" s="78"/>
      <c r="FQ163" s="79"/>
      <c r="FS163" s="78"/>
      <c r="FT163" s="78"/>
      <c r="FU163" s="79"/>
      <c r="FW163" s="78"/>
      <c r="FX163" s="78"/>
      <c r="FY163" s="79"/>
      <c r="GA163" s="78"/>
      <c r="GB163" s="78"/>
      <c r="GC163" s="79"/>
      <c r="GE163" s="78"/>
      <c r="GF163" s="78"/>
      <c r="GG163" s="79"/>
      <c r="GI163" s="78"/>
      <c r="GJ163" s="78"/>
      <c r="GK163" s="79"/>
      <c r="GM163" s="78"/>
      <c r="GN163" s="78"/>
      <c r="GO163" s="79"/>
      <c r="GQ163" s="78"/>
      <c r="GR163" s="78"/>
      <c r="GS163" s="79"/>
      <c r="GU163" s="78"/>
      <c r="GV163" s="78"/>
      <c r="GW163" s="79"/>
      <c r="GY163" s="78"/>
      <c r="GZ163" s="78"/>
      <c r="HA163" s="79"/>
      <c r="HC163" s="78"/>
      <c r="HD163" s="78"/>
      <c r="HE163" s="79"/>
      <c r="HG163" s="78"/>
      <c r="HH163" s="78"/>
      <c r="HI163" s="79"/>
      <c r="HK163" s="78"/>
      <c r="HL163" s="78"/>
      <c r="HM163" s="79"/>
      <c r="HO163" s="78"/>
      <c r="HP163" s="78"/>
      <c r="HQ163" s="79"/>
      <c r="HS163" s="78"/>
      <c r="HT163" s="78"/>
      <c r="HU163" s="79"/>
      <c r="HW163" s="78"/>
      <c r="HX163" s="78"/>
      <c r="HY163" s="79"/>
      <c r="IA163" s="78"/>
      <c r="IB163" s="78"/>
      <c r="IC163" s="79"/>
      <c r="IE163" s="78"/>
      <c r="IF163" s="78"/>
      <c r="IG163" s="79"/>
      <c r="II163" s="78"/>
      <c r="IJ163" s="78"/>
      <c r="IK163" s="79"/>
      <c r="IM163" s="78"/>
      <c r="IN163" s="78"/>
      <c r="IO163" s="79"/>
      <c r="IQ163" s="78"/>
      <c r="IR163" s="78"/>
      <c r="IS163" s="79"/>
      <c r="IU163" s="78"/>
    </row>
    <row r="164" spans="1:255" ht="15" customHeight="1" x14ac:dyDescent="0.2">
      <c r="B164" s="66"/>
      <c r="C164" s="75"/>
      <c r="E164" s="207"/>
      <c r="F164" s="69"/>
      <c r="G164" s="70"/>
      <c r="H164" s="70"/>
      <c r="I164" s="68"/>
      <c r="K164" s="70"/>
      <c r="L164" s="70"/>
      <c r="M164" s="68"/>
      <c r="O164" s="70"/>
      <c r="P164" s="70"/>
      <c r="Q164" s="68"/>
      <c r="S164" s="70"/>
      <c r="T164" s="70"/>
      <c r="U164" s="79"/>
      <c r="W164" s="78"/>
      <c r="X164" s="78"/>
      <c r="Y164" s="79"/>
      <c r="AA164" s="78"/>
      <c r="AB164" s="78"/>
      <c r="AC164" s="79"/>
      <c r="AE164" s="78"/>
      <c r="AF164" s="78"/>
      <c r="AG164" s="79"/>
      <c r="AI164" s="78"/>
      <c r="AJ164" s="78"/>
      <c r="AK164" s="79"/>
      <c r="AM164" s="78"/>
      <c r="AN164" s="78"/>
      <c r="AO164" s="79"/>
      <c r="AQ164" s="78"/>
      <c r="AR164" s="78"/>
      <c r="AS164" s="79"/>
      <c r="AU164" s="78"/>
      <c r="AV164" s="78"/>
      <c r="AW164" s="79"/>
      <c r="AY164" s="78"/>
      <c r="AZ164" s="78"/>
      <c r="BA164" s="79"/>
      <c r="BC164" s="78"/>
      <c r="BD164" s="78"/>
      <c r="BE164" s="79"/>
      <c r="BG164" s="78"/>
      <c r="BH164" s="78"/>
      <c r="BI164" s="79"/>
      <c r="BK164" s="78"/>
      <c r="BL164" s="78"/>
      <c r="BM164" s="79"/>
      <c r="BO164" s="78"/>
      <c r="BP164" s="78"/>
      <c r="BQ164" s="79"/>
      <c r="BS164" s="78"/>
      <c r="BT164" s="78"/>
      <c r="BU164" s="79"/>
      <c r="BW164" s="78"/>
      <c r="BX164" s="78"/>
      <c r="BY164" s="79"/>
      <c r="CA164" s="78"/>
      <c r="CB164" s="78"/>
      <c r="CC164" s="79"/>
      <c r="CE164" s="78"/>
      <c r="CF164" s="78"/>
      <c r="CG164" s="79"/>
      <c r="CI164" s="78"/>
      <c r="CJ164" s="78"/>
      <c r="CK164" s="79"/>
      <c r="CM164" s="78"/>
      <c r="CN164" s="78"/>
      <c r="CO164" s="79"/>
      <c r="CQ164" s="78"/>
      <c r="CR164" s="78"/>
      <c r="CS164" s="79"/>
      <c r="CU164" s="78"/>
      <c r="CV164" s="78"/>
      <c r="CW164" s="79"/>
      <c r="CY164" s="78"/>
      <c r="CZ164" s="78"/>
      <c r="DA164" s="79"/>
      <c r="DC164" s="78"/>
      <c r="DD164" s="78"/>
      <c r="DE164" s="79"/>
      <c r="DG164" s="78"/>
      <c r="DH164" s="78"/>
      <c r="DI164" s="79"/>
      <c r="DK164" s="78"/>
      <c r="DL164" s="78"/>
      <c r="DM164" s="79"/>
      <c r="DO164" s="78"/>
      <c r="DP164" s="78"/>
      <c r="DQ164" s="79"/>
      <c r="DS164" s="78"/>
      <c r="DT164" s="78"/>
      <c r="DU164" s="79"/>
      <c r="DW164" s="78"/>
      <c r="DX164" s="78"/>
      <c r="DY164" s="79"/>
      <c r="EA164" s="78"/>
      <c r="EB164" s="78"/>
      <c r="EC164" s="79"/>
      <c r="EE164" s="78"/>
      <c r="EF164" s="78"/>
      <c r="EG164" s="79"/>
      <c r="EI164" s="78"/>
      <c r="EJ164" s="78"/>
      <c r="EK164" s="79"/>
      <c r="EM164" s="78"/>
      <c r="EN164" s="78"/>
      <c r="EO164" s="79"/>
      <c r="EQ164" s="78"/>
      <c r="ER164" s="78"/>
      <c r="ES164" s="79"/>
      <c r="EU164" s="78"/>
      <c r="EV164" s="78"/>
      <c r="EW164" s="79"/>
      <c r="EY164" s="78"/>
      <c r="EZ164" s="78"/>
      <c r="FA164" s="79"/>
      <c r="FC164" s="78"/>
      <c r="FD164" s="78"/>
      <c r="FE164" s="79"/>
      <c r="FG164" s="78"/>
      <c r="FH164" s="78"/>
      <c r="FI164" s="79"/>
      <c r="FK164" s="78"/>
      <c r="FL164" s="78"/>
      <c r="FM164" s="79"/>
      <c r="FO164" s="78"/>
      <c r="FP164" s="78"/>
      <c r="FQ164" s="79"/>
      <c r="FS164" s="78"/>
      <c r="FT164" s="78"/>
      <c r="FU164" s="79"/>
      <c r="FW164" s="78"/>
      <c r="FX164" s="78"/>
      <c r="FY164" s="79"/>
      <c r="GA164" s="78"/>
      <c r="GB164" s="78"/>
      <c r="GC164" s="79"/>
      <c r="GE164" s="78"/>
      <c r="GF164" s="78"/>
      <c r="GG164" s="79"/>
      <c r="GI164" s="78"/>
      <c r="GJ164" s="78"/>
      <c r="GK164" s="79"/>
      <c r="GM164" s="78"/>
      <c r="GN164" s="78"/>
      <c r="GO164" s="79"/>
      <c r="GQ164" s="78"/>
      <c r="GR164" s="78"/>
      <c r="GS164" s="79"/>
      <c r="GU164" s="78"/>
      <c r="GV164" s="78"/>
      <c r="GW164" s="79"/>
      <c r="GY164" s="78"/>
      <c r="GZ164" s="78"/>
      <c r="HA164" s="79"/>
      <c r="HC164" s="78"/>
      <c r="HD164" s="78"/>
      <c r="HE164" s="79"/>
      <c r="HG164" s="78"/>
      <c r="HH164" s="78"/>
      <c r="HI164" s="79"/>
      <c r="HK164" s="78"/>
      <c r="HL164" s="78"/>
      <c r="HM164" s="79"/>
      <c r="HO164" s="78"/>
      <c r="HP164" s="78"/>
      <c r="HQ164" s="79"/>
      <c r="HS164" s="78"/>
      <c r="HT164" s="78"/>
      <c r="HU164" s="79"/>
      <c r="HW164" s="78"/>
      <c r="HX164" s="78"/>
      <c r="HY164" s="79"/>
      <c r="IA164" s="78"/>
      <c r="IB164" s="78"/>
      <c r="IC164" s="79"/>
      <c r="IE164" s="78"/>
      <c r="IF164" s="78"/>
      <c r="IG164" s="79"/>
      <c r="II164" s="78"/>
      <c r="IJ164" s="78"/>
      <c r="IK164" s="79"/>
      <c r="IM164" s="78"/>
      <c r="IN164" s="78"/>
      <c r="IO164" s="79"/>
      <c r="IQ164" s="78"/>
      <c r="IR164" s="78"/>
      <c r="IS164" s="79"/>
      <c r="IU164" s="78"/>
    </row>
    <row r="165" spans="1:255" ht="15" customHeight="1" x14ac:dyDescent="0.2">
      <c r="A165" s="829"/>
      <c r="B165" s="66"/>
      <c r="C165" s="75"/>
      <c r="E165" s="207"/>
      <c r="F165" s="69"/>
      <c r="G165" s="70"/>
      <c r="H165" s="70"/>
      <c r="I165" s="68"/>
      <c r="K165" s="70"/>
      <c r="L165" s="70"/>
      <c r="M165" s="68"/>
      <c r="O165" s="70"/>
      <c r="P165" s="70"/>
      <c r="Q165" s="68"/>
      <c r="S165" s="70"/>
      <c r="T165" s="70"/>
      <c r="U165" s="79"/>
      <c r="W165" s="78"/>
      <c r="X165" s="78"/>
      <c r="Y165" s="79"/>
      <c r="AA165" s="78"/>
      <c r="AB165" s="78"/>
      <c r="AC165" s="79"/>
      <c r="AE165" s="78"/>
      <c r="AF165" s="78"/>
      <c r="AG165" s="79"/>
      <c r="AI165" s="78"/>
      <c r="AJ165" s="78"/>
      <c r="AK165" s="79"/>
      <c r="AM165" s="78"/>
      <c r="AN165" s="78"/>
      <c r="AO165" s="79"/>
      <c r="AQ165" s="78"/>
      <c r="AR165" s="78"/>
      <c r="AS165" s="79"/>
      <c r="AU165" s="78"/>
      <c r="AV165" s="78"/>
      <c r="AW165" s="79"/>
      <c r="AY165" s="78"/>
      <c r="AZ165" s="78"/>
      <c r="BA165" s="79"/>
      <c r="BC165" s="78"/>
      <c r="BD165" s="78"/>
      <c r="BE165" s="79"/>
      <c r="BG165" s="78"/>
      <c r="BH165" s="78"/>
      <c r="BI165" s="79"/>
      <c r="BK165" s="78"/>
      <c r="BL165" s="78"/>
      <c r="BM165" s="79"/>
      <c r="BO165" s="78"/>
      <c r="BP165" s="78"/>
      <c r="BQ165" s="79"/>
      <c r="BS165" s="78"/>
      <c r="BT165" s="78"/>
      <c r="BU165" s="79"/>
      <c r="BW165" s="78"/>
      <c r="BX165" s="78"/>
      <c r="BY165" s="79"/>
      <c r="CA165" s="78"/>
      <c r="CB165" s="78"/>
      <c r="CC165" s="79"/>
      <c r="CE165" s="78"/>
      <c r="CF165" s="78"/>
      <c r="CG165" s="79"/>
      <c r="CI165" s="78"/>
      <c r="CJ165" s="78"/>
      <c r="CK165" s="79"/>
      <c r="CM165" s="78"/>
      <c r="CN165" s="78"/>
      <c r="CO165" s="79"/>
      <c r="CQ165" s="78"/>
      <c r="CR165" s="78"/>
      <c r="CS165" s="79"/>
      <c r="CU165" s="78"/>
      <c r="CV165" s="78"/>
      <c r="CW165" s="79"/>
      <c r="CY165" s="78"/>
      <c r="CZ165" s="78"/>
      <c r="DA165" s="79"/>
      <c r="DC165" s="78"/>
      <c r="DD165" s="78"/>
      <c r="DE165" s="79"/>
      <c r="DG165" s="78"/>
      <c r="DH165" s="78"/>
      <c r="DI165" s="79"/>
      <c r="DK165" s="78"/>
      <c r="DL165" s="78"/>
      <c r="DM165" s="79"/>
      <c r="DO165" s="78"/>
      <c r="DP165" s="78"/>
      <c r="DQ165" s="79"/>
      <c r="DS165" s="78"/>
      <c r="DT165" s="78"/>
      <c r="DU165" s="79"/>
      <c r="DW165" s="78"/>
      <c r="DX165" s="78"/>
      <c r="DY165" s="79"/>
      <c r="EA165" s="78"/>
      <c r="EB165" s="78"/>
      <c r="EC165" s="79"/>
      <c r="EE165" s="78"/>
      <c r="EF165" s="78"/>
      <c r="EG165" s="79"/>
      <c r="EI165" s="78"/>
      <c r="EJ165" s="78"/>
      <c r="EK165" s="79"/>
      <c r="EM165" s="78"/>
      <c r="EN165" s="78"/>
      <c r="EO165" s="79"/>
      <c r="EQ165" s="78"/>
      <c r="ER165" s="78"/>
      <c r="ES165" s="79"/>
      <c r="EU165" s="78"/>
      <c r="EV165" s="78"/>
      <c r="EW165" s="79"/>
      <c r="EY165" s="78"/>
      <c r="EZ165" s="78"/>
      <c r="FA165" s="79"/>
      <c r="FC165" s="78"/>
      <c r="FD165" s="78"/>
      <c r="FE165" s="79"/>
      <c r="FG165" s="78"/>
      <c r="FH165" s="78"/>
      <c r="FI165" s="79"/>
      <c r="FK165" s="78"/>
      <c r="FL165" s="78"/>
      <c r="FM165" s="79"/>
      <c r="FO165" s="78"/>
      <c r="FP165" s="78"/>
      <c r="FQ165" s="79"/>
      <c r="FS165" s="78"/>
      <c r="FT165" s="78"/>
      <c r="FU165" s="79"/>
      <c r="FW165" s="78"/>
      <c r="FX165" s="78"/>
      <c r="FY165" s="79"/>
      <c r="GA165" s="78"/>
      <c r="GB165" s="78"/>
      <c r="GC165" s="79"/>
      <c r="GE165" s="78"/>
      <c r="GF165" s="78"/>
      <c r="GG165" s="79"/>
      <c r="GI165" s="78"/>
      <c r="GJ165" s="78"/>
      <c r="GK165" s="79"/>
      <c r="GM165" s="78"/>
      <c r="GN165" s="78"/>
      <c r="GO165" s="79"/>
      <c r="GQ165" s="78"/>
      <c r="GR165" s="78"/>
      <c r="GS165" s="79"/>
      <c r="GU165" s="78"/>
      <c r="GV165" s="78"/>
      <c r="GW165" s="79"/>
      <c r="GY165" s="78"/>
      <c r="GZ165" s="78"/>
      <c r="HA165" s="79"/>
      <c r="HC165" s="78"/>
      <c r="HD165" s="78"/>
      <c r="HE165" s="79"/>
      <c r="HG165" s="78"/>
      <c r="HH165" s="78"/>
      <c r="HI165" s="79"/>
      <c r="HK165" s="78"/>
      <c r="HL165" s="78"/>
      <c r="HM165" s="79"/>
      <c r="HO165" s="78"/>
      <c r="HP165" s="78"/>
      <c r="HQ165" s="79"/>
      <c r="HS165" s="78"/>
      <c r="HT165" s="78"/>
      <c r="HU165" s="79"/>
      <c r="HW165" s="78"/>
      <c r="HX165" s="78"/>
      <c r="HY165" s="79"/>
      <c r="IA165" s="78"/>
      <c r="IB165" s="78"/>
      <c r="IC165" s="79"/>
      <c r="IE165" s="78"/>
      <c r="IF165" s="78"/>
      <c r="IG165" s="79"/>
      <c r="II165" s="78"/>
      <c r="IJ165" s="78"/>
      <c r="IK165" s="79"/>
      <c r="IM165" s="78"/>
      <c r="IN165" s="78"/>
      <c r="IO165" s="79"/>
      <c r="IQ165" s="78"/>
      <c r="IR165" s="78"/>
      <c r="IS165" s="79"/>
      <c r="IU165" s="78"/>
    </row>
    <row r="166" spans="1:255" ht="15" customHeight="1" x14ac:dyDescent="0.2">
      <c r="A166" s="829"/>
      <c r="B166" s="66"/>
      <c r="C166" s="75"/>
      <c r="E166" s="207"/>
      <c r="F166" s="69"/>
      <c r="G166" s="70"/>
      <c r="H166" s="70"/>
      <c r="I166" s="68"/>
      <c r="K166" s="70"/>
      <c r="L166" s="70"/>
      <c r="M166" s="68"/>
      <c r="O166" s="70"/>
      <c r="P166" s="70"/>
      <c r="Q166" s="68"/>
      <c r="S166" s="70"/>
      <c r="T166" s="70"/>
      <c r="U166" s="79"/>
      <c r="W166" s="78"/>
      <c r="X166" s="78"/>
      <c r="Y166" s="79"/>
      <c r="AA166" s="78"/>
      <c r="AB166" s="78"/>
      <c r="AC166" s="79"/>
      <c r="AE166" s="78"/>
      <c r="AF166" s="78"/>
      <c r="AG166" s="79"/>
      <c r="AI166" s="78"/>
      <c r="AJ166" s="78"/>
      <c r="AK166" s="79"/>
      <c r="AM166" s="78"/>
      <c r="AN166" s="78"/>
      <c r="AO166" s="79"/>
      <c r="AQ166" s="78"/>
      <c r="AR166" s="78"/>
      <c r="AS166" s="79"/>
      <c r="AU166" s="78"/>
      <c r="AV166" s="78"/>
      <c r="AW166" s="79"/>
      <c r="AY166" s="78"/>
      <c r="AZ166" s="78"/>
      <c r="BA166" s="79"/>
      <c r="BC166" s="78"/>
      <c r="BD166" s="78"/>
      <c r="BE166" s="79"/>
      <c r="BG166" s="78"/>
      <c r="BH166" s="78"/>
      <c r="BI166" s="79"/>
      <c r="BK166" s="78"/>
      <c r="BL166" s="78"/>
      <c r="BM166" s="79"/>
      <c r="BO166" s="78"/>
      <c r="BP166" s="78"/>
      <c r="BQ166" s="79"/>
      <c r="BS166" s="78"/>
      <c r="BT166" s="78"/>
      <c r="BU166" s="79"/>
      <c r="BW166" s="78"/>
      <c r="BX166" s="78"/>
      <c r="BY166" s="79"/>
      <c r="CA166" s="78"/>
      <c r="CB166" s="78"/>
      <c r="CC166" s="79"/>
      <c r="CE166" s="78"/>
      <c r="CF166" s="78"/>
      <c r="CG166" s="79"/>
      <c r="CI166" s="78"/>
      <c r="CJ166" s="78"/>
      <c r="CK166" s="79"/>
      <c r="CM166" s="78"/>
      <c r="CN166" s="78"/>
      <c r="CO166" s="79"/>
      <c r="CQ166" s="78"/>
      <c r="CR166" s="78"/>
      <c r="CS166" s="79"/>
      <c r="CU166" s="78"/>
      <c r="CV166" s="78"/>
      <c r="CW166" s="79"/>
      <c r="CY166" s="78"/>
      <c r="CZ166" s="78"/>
      <c r="DA166" s="79"/>
      <c r="DC166" s="78"/>
      <c r="DD166" s="78"/>
      <c r="DE166" s="79"/>
      <c r="DG166" s="78"/>
      <c r="DH166" s="78"/>
      <c r="DI166" s="79"/>
      <c r="DK166" s="78"/>
      <c r="DL166" s="78"/>
      <c r="DM166" s="79"/>
      <c r="DO166" s="78"/>
      <c r="DP166" s="78"/>
      <c r="DQ166" s="79"/>
      <c r="DS166" s="78"/>
      <c r="DT166" s="78"/>
      <c r="DU166" s="79"/>
      <c r="DW166" s="78"/>
      <c r="DX166" s="78"/>
      <c r="DY166" s="79"/>
      <c r="EA166" s="78"/>
      <c r="EB166" s="78"/>
      <c r="EC166" s="79"/>
      <c r="EE166" s="78"/>
      <c r="EF166" s="78"/>
      <c r="EG166" s="79"/>
      <c r="EI166" s="78"/>
      <c r="EJ166" s="78"/>
      <c r="EK166" s="79"/>
      <c r="EM166" s="78"/>
      <c r="EN166" s="78"/>
      <c r="EO166" s="79"/>
      <c r="EQ166" s="78"/>
      <c r="ER166" s="78"/>
      <c r="ES166" s="79"/>
      <c r="EU166" s="78"/>
      <c r="EV166" s="78"/>
      <c r="EW166" s="79"/>
      <c r="EY166" s="78"/>
      <c r="EZ166" s="78"/>
      <c r="FA166" s="79"/>
      <c r="FC166" s="78"/>
      <c r="FD166" s="78"/>
      <c r="FE166" s="79"/>
      <c r="FG166" s="78"/>
      <c r="FH166" s="78"/>
      <c r="FI166" s="79"/>
      <c r="FK166" s="78"/>
      <c r="FL166" s="78"/>
      <c r="FM166" s="79"/>
      <c r="FO166" s="78"/>
      <c r="FP166" s="78"/>
      <c r="FQ166" s="79"/>
      <c r="FS166" s="78"/>
      <c r="FT166" s="78"/>
      <c r="FU166" s="79"/>
      <c r="FW166" s="78"/>
      <c r="FX166" s="78"/>
      <c r="FY166" s="79"/>
      <c r="GA166" s="78"/>
      <c r="GB166" s="78"/>
      <c r="GC166" s="79"/>
      <c r="GE166" s="78"/>
      <c r="GF166" s="78"/>
      <c r="GG166" s="79"/>
      <c r="GI166" s="78"/>
      <c r="GJ166" s="78"/>
      <c r="GK166" s="79"/>
      <c r="GM166" s="78"/>
      <c r="GN166" s="78"/>
      <c r="GO166" s="79"/>
      <c r="GQ166" s="78"/>
      <c r="GR166" s="78"/>
      <c r="GS166" s="79"/>
      <c r="GU166" s="78"/>
      <c r="GV166" s="78"/>
      <c r="GW166" s="79"/>
      <c r="GY166" s="78"/>
      <c r="GZ166" s="78"/>
      <c r="HA166" s="79"/>
      <c r="HC166" s="78"/>
      <c r="HD166" s="78"/>
      <c r="HE166" s="79"/>
      <c r="HG166" s="78"/>
      <c r="HH166" s="78"/>
      <c r="HI166" s="79"/>
      <c r="HK166" s="78"/>
      <c r="HL166" s="78"/>
      <c r="HM166" s="79"/>
      <c r="HO166" s="78"/>
      <c r="HP166" s="78"/>
      <c r="HQ166" s="79"/>
      <c r="HS166" s="78"/>
      <c r="HT166" s="78"/>
      <c r="HU166" s="79"/>
      <c r="HW166" s="78"/>
      <c r="HX166" s="78"/>
      <c r="HY166" s="79"/>
      <c r="IA166" s="78"/>
      <c r="IB166" s="78"/>
      <c r="IC166" s="79"/>
      <c r="IE166" s="78"/>
      <c r="IF166" s="78"/>
      <c r="IG166" s="79"/>
      <c r="II166" s="78"/>
      <c r="IJ166" s="78"/>
      <c r="IK166" s="79"/>
      <c r="IM166" s="78"/>
      <c r="IN166" s="78"/>
      <c r="IO166" s="79"/>
      <c r="IQ166" s="78"/>
      <c r="IR166" s="78"/>
      <c r="IS166" s="79"/>
      <c r="IU166" s="78"/>
    </row>
    <row r="167" spans="1:255" ht="15" customHeight="1" x14ac:dyDescent="0.2">
      <c r="A167" s="829"/>
      <c r="B167" s="66"/>
      <c r="C167" s="75"/>
      <c r="E167" s="207"/>
      <c r="F167" s="69"/>
      <c r="G167" s="70"/>
      <c r="H167" s="70"/>
      <c r="I167" s="68"/>
      <c r="K167" s="70"/>
      <c r="L167" s="70"/>
      <c r="M167" s="68"/>
      <c r="O167" s="70"/>
      <c r="P167" s="70"/>
      <c r="Q167" s="68"/>
      <c r="S167" s="70"/>
      <c r="T167" s="70"/>
      <c r="U167" s="79"/>
      <c r="W167" s="78"/>
      <c r="X167" s="78"/>
      <c r="Y167" s="79"/>
      <c r="AA167" s="78"/>
      <c r="AB167" s="78"/>
      <c r="AC167" s="79"/>
      <c r="AE167" s="78"/>
      <c r="AF167" s="78"/>
      <c r="AG167" s="79"/>
      <c r="AI167" s="78"/>
      <c r="AJ167" s="78"/>
      <c r="AK167" s="79"/>
      <c r="AM167" s="78"/>
      <c r="AN167" s="78"/>
      <c r="AO167" s="79"/>
      <c r="AQ167" s="78"/>
      <c r="AR167" s="78"/>
      <c r="AS167" s="79"/>
      <c r="AU167" s="78"/>
      <c r="AV167" s="78"/>
      <c r="AW167" s="79"/>
      <c r="AY167" s="78"/>
      <c r="AZ167" s="78"/>
      <c r="BA167" s="79"/>
      <c r="BC167" s="78"/>
      <c r="BD167" s="78"/>
      <c r="BE167" s="79"/>
      <c r="BG167" s="78"/>
      <c r="BH167" s="78"/>
      <c r="BI167" s="79"/>
      <c r="BK167" s="78"/>
      <c r="BL167" s="78"/>
      <c r="BM167" s="79"/>
      <c r="BO167" s="78"/>
      <c r="BP167" s="78"/>
      <c r="BQ167" s="79"/>
      <c r="BS167" s="78"/>
      <c r="BT167" s="78"/>
      <c r="BU167" s="79"/>
      <c r="BW167" s="78"/>
      <c r="BX167" s="78"/>
      <c r="BY167" s="79"/>
      <c r="CA167" s="78"/>
      <c r="CB167" s="78"/>
      <c r="CC167" s="79"/>
      <c r="CE167" s="78"/>
      <c r="CF167" s="78"/>
      <c r="CG167" s="79"/>
      <c r="CI167" s="78"/>
      <c r="CJ167" s="78"/>
      <c r="CK167" s="79"/>
      <c r="CM167" s="78"/>
      <c r="CN167" s="78"/>
      <c r="CO167" s="79"/>
      <c r="CQ167" s="78"/>
      <c r="CR167" s="78"/>
      <c r="CS167" s="79"/>
      <c r="CU167" s="78"/>
      <c r="CV167" s="78"/>
      <c r="CW167" s="79"/>
      <c r="CY167" s="78"/>
      <c r="CZ167" s="78"/>
      <c r="DA167" s="79"/>
      <c r="DC167" s="78"/>
      <c r="DD167" s="78"/>
      <c r="DE167" s="79"/>
      <c r="DG167" s="78"/>
      <c r="DH167" s="78"/>
      <c r="DI167" s="79"/>
      <c r="DK167" s="78"/>
      <c r="DL167" s="78"/>
      <c r="DM167" s="79"/>
      <c r="DO167" s="78"/>
      <c r="DP167" s="78"/>
      <c r="DQ167" s="79"/>
      <c r="DS167" s="78"/>
      <c r="DT167" s="78"/>
      <c r="DU167" s="79"/>
      <c r="DW167" s="78"/>
      <c r="DX167" s="78"/>
      <c r="DY167" s="79"/>
      <c r="EA167" s="78"/>
      <c r="EB167" s="78"/>
      <c r="EC167" s="79"/>
      <c r="EE167" s="78"/>
      <c r="EF167" s="78"/>
      <c r="EG167" s="79"/>
      <c r="EI167" s="78"/>
      <c r="EJ167" s="78"/>
      <c r="EK167" s="79"/>
      <c r="EM167" s="78"/>
      <c r="EN167" s="78"/>
      <c r="EO167" s="79"/>
      <c r="EQ167" s="78"/>
      <c r="ER167" s="78"/>
      <c r="ES167" s="79"/>
      <c r="EU167" s="78"/>
      <c r="EV167" s="78"/>
      <c r="EW167" s="79"/>
      <c r="EY167" s="78"/>
      <c r="EZ167" s="78"/>
      <c r="FA167" s="79"/>
      <c r="FC167" s="78"/>
      <c r="FD167" s="78"/>
      <c r="FE167" s="79"/>
      <c r="FG167" s="78"/>
      <c r="FH167" s="78"/>
      <c r="FI167" s="79"/>
      <c r="FK167" s="78"/>
      <c r="FL167" s="78"/>
      <c r="FM167" s="79"/>
      <c r="FO167" s="78"/>
      <c r="FP167" s="78"/>
      <c r="FQ167" s="79"/>
      <c r="FS167" s="78"/>
      <c r="FT167" s="78"/>
      <c r="FU167" s="79"/>
      <c r="FW167" s="78"/>
      <c r="FX167" s="78"/>
      <c r="FY167" s="79"/>
      <c r="GA167" s="78"/>
      <c r="GB167" s="78"/>
      <c r="GC167" s="79"/>
      <c r="GE167" s="78"/>
      <c r="GF167" s="78"/>
      <c r="GG167" s="79"/>
      <c r="GI167" s="78"/>
      <c r="GJ167" s="78"/>
      <c r="GK167" s="79"/>
      <c r="GM167" s="78"/>
      <c r="GN167" s="78"/>
      <c r="GO167" s="79"/>
      <c r="GQ167" s="78"/>
      <c r="GR167" s="78"/>
      <c r="GS167" s="79"/>
      <c r="GU167" s="78"/>
      <c r="GV167" s="78"/>
      <c r="GW167" s="79"/>
      <c r="GY167" s="78"/>
      <c r="GZ167" s="78"/>
      <c r="HA167" s="79"/>
      <c r="HC167" s="78"/>
      <c r="HD167" s="78"/>
      <c r="HE167" s="79"/>
      <c r="HG167" s="78"/>
      <c r="HH167" s="78"/>
      <c r="HI167" s="79"/>
      <c r="HK167" s="78"/>
      <c r="HL167" s="78"/>
      <c r="HM167" s="79"/>
      <c r="HO167" s="78"/>
      <c r="HP167" s="78"/>
      <c r="HQ167" s="79"/>
      <c r="HS167" s="78"/>
      <c r="HT167" s="78"/>
      <c r="HU167" s="79"/>
      <c r="HW167" s="78"/>
      <c r="HX167" s="78"/>
      <c r="HY167" s="79"/>
      <c r="IA167" s="78"/>
      <c r="IB167" s="78"/>
      <c r="IC167" s="79"/>
      <c r="IE167" s="78"/>
      <c r="IF167" s="78"/>
      <c r="IG167" s="79"/>
      <c r="II167" s="78"/>
      <c r="IJ167" s="78"/>
      <c r="IK167" s="79"/>
      <c r="IM167" s="78"/>
      <c r="IN167" s="78"/>
      <c r="IO167" s="79"/>
      <c r="IQ167" s="78"/>
      <c r="IR167" s="78"/>
      <c r="IS167" s="79"/>
      <c r="IU167" s="78"/>
    </row>
    <row r="168" spans="1:255" ht="15" customHeight="1" x14ac:dyDescent="0.2">
      <c r="A168" s="829"/>
      <c r="B168" s="66"/>
      <c r="C168" s="75"/>
      <c r="E168" s="207"/>
      <c r="F168" s="69"/>
      <c r="G168" s="70"/>
      <c r="H168" s="70"/>
      <c r="I168" s="68"/>
      <c r="K168" s="70"/>
      <c r="L168" s="70"/>
      <c r="M168" s="68"/>
      <c r="O168" s="70"/>
      <c r="P168" s="70"/>
      <c r="Q168" s="68"/>
      <c r="S168" s="70"/>
      <c r="T168" s="70"/>
      <c r="U168" s="79"/>
      <c r="W168" s="78"/>
      <c r="X168" s="78"/>
      <c r="Y168" s="79"/>
      <c r="AA168" s="78"/>
      <c r="AB168" s="78"/>
      <c r="AC168" s="79"/>
      <c r="AE168" s="78"/>
      <c r="AF168" s="78"/>
      <c r="AG168" s="79"/>
      <c r="AI168" s="78"/>
      <c r="AJ168" s="78"/>
      <c r="AK168" s="79"/>
      <c r="AM168" s="78"/>
      <c r="AN168" s="78"/>
      <c r="AO168" s="79"/>
      <c r="AQ168" s="78"/>
      <c r="AR168" s="78"/>
      <c r="AS168" s="79"/>
      <c r="AU168" s="78"/>
      <c r="AV168" s="78"/>
      <c r="AW168" s="79"/>
      <c r="AY168" s="78"/>
      <c r="AZ168" s="78"/>
      <c r="BA168" s="79"/>
      <c r="BC168" s="78"/>
      <c r="BD168" s="78"/>
      <c r="BE168" s="79"/>
      <c r="BG168" s="78"/>
      <c r="BH168" s="78"/>
      <c r="BI168" s="79"/>
      <c r="BK168" s="78"/>
      <c r="BL168" s="78"/>
      <c r="BM168" s="79"/>
      <c r="BO168" s="78"/>
      <c r="BP168" s="78"/>
      <c r="BQ168" s="79"/>
      <c r="BS168" s="78"/>
      <c r="BT168" s="78"/>
      <c r="BU168" s="79"/>
      <c r="BW168" s="78"/>
      <c r="BX168" s="78"/>
      <c r="BY168" s="79"/>
      <c r="CA168" s="78"/>
      <c r="CB168" s="78"/>
      <c r="CC168" s="79"/>
      <c r="CE168" s="78"/>
      <c r="CF168" s="78"/>
      <c r="CG168" s="79"/>
      <c r="CI168" s="78"/>
      <c r="CJ168" s="78"/>
      <c r="CK168" s="79"/>
      <c r="CM168" s="78"/>
      <c r="CN168" s="78"/>
      <c r="CO168" s="79"/>
      <c r="CQ168" s="78"/>
      <c r="CR168" s="78"/>
      <c r="CS168" s="79"/>
      <c r="CU168" s="78"/>
      <c r="CV168" s="78"/>
      <c r="CW168" s="79"/>
      <c r="CY168" s="78"/>
      <c r="CZ168" s="78"/>
      <c r="DA168" s="79"/>
      <c r="DC168" s="78"/>
      <c r="DD168" s="78"/>
      <c r="DE168" s="79"/>
      <c r="DG168" s="78"/>
      <c r="DH168" s="78"/>
      <c r="DI168" s="79"/>
      <c r="DK168" s="78"/>
      <c r="DL168" s="78"/>
      <c r="DM168" s="79"/>
      <c r="DO168" s="78"/>
      <c r="DP168" s="78"/>
      <c r="DQ168" s="79"/>
      <c r="DS168" s="78"/>
      <c r="DT168" s="78"/>
      <c r="DU168" s="79"/>
      <c r="DW168" s="78"/>
      <c r="DX168" s="78"/>
      <c r="DY168" s="79"/>
      <c r="EA168" s="78"/>
      <c r="EB168" s="78"/>
      <c r="EC168" s="79"/>
      <c r="EE168" s="78"/>
      <c r="EF168" s="78"/>
      <c r="EG168" s="79"/>
      <c r="EI168" s="78"/>
      <c r="EJ168" s="78"/>
      <c r="EK168" s="79"/>
      <c r="EM168" s="78"/>
      <c r="EN168" s="78"/>
      <c r="EO168" s="79"/>
      <c r="EQ168" s="78"/>
      <c r="ER168" s="78"/>
      <c r="ES168" s="79"/>
      <c r="EU168" s="78"/>
      <c r="EV168" s="78"/>
      <c r="EW168" s="79"/>
      <c r="EY168" s="78"/>
      <c r="EZ168" s="78"/>
      <c r="FA168" s="79"/>
      <c r="FC168" s="78"/>
      <c r="FD168" s="78"/>
      <c r="FE168" s="79"/>
      <c r="FG168" s="78"/>
      <c r="FH168" s="78"/>
      <c r="FI168" s="79"/>
      <c r="FK168" s="78"/>
      <c r="FL168" s="78"/>
      <c r="FM168" s="79"/>
      <c r="FO168" s="78"/>
      <c r="FP168" s="78"/>
      <c r="FQ168" s="79"/>
      <c r="FS168" s="78"/>
      <c r="FT168" s="78"/>
      <c r="FU168" s="79"/>
      <c r="FW168" s="78"/>
      <c r="FX168" s="78"/>
      <c r="FY168" s="79"/>
      <c r="GA168" s="78"/>
      <c r="GB168" s="78"/>
      <c r="GC168" s="79"/>
      <c r="GE168" s="78"/>
      <c r="GF168" s="78"/>
      <c r="GG168" s="79"/>
      <c r="GI168" s="78"/>
      <c r="GJ168" s="78"/>
      <c r="GK168" s="79"/>
      <c r="GM168" s="78"/>
      <c r="GN168" s="78"/>
      <c r="GO168" s="79"/>
      <c r="GQ168" s="78"/>
      <c r="GR168" s="78"/>
      <c r="GS168" s="79"/>
      <c r="GU168" s="78"/>
      <c r="GV168" s="78"/>
      <c r="GW168" s="79"/>
      <c r="GY168" s="78"/>
      <c r="GZ168" s="78"/>
      <c r="HA168" s="79"/>
      <c r="HC168" s="78"/>
      <c r="HD168" s="78"/>
      <c r="HE168" s="79"/>
      <c r="HG168" s="78"/>
      <c r="HH168" s="78"/>
      <c r="HI168" s="79"/>
      <c r="HK168" s="78"/>
      <c r="HL168" s="78"/>
      <c r="HM168" s="79"/>
      <c r="HO168" s="78"/>
      <c r="HP168" s="78"/>
      <c r="HQ168" s="79"/>
      <c r="HS168" s="78"/>
      <c r="HT168" s="78"/>
      <c r="HU168" s="79"/>
      <c r="HW168" s="78"/>
      <c r="HX168" s="78"/>
      <c r="HY168" s="79"/>
      <c r="IA168" s="78"/>
      <c r="IB168" s="78"/>
      <c r="IC168" s="79"/>
      <c r="IE168" s="78"/>
      <c r="IF168" s="78"/>
      <c r="IG168" s="79"/>
      <c r="II168" s="78"/>
      <c r="IJ168" s="78"/>
      <c r="IK168" s="79"/>
      <c r="IM168" s="78"/>
      <c r="IN168" s="78"/>
      <c r="IO168" s="79"/>
      <c r="IQ168" s="78"/>
      <c r="IR168" s="78"/>
      <c r="IS168" s="79"/>
      <c r="IU168" s="78"/>
    </row>
    <row r="169" spans="1:255" ht="15" customHeight="1" x14ac:dyDescent="0.2">
      <c r="A169" s="829"/>
      <c r="B169" s="66"/>
      <c r="C169" s="75"/>
      <c r="E169" s="207"/>
      <c r="F169" s="69"/>
      <c r="G169" s="70"/>
      <c r="H169" s="70"/>
      <c r="I169" s="68"/>
      <c r="K169" s="70"/>
      <c r="L169" s="70"/>
      <c r="M169" s="68"/>
      <c r="O169" s="70"/>
      <c r="P169" s="70"/>
      <c r="Q169" s="68"/>
      <c r="S169" s="70"/>
      <c r="T169" s="70"/>
      <c r="U169" s="79"/>
      <c r="W169" s="78"/>
      <c r="X169" s="78"/>
      <c r="Y169" s="79"/>
      <c r="AA169" s="78"/>
      <c r="AB169" s="78"/>
      <c r="AC169" s="79"/>
      <c r="AE169" s="78"/>
      <c r="AF169" s="78"/>
      <c r="AG169" s="79"/>
      <c r="AI169" s="78"/>
      <c r="AJ169" s="78"/>
      <c r="AK169" s="79"/>
      <c r="AM169" s="78"/>
      <c r="AN169" s="78"/>
      <c r="AO169" s="79"/>
      <c r="AQ169" s="78"/>
      <c r="AR169" s="78"/>
      <c r="AS169" s="79"/>
      <c r="AU169" s="78"/>
      <c r="AV169" s="78"/>
      <c r="AW169" s="79"/>
      <c r="AY169" s="78"/>
      <c r="AZ169" s="78"/>
      <c r="BA169" s="79"/>
      <c r="BC169" s="78"/>
      <c r="BD169" s="78"/>
      <c r="BE169" s="79"/>
      <c r="BG169" s="78"/>
      <c r="BH169" s="78"/>
      <c r="BI169" s="79"/>
      <c r="BK169" s="78"/>
      <c r="BL169" s="78"/>
      <c r="BM169" s="79"/>
      <c r="BO169" s="78"/>
      <c r="BP169" s="78"/>
      <c r="BQ169" s="79"/>
      <c r="BS169" s="78"/>
      <c r="BT169" s="78"/>
      <c r="BU169" s="79"/>
      <c r="BW169" s="78"/>
      <c r="BX169" s="78"/>
      <c r="BY169" s="79"/>
      <c r="CA169" s="78"/>
      <c r="CB169" s="78"/>
      <c r="CC169" s="79"/>
      <c r="CE169" s="78"/>
      <c r="CF169" s="78"/>
      <c r="CG169" s="79"/>
      <c r="CI169" s="78"/>
      <c r="CJ169" s="78"/>
      <c r="CK169" s="79"/>
      <c r="CM169" s="78"/>
      <c r="CN169" s="78"/>
      <c r="CO169" s="79"/>
      <c r="CQ169" s="78"/>
      <c r="CR169" s="78"/>
      <c r="CS169" s="79"/>
      <c r="CU169" s="78"/>
      <c r="CV169" s="78"/>
      <c r="CW169" s="79"/>
      <c r="CY169" s="78"/>
      <c r="CZ169" s="78"/>
      <c r="DA169" s="79"/>
      <c r="DC169" s="78"/>
      <c r="DD169" s="78"/>
      <c r="DE169" s="79"/>
      <c r="DG169" s="78"/>
      <c r="DH169" s="78"/>
      <c r="DI169" s="79"/>
      <c r="DK169" s="78"/>
      <c r="DL169" s="78"/>
      <c r="DM169" s="79"/>
      <c r="DO169" s="78"/>
      <c r="DP169" s="78"/>
      <c r="DQ169" s="79"/>
      <c r="DS169" s="78"/>
      <c r="DT169" s="78"/>
      <c r="DU169" s="79"/>
      <c r="DW169" s="78"/>
      <c r="DX169" s="78"/>
      <c r="DY169" s="79"/>
      <c r="EA169" s="78"/>
      <c r="EB169" s="78"/>
      <c r="EC169" s="79"/>
      <c r="EE169" s="78"/>
      <c r="EF169" s="78"/>
      <c r="EG169" s="79"/>
      <c r="EI169" s="78"/>
      <c r="EJ169" s="78"/>
      <c r="EK169" s="79"/>
      <c r="EM169" s="78"/>
      <c r="EN169" s="78"/>
      <c r="EO169" s="79"/>
      <c r="EQ169" s="78"/>
      <c r="ER169" s="78"/>
      <c r="ES169" s="79"/>
      <c r="EU169" s="78"/>
      <c r="EV169" s="78"/>
      <c r="EW169" s="79"/>
      <c r="EY169" s="78"/>
      <c r="EZ169" s="78"/>
      <c r="FA169" s="79"/>
      <c r="FC169" s="78"/>
      <c r="FD169" s="78"/>
      <c r="FE169" s="79"/>
      <c r="FG169" s="78"/>
      <c r="FH169" s="78"/>
      <c r="FI169" s="79"/>
      <c r="FK169" s="78"/>
      <c r="FL169" s="78"/>
      <c r="FM169" s="79"/>
      <c r="FO169" s="78"/>
      <c r="FP169" s="78"/>
      <c r="FQ169" s="79"/>
      <c r="FS169" s="78"/>
      <c r="FT169" s="78"/>
      <c r="FU169" s="79"/>
      <c r="FW169" s="78"/>
      <c r="FX169" s="78"/>
      <c r="FY169" s="79"/>
      <c r="GA169" s="78"/>
      <c r="GB169" s="78"/>
      <c r="GC169" s="79"/>
      <c r="GE169" s="78"/>
      <c r="GF169" s="78"/>
      <c r="GG169" s="79"/>
      <c r="GI169" s="78"/>
      <c r="GJ169" s="78"/>
      <c r="GK169" s="79"/>
      <c r="GM169" s="78"/>
      <c r="GN169" s="78"/>
      <c r="GO169" s="79"/>
      <c r="GQ169" s="78"/>
      <c r="GR169" s="78"/>
      <c r="GS169" s="79"/>
      <c r="GU169" s="78"/>
      <c r="GV169" s="78"/>
      <c r="GW169" s="79"/>
      <c r="GY169" s="78"/>
      <c r="GZ169" s="78"/>
      <c r="HA169" s="79"/>
      <c r="HC169" s="78"/>
      <c r="HD169" s="78"/>
      <c r="HE169" s="79"/>
      <c r="HG169" s="78"/>
      <c r="HH169" s="78"/>
      <c r="HI169" s="79"/>
      <c r="HK169" s="78"/>
      <c r="HL169" s="78"/>
      <c r="HM169" s="79"/>
      <c r="HO169" s="78"/>
      <c r="HP169" s="78"/>
      <c r="HQ169" s="79"/>
      <c r="HS169" s="78"/>
      <c r="HT169" s="78"/>
      <c r="HU169" s="79"/>
      <c r="HW169" s="78"/>
      <c r="HX169" s="78"/>
      <c r="HY169" s="79"/>
      <c r="IA169" s="78"/>
      <c r="IB169" s="78"/>
      <c r="IC169" s="79"/>
      <c r="IE169" s="78"/>
      <c r="IF169" s="78"/>
      <c r="IG169" s="79"/>
      <c r="II169" s="78"/>
      <c r="IJ169" s="78"/>
      <c r="IK169" s="79"/>
      <c r="IM169" s="78"/>
      <c r="IN169" s="78"/>
      <c r="IO169" s="79"/>
      <c r="IQ169" s="78"/>
      <c r="IR169" s="78"/>
      <c r="IS169" s="79"/>
      <c r="IU169" s="78"/>
    </row>
    <row r="170" spans="1:255" ht="15" customHeight="1" x14ac:dyDescent="0.2">
      <c r="A170" s="829"/>
      <c r="C170" s="75"/>
      <c r="E170" s="207"/>
      <c r="F170" s="69"/>
      <c r="G170" s="70"/>
      <c r="H170" s="70"/>
      <c r="I170" s="68"/>
      <c r="K170" s="70"/>
      <c r="L170" s="70"/>
      <c r="M170" s="68"/>
      <c r="O170" s="70"/>
      <c r="P170" s="70"/>
      <c r="Q170" s="68"/>
      <c r="S170" s="70"/>
      <c r="T170" s="70"/>
      <c r="U170" s="79"/>
      <c r="W170" s="78"/>
      <c r="X170" s="78"/>
      <c r="Y170" s="79"/>
      <c r="AA170" s="78"/>
      <c r="AB170" s="78"/>
      <c r="AC170" s="79"/>
      <c r="AE170" s="78"/>
      <c r="AF170" s="78"/>
      <c r="AG170" s="79"/>
      <c r="AI170" s="78"/>
      <c r="AJ170" s="78"/>
      <c r="AK170" s="79"/>
      <c r="AM170" s="78"/>
      <c r="AN170" s="78"/>
      <c r="AO170" s="79"/>
      <c r="AQ170" s="78"/>
      <c r="AR170" s="78"/>
      <c r="AS170" s="79"/>
      <c r="AU170" s="78"/>
      <c r="AV170" s="78"/>
      <c r="AW170" s="79"/>
      <c r="AY170" s="78"/>
      <c r="AZ170" s="78"/>
      <c r="BA170" s="79"/>
      <c r="BC170" s="78"/>
      <c r="BD170" s="78"/>
      <c r="BE170" s="79"/>
      <c r="BG170" s="78"/>
      <c r="BH170" s="78"/>
      <c r="BI170" s="79"/>
      <c r="BK170" s="78"/>
      <c r="BL170" s="78"/>
      <c r="BM170" s="79"/>
      <c r="BO170" s="78"/>
      <c r="BP170" s="78"/>
      <c r="BQ170" s="79"/>
      <c r="BS170" s="78"/>
      <c r="BT170" s="78"/>
      <c r="BU170" s="79"/>
      <c r="BW170" s="78"/>
      <c r="BX170" s="78"/>
      <c r="BY170" s="79"/>
      <c r="CA170" s="78"/>
      <c r="CB170" s="78"/>
      <c r="CC170" s="79"/>
      <c r="CE170" s="78"/>
      <c r="CF170" s="78"/>
      <c r="CG170" s="79"/>
      <c r="CI170" s="78"/>
      <c r="CJ170" s="78"/>
      <c r="CK170" s="79"/>
      <c r="CM170" s="78"/>
      <c r="CN170" s="78"/>
      <c r="CO170" s="79"/>
      <c r="CQ170" s="78"/>
      <c r="CR170" s="78"/>
      <c r="CS170" s="79"/>
      <c r="CU170" s="78"/>
      <c r="CV170" s="78"/>
      <c r="CW170" s="79"/>
      <c r="CY170" s="78"/>
      <c r="CZ170" s="78"/>
      <c r="DA170" s="79"/>
      <c r="DC170" s="78"/>
      <c r="DD170" s="78"/>
      <c r="DE170" s="79"/>
      <c r="DG170" s="78"/>
      <c r="DH170" s="78"/>
      <c r="DI170" s="79"/>
      <c r="DK170" s="78"/>
      <c r="DL170" s="78"/>
      <c r="DM170" s="79"/>
      <c r="DO170" s="78"/>
      <c r="DP170" s="78"/>
      <c r="DQ170" s="79"/>
      <c r="DS170" s="78"/>
      <c r="DT170" s="78"/>
      <c r="DU170" s="79"/>
      <c r="DW170" s="78"/>
      <c r="DX170" s="78"/>
      <c r="DY170" s="79"/>
      <c r="EA170" s="78"/>
      <c r="EB170" s="78"/>
      <c r="EC170" s="79"/>
      <c r="EE170" s="78"/>
      <c r="EF170" s="78"/>
      <c r="EG170" s="79"/>
      <c r="EI170" s="78"/>
      <c r="EJ170" s="78"/>
      <c r="EK170" s="79"/>
      <c r="EM170" s="78"/>
      <c r="EN170" s="78"/>
      <c r="EO170" s="79"/>
      <c r="EQ170" s="78"/>
      <c r="ER170" s="78"/>
      <c r="ES170" s="79"/>
      <c r="EU170" s="78"/>
      <c r="EV170" s="78"/>
      <c r="EW170" s="79"/>
      <c r="EY170" s="78"/>
      <c r="EZ170" s="78"/>
      <c r="FA170" s="79"/>
      <c r="FC170" s="78"/>
      <c r="FD170" s="78"/>
      <c r="FE170" s="79"/>
      <c r="FG170" s="78"/>
      <c r="FH170" s="78"/>
      <c r="FI170" s="79"/>
      <c r="FK170" s="78"/>
      <c r="FL170" s="78"/>
      <c r="FM170" s="79"/>
      <c r="FO170" s="78"/>
      <c r="FP170" s="78"/>
      <c r="FQ170" s="79"/>
      <c r="FS170" s="78"/>
      <c r="FT170" s="78"/>
      <c r="FU170" s="79"/>
      <c r="FW170" s="78"/>
      <c r="FX170" s="78"/>
      <c r="FY170" s="79"/>
      <c r="GA170" s="78"/>
      <c r="GB170" s="78"/>
      <c r="GC170" s="79"/>
      <c r="GE170" s="78"/>
      <c r="GF170" s="78"/>
      <c r="GG170" s="79"/>
      <c r="GI170" s="78"/>
      <c r="GJ170" s="78"/>
      <c r="GK170" s="79"/>
      <c r="GM170" s="78"/>
      <c r="GN170" s="78"/>
      <c r="GO170" s="79"/>
      <c r="GQ170" s="78"/>
      <c r="GR170" s="78"/>
      <c r="GS170" s="79"/>
      <c r="GU170" s="78"/>
      <c r="GV170" s="78"/>
      <c r="GW170" s="79"/>
      <c r="GY170" s="78"/>
      <c r="GZ170" s="78"/>
      <c r="HA170" s="79"/>
      <c r="HC170" s="78"/>
      <c r="HD170" s="78"/>
      <c r="HE170" s="79"/>
      <c r="HG170" s="78"/>
      <c r="HH170" s="78"/>
      <c r="HI170" s="79"/>
      <c r="HK170" s="78"/>
      <c r="HL170" s="78"/>
      <c r="HM170" s="79"/>
      <c r="HO170" s="78"/>
      <c r="HP170" s="78"/>
      <c r="HQ170" s="79"/>
      <c r="HS170" s="78"/>
      <c r="HT170" s="78"/>
      <c r="HU170" s="79"/>
      <c r="HW170" s="78"/>
      <c r="HX170" s="78"/>
      <c r="HY170" s="79"/>
      <c r="IA170" s="78"/>
      <c r="IB170" s="78"/>
      <c r="IC170" s="79"/>
      <c r="IE170" s="78"/>
      <c r="IF170" s="78"/>
      <c r="IG170" s="79"/>
      <c r="II170" s="78"/>
      <c r="IJ170" s="78"/>
      <c r="IK170" s="79"/>
      <c r="IM170" s="78"/>
      <c r="IN170" s="78"/>
      <c r="IO170" s="79"/>
      <c r="IQ170" s="78"/>
      <c r="IR170" s="78"/>
      <c r="IS170" s="79"/>
      <c r="IU170" s="78"/>
    </row>
    <row r="171" spans="1:255" ht="15" customHeight="1" x14ac:dyDescent="0.2">
      <c r="A171" s="829"/>
      <c r="C171" s="75"/>
      <c r="E171" s="207"/>
      <c r="F171" s="69"/>
      <c r="G171" s="70"/>
      <c r="H171" s="70"/>
      <c r="I171" s="68"/>
      <c r="K171" s="70"/>
      <c r="L171" s="70"/>
      <c r="M171" s="68"/>
      <c r="O171" s="70"/>
      <c r="P171" s="70"/>
      <c r="Q171" s="68"/>
      <c r="S171" s="70"/>
      <c r="T171" s="70"/>
      <c r="U171" s="79"/>
      <c r="W171" s="78"/>
      <c r="X171" s="78"/>
      <c r="Y171" s="79"/>
      <c r="AA171" s="78"/>
      <c r="AB171" s="78"/>
      <c r="AC171" s="79"/>
      <c r="AE171" s="78"/>
      <c r="AF171" s="78"/>
      <c r="AG171" s="79"/>
      <c r="AI171" s="78"/>
      <c r="AJ171" s="78"/>
      <c r="AK171" s="79"/>
      <c r="AM171" s="78"/>
      <c r="AN171" s="78"/>
      <c r="AO171" s="79"/>
      <c r="AQ171" s="78"/>
      <c r="AR171" s="78"/>
      <c r="AS171" s="79"/>
      <c r="AU171" s="78"/>
      <c r="AV171" s="78"/>
      <c r="AW171" s="79"/>
      <c r="AY171" s="78"/>
      <c r="AZ171" s="78"/>
      <c r="BA171" s="79"/>
      <c r="BC171" s="78"/>
      <c r="BD171" s="78"/>
      <c r="BE171" s="79"/>
      <c r="BG171" s="78"/>
      <c r="BH171" s="78"/>
      <c r="BI171" s="79"/>
      <c r="BK171" s="78"/>
      <c r="BL171" s="78"/>
      <c r="BM171" s="79"/>
      <c r="BO171" s="78"/>
      <c r="BP171" s="78"/>
      <c r="BQ171" s="79"/>
      <c r="BS171" s="78"/>
      <c r="BT171" s="78"/>
      <c r="BU171" s="79"/>
      <c r="BW171" s="78"/>
      <c r="BX171" s="78"/>
      <c r="BY171" s="79"/>
      <c r="CA171" s="78"/>
      <c r="CB171" s="78"/>
      <c r="CC171" s="79"/>
      <c r="CE171" s="78"/>
      <c r="CF171" s="78"/>
      <c r="CG171" s="79"/>
      <c r="CI171" s="78"/>
      <c r="CJ171" s="78"/>
      <c r="CK171" s="79"/>
      <c r="CM171" s="78"/>
      <c r="CN171" s="78"/>
      <c r="CO171" s="79"/>
      <c r="CQ171" s="78"/>
      <c r="CR171" s="78"/>
      <c r="CS171" s="79"/>
      <c r="CU171" s="78"/>
      <c r="CV171" s="78"/>
      <c r="CW171" s="79"/>
      <c r="CY171" s="78"/>
      <c r="CZ171" s="78"/>
      <c r="DA171" s="79"/>
      <c r="DC171" s="78"/>
      <c r="DD171" s="78"/>
      <c r="DE171" s="79"/>
      <c r="DG171" s="78"/>
      <c r="DH171" s="78"/>
      <c r="DI171" s="79"/>
      <c r="DK171" s="78"/>
      <c r="DL171" s="78"/>
      <c r="DM171" s="79"/>
      <c r="DO171" s="78"/>
      <c r="DP171" s="78"/>
      <c r="DQ171" s="79"/>
      <c r="DS171" s="78"/>
      <c r="DT171" s="78"/>
      <c r="DU171" s="79"/>
      <c r="DW171" s="78"/>
      <c r="DX171" s="78"/>
      <c r="DY171" s="79"/>
      <c r="EA171" s="78"/>
      <c r="EB171" s="78"/>
      <c r="EC171" s="79"/>
      <c r="EE171" s="78"/>
      <c r="EF171" s="78"/>
      <c r="EG171" s="79"/>
      <c r="EI171" s="78"/>
      <c r="EJ171" s="78"/>
      <c r="EK171" s="79"/>
      <c r="EM171" s="78"/>
      <c r="EN171" s="78"/>
      <c r="EO171" s="79"/>
      <c r="EQ171" s="78"/>
      <c r="ER171" s="78"/>
      <c r="ES171" s="79"/>
      <c r="EU171" s="78"/>
      <c r="EV171" s="78"/>
      <c r="EW171" s="79"/>
      <c r="EY171" s="78"/>
      <c r="EZ171" s="78"/>
      <c r="FA171" s="79"/>
      <c r="FC171" s="78"/>
      <c r="FD171" s="78"/>
      <c r="FE171" s="79"/>
      <c r="FG171" s="78"/>
      <c r="FH171" s="78"/>
      <c r="FI171" s="79"/>
      <c r="FK171" s="78"/>
      <c r="FL171" s="78"/>
      <c r="FM171" s="79"/>
      <c r="FO171" s="78"/>
      <c r="FP171" s="78"/>
      <c r="FQ171" s="79"/>
      <c r="FS171" s="78"/>
      <c r="FT171" s="78"/>
      <c r="FU171" s="79"/>
      <c r="FW171" s="78"/>
      <c r="FX171" s="78"/>
      <c r="FY171" s="79"/>
      <c r="GA171" s="78"/>
      <c r="GB171" s="78"/>
      <c r="GC171" s="79"/>
      <c r="GE171" s="78"/>
      <c r="GF171" s="78"/>
      <c r="GG171" s="79"/>
      <c r="GI171" s="78"/>
      <c r="GJ171" s="78"/>
      <c r="GK171" s="79"/>
      <c r="GM171" s="78"/>
      <c r="GN171" s="78"/>
      <c r="GO171" s="79"/>
      <c r="GQ171" s="78"/>
      <c r="GR171" s="78"/>
      <c r="GS171" s="79"/>
      <c r="GU171" s="78"/>
      <c r="GV171" s="78"/>
      <c r="GW171" s="79"/>
      <c r="GY171" s="78"/>
      <c r="GZ171" s="78"/>
      <c r="HA171" s="79"/>
      <c r="HC171" s="78"/>
      <c r="HD171" s="78"/>
      <c r="HE171" s="79"/>
      <c r="HG171" s="78"/>
      <c r="HH171" s="78"/>
      <c r="HI171" s="79"/>
      <c r="HK171" s="78"/>
      <c r="HL171" s="78"/>
      <c r="HM171" s="79"/>
      <c r="HO171" s="78"/>
      <c r="HP171" s="78"/>
      <c r="HQ171" s="79"/>
      <c r="HS171" s="78"/>
      <c r="HT171" s="78"/>
      <c r="HU171" s="79"/>
      <c r="HW171" s="78"/>
      <c r="HX171" s="78"/>
      <c r="HY171" s="79"/>
      <c r="IA171" s="78"/>
      <c r="IB171" s="78"/>
      <c r="IC171" s="79"/>
      <c r="IE171" s="78"/>
      <c r="IF171" s="78"/>
      <c r="IG171" s="79"/>
      <c r="II171" s="78"/>
      <c r="IJ171" s="78"/>
      <c r="IK171" s="79"/>
      <c r="IM171" s="78"/>
      <c r="IN171" s="78"/>
      <c r="IO171" s="79"/>
      <c r="IQ171" s="78"/>
      <c r="IR171" s="78"/>
      <c r="IS171" s="79"/>
      <c r="IU171" s="78"/>
    </row>
    <row r="172" spans="1:255" ht="15" customHeight="1" x14ac:dyDescent="0.2">
      <c r="A172" s="829"/>
      <c r="B172" s="66"/>
      <c r="C172" s="75"/>
      <c r="E172" s="207"/>
      <c r="F172" s="69"/>
      <c r="G172" s="70"/>
      <c r="H172" s="70"/>
      <c r="I172" s="68"/>
      <c r="K172" s="70"/>
      <c r="L172" s="70"/>
      <c r="M172" s="68"/>
      <c r="O172" s="70"/>
      <c r="P172" s="70"/>
      <c r="Q172" s="68"/>
      <c r="S172" s="70"/>
      <c r="T172" s="70"/>
      <c r="U172" s="79"/>
      <c r="W172" s="78"/>
      <c r="X172" s="78"/>
      <c r="Y172" s="79"/>
      <c r="AA172" s="78"/>
      <c r="AB172" s="78"/>
      <c r="AC172" s="79"/>
      <c r="AE172" s="78"/>
      <c r="AF172" s="78"/>
      <c r="AG172" s="79"/>
      <c r="AI172" s="78"/>
      <c r="AJ172" s="78"/>
      <c r="AK172" s="79"/>
      <c r="AM172" s="78"/>
      <c r="AN172" s="78"/>
      <c r="AO172" s="79"/>
      <c r="AQ172" s="78"/>
      <c r="AR172" s="78"/>
      <c r="AS172" s="79"/>
      <c r="AU172" s="78"/>
      <c r="AV172" s="78"/>
      <c r="AW172" s="79"/>
      <c r="AY172" s="78"/>
      <c r="AZ172" s="78"/>
      <c r="BA172" s="79"/>
      <c r="BC172" s="78"/>
      <c r="BD172" s="78"/>
      <c r="BE172" s="79"/>
      <c r="BG172" s="78"/>
      <c r="BH172" s="78"/>
      <c r="BI172" s="79"/>
      <c r="BK172" s="78"/>
      <c r="BL172" s="78"/>
      <c r="BM172" s="79"/>
      <c r="BO172" s="78"/>
      <c r="BP172" s="78"/>
      <c r="BQ172" s="79"/>
      <c r="BS172" s="78"/>
      <c r="BT172" s="78"/>
      <c r="BU172" s="79"/>
      <c r="BW172" s="78"/>
      <c r="BX172" s="78"/>
      <c r="BY172" s="79"/>
      <c r="CA172" s="78"/>
      <c r="CB172" s="78"/>
      <c r="CC172" s="79"/>
      <c r="CE172" s="78"/>
      <c r="CF172" s="78"/>
      <c r="CG172" s="79"/>
      <c r="CI172" s="78"/>
      <c r="CJ172" s="78"/>
      <c r="CK172" s="79"/>
      <c r="CM172" s="78"/>
      <c r="CN172" s="78"/>
      <c r="CO172" s="79"/>
      <c r="CQ172" s="78"/>
      <c r="CR172" s="78"/>
      <c r="CS172" s="79"/>
      <c r="CU172" s="78"/>
      <c r="CV172" s="78"/>
      <c r="CW172" s="79"/>
      <c r="CY172" s="78"/>
      <c r="CZ172" s="78"/>
      <c r="DA172" s="79"/>
      <c r="DC172" s="78"/>
      <c r="DD172" s="78"/>
      <c r="DE172" s="79"/>
      <c r="DG172" s="78"/>
      <c r="DH172" s="78"/>
      <c r="DI172" s="79"/>
      <c r="DK172" s="78"/>
      <c r="DL172" s="78"/>
      <c r="DM172" s="79"/>
      <c r="DO172" s="78"/>
      <c r="DP172" s="78"/>
      <c r="DQ172" s="79"/>
      <c r="DS172" s="78"/>
      <c r="DT172" s="78"/>
      <c r="DU172" s="79"/>
      <c r="DW172" s="78"/>
      <c r="DX172" s="78"/>
      <c r="DY172" s="79"/>
      <c r="EA172" s="78"/>
      <c r="EB172" s="78"/>
      <c r="EC172" s="79"/>
      <c r="EE172" s="78"/>
      <c r="EF172" s="78"/>
      <c r="EG172" s="79"/>
      <c r="EI172" s="78"/>
      <c r="EJ172" s="78"/>
      <c r="EK172" s="79"/>
      <c r="EM172" s="78"/>
      <c r="EN172" s="78"/>
      <c r="EO172" s="79"/>
      <c r="EQ172" s="78"/>
      <c r="ER172" s="78"/>
      <c r="ES172" s="79"/>
      <c r="EU172" s="78"/>
      <c r="EV172" s="78"/>
      <c r="EW172" s="79"/>
      <c r="EY172" s="78"/>
      <c r="EZ172" s="78"/>
      <c r="FA172" s="79"/>
      <c r="FC172" s="78"/>
      <c r="FD172" s="78"/>
      <c r="FE172" s="79"/>
      <c r="FG172" s="78"/>
      <c r="FH172" s="78"/>
      <c r="FI172" s="79"/>
      <c r="FK172" s="78"/>
      <c r="FL172" s="78"/>
      <c r="FM172" s="79"/>
      <c r="FO172" s="78"/>
      <c r="FP172" s="78"/>
      <c r="FQ172" s="79"/>
      <c r="FS172" s="78"/>
      <c r="FT172" s="78"/>
      <c r="FU172" s="79"/>
      <c r="FW172" s="78"/>
      <c r="FX172" s="78"/>
      <c r="FY172" s="79"/>
      <c r="GA172" s="78"/>
      <c r="GB172" s="78"/>
      <c r="GC172" s="79"/>
      <c r="GE172" s="78"/>
      <c r="GF172" s="78"/>
      <c r="GG172" s="79"/>
      <c r="GI172" s="78"/>
      <c r="GJ172" s="78"/>
      <c r="GK172" s="79"/>
      <c r="GM172" s="78"/>
      <c r="GN172" s="78"/>
      <c r="GO172" s="79"/>
      <c r="GQ172" s="78"/>
      <c r="GR172" s="78"/>
      <c r="GS172" s="79"/>
      <c r="GU172" s="78"/>
      <c r="GV172" s="78"/>
      <c r="GW172" s="79"/>
      <c r="GY172" s="78"/>
      <c r="GZ172" s="78"/>
      <c r="HA172" s="79"/>
      <c r="HC172" s="78"/>
      <c r="HD172" s="78"/>
      <c r="HE172" s="79"/>
      <c r="HG172" s="78"/>
      <c r="HH172" s="78"/>
      <c r="HI172" s="79"/>
      <c r="HK172" s="78"/>
      <c r="HL172" s="78"/>
      <c r="HM172" s="79"/>
      <c r="HO172" s="78"/>
      <c r="HP172" s="78"/>
      <c r="HQ172" s="79"/>
      <c r="HS172" s="78"/>
      <c r="HT172" s="78"/>
      <c r="HU172" s="79"/>
      <c r="HW172" s="78"/>
      <c r="HX172" s="78"/>
      <c r="HY172" s="79"/>
      <c r="IA172" s="78"/>
      <c r="IB172" s="78"/>
      <c r="IC172" s="79"/>
      <c r="IE172" s="78"/>
      <c r="IF172" s="78"/>
      <c r="IG172" s="79"/>
      <c r="II172" s="78"/>
      <c r="IJ172" s="78"/>
      <c r="IK172" s="79"/>
      <c r="IM172" s="78"/>
      <c r="IN172" s="78"/>
      <c r="IO172" s="79"/>
      <c r="IQ172" s="78"/>
      <c r="IR172" s="78"/>
      <c r="IS172" s="79"/>
      <c r="IU172" s="78"/>
    </row>
    <row r="173" spans="1:255" ht="15" customHeight="1" x14ac:dyDescent="0.2">
      <c r="A173" s="829"/>
      <c r="B173" s="66"/>
      <c r="C173" s="75"/>
      <c r="E173" s="207"/>
      <c r="F173" s="69"/>
      <c r="G173" s="70"/>
      <c r="H173" s="70"/>
      <c r="I173" s="68"/>
      <c r="K173" s="70"/>
      <c r="L173" s="70"/>
      <c r="M173" s="68"/>
      <c r="O173" s="70"/>
      <c r="P173" s="70"/>
      <c r="Q173" s="68"/>
      <c r="S173" s="70"/>
      <c r="T173" s="70"/>
      <c r="U173" s="79"/>
      <c r="W173" s="78"/>
      <c r="X173" s="78"/>
      <c r="Y173" s="79"/>
      <c r="AA173" s="78"/>
      <c r="AB173" s="78"/>
      <c r="AC173" s="79"/>
      <c r="AE173" s="78"/>
      <c r="AF173" s="78"/>
      <c r="AG173" s="79"/>
      <c r="AI173" s="78"/>
      <c r="AJ173" s="78"/>
      <c r="AK173" s="79"/>
      <c r="AM173" s="78"/>
      <c r="AN173" s="78"/>
      <c r="AO173" s="79"/>
      <c r="AQ173" s="78"/>
      <c r="AR173" s="78"/>
      <c r="AS173" s="79"/>
      <c r="AU173" s="78"/>
      <c r="AV173" s="78"/>
      <c r="AW173" s="79"/>
      <c r="AY173" s="78"/>
      <c r="AZ173" s="78"/>
      <c r="BA173" s="79"/>
      <c r="BC173" s="78"/>
      <c r="BD173" s="78"/>
      <c r="BE173" s="79"/>
      <c r="BG173" s="78"/>
      <c r="BH173" s="78"/>
      <c r="BI173" s="79"/>
      <c r="BK173" s="78"/>
      <c r="BL173" s="78"/>
      <c r="BM173" s="79"/>
      <c r="BO173" s="78"/>
      <c r="BP173" s="78"/>
      <c r="BQ173" s="79"/>
      <c r="BS173" s="78"/>
      <c r="BT173" s="78"/>
      <c r="BU173" s="79"/>
      <c r="BW173" s="78"/>
      <c r="BX173" s="78"/>
      <c r="BY173" s="79"/>
      <c r="CA173" s="78"/>
      <c r="CB173" s="78"/>
      <c r="CC173" s="79"/>
      <c r="CE173" s="78"/>
      <c r="CF173" s="78"/>
      <c r="CG173" s="79"/>
      <c r="CI173" s="78"/>
      <c r="CJ173" s="78"/>
      <c r="CK173" s="79"/>
      <c r="CM173" s="78"/>
      <c r="CN173" s="78"/>
      <c r="CO173" s="79"/>
      <c r="CQ173" s="78"/>
      <c r="CR173" s="78"/>
      <c r="CS173" s="79"/>
      <c r="CU173" s="78"/>
      <c r="CV173" s="78"/>
      <c r="CW173" s="79"/>
      <c r="CY173" s="78"/>
      <c r="CZ173" s="78"/>
      <c r="DA173" s="79"/>
      <c r="DC173" s="78"/>
      <c r="DD173" s="78"/>
      <c r="DE173" s="79"/>
      <c r="DG173" s="78"/>
      <c r="DH173" s="78"/>
      <c r="DI173" s="79"/>
      <c r="DK173" s="78"/>
      <c r="DL173" s="78"/>
      <c r="DM173" s="79"/>
      <c r="DO173" s="78"/>
      <c r="DP173" s="78"/>
      <c r="DQ173" s="79"/>
      <c r="DS173" s="78"/>
      <c r="DT173" s="78"/>
      <c r="DU173" s="79"/>
      <c r="DW173" s="78"/>
      <c r="DX173" s="78"/>
      <c r="DY173" s="79"/>
      <c r="EA173" s="78"/>
      <c r="EB173" s="78"/>
      <c r="EC173" s="79"/>
      <c r="EE173" s="78"/>
      <c r="EF173" s="78"/>
      <c r="EG173" s="79"/>
      <c r="EI173" s="78"/>
      <c r="EJ173" s="78"/>
      <c r="EK173" s="79"/>
      <c r="EM173" s="78"/>
      <c r="EN173" s="78"/>
      <c r="EO173" s="79"/>
      <c r="EQ173" s="78"/>
      <c r="ER173" s="78"/>
      <c r="ES173" s="79"/>
      <c r="EU173" s="78"/>
      <c r="EV173" s="78"/>
      <c r="EW173" s="79"/>
      <c r="EY173" s="78"/>
      <c r="EZ173" s="78"/>
      <c r="FA173" s="79"/>
      <c r="FC173" s="78"/>
      <c r="FD173" s="78"/>
      <c r="FE173" s="79"/>
      <c r="FG173" s="78"/>
      <c r="FH173" s="78"/>
      <c r="FI173" s="79"/>
      <c r="FK173" s="78"/>
      <c r="FL173" s="78"/>
      <c r="FM173" s="79"/>
      <c r="FO173" s="78"/>
      <c r="FP173" s="78"/>
      <c r="FQ173" s="79"/>
      <c r="FS173" s="78"/>
      <c r="FT173" s="78"/>
      <c r="FU173" s="79"/>
      <c r="FW173" s="78"/>
      <c r="FX173" s="78"/>
      <c r="FY173" s="79"/>
      <c r="GA173" s="78"/>
      <c r="GB173" s="78"/>
      <c r="GC173" s="79"/>
      <c r="GE173" s="78"/>
      <c r="GF173" s="78"/>
      <c r="GG173" s="79"/>
      <c r="GI173" s="78"/>
      <c r="GJ173" s="78"/>
      <c r="GK173" s="79"/>
      <c r="GM173" s="78"/>
      <c r="GN173" s="78"/>
      <c r="GO173" s="79"/>
      <c r="GQ173" s="78"/>
      <c r="GR173" s="78"/>
      <c r="GS173" s="79"/>
      <c r="GU173" s="78"/>
      <c r="GV173" s="78"/>
      <c r="GW173" s="79"/>
      <c r="GY173" s="78"/>
      <c r="GZ173" s="78"/>
      <c r="HA173" s="79"/>
      <c r="HC173" s="78"/>
      <c r="HD173" s="78"/>
      <c r="HE173" s="79"/>
      <c r="HG173" s="78"/>
      <c r="HH173" s="78"/>
      <c r="HI173" s="79"/>
      <c r="HK173" s="78"/>
      <c r="HL173" s="78"/>
      <c r="HM173" s="79"/>
      <c r="HO173" s="78"/>
      <c r="HP173" s="78"/>
      <c r="HQ173" s="79"/>
      <c r="HS173" s="78"/>
      <c r="HT173" s="78"/>
      <c r="HU173" s="79"/>
      <c r="HW173" s="78"/>
      <c r="HX173" s="78"/>
      <c r="HY173" s="79"/>
      <c r="IA173" s="78"/>
      <c r="IB173" s="78"/>
      <c r="IC173" s="79"/>
      <c r="IE173" s="78"/>
      <c r="IF173" s="78"/>
      <c r="IG173" s="79"/>
      <c r="II173" s="78"/>
      <c r="IJ173" s="78"/>
      <c r="IK173" s="79"/>
      <c r="IM173" s="78"/>
      <c r="IN173" s="78"/>
      <c r="IO173" s="79"/>
      <c r="IQ173" s="78"/>
      <c r="IR173" s="78"/>
      <c r="IS173" s="79"/>
      <c r="IU173" s="78"/>
    </row>
    <row r="174" spans="1:255" ht="15" customHeight="1" x14ac:dyDescent="0.2">
      <c r="A174" s="829"/>
      <c r="B174" s="66"/>
      <c r="C174" s="75"/>
      <c r="E174" s="207"/>
      <c r="F174" s="69"/>
      <c r="G174" s="70"/>
      <c r="H174" s="70"/>
      <c r="I174" s="68"/>
      <c r="K174" s="70"/>
      <c r="L174" s="70"/>
      <c r="M174" s="68"/>
      <c r="O174" s="70"/>
      <c r="P174" s="70"/>
      <c r="Q174" s="68"/>
      <c r="S174" s="70"/>
      <c r="T174" s="70"/>
      <c r="U174" s="79"/>
      <c r="W174" s="78"/>
      <c r="X174" s="78"/>
      <c r="Y174" s="79"/>
      <c r="AA174" s="78"/>
      <c r="AB174" s="78"/>
      <c r="AC174" s="79"/>
      <c r="AE174" s="78"/>
      <c r="AF174" s="78"/>
      <c r="AG174" s="79"/>
      <c r="AI174" s="78"/>
      <c r="AJ174" s="78"/>
      <c r="AK174" s="79"/>
      <c r="AM174" s="78"/>
      <c r="AN174" s="78"/>
      <c r="AO174" s="79"/>
      <c r="AQ174" s="78"/>
      <c r="AR174" s="78"/>
      <c r="AS174" s="79"/>
      <c r="AU174" s="78"/>
      <c r="AV174" s="78"/>
      <c r="AW174" s="79"/>
      <c r="AY174" s="78"/>
      <c r="AZ174" s="78"/>
      <c r="BA174" s="79"/>
      <c r="BC174" s="78"/>
      <c r="BD174" s="78"/>
      <c r="BE174" s="79"/>
      <c r="BG174" s="78"/>
      <c r="BH174" s="78"/>
      <c r="BI174" s="79"/>
      <c r="BK174" s="78"/>
      <c r="BL174" s="78"/>
      <c r="BM174" s="79"/>
      <c r="BO174" s="78"/>
      <c r="BP174" s="78"/>
      <c r="BQ174" s="79"/>
      <c r="BS174" s="78"/>
      <c r="BT174" s="78"/>
      <c r="BU174" s="79"/>
      <c r="BW174" s="78"/>
      <c r="BX174" s="78"/>
      <c r="BY174" s="79"/>
      <c r="CA174" s="78"/>
      <c r="CB174" s="78"/>
      <c r="CC174" s="79"/>
      <c r="CE174" s="78"/>
      <c r="CF174" s="78"/>
      <c r="CG174" s="79"/>
      <c r="CI174" s="78"/>
      <c r="CJ174" s="78"/>
      <c r="CK174" s="79"/>
      <c r="CM174" s="78"/>
      <c r="CN174" s="78"/>
      <c r="CO174" s="79"/>
      <c r="CQ174" s="78"/>
      <c r="CR174" s="78"/>
      <c r="CS174" s="79"/>
      <c r="CU174" s="78"/>
      <c r="CV174" s="78"/>
      <c r="CW174" s="79"/>
      <c r="CY174" s="78"/>
      <c r="CZ174" s="78"/>
      <c r="DA174" s="79"/>
      <c r="DC174" s="78"/>
      <c r="DD174" s="78"/>
      <c r="DE174" s="79"/>
      <c r="DG174" s="78"/>
      <c r="DH174" s="78"/>
      <c r="DI174" s="79"/>
      <c r="DK174" s="78"/>
      <c r="DL174" s="78"/>
      <c r="DM174" s="79"/>
      <c r="DO174" s="78"/>
      <c r="DP174" s="78"/>
      <c r="DQ174" s="79"/>
      <c r="DS174" s="78"/>
      <c r="DT174" s="78"/>
      <c r="DU174" s="79"/>
      <c r="DW174" s="78"/>
      <c r="DX174" s="78"/>
      <c r="DY174" s="79"/>
      <c r="EA174" s="78"/>
      <c r="EB174" s="78"/>
      <c r="EC174" s="79"/>
      <c r="EE174" s="78"/>
      <c r="EF174" s="78"/>
      <c r="EG174" s="79"/>
      <c r="EI174" s="78"/>
      <c r="EJ174" s="78"/>
      <c r="EK174" s="79"/>
      <c r="EM174" s="78"/>
      <c r="EN174" s="78"/>
      <c r="EO174" s="79"/>
      <c r="EQ174" s="78"/>
      <c r="ER174" s="78"/>
      <c r="ES174" s="79"/>
      <c r="EU174" s="78"/>
      <c r="EV174" s="78"/>
      <c r="EW174" s="79"/>
      <c r="EY174" s="78"/>
      <c r="EZ174" s="78"/>
      <c r="FA174" s="79"/>
      <c r="FC174" s="78"/>
      <c r="FD174" s="78"/>
      <c r="FE174" s="79"/>
      <c r="FG174" s="78"/>
      <c r="FH174" s="78"/>
      <c r="FI174" s="79"/>
      <c r="FK174" s="78"/>
      <c r="FL174" s="78"/>
      <c r="FM174" s="79"/>
      <c r="FO174" s="78"/>
      <c r="FP174" s="78"/>
      <c r="FQ174" s="79"/>
      <c r="FS174" s="78"/>
      <c r="FT174" s="78"/>
      <c r="FU174" s="79"/>
      <c r="FW174" s="78"/>
      <c r="FX174" s="78"/>
      <c r="FY174" s="79"/>
      <c r="GA174" s="78"/>
      <c r="GB174" s="78"/>
      <c r="GC174" s="79"/>
      <c r="GE174" s="78"/>
      <c r="GF174" s="78"/>
      <c r="GG174" s="79"/>
      <c r="GI174" s="78"/>
      <c r="GJ174" s="78"/>
      <c r="GK174" s="79"/>
      <c r="GM174" s="78"/>
      <c r="GN174" s="78"/>
      <c r="GO174" s="79"/>
      <c r="GQ174" s="78"/>
      <c r="GR174" s="78"/>
      <c r="GS174" s="79"/>
      <c r="GU174" s="78"/>
      <c r="GV174" s="78"/>
      <c r="GW174" s="79"/>
      <c r="GY174" s="78"/>
      <c r="GZ174" s="78"/>
      <c r="HA174" s="79"/>
      <c r="HC174" s="78"/>
      <c r="HD174" s="78"/>
      <c r="HE174" s="79"/>
      <c r="HG174" s="78"/>
      <c r="HH174" s="78"/>
      <c r="HI174" s="79"/>
      <c r="HK174" s="78"/>
      <c r="HL174" s="78"/>
      <c r="HM174" s="79"/>
      <c r="HO174" s="78"/>
      <c r="HP174" s="78"/>
      <c r="HQ174" s="79"/>
      <c r="HS174" s="78"/>
      <c r="HT174" s="78"/>
      <c r="HU174" s="79"/>
      <c r="HW174" s="78"/>
      <c r="HX174" s="78"/>
      <c r="HY174" s="79"/>
      <c r="IA174" s="78"/>
      <c r="IB174" s="78"/>
      <c r="IC174" s="79"/>
      <c r="IE174" s="78"/>
      <c r="IF174" s="78"/>
      <c r="IG174" s="79"/>
      <c r="II174" s="78"/>
      <c r="IJ174" s="78"/>
      <c r="IK174" s="79"/>
      <c r="IM174" s="78"/>
      <c r="IN174" s="78"/>
      <c r="IO174" s="79"/>
      <c r="IQ174" s="78"/>
      <c r="IR174" s="78"/>
      <c r="IS174" s="79"/>
      <c r="IU174" s="78"/>
    </row>
    <row r="175" spans="1:255" ht="15" customHeight="1" x14ac:dyDescent="0.2">
      <c r="A175" s="829"/>
      <c r="B175" s="66"/>
      <c r="C175" s="75"/>
      <c r="E175" s="207"/>
      <c r="F175" s="69"/>
      <c r="G175" s="70"/>
      <c r="H175" s="70"/>
      <c r="I175" s="68"/>
      <c r="K175" s="70"/>
      <c r="L175" s="70"/>
      <c r="M175" s="68"/>
      <c r="O175" s="70"/>
      <c r="P175" s="70"/>
      <c r="Q175" s="68"/>
      <c r="S175" s="70"/>
      <c r="T175" s="70"/>
      <c r="U175" s="79"/>
      <c r="W175" s="78"/>
      <c r="X175" s="78"/>
      <c r="Y175" s="79"/>
      <c r="AA175" s="78"/>
      <c r="AB175" s="78"/>
      <c r="AC175" s="79"/>
      <c r="AE175" s="78"/>
      <c r="AF175" s="78"/>
      <c r="AG175" s="79"/>
      <c r="AI175" s="78"/>
      <c r="AJ175" s="78"/>
      <c r="AK175" s="79"/>
      <c r="AM175" s="78"/>
      <c r="AN175" s="78"/>
      <c r="AO175" s="79"/>
      <c r="AQ175" s="78"/>
      <c r="AR175" s="78"/>
      <c r="AS175" s="79"/>
      <c r="AU175" s="78"/>
      <c r="AV175" s="78"/>
      <c r="AW175" s="79"/>
      <c r="AY175" s="78"/>
      <c r="AZ175" s="78"/>
      <c r="BA175" s="79"/>
      <c r="BC175" s="78"/>
      <c r="BD175" s="78"/>
      <c r="BE175" s="79"/>
      <c r="BG175" s="78"/>
      <c r="BH175" s="78"/>
      <c r="BI175" s="79"/>
      <c r="BK175" s="78"/>
      <c r="BL175" s="78"/>
      <c r="BM175" s="79"/>
      <c r="BO175" s="78"/>
      <c r="BP175" s="78"/>
      <c r="BQ175" s="79"/>
      <c r="BS175" s="78"/>
      <c r="BT175" s="78"/>
      <c r="BU175" s="79"/>
      <c r="BW175" s="78"/>
      <c r="BX175" s="78"/>
      <c r="BY175" s="79"/>
      <c r="CA175" s="78"/>
      <c r="CB175" s="78"/>
      <c r="CC175" s="79"/>
      <c r="CE175" s="78"/>
      <c r="CF175" s="78"/>
      <c r="CG175" s="79"/>
      <c r="CI175" s="78"/>
      <c r="CJ175" s="78"/>
      <c r="CK175" s="79"/>
      <c r="CM175" s="78"/>
      <c r="CN175" s="78"/>
      <c r="CO175" s="79"/>
      <c r="CQ175" s="78"/>
      <c r="CR175" s="78"/>
      <c r="CS175" s="79"/>
      <c r="CU175" s="78"/>
      <c r="CV175" s="78"/>
      <c r="CW175" s="79"/>
      <c r="CY175" s="78"/>
      <c r="CZ175" s="78"/>
      <c r="DA175" s="79"/>
      <c r="DC175" s="78"/>
      <c r="DD175" s="78"/>
      <c r="DE175" s="79"/>
      <c r="DG175" s="78"/>
      <c r="DH175" s="78"/>
      <c r="DI175" s="79"/>
      <c r="DK175" s="78"/>
      <c r="DL175" s="78"/>
      <c r="DM175" s="79"/>
      <c r="DO175" s="78"/>
      <c r="DP175" s="78"/>
      <c r="DQ175" s="79"/>
      <c r="DS175" s="78"/>
      <c r="DT175" s="78"/>
      <c r="DU175" s="79"/>
      <c r="DW175" s="78"/>
      <c r="DX175" s="78"/>
      <c r="DY175" s="79"/>
      <c r="EA175" s="78"/>
      <c r="EB175" s="78"/>
      <c r="EC175" s="79"/>
      <c r="EE175" s="78"/>
      <c r="EF175" s="78"/>
      <c r="EG175" s="79"/>
      <c r="EI175" s="78"/>
      <c r="EJ175" s="78"/>
      <c r="EK175" s="79"/>
      <c r="EM175" s="78"/>
      <c r="EN175" s="78"/>
      <c r="EO175" s="79"/>
      <c r="EQ175" s="78"/>
      <c r="ER175" s="78"/>
      <c r="ES175" s="79"/>
      <c r="EU175" s="78"/>
      <c r="EV175" s="78"/>
      <c r="EW175" s="79"/>
      <c r="EY175" s="78"/>
      <c r="EZ175" s="78"/>
      <c r="FA175" s="79"/>
      <c r="FC175" s="78"/>
      <c r="FD175" s="78"/>
      <c r="FE175" s="79"/>
      <c r="FG175" s="78"/>
      <c r="FH175" s="78"/>
      <c r="FI175" s="79"/>
      <c r="FK175" s="78"/>
      <c r="FL175" s="78"/>
      <c r="FM175" s="79"/>
      <c r="FO175" s="78"/>
      <c r="FP175" s="78"/>
      <c r="FQ175" s="79"/>
      <c r="FS175" s="78"/>
      <c r="FT175" s="78"/>
      <c r="FU175" s="79"/>
      <c r="FW175" s="78"/>
      <c r="FX175" s="78"/>
      <c r="FY175" s="79"/>
      <c r="GA175" s="78"/>
      <c r="GB175" s="78"/>
      <c r="GC175" s="79"/>
      <c r="GE175" s="78"/>
      <c r="GF175" s="78"/>
      <c r="GG175" s="79"/>
      <c r="GI175" s="78"/>
      <c r="GJ175" s="78"/>
      <c r="GK175" s="79"/>
      <c r="GM175" s="78"/>
      <c r="GN175" s="78"/>
      <c r="GO175" s="79"/>
      <c r="GQ175" s="78"/>
      <c r="GR175" s="78"/>
      <c r="GS175" s="79"/>
      <c r="GU175" s="78"/>
      <c r="GV175" s="78"/>
      <c r="GW175" s="79"/>
      <c r="GY175" s="78"/>
      <c r="GZ175" s="78"/>
      <c r="HA175" s="79"/>
      <c r="HC175" s="78"/>
      <c r="HD175" s="78"/>
      <c r="HE175" s="79"/>
      <c r="HG175" s="78"/>
      <c r="HH175" s="78"/>
      <c r="HI175" s="79"/>
      <c r="HK175" s="78"/>
      <c r="HL175" s="78"/>
      <c r="HM175" s="79"/>
      <c r="HO175" s="78"/>
      <c r="HP175" s="78"/>
      <c r="HQ175" s="79"/>
      <c r="HS175" s="78"/>
      <c r="HT175" s="78"/>
      <c r="HU175" s="79"/>
      <c r="HW175" s="78"/>
      <c r="HX175" s="78"/>
      <c r="HY175" s="79"/>
      <c r="IA175" s="78"/>
      <c r="IB175" s="78"/>
      <c r="IC175" s="79"/>
      <c r="IE175" s="78"/>
      <c r="IF175" s="78"/>
      <c r="IG175" s="79"/>
      <c r="II175" s="78"/>
      <c r="IJ175" s="78"/>
      <c r="IK175" s="79"/>
      <c r="IM175" s="78"/>
      <c r="IN175" s="78"/>
      <c r="IO175" s="79"/>
      <c r="IQ175" s="78"/>
      <c r="IR175" s="78"/>
      <c r="IS175" s="79"/>
      <c r="IU175" s="78"/>
    </row>
    <row r="176" spans="1:255" ht="15" customHeight="1" x14ac:dyDescent="0.2">
      <c r="A176" s="829"/>
      <c r="B176" s="66"/>
      <c r="C176" s="75"/>
      <c r="E176" s="212"/>
      <c r="F176" s="69"/>
      <c r="G176" s="70"/>
      <c r="H176" s="70"/>
      <c r="I176" s="68"/>
      <c r="K176" s="70"/>
      <c r="L176" s="70"/>
      <c r="M176" s="68"/>
      <c r="O176" s="70"/>
      <c r="P176" s="70"/>
      <c r="Q176" s="68"/>
      <c r="S176" s="70"/>
      <c r="T176" s="70"/>
      <c r="U176" s="79"/>
      <c r="W176" s="78"/>
      <c r="X176" s="78"/>
      <c r="Y176" s="79"/>
      <c r="AA176" s="78"/>
      <c r="AB176" s="78"/>
      <c r="AC176" s="79"/>
      <c r="AE176" s="78"/>
      <c r="AF176" s="78"/>
      <c r="AG176" s="79"/>
      <c r="AI176" s="78"/>
      <c r="AJ176" s="78"/>
      <c r="AK176" s="79"/>
      <c r="AM176" s="78"/>
      <c r="AN176" s="78"/>
      <c r="AO176" s="79"/>
      <c r="AQ176" s="78"/>
      <c r="AR176" s="78"/>
      <c r="AS176" s="79"/>
      <c r="AU176" s="78"/>
      <c r="AV176" s="78"/>
      <c r="AW176" s="79"/>
      <c r="AY176" s="78"/>
      <c r="AZ176" s="78"/>
      <c r="BA176" s="79"/>
      <c r="BC176" s="78"/>
      <c r="BD176" s="78"/>
      <c r="BE176" s="79"/>
      <c r="BG176" s="78"/>
      <c r="BH176" s="78"/>
      <c r="BI176" s="79"/>
      <c r="BK176" s="78"/>
      <c r="BL176" s="78"/>
      <c r="BM176" s="79"/>
      <c r="BO176" s="78"/>
      <c r="BP176" s="78"/>
      <c r="BQ176" s="79"/>
      <c r="BS176" s="78"/>
      <c r="BT176" s="78"/>
      <c r="BU176" s="79"/>
      <c r="BW176" s="78"/>
      <c r="BX176" s="78"/>
      <c r="BY176" s="79"/>
      <c r="CA176" s="78"/>
      <c r="CB176" s="78"/>
      <c r="CC176" s="79"/>
      <c r="CE176" s="78"/>
      <c r="CF176" s="78"/>
      <c r="CG176" s="79"/>
      <c r="CI176" s="78"/>
      <c r="CJ176" s="78"/>
      <c r="CK176" s="79"/>
      <c r="CM176" s="78"/>
      <c r="CN176" s="78"/>
      <c r="CO176" s="79"/>
      <c r="CQ176" s="78"/>
      <c r="CR176" s="78"/>
      <c r="CS176" s="79"/>
      <c r="CU176" s="78"/>
      <c r="CV176" s="78"/>
      <c r="CW176" s="79"/>
      <c r="CY176" s="78"/>
      <c r="CZ176" s="78"/>
      <c r="DA176" s="79"/>
      <c r="DC176" s="78"/>
      <c r="DD176" s="78"/>
      <c r="DE176" s="79"/>
      <c r="DG176" s="78"/>
      <c r="DH176" s="78"/>
      <c r="DI176" s="79"/>
      <c r="DK176" s="78"/>
      <c r="DL176" s="78"/>
      <c r="DM176" s="79"/>
      <c r="DO176" s="78"/>
      <c r="DP176" s="78"/>
      <c r="DQ176" s="79"/>
      <c r="DS176" s="78"/>
      <c r="DT176" s="78"/>
      <c r="DU176" s="79"/>
      <c r="DW176" s="78"/>
      <c r="DX176" s="78"/>
      <c r="DY176" s="79"/>
      <c r="EA176" s="78"/>
      <c r="EB176" s="78"/>
      <c r="EC176" s="79"/>
      <c r="EE176" s="78"/>
      <c r="EF176" s="78"/>
      <c r="EG176" s="79"/>
      <c r="EI176" s="78"/>
      <c r="EJ176" s="78"/>
      <c r="EK176" s="79"/>
      <c r="EM176" s="78"/>
      <c r="EN176" s="78"/>
      <c r="EO176" s="79"/>
      <c r="EQ176" s="78"/>
      <c r="ER176" s="78"/>
      <c r="ES176" s="79"/>
      <c r="EU176" s="78"/>
      <c r="EV176" s="78"/>
      <c r="EW176" s="79"/>
      <c r="EY176" s="78"/>
      <c r="EZ176" s="78"/>
      <c r="FA176" s="79"/>
      <c r="FC176" s="78"/>
      <c r="FD176" s="78"/>
      <c r="FE176" s="79"/>
      <c r="FG176" s="78"/>
      <c r="FH176" s="78"/>
      <c r="FI176" s="79"/>
      <c r="FK176" s="78"/>
      <c r="FL176" s="78"/>
      <c r="FM176" s="79"/>
      <c r="FO176" s="78"/>
      <c r="FP176" s="78"/>
      <c r="FQ176" s="79"/>
      <c r="FS176" s="78"/>
      <c r="FT176" s="78"/>
      <c r="FU176" s="79"/>
      <c r="FW176" s="78"/>
      <c r="FX176" s="78"/>
      <c r="FY176" s="79"/>
      <c r="GA176" s="78"/>
      <c r="GB176" s="78"/>
      <c r="GC176" s="79"/>
      <c r="GE176" s="78"/>
      <c r="GF176" s="78"/>
      <c r="GG176" s="79"/>
      <c r="GI176" s="78"/>
      <c r="GJ176" s="78"/>
      <c r="GK176" s="79"/>
      <c r="GM176" s="78"/>
      <c r="GN176" s="78"/>
      <c r="GO176" s="79"/>
      <c r="GQ176" s="78"/>
      <c r="GR176" s="78"/>
      <c r="GS176" s="79"/>
      <c r="GU176" s="78"/>
      <c r="GV176" s="78"/>
      <c r="GW176" s="79"/>
      <c r="GY176" s="78"/>
      <c r="GZ176" s="78"/>
      <c r="HA176" s="79"/>
      <c r="HC176" s="78"/>
      <c r="HD176" s="78"/>
      <c r="HE176" s="79"/>
      <c r="HG176" s="78"/>
      <c r="HH176" s="78"/>
      <c r="HI176" s="79"/>
      <c r="HK176" s="78"/>
      <c r="HL176" s="78"/>
      <c r="HM176" s="79"/>
      <c r="HO176" s="78"/>
      <c r="HP176" s="78"/>
      <c r="HQ176" s="79"/>
      <c r="HS176" s="78"/>
      <c r="HT176" s="78"/>
      <c r="HU176" s="79"/>
      <c r="HW176" s="78"/>
      <c r="HX176" s="78"/>
      <c r="HY176" s="79"/>
      <c r="IA176" s="78"/>
      <c r="IB176" s="78"/>
      <c r="IC176" s="79"/>
      <c r="IE176" s="78"/>
      <c r="IF176" s="78"/>
      <c r="IG176" s="79"/>
      <c r="II176" s="78"/>
      <c r="IJ176" s="78"/>
      <c r="IK176" s="79"/>
      <c r="IM176" s="78"/>
      <c r="IN176" s="78"/>
      <c r="IO176" s="79"/>
      <c r="IQ176" s="78"/>
      <c r="IR176" s="78"/>
      <c r="IS176" s="79"/>
      <c r="IU176" s="78"/>
    </row>
    <row r="177" spans="1:255" ht="15" customHeight="1" x14ac:dyDescent="0.2">
      <c r="B177" s="66"/>
      <c r="C177" s="75"/>
      <c r="E177" s="213"/>
      <c r="F177" s="69"/>
      <c r="G177" s="70"/>
      <c r="H177" s="70"/>
      <c r="I177" s="68"/>
      <c r="K177" s="70"/>
      <c r="L177" s="70"/>
      <c r="M177" s="68"/>
      <c r="O177" s="70"/>
      <c r="P177" s="70"/>
      <c r="Q177" s="68"/>
      <c r="S177" s="70"/>
      <c r="T177" s="70"/>
      <c r="U177" s="79"/>
      <c r="W177" s="78"/>
      <c r="X177" s="78"/>
      <c r="Y177" s="79"/>
      <c r="AA177" s="78"/>
      <c r="AB177" s="78"/>
      <c r="AC177" s="79"/>
      <c r="AE177" s="78"/>
      <c r="AF177" s="78"/>
      <c r="AG177" s="79"/>
      <c r="AI177" s="78"/>
      <c r="AJ177" s="78"/>
      <c r="AK177" s="79"/>
      <c r="AM177" s="78"/>
      <c r="AN177" s="78"/>
      <c r="AO177" s="79"/>
      <c r="AQ177" s="78"/>
      <c r="AR177" s="78"/>
      <c r="AS177" s="79"/>
      <c r="AU177" s="78"/>
      <c r="AV177" s="78"/>
      <c r="AW177" s="79"/>
      <c r="AY177" s="78"/>
      <c r="AZ177" s="78"/>
      <c r="BA177" s="79"/>
      <c r="BC177" s="78"/>
      <c r="BD177" s="78"/>
      <c r="BE177" s="79"/>
      <c r="BG177" s="78"/>
      <c r="BH177" s="78"/>
      <c r="BI177" s="79"/>
      <c r="BK177" s="78"/>
      <c r="BL177" s="78"/>
      <c r="BM177" s="79"/>
      <c r="BO177" s="78"/>
      <c r="BP177" s="78"/>
      <c r="BQ177" s="79"/>
      <c r="BS177" s="78"/>
      <c r="BT177" s="78"/>
      <c r="BU177" s="79"/>
      <c r="BW177" s="78"/>
      <c r="BX177" s="78"/>
      <c r="BY177" s="79"/>
      <c r="CA177" s="78"/>
      <c r="CB177" s="78"/>
      <c r="CC177" s="79"/>
      <c r="CE177" s="78"/>
      <c r="CF177" s="78"/>
      <c r="CG177" s="79"/>
      <c r="CI177" s="78"/>
      <c r="CJ177" s="78"/>
      <c r="CK177" s="79"/>
      <c r="CM177" s="78"/>
      <c r="CN177" s="78"/>
      <c r="CO177" s="79"/>
      <c r="CQ177" s="78"/>
      <c r="CR177" s="78"/>
      <c r="CS177" s="79"/>
      <c r="CU177" s="78"/>
      <c r="CV177" s="78"/>
      <c r="CW177" s="79"/>
      <c r="CY177" s="78"/>
      <c r="CZ177" s="78"/>
      <c r="DA177" s="79"/>
      <c r="DC177" s="78"/>
      <c r="DD177" s="78"/>
      <c r="DE177" s="79"/>
      <c r="DG177" s="78"/>
      <c r="DH177" s="78"/>
      <c r="DI177" s="79"/>
      <c r="DK177" s="78"/>
      <c r="DL177" s="78"/>
      <c r="DM177" s="79"/>
      <c r="DO177" s="78"/>
      <c r="DP177" s="78"/>
      <c r="DQ177" s="79"/>
      <c r="DS177" s="78"/>
      <c r="DT177" s="78"/>
      <c r="DU177" s="79"/>
      <c r="DW177" s="78"/>
      <c r="DX177" s="78"/>
      <c r="DY177" s="79"/>
      <c r="EA177" s="78"/>
      <c r="EB177" s="78"/>
      <c r="EC177" s="79"/>
      <c r="EE177" s="78"/>
      <c r="EF177" s="78"/>
      <c r="EG177" s="79"/>
      <c r="EI177" s="78"/>
      <c r="EJ177" s="78"/>
      <c r="EK177" s="79"/>
      <c r="EM177" s="78"/>
      <c r="EN177" s="78"/>
      <c r="EO177" s="79"/>
      <c r="EQ177" s="78"/>
      <c r="ER177" s="78"/>
      <c r="ES177" s="79"/>
      <c r="EU177" s="78"/>
      <c r="EV177" s="78"/>
      <c r="EW177" s="79"/>
      <c r="EY177" s="78"/>
      <c r="EZ177" s="78"/>
      <c r="FA177" s="79"/>
      <c r="FC177" s="78"/>
      <c r="FD177" s="78"/>
      <c r="FE177" s="79"/>
      <c r="FG177" s="78"/>
      <c r="FH177" s="78"/>
      <c r="FI177" s="79"/>
      <c r="FK177" s="78"/>
      <c r="FL177" s="78"/>
      <c r="FM177" s="79"/>
      <c r="FO177" s="78"/>
      <c r="FP177" s="78"/>
      <c r="FQ177" s="79"/>
      <c r="FS177" s="78"/>
      <c r="FT177" s="78"/>
      <c r="FU177" s="79"/>
      <c r="FW177" s="78"/>
      <c r="FX177" s="78"/>
      <c r="FY177" s="79"/>
      <c r="GA177" s="78"/>
      <c r="GB177" s="78"/>
      <c r="GC177" s="79"/>
      <c r="GE177" s="78"/>
      <c r="GF177" s="78"/>
      <c r="GG177" s="79"/>
      <c r="GI177" s="78"/>
      <c r="GJ177" s="78"/>
      <c r="GK177" s="79"/>
      <c r="GM177" s="78"/>
      <c r="GN177" s="78"/>
      <c r="GO177" s="79"/>
      <c r="GQ177" s="78"/>
      <c r="GR177" s="78"/>
      <c r="GS177" s="79"/>
      <c r="GU177" s="78"/>
      <c r="GV177" s="78"/>
      <c r="GW177" s="79"/>
      <c r="GY177" s="78"/>
      <c r="GZ177" s="78"/>
      <c r="HA177" s="79"/>
      <c r="HC177" s="78"/>
      <c r="HD177" s="78"/>
      <c r="HE177" s="79"/>
      <c r="HG177" s="78"/>
      <c r="HH177" s="78"/>
      <c r="HI177" s="79"/>
      <c r="HK177" s="78"/>
      <c r="HL177" s="78"/>
      <c r="HM177" s="79"/>
      <c r="HO177" s="78"/>
      <c r="HP177" s="78"/>
      <c r="HQ177" s="79"/>
      <c r="HS177" s="78"/>
      <c r="HT177" s="78"/>
      <c r="HU177" s="79"/>
      <c r="HW177" s="78"/>
      <c r="HX177" s="78"/>
      <c r="HY177" s="79"/>
      <c r="IA177" s="78"/>
      <c r="IB177" s="78"/>
      <c r="IC177" s="79"/>
      <c r="IE177" s="78"/>
      <c r="IF177" s="78"/>
      <c r="IG177" s="79"/>
      <c r="II177" s="78"/>
      <c r="IJ177" s="78"/>
      <c r="IK177" s="79"/>
      <c r="IM177" s="78"/>
      <c r="IN177" s="78"/>
      <c r="IO177" s="79"/>
      <c r="IQ177" s="78"/>
      <c r="IR177" s="78"/>
      <c r="IS177" s="79"/>
      <c r="IU177" s="78"/>
    </row>
    <row r="178" spans="1:255" ht="15" customHeight="1" x14ac:dyDescent="0.2">
      <c r="B178" s="66"/>
      <c r="C178" s="75"/>
      <c r="E178" s="212"/>
      <c r="F178" s="214"/>
      <c r="G178" s="70"/>
      <c r="H178" s="70"/>
      <c r="I178" s="68"/>
      <c r="K178" s="70"/>
      <c r="L178" s="70"/>
      <c r="M178" s="68"/>
      <c r="O178" s="70"/>
      <c r="P178" s="70"/>
      <c r="Q178" s="68"/>
      <c r="S178" s="70"/>
      <c r="T178" s="70"/>
      <c r="U178" s="79"/>
      <c r="W178" s="78"/>
      <c r="X178" s="78"/>
      <c r="Y178" s="79"/>
      <c r="AA178" s="78"/>
      <c r="AB178" s="78"/>
      <c r="AC178" s="79"/>
      <c r="AE178" s="78"/>
      <c r="AF178" s="78"/>
      <c r="AG178" s="79"/>
      <c r="AI178" s="78"/>
      <c r="AJ178" s="78"/>
      <c r="AK178" s="79"/>
      <c r="AM178" s="78"/>
      <c r="AN178" s="78"/>
      <c r="AO178" s="79"/>
      <c r="AQ178" s="78"/>
      <c r="AR178" s="78"/>
      <c r="AS178" s="79"/>
      <c r="AU178" s="78"/>
      <c r="AV178" s="78"/>
      <c r="AW178" s="79"/>
      <c r="AY178" s="78"/>
      <c r="AZ178" s="78"/>
      <c r="BA178" s="79"/>
      <c r="BC178" s="78"/>
      <c r="BD178" s="78"/>
      <c r="BE178" s="79"/>
      <c r="BG178" s="78"/>
      <c r="BH178" s="78"/>
      <c r="BI178" s="79"/>
      <c r="BK178" s="78"/>
      <c r="BL178" s="78"/>
      <c r="BM178" s="79"/>
      <c r="BO178" s="78"/>
      <c r="BP178" s="78"/>
      <c r="BQ178" s="79"/>
      <c r="BS178" s="78"/>
      <c r="BT178" s="78"/>
      <c r="BU178" s="79"/>
      <c r="BW178" s="78"/>
      <c r="BX178" s="78"/>
      <c r="BY178" s="79"/>
      <c r="CA178" s="78"/>
      <c r="CB178" s="78"/>
      <c r="CC178" s="79"/>
      <c r="CE178" s="78"/>
      <c r="CF178" s="78"/>
      <c r="CG178" s="79"/>
      <c r="CI178" s="78"/>
      <c r="CJ178" s="78"/>
      <c r="CK178" s="79"/>
      <c r="CM178" s="78"/>
      <c r="CN178" s="78"/>
      <c r="CO178" s="79"/>
      <c r="CQ178" s="78"/>
      <c r="CR178" s="78"/>
      <c r="CS178" s="79"/>
      <c r="CU178" s="78"/>
      <c r="CV178" s="78"/>
      <c r="CW178" s="79"/>
      <c r="CY178" s="78"/>
      <c r="CZ178" s="78"/>
      <c r="DA178" s="79"/>
      <c r="DC178" s="78"/>
      <c r="DD178" s="78"/>
      <c r="DE178" s="79"/>
      <c r="DG178" s="78"/>
      <c r="DH178" s="78"/>
      <c r="DI178" s="79"/>
      <c r="DK178" s="78"/>
      <c r="DL178" s="78"/>
      <c r="DM178" s="79"/>
      <c r="DO178" s="78"/>
      <c r="DP178" s="78"/>
      <c r="DQ178" s="79"/>
      <c r="DS178" s="78"/>
      <c r="DT178" s="78"/>
      <c r="DU178" s="79"/>
      <c r="DW178" s="78"/>
      <c r="DX178" s="78"/>
      <c r="DY178" s="79"/>
      <c r="EA178" s="78"/>
      <c r="EB178" s="78"/>
      <c r="EC178" s="79"/>
      <c r="EE178" s="78"/>
      <c r="EF178" s="78"/>
      <c r="EG178" s="79"/>
      <c r="EI178" s="78"/>
      <c r="EJ178" s="78"/>
      <c r="EK178" s="79"/>
      <c r="EM178" s="78"/>
      <c r="EN178" s="78"/>
      <c r="EO178" s="79"/>
      <c r="EQ178" s="78"/>
      <c r="ER178" s="78"/>
      <c r="ES178" s="79"/>
      <c r="EU178" s="78"/>
      <c r="EV178" s="78"/>
      <c r="EW178" s="79"/>
      <c r="EY178" s="78"/>
      <c r="EZ178" s="78"/>
      <c r="FA178" s="79"/>
      <c r="FC178" s="78"/>
      <c r="FD178" s="78"/>
      <c r="FE178" s="79"/>
      <c r="FG178" s="78"/>
      <c r="FH178" s="78"/>
      <c r="FI178" s="79"/>
      <c r="FK178" s="78"/>
      <c r="FL178" s="78"/>
      <c r="FM178" s="79"/>
      <c r="FO178" s="78"/>
      <c r="FP178" s="78"/>
      <c r="FQ178" s="79"/>
      <c r="FS178" s="78"/>
      <c r="FT178" s="78"/>
      <c r="FU178" s="79"/>
      <c r="FW178" s="78"/>
      <c r="FX178" s="78"/>
      <c r="FY178" s="79"/>
      <c r="GA178" s="78"/>
      <c r="GB178" s="78"/>
      <c r="GC178" s="79"/>
      <c r="GE178" s="78"/>
      <c r="GF178" s="78"/>
      <c r="GG178" s="79"/>
      <c r="GI178" s="78"/>
      <c r="GJ178" s="78"/>
      <c r="GK178" s="79"/>
      <c r="GM178" s="78"/>
      <c r="GN178" s="78"/>
      <c r="GO178" s="79"/>
      <c r="GQ178" s="78"/>
      <c r="GR178" s="78"/>
      <c r="GS178" s="79"/>
      <c r="GU178" s="78"/>
      <c r="GV178" s="78"/>
      <c r="GW178" s="79"/>
      <c r="GY178" s="78"/>
      <c r="GZ178" s="78"/>
      <c r="HA178" s="79"/>
      <c r="HC178" s="78"/>
      <c r="HD178" s="78"/>
      <c r="HE178" s="79"/>
      <c r="HG178" s="78"/>
      <c r="HH178" s="78"/>
      <c r="HI178" s="79"/>
      <c r="HK178" s="78"/>
      <c r="HL178" s="78"/>
      <c r="HM178" s="79"/>
      <c r="HO178" s="78"/>
      <c r="HP178" s="78"/>
      <c r="HQ178" s="79"/>
      <c r="HS178" s="78"/>
      <c r="HT178" s="78"/>
      <c r="HU178" s="79"/>
      <c r="HW178" s="78"/>
      <c r="HX178" s="78"/>
      <c r="HY178" s="79"/>
      <c r="IA178" s="78"/>
      <c r="IB178" s="78"/>
      <c r="IC178" s="79"/>
      <c r="IE178" s="78"/>
      <c r="IF178" s="78"/>
      <c r="IG178" s="79"/>
      <c r="II178" s="78"/>
      <c r="IJ178" s="78"/>
      <c r="IK178" s="79"/>
      <c r="IM178" s="78"/>
      <c r="IN178" s="78"/>
      <c r="IO178" s="79"/>
      <c r="IQ178" s="78"/>
      <c r="IR178" s="78"/>
      <c r="IS178" s="79"/>
      <c r="IU178" s="78"/>
    </row>
    <row r="179" spans="1:255" ht="15" customHeight="1" x14ac:dyDescent="0.2">
      <c r="B179" s="215"/>
      <c r="C179" s="75"/>
      <c r="E179" s="205"/>
      <c r="F179" s="214"/>
      <c r="G179" s="70"/>
      <c r="H179" s="70"/>
      <c r="I179" s="68"/>
      <c r="K179" s="70"/>
      <c r="L179" s="70"/>
      <c r="M179" s="68"/>
      <c r="O179" s="70"/>
      <c r="P179" s="70"/>
      <c r="Q179" s="68"/>
      <c r="S179" s="70"/>
      <c r="T179" s="70"/>
      <c r="U179" s="79"/>
      <c r="W179" s="78"/>
      <c r="X179" s="78"/>
      <c r="Y179" s="79"/>
      <c r="AA179" s="78"/>
      <c r="AB179" s="78"/>
      <c r="AC179" s="79"/>
      <c r="AE179" s="78"/>
      <c r="AF179" s="78"/>
      <c r="AG179" s="79"/>
      <c r="AI179" s="78"/>
      <c r="AJ179" s="78"/>
      <c r="AK179" s="79"/>
      <c r="AM179" s="78"/>
      <c r="AN179" s="78"/>
      <c r="AO179" s="79"/>
      <c r="AQ179" s="78"/>
      <c r="AR179" s="78"/>
      <c r="AS179" s="79"/>
      <c r="AU179" s="78"/>
      <c r="AV179" s="78"/>
      <c r="AW179" s="79"/>
      <c r="AY179" s="78"/>
      <c r="AZ179" s="78"/>
      <c r="BA179" s="79"/>
      <c r="BC179" s="78"/>
      <c r="BD179" s="78"/>
      <c r="BE179" s="79"/>
      <c r="BG179" s="78"/>
      <c r="BH179" s="78"/>
      <c r="BI179" s="79"/>
      <c r="BK179" s="78"/>
      <c r="BL179" s="78"/>
      <c r="BM179" s="79"/>
      <c r="BO179" s="78"/>
      <c r="BP179" s="78"/>
      <c r="BQ179" s="79"/>
      <c r="BS179" s="78"/>
      <c r="BT179" s="78"/>
      <c r="BU179" s="79"/>
      <c r="BW179" s="78"/>
      <c r="BX179" s="78"/>
      <c r="BY179" s="79"/>
      <c r="CA179" s="78"/>
      <c r="CB179" s="78"/>
      <c r="CC179" s="79"/>
      <c r="CE179" s="78"/>
      <c r="CF179" s="78"/>
      <c r="CG179" s="79"/>
      <c r="CI179" s="78"/>
      <c r="CJ179" s="78"/>
      <c r="CK179" s="79"/>
      <c r="CM179" s="78"/>
      <c r="CN179" s="78"/>
      <c r="CO179" s="79"/>
      <c r="CQ179" s="78"/>
      <c r="CR179" s="78"/>
      <c r="CS179" s="79"/>
      <c r="CU179" s="78"/>
      <c r="CV179" s="78"/>
      <c r="CW179" s="79"/>
      <c r="CY179" s="78"/>
      <c r="CZ179" s="78"/>
      <c r="DA179" s="79"/>
      <c r="DC179" s="78"/>
      <c r="DD179" s="78"/>
      <c r="DE179" s="79"/>
      <c r="DG179" s="78"/>
      <c r="DH179" s="78"/>
      <c r="DI179" s="79"/>
      <c r="DK179" s="78"/>
      <c r="DL179" s="78"/>
      <c r="DM179" s="79"/>
      <c r="DO179" s="78"/>
      <c r="DP179" s="78"/>
      <c r="DQ179" s="79"/>
      <c r="DS179" s="78"/>
      <c r="DT179" s="78"/>
      <c r="DU179" s="79"/>
      <c r="DW179" s="78"/>
      <c r="DX179" s="78"/>
      <c r="DY179" s="79"/>
      <c r="EA179" s="78"/>
      <c r="EB179" s="78"/>
      <c r="EC179" s="79"/>
      <c r="EE179" s="78"/>
      <c r="EF179" s="78"/>
      <c r="EG179" s="79"/>
      <c r="EI179" s="78"/>
      <c r="EJ179" s="78"/>
      <c r="EK179" s="79"/>
      <c r="EM179" s="78"/>
      <c r="EN179" s="78"/>
      <c r="EO179" s="79"/>
      <c r="EQ179" s="78"/>
      <c r="ER179" s="78"/>
      <c r="ES179" s="79"/>
      <c r="EU179" s="78"/>
      <c r="EV179" s="78"/>
      <c r="EW179" s="79"/>
      <c r="EY179" s="78"/>
      <c r="EZ179" s="78"/>
      <c r="FA179" s="79"/>
      <c r="FC179" s="78"/>
      <c r="FD179" s="78"/>
      <c r="FE179" s="79"/>
      <c r="FG179" s="78"/>
      <c r="FH179" s="78"/>
      <c r="FI179" s="79"/>
      <c r="FK179" s="78"/>
      <c r="FL179" s="78"/>
      <c r="FM179" s="79"/>
      <c r="FO179" s="78"/>
      <c r="FP179" s="78"/>
      <c r="FQ179" s="79"/>
      <c r="FS179" s="78"/>
      <c r="FT179" s="78"/>
      <c r="FU179" s="79"/>
      <c r="FW179" s="78"/>
      <c r="FX179" s="78"/>
      <c r="FY179" s="79"/>
      <c r="GA179" s="78"/>
      <c r="GB179" s="78"/>
      <c r="GC179" s="79"/>
      <c r="GE179" s="78"/>
      <c r="GF179" s="78"/>
      <c r="GG179" s="79"/>
      <c r="GI179" s="78"/>
      <c r="GJ179" s="78"/>
      <c r="GK179" s="79"/>
      <c r="GM179" s="78"/>
      <c r="GN179" s="78"/>
      <c r="GO179" s="79"/>
      <c r="GQ179" s="78"/>
      <c r="GR179" s="78"/>
      <c r="GS179" s="79"/>
      <c r="GU179" s="78"/>
      <c r="GV179" s="78"/>
      <c r="GW179" s="79"/>
      <c r="GY179" s="78"/>
      <c r="GZ179" s="78"/>
      <c r="HA179" s="79"/>
      <c r="HC179" s="78"/>
      <c r="HD179" s="78"/>
      <c r="HE179" s="79"/>
      <c r="HG179" s="78"/>
      <c r="HH179" s="78"/>
      <c r="HI179" s="79"/>
      <c r="HK179" s="78"/>
      <c r="HL179" s="78"/>
      <c r="HM179" s="79"/>
      <c r="HO179" s="78"/>
      <c r="HP179" s="78"/>
      <c r="HQ179" s="79"/>
      <c r="HS179" s="78"/>
      <c r="HT179" s="78"/>
      <c r="HU179" s="79"/>
      <c r="HW179" s="78"/>
      <c r="HX179" s="78"/>
      <c r="HY179" s="79"/>
      <c r="IA179" s="78"/>
      <c r="IB179" s="78"/>
      <c r="IC179" s="79"/>
      <c r="IE179" s="78"/>
      <c r="IF179" s="78"/>
      <c r="IG179" s="79"/>
      <c r="II179" s="78"/>
      <c r="IJ179" s="78"/>
      <c r="IK179" s="79"/>
      <c r="IM179" s="78"/>
      <c r="IN179" s="78"/>
      <c r="IO179" s="79"/>
      <c r="IQ179" s="78"/>
      <c r="IR179" s="78"/>
      <c r="IS179" s="79"/>
      <c r="IU179" s="78"/>
    </row>
    <row r="180" spans="1:255" ht="15" customHeight="1" x14ac:dyDescent="0.2">
      <c r="A180" s="829"/>
      <c r="B180" s="66"/>
      <c r="C180" s="75"/>
      <c r="F180" s="69"/>
      <c r="G180" s="70"/>
      <c r="H180" s="70"/>
      <c r="I180" s="68"/>
      <c r="K180" s="70"/>
      <c r="L180" s="70"/>
      <c r="M180" s="68"/>
      <c r="O180" s="70"/>
      <c r="P180" s="70"/>
      <c r="Q180" s="68"/>
      <c r="S180" s="70"/>
      <c r="T180" s="70"/>
      <c r="U180" s="79"/>
      <c r="W180" s="78"/>
      <c r="X180" s="78"/>
      <c r="Y180" s="79"/>
      <c r="AA180" s="78"/>
      <c r="AB180" s="78"/>
      <c r="AC180" s="79"/>
      <c r="AE180" s="78"/>
      <c r="AF180" s="78"/>
      <c r="AG180" s="79"/>
      <c r="AI180" s="78"/>
      <c r="AJ180" s="78"/>
      <c r="AK180" s="79"/>
      <c r="AM180" s="78"/>
      <c r="AN180" s="78"/>
      <c r="AO180" s="79"/>
      <c r="AQ180" s="78"/>
      <c r="AR180" s="78"/>
      <c r="AS180" s="79"/>
      <c r="AU180" s="78"/>
      <c r="AV180" s="78"/>
      <c r="AW180" s="79"/>
      <c r="AY180" s="78"/>
      <c r="AZ180" s="78"/>
      <c r="BA180" s="79"/>
      <c r="BC180" s="78"/>
      <c r="BD180" s="78"/>
      <c r="BE180" s="79"/>
      <c r="BG180" s="78"/>
      <c r="BH180" s="78"/>
      <c r="BI180" s="79"/>
      <c r="BK180" s="78"/>
      <c r="BL180" s="78"/>
      <c r="BM180" s="79"/>
      <c r="BO180" s="78"/>
      <c r="BP180" s="78"/>
      <c r="BQ180" s="79"/>
      <c r="BS180" s="78"/>
      <c r="BT180" s="78"/>
      <c r="BU180" s="79"/>
      <c r="BW180" s="78"/>
      <c r="BX180" s="78"/>
      <c r="BY180" s="79"/>
      <c r="CA180" s="78"/>
      <c r="CB180" s="78"/>
      <c r="CC180" s="79"/>
      <c r="CE180" s="78"/>
      <c r="CF180" s="78"/>
      <c r="CG180" s="79"/>
      <c r="CI180" s="78"/>
      <c r="CJ180" s="78"/>
      <c r="CK180" s="79"/>
      <c r="CM180" s="78"/>
      <c r="CN180" s="78"/>
      <c r="CO180" s="79"/>
      <c r="CQ180" s="78"/>
      <c r="CR180" s="78"/>
      <c r="CS180" s="79"/>
      <c r="CU180" s="78"/>
      <c r="CV180" s="78"/>
      <c r="CW180" s="79"/>
      <c r="CY180" s="78"/>
      <c r="CZ180" s="78"/>
      <c r="DA180" s="79"/>
      <c r="DC180" s="78"/>
      <c r="DD180" s="78"/>
      <c r="DE180" s="79"/>
      <c r="DG180" s="78"/>
      <c r="DH180" s="78"/>
      <c r="DI180" s="79"/>
      <c r="DK180" s="78"/>
      <c r="DL180" s="78"/>
      <c r="DM180" s="79"/>
      <c r="DO180" s="78"/>
      <c r="DP180" s="78"/>
      <c r="DQ180" s="79"/>
      <c r="DS180" s="78"/>
      <c r="DT180" s="78"/>
      <c r="DU180" s="79"/>
      <c r="DW180" s="78"/>
      <c r="DX180" s="78"/>
      <c r="DY180" s="79"/>
      <c r="EA180" s="78"/>
      <c r="EB180" s="78"/>
      <c r="EC180" s="79"/>
      <c r="EE180" s="78"/>
      <c r="EF180" s="78"/>
      <c r="EG180" s="79"/>
      <c r="EI180" s="78"/>
      <c r="EJ180" s="78"/>
      <c r="EK180" s="79"/>
      <c r="EM180" s="78"/>
      <c r="EN180" s="78"/>
      <c r="EO180" s="79"/>
      <c r="EQ180" s="78"/>
      <c r="ER180" s="78"/>
      <c r="ES180" s="79"/>
      <c r="EU180" s="78"/>
      <c r="EV180" s="78"/>
      <c r="EW180" s="79"/>
      <c r="EY180" s="78"/>
      <c r="EZ180" s="78"/>
      <c r="FA180" s="79"/>
      <c r="FC180" s="78"/>
      <c r="FD180" s="78"/>
      <c r="FE180" s="79"/>
      <c r="FG180" s="78"/>
      <c r="FH180" s="78"/>
      <c r="FI180" s="79"/>
      <c r="FK180" s="78"/>
      <c r="FL180" s="78"/>
      <c r="FM180" s="79"/>
      <c r="FO180" s="78"/>
      <c r="FP180" s="78"/>
      <c r="FQ180" s="79"/>
      <c r="FS180" s="78"/>
      <c r="FT180" s="78"/>
      <c r="FU180" s="79"/>
      <c r="FW180" s="78"/>
      <c r="FX180" s="78"/>
      <c r="FY180" s="79"/>
      <c r="GA180" s="78"/>
      <c r="GB180" s="78"/>
      <c r="GC180" s="79"/>
      <c r="GE180" s="78"/>
      <c r="GF180" s="78"/>
      <c r="GG180" s="79"/>
      <c r="GI180" s="78"/>
      <c r="GJ180" s="78"/>
      <c r="GK180" s="79"/>
      <c r="GM180" s="78"/>
      <c r="GN180" s="78"/>
      <c r="GO180" s="79"/>
      <c r="GQ180" s="78"/>
      <c r="GR180" s="78"/>
      <c r="GS180" s="79"/>
      <c r="GU180" s="78"/>
      <c r="GV180" s="78"/>
      <c r="GW180" s="79"/>
      <c r="GY180" s="78"/>
      <c r="GZ180" s="78"/>
      <c r="HA180" s="79"/>
      <c r="HC180" s="78"/>
      <c r="HD180" s="78"/>
      <c r="HE180" s="79"/>
      <c r="HG180" s="78"/>
      <c r="HH180" s="78"/>
      <c r="HI180" s="79"/>
      <c r="HK180" s="78"/>
      <c r="HL180" s="78"/>
      <c r="HM180" s="79"/>
      <c r="HO180" s="78"/>
      <c r="HP180" s="78"/>
      <c r="HQ180" s="79"/>
      <c r="HS180" s="78"/>
      <c r="HT180" s="78"/>
      <c r="HU180" s="79"/>
      <c r="HW180" s="78"/>
      <c r="HX180" s="78"/>
      <c r="HY180" s="79"/>
      <c r="IA180" s="78"/>
      <c r="IB180" s="78"/>
      <c r="IC180" s="79"/>
      <c r="IE180" s="78"/>
      <c r="IF180" s="78"/>
      <c r="IG180" s="79"/>
      <c r="II180" s="78"/>
      <c r="IJ180" s="78"/>
      <c r="IK180" s="79"/>
      <c r="IM180" s="78"/>
      <c r="IN180" s="78"/>
      <c r="IO180" s="79"/>
      <c r="IQ180" s="78"/>
      <c r="IR180" s="78"/>
      <c r="IS180" s="79"/>
      <c r="IU180" s="78"/>
    </row>
    <row r="181" spans="1:255" ht="15" customHeight="1" x14ac:dyDescent="0.2">
      <c r="A181" s="829"/>
      <c r="B181" s="66"/>
      <c r="C181" s="75"/>
      <c r="E181" s="212"/>
      <c r="F181" s="69"/>
      <c r="G181" s="70"/>
      <c r="H181" s="70"/>
      <c r="I181" s="68"/>
      <c r="K181" s="70"/>
      <c r="L181" s="70"/>
      <c r="M181" s="68"/>
      <c r="O181" s="70"/>
      <c r="P181" s="70"/>
      <c r="Q181" s="68"/>
      <c r="S181" s="70"/>
      <c r="T181" s="70"/>
      <c r="U181" s="79"/>
      <c r="W181" s="78"/>
      <c r="X181" s="78"/>
      <c r="Y181" s="79"/>
      <c r="AA181" s="78"/>
      <c r="AB181" s="78"/>
      <c r="AC181" s="79"/>
      <c r="AE181" s="78"/>
      <c r="AF181" s="78"/>
      <c r="AG181" s="79"/>
      <c r="AI181" s="78"/>
      <c r="AJ181" s="78"/>
      <c r="AK181" s="79"/>
      <c r="AM181" s="78"/>
      <c r="AN181" s="78"/>
      <c r="AO181" s="79"/>
      <c r="AQ181" s="78"/>
      <c r="AR181" s="78"/>
      <c r="AS181" s="79"/>
      <c r="AU181" s="78"/>
      <c r="AV181" s="78"/>
      <c r="AW181" s="79"/>
      <c r="AY181" s="78"/>
      <c r="AZ181" s="78"/>
      <c r="BA181" s="79"/>
      <c r="BC181" s="78"/>
      <c r="BD181" s="78"/>
      <c r="BE181" s="79"/>
      <c r="BG181" s="78"/>
      <c r="BH181" s="78"/>
      <c r="BI181" s="79"/>
      <c r="BK181" s="78"/>
      <c r="BL181" s="78"/>
      <c r="BM181" s="79"/>
      <c r="BO181" s="78"/>
      <c r="BP181" s="78"/>
      <c r="BQ181" s="79"/>
      <c r="BS181" s="78"/>
      <c r="BT181" s="78"/>
      <c r="BU181" s="79"/>
      <c r="BW181" s="78"/>
      <c r="BX181" s="78"/>
      <c r="BY181" s="79"/>
      <c r="CA181" s="78"/>
      <c r="CB181" s="78"/>
      <c r="CC181" s="79"/>
      <c r="CE181" s="78"/>
      <c r="CF181" s="78"/>
      <c r="CG181" s="79"/>
      <c r="CI181" s="78"/>
      <c r="CJ181" s="78"/>
      <c r="CK181" s="79"/>
      <c r="CM181" s="78"/>
      <c r="CN181" s="78"/>
      <c r="CO181" s="79"/>
      <c r="CQ181" s="78"/>
      <c r="CR181" s="78"/>
      <c r="CS181" s="79"/>
      <c r="CU181" s="78"/>
      <c r="CV181" s="78"/>
      <c r="CW181" s="79"/>
      <c r="CY181" s="78"/>
      <c r="CZ181" s="78"/>
      <c r="DA181" s="79"/>
      <c r="DC181" s="78"/>
      <c r="DD181" s="78"/>
      <c r="DE181" s="79"/>
      <c r="DG181" s="78"/>
      <c r="DH181" s="78"/>
      <c r="DI181" s="79"/>
      <c r="DK181" s="78"/>
      <c r="DL181" s="78"/>
      <c r="DM181" s="79"/>
      <c r="DO181" s="78"/>
      <c r="DP181" s="78"/>
      <c r="DQ181" s="79"/>
      <c r="DS181" s="78"/>
      <c r="DT181" s="78"/>
      <c r="DU181" s="79"/>
      <c r="DW181" s="78"/>
      <c r="DX181" s="78"/>
      <c r="DY181" s="79"/>
      <c r="EA181" s="78"/>
      <c r="EB181" s="78"/>
      <c r="EC181" s="79"/>
      <c r="EE181" s="78"/>
      <c r="EF181" s="78"/>
      <c r="EG181" s="79"/>
      <c r="EI181" s="78"/>
      <c r="EJ181" s="78"/>
      <c r="EK181" s="79"/>
      <c r="EM181" s="78"/>
      <c r="EN181" s="78"/>
      <c r="EO181" s="79"/>
      <c r="EQ181" s="78"/>
      <c r="ER181" s="78"/>
      <c r="ES181" s="79"/>
      <c r="EU181" s="78"/>
      <c r="EV181" s="78"/>
      <c r="EW181" s="79"/>
      <c r="EY181" s="78"/>
      <c r="EZ181" s="78"/>
      <c r="FA181" s="79"/>
      <c r="FC181" s="78"/>
      <c r="FD181" s="78"/>
      <c r="FE181" s="79"/>
      <c r="FG181" s="78"/>
      <c r="FH181" s="78"/>
      <c r="FI181" s="79"/>
      <c r="FK181" s="78"/>
      <c r="FL181" s="78"/>
      <c r="FM181" s="79"/>
      <c r="FO181" s="78"/>
      <c r="FP181" s="78"/>
      <c r="FQ181" s="79"/>
      <c r="FS181" s="78"/>
      <c r="FT181" s="78"/>
      <c r="FU181" s="79"/>
      <c r="FW181" s="78"/>
      <c r="FX181" s="78"/>
      <c r="FY181" s="79"/>
      <c r="GA181" s="78"/>
      <c r="GB181" s="78"/>
      <c r="GC181" s="79"/>
      <c r="GE181" s="78"/>
      <c r="GF181" s="78"/>
      <c r="GG181" s="79"/>
      <c r="GI181" s="78"/>
      <c r="GJ181" s="78"/>
      <c r="GK181" s="79"/>
      <c r="GM181" s="78"/>
      <c r="GN181" s="78"/>
      <c r="GO181" s="79"/>
      <c r="GQ181" s="78"/>
      <c r="GR181" s="78"/>
      <c r="GS181" s="79"/>
      <c r="GU181" s="78"/>
      <c r="GV181" s="78"/>
      <c r="GW181" s="79"/>
      <c r="GY181" s="78"/>
      <c r="GZ181" s="78"/>
      <c r="HA181" s="79"/>
      <c r="HC181" s="78"/>
      <c r="HD181" s="78"/>
      <c r="HE181" s="79"/>
      <c r="HG181" s="78"/>
      <c r="HH181" s="78"/>
      <c r="HI181" s="79"/>
      <c r="HK181" s="78"/>
      <c r="HL181" s="78"/>
      <c r="HM181" s="79"/>
      <c r="HO181" s="78"/>
      <c r="HP181" s="78"/>
      <c r="HQ181" s="79"/>
      <c r="HS181" s="78"/>
      <c r="HT181" s="78"/>
      <c r="HU181" s="79"/>
      <c r="HW181" s="78"/>
      <c r="HX181" s="78"/>
      <c r="HY181" s="79"/>
      <c r="IA181" s="78"/>
      <c r="IB181" s="78"/>
      <c r="IC181" s="79"/>
      <c r="IE181" s="78"/>
      <c r="IF181" s="78"/>
      <c r="IG181" s="79"/>
      <c r="II181" s="78"/>
      <c r="IJ181" s="78"/>
      <c r="IK181" s="79"/>
      <c r="IM181" s="78"/>
      <c r="IN181" s="78"/>
      <c r="IO181" s="79"/>
      <c r="IQ181" s="78"/>
      <c r="IR181" s="78"/>
      <c r="IS181" s="79"/>
      <c r="IU181" s="78"/>
    </row>
    <row r="182" spans="1:255" ht="15" customHeight="1" x14ac:dyDescent="0.2">
      <c r="B182" s="66"/>
      <c r="E182" s="166"/>
      <c r="F182" s="69"/>
      <c r="G182" s="70"/>
      <c r="H182" s="70"/>
      <c r="I182" s="68"/>
      <c r="K182" s="70"/>
      <c r="L182" s="70"/>
      <c r="M182" s="68"/>
      <c r="O182" s="70"/>
      <c r="P182" s="70"/>
      <c r="Q182" s="68"/>
      <c r="S182" s="70"/>
      <c r="T182" s="70"/>
      <c r="U182" s="79"/>
      <c r="W182" s="78"/>
      <c r="X182" s="78"/>
      <c r="Y182" s="79"/>
      <c r="AA182" s="78"/>
      <c r="AB182" s="78"/>
      <c r="AC182" s="79"/>
      <c r="AE182" s="78"/>
      <c r="AF182" s="78"/>
      <c r="AG182" s="79"/>
      <c r="AI182" s="78"/>
      <c r="AJ182" s="78"/>
      <c r="AK182" s="79"/>
      <c r="AM182" s="78"/>
      <c r="AN182" s="78"/>
      <c r="AO182" s="79"/>
      <c r="AQ182" s="78"/>
      <c r="AR182" s="78"/>
      <c r="AS182" s="79"/>
      <c r="AU182" s="78"/>
      <c r="AV182" s="78"/>
      <c r="AW182" s="79"/>
      <c r="AY182" s="78"/>
      <c r="AZ182" s="78"/>
      <c r="BA182" s="79"/>
      <c r="BC182" s="78"/>
      <c r="BD182" s="78"/>
      <c r="BE182" s="79"/>
      <c r="BG182" s="78"/>
      <c r="BH182" s="78"/>
      <c r="BI182" s="79"/>
      <c r="BK182" s="78"/>
      <c r="BL182" s="78"/>
      <c r="BM182" s="79"/>
      <c r="BO182" s="78"/>
      <c r="BP182" s="78"/>
      <c r="BQ182" s="79"/>
      <c r="BS182" s="78"/>
      <c r="BT182" s="78"/>
      <c r="BU182" s="79"/>
      <c r="BW182" s="78"/>
      <c r="BX182" s="78"/>
      <c r="BY182" s="79"/>
      <c r="CA182" s="78"/>
      <c r="CB182" s="78"/>
      <c r="CC182" s="79"/>
      <c r="CE182" s="78"/>
      <c r="CF182" s="78"/>
      <c r="CG182" s="79"/>
      <c r="CI182" s="78"/>
      <c r="CJ182" s="78"/>
      <c r="CK182" s="79"/>
      <c r="CM182" s="78"/>
      <c r="CN182" s="78"/>
      <c r="CO182" s="79"/>
      <c r="CQ182" s="78"/>
      <c r="CR182" s="78"/>
      <c r="CS182" s="79"/>
      <c r="CU182" s="78"/>
      <c r="CV182" s="78"/>
      <c r="CW182" s="79"/>
      <c r="CY182" s="78"/>
      <c r="CZ182" s="78"/>
      <c r="DA182" s="79"/>
      <c r="DC182" s="78"/>
      <c r="DD182" s="78"/>
      <c r="DE182" s="79"/>
      <c r="DG182" s="78"/>
      <c r="DH182" s="78"/>
      <c r="DI182" s="79"/>
      <c r="DK182" s="78"/>
      <c r="DL182" s="78"/>
      <c r="DM182" s="79"/>
      <c r="DO182" s="78"/>
      <c r="DP182" s="78"/>
      <c r="DQ182" s="79"/>
      <c r="DS182" s="78"/>
      <c r="DT182" s="78"/>
      <c r="DU182" s="79"/>
      <c r="DW182" s="78"/>
      <c r="DX182" s="78"/>
      <c r="DY182" s="79"/>
      <c r="EA182" s="78"/>
      <c r="EB182" s="78"/>
      <c r="EC182" s="79"/>
      <c r="EE182" s="78"/>
      <c r="EF182" s="78"/>
      <c r="EG182" s="79"/>
      <c r="EI182" s="78"/>
      <c r="EJ182" s="78"/>
      <c r="EK182" s="79"/>
      <c r="EM182" s="78"/>
      <c r="EN182" s="78"/>
      <c r="EO182" s="79"/>
      <c r="EQ182" s="78"/>
      <c r="ER182" s="78"/>
      <c r="ES182" s="79"/>
      <c r="EU182" s="78"/>
      <c r="EV182" s="78"/>
      <c r="EW182" s="79"/>
      <c r="EY182" s="78"/>
      <c r="EZ182" s="78"/>
      <c r="FA182" s="79"/>
      <c r="FC182" s="78"/>
      <c r="FD182" s="78"/>
      <c r="FE182" s="79"/>
      <c r="FG182" s="78"/>
      <c r="FH182" s="78"/>
      <c r="FI182" s="79"/>
      <c r="FK182" s="78"/>
      <c r="FL182" s="78"/>
      <c r="FM182" s="79"/>
      <c r="FO182" s="78"/>
      <c r="FP182" s="78"/>
      <c r="FQ182" s="79"/>
      <c r="FS182" s="78"/>
      <c r="FT182" s="78"/>
      <c r="FU182" s="79"/>
      <c r="FW182" s="78"/>
      <c r="FX182" s="78"/>
      <c r="FY182" s="79"/>
      <c r="GA182" s="78"/>
      <c r="GB182" s="78"/>
      <c r="GC182" s="79"/>
      <c r="GE182" s="78"/>
      <c r="GF182" s="78"/>
      <c r="GG182" s="79"/>
      <c r="GI182" s="78"/>
      <c r="GJ182" s="78"/>
      <c r="GK182" s="79"/>
      <c r="GM182" s="78"/>
      <c r="GN182" s="78"/>
      <c r="GO182" s="79"/>
      <c r="GQ182" s="78"/>
      <c r="GR182" s="78"/>
      <c r="GS182" s="79"/>
      <c r="GU182" s="78"/>
      <c r="GV182" s="78"/>
      <c r="GW182" s="79"/>
      <c r="GY182" s="78"/>
      <c r="GZ182" s="78"/>
      <c r="HA182" s="79"/>
      <c r="HC182" s="78"/>
      <c r="HD182" s="78"/>
      <c r="HE182" s="79"/>
      <c r="HG182" s="78"/>
      <c r="HH182" s="78"/>
      <c r="HI182" s="79"/>
      <c r="HK182" s="78"/>
      <c r="HL182" s="78"/>
      <c r="HM182" s="79"/>
      <c r="HO182" s="78"/>
      <c r="HP182" s="78"/>
      <c r="HQ182" s="79"/>
      <c r="HS182" s="78"/>
      <c r="HT182" s="78"/>
      <c r="HU182" s="79"/>
      <c r="HW182" s="78"/>
      <c r="HX182" s="78"/>
      <c r="HY182" s="79"/>
      <c r="IA182" s="78"/>
      <c r="IB182" s="78"/>
      <c r="IC182" s="79"/>
      <c r="IE182" s="78"/>
      <c r="IF182" s="78"/>
      <c r="IG182" s="79"/>
      <c r="II182" s="78"/>
      <c r="IJ182" s="78"/>
      <c r="IK182" s="79"/>
      <c r="IM182" s="78"/>
      <c r="IN182" s="78"/>
      <c r="IO182" s="79"/>
      <c r="IQ182" s="78"/>
      <c r="IR182" s="78"/>
      <c r="IS182" s="79"/>
      <c r="IU182" s="78"/>
    </row>
    <row r="183" spans="1:255" ht="15" customHeight="1" x14ac:dyDescent="0.2">
      <c r="B183" s="66"/>
      <c r="E183" s="166"/>
      <c r="F183" s="70"/>
      <c r="G183" s="70"/>
      <c r="H183" s="70"/>
      <c r="I183" s="68"/>
      <c r="K183" s="70"/>
      <c r="L183" s="70"/>
      <c r="M183" s="68"/>
      <c r="O183" s="70"/>
      <c r="P183" s="70"/>
      <c r="Q183" s="68"/>
      <c r="S183" s="70"/>
      <c r="T183" s="70"/>
      <c r="U183" s="79"/>
      <c r="W183" s="78"/>
      <c r="X183" s="78"/>
      <c r="Y183" s="79"/>
      <c r="AA183" s="78"/>
      <c r="AB183" s="78"/>
      <c r="AC183" s="79"/>
      <c r="AE183" s="78"/>
      <c r="AF183" s="78"/>
      <c r="AG183" s="79"/>
      <c r="AI183" s="78"/>
      <c r="AJ183" s="78"/>
      <c r="AK183" s="79"/>
      <c r="AM183" s="78"/>
      <c r="AN183" s="78"/>
      <c r="AO183" s="79"/>
      <c r="AQ183" s="78"/>
      <c r="AR183" s="78"/>
      <c r="AS183" s="79"/>
      <c r="AU183" s="78"/>
      <c r="AV183" s="78"/>
      <c r="AW183" s="79"/>
      <c r="AY183" s="78"/>
      <c r="AZ183" s="78"/>
      <c r="BA183" s="79"/>
      <c r="BC183" s="78"/>
      <c r="BD183" s="78"/>
      <c r="BE183" s="79"/>
      <c r="BG183" s="78"/>
      <c r="BH183" s="78"/>
      <c r="BI183" s="79"/>
      <c r="BK183" s="78"/>
      <c r="BL183" s="78"/>
      <c r="BM183" s="79"/>
      <c r="BO183" s="78"/>
      <c r="BP183" s="78"/>
      <c r="BQ183" s="79"/>
      <c r="BS183" s="78"/>
      <c r="BT183" s="78"/>
      <c r="BU183" s="79"/>
      <c r="BW183" s="78"/>
      <c r="BX183" s="78"/>
      <c r="BY183" s="79"/>
      <c r="CA183" s="78"/>
      <c r="CB183" s="78"/>
      <c r="CC183" s="79"/>
      <c r="CE183" s="78"/>
      <c r="CF183" s="78"/>
      <c r="CG183" s="79"/>
      <c r="CI183" s="78"/>
      <c r="CJ183" s="78"/>
      <c r="CK183" s="79"/>
      <c r="CM183" s="78"/>
      <c r="CN183" s="78"/>
      <c r="CO183" s="79"/>
      <c r="CQ183" s="78"/>
      <c r="CR183" s="78"/>
      <c r="CS183" s="79"/>
      <c r="CU183" s="78"/>
      <c r="CV183" s="78"/>
      <c r="CW183" s="79"/>
      <c r="CY183" s="78"/>
      <c r="CZ183" s="78"/>
      <c r="DA183" s="79"/>
      <c r="DC183" s="78"/>
      <c r="DD183" s="78"/>
      <c r="DE183" s="79"/>
      <c r="DG183" s="78"/>
      <c r="DH183" s="78"/>
      <c r="DI183" s="79"/>
      <c r="DK183" s="78"/>
      <c r="DL183" s="78"/>
      <c r="DM183" s="79"/>
      <c r="DO183" s="78"/>
      <c r="DP183" s="78"/>
      <c r="DQ183" s="79"/>
      <c r="DS183" s="78"/>
      <c r="DT183" s="78"/>
      <c r="DU183" s="79"/>
      <c r="DW183" s="78"/>
      <c r="DX183" s="78"/>
      <c r="DY183" s="79"/>
      <c r="EA183" s="78"/>
      <c r="EB183" s="78"/>
      <c r="EC183" s="79"/>
      <c r="EE183" s="78"/>
      <c r="EF183" s="78"/>
      <c r="EG183" s="79"/>
      <c r="EI183" s="78"/>
      <c r="EJ183" s="78"/>
      <c r="EK183" s="79"/>
      <c r="EM183" s="78"/>
      <c r="EN183" s="78"/>
      <c r="EO183" s="79"/>
      <c r="EQ183" s="78"/>
      <c r="ER183" s="78"/>
      <c r="ES183" s="79"/>
      <c r="EU183" s="78"/>
      <c r="EV183" s="78"/>
      <c r="EW183" s="79"/>
      <c r="EY183" s="78"/>
      <c r="EZ183" s="78"/>
      <c r="FA183" s="79"/>
      <c r="FC183" s="78"/>
      <c r="FD183" s="78"/>
      <c r="FE183" s="79"/>
      <c r="FG183" s="78"/>
      <c r="FH183" s="78"/>
      <c r="FI183" s="79"/>
      <c r="FK183" s="78"/>
      <c r="FL183" s="78"/>
      <c r="FM183" s="79"/>
      <c r="FO183" s="78"/>
      <c r="FP183" s="78"/>
      <c r="FQ183" s="79"/>
      <c r="FS183" s="78"/>
      <c r="FT183" s="78"/>
      <c r="FU183" s="79"/>
      <c r="FW183" s="78"/>
      <c r="FX183" s="78"/>
      <c r="FY183" s="79"/>
      <c r="GA183" s="78"/>
      <c r="GB183" s="78"/>
      <c r="GC183" s="79"/>
      <c r="GE183" s="78"/>
      <c r="GF183" s="78"/>
      <c r="GG183" s="79"/>
      <c r="GI183" s="78"/>
      <c r="GJ183" s="78"/>
      <c r="GK183" s="79"/>
      <c r="GM183" s="78"/>
      <c r="GN183" s="78"/>
      <c r="GO183" s="79"/>
      <c r="GQ183" s="78"/>
      <c r="GR183" s="78"/>
      <c r="GS183" s="79"/>
      <c r="GU183" s="78"/>
      <c r="GV183" s="78"/>
      <c r="GW183" s="79"/>
      <c r="GY183" s="78"/>
      <c r="GZ183" s="78"/>
      <c r="HA183" s="79"/>
      <c r="HC183" s="78"/>
      <c r="HD183" s="78"/>
      <c r="HE183" s="79"/>
      <c r="HG183" s="78"/>
      <c r="HH183" s="78"/>
      <c r="HI183" s="79"/>
      <c r="HK183" s="78"/>
      <c r="HL183" s="78"/>
      <c r="HM183" s="79"/>
      <c r="HO183" s="78"/>
      <c r="HP183" s="78"/>
      <c r="HQ183" s="79"/>
      <c r="HS183" s="78"/>
      <c r="HT183" s="78"/>
      <c r="HU183" s="79"/>
      <c r="HW183" s="78"/>
      <c r="HX183" s="78"/>
      <c r="HY183" s="79"/>
      <c r="IA183" s="78"/>
      <c r="IB183" s="78"/>
      <c r="IC183" s="79"/>
      <c r="IE183" s="78"/>
      <c r="IF183" s="78"/>
      <c r="IG183" s="79"/>
      <c r="II183" s="78"/>
      <c r="IJ183" s="78"/>
      <c r="IK183" s="79"/>
      <c r="IM183" s="78"/>
      <c r="IN183" s="78"/>
      <c r="IO183" s="79"/>
      <c r="IQ183" s="78"/>
      <c r="IR183" s="78"/>
      <c r="IS183" s="79"/>
      <c r="IU183" s="78"/>
    </row>
    <row r="184" spans="1:255" ht="15" customHeight="1" x14ac:dyDescent="0.2">
      <c r="B184" s="66"/>
      <c r="E184" s="166"/>
      <c r="G184" s="70"/>
      <c r="H184" s="70"/>
      <c r="I184" s="68"/>
      <c r="K184" s="70"/>
      <c r="L184" s="70"/>
      <c r="M184" s="68"/>
      <c r="O184" s="70"/>
      <c r="P184" s="70"/>
      <c r="Q184" s="68"/>
      <c r="S184" s="70"/>
      <c r="T184" s="70"/>
      <c r="U184" s="79"/>
      <c r="W184" s="78"/>
      <c r="X184" s="78"/>
      <c r="Y184" s="79"/>
      <c r="AA184" s="78"/>
      <c r="AB184" s="78"/>
      <c r="AC184" s="79"/>
      <c r="AE184" s="78"/>
      <c r="AF184" s="78"/>
      <c r="AG184" s="79"/>
      <c r="AI184" s="78"/>
      <c r="AJ184" s="78"/>
      <c r="AK184" s="79"/>
      <c r="AM184" s="78"/>
      <c r="AN184" s="78"/>
      <c r="AO184" s="79"/>
      <c r="AQ184" s="78"/>
      <c r="AR184" s="78"/>
      <c r="AS184" s="79"/>
      <c r="AU184" s="78"/>
      <c r="AV184" s="78"/>
      <c r="AW184" s="79"/>
      <c r="AY184" s="78"/>
      <c r="AZ184" s="78"/>
      <c r="BA184" s="79"/>
      <c r="BC184" s="78"/>
      <c r="BD184" s="78"/>
      <c r="BE184" s="79"/>
      <c r="BG184" s="78"/>
      <c r="BH184" s="78"/>
      <c r="BI184" s="79"/>
      <c r="BK184" s="78"/>
      <c r="BL184" s="78"/>
      <c r="BM184" s="79"/>
      <c r="BO184" s="78"/>
      <c r="BP184" s="78"/>
      <c r="BQ184" s="79"/>
      <c r="BS184" s="78"/>
      <c r="BT184" s="78"/>
      <c r="BU184" s="79"/>
      <c r="BW184" s="78"/>
      <c r="BX184" s="78"/>
      <c r="BY184" s="79"/>
      <c r="CA184" s="78"/>
      <c r="CB184" s="78"/>
      <c r="CC184" s="79"/>
      <c r="CE184" s="78"/>
      <c r="CF184" s="78"/>
      <c r="CG184" s="79"/>
      <c r="CI184" s="78"/>
      <c r="CJ184" s="78"/>
      <c r="CK184" s="79"/>
      <c r="CM184" s="78"/>
      <c r="CN184" s="78"/>
      <c r="CO184" s="79"/>
      <c r="CQ184" s="78"/>
      <c r="CR184" s="78"/>
      <c r="CS184" s="79"/>
      <c r="CU184" s="78"/>
      <c r="CV184" s="78"/>
      <c r="CW184" s="79"/>
      <c r="CY184" s="78"/>
      <c r="CZ184" s="78"/>
      <c r="DA184" s="79"/>
      <c r="DC184" s="78"/>
      <c r="DD184" s="78"/>
      <c r="DE184" s="79"/>
      <c r="DG184" s="78"/>
      <c r="DH184" s="78"/>
      <c r="DI184" s="79"/>
      <c r="DK184" s="78"/>
      <c r="DL184" s="78"/>
      <c r="DM184" s="79"/>
      <c r="DO184" s="78"/>
      <c r="DP184" s="78"/>
      <c r="DQ184" s="79"/>
      <c r="DS184" s="78"/>
      <c r="DT184" s="78"/>
      <c r="DU184" s="79"/>
      <c r="DW184" s="78"/>
      <c r="DX184" s="78"/>
      <c r="DY184" s="79"/>
      <c r="EA184" s="78"/>
      <c r="EB184" s="78"/>
      <c r="EC184" s="79"/>
      <c r="EE184" s="78"/>
      <c r="EF184" s="78"/>
      <c r="EG184" s="79"/>
      <c r="EI184" s="78"/>
      <c r="EJ184" s="78"/>
      <c r="EK184" s="79"/>
      <c r="EM184" s="78"/>
      <c r="EN184" s="78"/>
      <c r="EO184" s="79"/>
      <c r="EQ184" s="78"/>
      <c r="ER184" s="78"/>
      <c r="ES184" s="79"/>
      <c r="EU184" s="78"/>
      <c r="EV184" s="78"/>
      <c r="EW184" s="79"/>
      <c r="EY184" s="78"/>
      <c r="EZ184" s="78"/>
      <c r="FA184" s="79"/>
      <c r="FC184" s="78"/>
      <c r="FD184" s="78"/>
      <c r="FE184" s="79"/>
      <c r="FG184" s="78"/>
      <c r="FH184" s="78"/>
      <c r="FI184" s="79"/>
      <c r="FK184" s="78"/>
      <c r="FL184" s="78"/>
      <c r="FM184" s="79"/>
      <c r="FO184" s="78"/>
      <c r="FP184" s="78"/>
      <c r="FQ184" s="79"/>
      <c r="FS184" s="78"/>
      <c r="FT184" s="78"/>
      <c r="FU184" s="79"/>
      <c r="FW184" s="78"/>
      <c r="FX184" s="78"/>
      <c r="FY184" s="79"/>
      <c r="GA184" s="78"/>
      <c r="GB184" s="78"/>
      <c r="GC184" s="79"/>
      <c r="GE184" s="78"/>
      <c r="GF184" s="78"/>
      <c r="GG184" s="79"/>
      <c r="GI184" s="78"/>
      <c r="GJ184" s="78"/>
      <c r="GK184" s="79"/>
      <c r="GM184" s="78"/>
      <c r="GN184" s="78"/>
      <c r="GO184" s="79"/>
      <c r="GQ184" s="78"/>
      <c r="GR184" s="78"/>
      <c r="GS184" s="79"/>
      <c r="GU184" s="78"/>
      <c r="GV184" s="78"/>
      <c r="GW184" s="79"/>
      <c r="GY184" s="78"/>
      <c r="GZ184" s="78"/>
      <c r="HA184" s="79"/>
      <c r="HC184" s="78"/>
      <c r="HD184" s="78"/>
      <c r="HE184" s="79"/>
      <c r="HG184" s="78"/>
      <c r="HH184" s="78"/>
      <c r="HI184" s="79"/>
      <c r="HK184" s="78"/>
      <c r="HL184" s="78"/>
      <c r="HM184" s="79"/>
      <c r="HO184" s="78"/>
      <c r="HP184" s="78"/>
      <c r="HQ184" s="79"/>
      <c r="HS184" s="78"/>
      <c r="HT184" s="78"/>
      <c r="HU184" s="79"/>
      <c r="HW184" s="78"/>
      <c r="HX184" s="78"/>
      <c r="HY184" s="79"/>
      <c r="IA184" s="78"/>
      <c r="IB184" s="78"/>
      <c r="IC184" s="79"/>
      <c r="IE184" s="78"/>
      <c r="IF184" s="78"/>
      <c r="IG184" s="79"/>
      <c r="II184" s="78"/>
      <c r="IJ184" s="78"/>
      <c r="IK184" s="79"/>
      <c r="IM184" s="78"/>
      <c r="IN184" s="78"/>
      <c r="IO184" s="79"/>
      <c r="IQ184" s="78"/>
      <c r="IR184" s="78"/>
      <c r="IS184" s="79"/>
      <c r="IU184" s="78"/>
    </row>
    <row r="185" spans="1:255" ht="15" customHeight="1" x14ac:dyDescent="0.2">
      <c r="A185" s="829"/>
      <c r="E185" s="166"/>
      <c r="F185" s="70"/>
      <c r="G185" s="70"/>
      <c r="H185" s="70"/>
      <c r="I185" s="68"/>
      <c r="K185" s="70"/>
      <c r="L185" s="70"/>
      <c r="M185" s="68"/>
      <c r="O185" s="70"/>
      <c r="P185" s="70"/>
      <c r="Q185" s="68"/>
      <c r="S185" s="70"/>
      <c r="T185" s="70"/>
      <c r="U185" s="79"/>
      <c r="W185" s="78"/>
      <c r="X185" s="78"/>
      <c r="Y185" s="79"/>
      <c r="AA185" s="78"/>
      <c r="AB185" s="78"/>
      <c r="AC185" s="79"/>
      <c r="AE185" s="78"/>
      <c r="AF185" s="78"/>
      <c r="AG185" s="79"/>
      <c r="AI185" s="78"/>
      <c r="AJ185" s="78"/>
      <c r="AK185" s="79"/>
      <c r="AM185" s="78"/>
      <c r="AN185" s="78"/>
      <c r="AO185" s="79"/>
      <c r="AQ185" s="78"/>
      <c r="AR185" s="78"/>
      <c r="AS185" s="79"/>
      <c r="AU185" s="78"/>
      <c r="AV185" s="78"/>
      <c r="AW185" s="79"/>
      <c r="AY185" s="78"/>
      <c r="AZ185" s="78"/>
      <c r="BA185" s="79"/>
      <c r="BC185" s="78"/>
      <c r="BD185" s="78"/>
      <c r="BE185" s="79"/>
      <c r="BG185" s="78"/>
      <c r="BH185" s="78"/>
      <c r="BI185" s="79"/>
      <c r="BK185" s="78"/>
      <c r="BL185" s="78"/>
      <c r="BM185" s="79"/>
      <c r="BO185" s="78"/>
      <c r="BP185" s="78"/>
      <c r="BQ185" s="79"/>
      <c r="BS185" s="78"/>
      <c r="BT185" s="78"/>
      <c r="BU185" s="79"/>
      <c r="BW185" s="78"/>
      <c r="BX185" s="78"/>
      <c r="BY185" s="79"/>
      <c r="CA185" s="78"/>
      <c r="CB185" s="78"/>
      <c r="CC185" s="79"/>
      <c r="CE185" s="78"/>
      <c r="CF185" s="78"/>
      <c r="CG185" s="79"/>
      <c r="CI185" s="78"/>
      <c r="CJ185" s="78"/>
      <c r="CK185" s="79"/>
      <c r="CM185" s="78"/>
      <c r="CN185" s="78"/>
      <c r="CO185" s="79"/>
      <c r="CQ185" s="78"/>
      <c r="CR185" s="78"/>
      <c r="CS185" s="79"/>
      <c r="CU185" s="78"/>
      <c r="CV185" s="78"/>
      <c r="CW185" s="79"/>
      <c r="CY185" s="78"/>
      <c r="CZ185" s="78"/>
      <c r="DA185" s="79"/>
      <c r="DC185" s="78"/>
      <c r="DD185" s="78"/>
      <c r="DE185" s="79"/>
      <c r="DG185" s="78"/>
      <c r="DH185" s="78"/>
      <c r="DI185" s="79"/>
      <c r="DK185" s="78"/>
      <c r="DL185" s="78"/>
      <c r="DM185" s="79"/>
      <c r="DO185" s="78"/>
      <c r="DP185" s="78"/>
      <c r="DQ185" s="79"/>
      <c r="DS185" s="78"/>
      <c r="DT185" s="78"/>
      <c r="DU185" s="79"/>
      <c r="DW185" s="78"/>
      <c r="DX185" s="78"/>
      <c r="DY185" s="79"/>
      <c r="EA185" s="78"/>
      <c r="EB185" s="78"/>
      <c r="EC185" s="79"/>
      <c r="EE185" s="78"/>
      <c r="EF185" s="78"/>
      <c r="EG185" s="79"/>
      <c r="EI185" s="78"/>
      <c r="EJ185" s="78"/>
      <c r="EK185" s="79"/>
      <c r="EM185" s="78"/>
      <c r="EN185" s="78"/>
      <c r="EO185" s="79"/>
      <c r="EQ185" s="78"/>
      <c r="ER185" s="78"/>
      <c r="ES185" s="79"/>
      <c r="EU185" s="78"/>
      <c r="EV185" s="78"/>
      <c r="EW185" s="79"/>
      <c r="EY185" s="78"/>
      <c r="EZ185" s="78"/>
      <c r="FA185" s="79"/>
      <c r="FC185" s="78"/>
      <c r="FD185" s="78"/>
      <c r="FE185" s="79"/>
      <c r="FG185" s="78"/>
      <c r="FH185" s="78"/>
      <c r="FI185" s="79"/>
      <c r="FK185" s="78"/>
      <c r="FL185" s="78"/>
      <c r="FM185" s="79"/>
      <c r="FO185" s="78"/>
      <c r="FP185" s="78"/>
      <c r="FQ185" s="79"/>
      <c r="FS185" s="78"/>
      <c r="FT185" s="78"/>
      <c r="FU185" s="79"/>
      <c r="FW185" s="78"/>
      <c r="FX185" s="78"/>
      <c r="FY185" s="79"/>
      <c r="GA185" s="78"/>
      <c r="GB185" s="78"/>
      <c r="GC185" s="79"/>
      <c r="GE185" s="78"/>
      <c r="GF185" s="78"/>
      <c r="GG185" s="79"/>
      <c r="GI185" s="78"/>
      <c r="GJ185" s="78"/>
      <c r="GK185" s="79"/>
      <c r="GM185" s="78"/>
      <c r="GN185" s="78"/>
      <c r="GO185" s="79"/>
      <c r="GQ185" s="78"/>
      <c r="GR185" s="78"/>
      <c r="GS185" s="79"/>
      <c r="GU185" s="78"/>
      <c r="GV185" s="78"/>
      <c r="GW185" s="79"/>
      <c r="GY185" s="78"/>
      <c r="GZ185" s="78"/>
      <c r="HA185" s="79"/>
      <c r="HC185" s="78"/>
      <c r="HD185" s="78"/>
      <c r="HE185" s="79"/>
      <c r="HG185" s="78"/>
      <c r="HH185" s="78"/>
      <c r="HI185" s="79"/>
      <c r="HK185" s="78"/>
      <c r="HL185" s="78"/>
      <c r="HM185" s="79"/>
      <c r="HO185" s="78"/>
      <c r="HP185" s="78"/>
      <c r="HQ185" s="79"/>
      <c r="HS185" s="78"/>
      <c r="HT185" s="78"/>
      <c r="HU185" s="79"/>
      <c r="HW185" s="78"/>
      <c r="HX185" s="78"/>
      <c r="HY185" s="79"/>
      <c r="IA185" s="78"/>
      <c r="IB185" s="78"/>
      <c r="IC185" s="79"/>
      <c r="IE185" s="78"/>
      <c r="IF185" s="78"/>
      <c r="IG185" s="79"/>
      <c r="II185" s="78"/>
      <c r="IJ185" s="78"/>
      <c r="IK185" s="79"/>
      <c r="IM185" s="78"/>
      <c r="IN185" s="78"/>
      <c r="IO185" s="79"/>
      <c r="IQ185" s="78"/>
      <c r="IR185" s="78"/>
      <c r="IS185" s="79"/>
      <c r="IU185" s="78"/>
    </row>
    <row r="186" spans="1:255" ht="15" customHeight="1" x14ac:dyDescent="0.2">
      <c r="A186" s="829"/>
      <c r="E186" s="166"/>
      <c r="F186" s="70"/>
      <c r="G186" s="70"/>
      <c r="H186" s="70"/>
      <c r="I186" s="68"/>
      <c r="K186" s="70"/>
      <c r="L186" s="70"/>
      <c r="M186" s="68"/>
      <c r="O186" s="70"/>
      <c r="P186" s="70"/>
      <c r="Q186" s="68"/>
      <c r="S186" s="70"/>
      <c r="T186" s="70"/>
      <c r="U186" s="79"/>
      <c r="W186" s="78"/>
      <c r="X186" s="78"/>
      <c r="Y186" s="79"/>
      <c r="AA186" s="78"/>
      <c r="AB186" s="78"/>
      <c r="AC186" s="79"/>
      <c r="AE186" s="78"/>
      <c r="AF186" s="78"/>
      <c r="AG186" s="79"/>
      <c r="AI186" s="78"/>
      <c r="AJ186" s="78"/>
      <c r="AK186" s="79"/>
      <c r="AM186" s="78"/>
      <c r="AN186" s="78"/>
      <c r="AO186" s="79"/>
      <c r="AQ186" s="78"/>
      <c r="AR186" s="78"/>
      <c r="AS186" s="79"/>
      <c r="AU186" s="78"/>
      <c r="AV186" s="78"/>
      <c r="AW186" s="79"/>
      <c r="AY186" s="78"/>
      <c r="AZ186" s="78"/>
      <c r="BA186" s="79"/>
      <c r="BC186" s="78"/>
      <c r="BD186" s="78"/>
      <c r="BE186" s="79"/>
      <c r="BG186" s="78"/>
      <c r="BH186" s="78"/>
      <c r="BI186" s="79"/>
      <c r="BK186" s="78"/>
      <c r="BL186" s="78"/>
      <c r="BM186" s="79"/>
      <c r="BO186" s="78"/>
      <c r="BP186" s="78"/>
      <c r="BQ186" s="79"/>
      <c r="BS186" s="78"/>
      <c r="BT186" s="78"/>
      <c r="BU186" s="79"/>
      <c r="BW186" s="78"/>
      <c r="BX186" s="78"/>
      <c r="BY186" s="79"/>
      <c r="CA186" s="78"/>
      <c r="CB186" s="78"/>
      <c r="CC186" s="79"/>
      <c r="CE186" s="78"/>
      <c r="CF186" s="78"/>
      <c r="CG186" s="79"/>
      <c r="CI186" s="78"/>
      <c r="CJ186" s="78"/>
      <c r="CK186" s="79"/>
      <c r="CM186" s="78"/>
      <c r="CN186" s="78"/>
      <c r="CO186" s="79"/>
      <c r="CQ186" s="78"/>
      <c r="CR186" s="78"/>
      <c r="CS186" s="79"/>
      <c r="CU186" s="78"/>
      <c r="CV186" s="78"/>
      <c r="CW186" s="79"/>
      <c r="CY186" s="78"/>
      <c r="CZ186" s="78"/>
      <c r="DA186" s="79"/>
      <c r="DC186" s="78"/>
      <c r="DD186" s="78"/>
      <c r="DE186" s="79"/>
      <c r="DG186" s="78"/>
      <c r="DH186" s="78"/>
      <c r="DI186" s="79"/>
      <c r="DK186" s="78"/>
      <c r="DL186" s="78"/>
      <c r="DM186" s="79"/>
      <c r="DO186" s="78"/>
      <c r="DP186" s="78"/>
      <c r="DQ186" s="79"/>
      <c r="DS186" s="78"/>
      <c r="DT186" s="78"/>
      <c r="DU186" s="79"/>
      <c r="DW186" s="78"/>
      <c r="DX186" s="78"/>
      <c r="DY186" s="79"/>
      <c r="EA186" s="78"/>
      <c r="EB186" s="78"/>
      <c r="EC186" s="79"/>
      <c r="EE186" s="78"/>
      <c r="EF186" s="78"/>
      <c r="EG186" s="79"/>
      <c r="EI186" s="78"/>
      <c r="EJ186" s="78"/>
      <c r="EK186" s="79"/>
      <c r="EM186" s="78"/>
      <c r="EN186" s="78"/>
      <c r="EO186" s="79"/>
      <c r="EQ186" s="78"/>
      <c r="ER186" s="78"/>
      <c r="ES186" s="79"/>
      <c r="EU186" s="78"/>
      <c r="EV186" s="78"/>
      <c r="EW186" s="79"/>
      <c r="EY186" s="78"/>
      <c r="EZ186" s="78"/>
      <c r="FA186" s="79"/>
      <c r="FC186" s="78"/>
      <c r="FD186" s="78"/>
      <c r="FE186" s="79"/>
      <c r="FG186" s="78"/>
      <c r="FH186" s="78"/>
      <c r="FI186" s="79"/>
      <c r="FK186" s="78"/>
      <c r="FL186" s="78"/>
      <c r="FM186" s="79"/>
      <c r="FO186" s="78"/>
      <c r="FP186" s="78"/>
      <c r="FQ186" s="79"/>
      <c r="FS186" s="78"/>
      <c r="FT186" s="78"/>
      <c r="FU186" s="79"/>
      <c r="FW186" s="78"/>
      <c r="FX186" s="78"/>
      <c r="FY186" s="79"/>
      <c r="GA186" s="78"/>
      <c r="GB186" s="78"/>
      <c r="GC186" s="79"/>
      <c r="GE186" s="78"/>
      <c r="GF186" s="78"/>
      <c r="GG186" s="79"/>
      <c r="GI186" s="78"/>
      <c r="GJ186" s="78"/>
      <c r="GK186" s="79"/>
      <c r="GM186" s="78"/>
      <c r="GN186" s="78"/>
      <c r="GO186" s="79"/>
      <c r="GQ186" s="78"/>
      <c r="GR186" s="78"/>
      <c r="GS186" s="79"/>
      <c r="GU186" s="78"/>
      <c r="GV186" s="78"/>
      <c r="GW186" s="79"/>
      <c r="GY186" s="78"/>
      <c r="GZ186" s="78"/>
      <c r="HA186" s="79"/>
      <c r="HC186" s="78"/>
      <c r="HD186" s="78"/>
      <c r="HE186" s="79"/>
      <c r="HG186" s="78"/>
      <c r="HH186" s="78"/>
      <c r="HI186" s="79"/>
      <c r="HK186" s="78"/>
      <c r="HL186" s="78"/>
      <c r="HM186" s="79"/>
      <c r="HO186" s="78"/>
      <c r="HP186" s="78"/>
      <c r="HQ186" s="79"/>
      <c r="HS186" s="78"/>
      <c r="HT186" s="78"/>
      <c r="HU186" s="79"/>
      <c r="HW186" s="78"/>
      <c r="HX186" s="78"/>
      <c r="HY186" s="79"/>
      <c r="IA186" s="78"/>
      <c r="IB186" s="78"/>
      <c r="IC186" s="79"/>
      <c r="IE186" s="78"/>
      <c r="IF186" s="78"/>
      <c r="IG186" s="79"/>
      <c r="II186" s="78"/>
      <c r="IJ186" s="78"/>
      <c r="IK186" s="79"/>
      <c r="IM186" s="78"/>
      <c r="IN186" s="78"/>
      <c r="IO186" s="79"/>
      <c r="IQ186" s="78"/>
      <c r="IR186" s="78"/>
      <c r="IS186" s="79"/>
      <c r="IU186" s="78"/>
    </row>
    <row r="187" spans="1:255" ht="15" customHeight="1" x14ac:dyDescent="0.2">
      <c r="A187" s="829"/>
      <c r="E187" s="70"/>
      <c r="F187" s="214"/>
      <c r="G187" s="70"/>
      <c r="H187" s="70"/>
      <c r="I187" s="68"/>
      <c r="K187" s="70"/>
      <c r="L187" s="70"/>
      <c r="M187" s="68"/>
      <c r="O187" s="70"/>
      <c r="P187" s="70"/>
      <c r="Q187" s="68"/>
      <c r="S187" s="70"/>
      <c r="T187" s="70"/>
      <c r="U187" s="79"/>
      <c r="W187" s="78"/>
      <c r="X187" s="78"/>
      <c r="Y187" s="79"/>
      <c r="AA187" s="78"/>
      <c r="AB187" s="78"/>
      <c r="AC187" s="79"/>
      <c r="AE187" s="78"/>
      <c r="AF187" s="78"/>
      <c r="AG187" s="79"/>
      <c r="AI187" s="78"/>
      <c r="AJ187" s="78"/>
      <c r="AK187" s="79"/>
      <c r="AM187" s="78"/>
      <c r="AN187" s="78"/>
      <c r="AO187" s="79"/>
      <c r="AQ187" s="78"/>
      <c r="AR187" s="78"/>
      <c r="AS187" s="79"/>
      <c r="AU187" s="78"/>
      <c r="AV187" s="78"/>
      <c r="AW187" s="79"/>
      <c r="AY187" s="78"/>
      <c r="AZ187" s="78"/>
      <c r="BA187" s="79"/>
      <c r="BC187" s="78"/>
      <c r="BD187" s="78"/>
      <c r="BE187" s="79"/>
      <c r="BG187" s="78"/>
      <c r="BH187" s="78"/>
      <c r="BI187" s="79"/>
      <c r="BK187" s="78"/>
      <c r="BL187" s="78"/>
      <c r="BM187" s="79"/>
      <c r="BO187" s="78"/>
      <c r="BP187" s="78"/>
      <c r="BQ187" s="79"/>
      <c r="BS187" s="78"/>
      <c r="BT187" s="78"/>
      <c r="BU187" s="79"/>
      <c r="BW187" s="78"/>
      <c r="BX187" s="78"/>
      <c r="BY187" s="79"/>
      <c r="CA187" s="78"/>
      <c r="CB187" s="78"/>
      <c r="CC187" s="79"/>
      <c r="CE187" s="78"/>
      <c r="CF187" s="78"/>
      <c r="CG187" s="79"/>
      <c r="CI187" s="78"/>
      <c r="CJ187" s="78"/>
      <c r="CK187" s="79"/>
      <c r="CM187" s="78"/>
      <c r="CN187" s="78"/>
      <c r="CO187" s="79"/>
      <c r="CQ187" s="78"/>
      <c r="CR187" s="78"/>
      <c r="CS187" s="79"/>
      <c r="CU187" s="78"/>
      <c r="CV187" s="78"/>
      <c r="CW187" s="79"/>
      <c r="CY187" s="78"/>
      <c r="CZ187" s="78"/>
      <c r="DA187" s="79"/>
      <c r="DC187" s="78"/>
      <c r="DD187" s="78"/>
      <c r="DE187" s="79"/>
      <c r="DG187" s="78"/>
      <c r="DH187" s="78"/>
      <c r="DI187" s="79"/>
      <c r="DK187" s="78"/>
      <c r="DL187" s="78"/>
      <c r="DM187" s="79"/>
      <c r="DO187" s="78"/>
      <c r="DP187" s="78"/>
      <c r="DQ187" s="79"/>
      <c r="DS187" s="78"/>
      <c r="DT187" s="78"/>
      <c r="DU187" s="79"/>
      <c r="DW187" s="78"/>
      <c r="DX187" s="78"/>
      <c r="DY187" s="79"/>
      <c r="EA187" s="78"/>
      <c r="EB187" s="78"/>
      <c r="EC187" s="79"/>
      <c r="EE187" s="78"/>
      <c r="EF187" s="78"/>
      <c r="EG187" s="79"/>
      <c r="EI187" s="78"/>
      <c r="EJ187" s="78"/>
      <c r="EK187" s="79"/>
      <c r="EM187" s="78"/>
      <c r="EN187" s="78"/>
      <c r="EO187" s="79"/>
      <c r="EQ187" s="78"/>
      <c r="ER187" s="78"/>
      <c r="ES187" s="79"/>
      <c r="EU187" s="78"/>
      <c r="EV187" s="78"/>
      <c r="EW187" s="79"/>
      <c r="EY187" s="78"/>
      <c r="EZ187" s="78"/>
      <c r="FA187" s="79"/>
      <c r="FC187" s="78"/>
      <c r="FD187" s="78"/>
      <c r="FE187" s="79"/>
      <c r="FG187" s="78"/>
      <c r="FH187" s="78"/>
      <c r="FI187" s="79"/>
      <c r="FK187" s="78"/>
      <c r="FL187" s="78"/>
      <c r="FM187" s="79"/>
      <c r="FO187" s="78"/>
      <c r="FP187" s="78"/>
      <c r="FQ187" s="79"/>
      <c r="FS187" s="78"/>
      <c r="FT187" s="78"/>
      <c r="FU187" s="79"/>
      <c r="FW187" s="78"/>
      <c r="FX187" s="78"/>
      <c r="FY187" s="79"/>
      <c r="GA187" s="78"/>
      <c r="GB187" s="78"/>
      <c r="GC187" s="79"/>
      <c r="GE187" s="78"/>
      <c r="GF187" s="78"/>
      <c r="GG187" s="79"/>
      <c r="GI187" s="78"/>
      <c r="GJ187" s="78"/>
      <c r="GK187" s="79"/>
      <c r="GM187" s="78"/>
      <c r="GN187" s="78"/>
      <c r="GO187" s="79"/>
      <c r="GQ187" s="78"/>
      <c r="GR187" s="78"/>
      <c r="GS187" s="79"/>
      <c r="GU187" s="78"/>
      <c r="GV187" s="78"/>
      <c r="GW187" s="79"/>
      <c r="GY187" s="78"/>
      <c r="GZ187" s="78"/>
      <c r="HA187" s="79"/>
      <c r="HC187" s="78"/>
      <c r="HD187" s="78"/>
      <c r="HE187" s="79"/>
      <c r="HG187" s="78"/>
      <c r="HH187" s="78"/>
      <c r="HI187" s="79"/>
      <c r="HK187" s="78"/>
      <c r="HL187" s="78"/>
      <c r="HM187" s="79"/>
      <c r="HO187" s="78"/>
      <c r="HP187" s="78"/>
      <c r="HQ187" s="79"/>
      <c r="HS187" s="78"/>
      <c r="HT187" s="78"/>
      <c r="HU187" s="79"/>
      <c r="HW187" s="78"/>
      <c r="HX187" s="78"/>
      <c r="HY187" s="79"/>
      <c r="IA187" s="78"/>
      <c r="IB187" s="78"/>
      <c r="IC187" s="79"/>
      <c r="IE187" s="78"/>
      <c r="IF187" s="78"/>
      <c r="IG187" s="79"/>
      <c r="II187" s="78"/>
      <c r="IJ187" s="78"/>
      <c r="IK187" s="79"/>
      <c r="IM187" s="78"/>
      <c r="IN187" s="78"/>
      <c r="IO187" s="79"/>
      <c r="IQ187" s="78"/>
      <c r="IR187" s="78"/>
      <c r="IS187" s="79"/>
      <c r="IU187" s="78"/>
    </row>
    <row r="188" spans="1:255" ht="15" customHeight="1" x14ac:dyDescent="0.2">
      <c r="E188" s="216"/>
      <c r="F188" s="70"/>
      <c r="G188" s="70"/>
      <c r="H188" s="70"/>
      <c r="I188" s="68"/>
      <c r="K188" s="70"/>
      <c r="L188" s="70"/>
      <c r="M188" s="68"/>
      <c r="O188" s="70"/>
      <c r="P188" s="70"/>
      <c r="Q188" s="68"/>
      <c r="S188" s="70"/>
      <c r="T188" s="70"/>
      <c r="U188" s="79"/>
      <c r="W188" s="78"/>
      <c r="X188" s="78"/>
      <c r="Y188" s="79"/>
      <c r="AA188" s="78"/>
      <c r="AB188" s="78"/>
      <c r="AC188" s="79"/>
      <c r="AE188" s="78"/>
      <c r="AF188" s="78"/>
      <c r="AG188" s="79"/>
      <c r="AI188" s="78"/>
      <c r="AJ188" s="78"/>
      <c r="AK188" s="79"/>
      <c r="AM188" s="78"/>
      <c r="AN188" s="78"/>
      <c r="AO188" s="79"/>
      <c r="AQ188" s="78"/>
      <c r="AR188" s="78"/>
      <c r="AS188" s="79"/>
      <c r="AU188" s="78"/>
      <c r="AV188" s="78"/>
      <c r="AW188" s="79"/>
      <c r="AY188" s="78"/>
      <c r="AZ188" s="78"/>
      <c r="BA188" s="79"/>
      <c r="BC188" s="78"/>
      <c r="BD188" s="78"/>
      <c r="BE188" s="79"/>
      <c r="BG188" s="78"/>
      <c r="BH188" s="78"/>
      <c r="BI188" s="79"/>
      <c r="BK188" s="78"/>
      <c r="BL188" s="78"/>
      <c r="BM188" s="79"/>
      <c r="BO188" s="78"/>
      <c r="BP188" s="78"/>
      <c r="BQ188" s="79"/>
      <c r="BS188" s="78"/>
      <c r="BT188" s="78"/>
      <c r="BU188" s="79"/>
      <c r="BW188" s="78"/>
      <c r="BX188" s="78"/>
      <c r="BY188" s="79"/>
      <c r="CA188" s="78"/>
      <c r="CB188" s="78"/>
      <c r="CC188" s="79"/>
      <c r="CE188" s="78"/>
      <c r="CF188" s="78"/>
      <c r="CG188" s="79"/>
      <c r="CI188" s="78"/>
      <c r="CJ188" s="78"/>
      <c r="CK188" s="79"/>
      <c r="CM188" s="78"/>
      <c r="CN188" s="78"/>
      <c r="CO188" s="79"/>
      <c r="CQ188" s="78"/>
      <c r="CR188" s="78"/>
      <c r="CS188" s="79"/>
      <c r="CU188" s="78"/>
      <c r="CV188" s="78"/>
      <c r="CW188" s="79"/>
      <c r="CY188" s="78"/>
      <c r="CZ188" s="78"/>
      <c r="DA188" s="79"/>
      <c r="DC188" s="78"/>
      <c r="DD188" s="78"/>
      <c r="DE188" s="79"/>
      <c r="DG188" s="78"/>
      <c r="DH188" s="78"/>
      <c r="DI188" s="79"/>
      <c r="DK188" s="78"/>
      <c r="DL188" s="78"/>
      <c r="DM188" s="79"/>
      <c r="DO188" s="78"/>
      <c r="DP188" s="78"/>
      <c r="DQ188" s="79"/>
      <c r="DS188" s="78"/>
      <c r="DT188" s="78"/>
      <c r="DU188" s="79"/>
      <c r="DW188" s="78"/>
      <c r="DX188" s="78"/>
      <c r="DY188" s="79"/>
      <c r="EA188" s="78"/>
      <c r="EB188" s="78"/>
      <c r="EC188" s="79"/>
      <c r="EE188" s="78"/>
      <c r="EF188" s="78"/>
      <c r="EG188" s="79"/>
      <c r="EI188" s="78"/>
      <c r="EJ188" s="78"/>
      <c r="EK188" s="79"/>
      <c r="EM188" s="78"/>
      <c r="EN188" s="78"/>
      <c r="EO188" s="79"/>
      <c r="EQ188" s="78"/>
      <c r="ER188" s="78"/>
      <c r="ES188" s="79"/>
      <c r="EU188" s="78"/>
      <c r="EV188" s="78"/>
      <c r="EW188" s="79"/>
      <c r="EY188" s="78"/>
      <c r="EZ188" s="78"/>
      <c r="FA188" s="79"/>
      <c r="FC188" s="78"/>
      <c r="FD188" s="78"/>
      <c r="FE188" s="79"/>
      <c r="FG188" s="78"/>
      <c r="FH188" s="78"/>
      <c r="FI188" s="79"/>
      <c r="FK188" s="78"/>
      <c r="FL188" s="78"/>
      <c r="FM188" s="79"/>
      <c r="FO188" s="78"/>
      <c r="FP188" s="78"/>
      <c r="FQ188" s="79"/>
      <c r="FS188" s="78"/>
      <c r="FT188" s="78"/>
      <c r="FU188" s="79"/>
      <c r="FW188" s="78"/>
      <c r="FX188" s="78"/>
      <c r="FY188" s="79"/>
      <c r="GA188" s="78"/>
      <c r="GB188" s="78"/>
      <c r="GC188" s="79"/>
      <c r="GE188" s="78"/>
      <c r="GF188" s="78"/>
      <c r="GG188" s="79"/>
      <c r="GI188" s="78"/>
      <c r="GJ188" s="78"/>
      <c r="GK188" s="79"/>
      <c r="GM188" s="78"/>
      <c r="GN188" s="78"/>
      <c r="GO188" s="79"/>
      <c r="GQ188" s="78"/>
      <c r="GR188" s="78"/>
      <c r="GS188" s="79"/>
      <c r="GU188" s="78"/>
      <c r="GV188" s="78"/>
      <c r="GW188" s="79"/>
      <c r="GY188" s="78"/>
      <c r="GZ188" s="78"/>
      <c r="HA188" s="79"/>
      <c r="HC188" s="78"/>
      <c r="HD188" s="78"/>
      <c r="HE188" s="79"/>
      <c r="HG188" s="78"/>
      <c r="HH188" s="78"/>
      <c r="HI188" s="79"/>
      <c r="HK188" s="78"/>
      <c r="HL188" s="78"/>
      <c r="HM188" s="79"/>
      <c r="HO188" s="78"/>
      <c r="HP188" s="78"/>
      <c r="HQ188" s="79"/>
      <c r="HS188" s="78"/>
      <c r="HT188" s="78"/>
      <c r="HU188" s="79"/>
      <c r="HW188" s="78"/>
      <c r="HX188" s="78"/>
      <c r="HY188" s="79"/>
      <c r="IA188" s="78"/>
      <c r="IB188" s="78"/>
      <c r="IC188" s="79"/>
      <c r="IE188" s="78"/>
      <c r="IF188" s="78"/>
      <c r="IG188" s="79"/>
      <c r="II188" s="78"/>
      <c r="IJ188" s="78"/>
      <c r="IK188" s="79"/>
      <c r="IM188" s="78"/>
      <c r="IN188" s="78"/>
      <c r="IO188" s="79"/>
      <c r="IQ188" s="78"/>
      <c r="IR188" s="78"/>
      <c r="IS188" s="79"/>
      <c r="IU188" s="78"/>
    </row>
    <row r="189" spans="1:255" ht="15" customHeight="1" x14ac:dyDescent="0.2">
      <c r="A189" s="829"/>
      <c r="D189" s="75"/>
      <c r="E189" s="70"/>
      <c r="G189" s="70"/>
      <c r="H189" s="70"/>
      <c r="I189" s="70"/>
      <c r="K189" s="70"/>
      <c r="L189" s="70"/>
      <c r="M189" s="70"/>
      <c r="O189" s="70"/>
      <c r="P189" s="70"/>
      <c r="Q189" s="70"/>
      <c r="S189" s="70"/>
      <c r="T189" s="70"/>
      <c r="U189" s="78"/>
      <c r="W189" s="78"/>
      <c r="X189" s="78"/>
      <c r="Y189" s="78"/>
      <c r="AA189" s="78"/>
      <c r="AB189" s="78"/>
      <c r="AC189" s="78"/>
      <c r="AE189" s="78"/>
      <c r="AF189" s="78"/>
      <c r="AG189" s="78"/>
      <c r="AI189" s="78"/>
      <c r="AJ189" s="78"/>
      <c r="AK189" s="78"/>
      <c r="AM189" s="78"/>
      <c r="AN189" s="78"/>
      <c r="AO189" s="78"/>
      <c r="AQ189" s="78"/>
      <c r="AR189" s="78"/>
      <c r="AS189" s="78"/>
      <c r="AU189" s="78"/>
      <c r="AV189" s="78"/>
      <c r="AW189" s="78"/>
      <c r="AY189" s="78"/>
      <c r="AZ189" s="78"/>
      <c r="BA189" s="78"/>
      <c r="BC189" s="78"/>
      <c r="BD189" s="78"/>
      <c r="BE189" s="78"/>
      <c r="BG189" s="78"/>
      <c r="BH189" s="78"/>
      <c r="BI189" s="78"/>
      <c r="BK189" s="78"/>
      <c r="BL189" s="78"/>
      <c r="BM189" s="78"/>
      <c r="BO189" s="78"/>
      <c r="BP189" s="78"/>
      <c r="BQ189" s="78"/>
      <c r="BS189" s="78"/>
      <c r="BT189" s="78"/>
      <c r="BU189" s="78"/>
      <c r="BW189" s="78"/>
      <c r="BX189" s="78"/>
      <c r="BY189" s="78"/>
      <c r="CA189" s="78"/>
      <c r="CB189" s="78"/>
      <c r="CC189" s="78"/>
      <c r="CE189" s="78"/>
      <c r="CF189" s="78"/>
      <c r="CG189" s="78"/>
      <c r="CI189" s="78"/>
      <c r="CJ189" s="78"/>
      <c r="CK189" s="78"/>
      <c r="CM189" s="78"/>
      <c r="CN189" s="78"/>
      <c r="CO189" s="78"/>
      <c r="CQ189" s="78"/>
      <c r="CR189" s="78"/>
      <c r="CS189" s="78"/>
      <c r="CU189" s="78"/>
      <c r="CV189" s="78"/>
      <c r="CW189" s="78"/>
      <c r="CY189" s="78"/>
      <c r="CZ189" s="78"/>
      <c r="DA189" s="78"/>
      <c r="DC189" s="78"/>
      <c r="DD189" s="78"/>
      <c r="DE189" s="78"/>
      <c r="DG189" s="78"/>
      <c r="DH189" s="78"/>
      <c r="DI189" s="78"/>
      <c r="DK189" s="78"/>
      <c r="DL189" s="78"/>
      <c r="DM189" s="78"/>
      <c r="DO189" s="78"/>
      <c r="DP189" s="78"/>
      <c r="DQ189" s="78"/>
      <c r="DS189" s="78"/>
      <c r="DT189" s="78"/>
      <c r="DU189" s="78"/>
      <c r="DW189" s="78"/>
      <c r="DX189" s="78"/>
      <c r="DY189" s="78"/>
      <c r="EA189" s="78"/>
      <c r="EB189" s="78"/>
      <c r="EC189" s="78"/>
      <c r="EE189" s="78"/>
      <c r="EF189" s="78"/>
      <c r="EG189" s="78"/>
      <c r="EI189" s="78"/>
      <c r="EJ189" s="78"/>
      <c r="EK189" s="78"/>
      <c r="EM189" s="78"/>
      <c r="EN189" s="78"/>
      <c r="EO189" s="78"/>
      <c r="EQ189" s="78"/>
      <c r="ER189" s="78"/>
      <c r="ES189" s="78"/>
      <c r="EU189" s="78"/>
      <c r="EV189" s="78"/>
      <c r="EW189" s="78"/>
      <c r="EY189" s="78"/>
      <c r="EZ189" s="78"/>
      <c r="FA189" s="78"/>
      <c r="FC189" s="78"/>
      <c r="FD189" s="78"/>
      <c r="FE189" s="78"/>
      <c r="FG189" s="78"/>
      <c r="FH189" s="78"/>
      <c r="FI189" s="78"/>
      <c r="FK189" s="78"/>
      <c r="FL189" s="78"/>
      <c r="FM189" s="78"/>
      <c r="FO189" s="78"/>
      <c r="FP189" s="78"/>
      <c r="FQ189" s="78"/>
      <c r="FS189" s="78"/>
      <c r="FT189" s="78"/>
      <c r="FU189" s="78"/>
      <c r="FW189" s="78"/>
      <c r="FX189" s="78"/>
      <c r="FY189" s="78"/>
      <c r="GA189" s="78"/>
      <c r="GB189" s="78"/>
      <c r="GC189" s="78"/>
      <c r="GE189" s="78"/>
      <c r="GF189" s="78"/>
      <c r="GG189" s="78"/>
      <c r="GI189" s="78"/>
      <c r="GJ189" s="78"/>
      <c r="GK189" s="78"/>
      <c r="GM189" s="78"/>
      <c r="GN189" s="78"/>
      <c r="GO189" s="78"/>
      <c r="GQ189" s="78"/>
      <c r="GR189" s="78"/>
      <c r="GS189" s="78"/>
      <c r="GU189" s="78"/>
      <c r="GV189" s="78"/>
      <c r="GW189" s="78"/>
      <c r="GY189" s="78"/>
      <c r="GZ189" s="78"/>
      <c r="HA189" s="78"/>
      <c r="HC189" s="78"/>
      <c r="HD189" s="78"/>
      <c r="HE189" s="78"/>
      <c r="HG189" s="78"/>
      <c r="HH189" s="78"/>
      <c r="HI189" s="78"/>
      <c r="HK189" s="78"/>
      <c r="HL189" s="78"/>
      <c r="HM189" s="78"/>
      <c r="HO189" s="78"/>
      <c r="HP189" s="78"/>
      <c r="HQ189" s="78"/>
      <c r="HS189" s="78"/>
      <c r="HT189" s="78"/>
      <c r="HU189" s="78"/>
      <c r="HW189" s="78"/>
      <c r="HX189" s="78"/>
      <c r="HY189" s="78"/>
      <c r="IA189" s="78"/>
      <c r="IB189" s="78"/>
      <c r="IC189" s="78"/>
      <c r="IE189" s="78"/>
      <c r="IF189" s="78"/>
      <c r="IG189" s="78"/>
      <c r="II189" s="78"/>
      <c r="IJ189" s="78"/>
      <c r="IK189" s="78"/>
      <c r="IM189" s="78"/>
      <c r="IN189" s="78"/>
      <c r="IO189" s="78"/>
      <c r="IQ189" s="78"/>
      <c r="IR189" s="78"/>
      <c r="IS189" s="78"/>
      <c r="IU189" s="78"/>
    </row>
    <row r="190" spans="1:255" ht="15" customHeight="1" x14ac:dyDescent="0.2">
      <c r="A190" s="829"/>
      <c r="C190" s="217"/>
      <c r="D190" s="75"/>
      <c r="E190" s="190"/>
      <c r="F190" s="190"/>
      <c r="G190" s="190"/>
      <c r="H190" s="190"/>
      <c r="I190" s="190"/>
      <c r="J190" s="68"/>
      <c r="K190" s="68"/>
      <c r="L190" s="68"/>
      <c r="M190" s="68"/>
    </row>
    <row r="191" spans="1:255" ht="15" customHeight="1" x14ac:dyDescent="0.2">
      <c r="D191" s="75"/>
      <c r="E191" s="70"/>
      <c r="G191" s="70"/>
      <c r="H191" s="70"/>
      <c r="I191" s="70"/>
      <c r="K191" s="70"/>
      <c r="L191" s="70"/>
      <c r="M191" s="70"/>
      <c r="O191" s="70"/>
      <c r="P191" s="70"/>
      <c r="Q191" s="70"/>
      <c r="S191" s="70"/>
      <c r="T191" s="70"/>
      <c r="U191" s="78"/>
      <c r="W191" s="78"/>
      <c r="X191" s="78"/>
      <c r="Y191" s="78"/>
      <c r="AA191" s="78"/>
      <c r="AB191" s="78"/>
      <c r="AC191" s="78"/>
      <c r="AE191" s="78"/>
      <c r="AF191" s="78"/>
      <c r="AG191" s="78"/>
      <c r="AI191" s="78"/>
      <c r="AJ191" s="78"/>
      <c r="AK191" s="78"/>
      <c r="AM191" s="78"/>
      <c r="AN191" s="78"/>
      <c r="AO191" s="78"/>
      <c r="AQ191" s="78"/>
      <c r="AR191" s="78"/>
      <c r="AS191" s="78"/>
      <c r="AU191" s="78"/>
      <c r="AV191" s="78"/>
      <c r="AW191" s="78"/>
      <c r="AY191" s="78"/>
      <c r="AZ191" s="78"/>
      <c r="BA191" s="78"/>
      <c r="BC191" s="78"/>
      <c r="BD191" s="78"/>
      <c r="BE191" s="78"/>
      <c r="BG191" s="78"/>
      <c r="BH191" s="78"/>
      <c r="BI191" s="78"/>
      <c r="BK191" s="78"/>
      <c r="BL191" s="78"/>
      <c r="BM191" s="78"/>
      <c r="BO191" s="78"/>
      <c r="BP191" s="78"/>
      <c r="BQ191" s="78"/>
      <c r="BS191" s="78"/>
      <c r="BT191" s="78"/>
      <c r="BU191" s="78"/>
      <c r="BW191" s="78"/>
      <c r="BX191" s="78"/>
      <c r="BY191" s="78"/>
      <c r="CA191" s="78"/>
      <c r="CB191" s="78"/>
      <c r="CC191" s="78"/>
      <c r="CE191" s="78"/>
      <c r="CF191" s="78"/>
      <c r="CG191" s="78"/>
      <c r="CI191" s="78"/>
      <c r="CJ191" s="78"/>
      <c r="CK191" s="78"/>
      <c r="CM191" s="78"/>
      <c r="CN191" s="78"/>
      <c r="CO191" s="78"/>
      <c r="CQ191" s="78"/>
      <c r="CR191" s="78"/>
      <c r="CS191" s="78"/>
      <c r="CU191" s="78"/>
      <c r="CV191" s="78"/>
      <c r="CW191" s="78"/>
      <c r="CY191" s="78"/>
      <c r="CZ191" s="78"/>
      <c r="DA191" s="78"/>
      <c r="DC191" s="78"/>
      <c r="DD191" s="78"/>
      <c r="DE191" s="78"/>
      <c r="DG191" s="78"/>
      <c r="DH191" s="78"/>
      <c r="DI191" s="78"/>
      <c r="DK191" s="78"/>
      <c r="DL191" s="78"/>
      <c r="DM191" s="78"/>
      <c r="DO191" s="78"/>
      <c r="DP191" s="78"/>
      <c r="DQ191" s="78"/>
      <c r="DS191" s="78"/>
      <c r="DT191" s="78"/>
      <c r="DU191" s="78"/>
      <c r="DW191" s="78"/>
      <c r="DX191" s="78"/>
      <c r="DY191" s="78"/>
      <c r="EA191" s="78"/>
      <c r="EB191" s="78"/>
      <c r="EC191" s="78"/>
      <c r="EE191" s="78"/>
      <c r="EF191" s="78"/>
      <c r="EG191" s="78"/>
      <c r="EI191" s="78"/>
      <c r="EJ191" s="78"/>
      <c r="EK191" s="78"/>
      <c r="EM191" s="78"/>
      <c r="EN191" s="78"/>
      <c r="EO191" s="78"/>
      <c r="EQ191" s="78"/>
      <c r="ER191" s="78"/>
      <c r="ES191" s="78"/>
      <c r="EU191" s="78"/>
      <c r="EV191" s="78"/>
      <c r="EW191" s="78"/>
      <c r="EY191" s="78"/>
      <c r="EZ191" s="78"/>
      <c r="FA191" s="78"/>
      <c r="FC191" s="78"/>
      <c r="FD191" s="78"/>
      <c r="FE191" s="78"/>
      <c r="FG191" s="78"/>
      <c r="FH191" s="78"/>
      <c r="FI191" s="78"/>
      <c r="FK191" s="78"/>
      <c r="FL191" s="78"/>
      <c r="FM191" s="78"/>
      <c r="FO191" s="78"/>
      <c r="FP191" s="78"/>
      <c r="FQ191" s="78"/>
      <c r="FS191" s="78"/>
      <c r="FT191" s="78"/>
      <c r="FU191" s="78"/>
      <c r="FW191" s="78"/>
      <c r="FX191" s="78"/>
      <c r="FY191" s="78"/>
      <c r="GA191" s="78"/>
      <c r="GB191" s="78"/>
      <c r="GC191" s="78"/>
      <c r="GE191" s="78"/>
      <c r="GF191" s="78"/>
      <c r="GG191" s="78"/>
      <c r="GI191" s="78"/>
      <c r="GJ191" s="78"/>
      <c r="GK191" s="78"/>
      <c r="GM191" s="78"/>
      <c r="GN191" s="78"/>
      <c r="GO191" s="78"/>
      <c r="GQ191" s="78"/>
      <c r="GR191" s="78"/>
      <c r="GS191" s="78"/>
      <c r="GU191" s="78"/>
      <c r="GV191" s="78"/>
      <c r="GW191" s="78"/>
      <c r="GY191" s="78"/>
      <c r="GZ191" s="78"/>
      <c r="HA191" s="78"/>
      <c r="HC191" s="78"/>
      <c r="HD191" s="78"/>
      <c r="HE191" s="78"/>
      <c r="HG191" s="78"/>
      <c r="HH191" s="78"/>
      <c r="HI191" s="78"/>
      <c r="HK191" s="78"/>
      <c r="HL191" s="78"/>
      <c r="HM191" s="78"/>
      <c r="HO191" s="78"/>
      <c r="HP191" s="78"/>
      <c r="HQ191" s="78"/>
      <c r="HS191" s="78"/>
      <c r="HT191" s="78"/>
      <c r="HU191" s="78"/>
      <c r="HW191" s="78"/>
      <c r="HX191" s="78"/>
      <c r="HY191" s="78"/>
      <c r="IA191" s="78"/>
      <c r="IB191" s="78"/>
      <c r="IC191" s="78"/>
      <c r="IE191" s="78"/>
      <c r="IF191" s="78"/>
      <c r="IG191" s="78"/>
      <c r="II191" s="78"/>
      <c r="IJ191" s="78"/>
      <c r="IK191" s="78"/>
      <c r="IM191" s="78"/>
      <c r="IN191" s="78"/>
      <c r="IO191" s="78"/>
      <c r="IQ191" s="78"/>
      <c r="IR191" s="78"/>
      <c r="IS191" s="78"/>
      <c r="IU191" s="78"/>
    </row>
    <row r="192" spans="1:255" ht="15" customHeight="1" x14ac:dyDescent="0.2">
      <c r="B192" s="214"/>
      <c r="D192" s="67"/>
      <c r="E192" s="70"/>
      <c r="G192" s="70"/>
      <c r="H192" s="70"/>
      <c r="I192" s="70"/>
      <c r="K192" s="70"/>
      <c r="L192" s="70"/>
      <c r="M192" s="70"/>
      <c r="O192" s="70"/>
      <c r="P192" s="70"/>
      <c r="Q192" s="70"/>
      <c r="S192" s="70"/>
      <c r="T192" s="70"/>
      <c r="U192" s="78"/>
      <c r="W192" s="78"/>
      <c r="X192" s="78"/>
      <c r="Y192" s="78"/>
      <c r="AA192" s="78"/>
      <c r="AB192" s="78"/>
      <c r="AC192" s="78"/>
      <c r="AE192" s="78"/>
      <c r="AF192" s="78"/>
      <c r="AG192" s="78"/>
      <c r="AI192" s="78"/>
      <c r="AJ192" s="78"/>
      <c r="AK192" s="78"/>
      <c r="AM192" s="78"/>
      <c r="AN192" s="78"/>
      <c r="AO192" s="78"/>
      <c r="AQ192" s="78"/>
      <c r="AR192" s="78"/>
      <c r="AS192" s="78"/>
      <c r="AU192" s="78"/>
      <c r="AV192" s="78"/>
      <c r="AW192" s="78"/>
      <c r="AY192" s="78"/>
      <c r="AZ192" s="78"/>
      <c r="BA192" s="78"/>
      <c r="BC192" s="78"/>
      <c r="BD192" s="78"/>
      <c r="BE192" s="78"/>
      <c r="BG192" s="78"/>
      <c r="BH192" s="78"/>
      <c r="BI192" s="78"/>
      <c r="BK192" s="78"/>
      <c r="BL192" s="78"/>
      <c r="BM192" s="78"/>
      <c r="BO192" s="78"/>
      <c r="BP192" s="78"/>
      <c r="BQ192" s="78"/>
      <c r="BS192" s="78"/>
      <c r="BT192" s="78"/>
      <c r="BU192" s="78"/>
      <c r="BW192" s="78"/>
      <c r="BX192" s="78"/>
      <c r="BY192" s="78"/>
      <c r="CA192" s="78"/>
      <c r="CB192" s="78"/>
      <c r="CC192" s="78"/>
      <c r="CE192" s="78"/>
      <c r="CF192" s="78"/>
      <c r="CG192" s="78"/>
      <c r="CI192" s="78"/>
      <c r="CJ192" s="78"/>
      <c r="CK192" s="78"/>
      <c r="CM192" s="78"/>
      <c r="CN192" s="78"/>
      <c r="CO192" s="78"/>
      <c r="CQ192" s="78"/>
      <c r="CR192" s="78"/>
      <c r="CS192" s="78"/>
      <c r="CU192" s="78"/>
      <c r="CV192" s="78"/>
      <c r="CW192" s="78"/>
      <c r="CY192" s="78"/>
      <c r="CZ192" s="78"/>
      <c r="DA192" s="78"/>
      <c r="DC192" s="78"/>
      <c r="DD192" s="78"/>
      <c r="DE192" s="78"/>
      <c r="DG192" s="78"/>
      <c r="DH192" s="78"/>
      <c r="DI192" s="78"/>
      <c r="DK192" s="78"/>
      <c r="DL192" s="78"/>
      <c r="DM192" s="78"/>
      <c r="DO192" s="78"/>
      <c r="DP192" s="78"/>
      <c r="DQ192" s="78"/>
      <c r="DS192" s="78"/>
      <c r="DT192" s="78"/>
      <c r="DU192" s="78"/>
      <c r="DW192" s="78"/>
      <c r="DX192" s="78"/>
      <c r="DY192" s="78"/>
      <c r="EA192" s="78"/>
      <c r="EB192" s="78"/>
      <c r="EC192" s="78"/>
      <c r="EE192" s="78"/>
      <c r="EF192" s="78"/>
      <c r="EG192" s="78"/>
      <c r="EI192" s="78"/>
      <c r="EJ192" s="78"/>
      <c r="EK192" s="78"/>
      <c r="EM192" s="78"/>
      <c r="EN192" s="78"/>
      <c r="EO192" s="78"/>
      <c r="EQ192" s="78"/>
      <c r="ER192" s="78"/>
      <c r="ES192" s="78"/>
      <c r="EU192" s="78"/>
      <c r="EV192" s="78"/>
      <c r="EW192" s="78"/>
      <c r="EY192" s="78"/>
      <c r="EZ192" s="78"/>
      <c r="FA192" s="78"/>
      <c r="FC192" s="78"/>
      <c r="FD192" s="78"/>
      <c r="FE192" s="78"/>
      <c r="FG192" s="78"/>
      <c r="FH192" s="78"/>
      <c r="FI192" s="78"/>
      <c r="FK192" s="78"/>
      <c r="FL192" s="78"/>
      <c r="FM192" s="78"/>
      <c r="FO192" s="78"/>
      <c r="FP192" s="78"/>
      <c r="FQ192" s="78"/>
      <c r="FS192" s="78"/>
      <c r="FT192" s="78"/>
      <c r="FU192" s="78"/>
      <c r="FW192" s="78"/>
      <c r="FX192" s="78"/>
      <c r="FY192" s="78"/>
      <c r="GA192" s="78"/>
      <c r="GB192" s="78"/>
      <c r="GC192" s="78"/>
      <c r="GE192" s="78"/>
      <c r="GF192" s="78"/>
      <c r="GG192" s="78"/>
      <c r="GI192" s="78"/>
      <c r="GJ192" s="78"/>
      <c r="GK192" s="78"/>
      <c r="GM192" s="78"/>
      <c r="GN192" s="78"/>
      <c r="GO192" s="78"/>
      <c r="GQ192" s="78"/>
      <c r="GR192" s="78"/>
      <c r="GS192" s="78"/>
      <c r="GU192" s="78"/>
      <c r="GV192" s="78"/>
      <c r="GW192" s="78"/>
      <c r="GY192" s="78"/>
      <c r="GZ192" s="78"/>
      <c r="HA192" s="78"/>
      <c r="HC192" s="78"/>
      <c r="HD192" s="78"/>
      <c r="HE192" s="78"/>
      <c r="HG192" s="78"/>
      <c r="HH192" s="78"/>
      <c r="HI192" s="78"/>
      <c r="HK192" s="78"/>
      <c r="HL192" s="78"/>
      <c r="HM192" s="78"/>
      <c r="HO192" s="78"/>
      <c r="HP192" s="78"/>
      <c r="HQ192" s="78"/>
      <c r="HS192" s="78"/>
      <c r="HT192" s="78"/>
      <c r="HU192" s="78"/>
      <c r="HW192" s="78"/>
      <c r="HX192" s="78"/>
      <c r="HY192" s="78"/>
      <c r="IA192" s="78"/>
      <c r="IB192" s="78"/>
      <c r="IC192" s="78"/>
      <c r="IE192" s="78"/>
      <c r="IF192" s="78"/>
      <c r="IG192" s="78"/>
      <c r="II192" s="78"/>
      <c r="IJ192" s="78"/>
      <c r="IK192" s="78"/>
      <c r="IM192" s="78"/>
      <c r="IN192" s="78"/>
      <c r="IO192" s="78"/>
      <c r="IQ192" s="78"/>
      <c r="IR192" s="78"/>
      <c r="IS192" s="78"/>
      <c r="IU192" s="78"/>
    </row>
    <row r="193" spans="1:255" ht="15" customHeight="1" x14ac:dyDescent="0.2">
      <c r="A193" s="829"/>
      <c r="E193" s="218"/>
      <c r="G193" s="70"/>
      <c r="H193" s="70"/>
      <c r="I193" s="70"/>
      <c r="K193" s="70"/>
      <c r="L193" s="70"/>
      <c r="M193" s="70"/>
      <c r="O193" s="70"/>
      <c r="P193" s="70"/>
      <c r="Q193" s="70"/>
      <c r="S193" s="70"/>
      <c r="T193" s="70"/>
      <c r="U193" s="78"/>
      <c r="W193" s="78"/>
      <c r="X193" s="78"/>
      <c r="Y193" s="78"/>
      <c r="AA193" s="78"/>
      <c r="AB193" s="78"/>
      <c r="AC193" s="78"/>
      <c r="AE193" s="78"/>
      <c r="AF193" s="78"/>
      <c r="AG193" s="78"/>
      <c r="AI193" s="78"/>
      <c r="AJ193" s="78"/>
      <c r="AK193" s="78"/>
      <c r="AM193" s="78"/>
      <c r="AN193" s="78"/>
      <c r="AO193" s="78"/>
      <c r="AQ193" s="78"/>
      <c r="AR193" s="78"/>
      <c r="AS193" s="78"/>
      <c r="AU193" s="78"/>
      <c r="AV193" s="78"/>
      <c r="AW193" s="78"/>
      <c r="AY193" s="78"/>
      <c r="AZ193" s="78"/>
      <c r="BA193" s="78"/>
      <c r="BC193" s="78"/>
      <c r="BD193" s="78"/>
      <c r="BE193" s="78"/>
      <c r="BG193" s="78"/>
      <c r="BH193" s="78"/>
      <c r="BI193" s="78"/>
      <c r="BK193" s="78"/>
      <c r="BL193" s="78"/>
      <c r="BM193" s="78"/>
      <c r="BO193" s="78"/>
      <c r="BP193" s="78"/>
      <c r="BQ193" s="78"/>
      <c r="BS193" s="78"/>
      <c r="BT193" s="78"/>
      <c r="BU193" s="78"/>
      <c r="BW193" s="78"/>
      <c r="BX193" s="78"/>
      <c r="BY193" s="78"/>
      <c r="CA193" s="78"/>
      <c r="CB193" s="78"/>
      <c r="CC193" s="78"/>
      <c r="CE193" s="78"/>
      <c r="CF193" s="78"/>
      <c r="CG193" s="78"/>
      <c r="CI193" s="78"/>
      <c r="CJ193" s="78"/>
      <c r="CK193" s="78"/>
      <c r="CM193" s="78"/>
      <c r="CN193" s="78"/>
      <c r="CO193" s="78"/>
      <c r="CQ193" s="78"/>
      <c r="CR193" s="78"/>
      <c r="CS193" s="78"/>
      <c r="CU193" s="78"/>
      <c r="CV193" s="78"/>
      <c r="CW193" s="78"/>
      <c r="CY193" s="78"/>
      <c r="CZ193" s="78"/>
      <c r="DA193" s="78"/>
      <c r="DC193" s="78"/>
      <c r="DD193" s="78"/>
      <c r="DE193" s="78"/>
      <c r="DG193" s="78"/>
      <c r="DH193" s="78"/>
      <c r="DI193" s="78"/>
      <c r="DK193" s="78"/>
      <c r="DL193" s="78"/>
      <c r="DM193" s="78"/>
      <c r="DO193" s="78"/>
      <c r="DP193" s="78"/>
      <c r="DQ193" s="78"/>
      <c r="DS193" s="78"/>
      <c r="DT193" s="78"/>
      <c r="DU193" s="78"/>
      <c r="DW193" s="78"/>
      <c r="DX193" s="78"/>
      <c r="DY193" s="78"/>
      <c r="EA193" s="78"/>
      <c r="EB193" s="78"/>
      <c r="EC193" s="78"/>
      <c r="EE193" s="78"/>
      <c r="EF193" s="78"/>
      <c r="EG193" s="78"/>
      <c r="EI193" s="78"/>
      <c r="EJ193" s="78"/>
      <c r="EK193" s="78"/>
      <c r="EM193" s="78"/>
      <c r="EN193" s="78"/>
      <c r="EO193" s="78"/>
      <c r="EQ193" s="78"/>
      <c r="ER193" s="78"/>
      <c r="ES193" s="78"/>
      <c r="EU193" s="78"/>
      <c r="EV193" s="78"/>
      <c r="EW193" s="78"/>
      <c r="EY193" s="78"/>
      <c r="EZ193" s="78"/>
      <c r="FA193" s="78"/>
      <c r="FC193" s="78"/>
      <c r="FD193" s="78"/>
      <c r="FE193" s="78"/>
      <c r="FG193" s="78"/>
      <c r="FH193" s="78"/>
      <c r="FI193" s="78"/>
      <c r="FK193" s="78"/>
      <c r="FL193" s="78"/>
      <c r="FM193" s="78"/>
      <c r="FO193" s="78"/>
      <c r="FP193" s="78"/>
      <c r="FQ193" s="78"/>
      <c r="FS193" s="78"/>
      <c r="FT193" s="78"/>
      <c r="FU193" s="78"/>
      <c r="FW193" s="78"/>
      <c r="FX193" s="78"/>
      <c r="FY193" s="78"/>
      <c r="GA193" s="78"/>
      <c r="GB193" s="78"/>
      <c r="GC193" s="78"/>
      <c r="GE193" s="78"/>
      <c r="GF193" s="78"/>
      <c r="GG193" s="78"/>
      <c r="GI193" s="78"/>
      <c r="GJ193" s="78"/>
      <c r="GK193" s="78"/>
      <c r="GM193" s="78"/>
      <c r="GN193" s="78"/>
      <c r="GO193" s="78"/>
      <c r="GQ193" s="78"/>
      <c r="GR193" s="78"/>
      <c r="GS193" s="78"/>
      <c r="GU193" s="78"/>
      <c r="GV193" s="78"/>
      <c r="GW193" s="78"/>
      <c r="GY193" s="78"/>
      <c r="GZ193" s="78"/>
      <c r="HA193" s="78"/>
      <c r="HC193" s="78"/>
      <c r="HD193" s="78"/>
      <c r="HE193" s="78"/>
      <c r="HG193" s="78"/>
      <c r="HH193" s="78"/>
      <c r="HI193" s="78"/>
      <c r="HK193" s="78"/>
      <c r="HL193" s="78"/>
      <c r="HM193" s="78"/>
      <c r="HO193" s="78"/>
      <c r="HP193" s="78"/>
      <c r="HQ193" s="78"/>
      <c r="HS193" s="78"/>
      <c r="HT193" s="78"/>
      <c r="HU193" s="78"/>
      <c r="HW193" s="78"/>
      <c r="HX193" s="78"/>
      <c r="HY193" s="78"/>
      <c r="IA193" s="78"/>
      <c r="IB193" s="78"/>
      <c r="IC193" s="78"/>
      <c r="IE193" s="78"/>
      <c r="IF193" s="78"/>
      <c r="IG193" s="78"/>
      <c r="II193" s="78"/>
      <c r="IJ193" s="78"/>
      <c r="IK193" s="78"/>
      <c r="IM193" s="78"/>
      <c r="IN193" s="78"/>
      <c r="IO193" s="78"/>
      <c r="IQ193" s="78"/>
      <c r="IR193" s="78"/>
      <c r="IS193" s="78"/>
      <c r="IU193" s="78"/>
    </row>
    <row r="194" spans="1:255" ht="15" customHeight="1" x14ac:dyDescent="0.2">
      <c r="A194" s="829"/>
      <c r="E194" s="219"/>
      <c r="G194" s="70"/>
      <c r="H194" s="70"/>
      <c r="I194" s="70"/>
      <c r="K194" s="70"/>
      <c r="L194" s="70"/>
      <c r="M194" s="70"/>
      <c r="O194" s="70"/>
      <c r="P194" s="70"/>
      <c r="Q194" s="70"/>
      <c r="S194" s="70"/>
      <c r="T194" s="70"/>
      <c r="U194" s="78"/>
      <c r="W194" s="78"/>
      <c r="X194" s="78"/>
      <c r="Y194" s="78"/>
      <c r="AA194" s="78"/>
      <c r="AB194" s="78"/>
      <c r="AC194" s="78"/>
      <c r="AE194" s="78"/>
      <c r="AF194" s="78"/>
      <c r="AG194" s="78"/>
      <c r="AI194" s="78"/>
      <c r="AJ194" s="78"/>
      <c r="AK194" s="78"/>
      <c r="AM194" s="78"/>
      <c r="AN194" s="78"/>
      <c r="AO194" s="78"/>
      <c r="AQ194" s="78"/>
      <c r="AR194" s="78"/>
      <c r="AS194" s="78"/>
      <c r="AU194" s="78"/>
      <c r="AV194" s="78"/>
      <c r="AW194" s="78"/>
      <c r="AY194" s="78"/>
      <c r="AZ194" s="78"/>
      <c r="BA194" s="78"/>
      <c r="BC194" s="78"/>
      <c r="BD194" s="78"/>
      <c r="BE194" s="78"/>
      <c r="BG194" s="78"/>
      <c r="BH194" s="78"/>
      <c r="BI194" s="78"/>
      <c r="BK194" s="78"/>
      <c r="BL194" s="78"/>
      <c r="BM194" s="78"/>
      <c r="BO194" s="78"/>
      <c r="BP194" s="78"/>
      <c r="BQ194" s="78"/>
      <c r="BS194" s="78"/>
      <c r="BT194" s="78"/>
      <c r="BU194" s="78"/>
      <c r="BW194" s="78"/>
      <c r="BX194" s="78"/>
      <c r="BY194" s="78"/>
      <c r="CA194" s="78"/>
      <c r="CB194" s="78"/>
      <c r="CC194" s="78"/>
      <c r="CE194" s="78"/>
      <c r="CF194" s="78"/>
      <c r="CG194" s="78"/>
      <c r="CI194" s="78"/>
      <c r="CJ194" s="78"/>
      <c r="CK194" s="78"/>
      <c r="CM194" s="78"/>
      <c r="CN194" s="78"/>
      <c r="CO194" s="78"/>
      <c r="CQ194" s="78"/>
      <c r="CR194" s="78"/>
      <c r="CS194" s="78"/>
      <c r="CU194" s="78"/>
      <c r="CV194" s="78"/>
      <c r="CW194" s="78"/>
      <c r="CY194" s="78"/>
      <c r="CZ194" s="78"/>
      <c r="DA194" s="78"/>
      <c r="DC194" s="78"/>
      <c r="DD194" s="78"/>
      <c r="DE194" s="78"/>
      <c r="DG194" s="78"/>
      <c r="DH194" s="78"/>
      <c r="DI194" s="78"/>
      <c r="DK194" s="78"/>
      <c r="DL194" s="78"/>
      <c r="DM194" s="78"/>
      <c r="DO194" s="78"/>
      <c r="DP194" s="78"/>
      <c r="DQ194" s="78"/>
      <c r="DS194" s="78"/>
      <c r="DT194" s="78"/>
      <c r="DU194" s="78"/>
      <c r="DW194" s="78"/>
      <c r="DX194" s="78"/>
      <c r="DY194" s="78"/>
      <c r="EA194" s="78"/>
      <c r="EB194" s="78"/>
      <c r="EC194" s="78"/>
      <c r="EE194" s="78"/>
      <c r="EF194" s="78"/>
      <c r="EG194" s="78"/>
      <c r="EI194" s="78"/>
      <c r="EJ194" s="78"/>
      <c r="EK194" s="78"/>
      <c r="EM194" s="78"/>
      <c r="EN194" s="78"/>
      <c r="EO194" s="78"/>
      <c r="EQ194" s="78"/>
      <c r="ER194" s="78"/>
      <c r="ES194" s="78"/>
      <c r="EU194" s="78"/>
      <c r="EV194" s="78"/>
      <c r="EW194" s="78"/>
      <c r="EY194" s="78"/>
      <c r="EZ194" s="78"/>
      <c r="FA194" s="78"/>
      <c r="FC194" s="78"/>
      <c r="FD194" s="78"/>
      <c r="FE194" s="78"/>
      <c r="FG194" s="78"/>
      <c r="FH194" s="78"/>
      <c r="FI194" s="78"/>
      <c r="FK194" s="78"/>
      <c r="FL194" s="78"/>
      <c r="FM194" s="78"/>
      <c r="FO194" s="78"/>
      <c r="FP194" s="78"/>
      <c r="FQ194" s="78"/>
      <c r="FS194" s="78"/>
      <c r="FT194" s="78"/>
      <c r="FU194" s="78"/>
      <c r="FW194" s="78"/>
      <c r="FX194" s="78"/>
      <c r="FY194" s="78"/>
      <c r="GA194" s="78"/>
      <c r="GB194" s="78"/>
      <c r="GC194" s="78"/>
      <c r="GE194" s="78"/>
      <c r="GF194" s="78"/>
      <c r="GG194" s="78"/>
      <c r="GI194" s="78"/>
      <c r="GJ194" s="78"/>
      <c r="GK194" s="78"/>
      <c r="GM194" s="78"/>
      <c r="GN194" s="78"/>
      <c r="GO194" s="78"/>
      <c r="GQ194" s="78"/>
      <c r="GR194" s="78"/>
      <c r="GS194" s="78"/>
      <c r="GU194" s="78"/>
      <c r="GV194" s="78"/>
      <c r="GW194" s="78"/>
      <c r="GY194" s="78"/>
      <c r="GZ194" s="78"/>
      <c r="HA194" s="78"/>
      <c r="HC194" s="78"/>
      <c r="HD194" s="78"/>
      <c r="HE194" s="78"/>
      <c r="HG194" s="78"/>
      <c r="HH194" s="78"/>
      <c r="HI194" s="78"/>
      <c r="HK194" s="78"/>
      <c r="HL194" s="78"/>
      <c r="HM194" s="78"/>
      <c r="HO194" s="78"/>
      <c r="HP194" s="78"/>
      <c r="HQ194" s="78"/>
      <c r="HS194" s="78"/>
      <c r="HT194" s="78"/>
      <c r="HU194" s="78"/>
      <c r="HW194" s="78"/>
      <c r="HX194" s="78"/>
      <c r="HY194" s="78"/>
      <c r="IA194" s="78"/>
      <c r="IB194" s="78"/>
      <c r="IC194" s="78"/>
      <c r="IE194" s="78"/>
      <c r="IF194" s="78"/>
      <c r="IG194" s="78"/>
      <c r="II194" s="78"/>
      <c r="IJ194" s="78"/>
      <c r="IK194" s="78"/>
      <c r="IM194" s="78"/>
      <c r="IN194" s="78"/>
      <c r="IO194" s="78"/>
      <c r="IQ194" s="78"/>
      <c r="IR194" s="78"/>
      <c r="IS194" s="78"/>
      <c r="IU194" s="78"/>
    </row>
    <row r="195" spans="1:255" ht="15" customHeight="1" x14ac:dyDescent="0.2">
      <c r="A195" s="829"/>
      <c r="E195" s="219"/>
      <c r="G195" s="70"/>
      <c r="H195" s="70"/>
      <c r="I195" s="70"/>
      <c r="K195" s="70"/>
      <c r="L195" s="70"/>
      <c r="M195" s="70"/>
      <c r="O195" s="70"/>
      <c r="P195" s="70"/>
      <c r="Q195" s="70"/>
      <c r="S195" s="70"/>
      <c r="T195" s="70"/>
      <c r="U195" s="78"/>
      <c r="W195" s="78"/>
      <c r="X195" s="78"/>
      <c r="Y195" s="78"/>
      <c r="AA195" s="78"/>
      <c r="AB195" s="78"/>
      <c r="AC195" s="78"/>
      <c r="AE195" s="78"/>
      <c r="AF195" s="78"/>
      <c r="AG195" s="78"/>
      <c r="AI195" s="78"/>
      <c r="AJ195" s="78"/>
      <c r="AK195" s="78"/>
      <c r="AM195" s="78"/>
      <c r="AN195" s="78"/>
      <c r="AO195" s="78"/>
      <c r="AQ195" s="78"/>
      <c r="AR195" s="78"/>
      <c r="AS195" s="78"/>
      <c r="AU195" s="78"/>
      <c r="AV195" s="78"/>
      <c r="AW195" s="78"/>
      <c r="AY195" s="78"/>
      <c r="AZ195" s="78"/>
      <c r="BA195" s="78"/>
      <c r="BC195" s="78"/>
      <c r="BD195" s="78"/>
      <c r="BE195" s="78"/>
      <c r="BG195" s="78"/>
      <c r="BH195" s="78"/>
      <c r="BI195" s="78"/>
      <c r="BK195" s="78"/>
      <c r="BL195" s="78"/>
      <c r="BM195" s="78"/>
      <c r="BO195" s="78"/>
      <c r="BP195" s="78"/>
      <c r="BQ195" s="78"/>
      <c r="BS195" s="78"/>
      <c r="BT195" s="78"/>
      <c r="BU195" s="78"/>
      <c r="BW195" s="78"/>
      <c r="BX195" s="78"/>
      <c r="BY195" s="78"/>
      <c r="CA195" s="78"/>
      <c r="CB195" s="78"/>
      <c r="CC195" s="78"/>
      <c r="CE195" s="78"/>
      <c r="CF195" s="78"/>
      <c r="CG195" s="78"/>
      <c r="CI195" s="78"/>
      <c r="CJ195" s="78"/>
      <c r="CK195" s="78"/>
      <c r="CM195" s="78"/>
      <c r="CN195" s="78"/>
      <c r="CO195" s="78"/>
      <c r="CQ195" s="78"/>
      <c r="CR195" s="78"/>
      <c r="CS195" s="78"/>
      <c r="CU195" s="78"/>
      <c r="CV195" s="78"/>
      <c r="CW195" s="78"/>
      <c r="CY195" s="78"/>
      <c r="CZ195" s="78"/>
      <c r="DA195" s="78"/>
      <c r="DC195" s="78"/>
      <c r="DD195" s="78"/>
      <c r="DE195" s="78"/>
      <c r="DG195" s="78"/>
      <c r="DH195" s="78"/>
      <c r="DI195" s="78"/>
      <c r="DK195" s="78"/>
      <c r="DL195" s="78"/>
      <c r="DM195" s="78"/>
      <c r="DO195" s="78"/>
      <c r="DP195" s="78"/>
      <c r="DQ195" s="78"/>
      <c r="DS195" s="78"/>
      <c r="DT195" s="78"/>
      <c r="DU195" s="78"/>
      <c r="DW195" s="78"/>
      <c r="DX195" s="78"/>
      <c r="DY195" s="78"/>
      <c r="EA195" s="78"/>
      <c r="EB195" s="78"/>
      <c r="EC195" s="78"/>
      <c r="EE195" s="78"/>
      <c r="EF195" s="78"/>
      <c r="EG195" s="78"/>
      <c r="EI195" s="78"/>
      <c r="EJ195" s="78"/>
      <c r="EK195" s="78"/>
      <c r="EM195" s="78"/>
      <c r="EN195" s="78"/>
      <c r="EO195" s="78"/>
      <c r="EQ195" s="78"/>
      <c r="ER195" s="78"/>
      <c r="ES195" s="78"/>
      <c r="EU195" s="78"/>
      <c r="EV195" s="78"/>
      <c r="EW195" s="78"/>
      <c r="EY195" s="78"/>
      <c r="EZ195" s="78"/>
      <c r="FA195" s="78"/>
      <c r="FC195" s="78"/>
      <c r="FD195" s="78"/>
      <c r="FE195" s="78"/>
      <c r="FG195" s="78"/>
      <c r="FH195" s="78"/>
      <c r="FI195" s="78"/>
      <c r="FK195" s="78"/>
      <c r="FL195" s="78"/>
      <c r="FM195" s="78"/>
      <c r="FO195" s="78"/>
      <c r="FP195" s="78"/>
      <c r="FQ195" s="78"/>
      <c r="FS195" s="78"/>
      <c r="FT195" s="78"/>
      <c r="FU195" s="78"/>
      <c r="FW195" s="78"/>
      <c r="FX195" s="78"/>
      <c r="FY195" s="78"/>
      <c r="GA195" s="78"/>
      <c r="GB195" s="78"/>
      <c r="GC195" s="78"/>
      <c r="GE195" s="78"/>
      <c r="GF195" s="78"/>
      <c r="GG195" s="78"/>
      <c r="GI195" s="78"/>
      <c r="GJ195" s="78"/>
      <c r="GK195" s="78"/>
      <c r="GM195" s="78"/>
      <c r="GN195" s="78"/>
      <c r="GO195" s="78"/>
      <c r="GQ195" s="78"/>
      <c r="GR195" s="78"/>
      <c r="GS195" s="78"/>
      <c r="GU195" s="78"/>
      <c r="GV195" s="78"/>
      <c r="GW195" s="78"/>
      <c r="GY195" s="78"/>
      <c r="GZ195" s="78"/>
      <c r="HA195" s="78"/>
      <c r="HC195" s="78"/>
      <c r="HD195" s="78"/>
      <c r="HE195" s="78"/>
      <c r="HG195" s="78"/>
      <c r="HH195" s="78"/>
      <c r="HI195" s="78"/>
      <c r="HK195" s="78"/>
      <c r="HL195" s="78"/>
      <c r="HM195" s="78"/>
      <c r="HO195" s="78"/>
      <c r="HP195" s="78"/>
      <c r="HQ195" s="78"/>
      <c r="HS195" s="78"/>
      <c r="HT195" s="78"/>
      <c r="HU195" s="78"/>
      <c r="HW195" s="78"/>
      <c r="HX195" s="78"/>
      <c r="HY195" s="78"/>
      <c r="IA195" s="78"/>
      <c r="IB195" s="78"/>
      <c r="IC195" s="78"/>
      <c r="IE195" s="78"/>
      <c r="IF195" s="78"/>
      <c r="IG195" s="78"/>
      <c r="II195" s="78"/>
      <c r="IJ195" s="78"/>
      <c r="IK195" s="78"/>
      <c r="IM195" s="78"/>
      <c r="IN195" s="78"/>
      <c r="IO195" s="78"/>
      <c r="IQ195" s="78"/>
      <c r="IR195" s="78"/>
      <c r="IS195" s="78"/>
      <c r="IU195" s="78"/>
    </row>
    <row r="196" spans="1:255" ht="15" customHeight="1" x14ac:dyDescent="0.2">
      <c r="A196" s="829"/>
      <c r="E196" s="218"/>
      <c r="G196" s="70"/>
      <c r="H196" s="70"/>
      <c r="I196" s="70"/>
      <c r="K196" s="70"/>
      <c r="L196" s="70"/>
      <c r="M196" s="70"/>
      <c r="O196" s="70"/>
      <c r="P196" s="70"/>
      <c r="Q196" s="70"/>
      <c r="S196" s="70"/>
      <c r="T196" s="70"/>
      <c r="U196" s="78"/>
      <c r="W196" s="78"/>
      <c r="X196" s="78"/>
      <c r="Y196" s="78"/>
      <c r="AA196" s="78"/>
      <c r="AB196" s="78"/>
      <c r="AC196" s="78"/>
      <c r="AE196" s="78"/>
      <c r="AF196" s="78"/>
      <c r="AG196" s="78"/>
      <c r="AI196" s="78"/>
      <c r="AJ196" s="78"/>
      <c r="AK196" s="78"/>
      <c r="AM196" s="78"/>
      <c r="AN196" s="78"/>
      <c r="AO196" s="78"/>
      <c r="AQ196" s="78"/>
      <c r="AR196" s="78"/>
      <c r="AS196" s="78"/>
      <c r="AU196" s="78"/>
      <c r="AV196" s="78"/>
      <c r="AW196" s="78"/>
      <c r="AY196" s="78"/>
      <c r="AZ196" s="78"/>
      <c r="BA196" s="78"/>
      <c r="BC196" s="78"/>
      <c r="BD196" s="78"/>
      <c r="BE196" s="78"/>
      <c r="BG196" s="78"/>
      <c r="BH196" s="78"/>
      <c r="BI196" s="78"/>
      <c r="BK196" s="78"/>
      <c r="BL196" s="78"/>
      <c r="BM196" s="78"/>
      <c r="BO196" s="78"/>
      <c r="BP196" s="78"/>
      <c r="BQ196" s="78"/>
      <c r="BS196" s="78"/>
      <c r="BT196" s="78"/>
      <c r="BU196" s="78"/>
      <c r="BW196" s="78"/>
      <c r="BX196" s="78"/>
      <c r="BY196" s="78"/>
      <c r="CA196" s="78"/>
      <c r="CB196" s="78"/>
      <c r="CC196" s="78"/>
      <c r="CE196" s="78"/>
      <c r="CF196" s="78"/>
      <c r="CG196" s="78"/>
      <c r="CI196" s="78"/>
      <c r="CJ196" s="78"/>
      <c r="CK196" s="78"/>
      <c r="CM196" s="78"/>
      <c r="CN196" s="78"/>
      <c r="CO196" s="78"/>
      <c r="CQ196" s="78"/>
      <c r="CR196" s="78"/>
      <c r="CS196" s="78"/>
      <c r="CU196" s="78"/>
      <c r="CV196" s="78"/>
      <c r="CW196" s="78"/>
      <c r="CY196" s="78"/>
      <c r="CZ196" s="78"/>
      <c r="DA196" s="78"/>
      <c r="DC196" s="78"/>
      <c r="DD196" s="78"/>
      <c r="DE196" s="78"/>
      <c r="DG196" s="78"/>
      <c r="DH196" s="78"/>
      <c r="DI196" s="78"/>
      <c r="DK196" s="78"/>
      <c r="DL196" s="78"/>
      <c r="DM196" s="78"/>
      <c r="DO196" s="78"/>
      <c r="DP196" s="78"/>
      <c r="DQ196" s="78"/>
      <c r="DS196" s="78"/>
      <c r="DT196" s="78"/>
      <c r="DU196" s="78"/>
      <c r="DW196" s="78"/>
      <c r="DX196" s="78"/>
      <c r="DY196" s="78"/>
      <c r="EA196" s="78"/>
      <c r="EB196" s="78"/>
      <c r="EC196" s="78"/>
      <c r="EE196" s="78"/>
      <c r="EF196" s="78"/>
      <c r="EG196" s="78"/>
      <c r="EI196" s="78"/>
      <c r="EJ196" s="78"/>
      <c r="EK196" s="78"/>
      <c r="EM196" s="78"/>
      <c r="EN196" s="78"/>
      <c r="EO196" s="78"/>
      <c r="EQ196" s="78"/>
      <c r="ER196" s="78"/>
      <c r="ES196" s="78"/>
      <c r="EU196" s="78"/>
      <c r="EV196" s="78"/>
      <c r="EW196" s="78"/>
      <c r="EY196" s="78"/>
      <c r="EZ196" s="78"/>
      <c r="FA196" s="78"/>
      <c r="FC196" s="78"/>
      <c r="FD196" s="78"/>
      <c r="FE196" s="78"/>
      <c r="FG196" s="78"/>
      <c r="FH196" s="78"/>
      <c r="FI196" s="78"/>
      <c r="FK196" s="78"/>
      <c r="FL196" s="78"/>
      <c r="FM196" s="78"/>
      <c r="FO196" s="78"/>
      <c r="FP196" s="78"/>
      <c r="FQ196" s="78"/>
      <c r="FS196" s="78"/>
      <c r="FT196" s="78"/>
      <c r="FU196" s="78"/>
      <c r="FW196" s="78"/>
      <c r="FX196" s="78"/>
      <c r="FY196" s="78"/>
      <c r="GA196" s="78"/>
      <c r="GB196" s="78"/>
      <c r="GC196" s="78"/>
      <c r="GE196" s="78"/>
      <c r="GF196" s="78"/>
      <c r="GG196" s="78"/>
      <c r="GI196" s="78"/>
      <c r="GJ196" s="78"/>
      <c r="GK196" s="78"/>
      <c r="GM196" s="78"/>
      <c r="GN196" s="78"/>
      <c r="GO196" s="78"/>
      <c r="GQ196" s="78"/>
      <c r="GR196" s="78"/>
      <c r="GS196" s="78"/>
      <c r="GU196" s="78"/>
      <c r="GV196" s="78"/>
      <c r="GW196" s="78"/>
      <c r="GY196" s="78"/>
      <c r="GZ196" s="78"/>
      <c r="HA196" s="78"/>
      <c r="HC196" s="78"/>
      <c r="HD196" s="78"/>
      <c r="HE196" s="78"/>
      <c r="HG196" s="78"/>
      <c r="HH196" s="78"/>
      <c r="HI196" s="78"/>
      <c r="HK196" s="78"/>
      <c r="HL196" s="78"/>
      <c r="HM196" s="78"/>
      <c r="HO196" s="78"/>
      <c r="HP196" s="78"/>
      <c r="HQ196" s="78"/>
      <c r="HS196" s="78"/>
      <c r="HT196" s="78"/>
      <c r="HU196" s="78"/>
      <c r="HW196" s="78"/>
      <c r="HX196" s="78"/>
      <c r="HY196" s="78"/>
      <c r="IA196" s="78"/>
      <c r="IB196" s="78"/>
      <c r="IC196" s="78"/>
      <c r="IE196" s="78"/>
      <c r="IF196" s="78"/>
      <c r="IG196" s="78"/>
      <c r="II196" s="78"/>
      <c r="IJ196" s="78"/>
      <c r="IK196" s="78"/>
      <c r="IM196" s="78"/>
      <c r="IN196" s="78"/>
      <c r="IO196" s="78"/>
      <c r="IQ196" s="78"/>
      <c r="IR196" s="78"/>
      <c r="IS196" s="78"/>
      <c r="IU196" s="78"/>
    </row>
    <row r="197" spans="1:255" ht="15" customHeight="1" x14ac:dyDescent="0.2">
      <c r="A197" s="829"/>
      <c r="E197" s="218"/>
      <c r="G197" s="70"/>
      <c r="H197" s="70"/>
      <c r="I197" s="70"/>
      <c r="K197" s="70"/>
      <c r="L197" s="70"/>
      <c r="M197" s="70"/>
      <c r="O197" s="70"/>
      <c r="P197" s="70"/>
      <c r="Q197" s="70"/>
      <c r="S197" s="70"/>
      <c r="T197" s="70"/>
      <c r="U197" s="78"/>
      <c r="W197" s="78"/>
      <c r="X197" s="78"/>
      <c r="Y197" s="78"/>
      <c r="AA197" s="78"/>
      <c r="AB197" s="78"/>
      <c r="AC197" s="78"/>
      <c r="AE197" s="78"/>
      <c r="AF197" s="78"/>
      <c r="AG197" s="78"/>
      <c r="AI197" s="78"/>
      <c r="AJ197" s="78"/>
      <c r="AK197" s="78"/>
      <c r="AM197" s="78"/>
      <c r="AN197" s="78"/>
      <c r="AO197" s="78"/>
      <c r="AQ197" s="78"/>
      <c r="AR197" s="78"/>
      <c r="AS197" s="78"/>
      <c r="AU197" s="78"/>
      <c r="AV197" s="78"/>
      <c r="AW197" s="78"/>
      <c r="AY197" s="78"/>
      <c r="AZ197" s="78"/>
      <c r="BA197" s="78"/>
      <c r="BC197" s="78"/>
      <c r="BD197" s="78"/>
      <c r="BE197" s="78"/>
      <c r="BG197" s="78"/>
      <c r="BH197" s="78"/>
      <c r="BI197" s="78"/>
      <c r="BK197" s="78"/>
      <c r="BL197" s="78"/>
      <c r="BM197" s="78"/>
      <c r="BO197" s="78"/>
      <c r="BP197" s="78"/>
      <c r="BQ197" s="78"/>
      <c r="BS197" s="78"/>
      <c r="BT197" s="78"/>
      <c r="BU197" s="78"/>
      <c r="BW197" s="78"/>
      <c r="BX197" s="78"/>
      <c r="BY197" s="78"/>
      <c r="CA197" s="78"/>
      <c r="CB197" s="78"/>
      <c r="CC197" s="78"/>
      <c r="CE197" s="78"/>
      <c r="CF197" s="78"/>
      <c r="CG197" s="78"/>
      <c r="CI197" s="78"/>
      <c r="CJ197" s="78"/>
      <c r="CK197" s="78"/>
      <c r="CM197" s="78"/>
      <c r="CN197" s="78"/>
      <c r="CO197" s="78"/>
      <c r="CQ197" s="78"/>
      <c r="CR197" s="78"/>
      <c r="CS197" s="78"/>
      <c r="CU197" s="78"/>
      <c r="CV197" s="78"/>
      <c r="CW197" s="78"/>
      <c r="CY197" s="78"/>
      <c r="CZ197" s="78"/>
      <c r="DA197" s="78"/>
      <c r="DC197" s="78"/>
      <c r="DD197" s="78"/>
      <c r="DE197" s="78"/>
      <c r="DG197" s="78"/>
      <c r="DH197" s="78"/>
      <c r="DI197" s="78"/>
      <c r="DK197" s="78"/>
      <c r="DL197" s="78"/>
      <c r="DM197" s="78"/>
      <c r="DO197" s="78"/>
      <c r="DP197" s="78"/>
      <c r="DQ197" s="78"/>
      <c r="DS197" s="78"/>
      <c r="DT197" s="78"/>
      <c r="DU197" s="78"/>
      <c r="DW197" s="78"/>
      <c r="DX197" s="78"/>
      <c r="DY197" s="78"/>
      <c r="EA197" s="78"/>
      <c r="EB197" s="78"/>
      <c r="EC197" s="78"/>
      <c r="EE197" s="78"/>
      <c r="EF197" s="78"/>
      <c r="EG197" s="78"/>
      <c r="EI197" s="78"/>
      <c r="EJ197" s="78"/>
      <c r="EK197" s="78"/>
      <c r="EM197" s="78"/>
      <c r="EN197" s="78"/>
      <c r="EO197" s="78"/>
      <c r="EQ197" s="78"/>
      <c r="ER197" s="78"/>
      <c r="ES197" s="78"/>
      <c r="EU197" s="78"/>
      <c r="EV197" s="78"/>
      <c r="EW197" s="78"/>
      <c r="EY197" s="78"/>
      <c r="EZ197" s="78"/>
      <c r="FA197" s="78"/>
      <c r="FC197" s="78"/>
      <c r="FD197" s="78"/>
      <c r="FE197" s="78"/>
      <c r="FG197" s="78"/>
      <c r="FH197" s="78"/>
      <c r="FI197" s="78"/>
      <c r="FK197" s="78"/>
      <c r="FL197" s="78"/>
      <c r="FM197" s="78"/>
      <c r="FO197" s="78"/>
      <c r="FP197" s="78"/>
      <c r="FQ197" s="78"/>
      <c r="FS197" s="78"/>
      <c r="FT197" s="78"/>
      <c r="FU197" s="78"/>
      <c r="FW197" s="78"/>
      <c r="FX197" s="78"/>
      <c r="FY197" s="78"/>
      <c r="GA197" s="78"/>
      <c r="GB197" s="78"/>
      <c r="GC197" s="78"/>
      <c r="GE197" s="78"/>
      <c r="GF197" s="78"/>
      <c r="GG197" s="78"/>
      <c r="GI197" s="78"/>
      <c r="GJ197" s="78"/>
      <c r="GK197" s="78"/>
      <c r="GM197" s="78"/>
      <c r="GN197" s="78"/>
      <c r="GO197" s="78"/>
      <c r="GQ197" s="78"/>
      <c r="GR197" s="78"/>
      <c r="GS197" s="78"/>
      <c r="GU197" s="78"/>
      <c r="GV197" s="78"/>
      <c r="GW197" s="78"/>
      <c r="GY197" s="78"/>
      <c r="GZ197" s="78"/>
      <c r="HA197" s="78"/>
      <c r="HC197" s="78"/>
      <c r="HD197" s="78"/>
      <c r="HE197" s="78"/>
      <c r="HG197" s="78"/>
      <c r="HH197" s="78"/>
      <c r="HI197" s="78"/>
      <c r="HK197" s="78"/>
      <c r="HL197" s="78"/>
      <c r="HM197" s="78"/>
      <c r="HO197" s="78"/>
      <c r="HP197" s="78"/>
      <c r="HQ197" s="78"/>
      <c r="HS197" s="78"/>
      <c r="HT197" s="78"/>
      <c r="HU197" s="78"/>
      <c r="HW197" s="78"/>
      <c r="HX197" s="78"/>
      <c r="HY197" s="78"/>
      <c r="IA197" s="78"/>
      <c r="IB197" s="78"/>
      <c r="IC197" s="78"/>
      <c r="IE197" s="78"/>
      <c r="IF197" s="78"/>
      <c r="IG197" s="78"/>
      <c r="II197" s="78"/>
      <c r="IJ197" s="78"/>
      <c r="IK197" s="78"/>
      <c r="IM197" s="78"/>
      <c r="IN197" s="78"/>
      <c r="IO197" s="78"/>
      <c r="IQ197" s="78"/>
      <c r="IR197" s="78"/>
      <c r="IS197" s="78"/>
      <c r="IU197" s="78"/>
    </row>
    <row r="198" spans="1:255" ht="15" customHeight="1" x14ac:dyDescent="0.2">
      <c r="E198" s="218"/>
      <c r="G198" s="70"/>
      <c r="H198" s="70"/>
      <c r="I198" s="70"/>
      <c r="K198" s="70"/>
      <c r="L198" s="70"/>
      <c r="M198" s="70"/>
      <c r="O198" s="70"/>
      <c r="P198" s="70"/>
      <c r="Q198" s="70"/>
      <c r="S198" s="70"/>
      <c r="T198" s="70"/>
      <c r="U198" s="78"/>
      <c r="W198" s="78"/>
      <c r="X198" s="78"/>
      <c r="Y198" s="78"/>
      <c r="AA198" s="78"/>
      <c r="AB198" s="78"/>
      <c r="AC198" s="78"/>
      <c r="AE198" s="78"/>
      <c r="AF198" s="78"/>
      <c r="AG198" s="78"/>
      <c r="AI198" s="78"/>
      <c r="AJ198" s="78"/>
      <c r="AK198" s="78"/>
      <c r="AM198" s="78"/>
      <c r="AN198" s="78"/>
      <c r="AO198" s="78"/>
      <c r="AQ198" s="78"/>
      <c r="AR198" s="78"/>
      <c r="AS198" s="78"/>
      <c r="AU198" s="78"/>
      <c r="AV198" s="78"/>
      <c r="AW198" s="78"/>
      <c r="AY198" s="78"/>
      <c r="AZ198" s="78"/>
      <c r="BA198" s="78"/>
      <c r="BC198" s="78"/>
      <c r="BD198" s="78"/>
      <c r="BE198" s="78"/>
      <c r="BG198" s="78"/>
      <c r="BH198" s="78"/>
      <c r="BI198" s="78"/>
      <c r="BK198" s="78"/>
      <c r="BL198" s="78"/>
      <c r="BM198" s="78"/>
      <c r="BO198" s="78"/>
      <c r="BP198" s="78"/>
      <c r="BQ198" s="78"/>
      <c r="BS198" s="78"/>
      <c r="BT198" s="78"/>
      <c r="BU198" s="78"/>
      <c r="BW198" s="78"/>
      <c r="BX198" s="78"/>
      <c r="BY198" s="78"/>
      <c r="CA198" s="78"/>
      <c r="CB198" s="78"/>
      <c r="CC198" s="78"/>
      <c r="CE198" s="78"/>
      <c r="CF198" s="78"/>
      <c r="CG198" s="78"/>
      <c r="CI198" s="78"/>
      <c r="CJ198" s="78"/>
      <c r="CK198" s="78"/>
      <c r="CM198" s="78"/>
      <c r="CN198" s="78"/>
      <c r="CO198" s="78"/>
      <c r="CQ198" s="78"/>
      <c r="CR198" s="78"/>
      <c r="CS198" s="78"/>
      <c r="CU198" s="78"/>
      <c r="CV198" s="78"/>
      <c r="CW198" s="78"/>
      <c r="CY198" s="78"/>
      <c r="CZ198" s="78"/>
      <c r="DA198" s="78"/>
      <c r="DC198" s="78"/>
      <c r="DD198" s="78"/>
      <c r="DE198" s="78"/>
      <c r="DG198" s="78"/>
      <c r="DH198" s="78"/>
      <c r="DI198" s="78"/>
      <c r="DK198" s="78"/>
      <c r="DL198" s="78"/>
      <c r="DM198" s="78"/>
      <c r="DO198" s="78"/>
      <c r="DP198" s="78"/>
      <c r="DQ198" s="78"/>
      <c r="DS198" s="78"/>
      <c r="DT198" s="78"/>
      <c r="DU198" s="78"/>
      <c r="DW198" s="78"/>
      <c r="DX198" s="78"/>
      <c r="DY198" s="78"/>
      <c r="EA198" s="78"/>
      <c r="EB198" s="78"/>
      <c r="EC198" s="78"/>
      <c r="EE198" s="78"/>
      <c r="EF198" s="78"/>
      <c r="EG198" s="78"/>
      <c r="EI198" s="78"/>
      <c r="EJ198" s="78"/>
      <c r="EK198" s="78"/>
      <c r="EM198" s="78"/>
      <c r="EN198" s="78"/>
      <c r="EO198" s="78"/>
      <c r="EQ198" s="78"/>
      <c r="ER198" s="78"/>
      <c r="ES198" s="78"/>
      <c r="EU198" s="78"/>
      <c r="EV198" s="78"/>
      <c r="EW198" s="78"/>
      <c r="EY198" s="78"/>
      <c r="EZ198" s="78"/>
      <c r="FA198" s="78"/>
      <c r="FC198" s="78"/>
      <c r="FD198" s="78"/>
      <c r="FE198" s="78"/>
      <c r="FG198" s="78"/>
      <c r="FH198" s="78"/>
      <c r="FI198" s="78"/>
      <c r="FK198" s="78"/>
      <c r="FL198" s="78"/>
      <c r="FM198" s="78"/>
      <c r="FO198" s="78"/>
      <c r="FP198" s="78"/>
      <c r="FQ198" s="78"/>
      <c r="FS198" s="78"/>
      <c r="FT198" s="78"/>
      <c r="FU198" s="78"/>
      <c r="FW198" s="78"/>
      <c r="FX198" s="78"/>
      <c r="FY198" s="78"/>
      <c r="GA198" s="78"/>
      <c r="GB198" s="78"/>
      <c r="GC198" s="78"/>
      <c r="GE198" s="78"/>
      <c r="GF198" s="78"/>
      <c r="GG198" s="78"/>
      <c r="GI198" s="78"/>
      <c r="GJ198" s="78"/>
      <c r="GK198" s="78"/>
      <c r="GM198" s="78"/>
      <c r="GN198" s="78"/>
      <c r="GO198" s="78"/>
      <c r="GQ198" s="78"/>
      <c r="GR198" s="78"/>
      <c r="GS198" s="78"/>
      <c r="GU198" s="78"/>
      <c r="GV198" s="78"/>
      <c r="GW198" s="78"/>
      <c r="GY198" s="78"/>
      <c r="GZ198" s="78"/>
      <c r="HA198" s="78"/>
      <c r="HC198" s="78"/>
      <c r="HD198" s="78"/>
      <c r="HE198" s="78"/>
      <c r="HG198" s="78"/>
      <c r="HH198" s="78"/>
      <c r="HI198" s="78"/>
      <c r="HK198" s="78"/>
      <c r="HL198" s="78"/>
      <c r="HM198" s="78"/>
      <c r="HO198" s="78"/>
      <c r="HP198" s="78"/>
      <c r="HQ198" s="78"/>
      <c r="HS198" s="78"/>
      <c r="HT198" s="78"/>
      <c r="HU198" s="78"/>
      <c r="HW198" s="78"/>
      <c r="HX198" s="78"/>
      <c r="HY198" s="78"/>
      <c r="IA198" s="78"/>
      <c r="IB198" s="78"/>
      <c r="IC198" s="78"/>
      <c r="IE198" s="78"/>
      <c r="IF198" s="78"/>
      <c r="IG198" s="78"/>
      <c r="II198" s="78"/>
      <c r="IJ198" s="78"/>
      <c r="IK198" s="78"/>
      <c r="IM198" s="78"/>
      <c r="IN198" s="78"/>
      <c r="IO198" s="78"/>
      <c r="IQ198" s="78"/>
      <c r="IR198" s="78"/>
      <c r="IS198" s="78"/>
      <c r="IU198" s="78"/>
    </row>
    <row r="199" spans="1:255" ht="15" customHeight="1" x14ac:dyDescent="0.2">
      <c r="E199" s="218"/>
      <c r="G199" s="70"/>
      <c r="H199" s="70"/>
      <c r="I199" s="70"/>
      <c r="K199" s="70"/>
      <c r="L199" s="70"/>
      <c r="M199" s="70"/>
      <c r="O199" s="70"/>
      <c r="P199" s="70"/>
      <c r="Q199" s="70"/>
      <c r="S199" s="70"/>
      <c r="T199" s="70"/>
      <c r="U199" s="78"/>
      <c r="W199" s="78"/>
      <c r="X199" s="78"/>
      <c r="Y199" s="78"/>
      <c r="AA199" s="78"/>
      <c r="AB199" s="78"/>
      <c r="AC199" s="78"/>
      <c r="AE199" s="78"/>
      <c r="AF199" s="78"/>
      <c r="AG199" s="78"/>
      <c r="AI199" s="78"/>
      <c r="AJ199" s="78"/>
      <c r="AK199" s="78"/>
      <c r="AM199" s="78"/>
      <c r="AN199" s="78"/>
      <c r="AO199" s="78"/>
      <c r="AQ199" s="78"/>
      <c r="AR199" s="78"/>
      <c r="AS199" s="78"/>
      <c r="AU199" s="78"/>
      <c r="AV199" s="78"/>
      <c r="AW199" s="78"/>
      <c r="AY199" s="78"/>
      <c r="AZ199" s="78"/>
      <c r="BA199" s="78"/>
      <c r="BC199" s="78"/>
      <c r="BD199" s="78"/>
      <c r="BE199" s="78"/>
      <c r="BG199" s="78"/>
      <c r="BH199" s="78"/>
      <c r="BI199" s="78"/>
      <c r="BK199" s="78"/>
      <c r="BL199" s="78"/>
      <c r="BM199" s="78"/>
      <c r="BO199" s="78"/>
      <c r="BP199" s="78"/>
      <c r="BQ199" s="78"/>
      <c r="BS199" s="78"/>
      <c r="BT199" s="78"/>
      <c r="BU199" s="78"/>
      <c r="BW199" s="78"/>
      <c r="BX199" s="78"/>
      <c r="BY199" s="78"/>
      <c r="CA199" s="78"/>
      <c r="CB199" s="78"/>
      <c r="CC199" s="78"/>
      <c r="CE199" s="78"/>
      <c r="CF199" s="78"/>
      <c r="CG199" s="78"/>
      <c r="CI199" s="78"/>
      <c r="CJ199" s="78"/>
      <c r="CK199" s="78"/>
      <c r="CM199" s="78"/>
      <c r="CN199" s="78"/>
      <c r="CO199" s="78"/>
      <c r="CQ199" s="78"/>
      <c r="CR199" s="78"/>
      <c r="CS199" s="78"/>
      <c r="CU199" s="78"/>
      <c r="CV199" s="78"/>
      <c r="CW199" s="78"/>
      <c r="CY199" s="78"/>
      <c r="CZ199" s="78"/>
      <c r="DA199" s="78"/>
      <c r="DC199" s="78"/>
      <c r="DD199" s="78"/>
      <c r="DE199" s="78"/>
      <c r="DG199" s="78"/>
      <c r="DH199" s="78"/>
      <c r="DI199" s="78"/>
      <c r="DK199" s="78"/>
      <c r="DL199" s="78"/>
      <c r="DM199" s="78"/>
      <c r="DO199" s="78"/>
      <c r="DP199" s="78"/>
      <c r="DQ199" s="78"/>
      <c r="DS199" s="78"/>
      <c r="DT199" s="78"/>
      <c r="DU199" s="78"/>
      <c r="DW199" s="78"/>
      <c r="DX199" s="78"/>
      <c r="DY199" s="78"/>
      <c r="EA199" s="78"/>
      <c r="EB199" s="78"/>
      <c r="EC199" s="78"/>
      <c r="EE199" s="78"/>
      <c r="EF199" s="78"/>
      <c r="EG199" s="78"/>
      <c r="EI199" s="78"/>
      <c r="EJ199" s="78"/>
      <c r="EK199" s="78"/>
      <c r="EM199" s="78"/>
      <c r="EN199" s="78"/>
      <c r="EO199" s="78"/>
      <c r="EQ199" s="78"/>
      <c r="ER199" s="78"/>
      <c r="ES199" s="78"/>
      <c r="EU199" s="78"/>
      <c r="EV199" s="78"/>
      <c r="EW199" s="78"/>
      <c r="EY199" s="78"/>
      <c r="EZ199" s="78"/>
      <c r="FA199" s="78"/>
      <c r="FC199" s="78"/>
      <c r="FD199" s="78"/>
      <c r="FE199" s="78"/>
      <c r="FG199" s="78"/>
      <c r="FH199" s="78"/>
      <c r="FI199" s="78"/>
      <c r="FK199" s="78"/>
      <c r="FL199" s="78"/>
      <c r="FM199" s="78"/>
      <c r="FO199" s="78"/>
      <c r="FP199" s="78"/>
      <c r="FQ199" s="78"/>
      <c r="FS199" s="78"/>
      <c r="FT199" s="78"/>
      <c r="FU199" s="78"/>
      <c r="FW199" s="78"/>
      <c r="FX199" s="78"/>
      <c r="FY199" s="78"/>
      <c r="GA199" s="78"/>
      <c r="GB199" s="78"/>
      <c r="GC199" s="78"/>
      <c r="GE199" s="78"/>
      <c r="GF199" s="78"/>
      <c r="GG199" s="78"/>
      <c r="GI199" s="78"/>
      <c r="GJ199" s="78"/>
      <c r="GK199" s="78"/>
      <c r="GM199" s="78"/>
      <c r="GN199" s="78"/>
      <c r="GO199" s="78"/>
      <c r="GQ199" s="78"/>
      <c r="GR199" s="78"/>
      <c r="GS199" s="78"/>
      <c r="GU199" s="78"/>
      <c r="GV199" s="78"/>
      <c r="GW199" s="78"/>
      <c r="GY199" s="78"/>
      <c r="GZ199" s="78"/>
      <c r="HA199" s="78"/>
      <c r="HC199" s="78"/>
      <c r="HD199" s="78"/>
      <c r="HE199" s="78"/>
      <c r="HG199" s="78"/>
      <c r="HH199" s="78"/>
      <c r="HI199" s="78"/>
      <c r="HK199" s="78"/>
      <c r="HL199" s="78"/>
      <c r="HM199" s="78"/>
      <c r="HO199" s="78"/>
      <c r="HP199" s="78"/>
      <c r="HQ199" s="78"/>
      <c r="HS199" s="78"/>
      <c r="HT199" s="78"/>
      <c r="HU199" s="78"/>
      <c r="HW199" s="78"/>
      <c r="HX199" s="78"/>
      <c r="HY199" s="78"/>
      <c r="IA199" s="78"/>
      <c r="IB199" s="78"/>
      <c r="IC199" s="78"/>
      <c r="IE199" s="78"/>
      <c r="IF199" s="78"/>
      <c r="IG199" s="78"/>
      <c r="II199" s="78"/>
      <c r="IJ199" s="78"/>
      <c r="IK199" s="78"/>
      <c r="IM199" s="78"/>
      <c r="IN199" s="78"/>
      <c r="IO199" s="78"/>
      <c r="IQ199" s="78"/>
      <c r="IR199" s="78"/>
      <c r="IS199" s="78"/>
      <c r="IU199" s="78"/>
    </row>
    <row r="200" spans="1:255" ht="15" customHeight="1" x14ac:dyDescent="0.2">
      <c r="B200" s="830"/>
      <c r="C200" s="830"/>
      <c r="D200" s="67"/>
      <c r="E200" s="218"/>
      <c r="G200" s="70"/>
      <c r="H200" s="70"/>
      <c r="I200" s="70"/>
      <c r="K200" s="70"/>
      <c r="L200" s="70"/>
      <c r="M200" s="70"/>
      <c r="O200" s="70"/>
      <c r="P200" s="70"/>
      <c r="Q200" s="70"/>
      <c r="S200" s="70"/>
      <c r="T200" s="70"/>
      <c r="U200" s="78"/>
      <c r="W200" s="78"/>
      <c r="X200" s="78"/>
      <c r="Y200" s="78"/>
      <c r="AA200" s="78"/>
      <c r="AB200" s="78"/>
      <c r="AC200" s="78"/>
      <c r="AE200" s="78"/>
      <c r="AF200" s="78"/>
      <c r="AG200" s="78"/>
      <c r="AI200" s="78"/>
      <c r="AJ200" s="78"/>
      <c r="AK200" s="78"/>
      <c r="AM200" s="78"/>
      <c r="AN200" s="78"/>
      <c r="AO200" s="78"/>
      <c r="AQ200" s="78"/>
      <c r="AR200" s="78"/>
      <c r="AS200" s="78"/>
      <c r="AU200" s="78"/>
      <c r="AV200" s="78"/>
      <c r="AW200" s="78"/>
      <c r="AY200" s="78"/>
      <c r="AZ200" s="78"/>
      <c r="BA200" s="78"/>
      <c r="BC200" s="78"/>
      <c r="BD200" s="78"/>
      <c r="BE200" s="78"/>
      <c r="BG200" s="78"/>
      <c r="BH200" s="78"/>
      <c r="BI200" s="78"/>
      <c r="BK200" s="78"/>
      <c r="BL200" s="78"/>
      <c r="BM200" s="78"/>
      <c r="BO200" s="78"/>
      <c r="BP200" s="78"/>
      <c r="BQ200" s="78"/>
      <c r="BS200" s="78"/>
      <c r="BT200" s="78"/>
      <c r="BU200" s="78"/>
      <c r="BW200" s="78"/>
      <c r="BX200" s="78"/>
      <c r="BY200" s="78"/>
      <c r="CA200" s="78"/>
      <c r="CB200" s="78"/>
      <c r="CC200" s="78"/>
      <c r="CE200" s="78"/>
      <c r="CF200" s="78"/>
      <c r="CG200" s="78"/>
      <c r="CI200" s="78"/>
      <c r="CJ200" s="78"/>
      <c r="CK200" s="78"/>
      <c r="CM200" s="78"/>
      <c r="CN200" s="78"/>
      <c r="CO200" s="78"/>
      <c r="CQ200" s="78"/>
      <c r="CR200" s="78"/>
      <c r="CS200" s="78"/>
      <c r="CU200" s="78"/>
      <c r="CV200" s="78"/>
      <c r="CW200" s="78"/>
      <c r="CY200" s="78"/>
      <c r="CZ200" s="78"/>
      <c r="DA200" s="78"/>
      <c r="DC200" s="78"/>
      <c r="DD200" s="78"/>
      <c r="DE200" s="78"/>
      <c r="DG200" s="78"/>
      <c r="DH200" s="78"/>
      <c r="DI200" s="78"/>
      <c r="DK200" s="78"/>
      <c r="DL200" s="78"/>
      <c r="DM200" s="78"/>
      <c r="DO200" s="78"/>
      <c r="DP200" s="78"/>
      <c r="DQ200" s="78"/>
      <c r="DS200" s="78"/>
      <c r="DT200" s="78"/>
      <c r="DU200" s="78"/>
      <c r="DW200" s="78"/>
      <c r="DX200" s="78"/>
      <c r="DY200" s="78"/>
      <c r="EA200" s="78"/>
      <c r="EB200" s="78"/>
      <c r="EC200" s="78"/>
      <c r="EE200" s="78"/>
      <c r="EF200" s="78"/>
      <c r="EG200" s="78"/>
      <c r="EI200" s="78"/>
      <c r="EJ200" s="78"/>
      <c r="EK200" s="78"/>
      <c r="EM200" s="78"/>
      <c r="EN200" s="78"/>
      <c r="EO200" s="78"/>
      <c r="EQ200" s="78"/>
      <c r="ER200" s="78"/>
      <c r="ES200" s="78"/>
      <c r="EU200" s="78"/>
      <c r="EV200" s="78"/>
      <c r="EW200" s="78"/>
      <c r="EY200" s="78"/>
      <c r="EZ200" s="78"/>
      <c r="FA200" s="78"/>
      <c r="FC200" s="78"/>
      <c r="FD200" s="78"/>
      <c r="FE200" s="78"/>
      <c r="FG200" s="78"/>
      <c r="FH200" s="78"/>
      <c r="FI200" s="78"/>
      <c r="FK200" s="78"/>
      <c r="FL200" s="78"/>
      <c r="FM200" s="78"/>
      <c r="FO200" s="78"/>
      <c r="FP200" s="78"/>
      <c r="FQ200" s="78"/>
      <c r="FS200" s="78"/>
      <c r="FT200" s="78"/>
      <c r="FU200" s="78"/>
      <c r="FW200" s="78"/>
      <c r="FX200" s="78"/>
      <c r="FY200" s="78"/>
      <c r="GA200" s="78"/>
      <c r="GB200" s="78"/>
      <c r="GC200" s="78"/>
      <c r="GE200" s="78"/>
      <c r="GF200" s="78"/>
      <c r="GG200" s="78"/>
      <c r="GI200" s="78"/>
      <c r="GJ200" s="78"/>
      <c r="GK200" s="78"/>
      <c r="GM200" s="78"/>
      <c r="GN200" s="78"/>
      <c r="GO200" s="78"/>
      <c r="GQ200" s="78"/>
      <c r="GR200" s="78"/>
      <c r="GS200" s="78"/>
      <c r="GU200" s="78"/>
      <c r="GV200" s="78"/>
      <c r="GW200" s="78"/>
      <c r="GY200" s="78"/>
      <c r="GZ200" s="78"/>
      <c r="HA200" s="78"/>
      <c r="HC200" s="78"/>
      <c r="HD200" s="78"/>
      <c r="HE200" s="78"/>
      <c r="HG200" s="78"/>
      <c r="HH200" s="78"/>
      <c r="HI200" s="78"/>
      <c r="HK200" s="78"/>
      <c r="HL200" s="78"/>
      <c r="HM200" s="78"/>
      <c r="HO200" s="78"/>
      <c r="HP200" s="78"/>
      <c r="HQ200" s="78"/>
      <c r="HS200" s="78"/>
      <c r="HT200" s="78"/>
      <c r="HU200" s="78"/>
      <c r="HW200" s="78"/>
      <c r="HX200" s="78"/>
      <c r="HY200" s="78"/>
      <c r="IA200" s="78"/>
      <c r="IB200" s="78"/>
      <c r="IC200" s="78"/>
      <c r="IE200" s="78"/>
      <c r="IF200" s="78"/>
      <c r="IG200" s="78"/>
      <c r="II200" s="78"/>
      <c r="IJ200" s="78"/>
      <c r="IK200" s="78"/>
      <c r="IM200" s="78"/>
      <c r="IN200" s="78"/>
      <c r="IO200" s="78"/>
      <c r="IQ200" s="78"/>
      <c r="IR200" s="78"/>
      <c r="IS200" s="78"/>
      <c r="IU200" s="78"/>
    </row>
    <row r="201" spans="1:255" ht="15" customHeight="1" x14ac:dyDescent="0.2">
      <c r="B201" s="166"/>
      <c r="C201" s="75"/>
      <c r="E201" s="218"/>
      <c r="G201" s="70"/>
      <c r="H201" s="70"/>
      <c r="I201" s="70"/>
      <c r="K201" s="70"/>
      <c r="L201" s="70"/>
      <c r="M201" s="70"/>
      <c r="O201" s="70"/>
      <c r="P201" s="70"/>
      <c r="Q201" s="70"/>
      <c r="S201" s="70"/>
      <c r="T201" s="70"/>
      <c r="U201" s="78"/>
      <c r="W201" s="78"/>
      <c r="X201" s="78"/>
      <c r="Y201" s="78"/>
      <c r="AA201" s="78"/>
      <c r="AB201" s="78"/>
      <c r="AC201" s="78"/>
      <c r="AE201" s="78"/>
      <c r="AF201" s="78"/>
      <c r="AG201" s="78"/>
      <c r="AI201" s="78"/>
      <c r="AJ201" s="78"/>
      <c r="AK201" s="78"/>
      <c r="AM201" s="78"/>
      <c r="AN201" s="78"/>
      <c r="AO201" s="78"/>
      <c r="AQ201" s="78"/>
      <c r="AR201" s="78"/>
      <c r="AS201" s="78"/>
      <c r="AU201" s="78"/>
      <c r="AV201" s="78"/>
      <c r="AW201" s="78"/>
      <c r="AY201" s="78"/>
      <c r="AZ201" s="78"/>
      <c r="BA201" s="78"/>
      <c r="BC201" s="78"/>
      <c r="BD201" s="78"/>
      <c r="BE201" s="78"/>
      <c r="BG201" s="78"/>
      <c r="BH201" s="78"/>
      <c r="BI201" s="78"/>
      <c r="BK201" s="78"/>
      <c r="BL201" s="78"/>
      <c r="BM201" s="78"/>
      <c r="BO201" s="78"/>
      <c r="BP201" s="78"/>
      <c r="BQ201" s="78"/>
      <c r="BS201" s="78"/>
      <c r="BT201" s="78"/>
      <c r="BU201" s="78"/>
      <c r="BW201" s="78"/>
      <c r="BX201" s="78"/>
      <c r="BY201" s="78"/>
      <c r="CA201" s="78"/>
      <c r="CB201" s="78"/>
      <c r="CC201" s="78"/>
      <c r="CE201" s="78"/>
      <c r="CF201" s="78"/>
      <c r="CG201" s="78"/>
      <c r="CI201" s="78"/>
      <c r="CJ201" s="78"/>
      <c r="CK201" s="78"/>
      <c r="CM201" s="78"/>
      <c r="CN201" s="78"/>
      <c r="CO201" s="78"/>
      <c r="CQ201" s="78"/>
      <c r="CR201" s="78"/>
      <c r="CS201" s="78"/>
      <c r="CU201" s="78"/>
      <c r="CV201" s="78"/>
      <c r="CW201" s="78"/>
      <c r="CY201" s="78"/>
      <c r="CZ201" s="78"/>
      <c r="DA201" s="78"/>
      <c r="DC201" s="78"/>
      <c r="DD201" s="78"/>
      <c r="DE201" s="78"/>
      <c r="DG201" s="78"/>
      <c r="DH201" s="78"/>
      <c r="DI201" s="78"/>
      <c r="DK201" s="78"/>
      <c r="DL201" s="78"/>
      <c r="DM201" s="78"/>
      <c r="DO201" s="78"/>
      <c r="DP201" s="78"/>
      <c r="DQ201" s="78"/>
      <c r="DS201" s="78"/>
      <c r="DT201" s="78"/>
      <c r="DU201" s="78"/>
      <c r="DW201" s="78"/>
      <c r="DX201" s="78"/>
      <c r="DY201" s="78"/>
      <c r="EA201" s="78"/>
      <c r="EB201" s="78"/>
      <c r="EC201" s="78"/>
      <c r="EE201" s="78"/>
      <c r="EF201" s="78"/>
      <c r="EG201" s="78"/>
      <c r="EI201" s="78"/>
      <c r="EJ201" s="78"/>
      <c r="EK201" s="78"/>
      <c r="EM201" s="78"/>
      <c r="EN201" s="78"/>
      <c r="EO201" s="78"/>
      <c r="EQ201" s="78"/>
      <c r="ER201" s="78"/>
      <c r="ES201" s="78"/>
      <c r="EU201" s="78"/>
      <c r="EV201" s="78"/>
      <c r="EW201" s="78"/>
      <c r="EY201" s="78"/>
      <c r="EZ201" s="78"/>
      <c r="FA201" s="78"/>
      <c r="FC201" s="78"/>
      <c r="FD201" s="78"/>
      <c r="FE201" s="78"/>
      <c r="FG201" s="78"/>
      <c r="FH201" s="78"/>
      <c r="FI201" s="78"/>
      <c r="FK201" s="78"/>
      <c r="FL201" s="78"/>
      <c r="FM201" s="78"/>
      <c r="FO201" s="78"/>
      <c r="FP201" s="78"/>
      <c r="FQ201" s="78"/>
      <c r="FS201" s="78"/>
      <c r="FT201" s="78"/>
      <c r="FU201" s="78"/>
      <c r="FW201" s="78"/>
      <c r="FX201" s="78"/>
      <c r="FY201" s="78"/>
      <c r="GA201" s="78"/>
      <c r="GB201" s="78"/>
      <c r="GC201" s="78"/>
      <c r="GE201" s="78"/>
      <c r="GF201" s="78"/>
      <c r="GG201" s="78"/>
      <c r="GI201" s="78"/>
      <c r="GJ201" s="78"/>
      <c r="GK201" s="78"/>
      <c r="GM201" s="78"/>
      <c r="GN201" s="78"/>
      <c r="GO201" s="78"/>
      <c r="GQ201" s="78"/>
      <c r="GR201" s="78"/>
      <c r="GS201" s="78"/>
      <c r="GU201" s="78"/>
      <c r="GV201" s="78"/>
      <c r="GW201" s="78"/>
      <c r="GY201" s="78"/>
      <c r="GZ201" s="78"/>
      <c r="HA201" s="78"/>
      <c r="HC201" s="78"/>
      <c r="HD201" s="78"/>
      <c r="HE201" s="78"/>
      <c r="HG201" s="78"/>
      <c r="HH201" s="78"/>
      <c r="HI201" s="78"/>
      <c r="HK201" s="78"/>
      <c r="HL201" s="78"/>
      <c r="HM201" s="78"/>
      <c r="HO201" s="78"/>
      <c r="HP201" s="78"/>
      <c r="HQ201" s="78"/>
      <c r="HS201" s="78"/>
      <c r="HT201" s="78"/>
      <c r="HU201" s="78"/>
      <c r="HW201" s="78"/>
      <c r="HX201" s="78"/>
      <c r="HY201" s="78"/>
      <c r="IA201" s="78"/>
      <c r="IB201" s="78"/>
      <c r="IC201" s="78"/>
      <c r="IE201" s="78"/>
      <c r="IF201" s="78"/>
      <c r="IG201" s="78"/>
      <c r="II201" s="78"/>
      <c r="IJ201" s="78"/>
      <c r="IK201" s="78"/>
      <c r="IM201" s="78"/>
      <c r="IN201" s="78"/>
      <c r="IO201" s="78"/>
      <c r="IQ201" s="78"/>
      <c r="IR201" s="78"/>
      <c r="IS201" s="78"/>
      <c r="IU201" s="78"/>
    </row>
    <row r="202" spans="1:255" ht="15" customHeight="1" x14ac:dyDescent="0.2">
      <c r="A202" s="220"/>
      <c r="B202" s="166"/>
      <c r="C202" s="75"/>
      <c r="E202" s="218"/>
      <c r="G202" s="70"/>
      <c r="H202" s="70"/>
      <c r="I202" s="70"/>
      <c r="K202" s="70"/>
      <c r="L202" s="70"/>
      <c r="M202" s="70"/>
      <c r="O202" s="70"/>
      <c r="P202" s="70"/>
      <c r="Q202" s="70"/>
      <c r="S202" s="70"/>
      <c r="T202" s="70"/>
      <c r="U202" s="78"/>
      <c r="W202" s="78"/>
      <c r="X202" s="78"/>
      <c r="Y202" s="78"/>
      <c r="AA202" s="78"/>
      <c r="AB202" s="78"/>
      <c r="AC202" s="78"/>
      <c r="AE202" s="78"/>
      <c r="AF202" s="78"/>
      <c r="AG202" s="78"/>
      <c r="AI202" s="78"/>
      <c r="AJ202" s="78"/>
      <c r="AK202" s="78"/>
      <c r="AM202" s="78"/>
      <c r="AN202" s="78"/>
      <c r="AO202" s="78"/>
      <c r="AQ202" s="78"/>
      <c r="AR202" s="78"/>
      <c r="AS202" s="78"/>
      <c r="AU202" s="78"/>
      <c r="AV202" s="78"/>
      <c r="AW202" s="78"/>
      <c r="AY202" s="78"/>
      <c r="AZ202" s="78"/>
      <c r="BA202" s="78"/>
      <c r="BC202" s="78"/>
      <c r="BD202" s="78"/>
      <c r="BE202" s="78"/>
      <c r="BG202" s="78"/>
      <c r="BH202" s="78"/>
      <c r="BI202" s="78"/>
      <c r="BK202" s="78"/>
      <c r="BL202" s="78"/>
      <c r="BM202" s="78"/>
      <c r="BO202" s="78"/>
      <c r="BP202" s="78"/>
      <c r="BQ202" s="78"/>
      <c r="BS202" s="78"/>
      <c r="BT202" s="78"/>
      <c r="BU202" s="78"/>
      <c r="BW202" s="78"/>
      <c r="BX202" s="78"/>
      <c r="BY202" s="78"/>
      <c r="CA202" s="78"/>
      <c r="CB202" s="78"/>
      <c r="CC202" s="78"/>
      <c r="CE202" s="78"/>
      <c r="CF202" s="78"/>
      <c r="CG202" s="78"/>
      <c r="CI202" s="78"/>
      <c r="CJ202" s="78"/>
      <c r="CK202" s="78"/>
      <c r="CM202" s="78"/>
      <c r="CN202" s="78"/>
      <c r="CO202" s="78"/>
      <c r="CQ202" s="78"/>
      <c r="CR202" s="78"/>
      <c r="CS202" s="78"/>
      <c r="CU202" s="78"/>
      <c r="CV202" s="78"/>
      <c r="CW202" s="78"/>
      <c r="CY202" s="78"/>
      <c r="CZ202" s="78"/>
      <c r="DA202" s="78"/>
      <c r="DC202" s="78"/>
      <c r="DD202" s="78"/>
      <c r="DE202" s="78"/>
      <c r="DG202" s="78"/>
      <c r="DH202" s="78"/>
      <c r="DI202" s="78"/>
      <c r="DK202" s="78"/>
      <c r="DL202" s="78"/>
      <c r="DM202" s="78"/>
      <c r="DO202" s="78"/>
      <c r="DP202" s="78"/>
      <c r="DQ202" s="78"/>
      <c r="DS202" s="78"/>
      <c r="DT202" s="78"/>
      <c r="DU202" s="78"/>
      <c r="DW202" s="78"/>
      <c r="DX202" s="78"/>
      <c r="DY202" s="78"/>
      <c r="EA202" s="78"/>
      <c r="EB202" s="78"/>
      <c r="EC202" s="78"/>
      <c r="EE202" s="78"/>
      <c r="EF202" s="78"/>
      <c r="EG202" s="78"/>
      <c r="EI202" s="78"/>
      <c r="EJ202" s="78"/>
      <c r="EK202" s="78"/>
      <c r="EM202" s="78"/>
      <c r="EN202" s="78"/>
      <c r="EO202" s="78"/>
      <c r="EQ202" s="78"/>
      <c r="ER202" s="78"/>
      <c r="ES202" s="78"/>
      <c r="EU202" s="78"/>
      <c r="EV202" s="78"/>
      <c r="EW202" s="78"/>
      <c r="EY202" s="78"/>
      <c r="EZ202" s="78"/>
      <c r="FA202" s="78"/>
      <c r="FC202" s="78"/>
      <c r="FD202" s="78"/>
      <c r="FE202" s="78"/>
      <c r="FG202" s="78"/>
      <c r="FH202" s="78"/>
      <c r="FI202" s="78"/>
      <c r="FK202" s="78"/>
      <c r="FL202" s="78"/>
      <c r="FM202" s="78"/>
      <c r="FO202" s="78"/>
      <c r="FP202" s="78"/>
      <c r="FQ202" s="78"/>
      <c r="FS202" s="78"/>
      <c r="FT202" s="78"/>
      <c r="FU202" s="78"/>
      <c r="FW202" s="78"/>
      <c r="FX202" s="78"/>
      <c r="FY202" s="78"/>
      <c r="GA202" s="78"/>
      <c r="GB202" s="78"/>
      <c r="GC202" s="78"/>
      <c r="GE202" s="78"/>
      <c r="GF202" s="78"/>
      <c r="GG202" s="78"/>
      <c r="GI202" s="78"/>
      <c r="GJ202" s="78"/>
      <c r="GK202" s="78"/>
      <c r="GM202" s="78"/>
      <c r="GN202" s="78"/>
      <c r="GO202" s="78"/>
      <c r="GQ202" s="78"/>
      <c r="GR202" s="78"/>
      <c r="GS202" s="78"/>
      <c r="GU202" s="78"/>
      <c r="GV202" s="78"/>
      <c r="GW202" s="78"/>
      <c r="GY202" s="78"/>
      <c r="GZ202" s="78"/>
      <c r="HA202" s="78"/>
      <c r="HC202" s="78"/>
      <c r="HD202" s="78"/>
      <c r="HE202" s="78"/>
      <c r="HG202" s="78"/>
      <c r="HH202" s="78"/>
      <c r="HI202" s="78"/>
      <c r="HK202" s="78"/>
      <c r="HL202" s="78"/>
      <c r="HM202" s="78"/>
      <c r="HO202" s="78"/>
      <c r="HP202" s="78"/>
      <c r="HQ202" s="78"/>
      <c r="HS202" s="78"/>
      <c r="HT202" s="78"/>
      <c r="HU202" s="78"/>
      <c r="HW202" s="78"/>
      <c r="HX202" s="78"/>
      <c r="HY202" s="78"/>
      <c r="IA202" s="78"/>
      <c r="IB202" s="78"/>
      <c r="IC202" s="78"/>
      <c r="IE202" s="78"/>
      <c r="IF202" s="78"/>
      <c r="IG202" s="78"/>
      <c r="II202" s="78"/>
      <c r="IJ202" s="78"/>
      <c r="IK202" s="78"/>
      <c r="IM202" s="78"/>
      <c r="IN202" s="78"/>
      <c r="IO202" s="78"/>
      <c r="IQ202" s="78"/>
      <c r="IR202" s="78"/>
      <c r="IS202" s="78"/>
      <c r="IU202" s="78"/>
    </row>
    <row r="203" spans="1:255" ht="15" customHeight="1" x14ac:dyDescent="0.2">
      <c r="B203" s="166"/>
      <c r="C203" s="75"/>
      <c r="E203" s="218"/>
      <c r="G203" s="70"/>
      <c r="H203" s="70"/>
      <c r="I203" s="70"/>
      <c r="K203" s="70"/>
      <c r="L203" s="70"/>
      <c r="M203" s="70"/>
      <c r="O203" s="70"/>
      <c r="P203" s="70"/>
      <c r="Q203" s="70"/>
      <c r="S203" s="70"/>
      <c r="T203" s="70"/>
      <c r="U203" s="78"/>
      <c r="W203" s="78"/>
      <c r="X203" s="78"/>
      <c r="Y203" s="78"/>
      <c r="AA203" s="78"/>
      <c r="AB203" s="78"/>
      <c r="AC203" s="78"/>
      <c r="AE203" s="78"/>
      <c r="AF203" s="78"/>
      <c r="AG203" s="78"/>
      <c r="AI203" s="78"/>
      <c r="AJ203" s="78"/>
      <c r="AK203" s="78"/>
      <c r="AM203" s="78"/>
      <c r="AN203" s="78"/>
      <c r="AO203" s="78"/>
      <c r="AQ203" s="78"/>
      <c r="AR203" s="78"/>
      <c r="AS203" s="78"/>
      <c r="AU203" s="78"/>
      <c r="AV203" s="78"/>
      <c r="AW203" s="78"/>
      <c r="AY203" s="78"/>
      <c r="AZ203" s="78"/>
      <c r="BA203" s="78"/>
      <c r="BC203" s="78"/>
      <c r="BD203" s="78"/>
      <c r="BE203" s="78"/>
      <c r="BG203" s="78"/>
      <c r="BH203" s="78"/>
      <c r="BI203" s="78"/>
      <c r="BK203" s="78"/>
      <c r="BL203" s="78"/>
      <c r="BM203" s="78"/>
      <c r="BO203" s="78"/>
      <c r="BP203" s="78"/>
      <c r="BQ203" s="78"/>
      <c r="BS203" s="78"/>
      <c r="BT203" s="78"/>
      <c r="BU203" s="78"/>
      <c r="BW203" s="78"/>
      <c r="BX203" s="78"/>
      <c r="BY203" s="78"/>
      <c r="CA203" s="78"/>
      <c r="CB203" s="78"/>
      <c r="CC203" s="78"/>
      <c r="CE203" s="78"/>
      <c r="CF203" s="78"/>
      <c r="CG203" s="78"/>
      <c r="CI203" s="78"/>
      <c r="CJ203" s="78"/>
      <c r="CK203" s="78"/>
      <c r="CM203" s="78"/>
      <c r="CN203" s="78"/>
      <c r="CO203" s="78"/>
      <c r="CQ203" s="78"/>
      <c r="CR203" s="78"/>
      <c r="CS203" s="78"/>
      <c r="CU203" s="78"/>
      <c r="CV203" s="78"/>
      <c r="CW203" s="78"/>
      <c r="CY203" s="78"/>
      <c r="CZ203" s="78"/>
      <c r="DA203" s="78"/>
      <c r="DC203" s="78"/>
      <c r="DD203" s="78"/>
      <c r="DE203" s="78"/>
      <c r="DG203" s="78"/>
      <c r="DH203" s="78"/>
      <c r="DI203" s="78"/>
      <c r="DK203" s="78"/>
      <c r="DL203" s="78"/>
      <c r="DM203" s="78"/>
      <c r="DO203" s="78"/>
      <c r="DP203" s="78"/>
      <c r="DQ203" s="78"/>
      <c r="DS203" s="78"/>
      <c r="DT203" s="78"/>
      <c r="DU203" s="78"/>
      <c r="DW203" s="78"/>
      <c r="DX203" s="78"/>
      <c r="DY203" s="78"/>
      <c r="EA203" s="78"/>
      <c r="EB203" s="78"/>
      <c r="EC203" s="78"/>
      <c r="EE203" s="78"/>
      <c r="EF203" s="78"/>
      <c r="EG203" s="78"/>
      <c r="EI203" s="78"/>
      <c r="EJ203" s="78"/>
      <c r="EK203" s="78"/>
      <c r="EM203" s="78"/>
      <c r="EN203" s="78"/>
      <c r="EO203" s="78"/>
      <c r="EQ203" s="78"/>
      <c r="ER203" s="78"/>
      <c r="ES203" s="78"/>
      <c r="EU203" s="78"/>
      <c r="EV203" s="78"/>
      <c r="EW203" s="78"/>
      <c r="EY203" s="78"/>
      <c r="EZ203" s="78"/>
      <c r="FA203" s="78"/>
      <c r="FC203" s="78"/>
      <c r="FD203" s="78"/>
      <c r="FE203" s="78"/>
      <c r="FG203" s="78"/>
      <c r="FH203" s="78"/>
      <c r="FI203" s="78"/>
      <c r="FK203" s="78"/>
      <c r="FL203" s="78"/>
      <c r="FM203" s="78"/>
      <c r="FO203" s="78"/>
      <c r="FP203" s="78"/>
      <c r="FQ203" s="78"/>
      <c r="FS203" s="78"/>
      <c r="FT203" s="78"/>
      <c r="FU203" s="78"/>
      <c r="FW203" s="78"/>
      <c r="FX203" s="78"/>
      <c r="FY203" s="78"/>
      <c r="GA203" s="78"/>
      <c r="GB203" s="78"/>
      <c r="GC203" s="78"/>
      <c r="GE203" s="78"/>
      <c r="GF203" s="78"/>
      <c r="GG203" s="78"/>
      <c r="GI203" s="78"/>
      <c r="GJ203" s="78"/>
      <c r="GK203" s="78"/>
      <c r="GM203" s="78"/>
      <c r="GN203" s="78"/>
      <c r="GO203" s="78"/>
      <c r="GQ203" s="78"/>
      <c r="GR203" s="78"/>
      <c r="GS203" s="78"/>
      <c r="GU203" s="78"/>
      <c r="GV203" s="78"/>
      <c r="GW203" s="78"/>
      <c r="GY203" s="78"/>
      <c r="GZ203" s="78"/>
      <c r="HA203" s="78"/>
      <c r="HC203" s="78"/>
      <c r="HD203" s="78"/>
      <c r="HE203" s="78"/>
      <c r="HG203" s="78"/>
      <c r="HH203" s="78"/>
      <c r="HI203" s="78"/>
      <c r="HK203" s="78"/>
      <c r="HL203" s="78"/>
      <c r="HM203" s="78"/>
      <c r="HO203" s="78"/>
      <c r="HP203" s="78"/>
      <c r="HQ203" s="78"/>
      <c r="HS203" s="78"/>
      <c r="HT203" s="78"/>
      <c r="HU203" s="78"/>
      <c r="HW203" s="78"/>
      <c r="HX203" s="78"/>
      <c r="HY203" s="78"/>
      <c r="IA203" s="78"/>
      <c r="IB203" s="78"/>
      <c r="IC203" s="78"/>
      <c r="IE203" s="78"/>
      <c r="IF203" s="78"/>
      <c r="IG203" s="78"/>
      <c r="II203" s="78"/>
      <c r="IJ203" s="78"/>
      <c r="IK203" s="78"/>
      <c r="IM203" s="78"/>
      <c r="IN203" s="78"/>
      <c r="IO203" s="78"/>
      <c r="IQ203" s="78"/>
      <c r="IR203" s="78"/>
      <c r="IS203" s="78"/>
      <c r="IU203" s="78"/>
    </row>
    <row r="204" spans="1:255" ht="15" customHeight="1" x14ac:dyDescent="0.2">
      <c r="B204" s="166"/>
      <c r="C204" s="75"/>
      <c r="E204" s="218"/>
      <c r="G204" s="70"/>
      <c r="H204" s="70"/>
      <c r="I204" s="70"/>
      <c r="K204" s="70"/>
      <c r="L204" s="70"/>
      <c r="M204" s="70"/>
      <c r="O204" s="70"/>
      <c r="P204" s="70"/>
      <c r="Q204" s="70"/>
      <c r="S204" s="70"/>
      <c r="T204" s="70"/>
      <c r="U204" s="78"/>
      <c r="W204" s="78"/>
      <c r="X204" s="78"/>
      <c r="Y204" s="78"/>
      <c r="AA204" s="78"/>
      <c r="AB204" s="78"/>
      <c r="AC204" s="78"/>
      <c r="AE204" s="78"/>
      <c r="AF204" s="78"/>
      <c r="AG204" s="78"/>
      <c r="AI204" s="78"/>
      <c r="AJ204" s="78"/>
      <c r="AK204" s="78"/>
      <c r="AM204" s="78"/>
      <c r="AN204" s="78"/>
      <c r="AO204" s="78"/>
      <c r="AQ204" s="78"/>
      <c r="AR204" s="78"/>
      <c r="AS204" s="78"/>
      <c r="AU204" s="78"/>
      <c r="AV204" s="78"/>
      <c r="AW204" s="78"/>
      <c r="AY204" s="78"/>
      <c r="AZ204" s="78"/>
      <c r="BA204" s="78"/>
      <c r="BC204" s="78"/>
      <c r="BD204" s="78"/>
      <c r="BE204" s="78"/>
      <c r="BG204" s="78"/>
      <c r="BH204" s="78"/>
      <c r="BI204" s="78"/>
      <c r="BK204" s="78"/>
      <c r="BL204" s="78"/>
      <c r="BM204" s="78"/>
      <c r="BO204" s="78"/>
      <c r="BP204" s="78"/>
      <c r="BQ204" s="78"/>
      <c r="BS204" s="78"/>
      <c r="BT204" s="78"/>
      <c r="BU204" s="78"/>
      <c r="BW204" s="78"/>
      <c r="BX204" s="78"/>
      <c r="BY204" s="78"/>
      <c r="CA204" s="78"/>
      <c r="CB204" s="78"/>
      <c r="CC204" s="78"/>
      <c r="CE204" s="78"/>
      <c r="CF204" s="78"/>
      <c r="CG204" s="78"/>
      <c r="CI204" s="78"/>
      <c r="CJ204" s="78"/>
      <c r="CK204" s="78"/>
      <c r="CM204" s="78"/>
      <c r="CN204" s="78"/>
      <c r="CO204" s="78"/>
      <c r="CQ204" s="78"/>
      <c r="CR204" s="78"/>
      <c r="CS204" s="78"/>
      <c r="CU204" s="78"/>
      <c r="CV204" s="78"/>
      <c r="CW204" s="78"/>
      <c r="CY204" s="78"/>
      <c r="CZ204" s="78"/>
      <c r="DA204" s="78"/>
      <c r="DC204" s="78"/>
      <c r="DD204" s="78"/>
      <c r="DE204" s="78"/>
      <c r="DG204" s="78"/>
      <c r="DH204" s="78"/>
      <c r="DI204" s="78"/>
      <c r="DK204" s="78"/>
      <c r="DL204" s="78"/>
      <c r="DM204" s="78"/>
      <c r="DO204" s="78"/>
      <c r="DP204" s="78"/>
      <c r="DQ204" s="78"/>
      <c r="DS204" s="78"/>
      <c r="DT204" s="78"/>
      <c r="DU204" s="78"/>
      <c r="DW204" s="78"/>
      <c r="DX204" s="78"/>
      <c r="DY204" s="78"/>
      <c r="EA204" s="78"/>
      <c r="EB204" s="78"/>
      <c r="EC204" s="78"/>
      <c r="EE204" s="78"/>
      <c r="EF204" s="78"/>
      <c r="EG204" s="78"/>
      <c r="EI204" s="78"/>
      <c r="EJ204" s="78"/>
      <c r="EK204" s="78"/>
      <c r="EM204" s="78"/>
      <c r="EN204" s="78"/>
      <c r="EO204" s="78"/>
      <c r="EQ204" s="78"/>
      <c r="ER204" s="78"/>
      <c r="ES204" s="78"/>
      <c r="EU204" s="78"/>
      <c r="EV204" s="78"/>
      <c r="EW204" s="78"/>
      <c r="EY204" s="78"/>
      <c r="EZ204" s="78"/>
      <c r="FA204" s="78"/>
      <c r="FC204" s="78"/>
      <c r="FD204" s="78"/>
      <c r="FE204" s="78"/>
      <c r="FG204" s="78"/>
      <c r="FH204" s="78"/>
      <c r="FI204" s="78"/>
      <c r="FK204" s="78"/>
      <c r="FL204" s="78"/>
      <c r="FM204" s="78"/>
      <c r="FO204" s="78"/>
      <c r="FP204" s="78"/>
      <c r="FQ204" s="78"/>
      <c r="FS204" s="78"/>
      <c r="FT204" s="78"/>
      <c r="FU204" s="78"/>
      <c r="FW204" s="78"/>
      <c r="FX204" s="78"/>
      <c r="FY204" s="78"/>
      <c r="GA204" s="78"/>
      <c r="GB204" s="78"/>
      <c r="GC204" s="78"/>
      <c r="GE204" s="78"/>
      <c r="GF204" s="78"/>
      <c r="GG204" s="78"/>
      <c r="GI204" s="78"/>
      <c r="GJ204" s="78"/>
      <c r="GK204" s="78"/>
      <c r="GM204" s="78"/>
      <c r="GN204" s="78"/>
      <c r="GO204" s="78"/>
      <c r="GQ204" s="78"/>
      <c r="GR204" s="78"/>
      <c r="GS204" s="78"/>
      <c r="GU204" s="78"/>
      <c r="GV204" s="78"/>
      <c r="GW204" s="78"/>
      <c r="GY204" s="78"/>
      <c r="GZ204" s="78"/>
      <c r="HA204" s="78"/>
      <c r="HC204" s="78"/>
      <c r="HD204" s="78"/>
      <c r="HE204" s="78"/>
      <c r="HG204" s="78"/>
      <c r="HH204" s="78"/>
      <c r="HI204" s="78"/>
      <c r="HK204" s="78"/>
      <c r="HL204" s="78"/>
      <c r="HM204" s="78"/>
      <c r="HO204" s="78"/>
      <c r="HP204" s="78"/>
      <c r="HQ204" s="78"/>
      <c r="HS204" s="78"/>
      <c r="HT204" s="78"/>
      <c r="HU204" s="78"/>
      <c r="HW204" s="78"/>
      <c r="HX204" s="78"/>
      <c r="HY204" s="78"/>
      <c r="IA204" s="78"/>
      <c r="IB204" s="78"/>
      <c r="IC204" s="78"/>
      <c r="IE204" s="78"/>
      <c r="IF204" s="78"/>
      <c r="IG204" s="78"/>
      <c r="II204" s="78"/>
      <c r="IJ204" s="78"/>
      <c r="IK204" s="78"/>
      <c r="IM204" s="78"/>
      <c r="IN204" s="78"/>
      <c r="IO204" s="78"/>
      <c r="IQ204" s="78"/>
      <c r="IR204" s="78"/>
      <c r="IS204" s="78"/>
      <c r="IU204" s="78"/>
    </row>
    <row r="205" spans="1:255" ht="15" customHeight="1" x14ac:dyDescent="0.2">
      <c r="B205" s="166"/>
      <c r="C205" s="75"/>
      <c r="E205" s="218"/>
      <c r="G205" s="70"/>
      <c r="H205" s="70"/>
      <c r="I205" s="70"/>
      <c r="K205" s="70"/>
      <c r="L205" s="70"/>
      <c r="M205" s="70"/>
      <c r="O205" s="70"/>
      <c r="P205" s="70"/>
      <c r="Q205" s="70"/>
      <c r="S205" s="70"/>
      <c r="T205" s="70"/>
      <c r="U205" s="78"/>
      <c r="W205" s="78"/>
      <c r="X205" s="78"/>
      <c r="Y205" s="78"/>
      <c r="AA205" s="78"/>
      <c r="AB205" s="78"/>
      <c r="AC205" s="78"/>
      <c r="AE205" s="78"/>
      <c r="AF205" s="78"/>
      <c r="AG205" s="78"/>
      <c r="AI205" s="78"/>
      <c r="AJ205" s="78"/>
      <c r="AK205" s="78"/>
      <c r="AM205" s="78"/>
      <c r="AN205" s="78"/>
      <c r="AO205" s="78"/>
      <c r="AQ205" s="78"/>
      <c r="AR205" s="78"/>
      <c r="AS205" s="78"/>
      <c r="AU205" s="78"/>
      <c r="AV205" s="78"/>
      <c r="AW205" s="78"/>
      <c r="AY205" s="78"/>
      <c r="AZ205" s="78"/>
      <c r="BA205" s="78"/>
      <c r="BC205" s="78"/>
      <c r="BD205" s="78"/>
      <c r="BE205" s="78"/>
      <c r="BG205" s="78"/>
      <c r="BH205" s="78"/>
      <c r="BI205" s="78"/>
      <c r="BK205" s="78"/>
      <c r="BL205" s="78"/>
      <c r="BM205" s="78"/>
      <c r="BO205" s="78"/>
      <c r="BP205" s="78"/>
      <c r="BQ205" s="78"/>
      <c r="BS205" s="78"/>
      <c r="BT205" s="78"/>
      <c r="BU205" s="78"/>
      <c r="BW205" s="78"/>
      <c r="BX205" s="78"/>
      <c r="BY205" s="78"/>
      <c r="CA205" s="78"/>
      <c r="CB205" s="78"/>
      <c r="CC205" s="78"/>
      <c r="CE205" s="78"/>
      <c r="CF205" s="78"/>
      <c r="CG205" s="78"/>
      <c r="CI205" s="78"/>
      <c r="CJ205" s="78"/>
      <c r="CK205" s="78"/>
      <c r="CM205" s="78"/>
      <c r="CN205" s="78"/>
      <c r="CO205" s="78"/>
      <c r="CQ205" s="78"/>
      <c r="CR205" s="78"/>
      <c r="CS205" s="78"/>
      <c r="CU205" s="78"/>
      <c r="CV205" s="78"/>
      <c r="CW205" s="78"/>
      <c r="CY205" s="78"/>
      <c r="CZ205" s="78"/>
      <c r="DA205" s="78"/>
      <c r="DC205" s="78"/>
      <c r="DD205" s="78"/>
      <c r="DE205" s="78"/>
      <c r="DG205" s="78"/>
      <c r="DH205" s="78"/>
      <c r="DI205" s="78"/>
      <c r="DK205" s="78"/>
      <c r="DL205" s="78"/>
      <c r="DM205" s="78"/>
      <c r="DO205" s="78"/>
      <c r="DP205" s="78"/>
      <c r="DQ205" s="78"/>
      <c r="DS205" s="78"/>
      <c r="DT205" s="78"/>
      <c r="DU205" s="78"/>
      <c r="DW205" s="78"/>
      <c r="DX205" s="78"/>
      <c r="DY205" s="78"/>
      <c r="EA205" s="78"/>
      <c r="EB205" s="78"/>
      <c r="EC205" s="78"/>
      <c r="EE205" s="78"/>
      <c r="EF205" s="78"/>
      <c r="EG205" s="78"/>
      <c r="EI205" s="78"/>
      <c r="EJ205" s="78"/>
      <c r="EK205" s="78"/>
      <c r="EM205" s="78"/>
      <c r="EN205" s="78"/>
      <c r="EO205" s="78"/>
      <c r="EQ205" s="78"/>
      <c r="ER205" s="78"/>
      <c r="ES205" s="78"/>
      <c r="EU205" s="78"/>
      <c r="EV205" s="78"/>
      <c r="EW205" s="78"/>
      <c r="EY205" s="78"/>
      <c r="EZ205" s="78"/>
      <c r="FA205" s="78"/>
      <c r="FC205" s="78"/>
      <c r="FD205" s="78"/>
      <c r="FE205" s="78"/>
      <c r="FG205" s="78"/>
      <c r="FH205" s="78"/>
      <c r="FI205" s="78"/>
      <c r="FK205" s="78"/>
      <c r="FL205" s="78"/>
      <c r="FM205" s="78"/>
      <c r="FO205" s="78"/>
      <c r="FP205" s="78"/>
      <c r="FQ205" s="78"/>
      <c r="FS205" s="78"/>
      <c r="FT205" s="78"/>
      <c r="FU205" s="78"/>
      <c r="FW205" s="78"/>
      <c r="FX205" s="78"/>
      <c r="FY205" s="78"/>
      <c r="GA205" s="78"/>
      <c r="GB205" s="78"/>
      <c r="GC205" s="78"/>
      <c r="GE205" s="78"/>
      <c r="GF205" s="78"/>
      <c r="GG205" s="78"/>
      <c r="GI205" s="78"/>
      <c r="GJ205" s="78"/>
      <c r="GK205" s="78"/>
      <c r="GM205" s="78"/>
      <c r="GN205" s="78"/>
      <c r="GO205" s="78"/>
      <c r="GQ205" s="78"/>
      <c r="GR205" s="78"/>
      <c r="GS205" s="78"/>
      <c r="GU205" s="78"/>
      <c r="GV205" s="78"/>
      <c r="GW205" s="78"/>
      <c r="GY205" s="78"/>
      <c r="GZ205" s="78"/>
      <c r="HA205" s="78"/>
      <c r="HC205" s="78"/>
      <c r="HD205" s="78"/>
      <c r="HE205" s="78"/>
      <c r="HG205" s="78"/>
      <c r="HH205" s="78"/>
      <c r="HI205" s="78"/>
      <c r="HK205" s="78"/>
      <c r="HL205" s="78"/>
      <c r="HM205" s="78"/>
      <c r="HO205" s="78"/>
      <c r="HP205" s="78"/>
      <c r="HQ205" s="78"/>
      <c r="HS205" s="78"/>
      <c r="HT205" s="78"/>
      <c r="HU205" s="78"/>
      <c r="HW205" s="78"/>
      <c r="HX205" s="78"/>
      <c r="HY205" s="78"/>
      <c r="IA205" s="78"/>
      <c r="IB205" s="78"/>
      <c r="IC205" s="78"/>
      <c r="IE205" s="78"/>
      <c r="IF205" s="78"/>
      <c r="IG205" s="78"/>
      <c r="II205" s="78"/>
      <c r="IJ205" s="78"/>
      <c r="IK205" s="78"/>
      <c r="IM205" s="78"/>
      <c r="IN205" s="78"/>
      <c r="IO205" s="78"/>
      <c r="IQ205" s="78"/>
      <c r="IR205" s="78"/>
      <c r="IS205" s="78"/>
      <c r="IU205" s="78"/>
    </row>
    <row r="206" spans="1:255" ht="15" customHeight="1" x14ac:dyDescent="0.2">
      <c r="B206" s="166"/>
      <c r="C206" s="75"/>
      <c r="E206" s="218"/>
      <c r="G206" s="70"/>
      <c r="H206" s="70"/>
      <c r="I206" s="70"/>
      <c r="K206" s="70"/>
      <c r="L206" s="70"/>
      <c r="M206" s="70"/>
      <c r="O206" s="70"/>
      <c r="P206" s="70"/>
      <c r="Q206" s="70"/>
      <c r="S206" s="70"/>
      <c r="T206" s="70"/>
      <c r="U206" s="78"/>
      <c r="W206" s="78"/>
      <c r="X206" s="78"/>
      <c r="Y206" s="78"/>
      <c r="AA206" s="78"/>
      <c r="AB206" s="78"/>
      <c r="AC206" s="78"/>
      <c r="AE206" s="78"/>
      <c r="AF206" s="78"/>
      <c r="AG206" s="78"/>
      <c r="AI206" s="78"/>
      <c r="AJ206" s="78"/>
      <c r="AK206" s="78"/>
      <c r="AM206" s="78"/>
      <c r="AN206" s="78"/>
      <c r="AO206" s="78"/>
      <c r="AQ206" s="78"/>
      <c r="AR206" s="78"/>
      <c r="AS206" s="78"/>
      <c r="AU206" s="78"/>
      <c r="AV206" s="78"/>
      <c r="AW206" s="78"/>
      <c r="AY206" s="78"/>
      <c r="AZ206" s="78"/>
      <c r="BA206" s="78"/>
      <c r="BC206" s="78"/>
      <c r="BD206" s="78"/>
      <c r="BE206" s="78"/>
      <c r="BG206" s="78"/>
      <c r="BH206" s="78"/>
      <c r="BI206" s="78"/>
      <c r="BK206" s="78"/>
      <c r="BL206" s="78"/>
      <c r="BM206" s="78"/>
      <c r="BO206" s="78"/>
      <c r="BP206" s="78"/>
      <c r="BQ206" s="78"/>
      <c r="BS206" s="78"/>
      <c r="BT206" s="78"/>
      <c r="BU206" s="78"/>
      <c r="BW206" s="78"/>
      <c r="BX206" s="78"/>
      <c r="BY206" s="78"/>
      <c r="CA206" s="78"/>
      <c r="CB206" s="78"/>
      <c r="CC206" s="78"/>
      <c r="CE206" s="78"/>
      <c r="CF206" s="78"/>
      <c r="CG206" s="78"/>
      <c r="CI206" s="78"/>
      <c r="CJ206" s="78"/>
      <c r="CK206" s="78"/>
      <c r="CM206" s="78"/>
      <c r="CN206" s="78"/>
      <c r="CO206" s="78"/>
      <c r="CQ206" s="78"/>
      <c r="CR206" s="78"/>
      <c r="CS206" s="78"/>
      <c r="CU206" s="78"/>
      <c r="CV206" s="78"/>
      <c r="CW206" s="78"/>
      <c r="CY206" s="78"/>
      <c r="CZ206" s="78"/>
      <c r="DA206" s="78"/>
      <c r="DC206" s="78"/>
      <c r="DD206" s="78"/>
      <c r="DE206" s="78"/>
      <c r="DG206" s="78"/>
      <c r="DH206" s="78"/>
      <c r="DI206" s="78"/>
      <c r="DK206" s="78"/>
      <c r="DL206" s="78"/>
      <c r="DM206" s="78"/>
      <c r="DO206" s="78"/>
      <c r="DP206" s="78"/>
      <c r="DQ206" s="78"/>
      <c r="DS206" s="78"/>
      <c r="DT206" s="78"/>
      <c r="DU206" s="78"/>
      <c r="DW206" s="78"/>
      <c r="DX206" s="78"/>
      <c r="DY206" s="78"/>
      <c r="EA206" s="78"/>
      <c r="EB206" s="78"/>
      <c r="EC206" s="78"/>
      <c r="EE206" s="78"/>
      <c r="EF206" s="78"/>
      <c r="EG206" s="78"/>
      <c r="EI206" s="78"/>
      <c r="EJ206" s="78"/>
      <c r="EK206" s="78"/>
      <c r="EM206" s="78"/>
      <c r="EN206" s="78"/>
      <c r="EO206" s="78"/>
      <c r="EQ206" s="78"/>
      <c r="ER206" s="78"/>
      <c r="ES206" s="78"/>
      <c r="EU206" s="78"/>
      <c r="EV206" s="78"/>
      <c r="EW206" s="78"/>
      <c r="EY206" s="78"/>
      <c r="EZ206" s="78"/>
      <c r="FA206" s="78"/>
      <c r="FC206" s="78"/>
      <c r="FD206" s="78"/>
      <c r="FE206" s="78"/>
      <c r="FG206" s="78"/>
      <c r="FH206" s="78"/>
      <c r="FI206" s="78"/>
      <c r="FK206" s="78"/>
      <c r="FL206" s="78"/>
      <c r="FM206" s="78"/>
      <c r="FO206" s="78"/>
      <c r="FP206" s="78"/>
      <c r="FQ206" s="78"/>
      <c r="FS206" s="78"/>
      <c r="FT206" s="78"/>
      <c r="FU206" s="78"/>
      <c r="FW206" s="78"/>
      <c r="FX206" s="78"/>
      <c r="FY206" s="78"/>
      <c r="GA206" s="78"/>
      <c r="GB206" s="78"/>
      <c r="GC206" s="78"/>
      <c r="GE206" s="78"/>
      <c r="GF206" s="78"/>
      <c r="GG206" s="78"/>
      <c r="GI206" s="78"/>
      <c r="GJ206" s="78"/>
      <c r="GK206" s="78"/>
      <c r="GM206" s="78"/>
      <c r="GN206" s="78"/>
      <c r="GO206" s="78"/>
      <c r="GQ206" s="78"/>
      <c r="GR206" s="78"/>
      <c r="GS206" s="78"/>
      <c r="GU206" s="78"/>
      <c r="GV206" s="78"/>
      <c r="GW206" s="78"/>
      <c r="GY206" s="78"/>
      <c r="GZ206" s="78"/>
      <c r="HA206" s="78"/>
      <c r="HC206" s="78"/>
      <c r="HD206" s="78"/>
      <c r="HE206" s="78"/>
      <c r="HG206" s="78"/>
      <c r="HH206" s="78"/>
      <c r="HI206" s="78"/>
      <c r="HK206" s="78"/>
      <c r="HL206" s="78"/>
      <c r="HM206" s="78"/>
      <c r="HO206" s="78"/>
      <c r="HP206" s="78"/>
      <c r="HQ206" s="78"/>
      <c r="HS206" s="78"/>
      <c r="HT206" s="78"/>
      <c r="HU206" s="78"/>
      <c r="HW206" s="78"/>
      <c r="HX206" s="78"/>
      <c r="HY206" s="78"/>
      <c r="IA206" s="78"/>
      <c r="IB206" s="78"/>
      <c r="IC206" s="78"/>
      <c r="IE206" s="78"/>
      <c r="IF206" s="78"/>
      <c r="IG206" s="78"/>
      <c r="II206" s="78"/>
      <c r="IJ206" s="78"/>
      <c r="IK206" s="78"/>
      <c r="IM206" s="78"/>
      <c r="IN206" s="78"/>
      <c r="IO206" s="78"/>
      <c r="IQ206" s="78"/>
      <c r="IR206" s="78"/>
      <c r="IS206" s="78"/>
      <c r="IU206" s="78"/>
    </row>
    <row r="207" spans="1:255" ht="15" customHeight="1" x14ac:dyDescent="0.2">
      <c r="A207" s="220"/>
      <c r="B207" s="166"/>
      <c r="C207" s="75"/>
      <c r="E207" s="218"/>
      <c r="G207" s="70"/>
      <c r="H207" s="70"/>
      <c r="I207" s="70"/>
      <c r="K207" s="70"/>
      <c r="L207" s="70"/>
      <c r="M207" s="70"/>
      <c r="O207" s="70"/>
      <c r="P207" s="70"/>
      <c r="Q207" s="70"/>
      <c r="S207" s="70"/>
      <c r="T207" s="70"/>
      <c r="U207" s="78"/>
      <c r="W207" s="78"/>
      <c r="X207" s="78"/>
      <c r="Y207" s="78"/>
      <c r="AA207" s="78"/>
      <c r="AB207" s="78"/>
      <c r="AC207" s="78"/>
      <c r="AE207" s="78"/>
      <c r="AF207" s="78"/>
      <c r="AG207" s="78"/>
      <c r="AI207" s="78"/>
      <c r="AJ207" s="78"/>
      <c r="AK207" s="78"/>
      <c r="AM207" s="78"/>
      <c r="AN207" s="78"/>
      <c r="AO207" s="78"/>
      <c r="AQ207" s="78"/>
      <c r="AR207" s="78"/>
      <c r="AS207" s="78"/>
      <c r="AU207" s="78"/>
      <c r="AV207" s="78"/>
      <c r="AW207" s="78"/>
      <c r="AY207" s="78"/>
      <c r="AZ207" s="78"/>
      <c r="BA207" s="78"/>
      <c r="BC207" s="78"/>
      <c r="BD207" s="78"/>
      <c r="BE207" s="78"/>
      <c r="BG207" s="78"/>
      <c r="BH207" s="78"/>
      <c r="BI207" s="78"/>
      <c r="BK207" s="78"/>
      <c r="BL207" s="78"/>
      <c r="BM207" s="78"/>
      <c r="BO207" s="78"/>
      <c r="BP207" s="78"/>
      <c r="BQ207" s="78"/>
      <c r="BS207" s="78"/>
      <c r="BT207" s="78"/>
      <c r="BU207" s="78"/>
      <c r="BW207" s="78"/>
      <c r="BX207" s="78"/>
      <c r="BY207" s="78"/>
      <c r="CA207" s="78"/>
      <c r="CB207" s="78"/>
      <c r="CC207" s="78"/>
      <c r="CE207" s="78"/>
      <c r="CF207" s="78"/>
      <c r="CG207" s="78"/>
      <c r="CI207" s="78"/>
      <c r="CJ207" s="78"/>
      <c r="CK207" s="78"/>
      <c r="CM207" s="78"/>
      <c r="CN207" s="78"/>
      <c r="CO207" s="78"/>
      <c r="CQ207" s="78"/>
      <c r="CR207" s="78"/>
      <c r="CS207" s="78"/>
      <c r="CU207" s="78"/>
      <c r="CV207" s="78"/>
      <c r="CW207" s="78"/>
      <c r="CY207" s="78"/>
      <c r="CZ207" s="78"/>
      <c r="DA207" s="78"/>
      <c r="DC207" s="78"/>
      <c r="DD207" s="78"/>
      <c r="DE207" s="78"/>
      <c r="DG207" s="78"/>
      <c r="DH207" s="78"/>
      <c r="DI207" s="78"/>
      <c r="DK207" s="78"/>
      <c r="DL207" s="78"/>
      <c r="DM207" s="78"/>
      <c r="DO207" s="78"/>
      <c r="DP207" s="78"/>
      <c r="DQ207" s="78"/>
      <c r="DS207" s="78"/>
      <c r="DT207" s="78"/>
      <c r="DU207" s="78"/>
      <c r="DW207" s="78"/>
      <c r="DX207" s="78"/>
      <c r="DY207" s="78"/>
      <c r="EA207" s="78"/>
      <c r="EB207" s="78"/>
      <c r="EC207" s="78"/>
      <c r="EE207" s="78"/>
      <c r="EF207" s="78"/>
      <c r="EG207" s="78"/>
      <c r="EI207" s="78"/>
      <c r="EJ207" s="78"/>
      <c r="EK207" s="78"/>
      <c r="EM207" s="78"/>
      <c r="EN207" s="78"/>
      <c r="EO207" s="78"/>
      <c r="EQ207" s="78"/>
      <c r="ER207" s="78"/>
      <c r="ES207" s="78"/>
      <c r="EU207" s="78"/>
      <c r="EV207" s="78"/>
      <c r="EW207" s="78"/>
      <c r="EY207" s="78"/>
      <c r="EZ207" s="78"/>
      <c r="FA207" s="78"/>
      <c r="FC207" s="78"/>
      <c r="FD207" s="78"/>
      <c r="FE207" s="78"/>
      <c r="FG207" s="78"/>
      <c r="FH207" s="78"/>
      <c r="FI207" s="78"/>
      <c r="FK207" s="78"/>
      <c r="FL207" s="78"/>
      <c r="FM207" s="78"/>
      <c r="FO207" s="78"/>
      <c r="FP207" s="78"/>
      <c r="FQ207" s="78"/>
      <c r="FS207" s="78"/>
      <c r="FT207" s="78"/>
      <c r="FU207" s="78"/>
      <c r="FW207" s="78"/>
      <c r="FX207" s="78"/>
      <c r="FY207" s="78"/>
      <c r="GA207" s="78"/>
      <c r="GB207" s="78"/>
      <c r="GC207" s="78"/>
      <c r="GE207" s="78"/>
      <c r="GF207" s="78"/>
      <c r="GG207" s="78"/>
      <c r="GI207" s="78"/>
      <c r="GJ207" s="78"/>
      <c r="GK207" s="78"/>
      <c r="GM207" s="78"/>
      <c r="GN207" s="78"/>
      <c r="GO207" s="78"/>
      <c r="GQ207" s="78"/>
      <c r="GR207" s="78"/>
      <c r="GS207" s="78"/>
      <c r="GU207" s="78"/>
      <c r="GV207" s="78"/>
      <c r="GW207" s="78"/>
      <c r="GY207" s="78"/>
      <c r="GZ207" s="78"/>
      <c r="HA207" s="78"/>
      <c r="HC207" s="78"/>
      <c r="HD207" s="78"/>
      <c r="HE207" s="78"/>
      <c r="HG207" s="78"/>
      <c r="HH207" s="78"/>
      <c r="HI207" s="78"/>
      <c r="HK207" s="78"/>
      <c r="HL207" s="78"/>
      <c r="HM207" s="78"/>
      <c r="HO207" s="78"/>
      <c r="HP207" s="78"/>
      <c r="HQ207" s="78"/>
      <c r="HS207" s="78"/>
      <c r="HT207" s="78"/>
      <c r="HU207" s="78"/>
      <c r="HW207" s="78"/>
      <c r="HX207" s="78"/>
      <c r="HY207" s="78"/>
      <c r="IA207" s="78"/>
      <c r="IB207" s="78"/>
      <c r="IC207" s="78"/>
      <c r="IE207" s="78"/>
      <c r="IF207" s="78"/>
      <c r="IG207" s="78"/>
      <c r="II207" s="78"/>
      <c r="IJ207" s="78"/>
      <c r="IK207" s="78"/>
      <c r="IM207" s="78"/>
      <c r="IN207" s="78"/>
      <c r="IO207" s="78"/>
      <c r="IQ207" s="78"/>
      <c r="IR207" s="78"/>
      <c r="IS207" s="78"/>
      <c r="IU207" s="78"/>
    </row>
    <row r="208" spans="1:255" ht="15" customHeight="1" x14ac:dyDescent="0.2">
      <c r="B208" s="166"/>
      <c r="C208" s="75"/>
      <c r="E208" s="218"/>
      <c r="G208" s="70"/>
      <c r="H208" s="70"/>
      <c r="I208" s="70"/>
      <c r="K208" s="70"/>
      <c r="L208" s="70"/>
      <c r="M208" s="70"/>
      <c r="O208" s="70"/>
      <c r="P208" s="70"/>
      <c r="Q208" s="70"/>
      <c r="S208" s="70"/>
      <c r="T208" s="70"/>
      <c r="U208" s="78"/>
      <c r="W208" s="78"/>
      <c r="X208" s="78"/>
      <c r="Y208" s="78"/>
      <c r="AA208" s="78"/>
      <c r="AB208" s="78"/>
      <c r="AC208" s="78"/>
      <c r="AE208" s="78"/>
      <c r="AF208" s="78"/>
      <c r="AG208" s="78"/>
      <c r="AI208" s="78"/>
      <c r="AJ208" s="78"/>
      <c r="AK208" s="78"/>
      <c r="AM208" s="78"/>
      <c r="AN208" s="78"/>
      <c r="AO208" s="78"/>
      <c r="AQ208" s="78"/>
      <c r="AR208" s="78"/>
      <c r="AS208" s="78"/>
      <c r="AU208" s="78"/>
      <c r="AV208" s="78"/>
      <c r="AW208" s="78"/>
      <c r="AY208" s="78"/>
      <c r="AZ208" s="78"/>
      <c r="BA208" s="78"/>
      <c r="BC208" s="78"/>
      <c r="BD208" s="78"/>
      <c r="BE208" s="78"/>
      <c r="BG208" s="78"/>
      <c r="BH208" s="78"/>
      <c r="BI208" s="78"/>
      <c r="BK208" s="78"/>
      <c r="BL208" s="78"/>
      <c r="BM208" s="78"/>
      <c r="BO208" s="78"/>
      <c r="BP208" s="78"/>
      <c r="BQ208" s="78"/>
      <c r="BS208" s="78"/>
      <c r="BT208" s="78"/>
      <c r="BU208" s="78"/>
      <c r="BW208" s="78"/>
      <c r="BX208" s="78"/>
      <c r="BY208" s="78"/>
      <c r="CA208" s="78"/>
      <c r="CB208" s="78"/>
      <c r="CC208" s="78"/>
      <c r="CE208" s="78"/>
      <c r="CF208" s="78"/>
      <c r="CG208" s="78"/>
      <c r="CI208" s="78"/>
      <c r="CJ208" s="78"/>
      <c r="CK208" s="78"/>
      <c r="CM208" s="78"/>
      <c r="CN208" s="78"/>
      <c r="CO208" s="78"/>
      <c r="CQ208" s="78"/>
      <c r="CR208" s="78"/>
      <c r="CS208" s="78"/>
      <c r="CU208" s="78"/>
      <c r="CV208" s="78"/>
      <c r="CW208" s="78"/>
      <c r="CY208" s="78"/>
      <c r="CZ208" s="78"/>
      <c r="DA208" s="78"/>
      <c r="DC208" s="78"/>
      <c r="DD208" s="78"/>
      <c r="DE208" s="78"/>
      <c r="DG208" s="78"/>
      <c r="DH208" s="78"/>
      <c r="DI208" s="78"/>
      <c r="DK208" s="78"/>
      <c r="DL208" s="78"/>
      <c r="DM208" s="78"/>
      <c r="DO208" s="78"/>
      <c r="DP208" s="78"/>
      <c r="DQ208" s="78"/>
      <c r="DS208" s="78"/>
      <c r="DT208" s="78"/>
      <c r="DU208" s="78"/>
      <c r="DW208" s="78"/>
      <c r="DX208" s="78"/>
      <c r="DY208" s="78"/>
      <c r="EA208" s="78"/>
      <c r="EB208" s="78"/>
      <c r="EC208" s="78"/>
      <c r="EE208" s="78"/>
      <c r="EF208" s="78"/>
      <c r="EG208" s="78"/>
      <c r="EI208" s="78"/>
      <c r="EJ208" s="78"/>
      <c r="EK208" s="78"/>
      <c r="EM208" s="78"/>
      <c r="EN208" s="78"/>
      <c r="EO208" s="78"/>
      <c r="EQ208" s="78"/>
      <c r="ER208" s="78"/>
      <c r="ES208" s="78"/>
      <c r="EU208" s="78"/>
      <c r="EV208" s="78"/>
      <c r="EW208" s="78"/>
      <c r="EY208" s="78"/>
      <c r="EZ208" s="78"/>
      <c r="FA208" s="78"/>
      <c r="FC208" s="78"/>
      <c r="FD208" s="78"/>
      <c r="FE208" s="78"/>
      <c r="FG208" s="78"/>
      <c r="FH208" s="78"/>
      <c r="FI208" s="78"/>
      <c r="FK208" s="78"/>
      <c r="FL208" s="78"/>
      <c r="FM208" s="78"/>
      <c r="FO208" s="78"/>
      <c r="FP208" s="78"/>
      <c r="FQ208" s="78"/>
      <c r="FS208" s="78"/>
      <c r="FT208" s="78"/>
      <c r="FU208" s="78"/>
      <c r="FW208" s="78"/>
      <c r="FX208" s="78"/>
      <c r="FY208" s="78"/>
      <c r="GA208" s="78"/>
      <c r="GB208" s="78"/>
      <c r="GC208" s="78"/>
      <c r="GE208" s="78"/>
      <c r="GF208" s="78"/>
      <c r="GG208" s="78"/>
      <c r="GI208" s="78"/>
      <c r="GJ208" s="78"/>
      <c r="GK208" s="78"/>
      <c r="GM208" s="78"/>
      <c r="GN208" s="78"/>
      <c r="GO208" s="78"/>
      <c r="GQ208" s="78"/>
      <c r="GR208" s="78"/>
      <c r="GS208" s="78"/>
      <c r="GU208" s="78"/>
      <c r="GV208" s="78"/>
      <c r="GW208" s="78"/>
      <c r="GY208" s="78"/>
      <c r="GZ208" s="78"/>
      <c r="HA208" s="78"/>
      <c r="HC208" s="78"/>
      <c r="HD208" s="78"/>
      <c r="HE208" s="78"/>
      <c r="HG208" s="78"/>
      <c r="HH208" s="78"/>
      <c r="HI208" s="78"/>
      <c r="HK208" s="78"/>
      <c r="HL208" s="78"/>
      <c r="HM208" s="78"/>
      <c r="HO208" s="78"/>
      <c r="HP208" s="78"/>
      <c r="HQ208" s="78"/>
      <c r="HS208" s="78"/>
      <c r="HT208" s="78"/>
      <c r="HU208" s="78"/>
      <c r="HW208" s="78"/>
      <c r="HX208" s="78"/>
      <c r="HY208" s="78"/>
      <c r="IA208" s="78"/>
      <c r="IB208" s="78"/>
      <c r="IC208" s="78"/>
      <c r="IE208" s="78"/>
      <c r="IF208" s="78"/>
      <c r="IG208" s="78"/>
      <c r="II208" s="78"/>
      <c r="IJ208" s="78"/>
      <c r="IK208" s="78"/>
      <c r="IM208" s="78"/>
      <c r="IN208" s="78"/>
      <c r="IO208" s="78"/>
      <c r="IQ208" s="78"/>
      <c r="IR208" s="78"/>
      <c r="IS208" s="78"/>
      <c r="IU208" s="78"/>
    </row>
    <row r="209" spans="1:255" ht="15" customHeight="1" x14ac:dyDescent="0.2">
      <c r="A209" s="203"/>
      <c r="B209" s="166"/>
      <c r="C209" s="75"/>
      <c r="E209" s="218"/>
      <c r="G209" s="70"/>
      <c r="H209" s="70"/>
      <c r="I209" s="70"/>
      <c r="K209" s="70"/>
      <c r="L209" s="70"/>
      <c r="M209" s="70"/>
      <c r="O209" s="70"/>
      <c r="P209" s="70"/>
      <c r="Q209" s="70"/>
      <c r="S209" s="70"/>
      <c r="T209" s="70"/>
      <c r="U209" s="78"/>
      <c r="W209" s="78"/>
      <c r="X209" s="78"/>
      <c r="Y209" s="78"/>
      <c r="AA209" s="78"/>
      <c r="AB209" s="78"/>
      <c r="AC209" s="78"/>
      <c r="AE209" s="78"/>
      <c r="AF209" s="78"/>
      <c r="AG209" s="78"/>
      <c r="AI209" s="78"/>
      <c r="AJ209" s="78"/>
      <c r="AK209" s="78"/>
      <c r="AM209" s="78"/>
      <c r="AN209" s="78"/>
      <c r="AO209" s="78"/>
      <c r="AQ209" s="78"/>
      <c r="AR209" s="78"/>
      <c r="AS209" s="78"/>
      <c r="AU209" s="78"/>
      <c r="AV209" s="78"/>
      <c r="AW209" s="78"/>
      <c r="AY209" s="78"/>
      <c r="AZ209" s="78"/>
      <c r="BA209" s="78"/>
      <c r="BC209" s="78"/>
      <c r="BD209" s="78"/>
      <c r="BE209" s="78"/>
      <c r="BG209" s="78"/>
      <c r="BH209" s="78"/>
      <c r="BI209" s="78"/>
      <c r="BK209" s="78"/>
      <c r="BL209" s="78"/>
      <c r="BM209" s="78"/>
      <c r="BO209" s="78"/>
      <c r="BP209" s="78"/>
      <c r="BQ209" s="78"/>
      <c r="BS209" s="78"/>
      <c r="BT209" s="78"/>
      <c r="BU209" s="78"/>
      <c r="BW209" s="78"/>
      <c r="BX209" s="78"/>
      <c r="BY209" s="78"/>
      <c r="CA209" s="78"/>
      <c r="CB209" s="78"/>
      <c r="CC209" s="78"/>
      <c r="CE209" s="78"/>
      <c r="CF209" s="78"/>
      <c r="CG209" s="78"/>
      <c r="CI209" s="78"/>
      <c r="CJ209" s="78"/>
      <c r="CK209" s="78"/>
      <c r="CM209" s="78"/>
      <c r="CN209" s="78"/>
      <c r="CO209" s="78"/>
      <c r="CQ209" s="78"/>
      <c r="CR209" s="78"/>
      <c r="CS209" s="78"/>
      <c r="CU209" s="78"/>
      <c r="CV209" s="78"/>
      <c r="CW209" s="78"/>
      <c r="CY209" s="78"/>
      <c r="CZ209" s="78"/>
      <c r="DA209" s="78"/>
      <c r="DC209" s="78"/>
      <c r="DD209" s="78"/>
      <c r="DE209" s="78"/>
      <c r="DG209" s="78"/>
      <c r="DH209" s="78"/>
      <c r="DI209" s="78"/>
      <c r="DK209" s="78"/>
      <c r="DL209" s="78"/>
      <c r="DM209" s="78"/>
      <c r="DO209" s="78"/>
      <c r="DP209" s="78"/>
      <c r="DQ209" s="78"/>
      <c r="DS209" s="78"/>
      <c r="DT209" s="78"/>
      <c r="DU209" s="78"/>
      <c r="DW209" s="78"/>
      <c r="DX209" s="78"/>
      <c r="DY209" s="78"/>
      <c r="EA209" s="78"/>
      <c r="EB209" s="78"/>
      <c r="EC209" s="78"/>
      <c r="EE209" s="78"/>
      <c r="EF209" s="78"/>
      <c r="EG209" s="78"/>
      <c r="EI209" s="78"/>
      <c r="EJ209" s="78"/>
      <c r="EK209" s="78"/>
      <c r="EM209" s="78"/>
      <c r="EN209" s="78"/>
      <c r="EO209" s="78"/>
      <c r="EQ209" s="78"/>
      <c r="ER209" s="78"/>
      <c r="ES209" s="78"/>
      <c r="EU209" s="78"/>
      <c r="EV209" s="78"/>
      <c r="EW209" s="78"/>
      <c r="EY209" s="78"/>
      <c r="EZ209" s="78"/>
      <c r="FA209" s="78"/>
      <c r="FC209" s="78"/>
      <c r="FD209" s="78"/>
      <c r="FE209" s="78"/>
      <c r="FG209" s="78"/>
      <c r="FH209" s="78"/>
      <c r="FI209" s="78"/>
      <c r="FK209" s="78"/>
      <c r="FL209" s="78"/>
      <c r="FM209" s="78"/>
      <c r="FO209" s="78"/>
      <c r="FP209" s="78"/>
      <c r="FQ209" s="78"/>
      <c r="FS209" s="78"/>
      <c r="FT209" s="78"/>
      <c r="FU209" s="78"/>
      <c r="FW209" s="78"/>
      <c r="FX209" s="78"/>
      <c r="FY209" s="78"/>
      <c r="GA209" s="78"/>
      <c r="GB209" s="78"/>
      <c r="GC209" s="78"/>
      <c r="GE209" s="78"/>
      <c r="GF209" s="78"/>
      <c r="GG209" s="78"/>
      <c r="GI209" s="78"/>
      <c r="GJ209" s="78"/>
      <c r="GK209" s="78"/>
      <c r="GM209" s="78"/>
      <c r="GN209" s="78"/>
      <c r="GO209" s="78"/>
      <c r="GQ209" s="78"/>
      <c r="GR209" s="78"/>
      <c r="GS209" s="78"/>
      <c r="GU209" s="78"/>
      <c r="GV209" s="78"/>
      <c r="GW209" s="78"/>
      <c r="GY209" s="78"/>
      <c r="GZ209" s="78"/>
      <c r="HA209" s="78"/>
      <c r="HC209" s="78"/>
      <c r="HD209" s="78"/>
      <c r="HE209" s="78"/>
      <c r="HG209" s="78"/>
      <c r="HH209" s="78"/>
      <c r="HI209" s="78"/>
      <c r="HK209" s="78"/>
      <c r="HL209" s="78"/>
      <c r="HM209" s="78"/>
      <c r="HO209" s="78"/>
      <c r="HP209" s="78"/>
      <c r="HQ209" s="78"/>
      <c r="HS209" s="78"/>
      <c r="HT209" s="78"/>
      <c r="HU209" s="78"/>
      <c r="HW209" s="78"/>
      <c r="HX209" s="78"/>
      <c r="HY209" s="78"/>
      <c r="IA209" s="78"/>
      <c r="IB209" s="78"/>
      <c r="IC209" s="78"/>
      <c r="IE209" s="78"/>
      <c r="IF209" s="78"/>
      <c r="IG209" s="78"/>
      <c r="II209" s="78"/>
      <c r="IJ209" s="78"/>
      <c r="IK209" s="78"/>
      <c r="IM209" s="78"/>
      <c r="IN209" s="78"/>
      <c r="IO209" s="78"/>
      <c r="IQ209" s="78"/>
      <c r="IR209" s="78"/>
      <c r="IS209" s="78"/>
      <c r="IU209" s="78"/>
    </row>
    <row r="210" spans="1:255" ht="15" customHeight="1" x14ac:dyDescent="0.2">
      <c r="A210" s="203"/>
      <c r="B210" s="166"/>
      <c r="C210" s="75"/>
      <c r="E210" s="218"/>
      <c r="G210" s="70"/>
      <c r="H210" s="70"/>
      <c r="I210" s="70"/>
      <c r="K210" s="70"/>
      <c r="L210" s="70"/>
      <c r="M210" s="70"/>
      <c r="O210" s="70"/>
      <c r="P210" s="70"/>
      <c r="Q210" s="70"/>
      <c r="S210" s="70"/>
      <c r="T210" s="70"/>
      <c r="U210" s="78"/>
      <c r="W210" s="78"/>
      <c r="X210" s="78"/>
      <c r="Y210" s="78"/>
      <c r="AA210" s="78"/>
      <c r="AB210" s="78"/>
      <c r="AC210" s="78"/>
      <c r="AE210" s="78"/>
      <c r="AF210" s="78"/>
      <c r="AG210" s="78"/>
      <c r="AI210" s="78"/>
      <c r="AJ210" s="78"/>
      <c r="AK210" s="78"/>
      <c r="AM210" s="78"/>
      <c r="AN210" s="78"/>
      <c r="AO210" s="78"/>
      <c r="AQ210" s="78"/>
      <c r="AR210" s="78"/>
      <c r="AS210" s="78"/>
      <c r="AU210" s="78"/>
      <c r="AV210" s="78"/>
      <c r="AW210" s="78"/>
      <c r="AY210" s="78"/>
      <c r="AZ210" s="78"/>
      <c r="BA210" s="78"/>
      <c r="BC210" s="78"/>
      <c r="BD210" s="78"/>
      <c r="BE210" s="78"/>
      <c r="BG210" s="78"/>
      <c r="BH210" s="78"/>
      <c r="BI210" s="78"/>
      <c r="BK210" s="78"/>
      <c r="BL210" s="78"/>
      <c r="BM210" s="78"/>
      <c r="BO210" s="78"/>
      <c r="BP210" s="78"/>
      <c r="BQ210" s="78"/>
      <c r="BS210" s="78"/>
      <c r="BT210" s="78"/>
      <c r="BU210" s="78"/>
      <c r="BW210" s="78"/>
      <c r="BX210" s="78"/>
      <c r="BY210" s="78"/>
      <c r="CA210" s="78"/>
      <c r="CB210" s="78"/>
      <c r="CC210" s="78"/>
      <c r="CE210" s="78"/>
      <c r="CF210" s="78"/>
      <c r="CG210" s="78"/>
      <c r="CI210" s="78"/>
      <c r="CJ210" s="78"/>
      <c r="CK210" s="78"/>
      <c r="CM210" s="78"/>
      <c r="CN210" s="78"/>
      <c r="CO210" s="78"/>
      <c r="CQ210" s="78"/>
      <c r="CR210" s="78"/>
      <c r="CS210" s="78"/>
      <c r="CU210" s="78"/>
      <c r="CV210" s="78"/>
      <c r="CW210" s="78"/>
      <c r="CY210" s="78"/>
      <c r="CZ210" s="78"/>
      <c r="DA210" s="78"/>
      <c r="DC210" s="78"/>
      <c r="DD210" s="78"/>
      <c r="DE210" s="78"/>
      <c r="DG210" s="78"/>
      <c r="DH210" s="78"/>
      <c r="DI210" s="78"/>
      <c r="DK210" s="78"/>
      <c r="DL210" s="78"/>
      <c r="DM210" s="78"/>
      <c r="DO210" s="78"/>
      <c r="DP210" s="78"/>
      <c r="DQ210" s="78"/>
      <c r="DS210" s="78"/>
      <c r="DT210" s="78"/>
      <c r="DU210" s="78"/>
      <c r="DW210" s="78"/>
      <c r="DX210" s="78"/>
      <c r="DY210" s="78"/>
      <c r="EA210" s="78"/>
      <c r="EB210" s="78"/>
      <c r="EC210" s="78"/>
      <c r="EE210" s="78"/>
      <c r="EF210" s="78"/>
      <c r="EG210" s="78"/>
      <c r="EI210" s="78"/>
      <c r="EJ210" s="78"/>
      <c r="EK210" s="78"/>
      <c r="EM210" s="78"/>
      <c r="EN210" s="78"/>
      <c r="EO210" s="78"/>
      <c r="EQ210" s="78"/>
      <c r="ER210" s="78"/>
      <c r="ES210" s="78"/>
      <c r="EU210" s="78"/>
      <c r="EV210" s="78"/>
      <c r="EW210" s="78"/>
      <c r="EY210" s="78"/>
      <c r="EZ210" s="78"/>
      <c r="FA210" s="78"/>
      <c r="FC210" s="78"/>
      <c r="FD210" s="78"/>
      <c r="FE210" s="78"/>
      <c r="FG210" s="78"/>
      <c r="FH210" s="78"/>
      <c r="FI210" s="78"/>
      <c r="FK210" s="78"/>
      <c r="FL210" s="78"/>
      <c r="FM210" s="78"/>
      <c r="FO210" s="78"/>
      <c r="FP210" s="78"/>
      <c r="FQ210" s="78"/>
      <c r="FS210" s="78"/>
      <c r="FT210" s="78"/>
      <c r="FU210" s="78"/>
      <c r="FW210" s="78"/>
      <c r="FX210" s="78"/>
      <c r="FY210" s="78"/>
      <c r="GA210" s="78"/>
      <c r="GB210" s="78"/>
      <c r="GC210" s="78"/>
      <c r="GE210" s="78"/>
      <c r="GF210" s="78"/>
      <c r="GG210" s="78"/>
      <c r="GI210" s="78"/>
      <c r="GJ210" s="78"/>
      <c r="GK210" s="78"/>
      <c r="GM210" s="78"/>
      <c r="GN210" s="78"/>
      <c r="GO210" s="78"/>
      <c r="GQ210" s="78"/>
      <c r="GR210" s="78"/>
      <c r="GS210" s="78"/>
      <c r="GU210" s="78"/>
      <c r="GV210" s="78"/>
      <c r="GW210" s="78"/>
      <c r="GY210" s="78"/>
      <c r="GZ210" s="78"/>
      <c r="HA210" s="78"/>
      <c r="HC210" s="78"/>
      <c r="HD210" s="78"/>
      <c r="HE210" s="78"/>
      <c r="HG210" s="78"/>
      <c r="HH210" s="78"/>
      <c r="HI210" s="78"/>
      <c r="HK210" s="78"/>
      <c r="HL210" s="78"/>
      <c r="HM210" s="78"/>
      <c r="HO210" s="78"/>
      <c r="HP210" s="78"/>
      <c r="HQ210" s="78"/>
      <c r="HS210" s="78"/>
      <c r="HT210" s="78"/>
      <c r="HU210" s="78"/>
      <c r="HW210" s="78"/>
      <c r="HX210" s="78"/>
      <c r="HY210" s="78"/>
      <c r="IA210" s="78"/>
      <c r="IB210" s="78"/>
      <c r="IC210" s="78"/>
      <c r="IE210" s="78"/>
      <c r="IF210" s="78"/>
      <c r="IG210" s="78"/>
      <c r="II210" s="78"/>
      <c r="IJ210" s="78"/>
      <c r="IK210" s="78"/>
      <c r="IM210" s="78"/>
      <c r="IN210" s="78"/>
      <c r="IO210" s="78"/>
      <c r="IQ210" s="78"/>
      <c r="IR210" s="78"/>
      <c r="IS210" s="78"/>
      <c r="IU210" s="78"/>
    </row>
    <row r="211" spans="1:255" ht="15" customHeight="1" x14ac:dyDescent="0.2">
      <c r="A211" s="203"/>
      <c r="E211" s="218"/>
      <c r="G211" s="70"/>
      <c r="H211" s="70"/>
      <c r="I211" s="70"/>
      <c r="K211" s="70"/>
      <c r="L211" s="70"/>
      <c r="M211" s="70"/>
      <c r="O211" s="70"/>
      <c r="P211" s="70"/>
      <c r="Q211" s="70"/>
      <c r="S211" s="70"/>
      <c r="T211" s="70"/>
      <c r="U211" s="78"/>
      <c r="W211" s="78"/>
      <c r="X211" s="78"/>
      <c r="Y211" s="78"/>
      <c r="AA211" s="78"/>
      <c r="AB211" s="78"/>
      <c r="AC211" s="78"/>
      <c r="AE211" s="78"/>
      <c r="AF211" s="78"/>
      <c r="AG211" s="78"/>
      <c r="AI211" s="78"/>
      <c r="AJ211" s="78"/>
      <c r="AK211" s="78"/>
      <c r="AM211" s="78"/>
      <c r="AN211" s="78"/>
      <c r="AO211" s="78"/>
      <c r="AQ211" s="78"/>
      <c r="AR211" s="78"/>
      <c r="AS211" s="78"/>
      <c r="AU211" s="78"/>
      <c r="AV211" s="78"/>
      <c r="AW211" s="78"/>
      <c r="AY211" s="78"/>
      <c r="AZ211" s="78"/>
      <c r="BA211" s="78"/>
      <c r="BC211" s="78"/>
      <c r="BD211" s="78"/>
      <c r="BE211" s="78"/>
      <c r="BG211" s="78"/>
      <c r="BH211" s="78"/>
      <c r="BI211" s="78"/>
      <c r="BK211" s="78"/>
      <c r="BL211" s="78"/>
      <c r="BM211" s="78"/>
      <c r="BO211" s="78"/>
      <c r="BP211" s="78"/>
      <c r="BQ211" s="78"/>
      <c r="BS211" s="78"/>
      <c r="BT211" s="78"/>
      <c r="BU211" s="78"/>
      <c r="BW211" s="78"/>
      <c r="BX211" s="78"/>
      <c r="BY211" s="78"/>
      <c r="CA211" s="78"/>
      <c r="CB211" s="78"/>
      <c r="CC211" s="78"/>
      <c r="CE211" s="78"/>
      <c r="CF211" s="78"/>
      <c r="CG211" s="78"/>
      <c r="CI211" s="78"/>
      <c r="CJ211" s="78"/>
      <c r="CK211" s="78"/>
      <c r="CM211" s="78"/>
      <c r="CN211" s="78"/>
      <c r="CO211" s="78"/>
      <c r="CQ211" s="78"/>
      <c r="CR211" s="78"/>
      <c r="CS211" s="78"/>
      <c r="CU211" s="78"/>
      <c r="CV211" s="78"/>
      <c r="CW211" s="78"/>
      <c r="CY211" s="78"/>
      <c r="CZ211" s="78"/>
      <c r="DA211" s="78"/>
      <c r="DC211" s="78"/>
      <c r="DD211" s="78"/>
      <c r="DE211" s="78"/>
      <c r="DG211" s="78"/>
      <c r="DH211" s="78"/>
      <c r="DI211" s="78"/>
      <c r="DK211" s="78"/>
      <c r="DL211" s="78"/>
      <c r="DM211" s="78"/>
      <c r="DO211" s="78"/>
      <c r="DP211" s="78"/>
      <c r="DQ211" s="78"/>
      <c r="DS211" s="78"/>
      <c r="DT211" s="78"/>
      <c r="DU211" s="78"/>
      <c r="DW211" s="78"/>
      <c r="DX211" s="78"/>
      <c r="DY211" s="78"/>
      <c r="EA211" s="78"/>
      <c r="EB211" s="78"/>
      <c r="EC211" s="78"/>
      <c r="EE211" s="78"/>
      <c r="EF211" s="78"/>
      <c r="EG211" s="78"/>
      <c r="EI211" s="78"/>
      <c r="EJ211" s="78"/>
      <c r="EK211" s="78"/>
      <c r="EM211" s="78"/>
      <c r="EN211" s="78"/>
      <c r="EO211" s="78"/>
      <c r="EQ211" s="78"/>
      <c r="ER211" s="78"/>
      <c r="ES211" s="78"/>
      <c r="EU211" s="78"/>
      <c r="EV211" s="78"/>
      <c r="EW211" s="78"/>
      <c r="EY211" s="78"/>
      <c r="EZ211" s="78"/>
      <c r="FA211" s="78"/>
      <c r="FC211" s="78"/>
      <c r="FD211" s="78"/>
      <c r="FE211" s="78"/>
      <c r="FG211" s="78"/>
      <c r="FH211" s="78"/>
      <c r="FI211" s="78"/>
      <c r="FK211" s="78"/>
      <c r="FL211" s="78"/>
      <c r="FM211" s="78"/>
      <c r="FO211" s="78"/>
      <c r="FP211" s="78"/>
      <c r="FQ211" s="78"/>
      <c r="FS211" s="78"/>
      <c r="FT211" s="78"/>
      <c r="FU211" s="78"/>
      <c r="FW211" s="78"/>
      <c r="FX211" s="78"/>
      <c r="FY211" s="78"/>
      <c r="GA211" s="78"/>
      <c r="GB211" s="78"/>
      <c r="GC211" s="78"/>
      <c r="GE211" s="78"/>
      <c r="GF211" s="78"/>
      <c r="GG211" s="78"/>
      <c r="GI211" s="78"/>
      <c r="GJ211" s="78"/>
      <c r="GK211" s="78"/>
      <c r="GM211" s="78"/>
      <c r="GN211" s="78"/>
      <c r="GO211" s="78"/>
      <c r="GQ211" s="78"/>
      <c r="GR211" s="78"/>
      <c r="GS211" s="78"/>
      <c r="GU211" s="78"/>
      <c r="GV211" s="78"/>
      <c r="GW211" s="78"/>
      <c r="GY211" s="78"/>
      <c r="GZ211" s="78"/>
      <c r="HA211" s="78"/>
      <c r="HC211" s="78"/>
      <c r="HD211" s="78"/>
      <c r="HE211" s="78"/>
      <c r="HG211" s="78"/>
      <c r="HH211" s="78"/>
      <c r="HI211" s="78"/>
      <c r="HK211" s="78"/>
      <c r="HL211" s="78"/>
      <c r="HM211" s="78"/>
      <c r="HO211" s="78"/>
      <c r="HP211" s="78"/>
      <c r="HQ211" s="78"/>
      <c r="HS211" s="78"/>
      <c r="HT211" s="78"/>
      <c r="HU211" s="78"/>
      <c r="HW211" s="78"/>
      <c r="HX211" s="78"/>
      <c r="HY211" s="78"/>
      <c r="IA211" s="78"/>
      <c r="IB211" s="78"/>
      <c r="IC211" s="78"/>
      <c r="IE211" s="78"/>
      <c r="IF211" s="78"/>
      <c r="IG211" s="78"/>
      <c r="II211" s="78"/>
      <c r="IJ211" s="78"/>
      <c r="IK211" s="78"/>
      <c r="IM211" s="78"/>
      <c r="IN211" s="78"/>
      <c r="IO211" s="78"/>
      <c r="IQ211" s="78"/>
      <c r="IR211" s="78"/>
      <c r="IS211" s="78"/>
      <c r="IU211" s="78"/>
    </row>
    <row r="212" spans="1:255" ht="15" customHeight="1" x14ac:dyDescent="0.2">
      <c r="A212" s="203"/>
      <c r="B212" s="166"/>
      <c r="E212" s="218"/>
      <c r="G212" s="70"/>
      <c r="H212" s="70"/>
      <c r="I212" s="70"/>
      <c r="K212" s="70"/>
      <c r="L212" s="70"/>
      <c r="M212" s="70"/>
      <c r="O212" s="70"/>
      <c r="P212" s="70"/>
      <c r="Q212" s="70"/>
      <c r="S212" s="70"/>
      <c r="T212" s="70"/>
      <c r="U212" s="78"/>
      <c r="W212" s="78"/>
      <c r="X212" s="78"/>
      <c r="Y212" s="78"/>
      <c r="AA212" s="78"/>
      <c r="AB212" s="78"/>
      <c r="AC212" s="78"/>
      <c r="AE212" s="78"/>
      <c r="AF212" s="78"/>
      <c r="AG212" s="78"/>
      <c r="AI212" s="78"/>
      <c r="AJ212" s="78"/>
      <c r="AK212" s="78"/>
      <c r="AM212" s="78"/>
      <c r="AN212" s="78"/>
      <c r="AO212" s="78"/>
      <c r="AQ212" s="78"/>
      <c r="AR212" s="78"/>
      <c r="AS212" s="78"/>
      <c r="AU212" s="78"/>
      <c r="AV212" s="78"/>
      <c r="AW212" s="78"/>
      <c r="AY212" s="78"/>
      <c r="AZ212" s="78"/>
      <c r="BA212" s="78"/>
      <c r="BC212" s="78"/>
      <c r="BD212" s="78"/>
      <c r="BE212" s="78"/>
      <c r="BG212" s="78"/>
      <c r="BH212" s="78"/>
      <c r="BI212" s="78"/>
      <c r="BK212" s="78"/>
      <c r="BL212" s="78"/>
      <c r="BM212" s="78"/>
      <c r="BO212" s="78"/>
      <c r="BP212" s="78"/>
      <c r="BQ212" s="78"/>
      <c r="BS212" s="78"/>
      <c r="BT212" s="78"/>
      <c r="BU212" s="78"/>
      <c r="BW212" s="78"/>
      <c r="BX212" s="78"/>
      <c r="BY212" s="78"/>
      <c r="CA212" s="78"/>
      <c r="CB212" s="78"/>
      <c r="CC212" s="78"/>
      <c r="CE212" s="78"/>
      <c r="CF212" s="78"/>
      <c r="CG212" s="78"/>
      <c r="CI212" s="78"/>
      <c r="CJ212" s="78"/>
      <c r="CK212" s="78"/>
      <c r="CM212" s="78"/>
      <c r="CN212" s="78"/>
      <c r="CO212" s="78"/>
      <c r="CQ212" s="78"/>
      <c r="CR212" s="78"/>
      <c r="CS212" s="78"/>
      <c r="CU212" s="78"/>
      <c r="CV212" s="78"/>
      <c r="CW212" s="78"/>
      <c r="CY212" s="78"/>
      <c r="CZ212" s="78"/>
      <c r="DA212" s="78"/>
      <c r="DC212" s="78"/>
      <c r="DD212" s="78"/>
      <c r="DE212" s="78"/>
      <c r="DG212" s="78"/>
      <c r="DH212" s="78"/>
      <c r="DI212" s="78"/>
      <c r="DK212" s="78"/>
      <c r="DL212" s="78"/>
      <c r="DM212" s="78"/>
      <c r="DO212" s="78"/>
      <c r="DP212" s="78"/>
      <c r="DQ212" s="78"/>
      <c r="DS212" s="78"/>
      <c r="DT212" s="78"/>
      <c r="DU212" s="78"/>
      <c r="DW212" s="78"/>
      <c r="DX212" s="78"/>
      <c r="DY212" s="78"/>
      <c r="EA212" s="78"/>
      <c r="EB212" s="78"/>
      <c r="EC212" s="78"/>
      <c r="EE212" s="78"/>
      <c r="EF212" s="78"/>
      <c r="EG212" s="78"/>
      <c r="EI212" s="78"/>
      <c r="EJ212" s="78"/>
      <c r="EK212" s="78"/>
      <c r="EM212" s="78"/>
      <c r="EN212" s="78"/>
      <c r="EO212" s="78"/>
      <c r="EQ212" s="78"/>
      <c r="ER212" s="78"/>
      <c r="ES212" s="78"/>
      <c r="EU212" s="78"/>
      <c r="EV212" s="78"/>
      <c r="EW212" s="78"/>
      <c r="EY212" s="78"/>
      <c r="EZ212" s="78"/>
      <c r="FA212" s="78"/>
      <c r="FC212" s="78"/>
      <c r="FD212" s="78"/>
      <c r="FE212" s="78"/>
      <c r="FG212" s="78"/>
      <c r="FH212" s="78"/>
      <c r="FI212" s="78"/>
      <c r="FK212" s="78"/>
      <c r="FL212" s="78"/>
      <c r="FM212" s="78"/>
      <c r="FO212" s="78"/>
      <c r="FP212" s="78"/>
      <c r="FQ212" s="78"/>
      <c r="FS212" s="78"/>
      <c r="FT212" s="78"/>
      <c r="FU212" s="78"/>
      <c r="FW212" s="78"/>
      <c r="FX212" s="78"/>
      <c r="FY212" s="78"/>
      <c r="GA212" s="78"/>
      <c r="GB212" s="78"/>
      <c r="GC212" s="78"/>
      <c r="GE212" s="78"/>
      <c r="GF212" s="78"/>
      <c r="GG212" s="78"/>
      <c r="GI212" s="78"/>
      <c r="GJ212" s="78"/>
      <c r="GK212" s="78"/>
      <c r="GM212" s="78"/>
      <c r="GN212" s="78"/>
      <c r="GO212" s="78"/>
      <c r="GQ212" s="78"/>
      <c r="GR212" s="78"/>
      <c r="GS212" s="78"/>
      <c r="GU212" s="78"/>
      <c r="GV212" s="78"/>
      <c r="GW212" s="78"/>
      <c r="GY212" s="78"/>
      <c r="GZ212" s="78"/>
      <c r="HA212" s="78"/>
      <c r="HC212" s="78"/>
      <c r="HD212" s="78"/>
      <c r="HE212" s="78"/>
      <c r="HG212" s="78"/>
      <c r="HH212" s="78"/>
      <c r="HI212" s="78"/>
      <c r="HK212" s="78"/>
      <c r="HL212" s="78"/>
      <c r="HM212" s="78"/>
      <c r="HO212" s="78"/>
      <c r="HP212" s="78"/>
      <c r="HQ212" s="78"/>
      <c r="HS212" s="78"/>
      <c r="HT212" s="78"/>
      <c r="HU212" s="78"/>
      <c r="HW212" s="78"/>
      <c r="HX212" s="78"/>
      <c r="HY212" s="78"/>
      <c r="IA212" s="78"/>
      <c r="IB212" s="78"/>
      <c r="IC212" s="78"/>
      <c r="IE212" s="78"/>
      <c r="IF212" s="78"/>
      <c r="IG212" s="78"/>
      <c r="II212" s="78"/>
      <c r="IJ212" s="78"/>
      <c r="IK212" s="78"/>
      <c r="IM212" s="78"/>
      <c r="IN212" s="78"/>
      <c r="IO212" s="78"/>
      <c r="IQ212" s="78"/>
      <c r="IR212" s="78"/>
      <c r="IS212" s="78"/>
      <c r="IU212" s="78"/>
    </row>
    <row r="213" spans="1:255" ht="15" customHeight="1" x14ac:dyDescent="0.2">
      <c r="A213" s="77"/>
      <c r="E213" s="218"/>
      <c r="G213" s="70"/>
      <c r="H213" s="70"/>
      <c r="I213" s="70"/>
      <c r="K213" s="70"/>
      <c r="L213" s="70"/>
      <c r="M213" s="70"/>
      <c r="O213" s="70"/>
      <c r="P213" s="70"/>
      <c r="Q213" s="70"/>
      <c r="S213" s="70"/>
      <c r="T213" s="70"/>
      <c r="U213" s="78"/>
      <c r="W213" s="78"/>
      <c r="X213" s="78"/>
      <c r="Y213" s="78"/>
      <c r="AA213" s="78"/>
      <c r="AB213" s="78"/>
      <c r="AC213" s="78"/>
      <c r="AE213" s="78"/>
      <c r="AF213" s="78"/>
      <c r="AG213" s="78"/>
      <c r="AI213" s="78"/>
      <c r="AJ213" s="78"/>
      <c r="AK213" s="78"/>
      <c r="AM213" s="78"/>
      <c r="AN213" s="78"/>
      <c r="AO213" s="78"/>
      <c r="AQ213" s="78"/>
      <c r="AR213" s="78"/>
      <c r="AS213" s="78"/>
      <c r="AU213" s="78"/>
      <c r="AV213" s="78"/>
      <c r="AW213" s="78"/>
      <c r="AY213" s="78"/>
      <c r="AZ213" s="78"/>
      <c r="BA213" s="78"/>
      <c r="BC213" s="78"/>
      <c r="BD213" s="78"/>
      <c r="BE213" s="78"/>
      <c r="BG213" s="78"/>
      <c r="BH213" s="78"/>
      <c r="BI213" s="78"/>
      <c r="BK213" s="78"/>
      <c r="BL213" s="78"/>
      <c r="BM213" s="78"/>
      <c r="BO213" s="78"/>
      <c r="BP213" s="78"/>
      <c r="BQ213" s="78"/>
      <c r="BS213" s="78"/>
      <c r="BT213" s="78"/>
      <c r="BU213" s="78"/>
      <c r="BW213" s="78"/>
      <c r="BX213" s="78"/>
      <c r="BY213" s="78"/>
      <c r="CA213" s="78"/>
      <c r="CB213" s="78"/>
      <c r="CC213" s="78"/>
      <c r="CE213" s="78"/>
      <c r="CF213" s="78"/>
      <c r="CG213" s="78"/>
      <c r="CI213" s="78"/>
      <c r="CJ213" s="78"/>
      <c r="CK213" s="78"/>
      <c r="CM213" s="78"/>
      <c r="CN213" s="78"/>
      <c r="CO213" s="78"/>
      <c r="CQ213" s="78"/>
      <c r="CR213" s="78"/>
      <c r="CS213" s="78"/>
      <c r="CU213" s="78"/>
      <c r="CV213" s="78"/>
      <c r="CW213" s="78"/>
      <c r="CY213" s="78"/>
      <c r="CZ213" s="78"/>
      <c r="DA213" s="78"/>
      <c r="DC213" s="78"/>
      <c r="DD213" s="78"/>
      <c r="DE213" s="78"/>
      <c r="DG213" s="78"/>
      <c r="DH213" s="78"/>
      <c r="DI213" s="78"/>
      <c r="DK213" s="78"/>
      <c r="DL213" s="78"/>
      <c r="DM213" s="78"/>
      <c r="DO213" s="78"/>
      <c r="DP213" s="78"/>
      <c r="DQ213" s="78"/>
      <c r="DS213" s="78"/>
      <c r="DT213" s="78"/>
      <c r="DU213" s="78"/>
      <c r="DW213" s="78"/>
      <c r="DX213" s="78"/>
      <c r="DY213" s="78"/>
      <c r="EA213" s="78"/>
      <c r="EB213" s="78"/>
      <c r="EC213" s="78"/>
      <c r="EE213" s="78"/>
      <c r="EF213" s="78"/>
      <c r="EG213" s="78"/>
      <c r="EI213" s="78"/>
      <c r="EJ213" s="78"/>
      <c r="EK213" s="78"/>
      <c r="EM213" s="78"/>
      <c r="EN213" s="78"/>
      <c r="EO213" s="78"/>
      <c r="EQ213" s="78"/>
      <c r="ER213" s="78"/>
      <c r="ES213" s="78"/>
      <c r="EU213" s="78"/>
      <c r="EV213" s="78"/>
      <c r="EW213" s="78"/>
      <c r="EY213" s="78"/>
      <c r="EZ213" s="78"/>
      <c r="FA213" s="78"/>
      <c r="FC213" s="78"/>
      <c r="FD213" s="78"/>
      <c r="FE213" s="78"/>
      <c r="FG213" s="78"/>
      <c r="FH213" s="78"/>
      <c r="FI213" s="78"/>
      <c r="FK213" s="78"/>
      <c r="FL213" s="78"/>
      <c r="FM213" s="78"/>
      <c r="FO213" s="78"/>
      <c r="FP213" s="78"/>
      <c r="FQ213" s="78"/>
      <c r="FS213" s="78"/>
      <c r="FT213" s="78"/>
      <c r="FU213" s="78"/>
      <c r="FW213" s="78"/>
      <c r="FX213" s="78"/>
      <c r="FY213" s="78"/>
      <c r="GA213" s="78"/>
      <c r="GB213" s="78"/>
      <c r="GC213" s="78"/>
      <c r="GE213" s="78"/>
      <c r="GF213" s="78"/>
      <c r="GG213" s="78"/>
      <c r="GI213" s="78"/>
      <c r="GJ213" s="78"/>
      <c r="GK213" s="78"/>
      <c r="GM213" s="78"/>
      <c r="GN213" s="78"/>
      <c r="GO213" s="78"/>
      <c r="GQ213" s="78"/>
      <c r="GR213" s="78"/>
      <c r="GS213" s="78"/>
      <c r="GU213" s="78"/>
      <c r="GV213" s="78"/>
      <c r="GW213" s="78"/>
      <c r="GY213" s="78"/>
      <c r="GZ213" s="78"/>
      <c r="HA213" s="78"/>
      <c r="HC213" s="78"/>
      <c r="HD213" s="78"/>
      <c r="HE213" s="78"/>
      <c r="HG213" s="78"/>
      <c r="HH213" s="78"/>
      <c r="HI213" s="78"/>
      <c r="HK213" s="78"/>
      <c r="HL213" s="78"/>
      <c r="HM213" s="78"/>
      <c r="HO213" s="78"/>
      <c r="HP213" s="78"/>
      <c r="HQ213" s="78"/>
      <c r="HS213" s="78"/>
      <c r="HT213" s="78"/>
      <c r="HU213" s="78"/>
      <c r="HW213" s="78"/>
      <c r="HX213" s="78"/>
      <c r="HY213" s="78"/>
      <c r="IA213" s="78"/>
      <c r="IB213" s="78"/>
      <c r="IC213" s="78"/>
      <c r="IE213" s="78"/>
      <c r="IF213" s="78"/>
      <c r="IG213" s="78"/>
      <c r="II213" s="78"/>
      <c r="IJ213" s="78"/>
      <c r="IK213" s="78"/>
      <c r="IM213" s="78"/>
      <c r="IN213" s="78"/>
      <c r="IO213" s="78"/>
      <c r="IQ213" s="78"/>
      <c r="IR213" s="78"/>
      <c r="IS213" s="78"/>
      <c r="IU213" s="78"/>
    </row>
    <row r="214" spans="1:255" ht="15" customHeight="1" x14ac:dyDescent="0.2">
      <c r="A214" s="187"/>
      <c r="E214" s="218"/>
      <c r="G214" s="70"/>
      <c r="H214" s="70"/>
      <c r="I214" s="70"/>
      <c r="K214" s="70"/>
      <c r="L214" s="70"/>
      <c r="M214" s="70"/>
      <c r="O214" s="70"/>
      <c r="P214" s="70"/>
      <c r="Q214" s="70"/>
      <c r="S214" s="70"/>
      <c r="T214" s="70"/>
      <c r="U214" s="78"/>
      <c r="W214" s="78"/>
      <c r="X214" s="78"/>
      <c r="Y214" s="78"/>
      <c r="AA214" s="78"/>
      <c r="AB214" s="78"/>
      <c r="AC214" s="78"/>
      <c r="AE214" s="78"/>
      <c r="AF214" s="78"/>
      <c r="AG214" s="78"/>
      <c r="AI214" s="78"/>
      <c r="AJ214" s="78"/>
      <c r="AK214" s="78"/>
      <c r="AM214" s="78"/>
      <c r="AN214" s="78"/>
      <c r="AO214" s="78"/>
      <c r="AQ214" s="78"/>
      <c r="AR214" s="78"/>
      <c r="AS214" s="78"/>
      <c r="AU214" s="78"/>
      <c r="AV214" s="78"/>
      <c r="AW214" s="78"/>
      <c r="AY214" s="78"/>
      <c r="AZ214" s="78"/>
      <c r="BA214" s="78"/>
      <c r="BC214" s="78"/>
      <c r="BD214" s="78"/>
      <c r="BE214" s="78"/>
      <c r="BG214" s="78"/>
      <c r="BH214" s="78"/>
      <c r="BI214" s="78"/>
      <c r="BK214" s="78"/>
      <c r="BL214" s="78"/>
      <c r="BM214" s="78"/>
      <c r="BO214" s="78"/>
      <c r="BP214" s="78"/>
      <c r="BQ214" s="78"/>
      <c r="BS214" s="78"/>
      <c r="BT214" s="78"/>
      <c r="BU214" s="78"/>
      <c r="BW214" s="78"/>
      <c r="BX214" s="78"/>
      <c r="BY214" s="78"/>
      <c r="CA214" s="78"/>
      <c r="CB214" s="78"/>
      <c r="CC214" s="78"/>
      <c r="CE214" s="78"/>
      <c r="CF214" s="78"/>
      <c r="CG214" s="78"/>
      <c r="CI214" s="78"/>
      <c r="CJ214" s="78"/>
      <c r="CK214" s="78"/>
      <c r="CM214" s="78"/>
      <c r="CN214" s="78"/>
      <c r="CO214" s="78"/>
      <c r="CQ214" s="78"/>
      <c r="CR214" s="78"/>
      <c r="CS214" s="78"/>
      <c r="CU214" s="78"/>
      <c r="CV214" s="78"/>
      <c r="CW214" s="78"/>
      <c r="CY214" s="78"/>
      <c r="CZ214" s="78"/>
      <c r="DA214" s="78"/>
      <c r="DC214" s="78"/>
      <c r="DD214" s="78"/>
      <c r="DE214" s="78"/>
      <c r="DG214" s="78"/>
      <c r="DH214" s="78"/>
      <c r="DI214" s="78"/>
      <c r="DK214" s="78"/>
      <c r="DL214" s="78"/>
      <c r="DM214" s="78"/>
      <c r="DO214" s="78"/>
      <c r="DP214" s="78"/>
      <c r="DQ214" s="78"/>
      <c r="DS214" s="78"/>
      <c r="DT214" s="78"/>
      <c r="DU214" s="78"/>
      <c r="DW214" s="78"/>
      <c r="DX214" s="78"/>
      <c r="DY214" s="78"/>
      <c r="EA214" s="78"/>
      <c r="EB214" s="78"/>
      <c r="EC214" s="78"/>
      <c r="EE214" s="78"/>
      <c r="EF214" s="78"/>
      <c r="EG214" s="78"/>
      <c r="EI214" s="78"/>
      <c r="EJ214" s="78"/>
      <c r="EK214" s="78"/>
      <c r="EM214" s="78"/>
      <c r="EN214" s="78"/>
      <c r="EO214" s="78"/>
      <c r="EQ214" s="78"/>
      <c r="ER214" s="78"/>
      <c r="ES214" s="78"/>
      <c r="EU214" s="78"/>
      <c r="EV214" s="78"/>
      <c r="EW214" s="78"/>
      <c r="EY214" s="78"/>
      <c r="EZ214" s="78"/>
      <c r="FA214" s="78"/>
      <c r="FC214" s="78"/>
      <c r="FD214" s="78"/>
      <c r="FE214" s="78"/>
      <c r="FG214" s="78"/>
      <c r="FH214" s="78"/>
      <c r="FI214" s="78"/>
      <c r="FK214" s="78"/>
      <c r="FL214" s="78"/>
      <c r="FM214" s="78"/>
      <c r="FO214" s="78"/>
      <c r="FP214" s="78"/>
      <c r="FQ214" s="78"/>
      <c r="FS214" s="78"/>
      <c r="FT214" s="78"/>
      <c r="FU214" s="78"/>
      <c r="FW214" s="78"/>
      <c r="FX214" s="78"/>
      <c r="FY214" s="78"/>
      <c r="GA214" s="78"/>
      <c r="GB214" s="78"/>
      <c r="GC214" s="78"/>
      <c r="GE214" s="78"/>
      <c r="GF214" s="78"/>
      <c r="GG214" s="78"/>
      <c r="GI214" s="78"/>
      <c r="GJ214" s="78"/>
      <c r="GK214" s="78"/>
      <c r="GM214" s="78"/>
      <c r="GN214" s="78"/>
      <c r="GO214" s="78"/>
      <c r="GQ214" s="78"/>
      <c r="GR214" s="78"/>
      <c r="GS214" s="78"/>
      <c r="GU214" s="78"/>
      <c r="GV214" s="78"/>
      <c r="GW214" s="78"/>
      <c r="GY214" s="78"/>
      <c r="GZ214" s="78"/>
      <c r="HA214" s="78"/>
      <c r="HC214" s="78"/>
      <c r="HD214" s="78"/>
      <c r="HE214" s="78"/>
      <c r="HG214" s="78"/>
      <c r="HH214" s="78"/>
      <c r="HI214" s="78"/>
      <c r="HK214" s="78"/>
      <c r="HL214" s="78"/>
      <c r="HM214" s="78"/>
      <c r="HO214" s="78"/>
      <c r="HP214" s="78"/>
      <c r="HQ214" s="78"/>
      <c r="HS214" s="78"/>
      <c r="HT214" s="78"/>
      <c r="HU214" s="78"/>
      <c r="HW214" s="78"/>
      <c r="HX214" s="78"/>
      <c r="HY214" s="78"/>
      <c r="IA214" s="78"/>
      <c r="IB214" s="78"/>
      <c r="IC214" s="78"/>
      <c r="IE214" s="78"/>
      <c r="IF214" s="78"/>
      <c r="IG214" s="78"/>
      <c r="II214" s="78"/>
      <c r="IJ214" s="78"/>
      <c r="IK214" s="78"/>
      <c r="IM214" s="78"/>
      <c r="IN214" s="78"/>
      <c r="IO214" s="78"/>
      <c r="IQ214" s="78"/>
      <c r="IR214" s="78"/>
      <c r="IS214" s="78"/>
      <c r="IU214" s="78"/>
    </row>
    <row r="215" spans="1:255" ht="15" customHeight="1" x14ac:dyDescent="0.2">
      <c r="A215" s="187"/>
      <c r="E215" s="218"/>
      <c r="G215" s="70"/>
      <c r="H215" s="70"/>
      <c r="I215" s="70"/>
      <c r="K215" s="70"/>
      <c r="L215" s="70"/>
      <c r="M215" s="70"/>
      <c r="O215" s="70"/>
      <c r="P215" s="70"/>
      <c r="Q215" s="70"/>
      <c r="S215" s="70"/>
      <c r="T215" s="70"/>
      <c r="U215" s="78"/>
      <c r="W215" s="78"/>
      <c r="X215" s="78"/>
      <c r="Y215" s="78"/>
      <c r="AA215" s="78"/>
      <c r="AB215" s="78"/>
      <c r="AC215" s="78"/>
      <c r="AE215" s="78"/>
      <c r="AF215" s="78"/>
      <c r="AG215" s="78"/>
      <c r="AI215" s="78"/>
      <c r="AJ215" s="78"/>
      <c r="AK215" s="78"/>
      <c r="AM215" s="78"/>
      <c r="AN215" s="78"/>
      <c r="AO215" s="78"/>
      <c r="AQ215" s="78"/>
      <c r="AR215" s="78"/>
      <c r="AS215" s="78"/>
      <c r="AU215" s="78"/>
      <c r="AV215" s="78"/>
      <c r="AW215" s="78"/>
      <c r="AY215" s="78"/>
      <c r="AZ215" s="78"/>
      <c r="BA215" s="78"/>
      <c r="BC215" s="78"/>
      <c r="BD215" s="78"/>
      <c r="BE215" s="78"/>
      <c r="BG215" s="78"/>
      <c r="BH215" s="78"/>
      <c r="BI215" s="78"/>
      <c r="BK215" s="78"/>
      <c r="BL215" s="78"/>
      <c r="BM215" s="78"/>
      <c r="BO215" s="78"/>
      <c r="BP215" s="78"/>
      <c r="BQ215" s="78"/>
      <c r="BS215" s="78"/>
      <c r="BT215" s="78"/>
      <c r="BU215" s="78"/>
      <c r="BW215" s="78"/>
      <c r="BX215" s="78"/>
      <c r="BY215" s="78"/>
      <c r="CA215" s="78"/>
      <c r="CB215" s="78"/>
      <c r="CC215" s="78"/>
      <c r="CE215" s="78"/>
      <c r="CF215" s="78"/>
      <c r="CG215" s="78"/>
      <c r="CI215" s="78"/>
      <c r="CJ215" s="78"/>
      <c r="CK215" s="78"/>
      <c r="CM215" s="78"/>
      <c r="CN215" s="78"/>
      <c r="CO215" s="78"/>
      <c r="CQ215" s="78"/>
      <c r="CR215" s="78"/>
      <c r="CS215" s="78"/>
      <c r="CU215" s="78"/>
      <c r="CV215" s="78"/>
      <c r="CW215" s="78"/>
      <c r="CY215" s="78"/>
      <c r="CZ215" s="78"/>
      <c r="DA215" s="78"/>
      <c r="DC215" s="78"/>
      <c r="DD215" s="78"/>
      <c r="DE215" s="78"/>
      <c r="DG215" s="78"/>
      <c r="DH215" s="78"/>
      <c r="DI215" s="78"/>
      <c r="DK215" s="78"/>
      <c r="DL215" s="78"/>
      <c r="DM215" s="78"/>
      <c r="DO215" s="78"/>
      <c r="DP215" s="78"/>
      <c r="DQ215" s="78"/>
      <c r="DS215" s="78"/>
      <c r="DT215" s="78"/>
      <c r="DU215" s="78"/>
      <c r="DW215" s="78"/>
      <c r="DX215" s="78"/>
      <c r="DY215" s="78"/>
      <c r="EA215" s="78"/>
      <c r="EB215" s="78"/>
      <c r="EC215" s="78"/>
      <c r="EE215" s="78"/>
      <c r="EF215" s="78"/>
      <c r="EG215" s="78"/>
      <c r="EI215" s="78"/>
      <c r="EJ215" s="78"/>
      <c r="EK215" s="78"/>
      <c r="EM215" s="78"/>
      <c r="EN215" s="78"/>
      <c r="EO215" s="78"/>
      <c r="EQ215" s="78"/>
      <c r="ER215" s="78"/>
      <c r="ES215" s="78"/>
      <c r="EU215" s="78"/>
      <c r="EV215" s="78"/>
      <c r="EW215" s="78"/>
      <c r="EY215" s="78"/>
      <c r="EZ215" s="78"/>
      <c r="FA215" s="78"/>
      <c r="FC215" s="78"/>
      <c r="FD215" s="78"/>
      <c r="FE215" s="78"/>
      <c r="FG215" s="78"/>
      <c r="FH215" s="78"/>
      <c r="FI215" s="78"/>
      <c r="FK215" s="78"/>
      <c r="FL215" s="78"/>
      <c r="FM215" s="78"/>
      <c r="FO215" s="78"/>
      <c r="FP215" s="78"/>
      <c r="FQ215" s="78"/>
      <c r="FS215" s="78"/>
      <c r="FT215" s="78"/>
      <c r="FU215" s="78"/>
      <c r="FW215" s="78"/>
      <c r="FX215" s="78"/>
      <c r="FY215" s="78"/>
      <c r="GA215" s="78"/>
      <c r="GB215" s="78"/>
      <c r="GC215" s="78"/>
      <c r="GE215" s="78"/>
      <c r="GF215" s="78"/>
      <c r="GG215" s="78"/>
      <c r="GI215" s="78"/>
      <c r="GJ215" s="78"/>
      <c r="GK215" s="78"/>
      <c r="GM215" s="78"/>
      <c r="GN215" s="78"/>
      <c r="GO215" s="78"/>
      <c r="GQ215" s="78"/>
      <c r="GR215" s="78"/>
      <c r="GS215" s="78"/>
      <c r="GU215" s="78"/>
      <c r="GV215" s="78"/>
      <c r="GW215" s="78"/>
      <c r="GY215" s="78"/>
      <c r="GZ215" s="78"/>
      <c r="HA215" s="78"/>
      <c r="HC215" s="78"/>
      <c r="HD215" s="78"/>
      <c r="HE215" s="78"/>
      <c r="HG215" s="78"/>
      <c r="HH215" s="78"/>
      <c r="HI215" s="78"/>
      <c r="HK215" s="78"/>
      <c r="HL215" s="78"/>
      <c r="HM215" s="78"/>
      <c r="HO215" s="78"/>
      <c r="HP215" s="78"/>
      <c r="HQ215" s="78"/>
      <c r="HS215" s="78"/>
      <c r="HT215" s="78"/>
      <c r="HU215" s="78"/>
      <c r="HW215" s="78"/>
      <c r="HX215" s="78"/>
      <c r="HY215" s="78"/>
      <c r="IA215" s="78"/>
      <c r="IB215" s="78"/>
      <c r="IC215" s="78"/>
      <c r="IE215" s="78"/>
      <c r="IF215" s="78"/>
      <c r="IG215" s="78"/>
      <c r="II215" s="78"/>
      <c r="IJ215" s="78"/>
      <c r="IK215" s="78"/>
      <c r="IM215" s="78"/>
      <c r="IN215" s="78"/>
      <c r="IO215" s="78"/>
      <c r="IQ215" s="78"/>
      <c r="IR215" s="78"/>
      <c r="IS215" s="78"/>
      <c r="IU215" s="78"/>
    </row>
    <row r="216" spans="1:255" ht="15" customHeight="1" x14ac:dyDescent="0.2">
      <c r="A216" s="187"/>
      <c r="E216" s="218"/>
      <c r="G216" s="70"/>
      <c r="H216" s="70"/>
      <c r="I216" s="70"/>
      <c r="K216" s="70"/>
      <c r="L216" s="70"/>
      <c r="M216" s="70"/>
      <c r="O216" s="70"/>
      <c r="P216" s="70"/>
      <c r="Q216" s="70"/>
      <c r="S216" s="70"/>
      <c r="T216" s="70"/>
      <c r="U216" s="78"/>
      <c r="W216" s="78"/>
      <c r="X216" s="78"/>
      <c r="Y216" s="78"/>
      <c r="AA216" s="78"/>
      <c r="AB216" s="78"/>
      <c r="AC216" s="78"/>
      <c r="AE216" s="78"/>
      <c r="AF216" s="78"/>
      <c r="AG216" s="78"/>
      <c r="AI216" s="78"/>
      <c r="AJ216" s="78"/>
      <c r="AK216" s="78"/>
      <c r="AM216" s="78"/>
      <c r="AN216" s="78"/>
      <c r="AO216" s="78"/>
      <c r="AQ216" s="78"/>
      <c r="AR216" s="78"/>
      <c r="AS216" s="78"/>
      <c r="AU216" s="78"/>
      <c r="AV216" s="78"/>
      <c r="AW216" s="78"/>
      <c r="AY216" s="78"/>
      <c r="AZ216" s="78"/>
      <c r="BA216" s="78"/>
      <c r="BC216" s="78"/>
      <c r="BD216" s="78"/>
      <c r="BE216" s="78"/>
      <c r="BG216" s="78"/>
      <c r="BH216" s="78"/>
      <c r="BI216" s="78"/>
      <c r="BK216" s="78"/>
      <c r="BL216" s="78"/>
      <c r="BM216" s="78"/>
      <c r="BO216" s="78"/>
      <c r="BP216" s="78"/>
      <c r="BQ216" s="78"/>
      <c r="BS216" s="78"/>
      <c r="BT216" s="78"/>
      <c r="BU216" s="78"/>
      <c r="BW216" s="78"/>
      <c r="BX216" s="78"/>
      <c r="BY216" s="78"/>
      <c r="CA216" s="78"/>
      <c r="CB216" s="78"/>
      <c r="CC216" s="78"/>
      <c r="CE216" s="78"/>
      <c r="CF216" s="78"/>
      <c r="CG216" s="78"/>
      <c r="CI216" s="78"/>
      <c r="CJ216" s="78"/>
      <c r="CK216" s="78"/>
      <c r="CM216" s="78"/>
      <c r="CN216" s="78"/>
      <c r="CO216" s="78"/>
      <c r="CQ216" s="78"/>
      <c r="CR216" s="78"/>
      <c r="CS216" s="78"/>
      <c r="CU216" s="78"/>
      <c r="CV216" s="78"/>
      <c r="CW216" s="78"/>
      <c r="CY216" s="78"/>
      <c r="CZ216" s="78"/>
      <c r="DA216" s="78"/>
      <c r="DC216" s="78"/>
      <c r="DD216" s="78"/>
      <c r="DE216" s="78"/>
      <c r="DG216" s="78"/>
      <c r="DH216" s="78"/>
      <c r="DI216" s="78"/>
      <c r="DK216" s="78"/>
      <c r="DL216" s="78"/>
      <c r="DM216" s="78"/>
      <c r="DO216" s="78"/>
      <c r="DP216" s="78"/>
      <c r="DQ216" s="78"/>
      <c r="DS216" s="78"/>
      <c r="DT216" s="78"/>
      <c r="DU216" s="78"/>
      <c r="DW216" s="78"/>
      <c r="DX216" s="78"/>
      <c r="DY216" s="78"/>
      <c r="EA216" s="78"/>
      <c r="EB216" s="78"/>
      <c r="EC216" s="78"/>
      <c r="EE216" s="78"/>
      <c r="EF216" s="78"/>
      <c r="EG216" s="78"/>
      <c r="EI216" s="78"/>
      <c r="EJ216" s="78"/>
      <c r="EK216" s="78"/>
      <c r="EM216" s="78"/>
      <c r="EN216" s="78"/>
      <c r="EO216" s="78"/>
      <c r="EQ216" s="78"/>
      <c r="ER216" s="78"/>
      <c r="ES216" s="78"/>
      <c r="EU216" s="78"/>
      <c r="EV216" s="78"/>
      <c r="EW216" s="78"/>
      <c r="EY216" s="78"/>
      <c r="EZ216" s="78"/>
      <c r="FA216" s="78"/>
      <c r="FC216" s="78"/>
      <c r="FD216" s="78"/>
      <c r="FE216" s="78"/>
      <c r="FG216" s="78"/>
      <c r="FH216" s="78"/>
      <c r="FI216" s="78"/>
      <c r="FK216" s="78"/>
      <c r="FL216" s="78"/>
      <c r="FM216" s="78"/>
      <c r="FO216" s="78"/>
      <c r="FP216" s="78"/>
      <c r="FQ216" s="78"/>
      <c r="FS216" s="78"/>
      <c r="FT216" s="78"/>
      <c r="FU216" s="78"/>
      <c r="FW216" s="78"/>
      <c r="FX216" s="78"/>
      <c r="FY216" s="78"/>
      <c r="GA216" s="78"/>
      <c r="GB216" s="78"/>
      <c r="GC216" s="78"/>
      <c r="GE216" s="78"/>
      <c r="GF216" s="78"/>
      <c r="GG216" s="78"/>
      <c r="GI216" s="78"/>
      <c r="GJ216" s="78"/>
      <c r="GK216" s="78"/>
      <c r="GM216" s="78"/>
      <c r="GN216" s="78"/>
      <c r="GO216" s="78"/>
      <c r="GQ216" s="78"/>
      <c r="GR216" s="78"/>
      <c r="GS216" s="78"/>
      <c r="GU216" s="78"/>
      <c r="GV216" s="78"/>
      <c r="GW216" s="78"/>
      <c r="GY216" s="78"/>
      <c r="GZ216" s="78"/>
      <c r="HA216" s="78"/>
      <c r="HC216" s="78"/>
      <c r="HD216" s="78"/>
      <c r="HE216" s="78"/>
      <c r="HG216" s="78"/>
      <c r="HH216" s="78"/>
      <c r="HI216" s="78"/>
      <c r="HK216" s="78"/>
      <c r="HL216" s="78"/>
      <c r="HM216" s="78"/>
      <c r="HO216" s="78"/>
      <c r="HP216" s="78"/>
      <c r="HQ216" s="78"/>
      <c r="HS216" s="78"/>
      <c r="HT216" s="78"/>
      <c r="HU216" s="78"/>
      <c r="HW216" s="78"/>
      <c r="HX216" s="78"/>
      <c r="HY216" s="78"/>
      <c r="IA216" s="78"/>
      <c r="IB216" s="78"/>
      <c r="IC216" s="78"/>
      <c r="IE216" s="78"/>
      <c r="IF216" s="78"/>
      <c r="IG216" s="78"/>
      <c r="II216" s="78"/>
      <c r="IJ216" s="78"/>
      <c r="IK216" s="78"/>
      <c r="IM216" s="78"/>
      <c r="IN216" s="78"/>
      <c r="IO216" s="78"/>
      <c r="IQ216" s="78"/>
      <c r="IR216" s="78"/>
      <c r="IS216" s="78"/>
      <c r="IU216" s="78"/>
    </row>
    <row r="217" spans="1:255" ht="15" customHeight="1" x14ac:dyDescent="0.2">
      <c r="A217" s="187"/>
      <c r="E217" s="218"/>
      <c r="G217" s="70"/>
      <c r="H217" s="70"/>
      <c r="I217" s="70"/>
      <c r="K217" s="70"/>
      <c r="L217" s="70"/>
      <c r="M217" s="70"/>
      <c r="O217" s="70"/>
      <c r="P217" s="70"/>
      <c r="Q217" s="70"/>
      <c r="S217" s="70"/>
      <c r="T217" s="70"/>
      <c r="U217" s="78"/>
      <c r="W217" s="78"/>
      <c r="X217" s="78"/>
      <c r="Y217" s="78"/>
      <c r="AA217" s="78"/>
      <c r="AB217" s="78"/>
      <c r="AC217" s="78"/>
      <c r="AE217" s="78"/>
      <c r="AF217" s="78"/>
      <c r="AG217" s="78"/>
      <c r="AI217" s="78"/>
      <c r="AJ217" s="78"/>
      <c r="AK217" s="78"/>
      <c r="AM217" s="78"/>
      <c r="AN217" s="78"/>
      <c r="AO217" s="78"/>
      <c r="AQ217" s="78"/>
      <c r="AR217" s="78"/>
      <c r="AS217" s="78"/>
      <c r="AU217" s="78"/>
      <c r="AV217" s="78"/>
      <c r="AW217" s="78"/>
      <c r="AY217" s="78"/>
      <c r="AZ217" s="78"/>
      <c r="BA217" s="78"/>
      <c r="BC217" s="78"/>
      <c r="BD217" s="78"/>
      <c r="BE217" s="78"/>
      <c r="BG217" s="78"/>
      <c r="BH217" s="78"/>
      <c r="BI217" s="78"/>
      <c r="BK217" s="78"/>
      <c r="BL217" s="78"/>
      <c r="BM217" s="78"/>
      <c r="BO217" s="78"/>
      <c r="BP217" s="78"/>
      <c r="BQ217" s="78"/>
      <c r="BS217" s="78"/>
      <c r="BT217" s="78"/>
      <c r="BU217" s="78"/>
      <c r="BW217" s="78"/>
      <c r="BX217" s="78"/>
      <c r="BY217" s="78"/>
      <c r="CA217" s="78"/>
      <c r="CB217" s="78"/>
      <c r="CC217" s="78"/>
      <c r="CE217" s="78"/>
      <c r="CF217" s="78"/>
      <c r="CG217" s="78"/>
      <c r="CI217" s="78"/>
      <c r="CJ217" s="78"/>
      <c r="CK217" s="78"/>
      <c r="CM217" s="78"/>
      <c r="CN217" s="78"/>
      <c r="CO217" s="78"/>
      <c r="CQ217" s="78"/>
      <c r="CR217" s="78"/>
      <c r="CS217" s="78"/>
      <c r="CU217" s="78"/>
      <c r="CV217" s="78"/>
      <c r="CW217" s="78"/>
      <c r="CY217" s="78"/>
      <c r="CZ217" s="78"/>
      <c r="DA217" s="78"/>
      <c r="DC217" s="78"/>
      <c r="DD217" s="78"/>
      <c r="DE217" s="78"/>
      <c r="DG217" s="78"/>
      <c r="DH217" s="78"/>
      <c r="DI217" s="78"/>
      <c r="DK217" s="78"/>
      <c r="DL217" s="78"/>
      <c r="DM217" s="78"/>
      <c r="DO217" s="78"/>
      <c r="DP217" s="78"/>
      <c r="DQ217" s="78"/>
      <c r="DS217" s="78"/>
      <c r="DT217" s="78"/>
      <c r="DU217" s="78"/>
      <c r="DW217" s="78"/>
      <c r="DX217" s="78"/>
      <c r="DY217" s="78"/>
      <c r="EA217" s="78"/>
      <c r="EB217" s="78"/>
      <c r="EC217" s="78"/>
      <c r="EE217" s="78"/>
      <c r="EF217" s="78"/>
      <c r="EG217" s="78"/>
      <c r="EI217" s="78"/>
      <c r="EJ217" s="78"/>
      <c r="EK217" s="78"/>
      <c r="EM217" s="78"/>
      <c r="EN217" s="78"/>
      <c r="EO217" s="78"/>
      <c r="EQ217" s="78"/>
      <c r="ER217" s="78"/>
      <c r="ES217" s="78"/>
      <c r="EU217" s="78"/>
      <c r="EV217" s="78"/>
      <c r="EW217" s="78"/>
      <c r="EY217" s="78"/>
      <c r="EZ217" s="78"/>
      <c r="FA217" s="78"/>
      <c r="FC217" s="78"/>
      <c r="FD217" s="78"/>
      <c r="FE217" s="78"/>
      <c r="FG217" s="78"/>
      <c r="FH217" s="78"/>
      <c r="FI217" s="78"/>
      <c r="FK217" s="78"/>
      <c r="FL217" s="78"/>
      <c r="FM217" s="78"/>
      <c r="FO217" s="78"/>
      <c r="FP217" s="78"/>
      <c r="FQ217" s="78"/>
      <c r="FS217" s="78"/>
      <c r="FT217" s="78"/>
      <c r="FU217" s="78"/>
      <c r="FW217" s="78"/>
      <c r="FX217" s="78"/>
      <c r="FY217" s="78"/>
      <c r="GA217" s="78"/>
      <c r="GB217" s="78"/>
      <c r="GC217" s="78"/>
      <c r="GE217" s="78"/>
      <c r="GF217" s="78"/>
      <c r="GG217" s="78"/>
      <c r="GI217" s="78"/>
      <c r="GJ217" s="78"/>
      <c r="GK217" s="78"/>
      <c r="GM217" s="78"/>
      <c r="GN217" s="78"/>
      <c r="GO217" s="78"/>
      <c r="GQ217" s="78"/>
      <c r="GR217" s="78"/>
      <c r="GS217" s="78"/>
      <c r="GU217" s="78"/>
      <c r="GV217" s="78"/>
      <c r="GW217" s="78"/>
      <c r="GY217" s="78"/>
      <c r="GZ217" s="78"/>
      <c r="HA217" s="78"/>
      <c r="HC217" s="78"/>
      <c r="HD217" s="78"/>
      <c r="HE217" s="78"/>
      <c r="HG217" s="78"/>
      <c r="HH217" s="78"/>
      <c r="HI217" s="78"/>
      <c r="HK217" s="78"/>
      <c r="HL217" s="78"/>
      <c r="HM217" s="78"/>
      <c r="HO217" s="78"/>
      <c r="HP217" s="78"/>
      <c r="HQ217" s="78"/>
      <c r="HS217" s="78"/>
      <c r="HT217" s="78"/>
      <c r="HU217" s="78"/>
      <c r="HW217" s="78"/>
      <c r="HX217" s="78"/>
      <c r="HY217" s="78"/>
      <c r="IA217" s="78"/>
      <c r="IB217" s="78"/>
      <c r="IC217" s="78"/>
      <c r="IE217" s="78"/>
      <c r="IF217" s="78"/>
      <c r="IG217" s="78"/>
      <c r="II217" s="78"/>
      <c r="IJ217" s="78"/>
      <c r="IK217" s="78"/>
      <c r="IM217" s="78"/>
      <c r="IN217" s="78"/>
      <c r="IO217" s="78"/>
      <c r="IQ217" s="78"/>
      <c r="IR217" s="78"/>
      <c r="IS217" s="78"/>
      <c r="IU217" s="78"/>
    </row>
    <row r="218" spans="1:255" ht="15" customHeight="1" x14ac:dyDescent="0.2">
      <c r="A218" s="187"/>
      <c r="E218" s="219"/>
      <c r="G218" s="70"/>
      <c r="H218" s="70"/>
      <c r="I218" s="70"/>
      <c r="K218" s="70"/>
      <c r="L218" s="70"/>
      <c r="M218" s="70"/>
      <c r="O218" s="70"/>
      <c r="P218" s="70"/>
      <c r="Q218" s="70"/>
      <c r="S218" s="70"/>
      <c r="T218" s="70"/>
      <c r="U218" s="78"/>
      <c r="W218" s="78"/>
      <c r="X218" s="78"/>
      <c r="Y218" s="78"/>
      <c r="AA218" s="78"/>
      <c r="AB218" s="78"/>
      <c r="AC218" s="78"/>
      <c r="AE218" s="78"/>
      <c r="AF218" s="78"/>
      <c r="AG218" s="78"/>
      <c r="AI218" s="78"/>
      <c r="AJ218" s="78"/>
      <c r="AK218" s="78"/>
      <c r="AM218" s="78"/>
      <c r="AN218" s="78"/>
      <c r="AO218" s="78"/>
      <c r="AQ218" s="78"/>
      <c r="AR218" s="78"/>
      <c r="AS218" s="78"/>
      <c r="AU218" s="78"/>
      <c r="AV218" s="78"/>
      <c r="AW218" s="78"/>
      <c r="AY218" s="78"/>
      <c r="AZ218" s="78"/>
      <c r="BA218" s="78"/>
      <c r="BC218" s="78"/>
      <c r="BD218" s="78"/>
      <c r="BE218" s="78"/>
      <c r="BG218" s="78"/>
      <c r="BH218" s="78"/>
      <c r="BI218" s="78"/>
      <c r="BK218" s="78"/>
      <c r="BL218" s="78"/>
      <c r="BM218" s="78"/>
      <c r="BO218" s="78"/>
      <c r="BP218" s="78"/>
      <c r="BQ218" s="78"/>
      <c r="BS218" s="78"/>
      <c r="BT218" s="78"/>
      <c r="BU218" s="78"/>
      <c r="BW218" s="78"/>
      <c r="BX218" s="78"/>
      <c r="BY218" s="78"/>
      <c r="CA218" s="78"/>
      <c r="CB218" s="78"/>
      <c r="CC218" s="78"/>
      <c r="CE218" s="78"/>
      <c r="CF218" s="78"/>
      <c r="CG218" s="78"/>
      <c r="CI218" s="78"/>
      <c r="CJ218" s="78"/>
      <c r="CK218" s="78"/>
      <c r="CM218" s="78"/>
      <c r="CN218" s="78"/>
      <c r="CO218" s="78"/>
      <c r="CQ218" s="78"/>
      <c r="CR218" s="78"/>
      <c r="CS218" s="78"/>
      <c r="CU218" s="78"/>
      <c r="CV218" s="78"/>
      <c r="CW218" s="78"/>
      <c r="CY218" s="78"/>
      <c r="CZ218" s="78"/>
      <c r="DA218" s="78"/>
      <c r="DC218" s="78"/>
      <c r="DD218" s="78"/>
      <c r="DE218" s="78"/>
      <c r="DG218" s="78"/>
      <c r="DH218" s="78"/>
      <c r="DI218" s="78"/>
      <c r="DK218" s="78"/>
      <c r="DL218" s="78"/>
      <c r="DM218" s="78"/>
      <c r="DO218" s="78"/>
      <c r="DP218" s="78"/>
      <c r="DQ218" s="78"/>
      <c r="DS218" s="78"/>
      <c r="DT218" s="78"/>
      <c r="DU218" s="78"/>
      <c r="DW218" s="78"/>
      <c r="DX218" s="78"/>
      <c r="DY218" s="78"/>
      <c r="EA218" s="78"/>
      <c r="EB218" s="78"/>
      <c r="EC218" s="78"/>
      <c r="EE218" s="78"/>
      <c r="EF218" s="78"/>
      <c r="EG218" s="78"/>
      <c r="EI218" s="78"/>
      <c r="EJ218" s="78"/>
      <c r="EK218" s="78"/>
      <c r="EM218" s="78"/>
      <c r="EN218" s="78"/>
      <c r="EO218" s="78"/>
      <c r="EQ218" s="78"/>
      <c r="ER218" s="78"/>
      <c r="ES218" s="78"/>
      <c r="EU218" s="78"/>
      <c r="EV218" s="78"/>
      <c r="EW218" s="78"/>
      <c r="EY218" s="78"/>
      <c r="EZ218" s="78"/>
      <c r="FA218" s="78"/>
      <c r="FC218" s="78"/>
      <c r="FD218" s="78"/>
      <c r="FE218" s="78"/>
      <c r="FG218" s="78"/>
      <c r="FH218" s="78"/>
      <c r="FI218" s="78"/>
      <c r="FK218" s="78"/>
      <c r="FL218" s="78"/>
      <c r="FM218" s="78"/>
      <c r="FO218" s="78"/>
      <c r="FP218" s="78"/>
      <c r="FQ218" s="78"/>
      <c r="FS218" s="78"/>
      <c r="FT218" s="78"/>
      <c r="FU218" s="78"/>
      <c r="FW218" s="78"/>
      <c r="FX218" s="78"/>
      <c r="FY218" s="78"/>
      <c r="GA218" s="78"/>
      <c r="GB218" s="78"/>
      <c r="GC218" s="78"/>
      <c r="GE218" s="78"/>
      <c r="GF218" s="78"/>
      <c r="GG218" s="78"/>
      <c r="GI218" s="78"/>
      <c r="GJ218" s="78"/>
      <c r="GK218" s="78"/>
      <c r="GM218" s="78"/>
      <c r="GN218" s="78"/>
      <c r="GO218" s="78"/>
      <c r="GQ218" s="78"/>
      <c r="GR218" s="78"/>
      <c r="GS218" s="78"/>
      <c r="GU218" s="78"/>
      <c r="GV218" s="78"/>
      <c r="GW218" s="78"/>
      <c r="GY218" s="78"/>
      <c r="GZ218" s="78"/>
      <c r="HA218" s="78"/>
      <c r="HC218" s="78"/>
      <c r="HD218" s="78"/>
      <c r="HE218" s="78"/>
      <c r="HG218" s="78"/>
      <c r="HH218" s="78"/>
      <c r="HI218" s="78"/>
      <c r="HK218" s="78"/>
      <c r="HL218" s="78"/>
      <c r="HM218" s="78"/>
      <c r="HO218" s="78"/>
      <c r="HP218" s="78"/>
      <c r="HQ218" s="78"/>
      <c r="HS218" s="78"/>
      <c r="HT218" s="78"/>
      <c r="HU218" s="78"/>
      <c r="HW218" s="78"/>
      <c r="HX218" s="78"/>
      <c r="HY218" s="78"/>
      <c r="IA218" s="78"/>
      <c r="IB218" s="78"/>
      <c r="IC218" s="78"/>
      <c r="IE218" s="78"/>
      <c r="IF218" s="78"/>
      <c r="IG218" s="78"/>
      <c r="II218" s="78"/>
      <c r="IJ218" s="78"/>
      <c r="IK218" s="78"/>
      <c r="IM218" s="78"/>
      <c r="IN218" s="78"/>
      <c r="IO218" s="78"/>
      <c r="IQ218" s="78"/>
      <c r="IR218" s="78"/>
      <c r="IS218" s="78"/>
      <c r="IU218" s="78"/>
    </row>
    <row r="219" spans="1:255" ht="15" customHeight="1" x14ac:dyDescent="0.2">
      <c r="A219" s="187"/>
      <c r="G219" s="70"/>
      <c r="H219" s="70"/>
      <c r="I219" s="70"/>
      <c r="K219" s="70"/>
      <c r="L219" s="70"/>
      <c r="M219" s="70"/>
      <c r="O219" s="70"/>
      <c r="P219" s="70"/>
      <c r="Q219" s="70"/>
      <c r="S219" s="70"/>
      <c r="T219" s="70"/>
      <c r="U219" s="78"/>
      <c r="W219" s="78"/>
      <c r="X219" s="78"/>
      <c r="Y219" s="78"/>
      <c r="AA219" s="78"/>
      <c r="AB219" s="78"/>
      <c r="AC219" s="78"/>
      <c r="AE219" s="78"/>
      <c r="AF219" s="78"/>
      <c r="AG219" s="78"/>
      <c r="AI219" s="78"/>
      <c r="AJ219" s="78"/>
      <c r="AK219" s="78"/>
      <c r="AM219" s="78"/>
      <c r="AN219" s="78"/>
      <c r="AO219" s="78"/>
      <c r="AQ219" s="78"/>
      <c r="AR219" s="78"/>
      <c r="AS219" s="78"/>
      <c r="AU219" s="78"/>
      <c r="AV219" s="78"/>
      <c r="AW219" s="78"/>
      <c r="AY219" s="78"/>
      <c r="AZ219" s="78"/>
      <c r="BA219" s="78"/>
      <c r="BC219" s="78"/>
      <c r="BD219" s="78"/>
      <c r="BE219" s="78"/>
      <c r="BG219" s="78"/>
      <c r="BH219" s="78"/>
      <c r="BI219" s="78"/>
      <c r="BK219" s="78"/>
      <c r="BL219" s="78"/>
      <c r="BM219" s="78"/>
      <c r="BO219" s="78"/>
      <c r="BP219" s="78"/>
      <c r="BQ219" s="78"/>
      <c r="BS219" s="78"/>
      <c r="BT219" s="78"/>
      <c r="BU219" s="78"/>
      <c r="BW219" s="78"/>
      <c r="BX219" s="78"/>
      <c r="BY219" s="78"/>
      <c r="CA219" s="78"/>
      <c r="CB219" s="78"/>
      <c r="CC219" s="78"/>
      <c r="CE219" s="78"/>
      <c r="CF219" s="78"/>
      <c r="CG219" s="78"/>
      <c r="CI219" s="78"/>
      <c r="CJ219" s="78"/>
      <c r="CK219" s="78"/>
      <c r="CM219" s="78"/>
      <c r="CN219" s="78"/>
      <c r="CO219" s="78"/>
      <c r="CQ219" s="78"/>
      <c r="CR219" s="78"/>
      <c r="CS219" s="78"/>
      <c r="CU219" s="78"/>
      <c r="CV219" s="78"/>
      <c r="CW219" s="78"/>
      <c r="CY219" s="78"/>
      <c r="CZ219" s="78"/>
      <c r="DA219" s="78"/>
      <c r="DC219" s="78"/>
      <c r="DD219" s="78"/>
      <c r="DE219" s="78"/>
      <c r="DG219" s="78"/>
      <c r="DH219" s="78"/>
      <c r="DI219" s="78"/>
      <c r="DK219" s="78"/>
      <c r="DL219" s="78"/>
      <c r="DM219" s="78"/>
      <c r="DO219" s="78"/>
      <c r="DP219" s="78"/>
      <c r="DQ219" s="78"/>
      <c r="DS219" s="78"/>
      <c r="DT219" s="78"/>
      <c r="DU219" s="78"/>
      <c r="DW219" s="78"/>
      <c r="DX219" s="78"/>
      <c r="DY219" s="78"/>
      <c r="EA219" s="78"/>
      <c r="EB219" s="78"/>
      <c r="EC219" s="78"/>
      <c r="EE219" s="78"/>
      <c r="EF219" s="78"/>
      <c r="EG219" s="78"/>
      <c r="EI219" s="78"/>
      <c r="EJ219" s="78"/>
      <c r="EK219" s="78"/>
      <c r="EM219" s="78"/>
      <c r="EN219" s="78"/>
      <c r="EO219" s="78"/>
      <c r="EQ219" s="78"/>
      <c r="ER219" s="78"/>
      <c r="ES219" s="78"/>
      <c r="EU219" s="78"/>
      <c r="EV219" s="78"/>
      <c r="EW219" s="78"/>
      <c r="EY219" s="78"/>
      <c r="EZ219" s="78"/>
      <c r="FA219" s="78"/>
      <c r="FC219" s="78"/>
      <c r="FD219" s="78"/>
      <c r="FE219" s="78"/>
      <c r="FG219" s="78"/>
      <c r="FH219" s="78"/>
      <c r="FI219" s="78"/>
      <c r="FK219" s="78"/>
      <c r="FL219" s="78"/>
      <c r="FM219" s="78"/>
      <c r="FO219" s="78"/>
      <c r="FP219" s="78"/>
      <c r="FQ219" s="78"/>
      <c r="FS219" s="78"/>
      <c r="FT219" s="78"/>
      <c r="FU219" s="78"/>
      <c r="FW219" s="78"/>
      <c r="FX219" s="78"/>
      <c r="FY219" s="78"/>
      <c r="GA219" s="78"/>
      <c r="GB219" s="78"/>
      <c r="GC219" s="78"/>
      <c r="GE219" s="78"/>
      <c r="GF219" s="78"/>
      <c r="GG219" s="78"/>
      <c r="GI219" s="78"/>
      <c r="GJ219" s="78"/>
      <c r="GK219" s="78"/>
      <c r="GM219" s="78"/>
      <c r="GN219" s="78"/>
      <c r="GO219" s="78"/>
      <c r="GQ219" s="78"/>
      <c r="GR219" s="78"/>
      <c r="GS219" s="78"/>
      <c r="GU219" s="78"/>
      <c r="GV219" s="78"/>
      <c r="GW219" s="78"/>
      <c r="GY219" s="78"/>
      <c r="GZ219" s="78"/>
      <c r="HA219" s="78"/>
      <c r="HC219" s="78"/>
      <c r="HD219" s="78"/>
      <c r="HE219" s="78"/>
      <c r="HG219" s="78"/>
      <c r="HH219" s="78"/>
      <c r="HI219" s="78"/>
      <c r="HK219" s="78"/>
      <c r="HL219" s="78"/>
      <c r="HM219" s="78"/>
      <c r="HO219" s="78"/>
      <c r="HP219" s="78"/>
      <c r="HQ219" s="78"/>
      <c r="HS219" s="78"/>
      <c r="HT219" s="78"/>
      <c r="HU219" s="78"/>
      <c r="HW219" s="78"/>
      <c r="HX219" s="78"/>
      <c r="HY219" s="78"/>
      <c r="IA219" s="78"/>
      <c r="IB219" s="78"/>
      <c r="IC219" s="78"/>
      <c r="IE219" s="78"/>
      <c r="IF219" s="78"/>
      <c r="IG219" s="78"/>
      <c r="II219" s="78"/>
      <c r="IJ219" s="78"/>
      <c r="IK219" s="78"/>
      <c r="IM219" s="78"/>
      <c r="IN219" s="78"/>
      <c r="IO219" s="78"/>
      <c r="IQ219" s="78"/>
      <c r="IR219" s="78"/>
      <c r="IS219" s="78"/>
      <c r="IU219" s="78"/>
    </row>
    <row r="220" spans="1:255" ht="15" customHeight="1" x14ac:dyDescent="0.2">
      <c r="A220" s="187"/>
      <c r="B220" s="70"/>
      <c r="E220" s="205"/>
      <c r="G220" s="70"/>
      <c r="H220" s="70"/>
      <c r="I220" s="70"/>
      <c r="K220" s="70"/>
      <c r="L220" s="70"/>
      <c r="M220" s="70"/>
      <c r="O220" s="70"/>
      <c r="P220" s="70"/>
      <c r="Q220" s="70"/>
      <c r="S220" s="70"/>
      <c r="T220" s="70"/>
      <c r="U220" s="78"/>
      <c r="W220" s="78"/>
      <c r="X220" s="78"/>
      <c r="Y220" s="78"/>
      <c r="AA220" s="78"/>
      <c r="AB220" s="78"/>
      <c r="AC220" s="78"/>
      <c r="AE220" s="78"/>
      <c r="AF220" s="78"/>
      <c r="AG220" s="78"/>
      <c r="AI220" s="78"/>
      <c r="AJ220" s="78"/>
      <c r="AK220" s="78"/>
      <c r="AM220" s="78"/>
      <c r="AN220" s="78"/>
      <c r="AO220" s="78"/>
      <c r="AQ220" s="78"/>
      <c r="AR220" s="78"/>
      <c r="AS220" s="78"/>
      <c r="AU220" s="78"/>
      <c r="AV220" s="78"/>
      <c r="AW220" s="78"/>
      <c r="AY220" s="78"/>
      <c r="AZ220" s="78"/>
      <c r="BA220" s="78"/>
      <c r="BC220" s="78"/>
      <c r="BD220" s="78"/>
      <c r="BE220" s="78"/>
      <c r="BG220" s="78"/>
      <c r="BH220" s="78"/>
      <c r="BI220" s="78"/>
      <c r="BK220" s="78"/>
      <c r="BL220" s="78"/>
      <c r="BM220" s="78"/>
      <c r="BO220" s="78"/>
      <c r="BP220" s="78"/>
      <c r="BQ220" s="78"/>
      <c r="BS220" s="78"/>
      <c r="BT220" s="78"/>
      <c r="BU220" s="78"/>
      <c r="BW220" s="78"/>
      <c r="BX220" s="78"/>
      <c r="BY220" s="78"/>
      <c r="CA220" s="78"/>
      <c r="CB220" s="78"/>
      <c r="CC220" s="78"/>
      <c r="CE220" s="78"/>
      <c r="CF220" s="78"/>
      <c r="CG220" s="78"/>
      <c r="CI220" s="78"/>
      <c r="CJ220" s="78"/>
      <c r="CK220" s="78"/>
      <c r="CM220" s="78"/>
      <c r="CN220" s="78"/>
      <c r="CO220" s="78"/>
      <c r="CQ220" s="78"/>
      <c r="CR220" s="78"/>
      <c r="CS220" s="78"/>
      <c r="CU220" s="78"/>
      <c r="CV220" s="78"/>
      <c r="CW220" s="78"/>
      <c r="CY220" s="78"/>
      <c r="CZ220" s="78"/>
      <c r="DA220" s="78"/>
      <c r="DC220" s="78"/>
      <c r="DD220" s="78"/>
      <c r="DE220" s="78"/>
      <c r="DG220" s="78"/>
      <c r="DH220" s="78"/>
      <c r="DI220" s="78"/>
      <c r="DK220" s="78"/>
      <c r="DL220" s="78"/>
      <c r="DM220" s="78"/>
      <c r="DO220" s="78"/>
      <c r="DP220" s="78"/>
      <c r="DQ220" s="78"/>
      <c r="DS220" s="78"/>
      <c r="DT220" s="78"/>
      <c r="DU220" s="78"/>
      <c r="DW220" s="78"/>
      <c r="DX220" s="78"/>
      <c r="DY220" s="78"/>
      <c r="EA220" s="78"/>
      <c r="EB220" s="78"/>
      <c r="EC220" s="78"/>
      <c r="EE220" s="78"/>
      <c r="EF220" s="78"/>
      <c r="EG220" s="78"/>
      <c r="EI220" s="78"/>
      <c r="EJ220" s="78"/>
      <c r="EK220" s="78"/>
      <c r="EM220" s="78"/>
      <c r="EN220" s="78"/>
      <c r="EO220" s="78"/>
      <c r="EQ220" s="78"/>
      <c r="ER220" s="78"/>
      <c r="ES220" s="78"/>
      <c r="EU220" s="78"/>
      <c r="EV220" s="78"/>
      <c r="EW220" s="78"/>
      <c r="EY220" s="78"/>
      <c r="EZ220" s="78"/>
      <c r="FA220" s="78"/>
      <c r="FC220" s="78"/>
      <c r="FD220" s="78"/>
      <c r="FE220" s="78"/>
      <c r="FG220" s="78"/>
      <c r="FH220" s="78"/>
      <c r="FI220" s="78"/>
      <c r="FK220" s="78"/>
      <c r="FL220" s="78"/>
      <c r="FM220" s="78"/>
      <c r="FO220" s="78"/>
      <c r="FP220" s="78"/>
      <c r="FQ220" s="78"/>
      <c r="FS220" s="78"/>
      <c r="FT220" s="78"/>
      <c r="FU220" s="78"/>
      <c r="FW220" s="78"/>
      <c r="FX220" s="78"/>
      <c r="FY220" s="78"/>
      <c r="GA220" s="78"/>
      <c r="GB220" s="78"/>
      <c r="GC220" s="78"/>
      <c r="GE220" s="78"/>
      <c r="GF220" s="78"/>
      <c r="GG220" s="78"/>
      <c r="GI220" s="78"/>
      <c r="GJ220" s="78"/>
      <c r="GK220" s="78"/>
      <c r="GM220" s="78"/>
      <c r="GN220" s="78"/>
      <c r="GO220" s="78"/>
      <c r="GQ220" s="78"/>
      <c r="GR220" s="78"/>
      <c r="GS220" s="78"/>
      <c r="GU220" s="78"/>
      <c r="GV220" s="78"/>
      <c r="GW220" s="78"/>
      <c r="GY220" s="78"/>
      <c r="GZ220" s="78"/>
      <c r="HA220" s="78"/>
      <c r="HC220" s="78"/>
      <c r="HD220" s="78"/>
      <c r="HE220" s="78"/>
      <c r="HG220" s="78"/>
      <c r="HH220" s="78"/>
      <c r="HI220" s="78"/>
      <c r="HK220" s="78"/>
      <c r="HL220" s="78"/>
      <c r="HM220" s="78"/>
      <c r="HO220" s="78"/>
      <c r="HP220" s="78"/>
      <c r="HQ220" s="78"/>
      <c r="HS220" s="78"/>
      <c r="HT220" s="78"/>
      <c r="HU220" s="78"/>
      <c r="HW220" s="78"/>
      <c r="HX220" s="78"/>
      <c r="HY220" s="78"/>
      <c r="IA220" s="78"/>
      <c r="IB220" s="78"/>
      <c r="IC220" s="78"/>
      <c r="IE220" s="78"/>
      <c r="IF220" s="78"/>
      <c r="IG220" s="78"/>
      <c r="II220" s="78"/>
      <c r="IJ220" s="78"/>
      <c r="IK220" s="78"/>
      <c r="IM220" s="78"/>
      <c r="IN220" s="78"/>
      <c r="IO220" s="78"/>
      <c r="IQ220" s="78"/>
      <c r="IR220" s="78"/>
      <c r="IS220" s="78"/>
      <c r="IU220" s="78"/>
    </row>
    <row r="221" spans="1:255" ht="15" customHeight="1" x14ac:dyDescent="0.2">
      <c r="A221" s="187"/>
      <c r="B221" s="68"/>
      <c r="E221" s="219"/>
      <c r="G221" s="70"/>
      <c r="H221" s="70"/>
      <c r="I221" s="70"/>
      <c r="K221" s="70"/>
      <c r="L221" s="70"/>
      <c r="M221" s="70"/>
      <c r="O221" s="70"/>
      <c r="P221" s="70"/>
      <c r="Q221" s="70"/>
      <c r="S221" s="70"/>
      <c r="T221" s="70"/>
      <c r="U221" s="78"/>
      <c r="W221" s="78"/>
      <c r="X221" s="78"/>
      <c r="Y221" s="78"/>
      <c r="AA221" s="78"/>
      <c r="AB221" s="78"/>
      <c r="AC221" s="78"/>
      <c r="AE221" s="78"/>
      <c r="AF221" s="78"/>
      <c r="AG221" s="78"/>
      <c r="AI221" s="78"/>
      <c r="AJ221" s="78"/>
      <c r="AK221" s="78"/>
      <c r="AM221" s="78"/>
      <c r="AN221" s="78"/>
      <c r="AO221" s="78"/>
      <c r="AQ221" s="78"/>
      <c r="AR221" s="78"/>
      <c r="AS221" s="78"/>
      <c r="AU221" s="78"/>
      <c r="AV221" s="78"/>
      <c r="AW221" s="78"/>
      <c r="AY221" s="78"/>
      <c r="AZ221" s="78"/>
      <c r="BA221" s="78"/>
      <c r="BC221" s="78"/>
      <c r="BD221" s="78"/>
      <c r="BE221" s="78"/>
      <c r="BG221" s="78"/>
      <c r="BH221" s="78"/>
      <c r="BI221" s="78"/>
      <c r="BK221" s="78"/>
      <c r="BL221" s="78"/>
      <c r="BM221" s="78"/>
      <c r="BO221" s="78"/>
      <c r="BP221" s="78"/>
      <c r="BQ221" s="78"/>
      <c r="BS221" s="78"/>
      <c r="BT221" s="78"/>
      <c r="BU221" s="78"/>
      <c r="BW221" s="78"/>
      <c r="BX221" s="78"/>
      <c r="BY221" s="78"/>
      <c r="CA221" s="78"/>
      <c r="CB221" s="78"/>
      <c r="CC221" s="78"/>
      <c r="CE221" s="78"/>
      <c r="CF221" s="78"/>
      <c r="CG221" s="78"/>
      <c r="CI221" s="78"/>
      <c r="CJ221" s="78"/>
      <c r="CK221" s="78"/>
      <c r="CM221" s="78"/>
      <c r="CN221" s="78"/>
      <c r="CO221" s="78"/>
      <c r="CQ221" s="78"/>
      <c r="CR221" s="78"/>
      <c r="CS221" s="78"/>
      <c r="CU221" s="78"/>
      <c r="CV221" s="78"/>
      <c r="CW221" s="78"/>
      <c r="CY221" s="78"/>
      <c r="CZ221" s="78"/>
      <c r="DA221" s="78"/>
      <c r="DC221" s="78"/>
      <c r="DD221" s="78"/>
      <c r="DE221" s="78"/>
      <c r="DG221" s="78"/>
      <c r="DH221" s="78"/>
      <c r="DI221" s="78"/>
      <c r="DK221" s="78"/>
      <c r="DL221" s="78"/>
      <c r="DM221" s="78"/>
      <c r="DO221" s="78"/>
      <c r="DP221" s="78"/>
      <c r="DQ221" s="78"/>
      <c r="DS221" s="78"/>
      <c r="DT221" s="78"/>
      <c r="DU221" s="78"/>
      <c r="DW221" s="78"/>
      <c r="DX221" s="78"/>
      <c r="DY221" s="78"/>
      <c r="EA221" s="78"/>
      <c r="EB221" s="78"/>
      <c r="EC221" s="78"/>
      <c r="EE221" s="78"/>
      <c r="EF221" s="78"/>
      <c r="EG221" s="78"/>
      <c r="EI221" s="78"/>
      <c r="EJ221" s="78"/>
      <c r="EK221" s="78"/>
      <c r="EM221" s="78"/>
      <c r="EN221" s="78"/>
      <c r="EO221" s="78"/>
      <c r="EQ221" s="78"/>
      <c r="ER221" s="78"/>
      <c r="ES221" s="78"/>
      <c r="EU221" s="78"/>
      <c r="EV221" s="78"/>
      <c r="EW221" s="78"/>
      <c r="EY221" s="78"/>
      <c r="EZ221" s="78"/>
      <c r="FA221" s="78"/>
      <c r="FC221" s="78"/>
      <c r="FD221" s="78"/>
      <c r="FE221" s="78"/>
      <c r="FG221" s="78"/>
      <c r="FH221" s="78"/>
      <c r="FI221" s="78"/>
      <c r="FK221" s="78"/>
      <c r="FL221" s="78"/>
      <c r="FM221" s="78"/>
      <c r="FO221" s="78"/>
      <c r="FP221" s="78"/>
      <c r="FQ221" s="78"/>
      <c r="FS221" s="78"/>
      <c r="FT221" s="78"/>
      <c r="FU221" s="78"/>
      <c r="FW221" s="78"/>
      <c r="FX221" s="78"/>
      <c r="FY221" s="78"/>
      <c r="GA221" s="78"/>
      <c r="GB221" s="78"/>
      <c r="GC221" s="78"/>
      <c r="GE221" s="78"/>
      <c r="GF221" s="78"/>
      <c r="GG221" s="78"/>
      <c r="GI221" s="78"/>
      <c r="GJ221" s="78"/>
      <c r="GK221" s="78"/>
      <c r="GM221" s="78"/>
      <c r="GN221" s="78"/>
      <c r="GO221" s="78"/>
      <c r="GQ221" s="78"/>
      <c r="GR221" s="78"/>
      <c r="GS221" s="78"/>
      <c r="GU221" s="78"/>
      <c r="GV221" s="78"/>
      <c r="GW221" s="78"/>
      <c r="GY221" s="78"/>
      <c r="GZ221" s="78"/>
      <c r="HA221" s="78"/>
      <c r="HC221" s="78"/>
      <c r="HD221" s="78"/>
      <c r="HE221" s="78"/>
      <c r="HG221" s="78"/>
      <c r="HH221" s="78"/>
      <c r="HI221" s="78"/>
      <c r="HK221" s="78"/>
      <c r="HL221" s="78"/>
      <c r="HM221" s="78"/>
      <c r="HO221" s="78"/>
      <c r="HP221" s="78"/>
      <c r="HQ221" s="78"/>
      <c r="HS221" s="78"/>
      <c r="HT221" s="78"/>
      <c r="HU221" s="78"/>
      <c r="HW221" s="78"/>
      <c r="HX221" s="78"/>
      <c r="HY221" s="78"/>
      <c r="IA221" s="78"/>
      <c r="IB221" s="78"/>
      <c r="IC221" s="78"/>
      <c r="IE221" s="78"/>
      <c r="IF221" s="78"/>
      <c r="IG221" s="78"/>
      <c r="II221" s="78"/>
      <c r="IJ221" s="78"/>
      <c r="IK221" s="78"/>
      <c r="IM221" s="78"/>
      <c r="IN221" s="78"/>
      <c r="IO221" s="78"/>
      <c r="IQ221" s="78"/>
      <c r="IR221" s="78"/>
      <c r="IS221" s="78"/>
      <c r="IU221" s="78"/>
    </row>
    <row r="222" spans="1:255" ht="15" customHeight="1" x14ac:dyDescent="0.2">
      <c r="A222" s="187"/>
      <c r="B222" s="68"/>
      <c r="E222" s="219"/>
      <c r="G222" s="70"/>
      <c r="H222" s="70"/>
      <c r="I222" s="70"/>
      <c r="K222" s="70"/>
      <c r="L222" s="70"/>
      <c r="M222" s="70"/>
      <c r="O222" s="70"/>
      <c r="P222" s="70"/>
      <c r="Q222" s="70"/>
      <c r="S222" s="70"/>
      <c r="T222" s="70"/>
      <c r="U222" s="78"/>
      <c r="W222" s="78"/>
      <c r="X222" s="78"/>
      <c r="Y222" s="78"/>
      <c r="AA222" s="78"/>
      <c r="AB222" s="78"/>
      <c r="AC222" s="78"/>
      <c r="AE222" s="78"/>
      <c r="AF222" s="78"/>
      <c r="AG222" s="78"/>
      <c r="AI222" s="78"/>
      <c r="AJ222" s="78"/>
      <c r="AK222" s="78"/>
      <c r="AM222" s="78"/>
      <c r="AN222" s="78"/>
      <c r="AO222" s="78"/>
      <c r="AQ222" s="78"/>
      <c r="AR222" s="78"/>
      <c r="AS222" s="78"/>
      <c r="AU222" s="78"/>
      <c r="AV222" s="78"/>
      <c r="AW222" s="78"/>
      <c r="AY222" s="78"/>
      <c r="AZ222" s="78"/>
      <c r="BA222" s="78"/>
      <c r="BC222" s="78"/>
      <c r="BD222" s="78"/>
      <c r="BE222" s="78"/>
      <c r="BG222" s="78"/>
      <c r="BH222" s="78"/>
      <c r="BI222" s="78"/>
      <c r="BK222" s="78"/>
      <c r="BL222" s="78"/>
      <c r="BM222" s="78"/>
      <c r="BO222" s="78"/>
      <c r="BP222" s="78"/>
      <c r="BQ222" s="78"/>
      <c r="BS222" s="78"/>
      <c r="BT222" s="78"/>
      <c r="BU222" s="78"/>
      <c r="BW222" s="78"/>
      <c r="BX222" s="78"/>
      <c r="BY222" s="78"/>
      <c r="CA222" s="78"/>
      <c r="CB222" s="78"/>
      <c r="CC222" s="78"/>
      <c r="CE222" s="78"/>
      <c r="CF222" s="78"/>
      <c r="CG222" s="78"/>
      <c r="CI222" s="78"/>
      <c r="CJ222" s="78"/>
      <c r="CK222" s="78"/>
      <c r="CM222" s="78"/>
      <c r="CN222" s="78"/>
      <c r="CO222" s="78"/>
      <c r="CQ222" s="78"/>
      <c r="CR222" s="78"/>
      <c r="CS222" s="78"/>
      <c r="CU222" s="78"/>
      <c r="CV222" s="78"/>
      <c r="CW222" s="78"/>
      <c r="CY222" s="78"/>
      <c r="CZ222" s="78"/>
      <c r="DA222" s="78"/>
      <c r="DC222" s="78"/>
      <c r="DD222" s="78"/>
      <c r="DE222" s="78"/>
      <c r="DG222" s="78"/>
      <c r="DH222" s="78"/>
      <c r="DI222" s="78"/>
      <c r="DK222" s="78"/>
      <c r="DL222" s="78"/>
      <c r="DM222" s="78"/>
      <c r="DO222" s="78"/>
      <c r="DP222" s="78"/>
      <c r="DQ222" s="78"/>
      <c r="DS222" s="78"/>
      <c r="DT222" s="78"/>
      <c r="DU222" s="78"/>
      <c r="DW222" s="78"/>
      <c r="DX222" s="78"/>
      <c r="DY222" s="78"/>
      <c r="EA222" s="78"/>
      <c r="EB222" s="78"/>
      <c r="EC222" s="78"/>
      <c r="EE222" s="78"/>
      <c r="EF222" s="78"/>
      <c r="EG222" s="78"/>
      <c r="EI222" s="78"/>
      <c r="EJ222" s="78"/>
      <c r="EK222" s="78"/>
      <c r="EM222" s="78"/>
      <c r="EN222" s="78"/>
      <c r="EO222" s="78"/>
      <c r="EQ222" s="78"/>
      <c r="ER222" s="78"/>
      <c r="ES222" s="78"/>
      <c r="EU222" s="78"/>
      <c r="EV222" s="78"/>
      <c r="EW222" s="78"/>
      <c r="EY222" s="78"/>
      <c r="EZ222" s="78"/>
      <c r="FA222" s="78"/>
      <c r="FC222" s="78"/>
      <c r="FD222" s="78"/>
      <c r="FE222" s="78"/>
      <c r="FG222" s="78"/>
      <c r="FH222" s="78"/>
      <c r="FI222" s="78"/>
      <c r="FK222" s="78"/>
      <c r="FL222" s="78"/>
      <c r="FM222" s="78"/>
      <c r="FO222" s="78"/>
      <c r="FP222" s="78"/>
      <c r="FQ222" s="78"/>
      <c r="FS222" s="78"/>
      <c r="FT222" s="78"/>
      <c r="FU222" s="78"/>
      <c r="FW222" s="78"/>
      <c r="FX222" s="78"/>
      <c r="FY222" s="78"/>
      <c r="GA222" s="78"/>
      <c r="GB222" s="78"/>
      <c r="GC222" s="78"/>
      <c r="GE222" s="78"/>
      <c r="GF222" s="78"/>
      <c r="GG222" s="78"/>
      <c r="GI222" s="78"/>
      <c r="GJ222" s="78"/>
      <c r="GK222" s="78"/>
      <c r="GM222" s="78"/>
      <c r="GN222" s="78"/>
      <c r="GO222" s="78"/>
      <c r="GQ222" s="78"/>
      <c r="GR222" s="78"/>
      <c r="GS222" s="78"/>
      <c r="GU222" s="78"/>
      <c r="GV222" s="78"/>
      <c r="GW222" s="78"/>
      <c r="GY222" s="78"/>
      <c r="GZ222" s="78"/>
      <c r="HA222" s="78"/>
      <c r="HC222" s="78"/>
      <c r="HD222" s="78"/>
      <c r="HE222" s="78"/>
      <c r="HG222" s="78"/>
      <c r="HH222" s="78"/>
      <c r="HI222" s="78"/>
      <c r="HK222" s="78"/>
      <c r="HL222" s="78"/>
      <c r="HM222" s="78"/>
      <c r="HO222" s="78"/>
      <c r="HP222" s="78"/>
      <c r="HQ222" s="78"/>
      <c r="HS222" s="78"/>
      <c r="HT222" s="78"/>
      <c r="HU222" s="78"/>
      <c r="HW222" s="78"/>
      <c r="HX222" s="78"/>
      <c r="HY222" s="78"/>
      <c r="IA222" s="78"/>
      <c r="IB222" s="78"/>
      <c r="IC222" s="78"/>
      <c r="IE222" s="78"/>
      <c r="IF222" s="78"/>
      <c r="IG222" s="78"/>
      <c r="II222" s="78"/>
      <c r="IJ222" s="78"/>
      <c r="IK222" s="78"/>
      <c r="IM222" s="78"/>
      <c r="IN222" s="78"/>
      <c r="IO222" s="78"/>
      <c r="IQ222" s="78"/>
      <c r="IR222" s="78"/>
      <c r="IS222" s="78"/>
      <c r="IU222" s="78"/>
    </row>
    <row r="223" spans="1:255" ht="15" customHeight="1" x14ac:dyDescent="0.2">
      <c r="A223" s="187"/>
      <c r="B223" s="68"/>
      <c r="E223" s="219"/>
      <c r="G223" s="70"/>
      <c r="H223" s="70"/>
      <c r="I223" s="70"/>
      <c r="K223" s="70"/>
      <c r="L223" s="70"/>
      <c r="M223" s="70"/>
      <c r="O223" s="70"/>
      <c r="P223" s="70"/>
      <c r="Q223" s="70"/>
      <c r="S223" s="70"/>
      <c r="T223" s="70"/>
      <c r="U223" s="78"/>
      <c r="W223" s="78"/>
      <c r="X223" s="78"/>
      <c r="Y223" s="78"/>
      <c r="AA223" s="78"/>
      <c r="AB223" s="78"/>
      <c r="AC223" s="78"/>
      <c r="AE223" s="78"/>
      <c r="AF223" s="78"/>
      <c r="AG223" s="78"/>
      <c r="AI223" s="78"/>
      <c r="AJ223" s="78"/>
      <c r="AK223" s="78"/>
      <c r="AM223" s="78"/>
      <c r="AN223" s="78"/>
      <c r="AO223" s="78"/>
      <c r="AQ223" s="78"/>
      <c r="AR223" s="78"/>
      <c r="AS223" s="78"/>
      <c r="AU223" s="78"/>
      <c r="AV223" s="78"/>
      <c r="AW223" s="78"/>
      <c r="AY223" s="78"/>
      <c r="AZ223" s="78"/>
      <c r="BA223" s="78"/>
      <c r="BC223" s="78"/>
      <c r="BD223" s="78"/>
      <c r="BE223" s="78"/>
      <c r="BG223" s="78"/>
      <c r="BH223" s="78"/>
      <c r="BI223" s="78"/>
      <c r="BK223" s="78"/>
      <c r="BL223" s="78"/>
      <c r="BM223" s="78"/>
      <c r="BO223" s="78"/>
      <c r="BP223" s="78"/>
      <c r="BQ223" s="78"/>
      <c r="BS223" s="78"/>
      <c r="BT223" s="78"/>
      <c r="BU223" s="78"/>
      <c r="BW223" s="78"/>
      <c r="BX223" s="78"/>
      <c r="BY223" s="78"/>
      <c r="CA223" s="78"/>
      <c r="CB223" s="78"/>
      <c r="CC223" s="78"/>
      <c r="CE223" s="78"/>
      <c r="CF223" s="78"/>
      <c r="CG223" s="78"/>
      <c r="CI223" s="78"/>
      <c r="CJ223" s="78"/>
      <c r="CK223" s="78"/>
      <c r="CM223" s="78"/>
      <c r="CN223" s="78"/>
      <c r="CO223" s="78"/>
      <c r="CQ223" s="78"/>
      <c r="CR223" s="78"/>
      <c r="CS223" s="78"/>
      <c r="CU223" s="78"/>
      <c r="CV223" s="78"/>
      <c r="CW223" s="78"/>
      <c r="CY223" s="78"/>
      <c r="CZ223" s="78"/>
      <c r="DA223" s="78"/>
      <c r="DC223" s="78"/>
      <c r="DD223" s="78"/>
      <c r="DE223" s="78"/>
      <c r="DG223" s="78"/>
      <c r="DH223" s="78"/>
      <c r="DI223" s="78"/>
      <c r="DK223" s="78"/>
      <c r="DL223" s="78"/>
      <c r="DM223" s="78"/>
      <c r="DO223" s="78"/>
      <c r="DP223" s="78"/>
      <c r="DQ223" s="78"/>
      <c r="DS223" s="78"/>
      <c r="DT223" s="78"/>
      <c r="DU223" s="78"/>
      <c r="DW223" s="78"/>
      <c r="DX223" s="78"/>
      <c r="DY223" s="78"/>
      <c r="EA223" s="78"/>
      <c r="EB223" s="78"/>
      <c r="EC223" s="78"/>
      <c r="EE223" s="78"/>
      <c r="EF223" s="78"/>
      <c r="EG223" s="78"/>
      <c r="EI223" s="78"/>
      <c r="EJ223" s="78"/>
      <c r="EK223" s="78"/>
      <c r="EM223" s="78"/>
      <c r="EN223" s="78"/>
      <c r="EO223" s="78"/>
      <c r="EQ223" s="78"/>
      <c r="ER223" s="78"/>
      <c r="ES223" s="78"/>
      <c r="EU223" s="78"/>
      <c r="EV223" s="78"/>
      <c r="EW223" s="78"/>
      <c r="EY223" s="78"/>
      <c r="EZ223" s="78"/>
      <c r="FA223" s="78"/>
      <c r="FC223" s="78"/>
      <c r="FD223" s="78"/>
      <c r="FE223" s="78"/>
      <c r="FG223" s="78"/>
      <c r="FH223" s="78"/>
      <c r="FI223" s="78"/>
      <c r="FK223" s="78"/>
      <c r="FL223" s="78"/>
      <c r="FM223" s="78"/>
      <c r="FO223" s="78"/>
      <c r="FP223" s="78"/>
      <c r="FQ223" s="78"/>
      <c r="FS223" s="78"/>
      <c r="FT223" s="78"/>
      <c r="FU223" s="78"/>
      <c r="FW223" s="78"/>
      <c r="FX223" s="78"/>
      <c r="FY223" s="78"/>
      <c r="GA223" s="78"/>
      <c r="GB223" s="78"/>
      <c r="GC223" s="78"/>
      <c r="GE223" s="78"/>
      <c r="GF223" s="78"/>
      <c r="GG223" s="78"/>
      <c r="GI223" s="78"/>
      <c r="GJ223" s="78"/>
      <c r="GK223" s="78"/>
      <c r="GM223" s="78"/>
      <c r="GN223" s="78"/>
      <c r="GO223" s="78"/>
      <c r="GQ223" s="78"/>
      <c r="GR223" s="78"/>
      <c r="GS223" s="78"/>
      <c r="GU223" s="78"/>
      <c r="GV223" s="78"/>
      <c r="GW223" s="78"/>
      <c r="GY223" s="78"/>
      <c r="GZ223" s="78"/>
      <c r="HA223" s="78"/>
      <c r="HC223" s="78"/>
      <c r="HD223" s="78"/>
      <c r="HE223" s="78"/>
      <c r="HG223" s="78"/>
      <c r="HH223" s="78"/>
      <c r="HI223" s="78"/>
      <c r="HK223" s="78"/>
      <c r="HL223" s="78"/>
      <c r="HM223" s="78"/>
      <c r="HO223" s="78"/>
      <c r="HP223" s="78"/>
      <c r="HQ223" s="78"/>
      <c r="HS223" s="78"/>
      <c r="HT223" s="78"/>
      <c r="HU223" s="78"/>
      <c r="HW223" s="78"/>
      <c r="HX223" s="78"/>
      <c r="HY223" s="78"/>
      <c r="IA223" s="78"/>
      <c r="IB223" s="78"/>
      <c r="IC223" s="78"/>
      <c r="IE223" s="78"/>
      <c r="IF223" s="78"/>
      <c r="IG223" s="78"/>
      <c r="II223" s="78"/>
      <c r="IJ223" s="78"/>
      <c r="IK223" s="78"/>
      <c r="IM223" s="78"/>
      <c r="IN223" s="78"/>
      <c r="IO223" s="78"/>
      <c r="IQ223" s="78"/>
      <c r="IR223" s="78"/>
      <c r="IS223" s="78"/>
      <c r="IU223" s="78"/>
    </row>
    <row r="224" spans="1:255" ht="15" customHeight="1" x14ac:dyDescent="0.2">
      <c r="A224" s="202"/>
      <c r="B224" s="68"/>
      <c r="E224" s="219"/>
      <c r="G224" s="70"/>
      <c r="H224" s="70"/>
      <c r="I224" s="70"/>
      <c r="K224" s="70"/>
      <c r="L224" s="70"/>
      <c r="M224" s="70"/>
      <c r="O224" s="70"/>
      <c r="P224" s="70"/>
      <c r="Q224" s="70"/>
      <c r="S224" s="70"/>
      <c r="T224" s="70"/>
      <c r="U224" s="78"/>
      <c r="W224" s="78"/>
      <c r="X224" s="78"/>
      <c r="Y224" s="78"/>
      <c r="AA224" s="78"/>
      <c r="AB224" s="78"/>
      <c r="AC224" s="78"/>
      <c r="AE224" s="78"/>
      <c r="AF224" s="78"/>
      <c r="AG224" s="78"/>
      <c r="AI224" s="78"/>
      <c r="AJ224" s="78"/>
      <c r="AK224" s="78"/>
      <c r="AM224" s="78"/>
      <c r="AN224" s="78"/>
      <c r="AO224" s="78"/>
      <c r="AQ224" s="78"/>
      <c r="AR224" s="78"/>
      <c r="AS224" s="78"/>
      <c r="AU224" s="78"/>
      <c r="AV224" s="78"/>
      <c r="AW224" s="78"/>
      <c r="AY224" s="78"/>
      <c r="AZ224" s="78"/>
      <c r="BA224" s="78"/>
      <c r="BC224" s="78"/>
      <c r="BD224" s="78"/>
      <c r="BE224" s="78"/>
      <c r="BG224" s="78"/>
      <c r="BH224" s="78"/>
      <c r="BI224" s="78"/>
      <c r="BK224" s="78"/>
      <c r="BL224" s="78"/>
      <c r="BM224" s="78"/>
      <c r="BO224" s="78"/>
      <c r="BP224" s="78"/>
      <c r="BQ224" s="78"/>
      <c r="BS224" s="78"/>
      <c r="BT224" s="78"/>
      <c r="BU224" s="78"/>
      <c r="BW224" s="78"/>
      <c r="BX224" s="78"/>
      <c r="BY224" s="78"/>
      <c r="CA224" s="78"/>
      <c r="CB224" s="78"/>
      <c r="CC224" s="78"/>
      <c r="CE224" s="78"/>
      <c r="CF224" s="78"/>
      <c r="CG224" s="78"/>
      <c r="CI224" s="78"/>
      <c r="CJ224" s="78"/>
      <c r="CK224" s="78"/>
      <c r="CM224" s="78"/>
      <c r="CN224" s="78"/>
      <c r="CO224" s="78"/>
      <c r="CQ224" s="78"/>
      <c r="CR224" s="78"/>
      <c r="CS224" s="78"/>
      <c r="CU224" s="78"/>
      <c r="CV224" s="78"/>
      <c r="CW224" s="78"/>
      <c r="CY224" s="78"/>
      <c r="CZ224" s="78"/>
      <c r="DA224" s="78"/>
      <c r="DC224" s="78"/>
      <c r="DD224" s="78"/>
      <c r="DE224" s="78"/>
      <c r="DG224" s="78"/>
      <c r="DH224" s="78"/>
      <c r="DI224" s="78"/>
      <c r="DK224" s="78"/>
      <c r="DL224" s="78"/>
      <c r="DM224" s="78"/>
      <c r="DO224" s="78"/>
      <c r="DP224" s="78"/>
      <c r="DQ224" s="78"/>
      <c r="DS224" s="78"/>
      <c r="DT224" s="78"/>
      <c r="DU224" s="78"/>
      <c r="DW224" s="78"/>
      <c r="DX224" s="78"/>
      <c r="DY224" s="78"/>
      <c r="EA224" s="78"/>
      <c r="EB224" s="78"/>
      <c r="EC224" s="78"/>
      <c r="EE224" s="78"/>
      <c r="EF224" s="78"/>
      <c r="EG224" s="78"/>
      <c r="EI224" s="78"/>
      <c r="EJ224" s="78"/>
      <c r="EK224" s="78"/>
      <c r="EM224" s="78"/>
      <c r="EN224" s="78"/>
      <c r="EO224" s="78"/>
      <c r="EQ224" s="78"/>
      <c r="ER224" s="78"/>
      <c r="ES224" s="78"/>
      <c r="EU224" s="78"/>
      <c r="EV224" s="78"/>
      <c r="EW224" s="78"/>
      <c r="EY224" s="78"/>
      <c r="EZ224" s="78"/>
      <c r="FA224" s="78"/>
      <c r="FC224" s="78"/>
      <c r="FD224" s="78"/>
      <c r="FE224" s="78"/>
      <c r="FG224" s="78"/>
      <c r="FH224" s="78"/>
      <c r="FI224" s="78"/>
      <c r="FK224" s="78"/>
      <c r="FL224" s="78"/>
      <c r="FM224" s="78"/>
      <c r="FO224" s="78"/>
      <c r="FP224" s="78"/>
      <c r="FQ224" s="78"/>
      <c r="FS224" s="78"/>
      <c r="FT224" s="78"/>
      <c r="FU224" s="78"/>
      <c r="FW224" s="78"/>
      <c r="FX224" s="78"/>
      <c r="FY224" s="78"/>
      <c r="GA224" s="78"/>
      <c r="GB224" s="78"/>
      <c r="GC224" s="78"/>
      <c r="GE224" s="78"/>
      <c r="GF224" s="78"/>
      <c r="GG224" s="78"/>
      <c r="GI224" s="78"/>
      <c r="GJ224" s="78"/>
      <c r="GK224" s="78"/>
      <c r="GM224" s="78"/>
      <c r="GN224" s="78"/>
      <c r="GO224" s="78"/>
      <c r="GQ224" s="78"/>
      <c r="GR224" s="78"/>
      <c r="GS224" s="78"/>
      <c r="GU224" s="78"/>
      <c r="GV224" s="78"/>
      <c r="GW224" s="78"/>
      <c r="GY224" s="78"/>
      <c r="GZ224" s="78"/>
      <c r="HA224" s="78"/>
      <c r="HC224" s="78"/>
      <c r="HD224" s="78"/>
      <c r="HE224" s="78"/>
      <c r="HG224" s="78"/>
      <c r="HH224" s="78"/>
      <c r="HI224" s="78"/>
      <c r="HK224" s="78"/>
      <c r="HL224" s="78"/>
      <c r="HM224" s="78"/>
      <c r="HO224" s="78"/>
      <c r="HP224" s="78"/>
      <c r="HQ224" s="78"/>
      <c r="HS224" s="78"/>
      <c r="HT224" s="78"/>
      <c r="HU224" s="78"/>
      <c r="HW224" s="78"/>
      <c r="HX224" s="78"/>
      <c r="HY224" s="78"/>
      <c r="IA224" s="78"/>
      <c r="IB224" s="78"/>
      <c r="IC224" s="78"/>
      <c r="IE224" s="78"/>
      <c r="IF224" s="78"/>
      <c r="IG224" s="78"/>
      <c r="II224" s="78"/>
      <c r="IJ224" s="78"/>
      <c r="IK224" s="78"/>
      <c r="IM224" s="78"/>
      <c r="IN224" s="78"/>
      <c r="IO224" s="78"/>
      <c r="IQ224" s="78"/>
      <c r="IR224" s="78"/>
      <c r="IS224" s="78"/>
      <c r="IU224" s="78"/>
    </row>
    <row r="225" spans="1:255" ht="15" customHeight="1" x14ac:dyDescent="0.2">
      <c r="A225" s="203"/>
      <c r="B225" s="70"/>
      <c r="E225" s="219"/>
      <c r="G225" s="70"/>
      <c r="H225" s="70"/>
      <c r="I225" s="70"/>
      <c r="K225" s="70"/>
      <c r="L225" s="70"/>
      <c r="M225" s="70"/>
      <c r="O225" s="70"/>
      <c r="P225" s="70"/>
      <c r="Q225" s="70"/>
      <c r="S225" s="70"/>
      <c r="T225" s="70"/>
      <c r="U225" s="78"/>
      <c r="W225" s="78"/>
      <c r="X225" s="78"/>
      <c r="Y225" s="78"/>
      <c r="AA225" s="78"/>
      <c r="AB225" s="78"/>
      <c r="AC225" s="78"/>
      <c r="AE225" s="78"/>
      <c r="AF225" s="78"/>
      <c r="AG225" s="78"/>
      <c r="AI225" s="78"/>
      <c r="AJ225" s="78"/>
      <c r="AK225" s="78"/>
      <c r="AM225" s="78"/>
      <c r="AN225" s="78"/>
      <c r="AO225" s="78"/>
      <c r="AQ225" s="78"/>
      <c r="AR225" s="78"/>
      <c r="AS225" s="78"/>
      <c r="AU225" s="78"/>
      <c r="AV225" s="78"/>
      <c r="AW225" s="78"/>
      <c r="AY225" s="78"/>
      <c r="AZ225" s="78"/>
      <c r="BA225" s="78"/>
      <c r="BC225" s="78"/>
      <c r="BD225" s="78"/>
      <c r="BE225" s="78"/>
      <c r="BG225" s="78"/>
      <c r="BH225" s="78"/>
      <c r="BI225" s="78"/>
      <c r="BK225" s="78"/>
      <c r="BL225" s="78"/>
      <c r="BM225" s="78"/>
      <c r="BO225" s="78"/>
      <c r="BP225" s="78"/>
      <c r="BQ225" s="78"/>
      <c r="BS225" s="78"/>
      <c r="BT225" s="78"/>
      <c r="BU225" s="78"/>
      <c r="BW225" s="78"/>
      <c r="BX225" s="78"/>
      <c r="BY225" s="78"/>
      <c r="CA225" s="78"/>
      <c r="CB225" s="78"/>
      <c r="CC225" s="78"/>
      <c r="CE225" s="78"/>
      <c r="CF225" s="78"/>
      <c r="CG225" s="78"/>
      <c r="CI225" s="78"/>
      <c r="CJ225" s="78"/>
      <c r="CK225" s="78"/>
      <c r="CM225" s="78"/>
      <c r="CN225" s="78"/>
      <c r="CO225" s="78"/>
      <c r="CQ225" s="78"/>
      <c r="CR225" s="78"/>
      <c r="CS225" s="78"/>
      <c r="CU225" s="78"/>
      <c r="CV225" s="78"/>
      <c r="CW225" s="78"/>
      <c r="CY225" s="78"/>
      <c r="CZ225" s="78"/>
      <c r="DA225" s="78"/>
      <c r="DC225" s="78"/>
      <c r="DD225" s="78"/>
      <c r="DE225" s="78"/>
      <c r="DG225" s="78"/>
      <c r="DH225" s="78"/>
      <c r="DI225" s="78"/>
      <c r="DK225" s="78"/>
      <c r="DL225" s="78"/>
      <c r="DM225" s="78"/>
      <c r="DO225" s="78"/>
      <c r="DP225" s="78"/>
      <c r="DQ225" s="78"/>
      <c r="DS225" s="78"/>
      <c r="DT225" s="78"/>
      <c r="DU225" s="78"/>
      <c r="DW225" s="78"/>
      <c r="DX225" s="78"/>
      <c r="DY225" s="78"/>
      <c r="EA225" s="78"/>
      <c r="EB225" s="78"/>
      <c r="EC225" s="78"/>
      <c r="EE225" s="78"/>
      <c r="EF225" s="78"/>
      <c r="EG225" s="78"/>
      <c r="EI225" s="78"/>
      <c r="EJ225" s="78"/>
      <c r="EK225" s="78"/>
      <c r="EM225" s="78"/>
      <c r="EN225" s="78"/>
      <c r="EO225" s="78"/>
      <c r="EQ225" s="78"/>
      <c r="ER225" s="78"/>
      <c r="ES225" s="78"/>
      <c r="EU225" s="78"/>
      <c r="EV225" s="78"/>
      <c r="EW225" s="78"/>
      <c r="EY225" s="78"/>
      <c r="EZ225" s="78"/>
      <c r="FA225" s="78"/>
      <c r="FC225" s="78"/>
      <c r="FD225" s="78"/>
      <c r="FE225" s="78"/>
      <c r="FG225" s="78"/>
      <c r="FH225" s="78"/>
      <c r="FI225" s="78"/>
      <c r="FK225" s="78"/>
      <c r="FL225" s="78"/>
      <c r="FM225" s="78"/>
      <c r="FO225" s="78"/>
      <c r="FP225" s="78"/>
      <c r="FQ225" s="78"/>
      <c r="FS225" s="78"/>
      <c r="FT225" s="78"/>
      <c r="FU225" s="78"/>
      <c r="FW225" s="78"/>
      <c r="FX225" s="78"/>
      <c r="FY225" s="78"/>
      <c r="GA225" s="78"/>
      <c r="GB225" s="78"/>
      <c r="GC225" s="78"/>
      <c r="GE225" s="78"/>
      <c r="GF225" s="78"/>
      <c r="GG225" s="78"/>
      <c r="GI225" s="78"/>
      <c r="GJ225" s="78"/>
      <c r="GK225" s="78"/>
      <c r="GM225" s="78"/>
      <c r="GN225" s="78"/>
      <c r="GO225" s="78"/>
      <c r="GQ225" s="78"/>
      <c r="GR225" s="78"/>
      <c r="GS225" s="78"/>
      <c r="GU225" s="78"/>
      <c r="GV225" s="78"/>
      <c r="GW225" s="78"/>
      <c r="GY225" s="78"/>
      <c r="GZ225" s="78"/>
      <c r="HA225" s="78"/>
      <c r="HC225" s="78"/>
      <c r="HD225" s="78"/>
      <c r="HE225" s="78"/>
      <c r="HG225" s="78"/>
      <c r="HH225" s="78"/>
      <c r="HI225" s="78"/>
      <c r="HK225" s="78"/>
      <c r="HL225" s="78"/>
      <c r="HM225" s="78"/>
      <c r="HO225" s="78"/>
      <c r="HP225" s="78"/>
      <c r="HQ225" s="78"/>
      <c r="HS225" s="78"/>
      <c r="HT225" s="78"/>
      <c r="HU225" s="78"/>
      <c r="HW225" s="78"/>
      <c r="HX225" s="78"/>
      <c r="HY225" s="78"/>
      <c r="IA225" s="78"/>
      <c r="IB225" s="78"/>
      <c r="IC225" s="78"/>
      <c r="IE225" s="78"/>
      <c r="IF225" s="78"/>
      <c r="IG225" s="78"/>
      <c r="II225" s="78"/>
      <c r="IJ225" s="78"/>
      <c r="IK225" s="78"/>
      <c r="IM225" s="78"/>
      <c r="IN225" s="78"/>
      <c r="IO225" s="78"/>
      <c r="IQ225" s="78"/>
      <c r="IR225" s="78"/>
      <c r="IS225" s="78"/>
      <c r="IU225" s="78"/>
    </row>
    <row r="226" spans="1:255" ht="15" customHeight="1" x14ac:dyDescent="0.2">
      <c r="A226" s="203"/>
      <c r="B226" s="70"/>
      <c r="E226" s="70"/>
      <c r="G226" s="70"/>
      <c r="H226" s="70"/>
      <c r="I226" s="70"/>
      <c r="K226" s="70"/>
      <c r="L226" s="70"/>
      <c r="M226" s="70"/>
      <c r="O226" s="70"/>
      <c r="P226" s="70"/>
      <c r="Q226" s="70"/>
      <c r="S226" s="70"/>
      <c r="T226" s="70"/>
      <c r="U226" s="78"/>
      <c r="W226" s="78"/>
      <c r="X226" s="78"/>
      <c r="Y226" s="78"/>
      <c r="AA226" s="78"/>
      <c r="AB226" s="78"/>
      <c r="AC226" s="78"/>
      <c r="AE226" s="78"/>
      <c r="AF226" s="78"/>
      <c r="AG226" s="78"/>
      <c r="AI226" s="78"/>
      <c r="AJ226" s="78"/>
      <c r="AK226" s="78"/>
      <c r="AM226" s="78"/>
      <c r="AN226" s="78"/>
      <c r="AO226" s="78"/>
      <c r="AQ226" s="78"/>
      <c r="AR226" s="78"/>
      <c r="AS226" s="78"/>
      <c r="AU226" s="78"/>
      <c r="AV226" s="78"/>
      <c r="AW226" s="78"/>
      <c r="AY226" s="78"/>
      <c r="AZ226" s="78"/>
      <c r="BA226" s="78"/>
      <c r="BC226" s="78"/>
      <c r="BD226" s="78"/>
      <c r="BE226" s="78"/>
      <c r="BG226" s="78"/>
      <c r="BH226" s="78"/>
      <c r="BI226" s="78"/>
      <c r="BK226" s="78"/>
      <c r="BL226" s="78"/>
      <c r="BM226" s="78"/>
      <c r="BO226" s="78"/>
      <c r="BP226" s="78"/>
      <c r="BQ226" s="78"/>
      <c r="BS226" s="78"/>
      <c r="BT226" s="78"/>
      <c r="BU226" s="78"/>
      <c r="BW226" s="78"/>
      <c r="BX226" s="78"/>
      <c r="BY226" s="78"/>
      <c r="CA226" s="78"/>
      <c r="CB226" s="78"/>
      <c r="CC226" s="78"/>
      <c r="CE226" s="78"/>
      <c r="CF226" s="78"/>
      <c r="CG226" s="78"/>
      <c r="CI226" s="78"/>
      <c r="CJ226" s="78"/>
      <c r="CK226" s="78"/>
      <c r="CM226" s="78"/>
      <c r="CN226" s="78"/>
      <c r="CO226" s="78"/>
      <c r="CQ226" s="78"/>
      <c r="CR226" s="78"/>
      <c r="CS226" s="78"/>
      <c r="CU226" s="78"/>
      <c r="CV226" s="78"/>
      <c r="CW226" s="78"/>
      <c r="CY226" s="78"/>
      <c r="CZ226" s="78"/>
      <c r="DA226" s="78"/>
      <c r="DC226" s="78"/>
      <c r="DD226" s="78"/>
      <c r="DE226" s="78"/>
      <c r="DG226" s="78"/>
      <c r="DH226" s="78"/>
      <c r="DI226" s="78"/>
      <c r="DK226" s="78"/>
      <c r="DL226" s="78"/>
      <c r="DM226" s="78"/>
      <c r="DO226" s="78"/>
      <c r="DP226" s="78"/>
      <c r="DQ226" s="78"/>
      <c r="DS226" s="78"/>
      <c r="DT226" s="78"/>
      <c r="DU226" s="78"/>
      <c r="DW226" s="78"/>
      <c r="DX226" s="78"/>
      <c r="DY226" s="78"/>
      <c r="EA226" s="78"/>
      <c r="EB226" s="78"/>
      <c r="EC226" s="78"/>
      <c r="EE226" s="78"/>
      <c r="EF226" s="78"/>
      <c r="EG226" s="78"/>
      <c r="EI226" s="78"/>
      <c r="EJ226" s="78"/>
      <c r="EK226" s="78"/>
      <c r="EM226" s="78"/>
      <c r="EN226" s="78"/>
      <c r="EO226" s="78"/>
      <c r="EQ226" s="78"/>
      <c r="ER226" s="78"/>
      <c r="ES226" s="78"/>
      <c r="EU226" s="78"/>
      <c r="EV226" s="78"/>
      <c r="EW226" s="78"/>
      <c r="EY226" s="78"/>
      <c r="EZ226" s="78"/>
      <c r="FA226" s="78"/>
      <c r="FC226" s="78"/>
      <c r="FD226" s="78"/>
      <c r="FE226" s="78"/>
      <c r="FG226" s="78"/>
      <c r="FH226" s="78"/>
      <c r="FI226" s="78"/>
      <c r="FK226" s="78"/>
      <c r="FL226" s="78"/>
      <c r="FM226" s="78"/>
      <c r="FO226" s="78"/>
      <c r="FP226" s="78"/>
      <c r="FQ226" s="78"/>
      <c r="FS226" s="78"/>
      <c r="FT226" s="78"/>
      <c r="FU226" s="78"/>
      <c r="FW226" s="78"/>
      <c r="FX226" s="78"/>
      <c r="FY226" s="78"/>
      <c r="GA226" s="78"/>
      <c r="GB226" s="78"/>
      <c r="GC226" s="78"/>
      <c r="GE226" s="78"/>
      <c r="GF226" s="78"/>
      <c r="GG226" s="78"/>
      <c r="GI226" s="78"/>
      <c r="GJ226" s="78"/>
      <c r="GK226" s="78"/>
      <c r="GM226" s="78"/>
      <c r="GN226" s="78"/>
      <c r="GO226" s="78"/>
      <c r="GQ226" s="78"/>
      <c r="GR226" s="78"/>
      <c r="GS226" s="78"/>
      <c r="GU226" s="78"/>
      <c r="GV226" s="78"/>
      <c r="GW226" s="78"/>
      <c r="GY226" s="78"/>
      <c r="GZ226" s="78"/>
      <c r="HA226" s="78"/>
      <c r="HC226" s="78"/>
      <c r="HD226" s="78"/>
      <c r="HE226" s="78"/>
      <c r="HG226" s="78"/>
      <c r="HH226" s="78"/>
      <c r="HI226" s="78"/>
      <c r="HK226" s="78"/>
      <c r="HL226" s="78"/>
      <c r="HM226" s="78"/>
      <c r="HO226" s="78"/>
      <c r="HP226" s="78"/>
      <c r="HQ226" s="78"/>
      <c r="HS226" s="78"/>
      <c r="HT226" s="78"/>
      <c r="HU226" s="78"/>
      <c r="HW226" s="78"/>
      <c r="HX226" s="78"/>
      <c r="HY226" s="78"/>
      <c r="IA226" s="78"/>
      <c r="IB226" s="78"/>
      <c r="IC226" s="78"/>
      <c r="IE226" s="78"/>
      <c r="IF226" s="78"/>
      <c r="IG226" s="78"/>
      <c r="II226" s="78"/>
      <c r="IJ226" s="78"/>
      <c r="IK226" s="78"/>
      <c r="IM226" s="78"/>
      <c r="IN226" s="78"/>
      <c r="IO226" s="78"/>
      <c r="IQ226" s="78"/>
      <c r="IR226" s="78"/>
      <c r="IS226" s="78"/>
      <c r="IU226" s="78"/>
    </row>
    <row r="227" spans="1:255" ht="15" customHeight="1" x14ac:dyDescent="0.2">
      <c r="A227" s="203"/>
      <c r="B227" s="70"/>
      <c r="E227" s="70"/>
      <c r="G227" s="70"/>
      <c r="H227" s="70"/>
      <c r="I227" s="70"/>
      <c r="K227" s="70"/>
      <c r="L227" s="70"/>
      <c r="M227" s="70"/>
      <c r="O227" s="70"/>
      <c r="P227" s="70"/>
      <c r="Q227" s="70"/>
      <c r="S227" s="70"/>
      <c r="T227" s="70"/>
      <c r="U227" s="78"/>
      <c r="W227" s="78"/>
      <c r="X227" s="78"/>
      <c r="Y227" s="78"/>
      <c r="AA227" s="78"/>
      <c r="AB227" s="78"/>
      <c r="AC227" s="78"/>
      <c r="AE227" s="78"/>
      <c r="AF227" s="78"/>
      <c r="AG227" s="78"/>
      <c r="AI227" s="78"/>
      <c r="AJ227" s="78"/>
      <c r="AK227" s="78"/>
      <c r="AM227" s="78"/>
      <c r="AN227" s="78"/>
      <c r="AO227" s="78"/>
      <c r="AQ227" s="78"/>
      <c r="AR227" s="78"/>
      <c r="AS227" s="78"/>
      <c r="AU227" s="78"/>
      <c r="AV227" s="78"/>
      <c r="AW227" s="78"/>
      <c r="AY227" s="78"/>
      <c r="AZ227" s="78"/>
      <c r="BA227" s="78"/>
      <c r="BC227" s="78"/>
      <c r="BD227" s="78"/>
      <c r="BE227" s="78"/>
      <c r="BG227" s="78"/>
      <c r="BH227" s="78"/>
      <c r="BI227" s="78"/>
      <c r="BK227" s="78"/>
      <c r="BL227" s="78"/>
      <c r="BM227" s="78"/>
      <c r="BO227" s="78"/>
      <c r="BP227" s="78"/>
      <c r="BQ227" s="78"/>
      <c r="BS227" s="78"/>
      <c r="BT227" s="78"/>
      <c r="BU227" s="78"/>
      <c r="BW227" s="78"/>
      <c r="BX227" s="78"/>
      <c r="BY227" s="78"/>
      <c r="CA227" s="78"/>
      <c r="CB227" s="78"/>
      <c r="CC227" s="78"/>
      <c r="CE227" s="78"/>
      <c r="CF227" s="78"/>
      <c r="CG227" s="78"/>
      <c r="CI227" s="78"/>
      <c r="CJ227" s="78"/>
      <c r="CK227" s="78"/>
      <c r="CM227" s="78"/>
      <c r="CN227" s="78"/>
      <c r="CO227" s="78"/>
      <c r="CQ227" s="78"/>
      <c r="CR227" s="78"/>
      <c r="CS227" s="78"/>
      <c r="CU227" s="78"/>
      <c r="CV227" s="78"/>
      <c r="CW227" s="78"/>
      <c r="CY227" s="78"/>
      <c r="CZ227" s="78"/>
      <c r="DA227" s="78"/>
      <c r="DC227" s="78"/>
      <c r="DD227" s="78"/>
      <c r="DE227" s="78"/>
      <c r="DG227" s="78"/>
      <c r="DH227" s="78"/>
      <c r="DI227" s="78"/>
      <c r="DK227" s="78"/>
      <c r="DL227" s="78"/>
      <c r="DM227" s="78"/>
      <c r="DO227" s="78"/>
      <c r="DP227" s="78"/>
      <c r="DQ227" s="78"/>
      <c r="DS227" s="78"/>
      <c r="DT227" s="78"/>
      <c r="DU227" s="78"/>
      <c r="DW227" s="78"/>
      <c r="DX227" s="78"/>
      <c r="DY227" s="78"/>
      <c r="EA227" s="78"/>
      <c r="EB227" s="78"/>
      <c r="EC227" s="78"/>
      <c r="EE227" s="78"/>
      <c r="EF227" s="78"/>
      <c r="EG227" s="78"/>
      <c r="EI227" s="78"/>
      <c r="EJ227" s="78"/>
      <c r="EK227" s="78"/>
      <c r="EM227" s="78"/>
      <c r="EN227" s="78"/>
      <c r="EO227" s="78"/>
      <c r="EQ227" s="78"/>
      <c r="ER227" s="78"/>
      <c r="ES227" s="78"/>
      <c r="EU227" s="78"/>
      <c r="EV227" s="78"/>
      <c r="EW227" s="78"/>
      <c r="EY227" s="78"/>
      <c r="EZ227" s="78"/>
      <c r="FA227" s="78"/>
      <c r="FC227" s="78"/>
      <c r="FD227" s="78"/>
      <c r="FE227" s="78"/>
      <c r="FG227" s="78"/>
      <c r="FH227" s="78"/>
      <c r="FI227" s="78"/>
      <c r="FK227" s="78"/>
      <c r="FL227" s="78"/>
      <c r="FM227" s="78"/>
      <c r="FO227" s="78"/>
      <c r="FP227" s="78"/>
      <c r="FQ227" s="78"/>
      <c r="FS227" s="78"/>
      <c r="FT227" s="78"/>
      <c r="FU227" s="78"/>
      <c r="FW227" s="78"/>
      <c r="FX227" s="78"/>
      <c r="FY227" s="78"/>
      <c r="GA227" s="78"/>
      <c r="GB227" s="78"/>
      <c r="GC227" s="78"/>
      <c r="GE227" s="78"/>
      <c r="GF227" s="78"/>
      <c r="GG227" s="78"/>
      <c r="GI227" s="78"/>
      <c r="GJ227" s="78"/>
      <c r="GK227" s="78"/>
      <c r="GM227" s="78"/>
      <c r="GN227" s="78"/>
      <c r="GO227" s="78"/>
      <c r="GQ227" s="78"/>
      <c r="GR227" s="78"/>
      <c r="GS227" s="78"/>
      <c r="GU227" s="78"/>
      <c r="GV227" s="78"/>
      <c r="GW227" s="78"/>
      <c r="GY227" s="78"/>
      <c r="GZ227" s="78"/>
      <c r="HA227" s="78"/>
      <c r="HC227" s="78"/>
      <c r="HD227" s="78"/>
      <c r="HE227" s="78"/>
      <c r="HG227" s="78"/>
      <c r="HH227" s="78"/>
      <c r="HI227" s="78"/>
      <c r="HK227" s="78"/>
      <c r="HL227" s="78"/>
      <c r="HM227" s="78"/>
      <c r="HO227" s="78"/>
      <c r="HP227" s="78"/>
      <c r="HQ227" s="78"/>
      <c r="HS227" s="78"/>
      <c r="HT227" s="78"/>
      <c r="HU227" s="78"/>
      <c r="HW227" s="78"/>
      <c r="HX227" s="78"/>
      <c r="HY227" s="78"/>
      <c r="IA227" s="78"/>
      <c r="IB227" s="78"/>
      <c r="IC227" s="78"/>
      <c r="IE227" s="78"/>
      <c r="IF227" s="78"/>
      <c r="IG227" s="78"/>
      <c r="II227" s="78"/>
      <c r="IJ227" s="78"/>
      <c r="IK227" s="78"/>
      <c r="IM227" s="78"/>
      <c r="IN227" s="78"/>
      <c r="IO227" s="78"/>
      <c r="IQ227" s="78"/>
      <c r="IR227" s="78"/>
      <c r="IS227" s="78"/>
      <c r="IU227" s="78"/>
    </row>
    <row r="228" spans="1:255" ht="15" customHeight="1" x14ac:dyDescent="0.2">
      <c r="A228" s="203"/>
      <c r="B228" s="70"/>
      <c r="E228" s="70"/>
      <c r="G228" s="70"/>
      <c r="H228" s="70"/>
      <c r="I228" s="70"/>
      <c r="K228" s="70"/>
      <c r="L228" s="70"/>
      <c r="M228" s="70"/>
      <c r="O228" s="70"/>
      <c r="P228" s="70"/>
      <c r="Q228" s="70"/>
      <c r="S228" s="70"/>
      <c r="T228" s="70"/>
      <c r="U228" s="78"/>
      <c r="W228" s="78"/>
      <c r="X228" s="78"/>
      <c r="Y228" s="78"/>
      <c r="AA228" s="78"/>
      <c r="AB228" s="78"/>
      <c r="AC228" s="78"/>
      <c r="AE228" s="78"/>
      <c r="AF228" s="78"/>
      <c r="AG228" s="78"/>
      <c r="AI228" s="78"/>
      <c r="AJ228" s="78"/>
      <c r="AK228" s="78"/>
      <c r="AM228" s="78"/>
      <c r="AN228" s="78"/>
      <c r="AO228" s="78"/>
      <c r="AQ228" s="78"/>
      <c r="AR228" s="78"/>
      <c r="AS228" s="78"/>
      <c r="AU228" s="78"/>
      <c r="AV228" s="78"/>
      <c r="AW228" s="78"/>
      <c r="AY228" s="78"/>
      <c r="AZ228" s="78"/>
      <c r="BA228" s="78"/>
      <c r="BC228" s="78"/>
      <c r="BD228" s="78"/>
      <c r="BE228" s="78"/>
      <c r="BG228" s="78"/>
      <c r="BH228" s="78"/>
      <c r="BI228" s="78"/>
      <c r="BK228" s="78"/>
      <c r="BL228" s="78"/>
      <c r="BM228" s="78"/>
      <c r="BO228" s="78"/>
      <c r="BP228" s="78"/>
      <c r="BQ228" s="78"/>
      <c r="BS228" s="78"/>
      <c r="BT228" s="78"/>
      <c r="BU228" s="78"/>
      <c r="BW228" s="78"/>
      <c r="BX228" s="78"/>
      <c r="BY228" s="78"/>
      <c r="CA228" s="78"/>
      <c r="CB228" s="78"/>
      <c r="CC228" s="78"/>
      <c r="CE228" s="78"/>
      <c r="CF228" s="78"/>
      <c r="CG228" s="78"/>
      <c r="CI228" s="78"/>
      <c r="CJ228" s="78"/>
      <c r="CK228" s="78"/>
      <c r="CM228" s="78"/>
      <c r="CN228" s="78"/>
      <c r="CO228" s="78"/>
      <c r="CQ228" s="78"/>
      <c r="CR228" s="78"/>
      <c r="CS228" s="78"/>
      <c r="CU228" s="78"/>
      <c r="CV228" s="78"/>
      <c r="CW228" s="78"/>
      <c r="CY228" s="78"/>
      <c r="CZ228" s="78"/>
      <c r="DA228" s="78"/>
      <c r="DC228" s="78"/>
      <c r="DD228" s="78"/>
      <c r="DE228" s="78"/>
      <c r="DG228" s="78"/>
      <c r="DH228" s="78"/>
      <c r="DI228" s="78"/>
      <c r="DK228" s="78"/>
      <c r="DL228" s="78"/>
      <c r="DM228" s="78"/>
      <c r="DO228" s="78"/>
      <c r="DP228" s="78"/>
      <c r="DQ228" s="78"/>
      <c r="DS228" s="78"/>
      <c r="DT228" s="78"/>
      <c r="DU228" s="78"/>
      <c r="DW228" s="78"/>
      <c r="DX228" s="78"/>
      <c r="DY228" s="78"/>
      <c r="EA228" s="78"/>
      <c r="EB228" s="78"/>
      <c r="EC228" s="78"/>
      <c r="EE228" s="78"/>
      <c r="EF228" s="78"/>
      <c r="EG228" s="78"/>
      <c r="EI228" s="78"/>
      <c r="EJ228" s="78"/>
      <c r="EK228" s="78"/>
      <c r="EM228" s="78"/>
      <c r="EN228" s="78"/>
      <c r="EO228" s="78"/>
      <c r="EQ228" s="78"/>
      <c r="ER228" s="78"/>
      <c r="ES228" s="78"/>
      <c r="EU228" s="78"/>
      <c r="EV228" s="78"/>
      <c r="EW228" s="78"/>
      <c r="EY228" s="78"/>
      <c r="EZ228" s="78"/>
      <c r="FA228" s="78"/>
      <c r="FC228" s="78"/>
      <c r="FD228" s="78"/>
      <c r="FE228" s="78"/>
      <c r="FG228" s="78"/>
      <c r="FH228" s="78"/>
      <c r="FI228" s="78"/>
      <c r="FK228" s="78"/>
      <c r="FL228" s="78"/>
      <c r="FM228" s="78"/>
      <c r="FO228" s="78"/>
      <c r="FP228" s="78"/>
      <c r="FQ228" s="78"/>
      <c r="FS228" s="78"/>
      <c r="FT228" s="78"/>
      <c r="FU228" s="78"/>
      <c r="FW228" s="78"/>
      <c r="FX228" s="78"/>
      <c r="FY228" s="78"/>
      <c r="GA228" s="78"/>
      <c r="GB228" s="78"/>
      <c r="GC228" s="78"/>
      <c r="GE228" s="78"/>
      <c r="GF228" s="78"/>
      <c r="GG228" s="78"/>
      <c r="GI228" s="78"/>
      <c r="GJ228" s="78"/>
      <c r="GK228" s="78"/>
      <c r="GM228" s="78"/>
      <c r="GN228" s="78"/>
      <c r="GO228" s="78"/>
      <c r="GQ228" s="78"/>
      <c r="GR228" s="78"/>
      <c r="GS228" s="78"/>
      <c r="GU228" s="78"/>
      <c r="GV228" s="78"/>
      <c r="GW228" s="78"/>
      <c r="GY228" s="78"/>
      <c r="GZ228" s="78"/>
      <c r="HA228" s="78"/>
      <c r="HC228" s="78"/>
      <c r="HD228" s="78"/>
      <c r="HE228" s="78"/>
      <c r="HG228" s="78"/>
      <c r="HH228" s="78"/>
      <c r="HI228" s="78"/>
      <c r="HK228" s="78"/>
      <c r="HL228" s="78"/>
      <c r="HM228" s="78"/>
      <c r="HO228" s="78"/>
      <c r="HP228" s="78"/>
      <c r="HQ228" s="78"/>
      <c r="HS228" s="78"/>
      <c r="HT228" s="78"/>
      <c r="HU228" s="78"/>
      <c r="HW228" s="78"/>
      <c r="HX228" s="78"/>
      <c r="HY228" s="78"/>
      <c r="IA228" s="78"/>
      <c r="IB228" s="78"/>
      <c r="IC228" s="78"/>
      <c r="IE228" s="78"/>
      <c r="IF228" s="78"/>
      <c r="IG228" s="78"/>
      <c r="II228" s="78"/>
      <c r="IJ228" s="78"/>
      <c r="IK228" s="78"/>
      <c r="IM228" s="78"/>
      <c r="IN228" s="78"/>
      <c r="IO228" s="78"/>
      <c r="IQ228" s="78"/>
      <c r="IR228" s="78"/>
      <c r="IS228" s="78"/>
      <c r="IU228" s="78"/>
    </row>
    <row r="229" spans="1:255" ht="15" customHeight="1" x14ac:dyDescent="0.2">
      <c r="A229" s="203"/>
      <c r="B229" s="70"/>
      <c r="E229" s="70"/>
      <c r="G229" s="70"/>
      <c r="H229" s="70"/>
      <c r="I229" s="70"/>
      <c r="K229" s="70"/>
      <c r="L229" s="70"/>
      <c r="M229" s="70"/>
      <c r="O229" s="70"/>
      <c r="P229" s="70"/>
      <c r="Q229" s="70"/>
      <c r="S229" s="70"/>
      <c r="T229" s="70"/>
      <c r="U229" s="78"/>
      <c r="W229" s="78"/>
      <c r="X229" s="78"/>
      <c r="Y229" s="78"/>
      <c r="AA229" s="78"/>
      <c r="AB229" s="78"/>
      <c r="AC229" s="78"/>
      <c r="AE229" s="78"/>
      <c r="AF229" s="78"/>
      <c r="AG229" s="78"/>
      <c r="AI229" s="78"/>
      <c r="AJ229" s="78"/>
      <c r="AK229" s="78"/>
      <c r="AM229" s="78"/>
      <c r="AN229" s="78"/>
      <c r="AO229" s="78"/>
      <c r="AQ229" s="78"/>
      <c r="AR229" s="78"/>
      <c r="AS229" s="78"/>
      <c r="AU229" s="78"/>
      <c r="AV229" s="78"/>
      <c r="AW229" s="78"/>
      <c r="AY229" s="78"/>
      <c r="AZ229" s="78"/>
      <c r="BA229" s="78"/>
      <c r="BC229" s="78"/>
      <c r="BD229" s="78"/>
      <c r="BE229" s="78"/>
      <c r="BG229" s="78"/>
      <c r="BH229" s="78"/>
      <c r="BI229" s="78"/>
      <c r="BK229" s="78"/>
      <c r="BL229" s="78"/>
      <c r="BM229" s="78"/>
      <c r="BO229" s="78"/>
      <c r="BP229" s="78"/>
      <c r="BQ229" s="78"/>
      <c r="BS229" s="78"/>
      <c r="BT229" s="78"/>
      <c r="BU229" s="78"/>
      <c r="BW229" s="78"/>
      <c r="BX229" s="78"/>
      <c r="BY229" s="78"/>
      <c r="CA229" s="78"/>
      <c r="CB229" s="78"/>
      <c r="CC229" s="78"/>
      <c r="CE229" s="78"/>
      <c r="CF229" s="78"/>
      <c r="CG229" s="78"/>
      <c r="CI229" s="78"/>
      <c r="CJ229" s="78"/>
      <c r="CK229" s="78"/>
      <c r="CM229" s="78"/>
      <c r="CN229" s="78"/>
      <c r="CO229" s="78"/>
      <c r="CQ229" s="78"/>
      <c r="CR229" s="78"/>
      <c r="CS229" s="78"/>
      <c r="CU229" s="78"/>
      <c r="CV229" s="78"/>
      <c r="CW229" s="78"/>
      <c r="CY229" s="78"/>
      <c r="CZ229" s="78"/>
      <c r="DA229" s="78"/>
      <c r="DC229" s="78"/>
      <c r="DD229" s="78"/>
      <c r="DE229" s="78"/>
      <c r="DG229" s="78"/>
      <c r="DH229" s="78"/>
      <c r="DI229" s="78"/>
      <c r="DK229" s="78"/>
      <c r="DL229" s="78"/>
      <c r="DM229" s="78"/>
      <c r="DO229" s="78"/>
      <c r="DP229" s="78"/>
      <c r="DQ229" s="78"/>
      <c r="DS229" s="78"/>
      <c r="DT229" s="78"/>
      <c r="DU229" s="78"/>
      <c r="DW229" s="78"/>
      <c r="DX229" s="78"/>
      <c r="DY229" s="78"/>
      <c r="EA229" s="78"/>
      <c r="EB229" s="78"/>
      <c r="EC229" s="78"/>
      <c r="EE229" s="78"/>
      <c r="EF229" s="78"/>
      <c r="EG229" s="78"/>
      <c r="EI229" s="78"/>
      <c r="EJ229" s="78"/>
      <c r="EK229" s="78"/>
      <c r="EM229" s="78"/>
      <c r="EN229" s="78"/>
      <c r="EO229" s="78"/>
      <c r="EQ229" s="78"/>
      <c r="ER229" s="78"/>
      <c r="ES229" s="78"/>
      <c r="EU229" s="78"/>
      <c r="EV229" s="78"/>
      <c r="EW229" s="78"/>
      <c r="EY229" s="78"/>
      <c r="EZ229" s="78"/>
      <c r="FA229" s="78"/>
      <c r="FC229" s="78"/>
      <c r="FD229" s="78"/>
      <c r="FE229" s="78"/>
      <c r="FG229" s="78"/>
      <c r="FH229" s="78"/>
      <c r="FI229" s="78"/>
      <c r="FK229" s="78"/>
      <c r="FL229" s="78"/>
      <c r="FM229" s="78"/>
      <c r="FO229" s="78"/>
      <c r="FP229" s="78"/>
      <c r="FQ229" s="78"/>
      <c r="FS229" s="78"/>
      <c r="FT229" s="78"/>
      <c r="FU229" s="78"/>
      <c r="FW229" s="78"/>
      <c r="FX229" s="78"/>
      <c r="FY229" s="78"/>
      <c r="GA229" s="78"/>
      <c r="GB229" s="78"/>
      <c r="GC229" s="78"/>
      <c r="GE229" s="78"/>
      <c r="GF229" s="78"/>
      <c r="GG229" s="78"/>
      <c r="GI229" s="78"/>
      <c r="GJ229" s="78"/>
      <c r="GK229" s="78"/>
      <c r="GM229" s="78"/>
      <c r="GN229" s="78"/>
      <c r="GO229" s="78"/>
      <c r="GQ229" s="78"/>
      <c r="GR229" s="78"/>
      <c r="GS229" s="78"/>
      <c r="GU229" s="78"/>
      <c r="GV229" s="78"/>
      <c r="GW229" s="78"/>
      <c r="GY229" s="78"/>
      <c r="GZ229" s="78"/>
      <c r="HA229" s="78"/>
      <c r="HC229" s="78"/>
      <c r="HD229" s="78"/>
      <c r="HE229" s="78"/>
      <c r="HG229" s="78"/>
      <c r="HH229" s="78"/>
      <c r="HI229" s="78"/>
      <c r="HK229" s="78"/>
      <c r="HL229" s="78"/>
      <c r="HM229" s="78"/>
      <c r="HO229" s="78"/>
      <c r="HP229" s="78"/>
      <c r="HQ229" s="78"/>
      <c r="HS229" s="78"/>
      <c r="HT229" s="78"/>
      <c r="HU229" s="78"/>
      <c r="HW229" s="78"/>
      <c r="HX229" s="78"/>
      <c r="HY229" s="78"/>
      <c r="IA229" s="78"/>
      <c r="IB229" s="78"/>
      <c r="IC229" s="78"/>
      <c r="IE229" s="78"/>
      <c r="IF229" s="78"/>
      <c r="IG229" s="78"/>
      <c r="II229" s="78"/>
      <c r="IJ229" s="78"/>
      <c r="IK229" s="78"/>
      <c r="IM229" s="78"/>
      <c r="IN229" s="78"/>
      <c r="IO229" s="78"/>
      <c r="IQ229" s="78"/>
      <c r="IR229" s="78"/>
      <c r="IS229" s="78"/>
      <c r="IU229" s="78"/>
    </row>
    <row r="230" spans="1:255" ht="15" customHeight="1" x14ac:dyDescent="0.2">
      <c r="A230" s="203"/>
      <c r="B230" s="68"/>
      <c r="E230" s="70"/>
      <c r="G230" s="70"/>
      <c r="H230" s="70"/>
      <c r="I230" s="70"/>
      <c r="K230" s="70"/>
      <c r="L230" s="70"/>
      <c r="M230" s="70"/>
      <c r="O230" s="70"/>
      <c r="P230" s="70"/>
      <c r="Q230" s="70"/>
      <c r="S230" s="70"/>
      <c r="T230" s="70"/>
      <c r="U230" s="78"/>
      <c r="W230" s="78"/>
      <c r="X230" s="78"/>
      <c r="Y230" s="78"/>
      <c r="AA230" s="78"/>
      <c r="AB230" s="78"/>
      <c r="AC230" s="78"/>
      <c r="AE230" s="78"/>
      <c r="AF230" s="78"/>
      <c r="AG230" s="78"/>
      <c r="AI230" s="78"/>
      <c r="AJ230" s="78"/>
      <c r="AK230" s="78"/>
      <c r="AM230" s="78"/>
      <c r="AN230" s="78"/>
      <c r="AO230" s="78"/>
      <c r="AQ230" s="78"/>
      <c r="AR230" s="78"/>
      <c r="AS230" s="78"/>
      <c r="AU230" s="78"/>
      <c r="AV230" s="78"/>
      <c r="AW230" s="78"/>
      <c r="AY230" s="78"/>
      <c r="AZ230" s="78"/>
      <c r="BA230" s="78"/>
      <c r="BC230" s="78"/>
      <c r="BD230" s="78"/>
      <c r="BE230" s="78"/>
      <c r="BG230" s="78"/>
      <c r="BH230" s="78"/>
      <c r="BI230" s="78"/>
      <c r="BK230" s="78"/>
      <c r="BL230" s="78"/>
      <c r="BM230" s="78"/>
      <c r="BO230" s="78"/>
      <c r="BP230" s="78"/>
      <c r="BQ230" s="78"/>
      <c r="BS230" s="78"/>
      <c r="BT230" s="78"/>
      <c r="BU230" s="78"/>
      <c r="BW230" s="78"/>
      <c r="BX230" s="78"/>
      <c r="BY230" s="78"/>
      <c r="CA230" s="78"/>
      <c r="CB230" s="78"/>
      <c r="CC230" s="78"/>
      <c r="CE230" s="78"/>
      <c r="CF230" s="78"/>
      <c r="CG230" s="78"/>
      <c r="CI230" s="78"/>
      <c r="CJ230" s="78"/>
      <c r="CK230" s="78"/>
      <c r="CM230" s="78"/>
      <c r="CN230" s="78"/>
      <c r="CO230" s="78"/>
      <c r="CQ230" s="78"/>
      <c r="CR230" s="78"/>
      <c r="CS230" s="78"/>
      <c r="CU230" s="78"/>
      <c r="CV230" s="78"/>
      <c r="CW230" s="78"/>
      <c r="CY230" s="78"/>
      <c r="CZ230" s="78"/>
      <c r="DA230" s="78"/>
      <c r="DC230" s="78"/>
      <c r="DD230" s="78"/>
      <c r="DE230" s="78"/>
      <c r="DG230" s="78"/>
      <c r="DH230" s="78"/>
      <c r="DI230" s="78"/>
      <c r="DK230" s="78"/>
      <c r="DL230" s="78"/>
      <c r="DM230" s="78"/>
      <c r="DO230" s="78"/>
      <c r="DP230" s="78"/>
      <c r="DQ230" s="78"/>
      <c r="DS230" s="78"/>
      <c r="DT230" s="78"/>
      <c r="DU230" s="78"/>
      <c r="DW230" s="78"/>
      <c r="DX230" s="78"/>
      <c r="DY230" s="78"/>
      <c r="EA230" s="78"/>
      <c r="EB230" s="78"/>
      <c r="EC230" s="78"/>
      <c r="EE230" s="78"/>
      <c r="EF230" s="78"/>
      <c r="EG230" s="78"/>
      <c r="EI230" s="78"/>
      <c r="EJ230" s="78"/>
      <c r="EK230" s="78"/>
      <c r="EM230" s="78"/>
      <c r="EN230" s="78"/>
      <c r="EO230" s="78"/>
      <c r="EQ230" s="78"/>
      <c r="ER230" s="78"/>
      <c r="ES230" s="78"/>
      <c r="EU230" s="78"/>
      <c r="EV230" s="78"/>
      <c r="EW230" s="78"/>
      <c r="EY230" s="78"/>
      <c r="EZ230" s="78"/>
      <c r="FA230" s="78"/>
      <c r="FC230" s="78"/>
      <c r="FD230" s="78"/>
      <c r="FE230" s="78"/>
      <c r="FG230" s="78"/>
      <c r="FH230" s="78"/>
      <c r="FI230" s="78"/>
      <c r="FK230" s="78"/>
      <c r="FL230" s="78"/>
      <c r="FM230" s="78"/>
      <c r="FO230" s="78"/>
      <c r="FP230" s="78"/>
      <c r="FQ230" s="78"/>
      <c r="FS230" s="78"/>
      <c r="FT230" s="78"/>
      <c r="FU230" s="78"/>
      <c r="FW230" s="78"/>
      <c r="FX230" s="78"/>
      <c r="FY230" s="78"/>
      <c r="GA230" s="78"/>
      <c r="GB230" s="78"/>
      <c r="GC230" s="78"/>
      <c r="GE230" s="78"/>
      <c r="GF230" s="78"/>
      <c r="GG230" s="78"/>
      <c r="GI230" s="78"/>
      <c r="GJ230" s="78"/>
      <c r="GK230" s="78"/>
      <c r="GM230" s="78"/>
      <c r="GN230" s="78"/>
      <c r="GO230" s="78"/>
      <c r="GQ230" s="78"/>
      <c r="GR230" s="78"/>
      <c r="GS230" s="78"/>
      <c r="GU230" s="78"/>
      <c r="GV230" s="78"/>
      <c r="GW230" s="78"/>
      <c r="GY230" s="78"/>
      <c r="GZ230" s="78"/>
      <c r="HA230" s="78"/>
      <c r="HC230" s="78"/>
      <c r="HD230" s="78"/>
      <c r="HE230" s="78"/>
      <c r="HG230" s="78"/>
      <c r="HH230" s="78"/>
      <c r="HI230" s="78"/>
      <c r="HK230" s="78"/>
      <c r="HL230" s="78"/>
      <c r="HM230" s="78"/>
      <c r="HO230" s="78"/>
      <c r="HP230" s="78"/>
      <c r="HQ230" s="78"/>
      <c r="HS230" s="78"/>
      <c r="HT230" s="78"/>
      <c r="HU230" s="78"/>
      <c r="HW230" s="78"/>
      <c r="HX230" s="78"/>
      <c r="HY230" s="78"/>
      <c r="IA230" s="78"/>
      <c r="IB230" s="78"/>
      <c r="IC230" s="78"/>
      <c r="IE230" s="78"/>
      <c r="IF230" s="78"/>
      <c r="IG230" s="78"/>
      <c r="II230" s="78"/>
      <c r="IJ230" s="78"/>
      <c r="IK230" s="78"/>
      <c r="IM230" s="78"/>
      <c r="IN230" s="78"/>
      <c r="IO230" s="78"/>
      <c r="IQ230" s="78"/>
      <c r="IR230" s="78"/>
      <c r="IS230" s="78"/>
      <c r="IU230" s="78"/>
    </row>
    <row r="231" spans="1:255" ht="15" customHeight="1" x14ac:dyDescent="0.2">
      <c r="A231" s="203"/>
      <c r="E231" s="70"/>
      <c r="G231" s="70"/>
      <c r="H231" s="70"/>
      <c r="I231" s="70"/>
      <c r="K231" s="70"/>
      <c r="L231" s="70"/>
      <c r="M231" s="70"/>
      <c r="O231" s="70"/>
      <c r="P231" s="70"/>
      <c r="Q231" s="70"/>
      <c r="S231" s="70"/>
      <c r="T231" s="70"/>
      <c r="U231" s="78"/>
      <c r="W231" s="78"/>
      <c r="X231" s="78"/>
      <c r="Y231" s="78"/>
      <c r="AA231" s="78"/>
      <c r="AB231" s="78"/>
      <c r="AC231" s="78"/>
      <c r="AE231" s="78"/>
      <c r="AF231" s="78"/>
      <c r="AG231" s="78"/>
      <c r="AI231" s="78"/>
      <c r="AJ231" s="78"/>
      <c r="AK231" s="78"/>
      <c r="AM231" s="78"/>
      <c r="AN231" s="78"/>
      <c r="AO231" s="78"/>
      <c r="AQ231" s="78"/>
      <c r="AR231" s="78"/>
      <c r="AS231" s="78"/>
      <c r="AU231" s="78"/>
      <c r="AV231" s="78"/>
      <c r="AW231" s="78"/>
      <c r="AY231" s="78"/>
      <c r="AZ231" s="78"/>
      <c r="BA231" s="78"/>
      <c r="BC231" s="78"/>
      <c r="BD231" s="78"/>
      <c r="BE231" s="78"/>
      <c r="BG231" s="78"/>
      <c r="BH231" s="78"/>
      <c r="BI231" s="78"/>
      <c r="BK231" s="78"/>
      <c r="BL231" s="78"/>
      <c r="BM231" s="78"/>
      <c r="BO231" s="78"/>
      <c r="BP231" s="78"/>
      <c r="BQ231" s="78"/>
      <c r="BS231" s="78"/>
      <c r="BT231" s="78"/>
      <c r="BU231" s="78"/>
      <c r="BW231" s="78"/>
      <c r="BX231" s="78"/>
      <c r="BY231" s="78"/>
      <c r="CA231" s="78"/>
      <c r="CB231" s="78"/>
      <c r="CC231" s="78"/>
      <c r="CE231" s="78"/>
      <c r="CF231" s="78"/>
      <c r="CG231" s="78"/>
      <c r="CI231" s="78"/>
      <c r="CJ231" s="78"/>
      <c r="CK231" s="78"/>
      <c r="CM231" s="78"/>
      <c r="CN231" s="78"/>
      <c r="CO231" s="78"/>
      <c r="CQ231" s="78"/>
      <c r="CR231" s="78"/>
      <c r="CS231" s="78"/>
      <c r="CU231" s="78"/>
      <c r="CV231" s="78"/>
      <c r="CW231" s="78"/>
      <c r="CY231" s="78"/>
      <c r="CZ231" s="78"/>
      <c r="DA231" s="78"/>
      <c r="DC231" s="78"/>
      <c r="DD231" s="78"/>
      <c r="DE231" s="78"/>
      <c r="DG231" s="78"/>
      <c r="DH231" s="78"/>
      <c r="DI231" s="78"/>
      <c r="DK231" s="78"/>
      <c r="DL231" s="78"/>
      <c r="DM231" s="78"/>
      <c r="DO231" s="78"/>
      <c r="DP231" s="78"/>
      <c r="DQ231" s="78"/>
      <c r="DS231" s="78"/>
      <c r="DT231" s="78"/>
      <c r="DU231" s="78"/>
      <c r="DW231" s="78"/>
      <c r="DX231" s="78"/>
      <c r="DY231" s="78"/>
      <c r="EA231" s="78"/>
      <c r="EB231" s="78"/>
      <c r="EC231" s="78"/>
      <c r="EE231" s="78"/>
      <c r="EF231" s="78"/>
      <c r="EG231" s="78"/>
      <c r="EI231" s="78"/>
      <c r="EJ231" s="78"/>
      <c r="EK231" s="78"/>
      <c r="EM231" s="78"/>
      <c r="EN231" s="78"/>
      <c r="EO231" s="78"/>
      <c r="EQ231" s="78"/>
      <c r="ER231" s="78"/>
      <c r="ES231" s="78"/>
      <c r="EU231" s="78"/>
      <c r="EV231" s="78"/>
      <c r="EW231" s="78"/>
      <c r="EY231" s="78"/>
      <c r="EZ231" s="78"/>
      <c r="FA231" s="78"/>
      <c r="FC231" s="78"/>
      <c r="FD231" s="78"/>
      <c r="FE231" s="78"/>
      <c r="FG231" s="78"/>
      <c r="FH231" s="78"/>
      <c r="FI231" s="78"/>
      <c r="FK231" s="78"/>
      <c r="FL231" s="78"/>
      <c r="FM231" s="78"/>
      <c r="FO231" s="78"/>
      <c r="FP231" s="78"/>
      <c r="FQ231" s="78"/>
      <c r="FS231" s="78"/>
      <c r="FT231" s="78"/>
      <c r="FU231" s="78"/>
      <c r="FW231" s="78"/>
      <c r="FX231" s="78"/>
      <c r="FY231" s="78"/>
      <c r="GA231" s="78"/>
      <c r="GB231" s="78"/>
      <c r="GC231" s="78"/>
      <c r="GE231" s="78"/>
      <c r="GF231" s="78"/>
      <c r="GG231" s="78"/>
      <c r="GI231" s="78"/>
      <c r="GJ231" s="78"/>
      <c r="GK231" s="78"/>
      <c r="GM231" s="78"/>
      <c r="GN231" s="78"/>
      <c r="GO231" s="78"/>
      <c r="GQ231" s="78"/>
      <c r="GR231" s="78"/>
      <c r="GS231" s="78"/>
      <c r="GU231" s="78"/>
      <c r="GV231" s="78"/>
      <c r="GW231" s="78"/>
      <c r="GY231" s="78"/>
      <c r="GZ231" s="78"/>
      <c r="HA231" s="78"/>
      <c r="HC231" s="78"/>
      <c r="HD231" s="78"/>
      <c r="HE231" s="78"/>
      <c r="HG231" s="78"/>
      <c r="HH231" s="78"/>
      <c r="HI231" s="78"/>
      <c r="HK231" s="78"/>
      <c r="HL231" s="78"/>
      <c r="HM231" s="78"/>
      <c r="HO231" s="78"/>
      <c r="HP231" s="78"/>
      <c r="HQ231" s="78"/>
      <c r="HS231" s="78"/>
      <c r="HT231" s="78"/>
      <c r="HU231" s="78"/>
      <c r="HW231" s="78"/>
      <c r="HX231" s="78"/>
      <c r="HY231" s="78"/>
      <c r="IA231" s="78"/>
      <c r="IB231" s="78"/>
      <c r="IC231" s="78"/>
      <c r="IE231" s="78"/>
      <c r="IF231" s="78"/>
      <c r="IG231" s="78"/>
      <c r="II231" s="78"/>
      <c r="IJ231" s="78"/>
      <c r="IK231" s="78"/>
      <c r="IM231" s="78"/>
      <c r="IN231" s="78"/>
      <c r="IO231" s="78"/>
      <c r="IQ231" s="78"/>
      <c r="IR231" s="78"/>
      <c r="IS231" s="78"/>
      <c r="IU231" s="78"/>
    </row>
    <row r="232" spans="1:255" ht="15" customHeight="1" x14ac:dyDescent="0.2">
      <c r="A232" s="203"/>
      <c r="D232" s="75"/>
      <c r="F232" s="70"/>
      <c r="H232" s="70"/>
      <c r="I232" s="70"/>
      <c r="K232" s="70"/>
      <c r="L232" s="70"/>
      <c r="M232" s="70"/>
      <c r="O232" s="70"/>
      <c r="P232" s="70"/>
      <c r="Q232" s="70"/>
      <c r="S232" s="70"/>
      <c r="T232" s="70"/>
      <c r="U232" s="78"/>
      <c r="W232" s="78"/>
      <c r="X232" s="78"/>
      <c r="Y232" s="78"/>
      <c r="AA232" s="78"/>
      <c r="AB232" s="78"/>
      <c r="AC232" s="78"/>
      <c r="AE232" s="78"/>
      <c r="AF232" s="78"/>
      <c r="AG232" s="78"/>
      <c r="AI232" s="78"/>
      <c r="AJ232" s="78"/>
      <c r="AK232" s="78"/>
      <c r="AM232" s="78"/>
      <c r="AN232" s="78"/>
      <c r="AO232" s="78"/>
      <c r="AQ232" s="78"/>
      <c r="AR232" s="78"/>
      <c r="AS232" s="78"/>
      <c r="AU232" s="78"/>
      <c r="AV232" s="78"/>
      <c r="AW232" s="78"/>
      <c r="AY232" s="78"/>
      <c r="AZ232" s="78"/>
      <c r="BA232" s="78"/>
      <c r="BC232" s="78"/>
      <c r="BD232" s="78"/>
      <c r="BE232" s="78"/>
      <c r="BG232" s="78"/>
      <c r="BH232" s="78"/>
      <c r="BI232" s="78"/>
      <c r="BK232" s="78"/>
      <c r="BL232" s="78"/>
      <c r="BM232" s="78"/>
      <c r="BO232" s="78"/>
      <c r="BP232" s="78"/>
      <c r="BQ232" s="78"/>
      <c r="BS232" s="78"/>
      <c r="BT232" s="78"/>
      <c r="BU232" s="78"/>
      <c r="BW232" s="78"/>
      <c r="BX232" s="78"/>
      <c r="BY232" s="78"/>
      <c r="CA232" s="78"/>
      <c r="CB232" s="78"/>
      <c r="CC232" s="78"/>
      <c r="CE232" s="78"/>
      <c r="CF232" s="78"/>
      <c r="CG232" s="78"/>
      <c r="CI232" s="78"/>
      <c r="CJ232" s="78"/>
      <c r="CK232" s="78"/>
      <c r="CM232" s="78"/>
      <c r="CN232" s="78"/>
      <c r="CO232" s="78"/>
      <c r="CQ232" s="78"/>
      <c r="CR232" s="78"/>
      <c r="CS232" s="78"/>
      <c r="CU232" s="78"/>
      <c r="CV232" s="78"/>
      <c r="CW232" s="78"/>
      <c r="CY232" s="78"/>
      <c r="CZ232" s="78"/>
      <c r="DA232" s="78"/>
      <c r="DC232" s="78"/>
      <c r="DD232" s="78"/>
      <c r="DE232" s="78"/>
      <c r="DG232" s="78"/>
      <c r="DH232" s="78"/>
      <c r="DI232" s="78"/>
      <c r="DK232" s="78"/>
      <c r="DL232" s="78"/>
      <c r="DM232" s="78"/>
      <c r="DO232" s="78"/>
      <c r="DP232" s="78"/>
      <c r="DQ232" s="78"/>
      <c r="DS232" s="78"/>
      <c r="DT232" s="78"/>
      <c r="DU232" s="78"/>
      <c r="DW232" s="78"/>
      <c r="DX232" s="78"/>
      <c r="DY232" s="78"/>
      <c r="EA232" s="78"/>
      <c r="EB232" s="78"/>
      <c r="EC232" s="78"/>
      <c r="EE232" s="78"/>
      <c r="EF232" s="78"/>
      <c r="EG232" s="78"/>
      <c r="EI232" s="78"/>
      <c r="EJ232" s="78"/>
      <c r="EK232" s="78"/>
      <c r="EM232" s="78"/>
      <c r="EN232" s="78"/>
      <c r="EO232" s="78"/>
      <c r="EQ232" s="78"/>
      <c r="ER232" s="78"/>
      <c r="ES232" s="78"/>
      <c r="EU232" s="78"/>
      <c r="EV232" s="78"/>
      <c r="EW232" s="78"/>
      <c r="EY232" s="78"/>
      <c r="EZ232" s="78"/>
      <c r="FA232" s="78"/>
      <c r="FC232" s="78"/>
      <c r="FD232" s="78"/>
      <c r="FE232" s="78"/>
      <c r="FG232" s="78"/>
      <c r="FH232" s="78"/>
      <c r="FI232" s="78"/>
      <c r="FK232" s="78"/>
      <c r="FL232" s="78"/>
      <c r="FM232" s="78"/>
      <c r="FO232" s="78"/>
      <c r="FP232" s="78"/>
      <c r="FQ232" s="78"/>
      <c r="FS232" s="78"/>
      <c r="FT232" s="78"/>
      <c r="FU232" s="78"/>
      <c r="FW232" s="78"/>
      <c r="FX232" s="78"/>
      <c r="FY232" s="78"/>
      <c r="GA232" s="78"/>
      <c r="GB232" s="78"/>
      <c r="GC232" s="78"/>
      <c r="GE232" s="78"/>
      <c r="GF232" s="78"/>
      <c r="GG232" s="78"/>
      <c r="GI232" s="78"/>
      <c r="GJ232" s="78"/>
      <c r="GK232" s="78"/>
      <c r="GM232" s="78"/>
      <c r="GN232" s="78"/>
      <c r="GO232" s="78"/>
      <c r="GQ232" s="78"/>
      <c r="GR232" s="78"/>
      <c r="GS232" s="78"/>
      <c r="GU232" s="78"/>
      <c r="GV232" s="78"/>
      <c r="GW232" s="78"/>
      <c r="GY232" s="78"/>
      <c r="GZ232" s="78"/>
      <c r="HA232" s="78"/>
      <c r="HC232" s="78"/>
      <c r="HD232" s="78"/>
      <c r="HE232" s="78"/>
      <c r="HG232" s="78"/>
      <c r="HH232" s="78"/>
      <c r="HI232" s="78"/>
      <c r="HK232" s="78"/>
      <c r="HL232" s="78"/>
      <c r="HM232" s="78"/>
      <c r="HO232" s="78"/>
      <c r="HP232" s="78"/>
      <c r="HQ232" s="78"/>
      <c r="HS232" s="78"/>
      <c r="HT232" s="78"/>
      <c r="HU232" s="78"/>
      <c r="HW232" s="78"/>
      <c r="HX232" s="78"/>
      <c r="HY232" s="78"/>
      <c r="IA232" s="78"/>
      <c r="IB232" s="78"/>
      <c r="IC232" s="78"/>
      <c r="IE232" s="78"/>
      <c r="IF232" s="78"/>
      <c r="IG232" s="78"/>
      <c r="II232" s="78"/>
      <c r="IJ232" s="78"/>
      <c r="IK232" s="78"/>
      <c r="IM232" s="78"/>
      <c r="IN232" s="78"/>
      <c r="IO232" s="78"/>
      <c r="IQ232" s="78"/>
      <c r="IR232" s="78"/>
      <c r="IS232" s="78"/>
      <c r="IU232" s="78"/>
    </row>
    <row r="233" spans="1:255" ht="15" customHeight="1" x14ac:dyDescent="0.2">
      <c r="E233" s="70"/>
      <c r="G233" s="70"/>
      <c r="H233" s="70"/>
      <c r="I233" s="70"/>
      <c r="K233" s="70"/>
      <c r="L233" s="70"/>
      <c r="M233" s="70"/>
      <c r="O233" s="70"/>
      <c r="P233" s="70"/>
      <c r="Q233" s="70"/>
      <c r="S233" s="70"/>
      <c r="T233" s="70"/>
      <c r="U233" s="78"/>
      <c r="W233" s="78"/>
      <c r="X233" s="78"/>
      <c r="Y233" s="78"/>
      <c r="AA233" s="78"/>
      <c r="AB233" s="78"/>
      <c r="AC233" s="78"/>
      <c r="AE233" s="78"/>
      <c r="AF233" s="78"/>
      <c r="AG233" s="78"/>
      <c r="AI233" s="78"/>
      <c r="AJ233" s="78"/>
      <c r="AK233" s="78"/>
      <c r="AM233" s="78"/>
      <c r="AN233" s="78"/>
      <c r="AO233" s="78"/>
      <c r="AQ233" s="78"/>
      <c r="AR233" s="78"/>
      <c r="AS233" s="78"/>
      <c r="AU233" s="78"/>
      <c r="AV233" s="78"/>
      <c r="AW233" s="78"/>
      <c r="AY233" s="78"/>
      <c r="AZ233" s="78"/>
      <c r="BA233" s="78"/>
      <c r="BC233" s="78"/>
      <c r="BD233" s="78"/>
      <c r="BE233" s="78"/>
      <c r="BG233" s="78"/>
      <c r="BH233" s="78"/>
      <c r="BI233" s="78"/>
      <c r="BK233" s="78"/>
      <c r="BL233" s="78"/>
      <c r="BM233" s="78"/>
      <c r="BO233" s="78"/>
      <c r="BP233" s="78"/>
      <c r="BQ233" s="78"/>
      <c r="BS233" s="78"/>
      <c r="BT233" s="78"/>
      <c r="BU233" s="78"/>
      <c r="BW233" s="78"/>
      <c r="BX233" s="78"/>
      <c r="BY233" s="78"/>
      <c r="CA233" s="78"/>
      <c r="CB233" s="78"/>
      <c r="CC233" s="78"/>
      <c r="CE233" s="78"/>
      <c r="CF233" s="78"/>
      <c r="CG233" s="78"/>
      <c r="CI233" s="78"/>
      <c r="CJ233" s="78"/>
      <c r="CK233" s="78"/>
      <c r="CM233" s="78"/>
      <c r="CN233" s="78"/>
      <c r="CO233" s="78"/>
      <c r="CQ233" s="78"/>
      <c r="CR233" s="78"/>
      <c r="CS233" s="78"/>
      <c r="CU233" s="78"/>
      <c r="CV233" s="78"/>
      <c r="CW233" s="78"/>
      <c r="CY233" s="78"/>
      <c r="CZ233" s="78"/>
      <c r="DA233" s="78"/>
      <c r="DC233" s="78"/>
      <c r="DD233" s="78"/>
      <c r="DE233" s="78"/>
      <c r="DG233" s="78"/>
      <c r="DH233" s="78"/>
      <c r="DI233" s="78"/>
      <c r="DK233" s="78"/>
      <c r="DL233" s="78"/>
      <c r="DM233" s="78"/>
      <c r="DO233" s="78"/>
      <c r="DP233" s="78"/>
      <c r="DQ233" s="78"/>
      <c r="DS233" s="78"/>
      <c r="DT233" s="78"/>
      <c r="DU233" s="78"/>
      <c r="DW233" s="78"/>
      <c r="DX233" s="78"/>
      <c r="DY233" s="78"/>
      <c r="EA233" s="78"/>
      <c r="EB233" s="78"/>
      <c r="EC233" s="78"/>
      <c r="EE233" s="78"/>
      <c r="EF233" s="78"/>
      <c r="EG233" s="78"/>
      <c r="EI233" s="78"/>
      <c r="EJ233" s="78"/>
      <c r="EK233" s="78"/>
      <c r="EM233" s="78"/>
      <c r="EN233" s="78"/>
      <c r="EO233" s="78"/>
      <c r="EQ233" s="78"/>
      <c r="ER233" s="78"/>
      <c r="ES233" s="78"/>
      <c r="EU233" s="78"/>
      <c r="EV233" s="78"/>
      <c r="EW233" s="78"/>
      <c r="EY233" s="78"/>
      <c r="EZ233" s="78"/>
      <c r="FA233" s="78"/>
      <c r="FC233" s="78"/>
      <c r="FD233" s="78"/>
      <c r="FE233" s="78"/>
      <c r="FG233" s="78"/>
      <c r="FH233" s="78"/>
      <c r="FI233" s="78"/>
      <c r="FK233" s="78"/>
      <c r="FL233" s="78"/>
      <c r="FM233" s="78"/>
      <c r="FO233" s="78"/>
      <c r="FP233" s="78"/>
      <c r="FQ233" s="78"/>
      <c r="FS233" s="78"/>
      <c r="FT233" s="78"/>
      <c r="FU233" s="78"/>
      <c r="FW233" s="78"/>
      <c r="FX233" s="78"/>
      <c r="FY233" s="78"/>
      <c r="GA233" s="78"/>
      <c r="GB233" s="78"/>
      <c r="GC233" s="78"/>
      <c r="GE233" s="78"/>
      <c r="GF233" s="78"/>
      <c r="GG233" s="78"/>
      <c r="GI233" s="78"/>
      <c r="GJ233" s="78"/>
      <c r="GK233" s="78"/>
      <c r="GM233" s="78"/>
      <c r="GN233" s="78"/>
      <c r="GO233" s="78"/>
      <c r="GQ233" s="78"/>
      <c r="GR233" s="78"/>
      <c r="GS233" s="78"/>
      <c r="GU233" s="78"/>
      <c r="GV233" s="78"/>
      <c r="GW233" s="78"/>
      <c r="GY233" s="78"/>
      <c r="GZ233" s="78"/>
      <c r="HA233" s="78"/>
      <c r="HC233" s="78"/>
      <c r="HD233" s="78"/>
      <c r="HE233" s="78"/>
      <c r="HG233" s="78"/>
      <c r="HH233" s="78"/>
      <c r="HI233" s="78"/>
      <c r="HK233" s="78"/>
      <c r="HL233" s="78"/>
      <c r="HM233" s="78"/>
      <c r="HO233" s="78"/>
      <c r="HP233" s="78"/>
      <c r="HQ233" s="78"/>
      <c r="HS233" s="78"/>
      <c r="HT233" s="78"/>
      <c r="HU233" s="78"/>
      <c r="HW233" s="78"/>
      <c r="HX233" s="78"/>
      <c r="HY233" s="78"/>
      <c r="IA233" s="78"/>
      <c r="IB233" s="78"/>
      <c r="IC233" s="78"/>
      <c r="IE233" s="78"/>
      <c r="IF233" s="78"/>
      <c r="IG233" s="78"/>
      <c r="II233" s="78"/>
      <c r="IJ233" s="78"/>
      <c r="IK233" s="78"/>
      <c r="IM233" s="78"/>
      <c r="IN233" s="78"/>
      <c r="IO233" s="78"/>
      <c r="IQ233" s="78"/>
      <c r="IR233" s="78"/>
      <c r="IS233" s="78"/>
      <c r="IU233" s="78"/>
    </row>
    <row r="234" spans="1:255" ht="15" customHeight="1" x14ac:dyDescent="0.2"/>
    <row r="235" spans="1:255" ht="15" customHeight="1" x14ac:dyDescent="0.2">
      <c r="B235" s="75"/>
      <c r="C235" s="75"/>
    </row>
    <row r="236" spans="1:255" ht="15" customHeight="1" x14ac:dyDescent="0.2">
      <c r="B236" s="70"/>
      <c r="C236" s="75"/>
    </row>
    <row r="237" spans="1:255" ht="15" customHeight="1" x14ac:dyDescent="0.2">
      <c r="B237" s="166"/>
      <c r="C237" s="75"/>
    </row>
    <row r="238" spans="1:255" ht="15" customHeight="1" x14ac:dyDescent="0.2">
      <c r="B238" s="166"/>
      <c r="C238" s="75"/>
    </row>
    <row r="239" spans="1:255" ht="15" customHeight="1" x14ac:dyDescent="0.2">
      <c r="B239" s="166"/>
      <c r="C239" s="75"/>
    </row>
    <row r="240" spans="1:255" ht="15" customHeight="1" x14ac:dyDescent="0.2">
      <c r="B240" s="68"/>
      <c r="C240" s="75"/>
    </row>
    <row r="241" spans="1:8" ht="15" customHeight="1" x14ac:dyDescent="0.2">
      <c r="B241" s="166"/>
      <c r="C241" s="75"/>
    </row>
    <row r="242" spans="1:8" ht="15" customHeight="1" x14ac:dyDescent="0.2">
      <c r="B242" s="75"/>
      <c r="C242" s="75"/>
      <c r="E242" s="69"/>
      <c r="F242" s="69"/>
    </row>
    <row r="243" spans="1:8" ht="15" customHeight="1" x14ac:dyDescent="0.2">
      <c r="B243" s="75"/>
      <c r="C243" s="75"/>
      <c r="E243" s="69"/>
    </row>
    <row r="244" spans="1:8" ht="15" customHeight="1" x14ac:dyDescent="0.2">
      <c r="B244" s="190"/>
      <c r="C244" s="75"/>
      <c r="E244" s="69"/>
    </row>
    <row r="245" spans="1:8" ht="15" customHeight="1" x14ac:dyDescent="0.2">
      <c r="A245" s="221"/>
      <c r="B245" s="75"/>
      <c r="E245" s="69"/>
    </row>
    <row r="246" spans="1:8" ht="15" customHeight="1" x14ac:dyDescent="0.2">
      <c r="A246" s="208"/>
      <c r="B246" s="70"/>
      <c r="E246" s="70"/>
      <c r="H246" s="68"/>
    </row>
    <row r="247" spans="1:8" ht="15" customHeight="1" x14ac:dyDescent="0.2">
      <c r="B247" s="68"/>
      <c r="E247" s="69"/>
    </row>
    <row r="248" spans="1:8" ht="15" customHeight="1" x14ac:dyDescent="0.2">
      <c r="A248" s="187"/>
      <c r="B248" s="70"/>
    </row>
    <row r="249" spans="1:8" ht="15" customHeight="1" x14ac:dyDescent="0.2">
      <c r="B249" s="70"/>
    </row>
    <row r="250" spans="1:8" ht="15" customHeight="1" x14ac:dyDescent="0.2">
      <c r="B250" s="70"/>
    </row>
    <row r="251" spans="1:8" ht="15" customHeight="1" x14ac:dyDescent="0.2">
      <c r="B251" s="70"/>
      <c r="E251" s="191"/>
    </row>
    <row r="252" spans="1:8" ht="15" customHeight="1" x14ac:dyDescent="0.2">
      <c r="B252" s="70"/>
    </row>
    <row r="253" spans="1:8" ht="15" customHeight="1" x14ac:dyDescent="0.2">
      <c r="B253" s="70"/>
      <c r="F253" s="69"/>
    </row>
    <row r="254" spans="1:8" ht="15" customHeight="1" x14ac:dyDescent="0.2">
      <c r="F254" s="69"/>
    </row>
    <row r="255" spans="1:8" ht="15" customHeight="1" x14ac:dyDescent="0.2">
      <c r="F255" s="69"/>
    </row>
    <row r="256" spans="1:8" ht="15" customHeight="1" x14ac:dyDescent="0.2"/>
    <row r="257" spans="1:2" ht="15" customHeight="1" x14ac:dyDescent="0.2"/>
    <row r="258" spans="1:2" ht="15" customHeight="1" x14ac:dyDescent="0.2"/>
    <row r="259" spans="1:2" ht="15" customHeight="1" x14ac:dyDescent="0.2">
      <c r="B259" s="70"/>
    </row>
    <row r="260" spans="1:2" ht="15" customHeight="1" x14ac:dyDescent="0.2">
      <c r="A260" s="221"/>
      <c r="B260" s="70"/>
    </row>
    <row r="261" spans="1:2" ht="15" customHeight="1" x14ac:dyDescent="0.2">
      <c r="A261" s="221"/>
      <c r="B261" s="70"/>
    </row>
    <row r="262" spans="1:2" ht="15" customHeight="1" x14ac:dyDescent="0.2">
      <c r="A262" s="221"/>
      <c r="B262" s="70"/>
    </row>
    <row r="263" spans="1:2" ht="15" customHeight="1" x14ac:dyDescent="0.2">
      <c r="B263" s="70"/>
    </row>
    <row r="264" spans="1:2" ht="15" customHeight="1" x14ac:dyDescent="0.2">
      <c r="A264" s="221"/>
      <c r="B264" s="68"/>
    </row>
    <row r="265" spans="1:2" ht="15" customHeight="1" x14ac:dyDescent="0.2">
      <c r="A265" s="221"/>
      <c r="B265" s="68"/>
    </row>
    <row r="266" spans="1:2" ht="15" customHeight="1" x14ac:dyDescent="0.2">
      <c r="A266" s="221"/>
      <c r="B266" s="68"/>
    </row>
    <row r="267" spans="1:2" ht="15" customHeight="1" x14ac:dyDescent="0.2"/>
    <row r="268" spans="1:2" ht="15" customHeight="1" x14ac:dyDescent="0.2">
      <c r="A268" s="221"/>
    </row>
    <row r="269" spans="1:2" ht="15" customHeight="1" x14ac:dyDescent="0.2"/>
    <row r="270" spans="1:2" ht="15" customHeight="1" x14ac:dyDescent="0.2">
      <c r="A270" s="221"/>
      <c r="B270" s="68"/>
    </row>
    <row r="271" spans="1:2" ht="15" customHeight="1" x14ac:dyDescent="0.2">
      <c r="A271" s="221"/>
      <c r="B271" s="222"/>
    </row>
    <row r="272" spans="1:2" ht="15" customHeight="1" x14ac:dyDescent="0.2">
      <c r="B272" s="68"/>
    </row>
    <row r="273" spans="1:2" ht="15" customHeight="1" x14ac:dyDescent="0.2">
      <c r="B273" s="68"/>
    </row>
    <row r="274" spans="1:2" ht="15" customHeight="1" x14ac:dyDescent="0.2">
      <c r="B274" s="70"/>
    </row>
    <row r="275" spans="1:2" ht="15" customHeight="1" x14ac:dyDescent="0.2">
      <c r="B275" s="68"/>
    </row>
    <row r="276" spans="1:2" ht="15" customHeight="1" x14ac:dyDescent="0.2">
      <c r="B276" s="68"/>
    </row>
    <row r="277" spans="1:2" ht="15" customHeight="1" x14ac:dyDescent="0.2">
      <c r="B277" s="68"/>
    </row>
    <row r="278" spans="1:2" ht="15" customHeight="1" x14ac:dyDescent="0.2"/>
    <row r="279" spans="1:2" ht="15" customHeight="1" x14ac:dyDescent="0.2"/>
    <row r="280" spans="1:2" ht="15" customHeight="1" x14ac:dyDescent="0.2">
      <c r="A280" s="208"/>
    </row>
    <row r="281" spans="1:2" ht="15" customHeight="1" x14ac:dyDescent="0.2">
      <c r="A281" s="208"/>
    </row>
    <row r="282" spans="1:2" ht="15" customHeight="1" x14ac:dyDescent="0.2">
      <c r="A282" s="208"/>
    </row>
    <row r="283" spans="1:2" ht="15" customHeight="1" x14ac:dyDescent="0.2"/>
    <row r="284" spans="1:2" ht="15" customHeight="1" x14ac:dyDescent="0.2">
      <c r="B284" s="70"/>
    </row>
    <row r="285" spans="1:2" ht="15" customHeight="1" x14ac:dyDescent="0.2">
      <c r="B285" s="70"/>
    </row>
    <row r="286" spans="1:2" ht="15" customHeight="1" x14ac:dyDescent="0.2">
      <c r="B286" s="70"/>
    </row>
  </sheetData>
  <mergeCells count="10">
    <mergeCell ref="A185:A187"/>
    <mergeCell ref="A189:A190"/>
    <mergeCell ref="A193:A197"/>
    <mergeCell ref="B200:C200"/>
    <mergeCell ref="A130:A134"/>
    <mergeCell ref="A139:A144"/>
    <mergeCell ref="A156:A158"/>
    <mergeCell ref="A159:A163"/>
    <mergeCell ref="A165:A176"/>
    <mergeCell ref="A180:A181"/>
  </mergeCells>
  <dataValidations disablePrompts="1" count="4">
    <dataValidation allowBlank="1" errorTitle="Entry Message" error="ENTER WHOLE NUMBERS_x000a__x000a_ZERO OR GREATER" sqref="I88:I89 I77:I86 I60:I75 H6:H12 H14:H56" xr:uid="{00000000-0002-0000-0D00-000000000000}"/>
    <dataValidation type="whole" allowBlank="1" showInputMessage="1" showErrorMessage="1" errorTitle="Entry Message" error="ENTER OCCUPANCY CODE FROM _x000a__x000a_WORKSHEET.  THIS IS A WHOLE_x000a__x000a_NUMBER RANGING FROM  0 TO 39" sqref="E186 M88 M77:M86 M60:M75" xr:uid="{00000000-0002-0000-0D00-000001000000}">
      <formula1>0</formula1>
      <formula2>39</formula2>
    </dataValidation>
    <dataValidation type="whole" allowBlank="1" showInputMessage="1" showErrorMessage="1" errorTitle="Entry Message" error="ENTER WHOLE NUMBERS_x000a__x000a_ZERO OR GREATER" sqref="D105 B201:C201 B203:C203 B205:C205 B207:C207 B209:C209 E188 D107:D116 C116 J60:L69 A85 K89:N89 K88:L88 J77:L86 J88:J89 C70:C74 C86:C87 J70:J74 L70:L74 J75:L75 D86:D88 C57:C59 C2:C5 C77:D79 C84:D84 D21 J18:J22 J24:J26 I6:I12 I14:I56" xr:uid="{00000000-0002-0000-0D00-000002000000}">
      <formula1>0</formula1>
      <formula2>1000000000000</formula2>
    </dataValidation>
    <dataValidation allowBlank="1" sqref="E126:E179 E105:E124 B143:B175 B126:B141 B117:B121 D191 D186:D189 E181:E185 E219 D232 N125 N60:N86 N88 D57:D59 D2:D5 O18:O21" xr:uid="{00000000-0002-0000-0D00-000003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5A095-9B10-4F95-A416-A7161DAFD32C}">
  <sheetPr>
    <pageSetUpPr fitToPage="1"/>
  </sheetPr>
  <dimension ref="A1:HO1465"/>
  <sheetViews>
    <sheetView zoomScale="50" zoomScaleNormal="50" zoomScaleSheetLayoutView="50" workbookViewId="0">
      <pane ySplit="3" topLeftCell="A571" activePane="bottomLeft" state="frozen"/>
      <selection activeCell="E4" sqref="E4"/>
      <selection pane="bottomLeft" activeCell="C14" sqref="C14:D15"/>
    </sheetView>
  </sheetViews>
  <sheetFormatPr defaultColWidth="42.85546875" defaultRowHeight="27.6" customHeight="1" x14ac:dyDescent="0.35"/>
  <cols>
    <col min="1" max="1" width="42.85546875" style="241" hidden="1" customWidth="1"/>
    <col min="2" max="2" width="198.85546875" style="242" customWidth="1"/>
    <col min="3" max="3" width="20.5703125" style="242" customWidth="1"/>
    <col min="4" max="4" width="33.7109375" style="242" customWidth="1"/>
    <col min="5" max="5" width="36" style="243" customWidth="1"/>
    <col min="6" max="6" width="57.42578125" style="244" customWidth="1"/>
    <col min="7" max="7" width="33" style="245" customWidth="1"/>
    <col min="8" max="8" width="12.85546875" style="245" customWidth="1"/>
    <col min="9" max="9" width="21.5703125" style="245" customWidth="1"/>
    <col min="10" max="10" width="50.28515625" style="242" customWidth="1"/>
    <col min="11" max="11" width="38" style="242" customWidth="1"/>
    <col min="12" max="12" width="32.28515625" style="246" customWidth="1"/>
    <col min="13" max="13" width="27.28515625" style="246" customWidth="1"/>
    <col min="14" max="14" width="27.28515625" style="247" bestFit="1" customWidth="1"/>
    <col min="15" max="15" width="36.7109375" style="247" bestFit="1" customWidth="1"/>
    <col min="16" max="16" width="19.85546875" style="248" bestFit="1" customWidth="1"/>
    <col min="17" max="17" width="25.42578125" style="248" customWidth="1"/>
    <col min="18" max="18" width="27.28515625" style="249" bestFit="1" customWidth="1"/>
    <col min="19" max="19" width="8.85546875" style="249" customWidth="1"/>
    <col min="20" max="20" width="8.5703125" style="249" customWidth="1"/>
    <col min="21" max="21" width="18" style="250" customWidth="1"/>
    <col min="22" max="22" width="16.5703125" style="251" customWidth="1"/>
    <col min="23" max="23" width="18.5703125" style="251" customWidth="1"/>
    <col min="24" max="24" width="19.7109375" style="252" customWidth="1"/>
    <col min="25" max="25" width="17.42578125" style="253" customWidth="1"/>
    <col min="26" max="27" width="42.85546875" style="254"/>
    <col min="28" max="29" width="42.85546875" style="255"/>
    <col min="30" max="16384" width="42.85546875" style="241"/>
  </cols>
  <sheetData>
    <row r="1" spans="1:223" ht="24" customHeight="1" thickBot="1" x14ac:dyDescent="0.4"/>
    <row r="2" spans="1:223" ht="55.9" customHeight="1" thickBot="1" x14ac:dyDescent="0.4">
      <c r="A2" s="256" t="s">
        <v>172</v>
      </c>
      <c r="B2" s="257" t="s">
        <v>845</v>
      </c>
      <c r="C2" s="257" t="s">
        <v>2723</v>
      </c>
      <c r="D2" s="560" t="s">
        <v>2749</v>
      </c>
      <c r="E2" s="258" t="s">
        <v>61</v>
      </c>
      <c r="F2" s="259" t="s">
        <v>62</v>
      </c>
      <c r="G2" s="260" t="s">
        <v>1997</v>
      </c>
      <c r="H2" s="261" t="s">
        <v>1998</v>
      </c>
      <c r="I2" s="261" t="s">
        <v>2195</v>
      </c>
      <c r="J2" s="260" t="s">
        <v>2040</v>
      </c>
      <c r="K2" s="262"/>
      <c r="L2" s="262"/>
      <c r="M2" s="821" t="s">
        <v>850</v>
      </c>
      <c r="N2" s="817" t="s">
        <v>846</v>
      </c>
      <c r="O2" s="818"/>
      <c r="P2" s="818"/>
      <c r="Q2" s="818"/>
      <c r="R2" s="819"/>
      <c r="S2" s="797"/>
      <c r="T2" s="797"/>
      <c r="U2" s="799" t="s">
        <v>847</v>
      </c>
      <c r="V2" s="800"/>
      <c r="W2" s="800"/>
      <c r="X2" s="800"/>
      <c r="Y2" s="801"/>
    </row>
    <row r="3" spans="1:223" ht="49.9" customHeight="1" x14ac:dyDescent="0.35">
      <c r="B3" s="264"/>
      <c r="C3" s="264"/>
      <c r="D3" s="264"/>
      <c r="E3" s="265"/>
      <c r="F3" s="266"/>
      <c r="G3" s="267"/>
      <c r="H3" s="267"/>
      <c r="I3" s="267"/>
      <c r="J3" s="268"/>
      <c r="K3" s="269" t="s">
        <v>848</v>
      </c>
      <c r="L3" s="269" t="s">
        <v>849</v>
      </c>
      <c r="M3" s="822"/>
      <c r="N3" s="270" t="s">
        <v>851</v>
      </c>
      <c r="O3" s="270" t="s">
        <v>852</v>
      </c>
      <c r="P3" s="271" t="s">
        <v>1929</v>
      </c>
      <c r="Q3" s="271" t="s">
        <v>2722</v>
      </c>
      <c r="R3" s="272" t="s">
        <v>1930</v>
      </c>
      <c r="S3" s="272"/>
      <c r="T3" s="272"/>
      <c r="U3" s="273" t="s">
        <v>264</v>
      </c>
      <c r="V3" s="273" t="s">
        <v>265</v>
      </c>
      <c r="W3" s="273" t="s">
        <v>266</v>
      </c>
      <c r="X3" s="274" t="s">
        <v>1358</v>
      </c>
      <c r="Y3" s="275" t="s">
        <v>428</v>
      </c>
      <c r="AB3" s="254"/>
      <c r="AC3" s="254"/>
    </row>
    <row r="4" spans="1:223" ht="27.6" customHeight="1" x14ac:dyDescent="0.35">
      <c r="B4" s="289" t="s">
        <v>1539</v>
      </c>
      <c r="C4" s="289" t="s">
        <v>2724</v>
      </c>
      <c r="D4" s="289"/>
      <c r="E4" s="290" t="s">
        <v>2992</v>
      </c>
      <c r="F4" s="291" t="s">
        <v>1543</v>
      </c>
      <c r="G4" s="292" t="s">
        <v>777</v>
      </c>
      <c r="H4" s="292" t="s">
        <v>778</v>
      </c>
      <c r="I4" s="292" t="s">
        <v>779</v>
      </c>
      <c r="J4" s="293" t="s">
        <v>1540</v>
      </c>
      <c r="K4" s="293" t="s">
        <v>1541</v>
      </c>
      <c r="L4" s="293" t="s">
        <v>1542</v>
      </c>
      <c r="M4" s="294">
        <v>180000</v>
      </c>
      <c r="N4" s="760">
        <f>41337617.34*1.03</f>
        <v>42577745.860200003</v>
      </c>
      <c r="O4" s="281">
        <f>5149836.48*1.03</f>
        <v>5304331.5744000003</v>
      </c>
      <c r="P4" s="296">
        <v>0</v>
      </c>
      <c r="Q4" s="296">
        <v>0</v>
      </c>
      <c r="R4" s="295">
        <f t="shared" ref="R4:R33" si="0">SUM(N4:Q4)</f>
        <v>47882077.434600003</v>
      </c>
      <c r="S4" s="295"/>
      <c r="T4" s="295"/>
      <c r="U4" s="253">
        <v>8</v>
      </c>
      <c r="V4" s="253">
        <v>6</v>
      </c>
      <c r="W4" s="253">
        <v>1997</v>
      </c>
      <c r="X4" s="297">
        <v>1</v>
      </c>
    </row>
    <row r="5" spans="1:223" ht="62.65" customHeight="1" x14ac:dyDescent="0.35">
      <c r="B5" s="289" t="s">
        <v>2546</v>
      </c>
      <c r="C5" s="289"/>
      <c r="D5" s="289"/>
      <c r="E5" s="290" t="s">
        <v>2552</v>
      </c>
      <c r="F5" s="291" t="s">
        <v>2547</v>
      </c>
      <c r="G5" s="292" t="s">
        <v>2548</v>
      </c>
      <c r="H5" s="292" t="s">
        <v>778</v>
      </c>
      <c r="I5" s="292">
        <v>10011</v>
      </c>
      <c r="J5" s="293" t="s">
        <v>2549</v>
      </c>
      <c r="K5" s="293" t="s">
        <v>2550</v>
      </c>
      <c r="L5" s="293" t="s">
        <v>2551</v>
      </c>
      <c r="M5" s="294">
        <v>43000</v>
      </c>
      <c r="N5" s="760">
        <f>42611678.81*1.03</f>
        <v>43890029.1743</v>
      </c>
      <c r="O5" s="295">
        <v>0</v>
      </c>
      <c r="P5" s="296">
        <v>0</v>
      </c>
      <c r="Q5" s="296"/>
      <c r="R5" s="295">
        <f t="shared" si="0"/>
        <v>43890029.1743</v>
      </c>
      <c r="S5" s="295"/>
      <c r="T5" s="295"/>
      <c r="U5" s="253">
        <v>8</v>
      </c>
      <c r="V5" s="253">
        <v>6</v>
      </c>
      <c r="W5" s="304" t="s">
        <v>2553</v>
      </c>
      <c r="X5" s="305" t="s">
        <v>2555</v>
      </c>
      <c r="Y5" s="253" t="s">
        <v>2554</v>
      </c>
    </row>
    <row r="6" spans="1:223" ht="27.6" customHeight="1" x14ac:dyDescent="0.35">
      <c r="B6" s="289">
        <v>7</v>
      </c>
      <c r="C6" s="289" t="s">
        <v>2582</v>
      </c>
      <c r="D6" s="289"/>
      <c r="E6" s="299" t="s">
        <v>1546</v>
      </c>
      <c r="F6" s="291" t="s">
        <v>1409</v>
      </c>
      <c r="G6" s="292" t="s">
        <v>334</v>
      </c>
      <c r="H6" s="292" t="s">
        <v>778</v>
      </c>
      <c r="I6" s="292">
        <v>14202</v>
      </c>
      <c r="J6" s="293" t="s">
        <v>1547</v>
      </c>
      <c r="K6" s="293" t="s">
        <v>1541</v>
      </c>
      <c r="L6" s="293" t="s">
        <v>1408</v>
      </c>
      <c r="M6" s="294">
        <v>3000</v>
      </c>
      <c r="N6" s="760">
        <f>691821.72*1.03</f>
        <v>712576.37159999995</v>
      </c>
      <c r="O6" s="281">
        <f>153369.51*1.03</f>
        <v>157970.59530000002</v>
      </c>
      <c r="P6" s="296">
        <f>0</f>
        <v>0</v>
      </c>
      <c r="Q6" s="296"/>
      <c r="R6" s="295">
        <f t="shared" si="0"/>
        <v>870546.9669</v>
      </c>
      <c r="S6" s="295"/>
      <c r="T6" s="295"/>
      <c r="U6" s="253">
        <v>8</v>
      </c>
      <c r="V6" s="253">
        <v>1</v>
      </c>
      <c r="W6" s="253">
        <v>1900</v>
      </c>
      <c r="X6" s="297">
        <v>0</v>
      </c>
    </row>
    <row r="7" spans="1:223" ht="27.6" customHeight="1" x14ac:dyDescent="0.35">
      <c r="B7" s="289" t="s">
        <v>1411</v>
      </c>
      <c r="C7" s="289" t="s">
        <v>2725</v>
      </c>
      <c r="D7" s="289"/>
      <c r="E7" s="299" t="s">
        <v>1412</v>
      </c>
      <c r="F7" s="291" t="s">
        <v>1414</v>
      </c>
      <c r="G7" s="292" t="s">
        <v>335</v>
      </c>
      <c r="H7" s="292" t="s">
        <v>778</v>
      </c>
      <c r="I7" s="292" t="s">
        <v>336</v>
      </c>
      <c r="J7" s="293" t="s">
        <v>1413</v>
      </c>
      <c r="K7" s="293" t="s">
        <v>1541</v>
      </c>
      <c r="L7" s="293" t="s">
        <v>1408</v>
      </c>
      <c r="M7" s="294">
        <v>46000</v>
      </c>
      <c r="N7" s="760">
        <f>7662338.74*1.03</f>
        <v>7892208.9022000004</v>
      </c>
      <c r="O7" s="295"/>
      <c r="P7" s="296">
        <f>0</f>
        <v>0</v>
      </c>
      <c r="Q7" s="296"/>
      <c r="R7" s="295">
        <f t="shared" si="0"/>
        <v>7892208.9022000004</v>
      </c>
      <c r="S7" s="295"/>
      <c r="T7" s="295"/>
      <c r="U7" s="253">
        <v>8</v>
      </c>
      <c r="V7" s="253">
        <v>4</v>
      </c>
      <c r="W7" s="253">
        <v>1970</v>
      </c>
      <c r="X7" s="297">
        <v>1</v>
      </c>
    </row>
    <row r="8" spans="1:223" ht="27.6" customHeight="1" x14ac:dyDescent="0.35">
      <c r="B8" s="289" t="s">
        <v>1416</v>
      </c>
      <c r="C8" s="289" t="s">
        <v>2725</v>
      </c>
      <c r="D8" s="289"/>
      <c r="E8" s="299" t="s">
        <v>1417</v>
      </c>
      <c r="F8" s="291" t="s">
        <v>1071</v>
      </c>
      <c r="G8" s="292" t="s">
        <v>337</v>
      </c>
      <c r="H8" s="292" t="s">
        <v>778</v>
      </c>
      <c r="I8" s="292" t="s">
        <v>148</v>
      </c>
      <c r="J8" s="293" t="s">
        <v>1418</v>
      </c>
      <c r="K8" s="293" t="s">
        <v>1541</v>
      </c>
      <c r="L8" s="293" t="s">
        <v>1070</v>
      </c>
      <c r="M8" s="294">
        <v>34000</v>
      </c>
      <c r="N8" s="760">
        <f>6400478.07*1.03</f>
        <v>6592492.4121000003</v>
      </c>
      <c r="O8" s="281">
        <f>2210130.48*1.03</f>
        <v>2276434.3944000001</v>
      </c>
      <c r="P8" s="296">
        <f>0</f>
        <v>0</v>
      </c>
      <c r="Q8" s="296"/>
      <c r="R8" s="295">
        <f t="shared" si="0"/>
        <v>8868926.8065000009</v>
      </c>
      <c r="S8" s="295"/>
      <c r="T8" s="295"/>
      <c r="U8" s="253">
        <v>8</v>
      </c>
      <c r="V8" s="253">
        <v>3</v>
      </c>
      <c r="W8" s="253"/>
      <c r="X8" s="297">
        <v>1</v>
      </c>
    </row>
    <row r="9" spans="1:223" s="253" customFormat="1" ht="27.6" customHeight="1" x14ac:dyDescent="0.35">
      <c r="B9" s="363" t="s">
        <v>3038</v>
      </c>
      <c r="C9" s="363"/>
      <c r="D9" s="363"/>
      <c r="E9" s="372" t="s">
        <v>3042</v>
      </c>
      <c r="F9" s="326" t="s">
        <v>3041</v>
      </c>
      <c r="G9" s="365" t="s">
        <v>3040</v>
      </c>
      <c r="H9" s="365" t="s">
        <v>778</v>
      </c>
      <c r="I9" s="365">
        <v>14618</v>
      </c>
      <c r="J9" s="350" t="s">
        <v>3039</v>
      </c>
      <c r="K9" s="350" t="s">
        <v>1541</v>
      </c>
      <c r="L9" s="350" t="s">
        <v>704</v>
      </c>
      <c r="M9" s="366">
        <v>7600</v>
      </c>
      <c r="N9" s="709">
        <v>0</v>
      </c>
      <c r="O9" s="281">
        <v>1100000</v>
      </c>
      <c r="P9" s="295">
        <v>0</v>
      </c>
      <c r="Q9" s="295">
        <v>0</v>
      </c>
      <c r="R9" s="295">
        <f t="shared" si="0"/>
        <v>1100000</v>
      </c>
      <c r="S9" s="295"/>
      <c r="T9" s="295"/>
      <c r="U9" s="253">
        <v>8</v>
      </c>
      <c r="V9" s="253">
        <v>4</v>
      </c>
      <c r="W9" s="253">
        <v>1976</v>
      </c>
      <c r="X9" s="297"/>
      <c r="Z9" s="362"/>
      <c r="AA9" s="362"/>
      <c r="AB9" s="309"/>
      <c r="AC9" s="309"/>
    </row>
    <row r="10" spans="1:223" ht="27.6" customHeight="1" x14ac:dyDescent="0.35">
      <c r="B10" s="289" t="s">
        <v>490</v>
      </c>
      <c r="C10" s="289" t="s">
        <v>2726</v>
      </c>
      <c r="D10" s="289"/>
      <c r="E10" s="299" t="s">
        <v>491</v>
      </c>
      <c r="F10" s="307" t="s">
        <v>2995</v>
      </c>
      <c r="G10" s="292" t="s">
        <v>2212</v>
      </c>
      <c r="H10" s="292" t="s">
        <v>2213</v>
      </c>
      <c r="I10" s="292">
        <v>10461</v>
      </c>
      <c r="J10" s="293" t="s">
        <v>492</v>
      </c>
      <c r="K10" s="293" t="s">
        <v>1991</v>
      </c>
      <c r="L10" s="241"/>
      <c r="M10" s="255">
        <v>1950</v>
      </c>
      <c r="N10" s="702"/>
      <c r="O10" s="280"/>
      <c r="P10" s="296">
        <f>0</f>
        <v>0</v>
      </c>
      <c r="Q10" s="296"/>
      <c r="R10" s="295">
        <f t="shared" si="0"/>
        <v>0</v>
      </c>
      <c r="S10" s="295"/>
      <c r="T10" s="295"/>
      <c r="U10" s="253"/>
      <c r="V10" s="253">
        <v>6</v>
      </c>
      <c r="W10" s="253"/>
      <c r="X10" s="282"/>
    </row>
    <row r="11" spans="1:223" ht="27.6" customHeight="1" x14ac:dyDescent="0.35">
      <c r="B11" s="289" t="s">
        <v>494</v>
      </c>
      <c r="C11" s="289" t="s">
        <v>2725</v>
      </c>
      <c r="D11" s="289"/>
      <c r="E11" s="299" t="s">
        <v>495</v>
      </c>
      <c r="F11" s="291" t="s">
        <v>1992</v>
      </c>
      <c r="G11" s="292" t="s">
        <v>2214</v>
      </c>
      <c r="H11" s="292" t="s">
        <v>778</v>
      </c>
      <c r="I11" s="292">
        <v>12208</v>
      </c>
      <c r="J11" s="293" t="s">
        <v>1091</v>
      </c>
      <c r="K11" s="293" t="s">
        <v>1991</v>
      </c>
      <c r="L11" s="241"/>
      <c r="M11" s="255">
        <v>160</v>
      </c>
      <c r="N11" s="296">
        <f>0</f>
        <v>0</v>
      </c>
      <c r="O11" s="296">
        <v>6500</v>
      </c>
      <c r="P11" s="296">
        <f>0</f>
        <v>0</v>
      </c>
      <c r="Q11" s="296"/>
      <c r="R11" s="295">
        <f t="shared" si="0"/>
        <v>6500</v>
      </c>
      <c r="S11" s="295"/>
      <c r="T11" s="295"/>
      <c r="U11" s="253"/>
      <c r="V11" s="253"/>
      <c r="W11" s="253"/>
      <c r="X11" s="282"/>
    </row>
    <row r="12" spans="1:223" s="253" customFormat="1" ht="27.6" customHeight="1" x14ac:dyDescent="0.35">
      <c r="A12" s="241"/>
      <c r="B12" s="289" t="s">
        <v>2304</v>
      </c>
      <c r="C12" s="289"/>
      <c r="D12" s="289"/>
      <c r="E12" s="290" t="s">
        <v>1085</v>
      </c>
      <c r="F12" s="291" t="s">
        <v>2306</v>
      </c>
      <c r="G12" s="292" t="s">
        <v>2215</v>
      </c>
      <c r="H12" s="292" t="s">
        <v>778</v>
      </c>
      <c r="I12" s="292">
        <v>13403</v>
      </c>
      <c r="J12" s="293" t="s">
        <v>1092</v>
      </c>
      <c r="K12" s="293" t="s">
        <v>1991</v>
      </c>
      <c r="L12" s="241"/>
      <c r="M12" s="255">
        <v>1000</v>
      </c>
      <c r="N12" s="296">
        <f>0</f>
        <v>0</v>
      </c>
      <c r="O12" s="296">
        <v>6500</v>
      </c>
      <c r="P12" s="296">
        <f>0</f>
        <v>0</v>
      </c>
      <c r="Q12" s="296"/>
      <c r="R12" s="295">
        <f t="shared" si="0"/>
        <v>6500</v>
      </c>
      <c r="S12" s="295"/>
      <c r="T12" s="295"/>
      <c r="X12" s="282"/>
      <c r="Z12" s="254"/>
      <c r="AA12" s="254"/>
      <c r="AB12" s="255"/>
      <c r="AC12" s="255"/>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c r="EG12" s="241"/>
      <c r="EH12" s="241"/>
      <c r="EI12" s="241"/>
      <c r="EJ12" s="241"/>
      <c r="EK12" s="241"/>
      <c r="EL12" s="241"/>
      <c r="EM12" s="241"/>
      <c r="EN12" s="241"/>
      <c r="EO12" s="241"/>
      <c r="EP12" s="241"/>
      <c r="EQ12" s="241"/>
      <c r="ER12" s="241"/>
      <c r="ES12" s="241"/>
      <c r="ET12" s="241"/>
      <c r="EU12" s="241"/>
      <c r="EV12" s="241"/>
      <c r="EW12" s="241"/>
      <c r="EX12" s="241"/>
      <c r="EY12" s="241"/>
      <c r="EZ12" s="241"/>
      <c r="FA12" s="241"/>
      <c r="FB12" s="241"/>
      <c r="FC12" s="241"/>
      <c r="FD12" s="241"/>
      <c r="FE12" s="241"/>
      <c r="FF12" s="241"/>
      <c r="FG12" s="241"/>
      <c r="FH12" s="241"/>
      <c r="FI12" s="241"/>
      <c r="FJ12" s="241"/>
      <c r="FK12" s="241"/>
      <c r="FL12" s="241"/>
      <c r="FM12" s="241"/>
      <c r="FN12" s="241"/>
      <c r="FO12" s="241"/>
      <c r="FP12" s="241"/>
      <c r="FQ12" s="241"/>
      <c r="FR12" s="241"/>
      <c r="FS12" s="241"/>
      <c r="FT12" s="241"/>
      <c r="FU12" s="241"/>
      <c r="FV12" s="241"/>
      <c r="FW12" s="241"/>
      <c r="FX12" s="241"/>
      <c r="FY12" s="241"/>
      <c r="FZ12" s="241"/>
      <c r="GA12" s="241"/>
      <c r="GB12" s="241"/>
      <c r="GC12" s="241"/>
      <c r="GD12" s="241"/>
      <c r="GE12" s="241"/>
      <c r="GF12" s="241"/>
      <c r="GG12" s="241"/>
      <c r="GH12" s="241"/>
      <c r="GI12" s="241"/>
      <c r="GJ12" s="241"/>
      <c r="GK12" s="241"/>
      <c r="GL12" s="241"/>
      <c r="GM12" s="241"/>
      <c r="GN12" s="241"/>
      <c r="GO12" s="241"/>
      <c r="GP12" s="241"/>
      <c r="GQ12" s="241"/>
      <c r="GR12" s="241"/>
      <c r="GS12" s="241"/>
      <c r="GT12" s="241"/>
      <c r="GU12" s="241"/>
      <c r="GV12" s="241"/>
      <c r="GW12" s="241"/>
      <c r="GX12" s="241"/>
      <c r="GY12" s="241"/>
      <c r="GZ12" s="241"/>
      <c r="HA12" s="241"/>
      <c r="HB12" s="241"/>
      <c r="HC12" s="241"/>
      <c r="HD12" s="241"/>
      <c r="HE12" s="241"/>
      <c r="HF12" s="241"/>
      <c r="HG12" s="241"/>
      <c r="HH12" s="241"/>
      <c r="HI12" s="241"/>
      <c r="HJ12" s="241"/>
      <c r="HK12" s="241"/>
      <c r="HL12" s="241"/>
      <c r="HM12" s="241"/>
      <c r="HN12" s="241"/>
      <c r="HO12" s="241"/>
    </row>
    <row r="13" spans="1:223" s="253" customFormat="1" ht="27.6" customHeight="1" x14ac:dyDescent="0.35">
      <c r="A13" s="241"/>
      <c r="B13" s="289" t="s">
        <v>1094</v>
      </c>
      <c r="C13" s="289" t="s">
        <v>2582</v>
      </c>
      <c r="D13" s="289"/>
      <c r="E13" s="299" t="s">
        <v>1095</v>
      </c>
      <c r="F13" s="291" t="s">
        <v>173</v>
      </c>
      <c r="G13" s="292" t="s">
        <v>334</v>
      </c>
      <c r="H13" s="292" t="s">
        <v>778</v>
      </c>
      <c r="I13" s="292">
        <v>14213</v>
      </c>
      <c r="J13" s="293" t="s">
        <v>709</v>
      </c>
      <c r="K13" s="293" t="s">
        <v>1991</v>
      </c>
      <c r="L13" s="241"/>
      <c r="M13" s="255">
        <v>108</v>
      </c>
      <c r="N13" s="296">
        <f>0</f>
        <v>0</v>
      </c>
      <c r="O13" s="296">
        <v>6500</v>
      </c>
      <c r="P13" s="296">
        <f>0</f>
        <v>0</v>
      </c>
      <c r="Q13" s="296"/>
      <c r="R13" s="295">
        <f t="shared" si="0"/>
        <v>6500</v>
      </c>
      <c r="S13" s="295"/>
      <c r="T13" s="295"/>
      <c r="X13" s="282"/>
      <c r="Z13" s="254"/>
      <c r="AA13" s="254"/>
      <c r="AB13" s="255"/>
      <c r="AC13" s="255"/>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c r="EG13" s="241"/>
      <c r="EH13" s="241"/>
      <c r="EI13" s="241"/>
      <c r="EJ13" s="241"/>
      <c r="EK13" s="241"/>
      <c r="EL13" s="241"/>
      <c r="EM13" s="241"/>
      <c r="EN13" s="241"/>
      <c r="EO13" s="241"/>
      <c r="EP13" s="241"/>
      <c r="EQ13" s="241"/>
      <c r="ER13" s="241"/>
      <c r="ES13" s="241"/>
      <c r="ET13" s="241"/>
      <c r="EU13" s="241"/>
      <c r="EV13" s="241"/>
      <c r="EW13" s="241"/>
      <c r="EX13" s="241"/>
      <c r="EY13" s="241"/>
      <c r="EZ13" s="241"/>
      <c r="FA13" s="241"/>
      <c r="FB13" s="241"/>
      <c r="FC13" s="241"/>
      <c r="FD13" s="241"/>
      <c r="FE13" s="241"/>
      <c r="FF13" s="241"/>
      <c r="FG13" s="241"/>
      <c r="FH13" s="241"/>
      <c r="FI13" s="241"/>
      <c r="FJ13" s="241"/>
      <c r="FK13" s="241"/>
      <c r="FL13" s="241"/>
      <c r="FM13" s="241"/>
      <c r="FN13" s="241"/>
      <c r="FO13" s="241"/>
      <c r="FP13" s="241"/>
      <c r="FQ13" s="241"/>
      <c r="FR13" s="241"/>
      <c r="FS13" s="241"/>
      <c r="FT13" s="241"/>
      <c r="FU13" s="241"/>
      <c r="FV13" s="241"/>
      <c r="FW13" s="241"/>
      <c r="FX13" s="241"/>
      <c r="FY13" s="241"/>
      <c r="FZ13" s="241"/>
      <c r="GA13" s="241"/>
      <c r="GB13" s="241"/>
      <c r="GC13" s="241"/>
      <c r="GD13" s="241"/>
      <c r="GE13" s="241"/>
      <c r="GF13" s="241"/>
      <c r="GG13" s="241"/>
      <c r="GH13" s="241"/>
      <c r="GI13" s="241"/>
      <c r="GJ13" s="241"/>
      <c r="GK13" s="241"/>
      <c r="GL13" s="241"/>
      <c r="GM13" s="241"/>
      <c r="GN13" s="241"/>
      <c r="GO13" s="241"/>
      <c r="GP13" s="241"/>
      <c r="GQ13" s="241"/>
      <c r="GR13" s="241"/>
      <c r="GS13" s="241"/>
      <c r="GT13" s="241"/>
      <c r="GU13" s="241"/>
      <c r="GV13" s="241"/>
      <c r="GW13" s="241"/>
      <c r="GX13" s="241"/>
      <c r="GY13" s="241"/>
      <c r="GZ13" s="241"/>
      <c r="HA13" s="241"/>
      <c r="HB13" s="241"/>
      <c r="HC13" s="241"/>
      <c r="HD13" s="241"/>
      <c r="HE13" s="241"/>
      <c r="HF13" s="241"/>
      <c r="HG13" s="241"/>
      <c r="HH13" s="241"/>
      <c r="HI13" s="241"/>
      <c r="HJ13" s="241"/>
      <c r="HK13" s="241"/>
      <c r="HL13" s="241"/>
      <c r="HM13" s="241"/>
      <c r="HN13" s="241"/>
      <c r="HO13" s="241"/>
    </row>
    <row r="14" spans="1:223" s="253" customFormat="1" ht="27.6" customHeight="1" x14ac:dyDescent="0.35">
      <c r="A14" s="241"/>
      <c r="B14" s="707" t="s">
        <v>2302</v>
      </c>
      <c r="C14" s="707"/>
      <c r="D14" s="707"/>
      <c r="E14" s="299" t="s">
        <v>710</v>
      </c>
      <c r="F14" s="307" t="s">
        <v>1993</v>
      </c>
      <c r="G14" s="292" t="s">
        <v>1987</v>
      </c>
      <c r="H14" s="292" t="s">
        <v>778</v>
      </c>
      <c r="I14" s="292">
        <v>11427</v>
      </c>
      <c r="J14" s="293" t="s">
        <v>2299</v>
      </c>
      <c r="K14" s="293" t="s">
        <v>1991</v>
      </c>
      <c r="L14" s="241"/>
      <c r="M14" s="255">
        <v>600</v>
      </c>
      <c r="N14" s="296">
        <f>0</f>
        <v>0</v>
      </c>
      <c r="O14" s="296">
        <v>6500</v>
      </c>
      <c r="P14" s="296">
        <f>0</f>
        <v>0</v>
      </c>
      <c r="Q14" s="296"/>
      <c r="R14" s="295">
        <f t="shared" si="0"/>
        <v>6500</v>
      </c>
      <c r="S14" s="295"/>
      <c r="T14" s="295"/>
      <c r="X14" s="282"/>
      <c r="Z14" s="254"/>
      <c r="AA14" s="254"/>
      <c r="AB14" s="255"/>
      <c r="AC14" s="255"/>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c r="EG14" s="241"/>
      <c r="EH14" s="241"/>
      <c r="EI14" s="241"/>
      <c r="EJ14" s="241"/>
      <c r="EK14" s="241"/>
      <c r="EL14" s="241"/>
      <c r="EM14" s="241"/>
      <c r="EN14" s="241"/>
      <c r="EO14" s="241"/>
      <c r="EP14" s="241"/>
      <c r="EQ14" s="241"/>
      <c r="ER14" s="241"/>
      <c r="ES14" s="241"/>
      <c r="ET14" s="241"/>
      <c r="EU14" s="241"/>
      <c r="EV14" s="241"/>
      <c r="EW14" s="241"/>
      <c r="EX14" s="241"/>
      <c r="EY14" s="241"/>
      <c r="EZ14" s="241"/>
      <c r="FA14" s="241"/>
      <c r="FB14" s="241"/>
      <c r="FC14" s="241"/>
      <c r="FD14" s="241"/>
      <c r="FE14" s="241"/>
      <c r="FF14" s="241"/>
      <c r="FG14" s="241"/>
      <c r="FH14" s="241"/>
      <c r="FI14" s="241"/>
      <c r="FJ14" s="241"/>
      <c r="FK14" s="241"/>
      <c r="FL14" s="241"/>
      <c r="FM14" s="241"/>
      <c r="FN14" s="241"/>
      <c r="FO14" s="241"/>
      <c r="FP14" s="241"/>
      <c r="FQ14" s="241"/>
      <c r="FR14" s="241"/>
      <c r="FS14" s="241"/>
      <c r="FT14" s="241"/>
      <c r="FU14" s="241"/>
      <c r="FV14" s="241"/>
      <c r="FW14" s="241"/>
      <c r="FX14" s="241"/>
      <c r="FY14" s="241"/>
      <c r="FZ14" s="241"/>
      <c r="GA14" s="241"/>
      <c r="GB14" s="241"/>
      <c r="GC14" s="241"/>
      <c r="GD14" s="241"/>
      <c r="GE14" s="241"/>
      <c r="GF14" s="241"/>
      <c r="GG14" s="241"/>
      <c r="GH14" s="241"/>
      <c r="GI14" s="241"/>
      <c r="GJ14" s="241"/>
      <c r="GK14" s="241"/>
      <c r="GL14" s="241"/>
      <c r="GM14" s="241"/>
      <c r="GN14" s="241"/>
      <c r="GO14" s="241"/>
      <c r="GP14" s="241"/>
      <c r="GQ14" s="241"/>
      <c r="GR14" s="241"/>
      <c r="GS14" s="241"/>
      <c r="GT14" s="241"/>
      <c r="GU14" s="241"/>
      <c r="GV14" s="241"/>
      <c r="GW14" s="241"/>
      <c r="GX14" s="241"/>
      <c r="GY14" s="241"/>
      <c r="GZ14" s="241"/>
      <c r="HA14" s="241"/>
      <c r="HB14" s="241"/>
      <c r="HC14" s="241"/>
      <c r="HD14" s="241"/>
      <c r="HE14" s="241"/>
      <c r="HF14" s="241"/>
      <c r="HG14" s="241"/>
      <c r="HH14" s="241"/>
      <c r="HI14" s="241"/>
      <c r="HJ14" s="241"/>
      <c r="HK14" s="241"/>
      <c r="HL14" s="241"/>
      <c r="HM14" s="241"/>
      <c r="HN14" s="241"/>
      <c r="HO14" s="241"/>
    </row>
    <row r="15" spans="1:223" s="253" customFormat="1" ht="27.6" customHeight="1" x14ac:dyDescent="0.35">
      <c r="A15" s="241"/>
      <c r="B15" s="707" t="s">
        <v>2303</v>
      </c>
      <c r="C15" s="707"/>
      <c r="D15" s="707"/>
      <c r="E15" s="325" t="s">
        <v>2301</v>
      </c>
      <c r="F15" s="307" t="s">
        <v>2360</v>
      </c>
      <c r="G15" s="292" t="s">
        <v>1988</v>
      </c>
      <c r="H15" s="292" t="s">
        <v>778</v>
      </c>
      <c r="I15" s="292">
        <v>14902</v>
      </c>
      <c r="J15" s="293" t="s">
        <v>711</v>
      </c>
      <c r="K15" s="241"/>
      <c r="L15" s="241"/>
      <c r="M15" s="255">
        <v>150</v>
      </c>
      <c r="N15" s="280">
        <v>0</v>
      </c>
      <c r="O15" s="280">
        <v>6500</v>
      </c>
      <c r="P15" s="280"/>
      <c r="Q15" s="280"/>
      <c r="R15" s="295">
        <f t="shared" si="0"/>
        <v>6500</v>
      </c>
      <c r="S15" s="295"/>
      <c r="T15" s="295"/>
      <c r="X15" s="282"/>
      <c r="Z15" s="254"/>
      <c r="AA15" s="254"/>
      <c r="AB15" s="255"/>
      <c r="AC15" s="255"/>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c r="EG15" s="241"/>
      <c r="EH15" s="241"/>
      <c r="EI15" s="241"/>
      <c r="EJ15" s="241"/>
      <c r="EK15" s="241"/>
      <c r="EL15" s="241"/>
      <c r="EM15" s="241"/>
      <c r="EN15" s="241"/>
      <c r="EO15" s="241"/>
      <c r="EP15" s="241"/>
      <c r="EQ15" s="241"/>
      <c r="ER15" s="241"/>
      <c r="ES15" s="241"/>
      <c r="ET15" s="241"/>
      <c r="EU15" s="241"/>
      <c r="EV15" s="241"/>
      <c r="EW15" s="241"/>
      <c r="EX15" s="241"/>
      <c r="EY15" s="241"/>
      <c r="EZ15" s="241"/>
      <c r="FA15" s="241"/>
      <c r="FB15" s="241"/>
      <c r="FC15" s="241"/>
      <c r="FD15" s="241"/>
      <c r="FE15" s="241"/>
      <c r="FF15" s="241"/>
      <c r="FG15" s="241"/>
      <c r="FH15" s="241"/>
      <c r="FI15" s="241"/>
      <c r="FJ15" s="241"/>
      <c r="FK15" s="241"/>
      <c r="FL15" s="241"/>
      <c r="FM15" s="241"/>
      <c r="FN15" s="241"/>
      <c r="FO15" s="241"/>
      <c r="FP15" s="241"/>
      <c r="FQ15" s="241"/>
      <c r="FR15" s="241"/>
      <c r="FS15" s="241"/>
      <c r="FT15" s="241"/>
      <c r="FU15" s="241"/>
      <c r="FV15" s="241"/>
      <c r="FW15" s="241"/>
      <c r="FX15" s="241"/>
      <c r="FY15" s="241"/>
      <c r="FZ15" s="241"/>
      <c r="GA15" s="241"/>
      <c r="GB15" s="241"/>
      <c r="GC15" s="241"/>
      <c r="GD15" s="241"/>
      <c r="GE15" s="241"/>
      <c r="GF15" s="241"/>
      <c r="GG15" s="241"/>
      <c r="GH15" s="241"/>
      <c r="GI15" s="241"/>
      <c r="GJ15" s="241"/>
      <c r="GK15" s="241"/>
      <c r="GL15" s="241"/>
      <c r="GM15" s="241"/>
      <c r="GN15" s="241"/>
      <c r="GO15" s="241"/>
      <c r="GP15" s="241"/>
      <c r="GQ15" s="241"/>
      <c r="GR15" s="241"/>
      <c r="GS15" s="241"/>
      <c r="GT15" s="241"/>
      <c r="GU15" s="241"/>
      <c r="GV15" s="241"/>
      <c r="GW15" s="241"/>
      <c r="GX15" s="241"/>
      <c r="GY15" s="241"/>
      <c r="GZ15" s="241"/>
      <c r="HA15" s="241"/>
      <c r="HB15" s="241"/>
      <c r="HC15" s="241"/>
      <c r="HD15" s="241"/>
      <c r="HE15" s="241"/>
      <c r="HF15" s="241"/>
      <c r="HG15" s="241"/>
      <c r="HH15" s="241"/>
      <c r="HI15" s="241"/>
      <c r="HJ15" s="241"/>
      <c r="HK15" s="241"/>
      <c r="HL15" s="241"/>
      <c r="HM15" s="241"/>
      <c r="HN15" s="241"/>
      <c r="HO15" s="241"/>
    </row>
    <row r="16" spans="1:223" s="253" customFormat="1" ht="27.6" customHeight="1" x14ac:dyDescent="0.35">
      <c r="A16" s="241"/>
      <c r="B16" s="289" t="s">
        <v>713</v>
      </c>
      <c r="C16" s="289" t="s">
        <v>2725</v>
      </c>
      <c r="D16" s="289"/>
      <c r="E16" s="299" t="s">
        <v>1302</v>
      </c>
      <c r="F16" s="291" t="s">
        <v>2291</v>
      </c>
      <c r="G16" s="292" t="s">
        <v>1989</v>
      </c>
      <c r="H16" s="292" t="s">
        <v>778</v>
      </c>
      <c r="I16" s="292">
        <v>13210</v>
      </c>
      <c r="J16" s="293" t="s">
        <v>1303</v>
      </c>
      <c r="K16" s="293" t="s">
        <v>1991</v>
      </c>
      <c r="L16" s="241"/>
      <c r="M16" s="255">
        <v>400</v>
      </c>
      <c r="N16" s="296">
        <f>0</f>
        <v>0</v>
      </c>
      <c r="O16" s="296">
        <v>15000</v>
      </c>
      <c r="P16" s="296">
        <f>0</f>
        <v>0</v>
      </c>
      <c r="Q16" s="296"/>
      <c r="R16" s="295">
        <f t="shared" si="0"/>
        <v>15000</v>
      </c>
      <c r="S16" s="295"/>
      <c r="T16" s="295"/>
      <c r="X16" s="282"/>
      <c r="Z16" s="254"/>
      <c r="AA16" s="254"/>
      <c r="AB16" s="255"/>
      <c r="AC16" s="255"/>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c r="EG16" s="241"/>
      <c r="EH16" s="241"/>
      <c r="EI16" s="241"/>
      <c r="EJ16" s="241"/>
      <c r="EK16" s="241"/>
      <c r="EL16" s="241"/>
      <c r="EM16" s="241"/>
      <c r="EN16" s="241"/>
      <c r="EO16" s="241"/>
      <c r="EP16" s="241"/>
      <c r="EQ16" s="241"/>
      <c r="ER16" s="241"/>
      <c r="ES16" s="241"/>
      <c r="ET16" s="241"/>
      <c r="EU16" s="241"/>
      <c r="EV16" s="241"/>
      <c r="EW16" s="241"/>
      <c r="EX16" s="241"/>
      <c r="EY16" s="241"/>
      <c r="EZ16" s="241"/>
      <c r="FA16" s="241"/>
      <c r="FB16" s="241"/>
      <c r="FC16" s="241"/>
      <c r="FD16" s="241"/>
      <c r="FE16" s="241"/>
      <c r="FF16" s="241"/>
      <c r="FG16" s="241"/>
      <c r="FH16" s="241"/>
      <c r="FI16" s="241"/>
      <c r="FJ16" s="241"/>
      <c r="FK16" s="241"/>
      <c r="FL16" s="241"/>
      <c r="FM16" s="241"/>
      <c r="FN16" s="241"/>
      <c r="FO16" s="241"/>
      <c r="FP16" s="241"/>
      <c r="FQ16" s="241"/>
      <c r="FR16" s="241"/>
      <c r="FS16" s="241"/>
      <c r="FT16" s="241"/>
      <c r="FU16" s="241"/>
      <c r="FV16" s="241"/>
      <c r="FW16" s="241"/>
      <c r="FX16" s="241"/>
      <c r="FY16" s="241"/>
      <c r="FZ16" s="241"/>
      <c r="GA16" s="241"/>
      <c r="GB16" s="241"/>
      <c r="GC16" s="241"/>
      <c r="GD16" s="241"/>
      <c r="GE16" s="241"/>
      <c r="GF16" s="241"/>
      <c r="GG16" s="241"/>
      <c r="GH16" s="241"/>
      <c r="GI16" s="241"/>
      <c r="GJ16" s="241"/>
      <c r="GK16" s="241"/>
      <c r="GL16" s="241"/>
      <c r="GM16" s="241"/>
      <c r="GN16" s="241"/>
      <c r="GO16" s="241"/>
      <c r="GP16" s="241"/>
      <c r="GQ16" s="241"/>
      <c r="GR16" s="241"/>
      <c r="GS16" s="241"/>
      <c r="GT16" s="241"/>
      <c r="GU16" s="241"/>
      <c r="GV16" s="241"/>
      <c r="GW16" s="241"/>
      <c r="GX16" s="241"/>
      <c r="GY16" s="241"/>
      <c r="GZ16" s="241"/>
      <c r="HA16" s="241"/>
      <c r="HB16" s="241"/>
      <c r="HC16" s="241"/>
      <c r="HD16" s="241"/>
      <c r="HE16" s="241"/>
      <c r="HF16" s="241"/>
      <c r="HG16" s="241"/>
      <c r="HH16" s="241"/>
      <c r="HI16" s="241"/>
      <c r="HJ16" s="241"/>
      <c r="HK16" s="241"/>
      <c r="HL16" s="241"/>
      <c r="HM16" s="241"/>
      <c r="HN16" s="241"/>
      <c r="HO16" s="241"/>
    </row>
    <row r="17" spans="1:223" s="253" customFormat="1" ht="27.6" customHeight="1" x14ac:dyDescent="0.35">
      <c r="A17" s="241"/>
      <c r="B17" s="289" t="s">
        <v>859</v>
      </c>
      <c r="C17" s="289" t="s">
        <v>2727</v>
      </c>
      <c r="D17" s="289"/>
      <c r="E17" s="299" t="s">
        <v>860</v>
      </c>
      <c r="F17" s="291" t="s">
        <v>2361</v>
      </c>
      <c r="G17" s="292" t="s">
        <v>136</v>
      </c>
      <c r="H17" s="292" t="s">
        <v>778</v>
      </c>
      <c r="I17" s="292">
        <v>10958</v>
      </c>
      <c r="J17" s="293" t="s">
        <v>861</v>
      </c>
      <c r="K17" s="293" t="s">
        <v>1991</v>
      </c>
      <c r="L17" s="241"/>
      <c r="M17" s="255">
        <v>1440</v>
      </c>
      <c r="N17" s="296">
        <f>0</f>
        <v>0</v>
      </c>
      <c r="O17" s="296">
        <v>11680</v>
      </c>
      <c r="P17" s="296">
        <f>0</f>
        <v>0</v>
      </c>
      <c r="Q17" s="296"/>
      <c r="R17" s="295">
        <f t="shared" si="0"/>
        <v>11680</v>
      </c>
      <c r="S17" s="295"/>
      <c r="T17" s="295"/>
      <c r="X17" s="282"/>
      <c r="Z17" s="254"/>
      <c r="AA17" s="254"/>
      <c r="AB17" s="255"/>
      <c r="AC17" s="255"/>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c r="EG17" s="241"/>
      <c r="EH17" s="241"/>
      <c r="EI17" s="241"/>
      <c r="EJ17" s="241"/>
      <c r="EK17" s="241"/>
      <c r="EL17" s="241"/>
      <c r="EM17" s="241"/>
      <c r="EN17" s="241"/>
      <c r="EO17" s="241"/>
      <c r="EP17" s="241"/>
      <c r="EQ17" s="241"/>
      <c r="ER17" s="241"/>
      <c r="ES17" s="241"/>
      <c r="ET17" s="241"/>
      <c r="EU17" s="241"/>
      <c r="EV17" s="241"/>
      <c r="EW17" s="241"/>
      <c r="EX17" s="241"/>
      <c r="EY17" s="241"/>
      <c r="EZ17" s="241"/>
      <c r="FA17" s="241"/>
      <c r="FB17" s="241"/>
      <c r="FC17" s="241"/>
      <c r="FD17" s="241"/>
      <c r="FE17" s="241"/>
      <c r="FF17" s="241"/>
      <c r="FG17" s="241"/>
      <c r="FH17" s="241"/>
      <c r="FI17" s="241"/>
      <c r="FJ17" s="241"/>
      <c r="FK17" s="241"/>
      <c r="FL17" s="241"/>
      <c r="FM17" s="241"/>
      <c r="FN17" s="241"/>
      <c r="FO17" s="241"/>
      <c r="FP17" s="241"/>
      <c r="FQ17" s="241"/>
      <c r="FR17" s="241"/>
      <c r="FS17" s="241"/>
      <c r="FT17" s="241"/>
      <c r="FU17" s="241"/>
      <c r="FV17" s="241"/>
      <c r="FW17" s="241"/>
      <c r="FX17" s="241"/>
      <c r="FY17" s="241"/>
      <c r="FZ17" s="241"/>
      <c r="GA17" s="241"/>
      <c r="GB17" s="241"/>
      <c r="GC17" s="241"/>
      <c r="GD17" s="241"/>
      <c r="GE17" s="241"/>
      <c r="GF17" s="241"/>
      <c r="GG17" s="241"/>
      <c r="GH17" s="241"/>
      <c r="GI17" s="241"/>
      <c r="GJ17" s="241"/>
      <c r="GK17" s="241"/>
      <c r="GL17" s="241"/>
      <c r="GM17" s="241"/>
      <c r="GN17" s="241"/>
      <c r="GO17" s="241"/>
      <c r="GP17" s="241"/>
      <c r="GQ17" s="241"/>
      <c r="GR17" s="241"/>
      <c r="GS17" s="241"/>
      <c r="GT17" s="241"/>
      <c r="GU17" s="241"/>
      <c r="GV17" s="241"/>
      <c r="GW17" s="241"/>
      <c r="GX17" s="241"/>
      <c r="GY17" s="241"/>
      <c r="GZ17" s="241"/>
      <c r="HA17" s="241"/>
      <c r="HB17" s="241"/>
      <c r="HC17" s="241"/>
      <c r="HD17" s="241"/>
      <c r="HE17" s="241"/>
      <c r="HF17" s="241"/>
      <c r="HG17" s="241"/>
      <c r="HH17" s="241"/>
      <c r="HI17" s="241"/>
      <c r="HJ17" s="241"/>
      <c r="HK17" s="241"/>
      <c r="HL17" s="241"/>
      <c r="HM17" s="241"/>
      <c r="HN17" s="241"/>
      <c r="HO17" s="241"/>
    </row>
    <row r="18" spans="1:223" s="253" customFormat="1" ht="27.6" customHeight="1" x14ac:dyDescent="0.35">
      <c r="A18" s="241"/>
      <c r="B18" s="289" t="s">
        <v>1287</v>
      </c>
      <c r="C18" s="289" t="s">
        <v>2725</v>
      </c>
      <c r="D18" s="289"/>
      <c r="E18" s="299" t="s">
        <v>1288</v>
      </c>
      <c r="F18" s="291" t="s">
        <v>2292</v>
      </c>
      <c r="G18" s="292" t="s">
        <v>137</v>
      </c>
      <c r="H18" s="292" t="s">
        <v>778</v>
      </c>
      <c r="I18" s="292">
        <v>13502</v>
      </c>
      <c r="J18" s="293" t="s">
        <v>1082</v>
      </c>
      <c r="K18" s="293" t="s">
        <v>1991</v>
      </c>
      <c r="L18" s="241"/>
      <c r="M18" s="255">
        <v>192</v>
      </c>
      <c r="N18" s="296">
        <f>0</f>
        <v>0</v>
      </c>
      <c r="O18" s="296">
        <v>6500</v>
      </c>
      <c r="P18" s="296">
        <f>0</f>
        <v>0</v>
      </c>
      <c r="Q18" s="296"/>
      <c r="R18" s="295">
        <f t="shared" si="0"/>
        <v>6500</v>
      </c>
      <c r="S18" s="295"/>
      <c r="T18" s="295"/>
      <c r="X18" s="282"/>
      <c r="Z18" s="254"/>
      <c r="AA18" s="254"/>
      <c r="AB18" s="255"/>
      <c r="AC18" s="255"/>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c r="EG18" s="241"/>
      <c r="EH18" s="241"/>
      <c r="EI18" s="241"/>
      <c r="EJ18" s="241"/>
      <c r="EK18" s="241"/>
      <c r="EL18" s="241"/>
      <c r="EM18" s="241"/>
      <c r="EN18" s="241"/>
      <c r="EO18" s="241"/>
      <c r="EP18" s="241"/>
      <c r="EQ18" s="241"/>
      <c r="ER18" s="241"/>
      <c r="ES18" s="241"/>
      <c r="ET18" s="241"/>
      <c r="EU18" s="241"/>
      <c r="EV18" s="241"/>
      <c r="EW18" s="241"/>
      <c r="EX18" s="241"/>
      <c r="EY18" s="241"/>
      <c r="EZ18" s="241"/>
      <c r="FA18" s="241"/>
      <c r="FB18" s="241"/>
      <c r="FC18" s="241"/>
      <c r="FD18" s="241"/>
      <c r="FE18" s="241"/>
      <c r="FF18" s="241"/>
      <c r="FG18" s="241"/>
      <c r="FH18" s="241"/>
      <c r="FI18" s="241"/>
      <c r="FJ18" s="241"/>
      <c r="FK18" s="241"/>
      <c r="FL18" s="241"/>
      <c r="FM18" s="241"/>
      <c r="FN18" s="241"/>
      <c r="FO18" s="241"/>
      <c r="FP18" s="241"/>
      <c r="FQ18" s="241"/>
      <c r="FR18" s="241"/>
      <c r="FS18" s="241"/>
      <c r="FT18" s="241"/>
      <c r="FU18" s="241"/>
      <c r="FV18" s="241"/>
      <c r="FW18" s="241"/>
      <c r="FX18" s="241"/>
      <c r="FY18" s="241"/>
      <c r="FZ18" s="241"/>
      <c r="GA18" s="241"/>
      <c r="GB18" s="241"/>
      <c r="GC18" s="241"/>
      <c r="GD18" s="241"/>
      <c r="GE18" s="241"/>
      <c r="GF18" s="241"/>
      <c r="GG18" s="241"/>
      <c r="GH18" s="241"/>
      <c r="GI18" s="241"/>
      <c r="GJ18" s="241"/>
      <c r="GK18" s="241"/>
      <c r="GL18" s="241"/>
      <c r="GM18" s="241"/>
      <c r="GN18" s="241"/>
      <c r="GO18" s="241"/>
      <c r="GP18" s="241"/>
      <c r="GQ18" s="241"/>
      <c r="GR18" s="241"/>
      <c r="GS18" s="241"/>
      <c r="GT18" s="241"/>
      <c r="GU18" s="241"/>
      <c r="GV18" s="241"/>
      <c r="GW18" s="241"/>
      <c r="GX18" s="241"/>
      <c r="GY18" s="241"/>
      <c r="GZ18" s="241"/>
      <c r="HA18" s="241"/>
      <c r="HB18" s="241"/>
      <c r="HC18" s="241"/>
      <c r="HD18" s="241"/>
      <c r="HE18" s="241"/>
      <c r="HF18" s="241"/>
      <c r="HG18" s="241"/>
      <c r="HH18" s="241"/>
      <c r="HI18" s="241"/>
      <c r="HJ18" s="241"/>
      <c r="HK18" s="241"/>
      <c r="HL18" s="241"/>
      <c r="HM18" s="241"/>
      <c r="HN18" s="241"/>
      <c r="HO18" s="241"/>
    </row>
    <row r="19" spans="1:223" s="253" customFormat="1" ht="27.6" customHeight="1" x14ac:dyDescent="0.35">
      <c r="A19" s="241"/>
      <c r="B19" s="289" t="s">
        <v>1084</v>
      </c>
      <c r="C19" s="289" t="s">
        <v>2582</v>
      </c>
      <c r="D19" s="289"/>
      <c r="E19" s="299" t="s">
        <v>1085</v>
      </c>
      <c r="F19" s="291" t="s">
        <v>1768</v>
      </c>
      <c r="G19" s="292" t="s">
        <v>138</v>
      </c>
      <c r="H19" s="292" t="s">
        <v>2213</v>
      </c>
      <c r="I19" s="292">
        <v>11717</v>
      </c>
      <c r="J19" s="293" t="s">
        <v>1086</v>
      </c>
      <c r="K19" s="293" t="s">
        <v>1991</v>
      </c>
      <c r="L19" s="241"/>
      <c r="M19" s="255">
        <v>2172</v>
      </c>
      <c r="N19" s="296">
        <f>0</f>
        <v>0</v>
      </c>
      <c r="O19" s="296">
        <v>10759</v>
      </c>
      <c r="P19" s="296">
        <f>0</f>
        <v>0</v>
      </c>
      <c r="Q19" s="296"/>
      <c r="R19" s="295">
        <f t="shared" si="0"/>
        <v>10759</v>
      </c>
      <c r="S19" s="295"/>
      <c r="T19" s="295"/>
      <c r="X19" s="282"/>
      <c r="Z19" s="254"/>
      <c r="AA19" s="254"/>
      <c r="AB19" s="255"/>
      <c r="AC19" s="255"/>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c r="EG19" s="241"/>
      <c r="EH19" s="241"/>
      <c r="EI19" s="241"/>
      <c r="EJ19" s="241"/>
      <c r="EK19" s="241"/>
      <c r="EL19" s="241"/>
      <c r="EM19" s="241"/>
      <c r="EN19" s="241"/>
      <c r="EO19" s="241"/>
      <c r="EP19" s="241"/>
      <c r="EQ19" s="241"/>
      <c r="ER19" s="241"/>
      <c r="ES19" s="241"/>
      <c r="ET19" s="241"/>
      <c r="EU19" s="241"/>
      <c r="EV19" s="241"/>
      <c r="EW19" s="241"/>
      <c r="EX19" s="241"/>
      <c r="EY19" s="241"/>
      <c r="EZ19" s="241"/>
      <c r="FA19" s="241"/>
      <c r="FB19" s="241"/>
      <c r="FC19" s="241"/>
      <c r="FD19" s="241"/>
      <c r="FE19" s="241"/>
      <c r="FF19" s="241"/>
      <c r="FG19" s="241"/>
      <c r="FH19" s="241"/>
      <c r="FI19" s="241"/>
      <c r="FJ19" s="241"/>
      <c r="FK19" s="241"/>
      <c r="FL19" s="241"/>
      <c r="FM19" s="241"/>
      <c r="FN19" s="241"/>
      <c r="FO19" s="241"/>
      <c r="FP19" s="241"/>
      <c r="FQ19" s="241"/>
      <c r="FR19" s="241"/>
      <c r="FS19" s="241"/>
      <c r="FT19" s="241"/>
      <c r="FU19" s="241"/>
      <c r="FV19" s="241"/>
      <c r="FW19" s="241"/>
      <c r="FX19" s="241"/>
      <c r="FY19" s="241"/>
      <c r="FZ19" s="241"/>
      <c r="GA19" s="241"/>
      <c r="GB19" s="241"/>
      <c r="GC19" s="241"/>
      <c r="GD19" s="241"/>
      <c r="GE19" s="241"/>
      <c r="GF19" s="241"/>
      <c r="GG19" s="241"/>
      <c r="GH19" s="241"/>
      <c r="GI19" s="241"/>
      <c r="GJ19" s="241"/>
      <c r="GK19" s="241"/>
      <c r="GL19" s="241"/>
      <c r="GM19" s="241"/>
      <c r="GN19" s="241"/>
      <c r="GO19" s="241"/>
      <c r="GP19" s="241"/>
      <c r="GQ19" s="241"/>
      <c r="GR19" s="241"/>
      <c r="GS19" s="241"/>
      <c r="GT19" s="241"/>
      <c r="GU19" s="241"/>
      <c r="GV19" s="241"/>
      <c r="GW19" s="241"/>
      <c r="GX19" s="241"/>
      <c r="GY19" s="241"/>
      <c r="GZ19" s="241"/>
      <c r="HA19" s="241"/>
      <c r="HB19" s="241"/>
      <c r="HC19" s="241"/>
      <c r="HD19" s="241"/>
      <c r="HE19" s="241"/>
      <c r="HF19" s="241"/>
      <c r="HG19" s="241"/>
      <c r="HH19" s="241"/>
      <c r="HI19" s="241"/>
      <c r="HJ19" s="241"/>
      <c r="HK19" s="241"/>
      <c r="HL19" s="241"/>
      <c r="HM19" s="241"/>
      <c r="HN19" s="241"/>
      <c r="HO19" s="241"/>
    </row>
    <row r="20" spans="1:223" s="253" customFormat="1" ht="27.6" customHeight="1" x14ac:dyDescent="0.35">
      <c r="A20" s="241"/>
      <c r="B20" s="328" t="s">
        <v>1088</v>
      </c>
      <c r="C20" s="328"/>
      <c r="D20" s="328"/>
      <c r="E20" s="299" t="s">
        <v>1089</v>
      </c>
      <c r="F20" s="291" t="s">
        <v>296</v>
      </c>
      <c r="G20" s="292" t="s">
        <v>139</v>
      </c>
      <c r="H20" s="292" t="s">
        <v>778</v>
      </c>
      <c r="I20" s="292">
        <v>10962</v>
      </c>
      <c r="J20" s="293" t="s">
        <v>1090</v>
      </c>
      <c r="K20" s="293" t="s">
        <v>1991</v>
      </c>
      <c r="L20" s="241"/>
      <c r="M20" s="255">
        <v>3350</v>
      </c>
      <c r="N20" s="296">
        <f>0</f>
        <v>0</v>
      </c>
      <c r="O20" s="296">
        <v>18000</v>
      </c>
      <c r="P20" s="296">
        <f>0</f>
        <v>0</v>
      </c>
      <c r="Q20" s="296"/>
      <c r="R20" s="295">
        <f t="shared" si="0"/>
        <v>18000</v>
      </c>
      <c r="S20" s="295"/>
      <c r="T20" s="295"/>
      <c r="X20" s="282"/>
      <c r="Z20" s="254"/>
      <c r="AA20" s="254"/>
      <c r="AB20" s="255"/>
      <c r="AC20" s="255"/>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c r="DV20" s="241"/>
      <c r="DW20" s="241"/>
      <c r="DX20" s="241"/>
      <c r="DY20" s="241"/>
      <c r="DZ20" s="241"/>
      <c r="EA20" s="241"/>
      <c r="EB20" s="241"/>
      <c r="EC20" s="241"/>
      <c r="ED20" s="241"/>
      <c r="EE20" s="241"/>
      <c r="EF20" s="241"/>
      <c r="EG20" s="241"/>
      <c r="EH20" s="241"/>
      <c r="EI20" s="241"/>
      <c r="EJ20" s="241"/>
      <c r="EK20" s="241"/>
      <c r="EL20" s="241"/>
      <c r="EM20" s="241"/>
      <c r="EN20" s="241"/>
      <c r="EO20" s="241"/>
      <c r="EP20" s="241"/>
      <c r="EQ20" s="241"/>
      <c r="ER20" s="241"/>
      <c r="ES20" s="241"/>
      <c r="ET20" s="241"/>
      <c r="EU20" s="241"/>
      <c r="EV20" s="241"/>
      <c r="EW20" s="241"/>
      <c r="EX20" s="241"/>
      <c r="EY20" s="241"/>
      <c r="EZ20" s="241"/>
      <c r="FA20" s="241"/>
      <c r="FB20" s="241"/>
      <c r="FC20" s="241"/>
      <c r="FD20" s="241"/>
      <c r="FE20" s="241"/>
      <c r="FF20" s="241"/>
      <c r="FG20" s="241"/>
      <c r="FH20" s="241"/>
      <c r="FI20" s="241"/>
      <c r="FJ20" s="241"/>
      <c r="FK20" s="241"/>
      <c r="FL20" s="241"/>
      <c r="FM20" s="241"/>
      <c r="FN20" s="241"/>
      <c r="FO20" s="241"/>
      <c r="FP20" s="241"/>
      <c r="FQ20" s="241"/>
      <c r="FR20" s="241"/>
      <c r="FS20" s="241"/>
      <c r="FT20" s="241"/>
      <c r="FU20" s="241"/>
      <c r="FV20" s="241"/>
      <c r="FW20" s="241"/>
      <c r="FX20" s="241"/>
      <c r="FY20" s="241"/>
      <c r="FZ20" s="241"/>
      <c r="GA20" s="241"/>
      <c r="GB20" s="241"/>
      <c r="GC20" s="241"/>
      <c r="GD20" s="241"/>
      <c r="GE20" s="241"/>
      <c r="GF20" s="241"/>
      <c r="GG20" s="241"/>
      <c r="GH20" s="241"/>
      <c r="GI20" s="241"/>
      <c r="GJ20" s="241"/>
      <c r="GK20" s="241"/>
      <c r="GL20" s="241"/>
      <c r="GM20" s="241"/>
      <c r="GN20" s="241"/>
      <c r="GO20" s="241"/>
      <c r="GP20" s="241"/>
      <c r="GQ20" s="241"/>
      <c r="GR20" s="241"/>
      <c r="GS20" s="241"/>
      <c r="GT20" s="241"/>
      <c r="GU20" s="241"/>
      <c r="GV20" s="241"/>
      <c r="GW20" s="241"/>
      <c r="GX20" s="241"/>
      <c r="GY20" s="241"/>
      <c r="GZ20" s="241"/>
      <c r="HA20" s="241"/>
      <c r="HB20" s="241"/>
      <c r="HC20" s="241"/>
      <c r="HD20" s="241"/>
      <c r="HE20" s="241"/>
      <c r="HF20" s="241"/>
      <c r="HG20" s="241"/>
      <c r="HH20" s="241"/>
      <c r="HI20" s="241"/>
      <c r="HJ20" s="241"/>
      <c r="HK20" s="241"/>
      <c r="HL20" s="241"/>
      <c r="HM20" s="241"/>
      <c r="HN20" s="241"/>
      <c r="HO20" s="241"/>
    </row>
    <row r="21" spans="1:223" s="253" customFormat="1" ht="27.6" customHeight="1" x14ac:dyDescent="0.35">
      <c r="A21" s="241"/>
      <c r="B21" s="289" t="s">
        <v>708</v>
      </c>
      <c r="C21" s="289"/>
      <c r="D21" s="289"/>
      <c r="E21" s="299" t="s">
        <v>700</v>
      </c>
      <c r="F21" s="291" t="s">
        <v>2293</v>
      </c>
      <c r="G21" s="292" t="s">
        <v>126</v>
      </c>
      <c r="H21" s="292" t="s">
        <v>778</v>
      </c>
      <c r="I21" s="292">
        <v>10305</v>
      </c>
      <c r="J21" s="293" t="s">
        <v>701</v>
      </c>
      <c r="K21" s="293" t="s">
        <v>1991</v>
      </c>
      <c r="L21" s="241"/>
      <c r="M21" s="255">
        <v>290</v>
      </c>
      <c r="N21" s="296">
        <f>0</f>
        <v>0</v>
      </c>
      <c r="O21" s="296">
        <v>6500</v>
      </c>
      <c r="P21" s="296">
        <f>0</f>
        <v>0</v>
      </c>
      <c r="Q21" s="296"/>
      <c r="R21" s="295">
        <f t="shared" si="0"/>
        <v>6500</v>
      </c>
      <c r="S21" s="295"/>
      <c r="T21" s="295"/>
      <c r="X21" s="282"/>
      <c r="Z21" s="254"/>
      <c r="AA21" s="254"/>
      <c r="AB21" s="255"/>
      <c r="AC21" s="255"/>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1"/>
      <c r="CM21" s="241"/>
      <c r="CN21" s="241"/>
      <c r="CO21" s="241"/>
      <c r="CP21" s="241"/>
      <c r="CQ21" s="241"/>
      <c r="CR21" s="241"/>
      <c r="CS21" s="241"/>
      <c r="CT21" s="241"/>
      <c r="CU21" s="241"/>
      <c r="CV21" s="241"/>
      <c r="CW21" s="241"/>
      <c r="CX21" s="241"/>
      <c r="CY21" s="241"/>
      <c r="CZ21" s="241"/>
      <c r="DA21" s="241"/>
      <c r="DB21" s="241"/>
      <c r="DC21" s="241"/>
      <c r="DD21" s="241"/>
      <c r="DE21" s="241"/>
      <c r="DF21" s="241"/>
      <c r="DG21" s="241"/>
      <c r="DH21" s="241"/>
      <c r="DI21" s="241"/>
      <c r="DJ21" s="241"/>
      <c r="DK21" s="241"/>
      <c r="DL21" s="241"/>
      <c r="DM21" s="241"/>
      <c r="DN21" s="241"/>
      <c r="DO21" s="241"/>
      <c r="DP21" s="241"/>
      <c r="DQ21" s="241"/>
      <c r="DR21" s="241"/>
      <c r="DS21" s="241"/>
      <c r="DT21" s="241"/>
      <c r="DU21" s="241"/>
      <c r="DV21" s="241"/>
      <c r="DW21" s="241"/>
      <c r="DX21" s="241"/>
      <c r="DY21" s="241"/>
      <c r="DZ21" s="241"/>
      <c r="EA21" s="241"/>
      <c r="EB21" s="241"/>
      <c r="EC21" s="241"/>
      <c r="ED21" s="241"/>
      <c r="EE21" s="241"/>
      <c r="EF21" s="241"/>
      <c r="EG21" s="241"/>
      <c r="EH21" s="241"/>
      <c r="EI21" s="241"/>
      <c r="EJ21" s="241"/>
      <c r="EK21" s="241"/>
      <c r="EL21" s="241"/>
      <c r="EM21" s="241"/>
      <c r="EN21" s="241"/>
      <c r="EO21" s="241"/>
      <c r="EP21" s="241"/>
      <c r="EQ21" s="241"/>
      <c r="ER21" s="241"/>
      <c r="ES21" s="241"/>
      <c r="ET21" s="241"/>
      <c r="EU21" s="241"/>
      <c r="EV21" s="241"/>
      <c r="EW21" s="241"/>
      <c r="EX21" s="241"/>
      <c r="EY21" s="241"/>
      <c r="EZ21" s="241"/>
      <c r="FA21" s="241"/>
      <c r="FB21" s="241"/>
      <c r="FC21" s="241"/>
      <c r="FD21" s="241"/>
      <c r="FE21" s="241"/>
      <c r="FF21" s="241"/>
      <c r="FG21" s="241"/>
      <c r="FH21" s="241"/>
      <c r="FI21" s="241"/>
      <c r="FJ21" s="241"/>
      <c r="FK21" s="241"/>
      <c r="FL21" s="241"/>
      <c r="FM21" s="241"/>
      <c r="FN21" s="241"/>
      <c r="FO21" s="241"/>
      <c r="FP21" s="241"/>
      <c r="FQ21" s="241"/>
      <c r="FR21" s="241"/>
      <c r="FS21" s="241"/>
      <c r="FT21" s="241"/>
      <c r="FU21" s="241"/>
      <c r="FV21" s="241"/>
      <c r="FW21" s="241"/>
      <c r="FX21" s="241"/>
      <c r="FY21" s="241"/>
      <c r="FZ21" s="241"/>
      <c r="GA21" s="241"/>
      <c r="GB21" s="241"/>
      <c r="GC21" s="241"/>
      <c r="GD21" s="241"/>
      <c r="GE21" s="241"/>
      <c r="GF21" s="241"/>
      <c r="GG21" s="241"/>
      <c r="GH21" s="241"/>
      <c r="GI21" s="241"/>
      <c r="GJ21" s="241"/>
      <c r="GK21" s="241"/>
      <c r="GL21" s="241"/>
      <c r="GM21" s="241"/>
      <c r="GN21" s="241"/>
      <c r="GO21" s="241"/>
      <c r="GP21" s="241"/>
      <c r="GQ21" s="241"/>
      <c r="GR21" s="241"/>
      <c r="GS21" s="241"/>
      <c r="GT21" s="241"/>
      <c r="GU21" s="241"/>
      <c r="GV21" s="241"/>
      <c r="GW21" s="241"/>
      <c r="GX21" s="241"/>
      <c r="GY21" s="241"/>
      <c r="GZ21" s="241"/>
      <c r="HA21" s="241"/>
      <c r="HB21" s="241"/>
      <c r="HC21" s="241"/>
      <c r="HD21" s="241"/>
      <c r="HE21" s="241"/>
      <c r="HF21" s="241"/>
      <c r="HG21" s="241"/>
      <c r="HH21" s="241"/>
      <c r="HI21" s="241"/>
      <c r="HJ21" s="241"/>
      <c r="HK21" s="241"/>
      <c r="HL21" s="241"/>
      <c r="HM21" s="241"/>
      <c r="HN21" s="241"/>
      <c r="HO21" s="241"/>
    </row>
    <row r="22" spans="1:223" s="253" customFormat="1" ht="27.6" customHeight="1" x14ac:dyDescent="0.35">
      <c r="A22" s="241"/>
      <c r="B22" s="289" t="s">
        <v>3036</v>
      </c>
      <c r="C22" s="289"/>
      <c r="D22" s="289"/>
      <c r="E22" s="768">
        <v>7117</v>
      </c>
      <c r="F22" s="307" t="s">
        <v>2996</v>
      </c>
      <c r="G22" s="292" t="s">
        <v>126</v>
      </c>
      <c r="H22" s="292" t="s">
        <v>778</v>
      </c>
      <c r="I22" s="292">
        <v>10305</v>
      </c>
      <c r="J22" s="293" t="s">
        <v>701</v>
      </c>
      <c r="K22" s="293" t="s">
        <v>1991</v>
      </c>
      <c r="L22" s="241"/>
      <c r="M22" s="255">
        <v>2930</v>
      </c>
      <c r="N22" s="280">
        <v>0</v>
      </c>
      <c r="O22" s="280">
        <v>26225</v>
      </c>
      <c r="P22" s="280">
        <v>0</v>
      </c>
      <c r="Q22" s="702"/>
      <c r="R22" s="281">
        <f t="shared" si="0"/>
        <v>26225</v>
      </c>
      <c r="S22" s="295"/>
      <c r="T22" s="295"/>
      <c r="X22" s="282"/>
      <c r="Z22" s="254"/>
      <c r="AA22" s="254"/>
      <c r="AB22" s="255"/>
      <c r="AC22" s="255"/>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c r="EG22" s="241"/>
      <c r="EH22" s="241"/>
      <c r="EI22" s="241"/>
      <c r="EJ22" s="241"/>
      <c r="EK22" s="241"/>
      <c r="EL22" s="241"/>
      <c r="EM22" s="241"/>
      <c r="EN22" s="241"/>
      <c r="EO22" s="241"/>
      <c r="EP22" s="241"/>
      <c r="EQ22" s="241"/>
      <c r="ER22" s="241"/>
      <c r="ES22" s="241"/>
      <c r="ET22" s="241"/>
      <c r="EU22" s="241"/>
      <c r="EV22" s="241"/>
      <c r="EW22" s="241"/>
      <c r="EX22" s="241"/>
      <c r="EY22" s="241"/>
      <c r="EZ22" s="241"/>
      <c r="FA22" s="241"/>
      <c r="FB22" s="241"/>
      <c r="FC22" s="241"/>
      <c r="FD22" s="241"/>
      <c r="FE22" s="241"/>
      <c r="FF22" s="241"/>
      <c r="FG22" s="241"/>
      <c r="FH22" s="241"/>
      <c r="FI22" s="241"/>
      <c r="FJ22" s="241"/>
      <c r="FK22" s="241"/>
      <c r="FL22" s="241"/>
      <c r="FM22" s="241"/>
      <c r="FN22" s="241"/>
      <c r="FO22" s="241"/>
      <c r="FP22" s="241"/>
      <c r="FQ22" s="241"/>
      <c r="FR22" s="241"/>
      <c r="FS22" s="241"/>
      <c r="FT22" s="241"/>
      <c r="FU22" s="241"/>
      <c r="FV22" s="241"/>
      <c r="FW22" s="241"/>
      <c r="FX22" s="241"/>
      <c r="FY22" s="241"/>
      <c r="FZ22" s="241"/>
      <c r="GA22" s="241"/>
      <c r="GB22" s="241"/>
      <c r="GC22" s="241"/>
      <c r="GD22" s="241"/>
      <c r="GE22" s="241"/>
      <c r="GF22" s="241"/>
      <c r="GG22" s="241"/>
      <c r="GH22" s="241"/>
      <c r="GI22" s="241"/>
      <c r="GJ22" s="241"/>
      <c r="GK22" s="241"/>
      <c r="GL22" s="241"/>
      <c r="GM22" s="241"/>
      <c r="GN22" s="241"/>
      <c r="GO22" s="241"/>
      <c r="GP22" s="241"/>
      <c r="GQ22" s="241"/>
      <c r="GR22" s="241"/>
      <c r="GS22" s="241"/>
      <c r="GT22" s="241"/>
      <c r="GU22" s="241"/>
      <c r="GV22" s="241"/>
      <c r="GW22" s="241"/>
      <c r="GX22" s="241"/>
      <c r="GY22" s="241"/>
      <c r="GZ22" s="241"/>
      <c r="HA22" s="241"/>
      <c r="HB22" s="241"/>
      <c r="HC22" s="241"/>
      <c r="HD22" s="241"/>
      <c r="HE22" s="241"/>
      <c r="HF22" s="241"/>
      <c r="HG22" s="241"/>
      <c r="HH22" s="241"/>
      <c r="HI22" s="241"/>
      <c r="HJ22" s="241"/>
      <c r="HK22" s="241"/>
      <c r="HL22" s="241"/>
      <c r="HM22" s="241"/>
      <c r="HN22" s="241"/>
      <c r="HO22" s="241"/>
    </row>
    <row r="23" spans="1:223" s="254" customFormat="1" ht="27.6" customHeight="1" x14ac:dyDescent="0.35">
      <c r="A23" s="241"/>
      <c r="B23" s="289" t="s">
        <v>488</v>
      </c>
      <c r="C23" s="289" t="s">
        <v>2725</v>
      </c>
      <c r="D23" s="289"/>
      <c r="E23" s="299" t="s">
        <v>1986</v>
      </c>
      <c r="F23" s="291" t="s">
        <v>174</v>
      </c>
      <c r="G23" s="292" t="s">
        <v>2211</v>
      </c>
      <c r="H23" s="292" t="s">
        <v>778</v>
      </c>
      <c r="I23" s="292">
        <v>13905</v>
      </c>
      <c r="J23" s="293" t="s">
        <v>1771</v>
      </c>
      <c r="K23" s="293" t="s">
        <v>1991</v>
      </c>
      <c r="L23" s="241"/>
      <c r="M23" s="255">
        <v>2017</v>
      </c>
      <c r="N23" s="296">
        <f>0</f>
        <v>0</v>
      </c>
      <c r="O23" s="280">
        <v>18000</v>
      </c>
      <c r="P23" s="296">
        <f>0</f>
        <v>0</v>
      </c>
      <c r="Q23" s="296"/>
      <c r="R23" s="295">
        <f t="shared" si="0"/>
        <v>18000</v>
      </c>
      <c r="S23" s="295"/>
      <c r="T23" s="295"/>
      <c r="U23" s="253"/>
      <c r="V23" s="253"/>
      <c r="W23" s="253"/>
      <c r="X23" s="282"/>
      <c r="Y23" s="253"/>
      <c r="AB23" s="255"/>
      <c r="AC23" s="255"/>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c r="EG23" s="241"/>
      <c r="EH23" s="241"/>
      <c r="EI23" s="241"/>
      <c r="EJ23" s="241"/>
      <c r="EK23" s="241"/>
      <c r="EL23" s="241"/>
      <c r="EM23" s="241"/>
      <c r="EN23" s="241"/>
      <c r="EO23" s="241"/>
      <c r="EP23" s="241"/>
      <c r="EQ23" s="241"/>
      <c r="ER23" s="241"/>
      <c r="ES23" s="241"/>
      <c r="ET23" s="241"/>
      <c r="EU23" s="241"/>
      <c r="EV23" s="241"/>
      <c r="EW23" s="241"/>
      <c r="EX23" s="241"/>
      <c r="EY23" s="241"/>
      <c r="EZ23" s="241"/>
      <c r="FA23" s="241"/>
      <c r="FB23" s="241"/>
      <c r="FC23" s="241"/>
      <c r="FD23" s="241"/>
      <c r="FE23" s="241"/>
      <c r="FF23" s="241"/>
      <c r="FG23" s="241"/>
      <c r="FH23" s="241"/>
      <c r="FI23" s="241"/>
      <c r="FJ23" s="241"/>
      <c r="FK23" s="241"/>
      <c r="FL23" s="241"/>
      <c r="FM23" s="241"/>
      <c r="FN23" s="241"/>
      <c r="FO23" s="241"/>
      <c r="FP23" s="241"/>
      <c r="FQ23" s="241"/>
      <c r="FR23" s="241"/>
      <c r="FS23" s="241"/>
      <c r="FT23" s="241"/>
      <c r="FU23" s="241"/>
      <c r="FV23" s="241"/>
      <c r="FW23" s="241"/>
      <c r="FX23" s="241"/>
      <c r="FY23" s="241"/>
      <c r="FZ23" s="241"/>
      <c r="GA23" s="241"/>
      <c r="GB23" s="241"/>
      <c r="GC23" s="241"/>
      <c r="GD23" s="241"/>
      <c r="GE23" s="241"/>
      <c r="GF23" s="241"/>
      <c r="GG23" s="241"/>
      <c r="GH23" s="241"/>
      <c r="GI23" s="241"/>
      <c r="GJ23" s="241"/>
      <c r="GK23" s="241"/>
      <c r="GL23" s="241"/>
      <c r="GM23" s="241"/>
      <c r="GN23" s="241"/>
      <c r="GO23" s="241"/>
      <c r="GP23" s="241"/>
      <c r="GQ23" s="241"/>
      <c r="GR23" s="241"/>
      <c r="GS23" s="241"/>
      <c r="GT23" s="241"/>
      <c r="GU23" s="241"/>
      <c r="GV23" s="241"/>
      <c r="GW23" s="241"/>
      <c r="GX23" s="241"/>
      <c r="GY23" s="241"/>
      <c r="GZ23" s="241"/>
      <c r="HA23" s="241"/>
      <c r="HB23" s="241"/>
      <c r="HC23" s="241"/>
      <c r="HD23" s="241"/>
      <c r="HE23" s="241"/>
      <c r="HF23" s="241"/>
      <c r="HG23" s="241"/>
      <c r="HH23" s="241"/>
      <c r="HI23" s="241"/>
      <c r="HJ23" s="241"/>
      <c r="HK23" s="241"/>
      <c r="HL23" s="241"/>
      <c r="HM23" s="241"/>
      <c r="HN23" s="241"/>
      <c r="HO23" s="241"/>
    </row>
    <row r="24" spans="1:223" s="254" customFormat="1" ht="27.6" customHeight="1" x14ac:dyDescent="0.35">
      <c r="A24" s="241"/>
      <c r="B24" s="289" t="s">
        <v>39</v>
      </c>
      <c r="C24" s="289" t="s">
        <v>2725</v>
      </c>
      <c r="D24" s="289"/>
      <c r="E24" s="299" t="s">
        <v>40</v>
      </c>
      <c r="F24" s="291" t="s">
        <v>2294</v>
      </c>
      <c r="G24" s="292" t="s">
        <v>128</v>
      </c>
      <c r="H24" s="292" t="s">
        <v>778</v>
      </c>
      <c r="I24" s="292">
        <v>13669</v>
      </c>
      <c r="J24" s="293" t="s">
        <v>41</v>
      </c>
      <c r="K24" s="331" t="s">
        <v>1991</v>
      </c>
      <c r="L24" s="241"/>
      <c r="M24" s="255">
        <v>3000</v>
      </c>
      <c r="N24" s="332">
        <f>0</f>
        <v>0</v>
      </c>
      <c r="O24" s="332">
        <v>6500</v>
      </c>
      <c r="P24" s="332">
        <f>0</f>
        <v>0</v>
      </c>
      <c r="Q24" s="332"/>
      <c r="R24" s="295">
        <f t="shared" si="0"/>
        <v>6500</v>
      </c>
      <c r="S24" s="295"/>
      <c r="T24" s="295"/>
      <c r="U24" s="253"/>
      <c r="V24" s="253"/>
      <c r="W24" s="253"/>
      <c r="X24" s="282"/>
      <c r="Y24" s="330"/>
      <c r="AB24" s="255"/>
      <c r="AC24" s="255"/>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c r="EG24" s="241"/>
      <c r="EH24" s="241"/>
      <c r="EI24" s="241"/>
      <c r="EJ24" s="241"/>
      <c r="EK24" s="241"/>
      <c r="EL24" s="241"/>
      <c r="EM24" s="241"/>
      <c r="EN24" s="241"/>
      <c r="EO24" s="241"/>
      <c r="EP24" s="241"/>
      <c r="EQ24" s="241"/>
      <c r="ER24" s="241"/>
      <c r="ES24" s="241"/>
      <c r="ET24" s="241"/>
      <c r="EU24" s="241"/>
      <c r="EV24" s="241"/>
      <c r="EW24" s="241"/>
      <c r="EX24" s="241"/>
      <c r="EY24" s="241"/>
      <c r="EZ24" s="241"/>
      <c r="FA24" s="241"/>
      <c r="FB24" s="241"/>
      <c r="FC24" s="241"/>
      <c r="FD24" s="241"/>
      <c r="FE24" s="241"/>
      <c r="FF24" s="241"/>
      <c r="FG24" s="241"/>
      <c r="FH24" s="241"/>
      <c r="FI24" s="241"/>
      <c r="FJ24" s="241"/>
      <c r="FK24" s="241"/>
      <c r="FL24" s="241"/>
      <c r="FM24" s="241"/>
      <c r="FN24" s="241"/>
      <c r="FO24" s="241"/>
      <c r="FP24" s="241"/>
      <c r="FQ24" s="241"/>
      <c r="FR24" s="241"/>
      <c r="FS24" s="241"/>
      <c r="FT24" s="241"/>
      <c r="FU24" s="241"/>
      <c r="FV24" s="241"/>
      <c r="FW24" s="241"/>
      <c r="FX24" s="241"/>
      <c r="FY24" s="241"/>
      <c r="FZ24" s="241"/>
      <c r="GA24" s="241"/>
      <c r="GB24" s="241"/>
      <c r="GC24" s="241"/>
      <c r="GD24" s="241"/>
      <c r="GE24" s="241"/>
      <c r="GF24" s="241"/>
      <c r="GG24" s="241"/>
      <c r="GH24" s="241"/>
      <c r="GI24" s="241"/>
      <c r="GJ24" s="241"/>
      <c r="GK24" s="241"/>
      <c r="GL24" s="241"/>
      <c r="GM24" s="241"/>
      <c r="GN24" s="241"/>
      <c r="GO24" s="241"/>
      <c r="GP24" s="241"/>
      <c r="GQ24" s="241"/>
      <c r="GR24" s="241"/>
      <c r="GS24" s="241"/>
      <c r="GT24" s="241"/>
      <c r="GU24" s="241"/>
      <c r="GV24" s="241"/>
      <c r="GW24" s="241"/>
      <c r="GX24" s="241"/>
      <c r="GY24" s="241"/>
      <c r="GZ24" s="241"/>
      <c r="HA24" s="241"/>
      <c r="HB24" s="241"/>
      <c r="HC24" s="241"/>
      <c r="HD24" s="241"/>
      <c r="HE24" s="241"/>
      <c r="HF24" s="241"/>
      <c r="HG24" s="241"/>
      <c r="HH24" s="241"/>
      <c r="HI24" s="241"/>
      <c r="HJ24" s="241"/>
      <c r="HK24" s="241"/>
      <c r="HL24" s="241"/>
      <c r="HM24" s="241"/>
      <c r="HN24" s="241"/>
      <c r="HO24" s="241"/>
    </row>
    <row r="25" spans="1:223" s="254" customFormat="1" ht="27.6" customHeight="1" x14ac:dyDescent="0.35">
      <c r="A25" s="241"/>
      <c r="B25" s="289" t="s">
        <v>431</v>
      </c>
      <c r="C25" s="289" t="s">
        <v>2725</v>
      </c>
      <c r="D25" s="289"/>
      <c r="E25" s="299" t="s">
        <v>42</v>
      </c>
      <c r="F25" s="291" t="s">
        <v>2295</v>
      </c>
      <c r="G25" s="292" t="s">
        <v>129</v>
      </c>
      <c r="H25" s="292" t="s">
        <v>778</v>
      </c>
      <c r="I25" s="292">
        <v>11428</v>
      </c>
      <c r="J25" s="293" t="s">
        <v>432</v>
      </c>
      <c r="K25" s="293" t="s">
        <v>1991</v>
      </c>
      <c r="L25" s="241"/>
      <c r="M25" s="335">
        <v>3071</v>
      </c>
      <c r="N25" s="296">
        <f>0</f>
        <v>0</v>
      </c>
      <c r="O25" s="296">
        <v>15000</v>
      </c>
      <c r="P25" s="296">
        <f>0</f>
        <v>0</v>
      </c>
      <c r="Q25" s="296"/>
      <c r="R25" s="295">
        <f t="shared" si="0"/>
        <v>15000</v>
      </c>
      <c r="S25" s="295"/>
      <c r="T25" s="295"/>
      <c r="U25" s="253"/>
      <c r="V25" s="253"/>
      <c r="W25" s="253"/>
      <c r="X25" s="282"/>
      <c r="Y25" s="253"/>
      <c r="AB25" s="255"/>
      <c r="AC25" s="255"/>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c r="BM25" s="241"/>
      <c r="BN25" s="241"/>
      <c r="BO25" s="241"/>
      <c r="BP25" s="241"/>
      <c r="BQ25" s="241"/>
      <c r="BR25" s="241"/>
      <c r="BS25" s="241"/>
      <c r="BT25" s="241"/>
      <c r="BU25" s="241"/>
      <c r="BV25" s="241"/>
      <c r="BW25" s="241"/>
      <c r="BX25" s="241"/>
      <c r="BY25" s="241"/>
      <c r="BZ25" s="241"/>
      <c r="CA25" s="241"/>
      <c r="CB25" s="241"/>
      <c r="CC25" s="241"/>
      <c r="CD25" s="241"/>
      <c r="CE25" s="241"/>
      <c r="CF25" s="241"/>
      <c r="CG25" s="241"/>
      <c r="CH25" s="241"/>
      <c r="CI25" s="241"/>
      <c r="CJ25" s="241"/>
      <c r="CK25" s="241"/>
      <c r="CL25" s="241"/>
      <c r="CM25" s="241"/>
      <c r="CN25" s="241"/>
      <c r="CO25" s="241"/>
      <c r="CP25" s="241"/>
      <c r="CQ25" s="241"/>
      <c r="CR25" s="241"/>
      <c r="CS25" s="241"/>
      <c r="CT25" s="241"/>
      <c r="CU25" s="241"/>
      <c r="CV25" s="241"/>
      <c r="CW25" s="241"/>
      <c r="CX25" s="241"/>
      <c r="CY25" s="241"/>
      <c r="CZ25" s="241"/>
      <c r="DA25" s="241"/>
      <c r="DB25" s="241"/>
      <c r="DC25" s="241"/>
      <c r="DD25" s="241"/>
      <c r="DE25" s="241"/>
      <c r="DF25" s="241"/>
      <c r="DG25" s="241"/>
      <c r="DH25" s="241"/>
      <c r="DI25" s="241"/>
      <c r="DJ25" s="241"/>
      <c r="DK25" s="241"/>
      <c r="DL25" s="241"/>
      <c r="DM25" s="241"/>
      <c r="DN25" s="241"/>
      <c r="DO25" s="241"/>
      <c r="DP25" s="241"/>
      <c r="DQ25" s="241"/>
      <c r="DR25" s="241"/>
      <c r="DS25" s="241"/>
      <c r="DT25" s="241"/>
      <c r="DU25" s="241"/>
      <c r="DV25" s="241"/>
      <c r="DW25" s="241"/>
      <c r="DX25" s="241"/>
      <c r="DY25" s="241"/>
      <c r="DZ25" s="241"/>
      <c r="EA25" s="241"/>
      <c r="EB25" s="241"/>
      <c r="EC25" s="241"/>
      <c r="ED25" s="241"/>
      <c r="EE25" s="241"/>
      <c r="EF25" s="241"/>
      <c r="EG25" s="241"/>
      <c r="EH25" s="241"/>
      <c r="EI25" s="241"/>
      <c r="EJ25" s="241"/>
      <c r="EK25" s="241"/>
      <c r="EL25" s="241"/>
      <c r="EM25" s="241"/>
      <c r="EN25" s="241"/>
      <c r="EO25" s="241"/>
      <c r="EP25" s="241"/>
      <c r="EQ25" s="241"/>
      <c r="ER25" s="241"/>
      <c r="ES25" s="241"/>
      <c r="ET25" s="241"/>
      <c r="EU25" s="241"/>
      <c r="EV25" s="241"/>
      <c r="EW25" s="241"/>
      <c r="EX25" s="241"/>
      <c r="EY25" s="241"/>
      <c r="EZ25" s="241"/>
      <c r="FA25" s="241"/>
      <c r="FB25" s="241"/>
      <c r="FC25" s="241"/>
      <c r="FD25" s="241"/>
      <c r="FE25" s="241"/>
      <c r="FF25" s="241"/>
      <c r="FG25" s="241"/>
      <c r="FH25" s="241"/>
      <c r="FI25" s="241"/>
      <c r="FJ25" s="241"/>
      <c r="FK25" s="241"/>
      <c r="FL25" s="241"/>
      <c r="FM25" s="241"/>
      <c r="FN25" s="241"/>
      <c r="FO25" s="241"/>
      <c r="FP25" s="241"/>
      <c r="FQ25" s="241"/>
      <c r="FR25" s="241"/>
      <c r="FS25" s="241"/>
      <c r="FT25" s="241"/>
      <c r="FU25" s="241"/>
      <c r="FV25" s="241"/>
      <c r="FW25" s="241"/>
      <c r="FX25" s="241"/>
      <c r="FY25" s="241"/>
      <c r="FZ25" s="241"/>
      <c r="GA25" s="241"/>
      <c r="GB25" s="241"/>
      <c r="GC25" s="241"/>
      <c r="GD25" s="241"/>
      <c r="GE25" s="241"/>
      <c r="GF25" s="241"/>
      <c r="GG25" s="241"/>
      <c r="GH25" s="241"/>
      <c r="GI25" s="241"/>
      <c r="GJ25" s="241"/>
      <c r="GK25" s="241"/>
      <c r="GL25" s="241"/>
      <c r="GM25" s="241"/>
      <c r="GN25" s="241"/>
      <c r="GO25" s="241"/>
      <c r="GP25" s="241"/>
      <c r="GQ25" s="241"/>
      <c r="GR25" s="241"/>
      <c r="GS25" s="241"/>
      <c r="GT25" s="241"/>
      <c r="GU25" s="241"/>
      <c r="GV25" s="241"/>
      <c r="GW25" s="241"/>
      <c r="GX25" s="241"/>
      <c r="GY25" s="241"/>
      <c r="GZ25" s="241"/>
      <c r="HA25" s="241"/>
      <c r="HB25" s="241"/>
      <c r="HC25" s="241"/>
      <c r="HD25" s="241"/>
      <c r="HE25" s="241"/>
      <c r="HF25" s="241"/>
      <c r="HG25" s="241"/>
      <c r="HH25" s="241"/>
      <c r="HI25" s="241"/>
      <c r="HJ25" s="241"/>
      <c r="HK25" s="241"/>
      <c r="HL25" s="241"/>
      <c r="HM25" s="241"/>
      <c r="HN25" s="241"/>
      <c r="HO25" s="241"/>
    </row>
    <row r="26" spans="1:223" s="254" customFormat="1" ht="27.6" customHeight="1" x14ac:dyDescent="0.35">
      <c r="A26" s="241"/>
      <c r="B26" s="289" t="s">
        <v>434</v>
      </c>
      <c r="C26" s="289" t="s">
        <v>2725</v>
      </c>
      <c r="D26" s="289"/>
      <c r="E26" s="299" t="s">
        <v>43</v>
      </c>
      <c r="F26" s="291" t="s">
        <v>2296</v>
      </c>
      <c r="G26" s="292" t="s">
        <v>130</v>
      </c>
      <c r="H26" s="292" t="s">
        <v>778</v>
      </c>
      <c r="I26" s="292">
        <v>11208</v>
      </c>
      <c r="J26" s="293" t="s">
        <v>435</v>
      </c>
      <c r="K26" s="293" t="s">
        <v>1991</v>
      </c>
      <c r="L26" s="241"/>
      <c r="M26" s="255">
        <v>1340</v>
      </c>
      <c r="N26" s="296">
        <f>0</f>
        <v>0</v>
      </c>
      <c r="O26" s="296">
        <v>6500</v>
      </c>
      <c r="P26" s="296">
        <f>0</f>
        <v>0</v>
      </c>
      <c r="Q26" s="296"/>
      <c r="R26" s="295">
        <f t="shared" si="0"/>
        <v>6500</v>
      </c>
      <c r="S26" s="295"/>
      <c r="T26" s="295"/>
      <c r="U26" s="253"/>
      <c r="V26" s="253"/>
      <c r="W26" s="253"/>
      <c r="X26" s="282"/>
      <c r="Y26" s="253"/>
      <c r="AB26" s="255"/>
      <c r="AC26" s="255"/>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c r="EG26" s="241"/>
      <c r="EH26" s="241"/>
      <c r="EI26" s="241"/>
      <c r="EJ26" s="241"/>
      <c r="EK26" s="241"/>
      <c r="EL26" s="241"/>
      <c r="EM26" s="241"/>
      <c r="EN26" s="241"/>
      <c r="EO26" s="241"/>
      <c r="EP26" s="241"/>
      <c r="EQ26" s="241"/>
      <c r="ER26" s="241"/>
      <c r="ES26" s="241"/>
      <c r="ET26" s="241"/>
      <c r="EU26" s="241"/>
      <c r="EV26" s="241"/>
      <c r="EW26" s="241"/>
      <c r="EX26" s="241"/>
      <c r="EY26" s="241"/>
      <c r="EZ26" s="241"/>
      <c r="FA26" s="241"/>
      <c r="FB26" s="241"/>
      <c r="FC26" s="241"/>
      <c r="FD26" s="241"/>
      <c r="FE26" s="241"/>
      <c r="FF26" s="241"/>
      <c r="FG26" s="241"/>
      <c r="FH26" s="241"/>
      <c r="FI26" s="241"/>
      <c r="FJ26" s="241"/>
      <c r="FK26" s="241"/>
      <c r="FL26" s="241"/>
      <c r="FM26" s="241"/>
      <c r="FN26" s="241"/>
      <c r="FO26" s="241"/>
      <c r="FP26" s="241"/>
      <c r="FQ26" s="241"/>
      <c r="FR26" s="241"/>
      <c r="FS26" s="241"/>
      <c r="FT26" s="241"/>
      <c r="FU26" s="241"/>
      <c r="FV26" s="241"/>
      <c r="FW26" s="241"/>
      <c r="FX26" s="241"/>
      <c r="FY26" s="241"/>
      <c r="FZ26" s="241"/>
      <c r="GA26" s="241"/>
      <c r="GB26" s="241"/>
      <c r="GC26" s="241"/>
      <c r="GD26" s="241"/>
      <c r="GE26" s="241"/>
      <c r="GF26" s="241"/>
      <c r="GG26" s="241"/>
      <c r="GH26" s="241"/>
      <c r="GI26" s="241"/>
      <c r="GJ26" s="241"/>
      <c r="GK26" s="241"/>
      <c r="GL26" s="241"/>
      <c r="GM26" s="241"/>
      <c r="GN26" s="241"/>
      <c r="GO26" s="241"/>
      <c r="GP26" s="241"/>
      <c r="GQ26" s="241"/>
      <c r="GR26" s="241"/>
      <c r="GS26" s="241"/>
      <c r="GT26" s="241"/>
      <c r="GU26" s="241"/>
      <c r="GV26" s="241"/>
      <c r="GW26" s="241"/>
      <c r="GX26" s="241"/>
      <c r="GY26" s="241"/>
      <c r="GZ26" s="241"/>
      <c r="HA26" s="241"/>
      <c r="HB26" s="241"/>
      <c r="HC26" s="241"/>
      <c r="HD26" s="241"/>
      <c r="HE26" s="241"/>
      <c r="HF26" s="241"/>
      <c r="HG26" s="241"/>
      <c r="HH26" s="241"/>
      <c r="HI26" s="241"/>
      <c r="HJ26" s="241"/>
      <c r="HK26" s="241"/>
      <c r="HL26" s="241"/>
      <c r="HM26" s="241"/>
      <c r="HN26" s="241"/>
      <c r="HO26" s="241"/>
    </row>
    <row r="27" spans="1:223" s="254" customFormat="1" ht="27.6" customHeight="1" x14ac:dyDescent="0.35">
      <c r="A27" s="241"/>
      <c r="B27" s="289" t="s">
        <v>1461</v>
      </c>
      <c r="C27" s="289"/>
      <c r="D27" s="289"/>
      <c r="E27" s="299" t="s">
        <v>1462</v>
      </c>
      <c r="F27" s="291" t="s">
        <v>140</v>
      </c>
      <c r="G27" s="292" t="s">
        <v>131</v>
      </c>
      <c r="H27" s="292" t="s">
        <v>778</v>
      </c>
      <c r="I27" s="292">
        <v>14224</v>
      </c>
      <c r="J27" s="293" t="s">
        <v>1463</v>
      </c>
      <c r="K27" s="293" t="s">
        <v>1991</v>
      </c>
      <c r="L27" s="241"/>
      <c r="M27" s="255">
        <v>800</v>
      </c>
      <c r="N27" s="296">
        <f>0</f>
        <v>0</v>
      </c>
      <c r="O27" s="296">
        <v>8323</v>
      </c>
      <c r="P27" s="296">
        <f>0</f>
        <v>0</v>
      </c>
      <c r="Q27" s="296"/>
      <c r="R27" s="295">
        <f t="shared" si="0"/>
        <v>8323</v>
      </c>
      <c r="S27" s="295"/>
      <c r="T27" s="295"/>
      <c r="U27" s="253"/>
      <c r="V27" s="253"/>
      <c r="W27" s="253"/>
      <c r="X27" s="282"/>
      <c r="Y27" s="253"/>
      <c r="AB27" s="255"/>
      <c r="AC27" s="255"/>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c r="BM27" s="241"/>
      <c r="BN27" s="241"/>
      <c r="BO27" s="241"/>
      <c r="BP27" s="241"/>
      <c r="BQ27" s="241"/>
      <c r="BR27" s="241"/>
      <c r="BS27" s="241"/>
      <c r="BT27" s="241"/>
      <c r="BU27" s="241"/>
      <c r="BV27" s="241"/>
      <c r="BW27" s="241"/>
      <c r="BX27" s="241"/>
      <c r="BY27" s="241"/>
      <c r="BZ27" s="241"/>
      <c r="CA27" s="241"/>
      <c r="CB27" s="241"/>
      <c r="CC27" s="241"/>
      <c r="CD27" s="241"/>
      <c r="CE27" s="241"/>
      <c r="CF27" s="241"/>
      <c r="CG27" s="241"/>
      <c r="CH27" s="241"/>
      <c r="CI27" s="241"/>
      <c r="CJ27" s="241"/>
      <c r="CK27" s="241"/>
      <c r="CL27" s="241"/>
      <c r="CM27" s="241"/>
      <c r="CN27" s="241"/>
      <c r="CO27" s="241"/>
      <c r="CP27" s="241"/>
      <c r="CQ27" s="241"/>
      <c r="CR27" s="241"/>
      <c r="CS27" s="241"/>
      <c r="CT27" s="241"/>
      <c r="CU27" s="241"/>
      <c r="CV27" s="241"/>
      <c r="CW27" s="241"/>
      <c r="CX27" s="241"/>
      <c r="CY27" s="241"/>
      <c r="CZ27" s="241"/>
      <c r="DA27" s="241"/>
      <c r="DB27" s="241"/>
      <c r="DC27" s="241"/>
      <c r="DD27" s="241"/>
      <c r="DE27" s="241"/>
      <c r="DF27" s="241"/>
      <c r="DG27" s="241"/>
      <c r="DH27" s="241"/>
      <c r="DI27" s="241"/>
      <c r="DJ27" s="241"/>
      <c r="DK27" s="241"/>
      <c r="DL27" s="241"/>
      <c r="DM27" s="241"/>
      <c r="DN27" s="241"/>
      <c r="DO27" s="241"/>
      <c r="DP27" s="241"/>
      <c r="DQ27" s="241"/>
      <c r="DR27" s="241"/>
      <c r="DS27" s="241"/>
      <c r="DT27" s="241"/>
      <c r="DU27" s="241"/>
      <c r="DV27" s="241"/>
      <c r="DW27" s="241"/>
      <c r="DX27" s="241"/>
      <c r="DY27" s="241"/>
      <c r="DZ27" s="241"/>
      <c r="EA27" s="241"/>
      <c r="EB27" s="241"/>
      <c r="EC27" s="241"/>
      <c r="ED27" s="241"/>
      <c r="EE27" s="241"/>
      <c r="EF27" s="241"/>
      <c r="EG27" s="241"/>
      <c r="EH27" s="241"/>
      <c r="EI27" s="241"/>
      <c r="EJ27" s="241"/>
      <c r="EK27" s="241"/>
      <c r="EL27" s="241"/>
      <c r="EM27" s="241"/>
      <c r="EN27" s="241"/>
      <c r="EO27" s="241"/>
      <c r="EP27" s="241"/>
      <c r="EQ27" s="241"/>
      <c r="ER27" s="241"/>
      <c r="ES27" s="241"/>
      <c r="ET27" s="241"/>
      <c r="EU27" s="241"/>
      <c r="EV27" s="241"/>
      <c r="EW27" s="241"/>
      <c r="EX27" s="241"/>
      <c r="EY27" s="241"/>
      <c r="EZ27" s="241"/>
      <c r="FA27" s="241"/>
      <c r="FB27" s="241"/>
      <c r="FC27" s="241"/>
      <c r="FD27" s="241"/>
      <c r="FE27" s="241"/>
      <c r="FF27" s="241"/>
      <c r="FG27" s="241"/>
      <c r="FH27" s="241"/>
      <c r="FI27" s="241"/>
      <c r="FJ27" s="241"/>
      <c r="FK27" s="241"/>
      <c r="FL27" s="241"/>
      <c r="FM27" s="241"/>
      <c r="FN27" s="241"/>
      <c r="FO27" s="241"/>
      <c r="FP27" s="241"/>
      <c r="FQ27" s="241"/>
      <c r="FR27" s="241"/>
      <c r="FS27" s="241"/>
      <c r="FT27" s="241"/>
      <c r="FU27" s="241"/>
      <c r="FV27" s="241"/>
      <c r="FW27" s="241"/>
      <c r="FX27" s="241"/>
      <c r="FY27" s="241"/>
      <c r="FZ27" s="241"/>
      <c r="GA27" s="241"/>
      <c r="GB27" s="241"/>
      <c r="GC27" s="241"/>
      <c r="GD27" s="241"/>
      <c r="GE27" s="241"/>
      <c r="GF27" s="241"/>
      <c r="GG27" s="241"/>
      <c r="GH27" s="241"/>
      <c r="GI27" s="241"/>
      <c r="GJ27" s="241"/>
      <c r="GK27" s="241"/>
      <c r="GL27" s="241"/>
      <c r="GM27" s="241"/>
      <c r="GN27" s="241"/>
      <c r="GO27" s="241"/>
      <c r="GP27" s="241"/>
      <c r="GQ27" s="241"/>
      <c r="GR27" s="241"/>
      <c r="GS27" s="241"/>
      <c r="GT27" s="241"/>
      <c r="GU27" s="241"/>
      <c r="GV27" s="241"/>
      <c r="GW27" s="241"/>
      <c r="GX27" s="241"/>
      <c r="GY27" s="241"/>
      <c r="GZ27" s="241"/>
      <c r="HA27" s="241"/>
      <c r="HB27" s="241"/>
      <c r="HC27" s="241"/>
      <c r="HD27" s="241"/>
      <c r="HE27" s="241"/>
      <c r="HF27" s="241"/>
      <c r="HG27" s="241"/>
      <c r="HH27" s="241"/>
      <c r="HI27" s="241"/>
      <c r="HJ27" s="241"/>
      <c r="HK27" s="241"/>
      <c r="HL27" s="241"/>
      <c r="HM27" s="241"/>
      <c r="HN27" s="241"/>
      <c r="HO27" s="241"/>
    </row>
    <row r="28" spans="1:223" s="253" customFormat="1" ht="27.6" customHeight="1" x14ac:dyDescent="0.35">
      <c r="A28" s="241"/>
      <c r="B28" s="289" t="s">
        <v>437</v>
      </c>
      <c r="C28" s="289" t="s">
        <v>2725</v>
      </c>
      <c r="D28" s="289"/>
      <c r="E28" s="299" t="s">
        <v>1464</v>
      </c>
      <c r="F28" s="291" t="s">
        <v>3046</v>
      </c>
      <c r="G28" s="292" t="s">
        <v>132</v>
      </c>
      <c r="H28" s="292" t="s">
        <v>2213</v>
      </c>
      <c r="I28" s="292">
        <v>12986</v>
      </c>
      <c r="J28" s="293" t="s">
        <v>438</v>
      </c>
      <c r="K28" s="293" t="s">
        <v>1991</v>
      </c>
      <c r="L28" s="241"/>
      <c r="M28" s="255">
        <v>1344</v>
      </c>
      <c r="N28" s="296">
        <f>0</f>
        <v>0</v>
      </c>
      <c r="O28" s="296">
        <v>31240</v>
      </c>
      <c r="P28" s="296">
        <f>0</f>
        <v>0</v>
      </c>
      <c r="Q28" s="296"/>
      <c r="R28" s="295">
        <f t="shared" si="0"/>
        <v>31240</v>
      </c>
      <c r="S28" s="295"/>
      <c r="T28" s="295"/>
      <c r="X28" s="282"/>
      <c r="Z28" s="254"/>
      <c r="AA28" s="254"/>
      <c r="AB28" s="255"/>
      <c r="AC28" s="255"/>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c r="EG28" s="241"/>
      <c r="EH28" s="241"/>
      <c r="EI28" s="241"/>
      <c r="EJ28" s="241"/>
      <c r="EK28" s="241"/>
      <c r="EL28" s="241"/>
      <c r="EM28" s="241"/>
      <c r="EN28" s="241"/>
      <c r="EO28" s="241"/>
      <c r="EP28" s="241"/>
      <c r="EQ28" s="241"/>
      <c r="ER28" s="241"/>
      <c r="ES28" s="241"/>
      <c r="ET28" s="241"/>
      <c r="EU28" s="241"/>
      <c r="EV28" s="241"/>
      <c r="EW28" s="241"/>
      <c r="EX28" s="241"/>
      <c r="EY28" s="241"/>
      <c r="EZ28" s="241"/>
      <c r="FA28" s="241"/>
      <c r="FB28" s="241"/>
      <c r="FC28" s="241"/>
      <c r="FD28" s="241"/>
      <c r="FE28" s="241"/>
      <c r="FF28" s="241"/>
      <c r="FG28" s="241"/>
      <c r="FH28" s="241"/>
      <c r="FI28" s="241"/>
      <c r="FJ28" s="241"/>
      <c r="FK28" s="241"/>
      <c r="FL28" s="241"/>
      <c r="FM28" s="241"/>
      <c r="FN28" s="241"/>
      <c r="FO28" s="241"/>
      <c r="FP28" s="241"/>
      <c r="FQ28" s="241"/>
      <c r="FR28" s="241"/>
      <c r="FS28" s="241"/>
      <c r="FT28" s="241"/>
      <c r="FU28" s="241"/>
      <c r="FV28" s="241"/>
      <c r="FW28" s="241"/>
      <c r="FX28" s="241"/>
      <c r="FY28" s="241"/>
      <c r="FZ28" s="241"/>
      <c r="GA28" s="241"/>
      <c r="GB28" s="241"/>
      <c r="GC28" s="241"/>
      <c r="GD28" s="241"/>
      <c r="GE28" s="241"/>
      <c r="GF28" s="241"/>
      <c r="GG28" s="241"/>
      <c r="GH28" s="241"/>
      <c r="GI28" s="241"/>
      <c r="GJ28" s="241"/>
      <c r="GK28" s="241"/>
      <c r="GL28" s="241"/>
      <c r="GM28" s="241"/>
      <c r="GN28" s="241"/>
      <c r="GO28" s="241"/>
      <c r="GP28" s="241"/>
      <c r="GQ28" s="241"/>
      <c r="GR28" s="241"/>
      <c r="GS28" s="241"/>
      <c r="GT28" s="241"/>
      <c r="GU28" s="241"/>
      <c r="GV28" s="241"/>
      <c r="GW28" s="241"/>
      <c r="GX28" s="241"/>
      <c r="GY28" s="241"/>
      <c r="GZ28" s="241"/>
      <c r="HA28" s="241"/>
      <c r="HB28" s="241"/>
      <c r="HC28" s="241"/>
      <c r="HD28" s="241"/>
      <c r="HE28" s="241"/>
      <c r="HF28" s="241"/>
      <c r="HG28" s="241"/>
      <c r="HH28" s="241"/>
      <c r="HI28" s="241"/>
      <c r="HJ28" s="241"/>
      <c r="HK28" s="241"/>
      <c r="HL28" s="241"/>
      <c r="HM28" s="241"/>
      <c r="HN28" s="241"/>
      <c r="HO28" s="241"/>
    </row>
    <row r="29" spans="1:223" s="253" customFormat="1" ht="27.6" customHeight="1" x14ac:dyDescent="0.35">
      <c r="A29" s="241"/>
      <c r="B29" s="289" t="s">
        <v>485</v>
      </c>
      <c r="C29" s="289" t="s">
        <v>2582</v>
      </c>
      <c r="D29" s="289"/>
      <c r="E29" s="299" t="s">
        <v>1810</v>
      </c>
      <c r="F29" s="291" t="s">
        <v>2297</v>
      </c>
      <c r="G29" s="292" t="s">
        <v>133</v>
      </c>
      <c r="H29" s="292" t="s">
        <v>2213</v>
      </c>
      <c r="I29" s="292">
        <v>12592</v>
      </c>
      <c r="J29" s="241" t="s">
        <v>486</v>
      </c>
      <c r="K29" s="241" t="s">
        <v>1991</v>
      </c>
      <c r="L29" s="241"/>
      <c r="M29" s="255">
        <v>650</v>
      </c>
      <c r="N29" s="280">
        <f>0</f>
        <v>0</v>
      </c>
      <c r="O29" s="280">
        <v>6600</v>
      </c>
      <c r="P29" s="280">
        <f>0</f>
        <v>0</v>
      </c>
      <c r="Q29" s="280"/>
      <c r="R29" s="295">
        <f t="shared" si="0"/>
        <v>6600</v>
      </c>
      <c r="S29" s="281"/>
      <c r="T29" s="281"/>
      <c r="X29" s="282"/>
      <c r="Z29" s="254"/>
      <c r="AA29" s="254"/>
      <c r="AB29" s="255"/>
      <c r="AC29" s="255"/>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c r="DY29" s="241"/>
      <c r="DZ29" s="241"/>
      <c r="EA29" s="241"/>
      <c r="EB29" s="241"/>
      <c r="EC29" s="241"/>
      <c r="ED29" s="241"/>
      <c r="EE29" s="241"/>
      <c r="EF29" s="241"/>
      <c r="EG29" s="241"/>
      <c r="EH29" s="241"/>
      <c r="EI29" s="241"/>
      <c r="EJ29" s="241"/>
      <c r="EK29" s="241"/>
      <c r="EL29" s="241"/>
      <c r="EM29" s="241"/>
      <c r="EN29" s="241"/>
      <c r="EO29" s="241"/>
      <c r="EP29" s="241"/>
      <c r="EQ29" s="241"/>
      <c r="ER29" s="241"/>
      <c r="ES29" s="241"/>
      <c r="ET29" s="241"/>
      <c r="EU29" s="241"/>
      <c r="EV29" s="241"/>
      <c r="EW29" s="241"/>
      <c r="EX29" s="241"/>
      <c r="EY29" s="241"/>
      <c r="EZ29" s="241"/>
      <c r="FA29" s="241"/>
      <c r="FB29" s="241"/>
      <c r="FC29" s="241"/>
      <c r="FD29" s="241"/>
      <c r="FE29" s="241"/>
      <c r="FF29" s="241"/>
      <c r="FG29" s="241"/>
      <c r="FH29" s="241"/>
      <c r="FI29" s="241"/>
      <c r="FJ29" s="241"/>
      <c r="FK29" s="241"/>
      <c r="FL29" s="241"/>
      <c r="FM29" s="241"/>
      <c r="FN29" s="241"/>
      <c r="FO29" s="241"/>
      <c r="FP29" s="241"/>
      <c r="FQ29" s="241"/>
      <c r="FR29" s="241"/>
      <c r="FS29" s="241"/>
      <c r="FT29" s="241"/>
      <c r="FU29" s="241"/>
      <c r="FV29" s="241"/>
      <c r="FW29" s="241"/>
      <c r="FX29" s="241"/>
      <c r="FY29" s="241"/>
      <c r="FZ29" s="241"/>
      <c r="GA29" s="241"/>
      <c r="GB29" s="241"/>
      <c r="GC29" s="241"/>
      <c r="GD29" s="241"/>
      <c r="GE29" s="241"/>
      <c r="GF29" s="241"/>
      <c r="GG29" s="241"/>
      <c r="GH29" s="241"/>
      <c r="GI29" s="241"/>
      <c r="GJ29" s="241"/>
      <c r="GK29" s="241"/>
      <c r="GL29" s="241"/>
      <c r="GM29" s="241"/>
      <c r="GN29" s="241"/>
      <c r="GO29" s="241"/>
      <c r="GP29" s="241"/>
      <c r="GQ29" s="241"/>
      <c r="GR29" s="241"/>
      <c r="GS29" s="241"/>
      <c r="GT29" s="241"/>
      <c r="GU29" s="241"/>
      <c r="GV29" s="241"/>
      <c r="GW29" s="241"/>
      <c r="GX29" s="241"/>
      <c r="GY29" s="241"/>
      <c r="GZ29" s="241"/>
      <c r="HA29" s="241"/>
      <c r="HB29" s="241"/>
      <c r="HC29" s="241"/>
      <c r="HD29" s="241"/>
      <c r="HE29" s="241"/>
      <c r="HF29" s="241"/>
      <c r="HG29" s="241"/>
      <c r="HH29" s="241"/>
      <c r="HI29" s="241"/>
      <c r="HJ29" s="241"/>
      <c r="HK29" s="241"/>
      <c r="HL29" s="241"/>
      <c r="HM29" s="241"/>
      <c r="HN29" s="241"/>
      <c r="HO29" s="241"/>
    </row>
    <row r="30" spans="1:223" s="253" customFormat="1" ht="27.6" customHeight="1" x14ac:dyDescent="0.35">
      <c r="A30" s="241"/>
      <c r="B30" s="289" t="s">
        <v>1811</v>
      </c>
      <c r="C30" s="289"/>
      <c r="D30" s="289"/>
      <c r="E30" s="299" t="s">
        <v>1812</v>
      </c>
      <c r="F30" s="291" t="s">
        <v>1799</v>
      </c>
      <c r="G30" s="292" t="s">
        <v>134</v>
      </c>
      <c r="H30" s="292" t="s">
        <v>2213</v>
      </c>
      <c r="I30" s="292">
        <v>12304</v>
      </c>
      <c r="J30" s="293" t="s">
        <v>1813</v>
      </c>
      <c r="K30" s="293" t="s">
        <v>1991</v>
      </c>
      <c r="L30" s="241"/>
      <c r="M30" s="255">
        <v>80</v>
      </c>
      <c r="N30" s="280">
        <f>0</f>
        <v>0</v>
      </c>
      <c r="O30" s="280">
        <v>6500</v>
      </c>
      <c r="P30" s="280">
        <f>0</f>
        <v>0</v>
      </c>
      <c r="Q30" s="280"/>
      <c r="R30" s="295">
        <f t="shared" si="0"/>
        <v>6500</v>
      </c>
      <c r="S30" s="281"/>
      <c r="T30" s="281"/>
      <c r="X30" s="282"/>
      <c r="Z30" s="254"/>
      <c r="AA30" s="254"/>
      <c r="AB30" s="255"/>
      <c r="AC30" s="255"/>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c r="DV30" s="241"/>
      <c r="DW30" s="241"/>
      <c r="DX30" s="241"/>
      <c r="DY30" s="241"/>
      <c r="DZ30" s="241"/>
      <c r="EA30" s="241"/>
      <c r="EB30" s="241"/>
      <c r="EC30" s="241"/>
      <c r="ED30" s="241"/>
      <c r="EE30" s="241"/>
      <c r="EF30" s="241"/>
      <c r="EG30" s="241"/>
      <c r="EH30" s="241"/>
      <c r="EI30" s="241"/>
      <c r="EJ30" s="241"/>
      <c r="EK30" s="241"/>
      <c r="EL30" s="241"/>
      <c r="EM30" s="241"/>
      <c r="EN30" s="241"/>
      <c r="EO30" s="241"/>
      <c r="EP30" s="241"/>
      <c r="EQ30" s="241"/>
      <c r="ER30" s="241"/>
      <c r="ES30" s="241"/>
      <c r="ET30" s="241"/>
      <c r="EU30" s="241"/>
      <c r="EV30" s="241"/>
      <c r="EW30" s="241"/>
      <c r="EX30" s="241"/>
      <c r="EY30" s="241"/>
      <c r="EZ30" s="241"/>
      <c r="FA30" s="241"/>
      <c r="FB30" s="241"/>
      <c r="FC30" s="241"/>
      <c r="FD30" s="241"/>
      <c r="FE30" s="241"/>
      <c r="FF30" s="241"/>
      <c r="FG30" s="241"/>
      <c r="FH30" s="241"/>
      <c r="FI30" s="241"/>
      <c r="FJ30" s="241"/>
      <c r="FK30" s="241"/>
      <c r="FL30" s="241"/>
      <c r="FM30" s="241"/>
      <c r="FN30" s="241"/>
      <c r="FO30" s="241"/>
      <c r="FP30" s="241"/>
      <c r="FQ30" s="241"/>
      <c r="FR30" s="241"/>
      <c r="FS30" s="241"/>
      <c r="FT30" s="241"/>
      <c r="FU30" s="241"/>
      <c r="FV30" s="241"/>
      <c r="FW30" s="241"/>
      <c r="FX30" s="241"/>
      <c r="FY30" s="241"/>
      <c r="FZ30" s="241"/>
      <c r="GA30" s="241"/>
      <c r="GB30" s="241"/>
      <c r="GC30" s="241"/>
      <c r="GD30" s="241"/>
      <c r="GE30" s="241"/>
      <c r="GF30" s="241"/>
      <c r="GG30" s="241"/>
      <c r="GH30" s="241"/>
      <c r="GI30" s="241"/>
      <c r="GJ30" s="241"/>
      <c r="GK30" s="241"/>
      <c r="GL30" s="241"/>
      <c r="GM30" s="241"/>
      <c r="GN30" s="241"/>
      <c r="GO30" s="241"/>
      <c r="GP30" s="241"/>
      <c r="GQ30" s="241"/>
      <c r="GR30" s="241"/>
      <c r="GS30" s="241"/>
      <c r="GT30" s="241"/>
      <c r="GU30" s="241"/>
      <c r="GV30" s="241"/>
      <c r="GW30" s="241"/>
      <c r="GX30" s="241"/>
      <c r="GY30" s="241"/>
      <c r="GZ30" s="241"/>
      <c r="HA30" s="241"/>
      <c r="HB30" s="241"/>
      <c r="HC30" s="241"/>
      <c r="HD30" s="241"/>
      <c r="HE30" s="241"/>
      <c r="HF30" s="241"/>
      <c r="HG30" s="241"/>
      <c r="HH30" s="241"/>
      <c r="HI30" s="241"/>
      <c r="HJ30" s="241"/>
      <c r="HK30" s="241"/>
      <c r="HL30" s="241"/>
      <c r="HM30" s="241"/>
      <c r="HN30" s="241"/>
      <c r="HO30" s="241"/>
    </row>
    <row r="31" spans="1:223" s="253" customFormat="1" ht="27.6" customHeight="1" x14ac:dyDescent="0.35">
      <c r="A31" s="241"/>
      <c r="B31" s="289" t="s">
        <v>0</v>
      </c>
      <c r="C31" s="289" t="s">
        <v>2725</v>
      </c>
      <c r="D31" s="289"/>
      <c r="E31" s="299" t="s">
        <v>1176</v>
      </c>
      <c r="F31" s="291" t="s">
        <v>1</v>
      </c>
      <c r="G31" s="292" t="s">
        <v>127</v>
      </c>
      <c r="H31" s="292" t="s">
        <v>2213</v>
      </c>
      <c r="I31" s="292">
        <v>14620</v>
      </c>
      <c r="J31" s="293" t="s">
        <v>2</v>
      </c>
      <c r="K31" s="293" t="s">
        <v>1991</v>
      </c>
      <c r="L31" s="241"/>
      <c r="M31" s="255">
        <v>1715</v>
      </c>
      <c r="N31" s="280">
        <v>0</v>
      </c>
      <c r="O31" s="280">
        <v>10000</v>
      </c>
      <c r="P31" s="280">
        <v>0</v>
      </c>
      <c r="Q31" s="280"/>
      <c r="R31" s="295">
        <f t="shared" si="0"/>
        <v>10000</v>
      </c>
      <c r="S31" s="295"/>
      <c r="T31" s="295"/>
      <c r="X31" s="282"/>
      <c r="Z31" s="254"/>
      <c r="AA31" s="254"/>
      <c r="AB31" s="255"/>
      <c r="AC31" s="255"/>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c r="DY31" s="241"/>
      <c r="DZ31" s="241"/>
      <c r="EA31" s="241"/>
      <c r="EB31" s="241"/>
      <c r="EC31" s="241"/>
      <c r="ED31" s="241"/>
      <c r="EE31" s="241"/>
      <c r="EF31" s="241"/>
      <c r="EG31" s="241"/>
      <c r="EH31" s="241"/>
      <c r="EI31" s="241"/>
      <c r="EJ31" s="241"/>
      <c r="EK31" s="241"/>
      <c r="EL31" s="241"/>
      <c r="EM31" s="241"/>
      <c r="EN31" s="241"/>
      <c r="EO31" s="241"/>
      <c r="EP31" s="241"/>
      <c r="EQ31" s="241"/>
      <c r="ER31" s="241"/>
      <c r="ES31" s="241"/>
      <c r="ET31" s="241"/>
      <c r="EU31" s="241"/>
      <c r="EV31" s="241"/>
      <c r="EW31" s="241"/>
      <c r="EX31" s="241"/>
      <c r="EY31" s="241"/>
      <c r="EZ31" s="241"/>
      <c r="FA31" s="241"/>
      <c r="FB31" s="241"/>
      <c r="FC31" s="241"/>
      <c r="FD31" s="241"/>
      <c r="FE31" s="241"/>
      <c r="FF31" s="241"/>
      <c r="FG31" s="241"/>
      <c r="FH31" s="241"/>
      <c r="FI31" s="241"/>
      <c r="FJ31" s="241"/>
      <c r="FK31" s="241"/>
      <c r="FL31" s="241"/>
      <c r="FM31" s="241"/>
      <c r="FN31" s="241"/>
      <c r="FO31" s="241"/>
      <c r="FP31" s="241"/>
      <c r="FQ31" s="241"/>
      <c r="FR31" s="241"/>
      <c r="FS31" s="241"/>
      <c r="FT31" s="241"/>
      <c r="FU31" s="241"/>
      <c r="FV31" s="241"/>
      <c r="FW31" s="241"/>
      <c r="FX31" s="241"/>
      <c r="FY31" s="241"/>
      <c r="FZ31" s="241"/>
      <c r="GA31" s="241"/>
      <c r="GB31" s="241"/>
      <c r="GC31" s="241"/>
      <c r="GD31" s="241"/>
      <c r="GE31" s="241"/>
      <c r="GF31" s="241"/>
      <c r="GG31" s="241"/>
      <c r="GH31" s="241"/>
      <c r="GI31" s="241"/>
      <c r="GJ31" s="241"/>
      <c r="GK31" s="241"/>
      <c r="GL31" s="241"/>
      <c r="GM31" s="241"/>
      <c r="GN31" s="241"/>
      <c r="GO31" s="241"/>
      <c r="GP31" s="241"/>
      <c r="GQ31" s="241"/>
      <c r="GR31" s="241"/>
      <c r="GS31" s="241"/>
      <c r="GT31" s="241"/>
      <c r="GU31" s="241"/>
      <c r="GV31" s="241"/>
      <c r="GW31" s="241"/>
      <c r="GX31" s="241"/>
      <c r="GY31" s="241"/>
      <c r="GZ31" s="241"/>
      <c r="HA31" s="241"/>
      <c r="HB31" s="241"/>
      <c r="HC31" s="241"/>
      <c r="HD31" s="241"/>
      <c r="HE31" s="241"/>
      <c r="HF31" s="241"/>
      <c r="HG31" s="241"/>
      <c r="HH31" s="241"/>
      <c r="HI31" s="241"/>
      <c r="HJ31" s="241"/>
      <c r="HK31" s="241"/>
      <c r="HL31" s="241"/>
      <c r="HM31" s="241"/>
      <c r="HN31" s="241"/>
      <c r="HO31" s="241"/>
    </row>
    <row r="32" spans="1:223" s="253" customFormat="1" ht="27.6" customHeight="1" x14ac:dyDescent="0.35">
      <c r="A32" s="241"/>
      <c r="B32" s="289" t="s">
        <v>3021</v>
      </c>
      <c r="C32" s="289"/>
      <c r="D32" s="289"/>
      <c r="E32" s="768">
        <v>7144</v>
      </c>
      <c r="F32" s="291" t="s">
        <v>3023</v>
      </c>
      <c r="G32" s="292" t="s">
        <v>3020</v>
      </c>
      <c r="H32" s="292" t="s">
        <v>778</v>
      </c>
      <c r="I32" s="292">
        <v>14513</v>
      </c>
      <c r="J32" s="293" t="s">
        <v>1370</v>
      </c>
      <c r="K32" s="241" t="s">
        <v>1991</v>
      </c>
      <c r="L32" s="241"/>
      <c r="M32" s="255">
        <v>700</v>
      </c>
      <c r="N32" s="280"/>
      <c r="O32" s="280">
        <v>5000</v>
      </c>
      <c r="P32" s="280"/>
      <c r="Q32" s="280"/>
      <c r="R32" s="295">
        <f t="shared" si="0"/>
        <v>5000</v>
      </c>
      <c r="S32" s="255"/>
      <c r="T32" s="310"/>
      <c r="X32" s="282"/>
      <c r="Z32" s="254"/>
      <c r="AA32" s="254"/>
      <c r="AB32" s="255"/>
      <c r="AC32" s="255"/>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c r="DY32" s="241"/>
      <c r="DZ32" s="241"/>
      <c r="EA32" s="241"/>
      <c r="EB32" s="241"/>
      <c r="EC32" s="241"/>
      <c r="ED32" s="241"/>
      <c r="EE32" s="241"/>
      <c r="EF32" s="241"/>
      <c r="EG32" s="241"/>
      <c r="EH32" s="241"/>
      <c r="EI32" s="241"/>
      <c r="EJ32" s="241"/>
      <c r="EK32" s="241"/>
      <c r="EL32" s="241"/>
      <c r="EM32" s="241"/>
      <c r="EN32" s="241"/>
      <c r="EO32" s="241"/>
      <c r="EP32" s="241"/>
      <c r="EQ32" s="241"/>
      <c r="ER32" s="241"/>
      <c r="ES32" s="241"/>
      <c r="ET32" s="241"/>
      <c r="EU32" s="241"/>
      <c r="EV32" s="241"/>
      <c r="EW32" s="241"/>
      <c r="EX32" s="241"/>
      <c r="EY32" s="241"/>
      <c r="EZ32" s="241"/>
      <c r="FA32" s="241"/>
      <c r="FB32" s="241"/>
      <c r="FC32" s="241"/>
      <c r="FD32" s="241"/>
      <c r="FE32" s="241"/>
      <c r="FF32" s="241"/>
      <c r="FG32" s="241"/>
      <c r="FH32" s="241"/>
      <c r="FI32" s="241"/>
      <c r="FJ32" s="241"/>
      <c r="FK32" s="241"/>
      <c r="FL32" s="241"/>
      <c r="FM32" s="241"/>
      <c r="FN32" s="241"/>
      <c r="FO32" s="241"/>
      <c r="FP32" s="241"/>
      <c r="FQ32" s="241"/>
      <c r="FR32" s="241"/>
      <c r="FS32" s="241"/>
      <c r="FT32" s="241"/>
      <c r="FU32" s="241"/>
      <c r="FV32" s="241"/>
      <c r="FW32" s="241"/>
      <c r="FX32" s="241"/>
      <c r="FY32" s="241"/>
      <c r="FZ32" s="241"/>
      <c r="GA32" s="241"/>
      <c r="GB32" s="241"/>
      <c r="GC32" s="241"/>
      <c r="GD32" s="241"/>
      <c r="GE32" s="241"/>
      <c r="GF32" s="241"/>
      <c r="GG32" s="241"/>
      <c r="GH32" s="241"/>
      <c r="GI32" s="241"/>
      <c r="GJ32" s="241"/>
      <c r="GK32" s="241"/>
      <c r="GL32" s="241"/>
      <c r="GM32" s="241"/>
      <c r="GN32" s="241"/>
      <c r="GO32" s="241"/>
      <c r="GP32" s="241"/>
      <c r="GQ32" s="241"/>
      <c r="GR32" s="241"/>
      <c r="GS32" s="241"/>
      <c r="GT32" s="241"/>
      <c r="GU32" s="241"/>
      <c r="GV32" s="241"/>
      <c r="GW32" s="241"/>
      <c r="GX32" s="241"/>
      <c r="GY32" s="241"/>
      <c r="GZ32" s="241"/>
      <c r="HA32" s="241"/>
      <c r="HB32" s="241"/>
      <c r="HC32" s="241"/>
      <c r="HD32" s="241"/>
      <c r="HE32" s="241"/>
      <c r="HF32" s="241"/>
      <c r="HG32" s="241"/>
      <c r="HH32" s="241"/>
      <c r="HI32" s="241"/>
      <c r="HJ32" s="241"/>
      <c r="HK32" s="241"/>
      <c r="HL32" s="241"/>
      <c r="HM32" s="241"/>
      <c r="HN32" s="241"/>
      <c r="HO32" s="241"/>
    </row>
    <row r="33" spans="1:223" s="255" customFormat="1" ht="27.6" customHeight="1" x14ac:dyDescent="0.35">
      <c r="A33" s="241"/>
      <c r="B33" s="289" t="s">
        <v>3024</v>
      </c>
      <c r="C33" s="242"/>
      <c r="D33" s="242"/>
      <c r="E33" s="768">
        <v>7168</v>
      </c>
      <c r="F33" s="326" t="s">
        <v>2475</v>
      </c>
      <c r="G33" s="292" t="s">
        <v>357</v>
      </c>
      <c r="H33" s="292" t="s">
        <v>778</v>
      </c>
      <c r="I33" s="292">
        <v>10314</v>
      </c>
      <c r="J33" s="293" t="s">
        <v>1770</v>
      </c>
      <c r="K33" s="299" t="s">
        <v>1991</v>
      </c>
      <c r="L33" s="241"/>
      <c r="M33" s="255">
        <v>814</v>
      </c>
      <c r="N33" s="280">
        <v>0</v>
      </c>
      <c r="O33" s="280">
        <v>6500</v>
      </c>
      <c r="P33" s="280">
        <v>0</v>
      </c>
      <c r="Q33" s="280"/>
      <c r="R33" s="295">
        <f t="shared" si="0"/>
        <v>6500</v>
      </c>
      <c r="T33" s="310"/>
      <c r="U33" s="253"/>
      <c r="V33" s="253"/>
      <c r="W33" s="253"/>
      <c r="X33" s="282"/>
      <c r="Y33" s="253"/>
      <c r="Z33" s="254"/>
      <c r="AA33" s="254"/>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c r="DY33" s="241"/>
      <c r="DZ33" s="241"/>
      <c r="EA33" s="241"/>
      <c r="EB33" s="241"/>
      <c r="EC33" s="241"/>
      <c r="ED33" s="241"/>
      <c r="EE33" s="241"/>
      <c r="EF33" s="241"/>
      <c r="EG33" s="241"/>
      <c r="EH33" s="241"/>
      <c r="EI33" s="241"/>
      <c r="EJ33" s="241"/>
      <c r="EK33" s="241"/>
      <c r="EL33" s="241"/>
      <c r="EM33" s="241"/>
      <c r="EN33" s="241"/>
      <c r="EO33" s="241"/>
      <c r="EP33" s="241"/>
      <c r="EQ33" s="241"/>
      <c r="ER33" s="241"/>
      <c r="ES33" s="241"/>
      <c r="ET33" s="241"/>
      <c r="EU33" s="241"/>
      <c r="EV33" s="241"/>
      <c r="EW33" s="241"/>
      <c r="EX33" s="241"/>
      <c r="EY33" s="241"/>
      <c r="EZ33" s="241"/>
      <c r="FA33" s="241"/>
      <c r="FB33" s="241"/>
      <c r="FC33" s="241"/>
      <c r="FD33" s="241"/>
      <c r="FE33" s="241"/>
      <c r="FF33" s="241"/>
      <c r="FG33" s="241"/>
      <c r="FH33" s="241"/>
      <c r="FI33" s="241"/>
      <c r="FJ33" s="241"/>
      <c r="FK33" s="241"/>
      <c r="FL33" s="241"/>
      <c r="FM33" s="241"/>
      <c r="FN33" s="241"/>
      <c r="FO33" s="241"/>
      <c r="FP33" s="241"/>
      <c r="FQ33" s="241"/>
      <c r="FR33" s="241"/>
      <c r="FS33" s="241"/>
      <c r="FT33" s="241"/>
      <c r="FU33" s="241"/>
      <c r="FV33" s="241"/>
      <c r="FW33" s="241"/>
      <c r="FX33" s="241"/>
      <c r="FY33" s="241"/>
      <c r="FZ33" s="241"/>
      <c r="GA33" s="241"/>
      <c r="GB33" s="241"/>
      <c r="GC33" s="241"/>
      <c r="GD33" s="241"/>
      <c r="GE33" s="241"/>
      <c r="GF33" s="241"/>
      <c r="GG33" s="241"/>
      <c r="GH33" s="241"/>
      <c r="GI33" s="241"/>
      <c r="GJ33" s="241"/>
      <c r="GK33" s="241"/>
      <c r="GL33" s="241"/>
      <c r="GM33" s="241"/>
      <c r="GN33" s="241"/>
      <c r="GO33" s="241"/>
      <c r="GP33" s="241"/>
      <c r="GQ33" s="241"/>
      <c r="GR33" s="241"/>
      <c r="GS33" s="241"/>
      <c r="GT33" s="241"/>
      <c r="GU33" s="241"/>
      <c r="GV33" s="241"/>
      <c r="GW33" s="241"/>
      <c r="GX33" s="241"/>
      <c r="GY33" s="241"/>
      <c r="GZ33" s="241"/>
      <c r="HA33" s="241"/>
      <c r="HB33" s="241"/>
      <c r="HC33" s="241"/>
      <c r="HD33" s="241"/>
      <c r="HE33" s="241"/>
      <c r="HF33" s="241"/>
      <c r="HG33" s="241"/>
      <c r="HH33" s="241"/>
      <c r="HI33" s="241"/>
      <c r="HJ33" s="241"/>
      <c r="HK33" s="241"/>
      <c r="HL33" s="241"/>
      <c r="HM33" s="241"/>
      <c r="HN33" s="241"/>
      <c r="HO33" s="241"/>
    </row>
    <row r="34" spans="1:223" s="255" customFormat="1" ht="27.6" customHeight="1" x14ac:dyDescent="0.35">
      <c r="A34" s="241"/>
      <c r="B34" s="289" t="s">
        <v>283</v>
      </c>
      <c r="C34" s="242" t="s">
        <v>2725</v>
      </c>
      <c r="D34" s="242"/>
      <c r="E34" s="347">
        <v>128010054</v>
      </c>
      <c r="F34" s="291" t="s">
        <v>1259</v>
      </c>
      <c r="G34" s="292" t="s">
        <v>2214</v>
      </c>
      <c r="H34" s="292" t="s">
        <v>2213</v>
      </c>
      <c r="I34" s="292">
        <v>12222</v>
      </c>
      <c r="J34" s="293" t="s">
        <v>284</v>
      </c>
      <c r="K34" s="293" t="s">
        <v>1364</v>
      </c>
      <c r="L34" s="293" t="s">
        <v>670</v>
      </c>
      <c r="M34" s="294">
        <v>102760</v>
      </c>
      <c r="N34" s="296">
        <v>25741520.039039999</v>
      </c>
      <c r="O34" s="296">
        <v>565273.80000000005</v>
      </c>
      <c r="P34" s="296">
        <v>0</v>
      </c>
      <c r="Q34" s="296"/>
      <c r="R34" s="295">
        <f t="shared" ref="R34:R97" si="1">SUM(N34:Q34)</f>
        <v>26306793.83904</v>
      </c>
      <c r="S34" s="295"/>
      <c r="T34" s="295"/>
      <c r="U34" s="253">
        <v>4</v>
      </c>
      <c r="V34" s="253">
        <v>4</v>
      </c>
      <c r="W34" s="253">
        <v>1971</v>
      </c>
      <c r="X34" s="297">
        <v>1</v>
      </c>
      <c r="Y34" s="348">
        <v>1</v>
      </c>
      <c r="Z34" s="254"/>
      <c r="AA34" s="296"/>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c r="EG34" s="241"/>
      <c r="EH34" s="241"/>
      <c r="EI34" s="241"/>
      <c r="EJ34" s="241"/>
      <c r="EK34" s="241"/>
      <c r="EL34" s="241"/>
      <c r="EM34" s="241"/>
      <c r="EN34" s="241"/>
      <c r="EO34" s="241"/>
      <c r="EP34" s="241"/>
      <c r="EQ34" s="241"/>
      <c r="ER34" s="241"/>
      <c r="ES34" s="241"/>
      <c r="ET34" s="241"/>
      <c r="EU34" s="241"/>
      <c r="EV34" s="241"/>
      <c r="EW34" s="241"/>
      <c r="EX34" s="241"/>
      <c r="EY34" s="241"/>
      <c r="EZ34" s="241"/>
      <c r="FA34" s="241"/>
      <c r="FB34" s="241"/>
      <c r="FC34" s="241"/>
      <c r="FD34" s="241"/>
      <c r="FE34" s="241"/>
      <c r="FF34" s="241"/>
      <c r="FG34" s="241"/>
      <c r="FH34" s="241"/>
      <c r="FI34" s="241"/>
      <c r="FJ34" s="241"/>
      <c r="FK34" s="241"/>
      <c r="FL34" s="241"/>
      <c r="FM34" s="241"/>
      <c r="FN34" s="241"/>
      <c r="FO34" s="241"/>
      <c r="FP34" s="241"/>
      <c r="FQ34" s="241"/>
      <c r="FR34" s="241"/>
      <c r="FS34" s="241"/>
      <c r="FT34" s="241"/>
      <c r="FU34" s="241"/>
      <c r="FV34" s="241"/>
      <c r="FW34" s="241"/>
      <c r="FX34" s="241"/>
      <c r="FY34" s="241"/>
      <c r="FZ34" s="241"/>
      <c r="GA34" s="241"/>
      <c r="GB34" s="241"/>
      <c r="GC34" s="241"/>
      <c r="GD34" s="241"/>
      <c r="GE34" s="241"/>
      <c r="GF34" s="241"/>
      <c r="GG34" s="241"/>
      <c r="GH34" s="241"/>
      <c r="GI34" s="241"/>
      <c r="GJ34" s="241"/>
      <c r="GK34" s="241"/>
      <c r="GL34" s="241"/>
      <c r="GM34" s="241"/>
      <c r="GN34" s="241"/>
      <c r="GO34" s="241"/>
      <c r="GP34" s="241"/>
      <c r="GQ34" s="241"/>
      <c r="GR34" s="241"/>
      <c r="GS34" s="241"/>
      <c r="GT34" s="241"/>
      <c r="GU34" s="241"/>
      <c r="GV34" s="241"/>
      <c r="GW34" s="241"/>
      <c r="GX34" s="241"/>
      <c r="GY34" s="241"/>
      <c r="GZ34" s="241"/>
      <c r="HA34" s="241"/>
      <c r="HB34" s="241"/>
      <c r="HC34" s="241"/>
      <c r="HD34" s="241"/>
      <c r="HE34" s="241"/>
      <c r="HF34" s="241"/>
      <c r="HG34" s="241"/>
      <c r="HH34" s="241"/>
      <c r="HI34" s="241"/>
      <c r="HJ34" s="241"/>
      <c r="HK34" s="241"/>
      <c r="HL34" s="241"/>
      <c r="HM34" s="241"/>
      <c r="HN34" s="241"/>
      <c r="HO34" s="241"/>
    </row>
    <row r="35" spans="1:223" s="255" customFormat="1" ht="27.6" customHeight="1" x14ac:dyDescent="0.35">
      <c r="A35" s="241"/>
      <c r="B35" s="289" t="s">
        <v>370</v>
      </c>
      <c r="C35" s="289" t="s">
        <v>2725</v>
      </c>
      <c r="D35" s="289"/>
      <c r="E35" s="299" t="s">
        <v>371</v>
      </c>
      <c r="F35" s="291" t="s">
        <v>1259</v>
      </c>
      <c r="G35" s="292" t="s">
        <v>2214</v>
      </c>
      <c r="H35" s="292" t="s">
        <v>2213</v>
      </c>
      <c r="I35" s="292">
        <v>12222</v>
      </c>
      <c r="J35" s="293" t="s">
        <v>372</v>
      </c>
      <c r="K35" s="293" t="s">
        <v>1364</v>
      </c>
      <c r="L35" s="293" t="s">
        <v>1365</v>
      </c>
      <c r="M35" s="294">
        <v>54010</v>
      </c>
      <c r="N35" s="296">
        <v>9585437.3846399989</v>
      </c>
      <c r="O35" s="296">
        <v>197038.29600000003</v>
      </c>
      <c r="P35" s="296">
        <v>0</v>
      </c>
      <c r="Q35" s="296"/>
      <c r="R35" s="295">
        <f t="shared" si="1"/>
        <v>9782475.680639999</v>
      </c>
      <c r="S35" s="295"/>
      <c r="T35" s="295"/>
      <c r="U35" s="253">
        <v>4</v>
      </c>
      <c r="V35" s="253">
        <v>4</v>
      </c>
      <c r="W35" s="253">
        <v>1971</v>
      </c>
      <c r="X35" s="297">
        <v>1</v>
      </c>
      <c r="Y35" s="348">
        <v>1</v>
      </c>
      <c r="Z35" s="254"/>
      <c r="AA35" s="296"/>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c r="EG35" s="241"/>
      <c r="EH35" s="241"/>
      <c r="EI35" s="241"/>
      <c r="EJ35" s="241"/>
      <c r="EK35" s="241"/>
      <c r="EL35" s="241"/>
      <c r="EM35" s="241"/>
      <c r="EN35" s="241"/>
      <c r="EO35" s="241"/>
      <c r="EP35" s="241"/>
      <c r="EQ35" s="241"/>
      <c r="ER35" s="241"/>
      <c r="ES35" s="241"/>
      <c r="ET35" s="241"/>
      <c r="EU35" s="241"/>
      <c r="EV35" s="241"/>
      <c r="EW35" s="241"/>
      <c r="EX35" s="241"/>
      <c r="EY35" s="241"/>
      <c r="EZ35" s="241"/>
      <c r="FA35" s="241"/>
      <c r="FB35" s="241"/>
      <c r="FC35" s="241"/>
      <c r="FD35" s="241"/>
      <c r="FE35" s="241"/>
      <c r="FF35" s="241"/>
      <c r="FG35" s="241"/>
      <c r="FH35" s="241"/>
      <c r="FI35" s="241"/>
      <c r="FJ35" s="241"/>
      <c r="FK35" s="241"/>
      <c r="FL35" s="241"/>
      <c r="FM35" s="241"/>
      <c r="FN35" s="241"/>
      <c r="FO35" s="241"/>
      <c r="FP35" s="241"/>
      <c r="FQ35" s="241"/>
      <c r="FR35" s="241"/>
      <c r="FS35" s="241"/>
      <c r="FT35" s="241"/>
      <c r="FU35" s="241"/>
      <c r="FV35" s="241"/>
      <c r="FW35" s="241"/>
      <c r="FX35" s="241"/>
      <c r="FY35" s="241"/>
      <c r="FZ35" s="241"/>
      <c r="GA35" s="241"/>
      <c r="GB35" s="241"/>
      <c r="GC35" s="241"/>
      <c r="GD35" s="241"/>
      <c r="GE35" s="241"/>
      <c r="GF35" s="241"/>
      <c r="GG35" s="241"/>
      <c r="GH35" s="241"/>
      <c r="GI35" s="241"/>
      <c r="GJ35" s="241"/>
      <c r="GK35" s="241"/>
      <c r="GL35" s="241"/>
      <c r="GM35" s="241"/>
      <c r="GN35" s="241"/>
      <c r="GO35" s="241"/>
      <c r="GP35" s="241"/>
      <c r="GQ35" s="241"/>
      <c r="GR35" s="241"/>
      <c r="GS35" s="241"/>
      <c r="GT35" s="241"/>
      <c r="GU35" s="241"/>
      <c r="GV35" s="241"/>
      <c r="GW35" s="241"/>
      <c r="GX35" s="241"/>
      <c r="GY35" s="241"/>
      <c r="GZ35" s="241"/>
      <c r="HA35" s="241"/>
      <c r="HB35" s="241"/>
      <c r="HC35" s="241"/>
      <c r="HD35" s="241"/>
      <c r="HE35" s="241"/>
      <c r="HF35" s="241"/>
      <c r="HG35" s="241"/>
      <c r="HH35" s="241"/>
      <c r="HI35" s="241"/>
      <c r="HJ35" s="241"/>
      <c r="HK35" s="241"/>
      <c r="HL35" s="241"/>
      <c r="HM35" s="241"/>
      <c r="HN35" s="241"/>
      <c r="HO35" s="241"/>
    </row>
    <row r="36" spans="1:223" s="255" customFormat="1" ht="27.6" customHeight="1" x14ac:dyDescent="0.35">
      <c r="A36" s="241"/>
      <c r="B36" s="289" t="s">
        <v>573</v>
      </c>
      <c r="C36" s="289" t="s">
        <v>2725</v>
      </c>
      <c r="D36" s="289"/>
      <c r="E36" s="299" t="s">
        <v>574</v>
      </c>
      <c r="F36" s="291" t="s">
        <v>1259</v>
      </c>
      <c r="G36" s="292" t="s">
        <v>2214</v>
      </c>
      <c r="H36" s="292" t="s">
        <v>2213</v>
      </c>
      <c r="I36" s="292">
        <v>12222</v>
      </c>
      <c r="J36" s="293" t="s">
        <v>2069</v>
      </c>
      <c r="K36" s="293" t="s">
        <v>1364</v>
      </c>
      <c r="L36" s="293" t="s">
        <v>1365</v>
      </c>
      <c r="M36" s="294">
        <v>28604</v>
      </c>
      <c r="N36" s="296">
        <v>6046898.1830400005</v>
      </c>
      <c r="O36" s="296">
        <v>284251.96800000005</v>
      </c>
      <c r="P36" s="296">
        <v>0</v>
      </c>
      <c r="Q36" s="296"/>
      <c r="R36" s="295">
        <f t="shared" si="1"/>
        <v>6331150.1510400008</v>
      </c>
      <c r="S36" s="295"/>
      <c r="T36" s="295"/>
      <c r="U36" s="253">
        <v>4</v>
      </c>
      <c r="V36" s="253">
        <v>4</v>
      </c>
      <c r="W36" s="253">
        <v>1971</v>
      </c>
      <c r="X36" s="297">
        <v>1</v>
      </c>
      <c r="Y36" s="348">
        <v>1</v>
      </c>
      <c r="Z36" s="254"/>
      <c r="AA36" s="296"/>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c r="DY36" s="241"/>
      <c r="DZ36" s="241"/>
      <c r="EA36" s="241"/>
      <c r="EB36" s="241"/>
      <c r="EC36" s="241"/>
      <c r="ED36" s="241"/>
      <c r="EE36" s="241"/>
      <c r="EF36" s="241"/>
      <c r="EG36" s="241"/>
      <c r="EH36" s="241"/>
      <c r="EI36" s="241"/>
      <c r="EJ36" s="241"/>
      <c r="EK36" s="241"/>
      <c r="EL36" s="241"/>
      <c r="EM36" s="241"/>
      <c r="EN36" s="241"/>
      <c r="EO36" s="241"/>
      <c r="EP36" s="241"/>
      <c r="EQ36" s="241"/>
      <c r="ER36" s="241"/>
      <c r="ES36" s="241"/>
      <c r="ET36" s="241"/>
      <c r="EU36" s="241"/>
      <c r="EV36" s="241"/>
      <c r="EW36" s="241"/>
      <c r="EX36" s="241"/>
      <c r="EY36" s="241"/>
      <c r="EZ36" s="241"/>
      <c r="FA36" s="241"/>
      <c r="FB36" s="241"/>
      <c r="FC36" s="241"/>
      <c r="FD36" s="241"/>
      <c r="FE36" s="241"/>
      <c r="FF36" s="241"/>
      <c r="FG36" s="241"/>
      <c r="FH36" s="241"/>
      <c r="FI36" s="241"/>
      <c r="FJ36" s="241"/>
      <c r="FK36" s="241"/>
      <c r="FL36" s="241"/>
      <c r="FM36" s="241"/>
      <c r="FN36" s="241"/>
      <c r="FO36" s="241"/>
      <c r="FP36" s="241"/>
      <c r="FQ36" s="241"/>
      <c r="FR36" s="241"/>
      <c r="FS36" s="241"/>
      <c r="FT36" s="241"/>
      <c r="FU36" s="241"/>
      <c r="FV36" s="241"/>
      <c r="FW36" s="241"/>
      <c r="FX36" s="241"/>
      <c r="FY36" s="241"/>
      <c r="FZ36" s="241"/>
      <c r="GA36" s="241"/>
      <c r="GB36" s="241"/>
      <c r="GC36" s="241"/>
      <c r="GD36" s="241"/>
      <c r="GE36" s="241"/>
      <c r="GF36" s="241"/>
      <c r="GG36" s="241"/>
      <c r="GH36" s="241"/>
      <c r="GI36" s="241"/>
      <c r="GJ36" s="241"/>
      <c r="GK36" s="241"/>
      <c r="GL36" s="241"/>
      <c r="GM36" s="241"/>
      <c r="GN36" s="241"/>
      <c r="GO36" s="241"/>
      <c r="GP36" s="241"/>
      <c r="GQ36" s="241"/>
      <c r="GR36" s="241"/>
      <c r="GS36" s="241"/>
      <c r="GT36" s="241"/>
      <c r="GU36" s="241"/>
      <c r="GV36" s="241"/>
      <c r="GW36" s="241"/>
      <c r="GX36" s="241"/>
      <c r="GY36" s="241"/>
      <c r="GZ36" s="241"/>
      <c r="HA36" s="241"/>
      <c r="HB36" s="241"/>
      <c r="HC36" s="241"/>
      <c r="HD36" s="241"/>
      <c r="HE36" s="241"/>
      <c r="HF36" s="241"/>
      <c r="HG36" s="241"/>
      <c r="HH36" s="241"/>
      <c r="HI36" s="241"/>
      <c r="HJ36" s="241"/>
      <c r="HK36" s="241"/>
      <c r="HL36" s="241"/>
      <c r="HM36" s="241"/>
      <c r="HN36" s="241"/>
      <c r="HO36" s="241"/>
    </row>
    <row r="37" spans="1:223" s="255" customFormat="1" ht="27.6" customHeight="1" x14ac:dyDescent="0.35">
      <c r="A37" s="241"/>
      <c r="B37" s="289" t="s">
        <v>439</v>
      </c>
      <c r="C37" s="289" t="s">
        <v>2725</v>
      </c>
      <c r="D37" s="289"/>
      <c r="E37" s="299" t="s">
        <v>571</v>
      </c>
      <c r="F37" s="291" t="s">
        <v>1259</v>
      </c>
      <c r="G37" s="292" t="s">
        <v>2214</v>
      </c>
      <c r="H37" s="292" t="s">
        <v>2213</v>
      </c>
      <c r="I37" s="292">
        <v>12222</v>
      </c>
      <c r="J37" s="293" t="s">
        <v>572</v>
      </c>
      <c r="K37" s="293" t="s">
        <v>1364</v>
      </c>
      <c r="L37" s="293" t="s">
        <v>1365</v>
      </c>
      <c r="M37" s="294">
        <v>24929</v>
      </c>
      <c r="N37" s="296">
        <v>4747269.5649600001</v>
      </c>
      <c r="O37" s="296">
        <v>127052.016</v>
      </c>
      <c r="P37" s="296">
        <v>0</v>
      </c>
      <c r="Q37" s="296"/>
      <c r="R37" s="295">
        <f t="shared" si="1"/>
        <v>4874321.5809599999</v>
      </c>
      <c r="S37" s="295"/>
      <c r="T37" s="295"/>
      <c r="U37" s="253">
        <v>4</v>
      </c>
      <c r="V37" s="253">
        <v>4</v>
      </c>
      <c r="W37" s="253">
        <v>1970</v>
      </c>
      <c r="X37" s="297">
        <v>0.05</v>
      </c>
      <c r="Y37" s="348">
        <v>1</v>
      </c>
      <c r="Z37" s="254"/>
      <c r="AA37" s="296"/>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c r="DV37" s="241"/>
      <c r="DW37" s="241"/>
      <c r="DX37" s="241"/>
      <c r="DY37" s="241"/>
      <c r="DZ37" s="241"/>
      <c r="EA37" s="241"/>
      <c r="EB37" s="241"/>
      <c r="EC37" s="241"/>
      <c r="ED37" s="241"/>
      <c r="EE37" s="241"/>
      <c r="EF37" s="241"/>
      <c r="EG37" s="241"/>
      <c r="EH37" s="241"/>
      <c r="EI37" s="241"/>
      <c r="EJ37" s="241"/>
      <c r="EK37" s="241"/>
      <c r="EL37" s="241"/>
      <c r="EM37" s="241"/>
      <c r="EN37" s="241"/>
      <c r="EO37" s="241"/>
      <c r="EP37" s="241"/>
      <c r="EQ37" s="241"/>
      <c r="ER37" s="241"/>
      <c r="ES37" s="241"/>
      <c r="ET37" s="241"/>
      <c r="EU37" s="241"/>
      <c r="EV37" s="241"/>
      <c r="EW37" s="241"/>
      <c r="EX37" s="241"/>
      <c r="EY37" s="241"/>
      <c r="EZ37" s="241"/>
      <c r="FA37" s="241"/>
      <c r="FB37" s="241"/>
      <c r="FC37" s="241"/>
      <c r="FD37" s="241"/>
      <c r="FE37" s="241"/>
      <c r="FF37" s="241"/>
      <c r="FG37" s="241"/>
      <c r="FH37" s="241"/>
      <c r="FI37" s="241"/>
      <c r="FJ37" s="241"/>
      <c r="FK37" s="241"/>
      <c r="FL37" s="241"/>
      <c r="FM37" s="241"/>
      <c r="FN37" s="241"/>
      <c r="FO37" s="241"/>
      <c r="FP37" s="241"/>
      <c r="FQ37" s="241"/>
      <c r="FR37" s="241"/>
      <c r="FS37" s="241"/>
      <c r="FT37" s="241"/>
      <c r="FU37" s="241"/>
      <c r="FV37" s="241"/>
      <c r="FW37" s="241"/>
      <c r="FX37" s="241"/>
      <c r="FY37" s="241"/>
      <c r="FZ37" s="241"/>
      <c r="GA37" s="241"/>
      <c r="GB37" s="241"/>
      <c r="GC37" s="241"/>
      <c r="GD37" s="241"/>
      <c r="GE37" s="241"/>
      <c r="GF37" s="241"/>
      <c r="GG37" s="241"/>
      <c r="GH37" s="241"/>
      <c r="GI37" s="241"/>
      <c r="GJ37" s="241"/>
      <c r="GK37" s="241"/>
      <c r="GL37" s="241"/>
      <c r="GM37" s="241"/>
      <c r="GN37" s="241"/>
      <c r="GO37" s="241"/>
      <c r="GP37" s="241"/>
      <c r="GQ37" s="241"/>
      <c r="GR37" s="241"/>
      <c r="GS37" s="241"/>
      <c r="GT37" s="241"/>
      <c r="GU37" s="241"/>
      <c r="GV37" s="241"/>
      <c r="GW37" s="241"/>
      <c r="GX37" s="241"/>
      <c r="GY37" s="241"/>
      <c r="GZ37" s="241"/>
      <c r="HA37" s="241"/>
      <c r="HB37" s="241"/>
      <c r="HC37" s="241"/>
      <c r="HD37" s="241"/>
      <c r="HE37" s="241"/>
      <c r="HF37" s="241"/>
      <c r="HG37" s="241"/>
      <c r="HH37" s="241"/>
      <c r="HI37" s="241"/>
      <c r="HJ37" s="241"/>
      <c r="HK37" s="241"/>
      <c r="HL37" s="241"/>
      <c r="HM37" s="241"/>
      <c r="HN37" s="241"/>
      <c r="HO37" s="241"/>
    </row>
    <row r="38" spans="1:223" s="255" customFormat="1" ht="27.6" customHeight="1" x14ac:dyDescent="0.35">
      <c r="A38" s="241"/>
      <c r="B38" s="289" t="s">
        <v>1433</v>
      </c>
      <c r="C38" s="289" t="s">
        <v>2725</v>
      </c>
      <c r="D38" s="289"/>
      <c r="E38" s="299" t="s">
        <v>1434</v>
      </c>
      <c r="F38" s="291" t="s">
        <v>1259</v>
      </c>
      <c r="G38" s="292" t="s">
        <v>2214</v>
      </c>
      <c r="H38" s="292" t="s">
        <v>2213</v>
      </c>
      <c r="I38" s="292">
        <v>12222</v>
      </c>
      <c r="J38" s="293" t="s">
        <v>1435</v>
      </c>
      <c r="K38" s="293" t="s">
        <v>1364</v>
      </c>
      <c r="L38" s="293" t="s">
        <v>1365</v>
      </c>
      <c r="M38" s="294">
        <v>24679</v>
      </c>
      <c r="N38" s="296">
        <v>4707231.0480000004</v>
      </c>
      <c r="O38" s="296">
        <v>127052.016</v>
      </c>
      <c r="P38" s="296">
        <v>0</v>
      </c>
      <c r="Q38" s="296"/>
      <c r="R38" s="295">
        <f t="shared" si="1"/>
        <v>4834283.0640000002</v>
      </c>
      <c r="S38" s="295"/>
      <c r="T38" s="295"/>
      <c r="U38" s="253">
        <v>4</v>
      </c>
      <c r="V38" s="253">
        <v>4</v>
      </c>
      <c r="W38" s="253">
        <v>1970</v>
      </c>
      <c r="X38" s="297">
        <v>0.05</v>
      </c>
      <c r="Y38" s="348">
        <v>1</v>
      </c>
      <c r="Z38" s="254"/>
      <c r="AA38" s="296"/>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c r="DV38" s="241"/>
      <c r="DW38" s="241"/>
      <c r="DX38" s="241"/>
      <c r="DY38" s="241"/>
      <c r="DZ38" s="241"/>
      <c r="EA38" s="241"/>
      <c r="EB38" s="241"/>
      <c r="EC38" s="241"/>
      <c r="ED38" s="241"/>
      <c r="EE38" s="241"/>
      <c r="EF38" s="241"/>
      <c r="EG38" s="241"/>
      <c r="EH38" s="241"/>
      <c r="EI38" s="241"/>
      <c r="EJ38" s="241"/>
      <c r="EK38" s="241"/>
      <c r="EL38" s="241"/>
      <c r="EM38" s="241"/>
      <c r="EN38" s="241"/>
      <c r="EO38" s="241"/>
      <c r="EP38" s="241"/>
      <c r="EQ38" s="241"/>
      <c r="ER38" s="241"/>
      <c r="ES38" s="241"/>
      <c r="ET38" s="241"/>
      <c r="EU38" s="241"/>
      <c r="EV38" s="241"/>
      <c r="EW38" s="241"/>
      <c r="EX38" s="241"/>
      <c r="EY38" s="241"/>
      <c r="EZ38" s="241"/>
      <c r="FA38" s="241"/>
      <c r="FB38" s="241"/>
      <c r="FC38" s="241"/>
      <c r="FD38" s="241"/>
      <c r="FE38" s="241"/>
      <c r="FF38" s="241"/>
      <c r="FG38" s="241"/>
      <c r="FH38" s="241"/>
      <c r="FI38" s="241"/>
      <c r="FJ38" s="241"/>
      <c r="FK38" s="241"/>
      <c r="FL38" s="241"/>
      <c r="FM38" s="241"/>
      <c r="FN38" s="241"/>
      <c r="FO38" s="241"/>
      <c r="FP38" s="241"/>
      <c r="FQ38" s="241"/>
      <c r="FR38" s="241"/>
      <c r="FS38" s="241"/>
      <c r="FT38" s="241"/>
      <c r="FU38" s="241"/>
      <c r="FV38" s="241"/>
      <c r="FW38" s="241"/>
      <c r="FX38" s="241"/>
      <c r="FY38" s="241"/>
      <c r="FZ38" s="241"/>
      <c r="GA38" s="241"/>
      <c r="GB38" s="241"/>
      <c r="GC38" s="241"/>
      <c r="GD38" s="241"/>
      <c r="GE38" s="241"/>
      <c r="GF38" s="241"/>
      <c r="GG38" s="241"/>
      <c r="GH38" s="241"/>
      <c r="GI38" s="241"/>
      <c r="GJ38" s="241"/>
      <c r="GK38" s="241"/>
      <c r="GL38" s="241"/>
      <c r="GM38" s="241"/>
      <c r="GN38" s="241"/>
      <c r="GO38" s="241"/>
      <c r="GP38" s="241"/>
      <c r="GQ38" s="241"/>
      <c r="GR38" s="241"/>
      <c r="GS38" s="241"/>
      <c r="GT38" s="241"/>
      <c r="GU38" s="241"/>
      <c r="GV38" s="241"/>
      <c r="GW38" s="241"/>
      <c r="GX38" s="241"/>
      <c r="GY38" s="241"/>
      <c r="GZ38" s="241"/>
      <c r="HA38" s="241"/>
      <c r="HB38" s="241"/>
      <c r="HC38" s="241"/>
      <c r="HD38" s="241"/>
      <c r="HE38" s="241"/>
      <c r="HF38" s="241"/>
      <c r="HG38" s="241"/>
      <c r="HH38" s="241"/>
      <c r="HI38" s="241"/>
      <c r="HJ38" s="241"/>
      <c r="HK38" s="241"/>
      <c r="HL38" s="241"/>
      <c r="HM38" s="241"/>
      <c r="HN38" s="241"/>
      <c r="HO38" s="241"/>
    </row>
    <row r="39" spans="1:223" s="255" customFormat="1" ht="27.6" customHeight="1" x14ac:dyDescent="0.35">
      <c r="A39" s="241"/>
      <c r="B39" s="289" t="s">
        <v>1430</v>
      </c>
      <c r="C39" s="289" t="s">
        <v>2725</v>
      </c>
      <c r="D39" s="289"/>
      <c r="E39" s="299" t="s">
        <v>1431</v>
      </c>
      <c r="F39" s="291" t="s">
        <v>1259</v>
      </c>
      <c r="G39" s="292" t="s">
        <v>2214</v>
      </c>
      <c r="H39" s="292" t="s">
        <v>2213</v>
      </c>
      <c r="I39" s="292">
        <v>12222</v>
      </c>
      <c r="J39" s="293" t="s">
        <v>1432</v>
      </c>
      <c r="K39" s="293" t="s">
        <v>1364</v>
      </c>
      <c r="L39" s="293" t="s">
        <v>1365</v>
      </c>
      <c r="M39" s="294">
        <v>24095</v>
      </c>
      <c r="N39" s="296">
        <v>4608757.93872</v>
      </c>
      <c r="O39" s="296">
        <v>119515.03200000001</v>
      </c>
      <c r="P39" s="296">
        <v>0</v>
      </c>
      <c r="Q39" s="296"/>
      <c r="R39" s="295">
        <f t="shared" si="1"/>
        <v>4728272.9707199996</v>
      </c>
      <c r="S39" s="295"/>
      <c r="T39" s="295"/>
      <c r="U39" s="253">
        <v>4</v>
      </c>
      <c r="V39" s="253">
        <v>4</v>
      </c>
      <c r="W39" s="253">
        <v>1971</v>
      </c>
      <c r="X39" s="297">
        <v>1</v>
      </c>
      <c r="Y39" s="348">
        <v>1</v>
      </c>
      <c r="Z39" s="254"/>
      <c r="AA39" s="296"/>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c r="DY39" s="241"/>
      <c r="DZ39" s="241"/>
      <c r="EA39" s="241"/>
      <c r="EB39" s="241"/>
      <c r="EC39" s="241"/>
      <c r="ED39" s="241"/>
      <c r="EE39" s="241"/>
      <c r="EF39" s="241"/>
      <c r="EG39" s="241"/>
      <c r="EH39" s="241"/>
      <c r="EI39" s="241"/>
      <c r="EJ39" s="241"/>
      <c r="EK39" s="241"/>
      <c r="EL39" s="241"/>
      <c r="EM39" s="241"/>
      <c r="EN39" s="241"/>
      <c r="EO39" s="241"/>
      <c r="EP39" s="241"/>
      <c r="EQ39" s="241"/>
      <c r="ER39" s="241"/>
      <c r="ES39" s="241"/>
      <c r="ET39" s="241"/>
      <c r="EU39" s="241"/>
      <c r="EV39" s="241"/>
      <c r="EW39" s="241"/>
      <c r="EX39" s="241"/>
      <c r="EY39" s="241"/>
      <c r="EZ39" s="241"/>
      <c r="FA39" s="241"/>
      <c r="FB39" s="241"/>
      <c r="FC39" s="241"/>
      <c r="FD39" s="241"/>
      <c r="FE39" s="241"/>
      <c r="FF39" s="241"/>
      <c r="FG39" s="241"/>
      <c r="FH39" s="241"/>
      <c r="FI39" s="241"/>
      <c r="FJ39" s="241"/>
      <c r="FK39" s="241"/>
      <c r="FL39" s="241"/>
      <c r="FM39" s="241"/>
      <c r="FN39" s="241"/>
      <c r="FO39" s="241"/>
      <c r="FP39" s="241"/>
      <c r="FQ39" s="241"/>
      <c r="FR39" s="241"/>
      <c r="FS39" s="241"/>
      <c r="FT39" s="241"/>
      <c r="FU39" s="241"/>
      <c r="FV39" s="241"/>
      <c r="FW39" s="241"/>
      <c r="FX39" s="241"/>
      <c r="FY39" s="241"/>
      <c r="FZ39" s="241"/>
      <c r="GA39" s="241"/>
      <c r="GB39" s="241"/>
      <c r="GC39" s="241"/>
      <c r="GD39" s="241"/>
      <c r="GE39" s="241"/>
      <c r="GF39" s="241"/>
      <c r="GG39" s="241"/>
      <c r="GH39" s="241"/>
      <c r="GI39" s="241"/>
      <c r="GJ39" s="241"/>
      <c r="GK39" s="241"/>
      <c r="GL39" s="241"/>
      <c r="GM39" s="241"/>
      <c r="GN39" s="241"/>
      <c r="GO39" s="241"/>
      <c r="GP39" s="241"/>
      <c r="GQ39" s="241"/>
      <c r="GR39" s="241"/>
      <c r="GS39" s="241"/>
      <c r="GT39" s="241"/>
      <c r="GU39" s="241"/>
      <c r="GV39" s="241"/>
      <c r="GW39" s="241"/>
      <c r="GX39" s="241"/>
      <c r="GY39" s="241"/>
      <c r="GZ39" s="241"/>
      <c r="HA39" s="241"/>
      <c r="HB39" s="241"/>
      <c r="HC39" s="241"/>
      <c r="HD39" s="241"/>
      <c r="HE39" s="241"/>
      <c r="HF39" s="241"/>
      <c r="HG39" s="241"/>
      <c r="HH39" s="241"/>
      <c r="HI39" s="241"/>
      <c r="HJ39" s="241"/>
      <c r="HK39" s="241"/>
      <c r="HL39" s="241"/>
      <c r="HM39" s="241"/>
      <c r="HN39" s="241"/>
      <c r="HO39" s="241"/>
    </row>
    <row r="40" spans="1:223" s="255" customFormat="1" ht="27.6" customHeight="1" x14ac:dyDescent="0.35">
      <c r="A40" s="241"/>
      <c r="B40" s="289" t="s">
        <v>1291</v>
      </c>
      <c r="C40" s="289" t="s">
        <v>2725</v>
      </c>
      <c r="D40" s="289"/>
      <c r="E40" s="299" t="s">
        <v>513</v>
      </c>
      <c r="F40" s="291" t="s">
        <v>1259</v>
      </c>
      <c r="G40" s="292" t="s">
        <v>2214</v>
      </c>
      <c r="H40" s="292" t="s">
        <v>2213</v>
      </c>
      <c r="I40" s="292">
        <v>12222</v>
      </c>
      <c r="J40" s="293" t="s">
        <v>514</v>
      </c>
      <c r="K40" s="293" t="s">
        <v>1364</v>
      </c>
      <c r="L40" s="293" t="s">
        <v>1365</v>
      </c>
      <c r="M40" s="294">
        <v>27281</v>
      </c>
      <c r="N40" s="296">
        <v>5148736.8566399999</v>
      </c>
      <c r="O40" s="296">
        <v>129205.44</v>
      </c>
      <c r="P40" s="296">
        <v>0</v>
      </c>
      <c r="Q40" s="296"/>
      <c r="R40" s="295">
        <f t="shared" si="1"/>
        <v>5277942.2966400003</v>
      </c>
      <c r="S40" s="295"/>
      <c r="T40" s="295"/>
      <c r="U40" s="253">
        <v>4</v>
      </c>
      <c r="V40" s="253">
        <v>4</v>
      </c>
      <c r="W40" s="253">
        <v>1971</v>
      </c>
      <c r="X40" s="297">
        <v>0.05</v>
      </c>
      <c r="Y40" s="348">
        <v>1</v>
      </c>
      <c r="Z40" s="254"/>
      <c r="AA40" s="296"/>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c r="EG40" s="241"/>
      <c r="EH40" s="241"/>
      <c r="EI40" s="241"/>
      <c r="EJ40" s="241"/>
      <c r="EK40" s="241"/>
      <c r="EL40" s="241"/>
      <c r="EM40" s="241"/>
      <c r="EN40" s="241"/>
      <c r="EO40" s="241"/>
      <c r="EP40" s="241"/>
      <c r="EQ40" s="241"/>
      <c r="ER40" s="241"/>
      <c r="ES40" s="241"/>
      <c r="ET40" s="241"/>
      <c r="EU40" s="241"/>
      <c r="EV40" s="241"/>
      <c r="EW40" s="241"/>
      <c r="EX40" s="241"/>
      <c r="EY40" s="241"/>
      <c r="EZ40" s="241"/>
      <c r="FA40" s="241"/>
      <c r="FB40" s="241"/>
      <c r="FC40" s="241"/>
      <c r="FD40" s="241"/>
      <c r="FE40" s="241"/>
      <c r="FF40" s="241"/>
      <c r="FG40" s="241"/>
      <c r="FH40" s="241"/>
      <c r="FI40" s="241"/>
      <c r="FJ40" s="241"/>
      <c r="FK40" s="241"/>
      <c r="FL40" s="241"/>
      <c r="FM40" s="241"/>
      <c r="FN40" s="241"/>
      <c r="FO40" s="241"/>
      <c r="FP40" s="241"/>
      <c r="FQ40" s="241"/>
      <c r="FR40" s="241"/>
      <c r="FS40" s="241"/>
      <c r="FT40" s="241"/>
      <c r="FU40" s="241"/>
      <c r="FV40" s="241"/>
      <c r="FW40" s="241"/>
      <c r="FX40" s="241"/>
      <c r="FY40" s="241"/>
      <c r="FZ40" s="241"/>
      <c r="GA40" s="241"/>
      <c r="GB40" s="241"/>
      <c r="GC40" s="241"/>
      <c r="GD40" s="241"/>
      <c r="GE40" s="241"/>
      <c r="GF40" s="241"/>
      <c r="GG40" s="241"/>
      <c r="GH40" s="241"/>
      <c r="GI40" s="241"/>
      <c r="GJ40" s="241"/>
      <c r="GK40" s="241"/>
      <c r="GL40" s="241"/>
      <c r="GM40" s="241"/>
      <c r="GN40" s="241"/>
      <c r="GO40" s="241"/>
      <c r="GP40" s="241"/>
      <c r="GQ40" s="241"/>
      <c r="GR40" s="241"/>
      <c r="GS40" s="241"/>
      <c r="GT40" s="241"/>
      <c r="GU40" s="241"/>
      <c r="GV40" s="241"/>
      <c r="GW40" s="241"/>
      <c r="GX40" s="241"/>
      <c r="GY40" s="241"/>
      <c r="GZ40" s="241"/>
      <c r="HA40" s="241"/>
      <c r="HB40" s="241"/>
      <c r="HC40" s="241"/>
      <c r="HD40" s="241"/>
      <c r="HE40" s="241"/>
      <c r="HF40" s="241"/>
      <c r="HG40" s="241"/>
      <c r="HH40" s="241"/>
      <c r="HI40" s="241"/>
      <c r="HJ40" s="241"/>
      <c r="HK40" s="241"/>
      <c r="HL40" s="241"/>
      <c r="HM40" s="241"/>
      <c r="HN40" s="241"/>
      <c r="HO40" s="241"/>
    </row>
    <row r="41" spans="1:223" s="255" customFormat="1" ht="27.6" customHeight="1" x14ac:dyDescent="0.35">
      <c r="A41" s="241"/>
      <c r="B41" s="289" t="s">
        <v>1260</v>
      </c>
      <c r="C41" s="289" t="s">
        <v>2725</v>
      </c>
      <c r="D41" s="289"/>
      <c r="E41" s="299" t="s">
        <v>1261</v>
      </c>
      <c r="F41" s="291" t="s">
        <v>1259</v>
      </c>
      <c r="G41" s="292" t="s">
        <v>2214</v>
      </c>
      <c r="H41" s="292" t="s">
        <v>2213</v>
      </c>
      <c r="I41" s="292">
        <v>12222</v>
      </c>
      <c r="J41" s="293" t="s">
        <v>1290</v>
      </c>
      <c r="K41" s="293" t="s">
        <v>1364</v>
      </c>
      <c r="L41" s="293" t="s">
        <v>1365</v>
      </c>
      <c r="M41" s="294">
        <v>24629</v>
      </c>
      <c r="N41" s="296">
        <v>4686670.72848</v>
      </c>
      <c r="O41" s="296">
        <v>117361.60800000001</v>
      </c>
      <c r="P41" s="296">
        <v>0</v>
      </c>
      <c r="Q41" s="296"/>
      <c r="R41" s="295">
        <f t="shared" si="1"/>
        <v>4804032.3364800001</v>
      </c>
      <c r="S41" s="295"/>
      <c r="T41" s="295"/>
      <c r="U41" s="253">
        <v>4</v>
      </c>
      <c r="V41" s="253">
        <v>4</v>
      </c>
      <c r="W41" s="253">
        <v>1971</v>
      </c>
      <c r="X41" s="297">
        <v>1</v>
      </c>
      <c r="Y41" s="348">
        <v>1</v>
      </c>
      <c r="Z41" s="254"/>
      <c r="AA41" s="296"/>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c r="DY41" s="241"/>
      <c r="DZ41" s="241"/>
      <c r="EA41" s="241"/>
      <c r="EB41" s="241"/>
      <c r="EC41" s="241"/>
      <c r="ED41" s="241"/>
      <c r="EE41" s="241"/>
      <c r="EF41" s="241"/>
      <c r="EG41" s="241"/>
      <c r="EH41" s="241"/>
      <c r="EI41" s="241"/>
      <c r="EJ41" s="241"/>
      <c r="EK41" s="241"/>
      <c r="EL41" s="241"/>
      <c r="EM41" s="241"/>
      <c r="EN41" s="241"/>
      <c r="EO41" s="241"/>
      <c r="EP41" s="241"/>
      <c r="EQ41" s="241"/>
      <c r="ER41" s="241"/>
      <c r="ES41" s="241"/>
      <c r="ET41" s="241"/>
      <c r="EU41" s="241"/>
      <c r="EV41" s="241"/>
      <c r="EW41" s="241"/>
      <c r="EX41" s="241"/>
      <c r="EY41" s="241"/>
      <c r="EZ41" s="241"/>
      <c r="FA41" s="241"/>
      <c r="FB41" s="241"/>
      <c r="FC41" s="241"/>
      <c r="FD41" s="241"/>
      <c r="FE41" s="241"/>
      <c r="FF41" s="241"/>
      <c r="FG41" s="241"/>
      <c r="FH41" s="241"/>
      <c r="FI41" s="241"/>
      <c r="FJ41" s="241"/>
      <c r="FK41" s="241"/>
      <c r="FL41" s="241"/>
      <c r="FM41" s="241"/>
      <c r="FN41" s="241"/>
      <c r="FO41" s="241"/>
      <c r="FP41" s="241"/>
      <c r="FQ41" s="241"/>
      <c r="FR41" s="241"/>
      <c r="FS41" s="241"/>
      <c r="FT41" s="241"/>
      <c r="FU41" s="241"/>
      <c r="FV41" s="241"/>
      <c r="FW41" s="241"/>
      <c r="FX41" s="241"/>
      <c r="FY41" s="241"/>
      <c r="FZ41" s="241"/>
      <c r="GA41" s="241"/>
      <c r="GB41" s="241"/>
      <c r="GC41" s="241"/>
      <c r="GD41" s="241"/>
      <c r="GE41" s="241"/>
      <c r="GF41" s="241"/>
      <c r="GG41" s="241"/>
      <c r="GH41" s="241"/>
      <c r="GI41" s="241"/>
      <c r="GJ41" s="241"/>
      <c r="GK41" s="241"/>
      <c r="GL41" s="241"/>
      <c r="GM41" s="241"/>
      <c r="GN41" s="241"/>
      <c r="GO41" s="241"/>
      <c r="GP41" s="241"/>
      <c r="GQ41" s="241"/>
      <c r="GR41" s="241"/>
      <c r="GS41" s="241"/>
      <c r="GT41" s="241"/>
      <c r="GU41" s="241"/>
      <c r="GV41" s="241"/>
      <c r="GW41" s="241"/>
      <c r="GX41" s="241"/>
      <c r="GY41" s="241"/>
      <c r="GZ41" s="241"/>
      <c r="HA41" s="241"/>
      <c r="HB41" s="241"/>
      <c r="HC41" s="241"/>
      <c r="HD41" s="241"/>
      <c r="HE41" s="241"/>
      <c r="HF41" s="241"/>
      <c r="HG41" s="241"/>
      <c r="HH41" s="241"/>
      <c r="HI41" s="241"/>
      <c r="HJ41" s="241"/>
      <c r="HK41" s="241"/>
      <c r="HL41" s="241"/>
      <c r="HM41" s="241"/>
      <c r="HN41" s="241"/>
      <c r="HO41" s="241"/>
    </row>
    <row r="42" spans="1:223" s="255" customFormat="1" ht="27.6" customHeight="1" x14ac:dyDescent="0.35">
      <c r="A42" s="241"/>
      <c r="B42" s="289" t="s">
        <v>1820</v>
      </c>
      <c r="C42" s="289" t="s">
        <v>2725</v>
      </c>
      <c r="D42" s="289"/>
      <c r="E42" s="299" t="s">
        <v>728</v>
      </c>
      <c r="F42" s="291" t="s">
        <v>1259</v>
      </c>
      <c r="G42" s="292" t="s">
        <v>2214</v>
      </c>
      <c r="H42" s="292" t="s">
        <v>2213</v>
      </c>
      <c r="I42" s="292">
        <v>12222</v>
      </c>
      <c r="J42" s="293" t="s">
        <v>1258</v>
      </c>
      <c r="K42" s="293" t="s">
        <v>1364</v>
      </c>
      <c r="L42" s="293" t="s">
        <v>1365</v>
      </c>
      <c r="M42" s="294">
        <v>24629</v>
      </c>
      <c r="N42" s="296">
        <v>4686670.72848</v>
      </c>
      <c r="O42" s="296">
        <v>123821.88</v>
      </c>
      <c r="P42" s="296">
        <v>0</v>
      </c>
      <c r="Q42" s="296"/>
      <c r="R42" s="295">
        <f t="shared" si="1"/>
        <v>4810492.6084799999</v>
      </c>
      <c r="S42" s="295"/>
      <c r="T42" s="295"/>
      <c r="U42" s="253">
        <v>4</v>
      </c>
      <c r="V42" s="253">
        <v>4</v>
      </c>
      <c r="W42" s="253">
        <v>1971</v>
      </c>
      <c r="X42" s="282">
        <v>100</v>
      </c>
      <c r="Y42" s="348">
        <v>1</v>
      </c>
      <c r="Z42" s="254"/>
      <c r="AA42" s="296"/>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c r="DV42" s="241"/>
      <c r="DW42" s="241"/>
      <c r="DX42" s="241"/>
      <c r="DY42" s="241"/>
      <c r="DZ42" s="241"/>
      <c r="EA42" s="241"/>
      <c r="EB42" s="241"/>
      <c r="EC42" s="241"/>
      <c r="ED42" s="241"/>
      <c r="EE42" s="241"/>
      <c r="EF42" s="241"/>
      <c r="EG42" s="241"/>
      <c r="EH42" s="241"/>
      <c r="EI42" s="241"/>
      <c r="EJ42" s="241"/>
      <c r="EK42" s="241"/>
      <c r="EL42" s="241"/>
      <c r="EM42" s="241"/>
      <c r="EN42" s="241"/>
      <c r="EO42" s="241"/>
      <c r="EP42" s="241"/>
      <c r="EQ42" s="241"/>
      <c r="ER42" s="241"/>
      <c r="ES42" s="241"/>
      <c r="ET42" s="241"/>
      <c r="EU42" s="241"/>
      <c r="EV42" s="241"/>
      <c r="EW42" s="241"/>
      <c r="EX42" s="241"/>
      <c r="EY42" s="241"/>
      <c r="EZ42" s="241"/>
      <c r="FA42" s="241"/>
      <c r="FB42" s="241"/>
      <c r="FC42" s="241"/>
      <c r="FD42" s="241"/>
      <c r="FE42" s="241"/>
      <c r="FF42" s="241"/>
      <c r="FG42" s="241"/>
      <c r="FH42" s="241"/>
      <c r="FI42" s="241"/>
      <c r="FJ42" s="241"/>
      <c r="FK42" s="241"/>
      <c r="FL42" s="241"/>
      <c r="FM42" s="241"/>
      <c r="FN42" s="241"/>
      <c r="FO42" s="241"/>
      <c r="FP42" s="241"/>
      <c r="FQ42" s="241"/>
      <c r="FR42" s="241"/>
      <c r="FS42" s="241"/>
      <c r="FT42" s="241"/>
      <c r="FU42" s="241"/>
      <c r="FV42" s="241"/>
      <c r="FW42" s="241"/>
      <c r="FX42" s="241"/>
      <c r="FY42" s="241"/>
      <c r="FZ42" s="241"/>
      <c r="GA42" s="241"/>
      <c r="GB42" s="241"/>
      <c r="GC42" s="241"/>
      <c r="GD42" s="241"/>
      <c r="GE42" s="241"/>
      <c r="GF42" s="241"/>
      <c r="GG42" s="241"/>
      <c r="GH42" s="241"/>
      <c r="GI42" s="241"/>
      <c r="GJ42" s="241"/>
      <c r="GK42" s="241"/>
      <c r="GL42" s="241"/>
      <c r="GM42" s="241"/>
      <c r="GN42" s="241"/>
      <c r="GO42" s="241"/>
      <c r="GP42" s="241"/>
      <c r="GQ42" s="241"/>
      <c r="GR42" s="241"/>
      <c r="GS42" s="241"/>
      <c r="GT42" s="241"/>
      <c r="GU42" s="241"/>
      <c r="GV42" s="241"/>
      <c r="GW42" s="241"/>
      <c r="GX42" s="241"/>
      <c r="GY42" s="241"/>
      <c r="GZ42" s="241"/>
      <c r="HA42" s="241"/>
      <c r="HB42" s="241"/>
      <c r="HC42" s="241"/>
      <c r="HD42" s="241"/>
      <c r="HE42" s="241"/>
      <c r="HF42" s="241"/>
      <c r="HG42" s="241"/>
      <c r="HH42" s="241"/>
      <c r="HI42" s="241"/>
      <c r="HJ42" s="241"/>
      <c r="HK42" s="241"/>
      <c r="HL42" s="241"/>
      <c r="HM42" s="241"/>
      <c r="HN42" s="241"/>
      <c r="HO42" s="241"/>
    </row>
    <row r="43" spans="1:223" s="255" customFormat="1" ht="27.6" customHeight="1" x14ac:dyDescent="0.35">
      <c r="A43" s="241"/>
      <c r="B43" s="289" t="s">
        <v>1817</v>
      </c>
      <c r="C43" s="289" t="s">
        <v>2725</v>
      </c>
      <c r="D43" s="289"/>
      <c r="E43" s="299" t="s">
        <v>1818</v>
      </c>
      <c r="F43" s="291" t="s">
        <v>1233</v>
      </c>
      <c r="G43" s="292" t="s">
        <v>2214</v>
      </c>
      <c r="H43" s="292" t="s">
        <v>2213</v>
      </c>
      <c r="I43" s="292">
        <v>12222</v>
      </c>
      <c r="J43" s="293" t="s">
        <v>1819</v>
      </c>
      <c r="K43" s="293" t="s">
        <v>1364</v>
      </c>
      <c r="L43" s="293" t="s">
        <v>670</v>
      </c>
      <c r="M43" s="294">
        <v>101185</v>
      </c>
      <c r="N43" s="296">
        <v>22945316.584320001</v>
      </c>
      <c r="O43" s="296">
        <v>484520.4</v>
      </c>
      <c r="P43" s="296">
        <v>0</v>
      </c>
      <c r="Q43" s="296"/>
      <c r="R43" s="295">
        <f t="shared" si="1"/>
        <v>23429836.98432</v>
      </c>
      <c r="S43" s="295"/>
      <c r="T43" s="295"/>
      <c r="U43" s="253">
        <v>4</v>
      </c>
      <c r="V43" s="253">
        <v>4</v>
      </c>
      <c r="W43" s="253">
        <v>1968</v>
      </c>
      <c r="X43" s="297">
        <v>0.05</v>
      </c>
      <c r="Y43" s="348">
        <v>1</v>
      </c>
      <c r="Z43" s="254"/>
      <c r="AA43" s="296"/>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c r="EG43" s="241"/>
      <c r="EH43" s="241"/>
      <c r="EI43" s="241"/>
      <c r="EJ43" s="241"/>
      <c r="EK43" s="241"/>
      <c r="EL43" s="241"/>
      <c r="EM43" s="241"/>
      <c r="EN43" s="241"/>
      <c r="EO43" s="241"/>
      <c r="EP43" s="241"/>
      <c r="EQ43" s="241"/>
      <c r="ER43" s="241"/>
      <c r="ES43" s="241"/>
      <c r="ET43" s="241"/>
      <c r="EU43" s="241"/>
      <c r="EV43" s="241"/>
      <c r="EW43" s="241"/>
      <c r="EX43" s="241"/>
      <c r="EY43" s="241"/>
      <c r="EZ43" s="241"/>
      <c r="FA43" s="241"/>
      <c r="FB43" s="241"/>
      <c r="FC43" s="241"/>
      <c r="FD43" s="241"/>
      <c r="FE43" s="241"/>
      <c r="FF43" s="241"/>
      <c r="FG43" s="241"/>
      <c r="FH43" s="241"/>
      <c r="FI43" s="241"/>
      <c r="FJ43" s="241"/>
      <c r="FK43" s="241"/>
      <c r="FL43" s="241"/>
      <c r="FM43" s="241"/>
      <c r="FN43" s="241"/>
      <c r="FO43" s="241"/>
      <c r="FP43" s="241"/>
      <c r="FQ43" s="241"/>
      <c r="FR43" s="241"/>
      <c r="FS43" s="241"/>
      <c r="FT43" s="241"/>
      <c r="FU43" s="241"/>
      <c r="FV43" s="241"/>
      <c r="FW43" s="241"/>
      <c r="FX43" s="241"/>
      <c r="FY43" s="241"/>
      <c r="FZ43" s="241"/>
      <c r="GA43" s="241"/>
      <c r="GB43" s="241"/>
      <c r="GC43" s="241"/>
      <c r="GD43" s="241"/>
      <c r="GE43" s="241"/>
      <c r="GF43" s="241"/>
      <c r="GG43" s="241"/>
      <c r="GH43" s="241"/>
      <c r="GI43" s="241"/>
      <c r="GJ43" s="241"/>
      <c r="GK43" s="241"/>
      <c r="GL43" s="241"/>
      <c r="GM43" s="241"/>
      <c r="GN43" s="241"/>
      <c r="GO43" s="241"/>
      <c r="GP43" s="241"/>
      <c r="GQ43" s="241"/>
      <c r="GR43" s="241"/>
      <c r="GS43" s="241"/>
      <c r="GT43" s="241"/>
      <c r="GU43" s="241"/>
      <c r="GV43" s="241"/>
      <c r="GW43" s="241"/>
      <c r="GX43" s="241"/>
      <c r="GY43" s="241"/>
      <c r="GZ43" s="241"/>
      <c r="HA43" s="241"/>
      <c r="HB43" s="241"/>
      <c r="HC43" s="241"/>
      <c r="HD43" s="241"/>
      <c r="HE43" s="241"/>
      <c r="HF43" s="241"/>
      <c r="HG43" s="241"/>
      <c r="HH43" s="241"/>
      <c r="HI43" s="241"/>
      <c r="HJ43" s="241"/>
      <c r="HK43" s="241"/>
      <c r="HL43" s="241"/>
      <c r="HM43" s="241"/>
      <c r="HN43" s="241"/>
      <c r="HO43" s="241"/>
    </row>
    <row r="44" spans="1:223" s="255" customFormat="1" ht="27.6" customHeight="1" x14ac:dyDescent="0.35">
      <c r="A44" s="241"/>
      <c r="B44" s="289" t="s">
        <v>1814</v>
      </c>
      <c r="C44" s="289" t="s">
        <v>2725</v>
      </c>
      <c r="D44" s="289"/>
      <c r="E44" s="299" t="s">
        <v>1815</v>
      </c>
      <c r="F44" s="291" t="s">
        <v>1233</v>
      </c>
      <c r="G44" s="292" t="s">
        <v>2214</v>
      </c>
      <c r="H44" s="292" t="s">
        <v>2213</v>
      </c>
      <c r="I44" s="292">
        <v>12222</v>
      </c>
      <c r="J44" s="293" t="s">
        <v>1816</v>
      </c>
      <c r="K44" s="293" t="s">
        <v>1364</v>
      </c>
      <c r="L44" s="293" t="s">
        <v>1365</v>
      </c>
      <c r="M44" s="294">
        <v>25533</v>
      </c>
      <c r="N44" s="296">
        <v>4848989.04048</v>
      </c>
      <c r="O44" s="296">
        <v>149662.96799999999</v>
      </c>
      <c r="P44" s="296">
        <v>0</v>
      </c>
      <c r="Q44" s="296"/>
      <c r="R44" s="295">
        <f t="shared" si="1"/>
        <v>4998652.0084800003</v>
      </c>
      <c r="S44" s="295"/>
      <c r="T44" s="295"/>
      <c r="U44" s="253">
        <v>4</v>
      </c>
      <c r="V44" s="253">
        <v>4</v>
      </c>
      <c r="W44" s="253">
        <v>1968</v>
      </c>
      <c r="X44" s="297">
        <v>0.05</v>
      </c>
      <c r="Y44" s="348">
        <v>1</v>
      </c>
      <c r="Z44" s="254"/>
      <c r="AA44" s="296"/>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c r="EG44" s="241"/>
      <c r="EH44" s="241"/>
      <c r="EI44" s="241"/>
      <c r="EJ44" s="241"/>
      <c r="EK44" s="241"/>
      <c r="EL44" s="241"/>
      <c r="EM44" s="241"/>
      <c r="EN44" s="241"/>
      <c r="EO44" s="241"/>
      <c r="EP44" s="241"/>
      <c r="EQ44" s="241"/>
      <c r="ER44" s="241"/>
      <c r="ES44" s="241"/>
      <c r="ET44" s="241"/>
      <c r="EU44" s="241"/>
      <c r="EV44" s="241"/>
      <c r="EW44" s="241"/>
      <c r="EX44" s="241"/>
      <c r="EY44" s="241"/>
      <c r="EZ44" s="241"/>
      <c r="FA44" s="241"/>
      <c r="FB44" s="241"/>
      <c r="FC44" s="241"/>
      <c r="FD44" s="241"/>
      <c r="FE44" s="241"/>
      <c r="FF44" s="241"/>
      <c r="FG44" s="241"/>
      <c r="FH44" s="241"/>
      <c r="FI44" s="241"/>
      <c r="FJ44" s="241"/>
      <c r="FK44" s="241"/>
      <c r="FL44" s="241"/>
      <c r="FM44" s="241"/>
      <c r="FN44" s="241"/>
      <c r="FO44" s="241"/>
      <c r="FP44" s="241"/>
      <c r="FQ44" s="241"/>
      <c r="FR44" s="241"/>
      <c r="FS44" s="241"/>
      <c r="FT44" s="241"/>
      <c r="FU44" s="241"/>
      <c r="FV44" s="241"/>
      <c r="FW44" s="241"/>
      <c r="FX44" s="241"/>
      <c r="FY44" s="241"/>
      <c r="FZ44" s="241"/>
      <c r="GA44" s="241"/>
      <c r="GB44" s="241"/>
      <c r="GC44" s="241"/>
      <c r="GD44" s="241"/>
      <c r="GE44" s="241"/>
      <c r="GF44" s="241"/>
      <c r="GG44" s="241"/>
      <c r="GH44" s="241"/>
      <c r="GI44" s="241"/>
      <c r="GJ44" s="241"/>
      <c r="GK44" s="241"/>
      <c r="GL44" s="241"/>
      <c r="GM44" s="241"/>
      <c r="GN44" s="241"/>
      <c r="GO44" s="241"/>
      <c r="GP44" s="241"/>
      <c r="GQ44" s="241"/>
      <c r="GR44" s="241"/>
      <c r="GS44" s="241"/>
      <c r="GT44" s="241"/>
      <c r="GU44" s="241"/>
      <c r="GV44" s="241"/>
      <c r="GW44" s="241"/>
      <c r="GX44" s="241"/>
      <c r="GY44" s="241"/>
      <c r="GZ44" s="241"/>
      <c r="HA44" s="241"/>
      <c r="HB44" s="241"/>
      <c r="HC44" s="241"/>
      <c r="HD44" s="241"/>
      <c r="HE44" s="241"/>
      <c r="HF44" s="241"/>
      <c r="HG44" s="241"/>
      <c r="HH44" s="241"/>
      <c r="HI44" s="241"/>
      <c r="HJ44" s="241"/>
      <c r="HK44" s="241"/>
      <c r="HL44" s="241"/>
      <c r="HM44" s="241"/>
      <c r="HN44" s="241"/>
      <c r="HO44" s="241"/>
    </row>
    <row r="45" spans="1:223" s="255" customFormat="1" ht="27.6" customHeight="1" x14ac:dyDescent="0.35">
      <c r="A45" s="241"/>
      <c r="B45" s="289" t="s">
        <v>1935</v>
      </c>
      <c r="C45" s="289" t="s">
        <v>2725</v>
      </c>
      <c r="D45" s="289"/>
      <c r="E45" s="299" t="s">
        <v>1936</v>
      </c>
      <c r="F45" s="291" t="s">
        <v>1233</v>
      </c>
      <c r="G45" s="292" t="s">
        <v>2214</v>
      </c>
      <c r="H45" s="292" t="s">
        <v>2213</v>
      </c>
      <c r="I45" s="292">
        <v>12222</v>
      </c>
      <c r="J45" s="293" t="s">
        <v>2045</v>
      </c>
      <c r="K45" s="293" t="s">
        <v>1364</v>
      </c>
      <c r="L45" s="293" t="s">
        <v>1365</v>
      </c>
      <c r="M45" s="294">
        <v>31465</v>
      </c>
      <c r="N45" s="296">
        <v>5846705.5982400002</v>
      </c>
      <c r="O45" s="296">
        <v>203498.568</v>
      </c>
      <c r="P45" s="296">
        <v>0</v>
      </c>
      <c r="Q45" s="296"/>
      <c r="R45" s="295">
        <f t="shared" si="1"/>
        <v>6050204.1662400002</v>
      </c>
      <c r="S45" s="295"/>
      <c r="T45" s="295"/>
      <c r="U45" s="253">
        <v>4</v>
      </c>
      <c r="V45" s="253">
        <v>4</v>
      </c>
      <c r="W45" s="253">
        <v>1968</v>
      </c>
      <c r="X45" s="297">
        <v>0.05</v>
      </c>
      <c r="Y45" s="348">
        <v>1</v>
      </c>
      <c r="Z45" s="254"/>
      <c r="AA45" s="296"/>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c r="EG45" s="241"/>
      <c r="EH45" s="241"/>
      <c r="EI45" s="241"/>
      <c r="EJ45" s="241"/>
      <c r="EK45" s="241"/>
      <c r="EL45" s="241"/>
      <c r="EM45" s="241"/>
      <c r="EN45" s="241"/>
      <c r="EO45" s="241"/>
      <c r="EP45" s="241"/>
      <c r="EQ45" s="241"/>
      <c r="ER45" s="241"/>
      <c r="ES45" s="241"/>
      <c r="ET45" s="241"/>
      <c r="EU45" s="241"/>
      <c r="EV45" s="241"/>
      <c r="EW45" s="241"/>
      <c r="EX45" s="241"/>
      <c r="EY45" s="241"/>
      <c r="EZ45" s="241"/>
      <c r="FA45" s="241"/>
      <c r="FB45" s="241"/>
      <c r="FC45" s="241"/>
      <c r="FD45" s="241"/>
      <c r="FE45" s="241"/>
      <c r="FF45" s="241"/>
      <c r="FG45" s="241"/>
      <c r="FH45" s="241"/>
      <c r="FI45" s="241"/>
      <c r="FJ45" s="241"/>
      <c r="FK45" s="241"/>
      <c r="FL45" s="241"/>
      <c r="FM45" s="241"/>
      <c r="FN45" s="241"/>
      <c r="FO45" s="241"/>
      <c r="FP45" s="241"/>
      <c r="FQ45" s="241"/>
      <c r="FR45" s="241"/>
      <c r="FS45" s="241"/>
      <c r="FT45" s="241"/>
      <c r="FU45" s="241"/>
      <c r="FV45" s="241"/>
      <c r="FW45" s="241"/>
      <c r="FX45" s="241"/>
      <c r="FY45" s="241"/>
      <c r="FZ45" s="241"/>
      <c r="GA45" s="241"/>
      <c r="GB45" s="241"/>
      <c r="GC45" s="241"/>
      <c r="GD45" s="241"/>
      <c r="GE45" s="241"/>
      <c r="GF45" s="241"/>
      <c r="GG45" s="241"/>
      <c r="GH45" s="241"/>
      <c r="GI45" s="241"/>
      <c r="GJ45" s="241"/>
      <c r="GK45" s="241"/>
      <c r="GL45" s="241"/>
      <c r="GM45" s="241"/>
      <c r="GN45" s="241"/>
      <c r="GO45" s="241"/>
      <c r="GP45" s="241"/>
      <c r="GQ45" s="241"/>
      <c r="GR45" s="241"/>
      <c r="GS45" s="241"/>
      <c r="GT45" s="241"/>
      <c r="GU45" s="241"/>
      <c r="GV45" s="241"/>
      <c r="GW45" s="241"/>
      <c r="GX45" s="241"/>
      <c r="GY45" s="241"/>
      <c r="GZ45" s="241"/>
      <c r="HA45" s="241"/>
      <c r="HB45" s="241"/>
      <c r="HC45" s="241"/>
      <c r="HD45" s="241"/>
      <c r="HE45" s="241"/>
      <c r="HF45" s="241"/>
      <c r="HG45" s="241"/>
      <c r="HH45" s="241"/>
      <c r="HI45" s="241"/>
      <c r="HJ45" s="241"/>
      <c r="HK45" s="241"/>
      <c r="HL45" s="241"/>
      <c r="HM45" s="241"/>
      <c r="HN45" s="241"/>
      <c r="HO45" s="241"/>
    </row>
    <row r="46" spans="1:223" s="255" customFormat="1" ht="27.6" customHeight="1" x14ac:dyDescent="0.35">
      <c r="A46" s="241"/>
      <c r="B46" s="289" t="s">
        <v>1169</v>
      </c>
      <c r="C46" s="289" t="s">
        <v>2725</v>
      </c>
      <c r="D46" s="289"/>
      <c r="E46" s="299" t="s">
        <v>1170</v>
      </c>
      <c r="F46" s="291" t="s">
        <v>1233</v>
      </c>
      <c r="G46" s="292" t="s">
        <v>2214</v>
      </c>
      <c r="H46" s="292" t="s">
        <v>2213</v>
      </c>
      <c r="I46" s="292">
        <v>12222</v>
      </c>
      <c r="J46" s="293" t="s">
        <v>1171</v>
      </c>
      <c r="K46" s="293" t="s">
        <v>1364</v>
      </c>
      <c r="L46" s="293" t="s">
        <v>1365</v>
      </c>
      <c r="M46" s="294">
        <v>23192</v>
      </c>
      <c r="N46" s="296">
        <v>4447521.7488000002</v>
      </c>
      <c r="O46" s="296">
        <v>115627.2</v>
      </c>
      <c r="P46" s="296">
        <v>0</v>
      </c>
      <c r="Q46" s="296"/>
      <c r="R46" s="295">
        <f t="shared" si="1"/>
        <v>4563148.9488000004</v>
      </c>
      <c r="S46" s="295"/>
      <c r="T46" s="295"/>
      <c r="U46" s="253">
        <v>4</v>
      </c>
      <c r="V46" s="253">
        <v>4</v>
      </c>
      <c r="W46" s="253">
        <v>1967</v>
      </c>
      <c r="X46" s="297">
        <v>0.05</v>
      </c>
      <c r="Y46" s="348">
        <v>1</v>
      </c>
      <c r="Z46" s="254"/>
      <c r="AA46" s="296"/>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N46" s="241"/>
      <c r="EO46" s="241"/>
      <c r="EP46" s="241"/>
      <c r="EQ46" s="241"/>
      <c r="ER46" s="241"/>
      <c r="ES46" s="241"/>
      <c r="ET46" s="241"/>
      <c r="EU46" s="241"/>
      <c r="EV46" s="241"/>
      <c r="EW46" s="241"/>
      <c r="EX46" s="241"/>
      <c r="EY46" s="241"/>
      <c r="EZ46" s="241"/>
      <c r="FA46" s="241"/>
      <c r="FB46" s="241"/>
      <c r="FC46" s="241"/>
      <c r="FD46" s="241"/>
      <c r="FE46" s="241"/>
      <c r="FF46" s="241"/>
      <c r="FG46" s="241"/>
      <c r="FH46" s="241"/>
      <c r="FI46" s="241"/>
      <c r="FJ46" s="241"/>
      <c r="FK46" s="241"/>
      <c r="FL46" s="241"/>
      <c r="FM46" s="241"/>
      <c r="FN46" s="241"/>
      <c r="FO46" s="241"/>
      <c r="FP46" s="241"/>
      <c r="FQ46" s="241"/>
      <c r="FR46" s="241"/>
      <c r="FS46" s="241"/>
      <c r="FT46" s="241"/>
      <c r="FU46" s="241"/>
      <c r="FV46" s="241"/>
      <c r="FW46" s="241"/>
      <c r="FX46" s="241"/>
      <c r="FY46" s="241"/>
      <c r="FZ46" s="241"/>
      <c r="GA46" s="241"/>
      <c r="GB46" s="241"/>
      <c r="GC46" s="241"/>
      <c r="GD46" s="241"/>
      <c r="GE46" s="241"/>
      <c r="GF46" s="241"/>
      <c r="GG46" s="241"/>
      <c r="GH46" s="241"/>
      <c r="GI46" s="241"/>
      <c r="GJ46" s="241"/>
      <c r="GK46" s="241"/>
      <c r="GL46" s="241"/>
      <c r="GM46" s="241"/>
      <c r="GN46" s="241"/>
      <c r="GO46" s="241"/>
      <c r="GP46" s="241"/>
      <c r="GQ46" s="241"/>
      <c r="GR46" s="241"/>
      <c r="GS46" s="241"/>
      <c r="GT46" s="241"/>
      <c r="GU46" s="241"/>
      <c r="GV46" s="241"/>
      <c r="GW46" s="241"/>
      <c r="GX46" s="241"/>
      <c r="GY46" s="241"/>
      <c r="GZ46" s="241"/>
      <c r="HA46" s="241"/>
      <c r="HB46" s="241"/>
      <c r="HC46" s="241"/>
      <c r="HD46" s="241"/>
      <c r="HE46" s="241"/>
      <c r="HF46" s="241"/>
      <c r="HG46" s="241"/>
      <c r="HH46" s="241"/>
      <c r="HI46" s="241"/>
      <c r="HJ46" s="241"/>
      <c r="HK46" s="241"/>
      <c r="HL46" s="241"/>
      <c r="HM46" s="241"/>
      <c r="HN46" s="241"/>
      <c r="HO46" s="241"/>
    </row>
    <row r="47" spans="1:223" s="255" customFormat="1" ht="27.6" customHeight="1" x14ac:dyDescent="0.35">
      <c r="A47" s="241"/>
      <c r="B47" s="289" t="s">
        <v>1243</v>
      </c>
      <c r="C47" s="289" t="s">
        <v>2725</v>
      </c>
      <c r="D47" s="289"/>
      <c r="E47" s="299" t="s">
        <v>1167</v>
      </c>
      <c r="F47" s="291" t="s">
        <v>1233</v>
      </c>
      <c r="G47" s="292" t="s">
        <v>2214</v>
      </c>
      <c r="H47" s="292" t="s">
        <v>2213</v>
      </c>
      <c r="I47" s="292">
        <v>12222</v>
      </c>
      <c r="J47" s="293" t="s">
        <v>1168</v>
      </c>
      <c r="K47" s="293" t="s">
        <v>1364</v>
      </c>
      <c r="L47" s="293" t="s">
        <v>1365</v>
      </c>
      <c r="M47" s="294">
        <v>23206</v>
      </c>
      <c r="N47" s="296">
        <v>4450768.1150399996</v>
      </c>
      <c r="O47" s="296">
        <v>111978.04800000001</v>
      </c>
      <c r="P47" s="296">
        <v>0</v>
      </c>
      <c r="Q47" s="296"/>
      <c r="R47" s="295">
        <f t="shared" si="1"/>
        <v>4562746.16304</v>
      </c>
      <c r="S47" s="295"/>
      <c r="T47" s="295"/>
      <c r="U47" s="253">
        <v>4</v>
      </c>
      <c r="V47" s="253">
        <v>4</v>
      </c>
      <c r="W47" s="253">
        <v>1967</v>
      </c>
      <c r="X47" s="297">
        <v>0.05</v>
      </c>
      <c r="Y47" s="348">
        <v>1</v>
      </c>
      <c r="Z47" s="254"/>
      <c r="AA47" s="296"/>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c r="EG47" s="241"/>
      <c r="EH47" s="241"/>
      <c r="EI47" s="241"/>
      <c r="EJ47" s="241"/>
      <c r="EK47" s="241"/>
      <c r="EL47" s="241"/>
      <c r="EM47" s="241"/>
      <c r="EN47" s="241"/>
      <c r="EO47" s="241"/>
      <c r="EP47" s="241"/>
      <c r="EQ47" s="241"/>
      <c r="ER47" s="241"/>
      <c r="ES47" s="241"/>
      <c r="ET47" s="241"/>
      <c r="EU47" s="241"/>
      <c r="EV47" s="241"/>
      <c r="EW47" s="241"/>
      <c r="EX47" s="241"/>
      <c r="EY47" s="241"/>
      <c r="EZ47" s="241"/>
      <c r="FA47" s="241"/>
      <c r="FB47" s="241"/>
      <c r="FC47" s="241"/>
      <c r="FD47" s="241"/>
      <c r="FE47" s="241"/>
      <c r="FF47" s="241"/>
      <c r="FG47" s="241"/>
      <c r="FH47" s="241"/>
      <c r="FI47" s="241"/>
      <c r="FJ47" s="241"/>
      <c r="FK47" s="241"/>
      <c r="FL47" s="241"/>
      <c r="FM47" s="241"/>
      <c r="FN47" s="241"/>
      <c r="FO47" s="241"/>
      <c r="FP47" s="241"/>
      <c r="FQ47" s="241"/>
      <c r="FR47" s="241"/>
      <c r="FS47" s="241"/>
      <c r="FT47" s="241"/>
      <c r="FU47" s="241"/>
      <c r="FV47" s="241"/>
      <c r="FW47" s="241"/>
      <c r="FX47" s="241"/>
      <c r="FY47" s="241"/>
      <c r="FZ47" s="241"/>
      <c r="GA47" s="241"/>
      <c r="GB47" s="241"/>
      <c r="GC47" s="241"/>
      <c r="GD47" s="241"/>
      <c r="GE47" s="241"/>
      <c r="GF47" s="241"/>
      <c r="GG47" s="241"/>
      <c r="GH47" s="241"/>
      <c r="GI47" s="241"/>
      <c r="GJ47" s="241"/>
      <c r="GK47" s="241"/>
      <c r="GL47" s="241"/>
      <c r="GM47" s="241"/>
      <c r="GN47" s="241"/>
      <c r="GO47" s="241"/>
      <c r="GP47" s="241"/>
      <c r="GQ47" s="241"/>
      <c r="GR47" s="241"/>
      <c r="GS47" s="241"/>
      <c r="GT47" s="241"/>
      <c r="GU47" s="241"/>
      <c r="GV47" s="241"/>
      <c r="GW47" s="241"/>
      <c r="GX47" s="241"/>
      <c r="GY47" s="241"/>
      <c r="GZ47" s="241"/>
      <c r="HA47" s="241"/>
      <c r="HB47" s="241"/>
      <c r="HC47" s="241"/>
      <c r="HD47" s="241"/>
      <c r="HE47" s="241"/>
      <c r="HF47" s="241"/>
      <c r="HG47" s="241"/>
      <c r="HH47" s="241"/>
      <c r="HI47" s="241"/>
      <c r="HJ47" s="241"/>
      <c r="HK47" s="241"/>
      <c r="HL47" s="241"/>
      <c r="HM47" s="241"/>
      <c r="HN47" s="241"/>
      <c r="HO47" s="241"/>
    </row>
    <row r="48" spans="1:223" s="255" customFormat="1" ht="27.6" customHeight="1" x14ac:dyDescent="0.35">
      <c r="A48" s="241"/>
      <c r="B48" s="289" t="s">
        <v>1240</v>
      </c>
      <c r="C48" s="289" t="s">
        <v>2725</v>
      </c>
      <c r="D48" s="289"/>
      <c r="E48" s="299" t="s">
        <v>1241</v>
      </c>
      <c r="F48" s="291" t="s">
        <v>1233</v>
      </c>
      <c r="G48" s="292" t="s">
        <v>2214</v>
      </c>
      <c r="H48" s="292" t="s">
        <v>2213</v>
      </c>
      <c r="I48" s="292">
        <v>12222</v>
      </c>
      <c r="J48" s="293" t="s">
        <v>1242</v>
      </c>
      <c r="K48" s="293" t="s">
        <v>1364</v>
      </c>
      <c r="L48" s="293" t="s">
        <v>1365</v>
      </c>
      <c r="M48" s="294">
        <v>52332</v>
      </c>
      <c r="N48" s="296">
        <v>9308414.1321600005</v>
      </c>
      <c r="O48" s="296">
        <v>253027.32</v>
      </c>
      <c r="P48" s="296">
        <v>0</v>
      </c>
      <c r="Q48" s="296"/>
      <c r="R48" s="295">
        <f t="shared" si="1"/>
        <v>9561441.4521600008</v>
      </c>
      <c r="S48" s="295"/>
      <c r="T48" s="295"/>
      <c r="U48" s="253">
        <v>4</v>
      </c>
      <c r="V48" s="253">
        <v>4</v>
      </c>
      <c r="W48" s="253">
        <v>1967</v>
      </c>
      <c r="X48" s="348">
        <v>1</v>
      </c>
      <c r="Y48" s="348">
        <v>1</v>
      </c>
      <c r="Z48" s="254"/>
      <c r="AA48" s="296"/>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c r="EG48" s="241"/>
      <c r="EH48" s="241"/>
      <c r="EI48" s="241"/>
      <c r="EJ48" s="241"/>
      <c r="EK48" s="241"/>
      <c r="EL48" s="241"/>
      <c r="EM48" s="241"/>
      <c r="EN48" s="241"/>
      <c r="EO48" s="241"/>
      <c r="EP48" s="241"/>
      <c r="EQ48" s="241"/>
      <c r="ER48" s="241"/>
      <c r="ES48" s="241"/>
      <c r="ET48" s="241"/>
      <c r="EU48" s="241"/>
      <c r="EV48" s="241"/>
      <c r="EW48" s="241"/>
      <c r="EX48" s="241"/>
      <c r="EY48" s="241"/>
      <c r="EZ48" s="241"/>
      <c r="FA48" s="241"/>
      <c r="FB48" s="241"/>
      <c r="FC48" s="241"/>
      <c r="FD48" s="241"/>
      <c r="FE48" s="241"/>
      <c r="FF48" s="241"/>
      <c r="FG48" s="241"/>
      <c r="FH48" s="241"/>
      <c r="FI48" s="241"/>
      <c r="FJ48" s="241"/>
      <c r="FK48" s="241"/>
      <c r="FL48" s="241"/>
      <c r="FM48" s="241"/>
      <c r="FN48" s="241"/>
      <c r="FO48" s="241"/>
      <c r="FP48" s="241"/>
      <c r="FQ48" s="241"/>
      <c r="FR48" s="241"/>
      <c r="FS48" s="241"/>
      <c r="FT48" s="241"/>
      <c r="FU48" s="241"/>
      <c r="FV48" s="241"/>
      <c r="FW48" s="241"/>
      <c r="FX48" s="241"/>
      <c r="FY48" s="241"/>
      <c r="FZ48" s="241"/>
      <c r="GA48" s="241"/>
      <c r="GB48" s="241"/>
      <c r="GC48" s="241"/>
      <c r="GD48" s="241"/>
      <c r="GE48" s="241"/>
      <c r="GF48" s="241"/>
      <c r="GG48" s="241"/>
      <c r="GH48" s="241"/>
      <c r="GI48" s="241"/>
      <c r="GJ48" s="241"/>
      <c r="GK48" s="241"/>
      <c r="GL48" s="241"/>
      <c r="GM48" s="241"/>
      <c r="GN48" s="241"/>
      <c r="GO48" s="241"/>
      <c r="GP48" s="241"/>
      <c r="GQ48" s="241"/>
      <c r="GR48" s="241"/>
      <c r="GS48" s="241"/>
      <c r="GT48" s="241"/>
      <c r="GU48" s="241"/>
      <c r="GV48" s="241"/>
      <c r="GW48" s="241"/>
      <c r="GX48" s="241"/>
      <c r="GY48" s="241"/>
      <c r="GZ48" s="241"/>
      <c r="HA48" s="241"/>
      <c r="HB48" s="241"/>
      <c r="HC48" s="241"/>
      <c r="HD48" s="241"/>
      <c r="HE48" s="241"/>
      <c r="HF48" s="241"/>
      <c r="HG48" s="241"/>
      <c r="HH48" s="241"/>
      <c r="HI48" s="241"/>
      <c r="HJ48" s="241"/>
      <c r="HK48" s="241"/>
      <c r="HL48" s="241"/>
      <c r="HM48" s="241"/>
      <c r="HN48" s="241"/>
      <c r="HO48" s="241"/>
    </row>
    <row r="49" spans="1:223" s="255" customFormat="1" ht="27.6" customHeight="1" x14ac:dyDescent="0.35">
      <c r="A49" s="241"/>
      <c r="B49" s="289" t="s">
        <v>1237</v>
      </c>
      <c r="C49" s="289" t="s">
        <v>2725</v>
      </c>
      <c r="D49" s="289"/>
      <c r="E49" s="299" t="s">
        <v>1238</v>
      </c>
      <c r="F49" s="291" t="s">
        <v>1233</v>
      </c>
      <c r="G49" s="292" t="s">
        <v>2214</v>
      </c>
      <c r="H49" s="292" t="s">
        <v>2213</v>
      </c>
      <c r="I49" s="292">
        <v>12222</v>
      </c>
      <c r="J49" s="293" t="s">
        <v>1239</v>
      </c>
      <c r="K49" s="293" t="s">
        <v>1364</v>
      </c>
      <c r="L49" s="293" t="s">
        <v>1365</v>
      </c>
      <c r="M49" s="294">
        <v>29715</v>
      </c>
      <c r="N49" s="296">
        <v>6252501.3782400005</v>
      </c>
      <c r="O49" s="296">
        <v>149662.96799999999</v>
      </c>
      <c r="P49" s="296">
        <v>0</v>
      </c>
      <c r="Q49" s="296"/>
      <c r="R49" s="295">
        <f t="shared" si="1"/>
        <v>6402164.3462400008</v>
      </c>
      <c r="S49" s="295"/>
      <c r="T49" s="295"/>
      <c r="U49" s="253">
        <v>4</v>
      </c>
      <c r="V49" s="253">
        <v>4</v>
      </c>
      <c r="W49" s="253">
        <v>1967</v>
      </c>
      <c r="X49" s="348">
        <v>1</v>
      </c>
      <c r="Y49" s="348">
        <v>1</v>
      </c>
      <c r="Z49" s="254"/>
      <c r="AA49" s="296"/>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c r="EG49" s="241"/>
      <c r="EH49" s="241"/>
      <c r="EI49" s="241"/>
      <c r="EJ49" s="241"/>
      <c r="EK49" s="241"/>
      <c r="EL49" s="241"/>
      <c r="EM49" s="241"/>
      <c r="EN49" s="241"/>
      <c r="EO49" s="241"/>
      <c r="EP49" s="241"/>
      <c r="EQ49" s="241"/>
      <c r="ER49" s="241"/>
      <c r="ES49" s="241"/>
      <c r="ET49" s="241"/>
      <c r="EU49" s="241"/>
      <c r="EV49" s="241"/>
      <c r="EW49" s="241"/>
      <c r="EX49" s="241"/>
      <c r="EY49" s="241"/>
      <c r="EZ49" s="241"/>
      <c r="FA49" s="241"/>
      <c r="FB49" s="241"/>
      <c r="FC49" s="241"/>
      <c r="FD49" s="241"/>
      <c r="FE49" s="241"/>
      <c r="FF49" s="241"/>
      <c r="FG49" s="241"/>
      <c r="FH49" s="241"/>
      <c r="FI49" s="241"/>
      <c r="FJ49" s="241"/>
      <c r="FK49" s="241"/>
      <c r="FL49" s="241"/>
      <c r="FM49" s="241"/>
      <c r="FN49" s="241"/>
      <c r="FO49" s="241"/>
      <c r="FP49" s="241"/>
      <c r="FQ49" s="241"/>
      <c r="FR49" s="241"/>
      <c r="FS49" s="241"/>
      <c r="FT49" s="241"/>
      <c r="FU49" s="241"/>
      <c r="FV49" s="241"/>
      <c r="FW49" s="241"/>
      <c r="FX49" s="241"/>
      <c r="FY49" s="241"/>
      <c r="FZ49" s="241"/>
      <c r="GA49" s="241"/>
      <c r="GB49" s="241"/>
      <c r="GC49" s="241"/>
      <c r="GD49" s="241"/>
      <c r="GE49" s="241"/>
      <c r="GF49" s="241"/>
      <c r="GG49" s="241"/>
      <c r="GH49" s="241"/>
      <c r="GI49" s="241"/>
      <c r="GJ49" s="241"/>
      <c r="GK49" s="241"/>
      <c r="GL49" s="241"/>
      <c r="GM49" s="241"/>
      <c r="GN49" s="241"/>
      <c r="GO49" s="241"/>
      <c r="GP49" s="241"/>
      <c r="GQ49" s="241"/>
      <c r="GR49" s="241"/>
      <c r="GS49" s="241"/>
      <c r="GT49" s="241"/>
      <c r="GU49" s="241"/>
      <c r="GV49" s="241"/>
      <c r="GW49" s="241"/>
      <c r="GX49" s="241"/>
      <c r="GY49" s="241"/>
      <c r="GZ49" s="241"/>
      <c r="HA49" s="241"/>
      <c r="HB49" s="241"/>
      <c r="HC49" s="241"/>
      <c r="HD49" s="241"/>
      <c r="HE49" s="241"/>
      <c r="HF49" s="241"/>
      <c r="HG49" s="241"/>
      <c r="HH49" s="241"/>
      <c r="HI49" s="241"/>
      <c r="HJ49" s="241"/>
      <c r="HK49" s="241"/>
      <c r="HL49" s="241"/>
      <c r="HM49" s="241"/>
      <c r="HN49" s="241"/>
      <c r="HO49" s="241"/>
    </row>
    <row r="50" spans="1:223" s="255" customFormat="1" ht="27.6" customHeight="1" x14ac:dyDescent="0.35">
      <c r="A50" s="241"/>
      <c r="B50" s="289" t="s">
        <v>1234</v>
      </c>
      <c r="C50" s="289" t="s">
        <v>2725</v>
      </c>
      <c r="D50" s="289"/>
      <c r="E50" s="299" t="s">
        <v>1235</v>
      </c>
      <c r="F50" s="291" t="s">
        <v>1233</v>
      </c>
      <c r="G50" s="292" t="s">
        <v>2214</v>
      </c>
      <c r="H50" s="292" t="s">
        <v>2213</v>
      </c>
      <c r="I50" s="292">
        <v>12222</v>
      </c>
      <c r="J50" s="293" t="s">
        <v>1236</v>
      </c>
      <c r="K50" s="293" t="s">
        <v>1364</v>
      </c>
      <c r="L50" s="293" t="s">
        <v>1365</v>
      </c>
      <c r="M50" s="294">
        <v>22873</v>
      </c>
      <c r="N50" s="296">
        <v>3958402.5686400007</v>
      </c>
      <c r="O50" s="296">
        <v>149662.96799999999</v>
      </c>
      <c r="P50" s="296">
        <v>0</v>
      </c>
      <c r="Q50" s="296"/>
      <c r="R50" s="295">
        <f t="shared" si="1"/>
        <v>4108065.5366400005</v>
      </c>
      <c r="S50" s="295"/>
      <c r="T50" s="295"/>
      <c r="U50" s="253">
        <v>4</v>
      </c>
      <c r="V50" s="253">
        <v>4</v>
      </c>
      <c r="W50" s="253">
        <v>1967</v>
      </c>
      <c r="X50" s="348">
        <v>1</v>
      </c>
      <c r="Y50" s="348">
        <v>1</v>
      </c>
      <c r="Z50" s="254"/>
      <c r="AA50" s="296"/>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c r="EG50" s="241"/>
      <c r="EH50" s="241"/>
      <c r="EI50" s="241"/>
      <c r="EJ50" s="241"/>
      <c r="EK50" s="241"/>
      <c r="EL50" s="241"/>
      <c r="EM50" s="241"/>
      <c r="EN50" s="241"/>
      <c r="EO50" s="241"/>
      <c r="EP50" s="241"/>
      <c r="EQ50" s="241"/>
      <c r="ER50" s="241"/>
      <c r="ES50" s="241"/>
      <c r="ET50" s="241"/>
      <c r="EU50" s="241"/>
      <c r="EV50" s="241"/>
      <c r="EW50" s="241"/>
      <c r="EX50" s="241"/>
      <c r="EY50" s="241"/>
      <c r="EZ50" s="241"/>
      <c r="FA50" s="241"/>
      <c r="FB50" s="241"/>
      <c r="FC50" s="241"/>
      <c r="FD50" s="241"/>
      <c r="FE50" s="241"/>
      <c r="FF50" s="241"/>
      <c r="FG50" s="241"/>
      <c r="FH50" s="241"/>
      <c r="FI50" s="241"/>
      <c r="FJ50" s="241"/>
      <c r="FK50" s="241"/>
      <c r="FL50" s="241"/>
      <c r="FM50" s="241"/>
      <c r="FN50" s="241"/>
      <c r="FO50" s="241"/>
      <c r="FP50" s="241"/>
      <c r="FQ50" s="241"/>
      <c r="FR50" s="241"/>
      <c r="FS50" s="241"/>
      <c r="FT50" s="241"/>
      <c r="FU50" s="241"/>
      <c r="FV50" s="241"/>
      <c r="FW50" s="241"/>
      <c r="FX50" s="241"/>
      <c r="FY50" s="241"/>
      <c r="FZ50" s="241"/>
      <c r="GA50" s="241"/>
      <c r="GB50" s="241"/>
      <c r="GC50" s="241"/>
      <c r="GD50" s="241"/>
      <c r="GE50" s="241"/>
      <c r="GF50" s="241"/>
      <c r="GG50" s="241"/>
      <c r="GH50" s="241"/>
      <c r="GI50" s="241"/>
      <c r="GJ50" s="241"/>
      <c r="GK50" s="241"/>
      <c r="GL50" s="241"/>
      <c r="GM50" s="241"/>
      <c r="GN50" s="241"/>
      <c r="GO50" s="241"/>
      <c r="GP50" s="241"/>
      <c r="GQ50" s="241"/>
      <c r="GR50" s="241"/>
      <c r="GS50" s="241"/>
      <c r="GT50" s="241"/>
      <c r="GU50" s="241"/>
      <c r="GV50" s="241"/>
      <c r="GW50" s="241"/>
      <c r="GX50" s="241"/>
      <c r="GY50" s="241"/>
      <c r="GZ50" s="241"/>
      <c r="HA50" s="241"/>
      <c r="HB50" s="241"/>
      <c r="HC50" s="241"/>
      <c r="HD50" s="241"/>
      <c r="HE50" s="241"/>
      <c r="HF50" s="241"/>
      <c r="HG50" s="241"/>
      <c r="HH50" s="241"/>
      <c r="HI50" s="241"/>
      <c r="HJ50" s="241"/>
      <c r="HK50" s="241"/>
      <c r="HL50" s="241"/>
      <c r="HM50" s="241"/>
      <c r="HN50" s="241"/>
      <c r="HO50" s="241"/>
    </row>
    <row r="51" spans="1:223" s="255" customFormat="1" ht="27.6" customHeight="1" x14ac:dyDescent="0.35">
      <c r="A51" s="241"/>
      <c r="B51" s="289" t="s">
        <v>865</v>
      </c>
      <c r="C51" s="289" t="s">
        <v>2725</v>
      </c>
      <c r="D51" s="289"/>
      <c r="E51" s="299" t="s">
        <v>1231</v>
      </c>
      <c r="F51" s="291" t="s">
        <v>1233</v>
      </c>
      <c r="G51" s="292" t="s">
        <v>2214</v>
      </c>
      <c r="H51" s="292" t="s">
        <v>2213</v>
      </c>
      <c r="I51" s="292">
        <v>12222</v>
      </c>
      <c r="J51" s="293" t="s">
        <v>1232</v>
      </c>
      <c r="K51" s="293" t="s">
        <v>1364</v>
      </c>
      <c r="L51" s="293" t="s">
        <v>1365</v>
      </c>
      <c r="M51" s="294">
        <v>22998</v>
      </c>
      <c r="N51" s="296">
        <v>4420468.6968</v>
      </c>
      <c r="O51" s="296">
        <v>113054.76</v>
      </c>
      <c r="P51" s="296">
        <v>0</v>
      </c>
      <c r="Q51" s="296"/>
      <c r="R51" s="295">
        <f t="shared" si="1"/>
        <v>4533523.4567999998</v>
      </c>
      <c r="S51" s="295"/>
      <c r="T51" s="295"/>
      <c r="U51" s="253">
        <v>4</v>
      </c>
      <c r="V51" s="253">
        <v>4</v>
      </c>
      <c r="W51" s="253">
        <v>1967</v>
      </c>
      <c r="X51" s="297">
        <v>1</v>
      </c>
      <c r="Y51" s="348">
        <v>1</v>
      </c>
      <c r="Z51" s="254"/>
      <c r="AA51" s="296"/>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c r="EG51" s="241"/>
      <c r="EH51" s="241"/>
      <c r="EI51" s="241"/>
      <c r="EJ51" s="241"/>
      <c r="EK51" s="241"/>
      <c r="EL51" s="241"/>
      <c r="EM51" s="241"/>
      <c r="EN51" s="241"/>
      <c r="EO51" s="241"/>
      <c r="EP51" s="241"/>
      <c r="EQ51" s="241"/>
      <c r="ER51" s="241"/>
      <c r="ES51" s="241"/>
      <c r="ET51" s="241"/>
      <c r="EU51" s="241"/>
      <c r="EV51" s="241"/>
      <c r="EW51" s="241"/>
      <c r="EX51" s="241"/>
      <c r="EY51" s="241"/>
      <c r="EZ51" s="241"/>
      <c r="FA51" s="241"/>
      <c r="FB51" s="241"/>
      <c r="FC51" s="241"/>
      <c r="FD51" s="241"/>
      <c r="FE51" s="241"/>
      <c r="FF51" s="241"/>
      <c r="FG51" s="241"/>
      <c r="FH51" s="241"/>
      <c r="FI51" s="241"/>
      <c r="FJ51" s="241"/>
      <c r="FK51" s="241"/>
      <c r="FL51" s="241"/>
      <c r="FM51" s="241"/>
      <c r="FN51" s="241"/>
      <c r="FO51" s="241"/>
      <c r="FP51" s="241"/>
      <c r="FQ51" s="241"/>
      <c r="FR51" s="241"/>
      <c r="FS51" s="241"/>
      <c r="FT51" s="241"/>
      <c r="FU51" s="241"/>
      <c r="FV51" s="241"/>
      <c r="FW51" s="241"/>
      <c r="FX51" s="241"/>
      <c r="FY51" s="241"/>
      <c r="FZ51" s="241"/>
      <c r="GA51" s="241"/>
      <c r="GB51" s="241"/>
      <c r="GC51" s="241"/>
      <c r="GD51" s="241"/>
      <c r="GE51" s="241"/>
      <c r="GF51" s="241"/>
      <c r="GG51" s="241"/>
      <c r="GH51" s="241"/>
      <c r="GI51" s="241"/>
      <c r="GJ51" s="241"/>
      <c r="GK51" s="241"/>
      <c r="GL51" s="241"/>
      <c r="GM51" s="241"/>
      <c r="GN51" s="241"/>
      <c r="GO51" s="241"/>
      <c r="GP51" s="241"/>
      <c r="GQ51" s="241"/>
      <c r="GR51" s="241"/>
      <c r="GS51" s="241"/>
      <c r="GT51" s="241"/>
      <c r="GU51" s="241"/>
      <c r="GV51" s="241"/>
      <c r="GW51" s="241"/>
      <c r="GX51" s="241"/>
      <c r="GY51" s="241"/>
      <c r="GZ51" s="241"/>
      <c r="HA51" s="241"/>
      <c r="HB51" s="241"/>
      <c r="HC51" s="241"/>
      <c r="HD51" s="241"/>
      <c r="HE51" s="241"/>
      <c r="HF51" s="241"/>
      <c r="HG51" s="241"/>
      <c r="HH51" s="241"/>
      <c r="HI51" s="241"/>
      <c r="HJ51" s="241"/>
      <c r="HK51" s="241"/>
      <c r="HL51" s="241"/>
      <c r="HM51" s="241"/>
      <c r="HN51" s="241"/>
      <c r="HO51" s="241"/>
    </row>
    <row r="52" spans="1:223" s="255" customFormat="1" ht="27.6" customHeight="1" x14ac:dyDescent="0.35">
      <c r="A52" s="241"/>
      <c r="B52" s="289" t="s">
        <v>863</v>
      </c>
      <c r="C52" s="289" t="s">
        <v>2725</v>
      </c>
      <c r="D52" s="289"/>
      <c r="E52" s="347">
        <v>128010044</v>
      </c>
      <c r="F52" s="291" t="s">
        <v>1939</v>
      </c>
      <c r="G52" s="292" t="s">
        <v>2214</v>
      </c>
      <c r="H52" s="292" t="s">
        <v>2213</v>
      </c>
      <c r="I52" s="292">
        <v>12222</v>
      </c>
      <c r="J52" s="293" t="s">
        <v>864</v>
      </c>
      <c r="K52" s="293" t="s">
        <v>1364</v>
      </c>
      <c r="L52" s="293" t="s">
        <v>670</v>
      </c>
      <c r="M52" s="294">
        <v>101185</v>
      </c>
      <c r="N52" s="296">
        <v>21857783.893920001</v>
      </c>
      <c r="O52" s="296">
        <v>511438.2</v>
      </c>
      <c r="P52" s="296">
        <v>0</v>
      </c>
      <c r="Q52" s="296"/>
      <c r="R52" s="295">
        <f t="shared" si="1"/>
        <v>22369222.09392</v>
      </c>
      <c r="S52" s="295"/>
      <c r="T52" s="295"/>
      <c r="U52" s="253">
        <v>4</v>
      </c>
      <c r="V52" s="253">
        <v>4</v>
      </c>
      <c r="W52" s="253">
        <v>1966</v>
      </c>
      <c r="X52" s="297">
        <v>0.05</v>
      </c>
      <c r="Y52" s="348">
        <v>1</v>
      </c>
      <c r="Z52" s="254"/>
      <c r="AA52" s="296"/>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c r="DD52" s="241"/>
      <c r="DE52" s="241"/>
      <c r="DF52" s="241"/>
      <c r="DG52" s="241"/>
      <c r="DH52" s="241"/>
      <c r="DI52" s="241"/>
      <c r="DJ52" s="241"/>
      <c r="DK52" s="241"/>
      <c r="DL52" s="241"/>
      <c r="DM52" s="241"/>
      <c r="DN52" s="241"/>
      <c r="DO52" s="241"/>
      <c r="DP52" s="241"/>
      <c r="DQ52" s="241"/>
      <c r="DR52" s="241"/>
      <c r="DS52" s="241"/>
      <c r="DT52" s="241"/>
      <c r="DU52" s="241"/>
      <c r="DV52" s="241"/>
      <c r="DW52" s="241"/>
      <c r="DX52" s="241"/>
      <c r="DY52" s="241"/>
      <c r="DZ52" s="241"/>
      <c r="EA52" s="241"/>
      <c r="EB52" s="241"/>
      <c r="EC52" s="241"/>
      <c r="ED52" s="241"/>
      <c r="EE52" s="241"/>
      <c r="EF52" s="241"/>
      <c r="EG52" s="241"/>
      <c r="EH52" s="241"/>
      <c r="EI52" s="241"/>
      <c r="EJ52" s="241"/>
      <c r="EK52" s="241"/>
      <c r="EL52" s="241"/>
      <c r="EM52" s="241"/>
      <c r="EN52" s="241"/>
      <c r="EO52" s="241"/>
      <c r="EP52" s="241"/>
      <c r="EQ52" s="241"/>
      <c r="ER52" s="241"/>
      <c r="ES52" s="241"/>
      <c r="ET52" s="241"/>
      <c r="EU52" s="241"/>
      <c r="EV52" s="241"/>
      <c r="EW52" s="241"/>
      <c r="EX52" s="241"/>
      <c r="EY52" s="241"/>
      <c r="EZ52" s="241"/>
      <c r="FA52" s="241"/>
      <c r="FB52" s="241"/>
      <c r="FC52" s="241"/>
      <c r="FD52" s="241"/>
      <c r="FE52" s="241"/>
      <c r="FF52" s="241"/>
      <c r="FG52" s="241"/>
      <c r="FH52" s="241"/>
      <c r="FI52" s="241"/>
      <c r="FJ52" s="241"/>
      <c r="FK52" s="241"/>
      <c r="FL52" s="241"/>
      <c r="FM52" s="241"/>
      <c r="FN52" s="241"/>
      <c r="FO52" s="241"/>
      <c r="FP52" s="241"/>
      <c r="FQ52" s="241"/>
      <c r="FR52" s="241"/>
      <c r="FS52" s="241"/>
      <c r="FT52" s="241"/>
      <c r="FU52" s="241"/>
      <c r="FV52" s="241"/>
      <c r="FW52" s="241"/>
      <c r="FX52" s="241"/>
      <c r="FY52" s="241"/>
      <c r="FZ52" s="241"/>
      <c r="GA52" s="241"/>
      <c r="GB52" s="241"/>
      <c r="GC52" s="241"/>
      <c r="GD52" s="241"/>
      <c r="GE52" s="241"/>
      <c r="GF52" s="241"/>
      <c r="GG52" s="241"/>
      <c r="GH52" s="241"/>
      <c r="GI52" s="241"/>
      <c r="GJ52" s="241"/>
      <c r="GK52" s="241"/>
      <c r="GL52" s="241"/>
      <c r="GM52" s="241"/>
      <c r="GN52" s="241"/>
      <c r="GO52" s="241"/>
      <c r="GP52" s="241"/>
      <c r="GQ52" s="241"/>
      <c r="GR52" s="241"/>
      <c r="GS52" s="241"/>
      <c r="GT52" s="241"/>
      <c r="GU52" s="241"/>
      <c r="GV52" s="241"/>
      <c r="GW52" s="241"/>
      <c r="GX52" s="241"/>
      <c r="GY52" s="241"/>
      <c r="GZ52" s="241"/>
      <c r="HA52" s="241"/>
      <c r="HB52" s="241"/>
      <c r="HC52" s="241"/>
      <c r="HD52" s="241"/>
      <c r="HE52" s="241"/>
      <c r="HF52" s="241"/>
      <c r="HG52" s="241"/>
      <c r="HH52" s="241"/>
      <c r="HI52" s="241"/>
      <c r="HJ52" s="241"/>
      <c r="HK52" s="241"/>
      <c r="HL52" s="241"/>
      <c r="HM52" s="241"/>
      <c r="HN52" s="241"/>
      <c r="HO52" s="241"/>
    </row>
    <row r="53" spans="1:223" s="255" customFormat="1" ht="27.6" customHeight="1" x14ac:dyDescent="0.35">
      <c r="A53" s="241"/>
      <c r="B53" s="289" t="s">
        <v>1636</v>
      </c>
      <c r="C53" s="289" t="s">
        <v>2725</v>
      </c>
      <c r="D53" s="289"/>
      <c r="E53" s="299" t="s">
        <v>1637</v>
      </c>
      <c r="F53" s="291" t="s">
        <v>1939</v>
      </c>
      <c r="G53" s="292" t="s">
        <v>2214</v>
      </c>
      <c r="H53" s="292" t="s">
        <v>2213</v>
      </c>
      <c r="I53" s="292">
        <v>12222</v>
      </c>
      <c r="J53" s="293" t="s">
        <v>1638</v>
      </c>
      <c r="K53" s="293" t="s">
        <v>1364</v>
      </c>
      <c r="L53" s="293" t="s">
        <v>1365</v>
      </c>
      <c r="M53" s="294">
        <v>50843</v>
      </c>
      <c r="N53" s="296">
        <v>9124453.378560001</v>
      </c>
      <c r="O53" s="296">
        <v>227186.23200000002</v>
      </c>
      <c r="P53" s="296">
        <v>0</v>
      </c>
      <c r="Q53" s="296"/>
      <c r="R53" s="295">
        <f t="shared" si="1"/>
        <v>9351639.6105600018</v>
      </c>
      <c r="S53" s="295"/>
      <c r="T53" s="295"/>
      <c r="U53" s="253">
        <v>4</v>
      </c>
      <c r="V53" s="253">
        <v>4</v>
      </c>
      <c r="W53" s="253">
        <v>1965</v>
      </c>
      <c r="X53" s="297">
        <v>0.05</v>
      </c>
      <c r="Y53" s="348">
        <v>1</v>
      </c>
      <c r="Z53" s="254"/>
      <c r="AA53" s="296"/>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c r="EG53" s="241"/>
      <c r="EH53" s="241"/>
      <c r="EI53" s="241"/>
      <c r="EJ53" s="241"/>
      <c r="EK53" s="241"/>
      <c r="EL53" s="241"/>
      <c r="EM53" s="241"/>
      <c r="EN53" s="241"/>
      <c r="EO53" s="241"/>
      <c r="EP53" s="241"/>
      <c r="EQ53" s="241"/>
      <c r="ER53" s="241"/>
      <c r="ES53" s="241"/>
      <c r="ET53" s="241"/>
      <c r="EU53" s="241"/>
      <c r="EV53" s="241"/>
      <c r="EW53" s="241"/>
      <c r="EX53" s="241"/>
      <c r="EY53" s="241"/>
      <c r="EZ53" s="241"/>
      <c r="FA53" s="241"/>
      <c r="FB53" s="241"/>
      <c r="FC53" s="241"/>
      <c r="FD53" s="241"/>
      <c r="FE53" s="241"/>
      <c r="FF53" s="241"/>
      <c r="FG53" s="241"/>
      <c r="FH53" s="241"/>
      <c r="FI53" s="241"/>
      <c r="FJ53" s="241"/>
      <c r="FK53" s="241"/>
      <c r="FL53" s="241"/>
      <c r="FM53" s="241"/>
      <c r="FN53" s="241"/>
      <c r="FO53" s="241"/>
      <c r="FP53" s="241"/>
      <c r="FQ53" s="241"/>
      <c r="FR53" s="241"/>
      <c r="FS53" s="241"/>
      <c r="FT53" s="241"/>
      <c r="FU53" s="241"/>
      <c r="FV53" s="241"/>
      <c r="FW53" s="241"/>
      <c r="FX53" s="241"/>
      <c r="FY53" s="241"/>
      <c r="FZ53" s="241"/>
      <c r="GA53" s="241"/>
      <c r="GB53" s="241"/>
      <c r="GC53" s="241"/>
      <c r="GD53" s="241"/>
      <c r="GE53" s="241"/>
      <c r="GF53" s="241"/>
      <c r="GG53" s="241"/>
      <c r="GH53" s="241"/>
      <c r="GI53" s="241"/>
      <c r="GJ53" s="241"/>
      <c r="GK53" s="241"/>
      <c r="GL53" s="241"/>
      <c r="GM53" s="241"/>
      <c r="GN53" s="241"/>
      <c r="GO53" s="241"/>
      <c r="GP53" s="241"/>
      <c r="GQ53" s="241"/>
      <c r="GR53" s="241"/>
      <c r="GS53" s="241"/>
      <c r="GT53" s="241"/>
      <c r="GU53" s="241"/>
      <c r="GV53" s="241"/>
      <c r="GW53" s="241"/>
      <c r="GX53" s="241"/>
      <c r="GY53" s="241"/>
      <c r="GZ53" s="241"/>
      <c r="HA53" s="241"/>
      <c r="HB53" s="241"/>
      <c r="HC53" s="241"/>
      <c r="HD53" s="241"/>
      <c r="HE53" s="241"/>
      <c r="HF53" s="241"/>
      <c r="HG53" s="241"/>
      <c r="HH53" s="241"/>
      <c r="HI53" s="241"/>
      <c r="HJ53" s="241"/>
      <c r="HK53" s="241"/>
      <c r="HL53" s="241"/>
      <c r="HM53" s="241"/>
      <c r="HN53" s="241"/>
      <c r="HO53" s="241"/>
    </row>
    <row r="54" spans="1:223" s="255" customFormat="1" ht="27.6" customHeight="1" x14ac:dyDescent="0.35">
      <c r="A54" s="241"/>
      <c r="B54" s="289" t="s">
        <v>1633</v>
      </c>
      <c r="C54" s="289" t="s">
        <v>2725</v>
      </c>
      <c r="D54" s="289"/>
      <c r="E54" s="299" t="s">
        <v>1634</v>
      </c>
      <c r="F54" s="291" t="s">
        <v>1939</v>
      </c>
      <c r="G54" s="292" t="s">
        <v>2214</v>
      </c>
      <c r="H54" s="292" t="s">
        <v>2213</v>
      </c>
      <c r="I54" s="292">
        <v>12222</v>
      </c>
      <c r="J54" s="293" t="s">
        <v>1635</v>
      </c>
      <c r="K54" s="293" t="s">
        <v>1364</v>
      </c>
      <c r="L54" s="293" t="s">
        <v>1365</v>
      </c>
      <c r="M54" s="294">
        <v>31275</v>
      </c>
      <c r="N54" s="296">
        <v>6576055.8801600002</v>
      </c>
      <c r="O54" s="296">
        <v>103364.35200000001</v>
      </c>
      <c r="P54" s="296">
        <v>0</v>
      </c>
      <c r="Q54" s="296"/>
      <c r="R54" s="295">
        <f t="shared" si="1"/>
        <v>6679420.2321600001</v>
      </c>
      <c r="S54" s="295"/>
      <c r="T54" s="295"/>
      <c r="U54" s="253">
        <v>4</v>
      </c>
      <c r="V54" s="253">
        <v>4</v>
      </c>
      <c r="W54" s="253">
        <v>1965</v>
      </c>
      <c r="X54" s="297">
        <v>0.05</v>
      </c>
      <c r="Y54" s="348">
        <v>1</v>
      </c>
      <c r="Z54" s="254"/>
      <c r="AA54" s="296"/>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41"/>
      <c r="BS54" s="241"/>
      <c r="BT54" s="241"/>
      <c r="BU54" s="241"/>
      <c r="BV54" s="241"/>
      <c r="BW54" s="241"/>
      <c r="BX54" s="241"/>
      <c r="BY54" s="241"/>
      <c r="BZ54" s="241"/>
      <c r="CA54" s="241"/>
      <c r="CB54" s="241"/>
      <c r="CC54" s="241"/>
      <c r="CD54" s="241"/>
      <c r="CE54" s="241"/>
      <c r="CF54" s="241"/>
      <c r="CG54" s="241"/>
      <c r="CH54" s="241"/>
      <c r="CI54" s="241"/>
      <c r="CJ54" s="241"/>
      <c r="CK54" s="241"/>
      <c r="CL54" s="241"/>
      <c r="CM54" s="241"/>
      <c r="CN54" s="241"/>
      <c r="CO54" s="241"/>
      <c r="CP54" s="241"/>
      <c r="CQ54" s="241"/>
      <c r="CR54" s="241"/>
      <c r="CS54" s="241"/>
      <c r="CT54" s="241"/>
      <c r="CU54" s="241"/>
      <c r="CV54" s="241"/>
      <c r="CW54" s="241"/>
      <c r="CX54" s="241"/>
      <c r="CY54" s="241"/>
      <c r="CZ54" s="241"/>
      <c r="DA54" s="241"/>
      <c r="DB54" s="241"/>
      <c r="DC54" s="241"/>
      <c r="DD54" s="241"/>
      <c r="DE54" s="241"/>
      <c r="DF54" s="241"/>
      <c r="DG54" s="241"/>
      <c r="DH54" s="241"/>
      <c r="DI54" s="241"/>
      <c r="DJ54" s="241"/>
      <c r="DK54" s="241"/>
      <c r="DL54" s="241"/>
      <c r="DM54" s="241"/>
      <c r="DN54" s="241"/>
      <c r="DO54" s="241"/>
      <c r="DP54" s="241"/>
      <c r="DQ54" s="241"/>
      <c r="DR54" s="241"/>
      <c r="DS54" s="241"/>
      <c r="DT54" s="241"/>
      <c r="DU54" s="241"/>
      <c r="DV54" s="241"/>
      <c r="DW54" s="241"/>
      <c r="DX54" s="241"/>
      <c r="DY54" s="241"/>
      <c r="DZ54" s="241"/>
      <c r="EA54" s="241"/>
      <c r="EB54" s="241"/>
      <c r="EC54" s="241"/>
      <c r="ED54" s="241"/>
      <c r="EE54" s="241"/>
      <c r="EF54" s="241"/>
      <c r="EG54" s="241"/>
      <c r="EH54" s="241"/>
      <c r="EI54" s="241"/>
      <c r="EJ54" s="241"/>
      <c r="EK54" s="241"/>
      <c r="EL54" s="241"/>
      <c r="EM54" s="241"/>
      <c r="EN54" s="241"/>
      <c r="EO54" s="241"/>
      <c r="EP54" s="241"/>
      <c r="EQ54" s="241"/>
      <c r="ER54" s="241"/>
      <c r="ES54" s="241"/>
      <c r="ET54" s="241"/>
      <c r="EU54" s="241"/>
      <c r="EV54" s="241"/>
      <c r="EW54" s="241"/>
      <c r="EX54" s="241"/>
      <c r="EY54" s="241"/>
      <c r="EZ54" s="241"/>
      <c r="FA54" s="241"/>
      <c r="FB54" s="241"/>
      <c r="FC54" s="241"/>
      <c r="FD54" s="241"/>
      <c r="FE54" s="241"/>
      <c r="FF54" s="241"/>
      <c r="FG54" s="241"/>
      <c r="FH54" s="241"/>
      <c r="FI54" s="241"/>
      <c r="FJ54" s="241"/>
      <c r="FK54" s="241"/>
      <c r="FL54" s="241"/>
      <c r="FM54" s="241"/>
      <c r="FN54" s="241"/>
      <c r="FO54" s="241"/>
      <c r="FP54" s="241"/>
      <c r="FQ54" s="241"/>
      <c r="FR54" s="241"/>
      <c r="FS54" s="241"/>
      <c r="FT54" s="241"/>
      <c r="FU54" s="241"/>
      <c r="FV54" s="241"/>
      <c r="FW54" s="241"/>
      <c r="FX54" s="241"/>
      <c r="FY54" s="241"/>
      <c r="FZ54" s="241"/>
      <c r="GA54" s="241"/>
      <c r="GB54" s="241"/>
      <c r="GC54" s="241"/>
      <c r="GD54" s="241"/>
      <c r="GE54" s="241"/>
      <c r="GF54" s="241"/>
      <c r="GG54" s="241"/>
      <c r="GH54" s="241"/>
      <c r="GI54" s="241"/>
      <c r="GJ54" s="241"/>
      <c r="GK54" s="241"/>
      <c r="GL54" s="241"/>
      <c r="GM54" s="241"/>
      <c r="GN54" s="241"/>
      <c r="GO54" s="241"/>
      <c r="GP54" s="241"/>
      <c r="GQ54" s="241"/>
      <c r="GR54" s="241"/>
      <c r="GS54" s="241"/>
      <c r="GT54" s="241"/>
      <c r="GU54" s="241"/>
      <c r="GV54" s="241"/>
      <c r="GW54" s="241"/>
      <c r="GX54" s="241"/>
      <c r="GY54" s="241"/>
      <c r="GZ54" s="241"/>
      <c r="HA54" s="241"/>
      <c r="HB54" s="241"/>
      <c r="HC54" s="241"/>
      <c r="HD54" s="241"/>
      <c r="HE54" s="241"/>
      <c r="HF54" s="241"/>
      <c r="HG54" s="241"/>
      <c r="HH54" s="241"/>
      <c r="HI54" s="241"/>
      <c r="HJ54" s="241"/>
      <c r="HK54" s="241"/>
      <c r="HL54" s="241"/>
      <c r="HM54" s="241"/>
      <c r="HN54" s="241"/>
      <c r="HO54" s="241"/>
    </row>
    <row r="55" spans="1:223" s="255" customFormat="1" ht="27.6" customHeight="1" x14ac:dyDescent="0.35">
      <c r="A55" s="241"/>
      <c r="B55" s="289" t="s">
        <v>1630</v>
      </c>
      <c r="C55" s="289" t="s">
        <v>2725</v>
      </c>
      <c r="D55" s="289"/>
      <c r="E55" s="299" t="s">
        <v>1631</v>
      </c>
      <c r="F55" s="291" t="s">
        <v>1939</v>
      </c>
      <c r="G55" s="292" t="s">
        <v>2214</v>
      </c>
      <c r="H55" s="292" t="s">
        <v>2213</v>
      </c>
      <c r="I55" s="292">
        <v>12222</v>
      </c>
      <c r="J55" s="293" t="s">
        <v>1632</v>
      </c>
      <c r="K55" s="293" t="s">
        <v>1364</v>
      </c>
      <c r="L55" s="293" t="s">
        <v>1365</v>
      </c>
      <c r="M55" s="294">
        <v>24433</v>
      </c>
      <c r="N55" s="296">
        <v>4882534.8249599999</v>
      </c>
      <c r="O55" s="296">
        <v>11413.147200000001</v>
      </c>
      <c r="P55" s="296">
        <v>0</v>
      </c>
      <c r="Q55" s="296"/>
      <c r="R55" s="295">
        <f t="shared" si="1"/>
        <v>4893947.9721599994</v>
      </c>
      <c r="S55" s="295"/>
      <c r="T55" s="295"/>
      <c r="U55" s="253">
        <v>4</v>
      </c>
      <c r="V55" s="253">
        <v>4</v>
      </c>
      <c r="W55" s="253">
        <v>1966</v>
      </c>
      <c r="X55" s="297">
        <v>0.05</v>
      </c>
      <c r="Y55" s="348">
        <v>1</v>
      </c>
      <c r="Z55" s="254"/>
      <c r="AA55" s="296"/>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c r="DV55" s="241"/>
      <c r="DW55" s="241"/>
      <c r="DX55" s="241"/>
      <c r="DY55" s="241"/>
      <c r="DZ55" s="241"/>
      <c r="EA55" s="241"/>
      <c r="EB55" s="241"/>
      <c r="EC55" s="241"/>
      <c r="ED55" s="241"/>
      <c r="EE55" s="241"/>
      <c r="EF55" s="241"/>
      <c r="EG55" s="241"/>
      <c r="EH55" s="241"/>
      <c r="EI55" s="241"/>
      <c r="EJ55" s="241"/>
      <c r="EK55" s="241"/>
      <c r="EL55" s="241"/>
      <c r="EM55" s="241"/>
      <c r="EN55" s="241"/>
      <c r="EO55" s="241"/>
      <c r="EP55" s="241"/>
      <c r="EQ55" s="241"/>
      <c r="ER55" s="241"/>
      <c r="ES55" s="241"/>
      <c r="ET55" s="241"/>
      <c r="EU55" s="241"/>
      <c r="EV55" s="241"/>
      <c r="EW55" s="241"/>
      <c r="EX55" s="241"/>
      <c r="EY55" s="241"/>
      <c r="EZ55" s="241"/>
      <c r="FA55" s="241"/>
      <c r="FB55" s="241"/>
      <c r="FC55" s="241"/>
      <c r="FD55" s="241"/>
      <c r="FE55" s="241"/>
      <c r="FF55" s="241"/>
      <c r="FG55" s="241"/>
      <c r="FH55" s="241"/>
      <c r="FI55" s="241"/>
      <c r="FJ55" s="241"/>
      <c r="FK55" s="241"/>
      <c r="FL55" s="241"/>
      <c r="FM55" s="241"/>
      <c r="FN55" s="241"/>
      <c r="FO55" s="241"/>
      <c r="FP55" s="241"/>
      <c r="FQ55" s="241"/>
      <c r="FR55" s="241"/>
      <c r="FS55" s="241"/>
      <c r="FT55" s="241"/>
      <c r="FU55" s="241"/>
      <c r="FV55" s="241"/>
      <c r="FW55" s="241"/>
      <c r="FX55" s="241"/>
      <c r="FY55" s="241"/>
      <c r="FZ55" s="241"/>
      <c r="GA55" s="241"/>
      <c r="GB55" s="241"/>
      <c r="GC55" s="241"/>
      <c r="GD55" s="241"/>
      <c r="GE55" s="241"/>
      <c r="GF55" s="241"/>
      <c r="GG55" s="241"/>
      <c r="GH55" s="241"/>
      <c r="GI55" s="241"/>
      <c r="GJ55" s="241"/>
      <c r="GK55" s="241"/>
      <c r="GL55" s="241"/>
      <c r="GM55" s="241"/>
      <c r="GN55" s="241"/>
      <c r="GO55" s="241"/>
      <c r="GP55" s="241"/>
      <c r="GQ55" s="241"/>
      <c r="GR55" s="241"/>
      <c r="GS55" s="241"/>
      <c r="GT55" s="241"/>
      <c r="GU55" s="241"/>
      <c r="GV55" s="241"/>
      <c r="GW55" s="241"/>
      <c r="GX55" s="241"/>
      <c r="GY55" s="241"/>
      <c r="GZ55" s="241"/>
      <c r="HA55" s="241"/>
      <c r="HB55" s="241"/>
      <c r="HC55" s="241"/>
      <c r="HD55" s="241"/>
      <c r="HE55" s="241"/>
      <c r="HF55" s="241"/>
      <c r="HG55" s="241"/>
      <c r="HH55" s="241"/>
      <c r="HI55" s="241"/>
      <c r="HJ55" s="241"/>
      <c r="HK55" s="241"/>
      <c r="HL55" s="241"/>
      <c r="HM55" s="241"/>
      <c r="HN55" s="241"/>
      <c r="HO55" s="241"/>
    </row>
    <row r="56" spans="1:223" s="255" customFormat="1" ht="27.6" customHeight="1" x14ac:dyDescent="0.35">
      <c r="A56" s="241"/>
      <c r="B56" s="289" t="s">
        <v>1446</v>
      </c>
      <c r="C56" s="289" t="s">
        <v>2725</v>
      </c>
      <c r="D56" s="289"/>
      <c r="E56" s="299" t="s">
        <v>1447</v>
      </c>
      <c r="F56" s="291" t="s">
        <v>1939</v>
      </c>
      <c r="G56" s="292" t="s">
        <v>2214</v>
      </c>
      <c r="H56" s="292" t="s">
        <v>2213</v>
      </c>
      <c r="I56" s="292">
        <v>12222</v>
      </c>
      <c r="J56" s="293" t="s">
        <v>1629</v>
      </c>
      <c r="K56" s="293" t="s">
        <v>1364</v>
      </c>
      <c r="L56" s="293" t="s">
        <v>1365</v>
      </c>
      <c r="M56" s="294">
        <v>24513</v>
      </c>
      <c r="N56" s="296">
        <v>4893356.0457600001</v>
      </c>
      <c r="O56" s="296">
        <v>118438.32</v>
      </c>
      <c r="P56" s="296">
        <v>0</v>
      </c>
      <c r="Q56" s="296"/>
      <c r="R56" s="295">
        <f t="shared" si="1"/>
        <v>5011794.3657600004</v>
      </c>
      <c r="S56" s="295"/>
      <c r="T56" s="295"/>
      <c r="U56" s="253">
        <v>4</v>
      </c>
      <c r="V56" s="253">
        <v>4</v>
      </c>
      <c r="W56" s="253">
        <v>1966</v>
      </c>
      <c r="X56" s="297">
        <v>1</v>
      </c>
      <c r="Y56" s="348">
        <v>1</v>
      </c>
      <c r="Z56" s="254"/>
      <c r="AA56" s="296"/>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41"/>
      <c r="BS56" s="241"/>
      <c r="BT56" s="241"/>
      <c r="BU56" s="241"/>
      <c r="BV56" s="241"/>
      <c r="BW56" s="241"/>
      <c r="BX56" s="241"/>
      <c r="BY56" s="241"/>
      <c r="BZ56" s="241"/>
      <c r="CA56" s="241"/>
      <c r="CB56" s="241"/>
      <c r="CC56" s="241"/>
      <c r="CD56" s="241"/>
      <c r="CE56" s="241"/>
      <c r="CF56" s="241"/>
      <c r="CG56" s="241"/>
      <c r="CH56" s="241"/>
      <c r="CI56" s="241"/>
      <c r="CJ56" s="241"/>
      <c r="CK56" s="241"/>
      <c r="CL56" s="241"/>
      <c r="CM56" s="241"/>
      <c r="CN56" s="241"/>
      <c r="CO56" s="241"/>
      <c r="CP56" s="241"/>
      <c r="CQ56" s="241"/>
      <c r="CR56" s="241"/>
      <c r="CS56" s="241"/>
      <c r="CT56" s="241"/>
      <c r="CU56" s="241"/>
      <c r="CV56" s="241"/>
      <c r="CW56" s="241"/>
      <c r="CX56" s="241"/>
      <c r="CY56" s="241"/>
      <c r="CZ56" s="241"/>
      <c r="DA56" s="241"/>
      <c r="DB56" s="241"/>
      <c r="DC56" s="241"/>
      <c r="DD56" s="241"/>
      <c r="DE56" s="241"/>
      <c r="DF56" s="241"/>
      <c r="DG56" s="241"/>
      <c r="DH56" s="241"/>
      <c r="DI56" s="241"/>
      <c r="DJ56" s="241"/>
      <c r="DK56" s="241"/>
      <c r="DL56" s="241"/>
      <c r="DM56" s="241"/>
      <c r="DN56" s="241"/>
      <c r="DO56" s="241"/>
      <c r="DP56" s="241"/>
      <c r="DQ56" s="241"/>
      <c r="DR56" s="241"/>
      <c r="DS56" s="241"/>
      <c r="DT56" s="241"/>
      <c r="DU56" s="241"/>
      <c r="DV56" s="241"/>
      <c r="DW56" s="241"/>
      <c r="DX56" s="241"/>
      <c r="DY56" s="241"/>
      <c r="DZ56" s="241"/>
      <c r="EA56" s="241"/>
      <c r="EB56" s="241"/>
      <c r="EC56" s="241"/>
      <c r="ED56" s="241"/>
      <c r="EE56" s="241"/>
      <c r="EF56" s="241"/>
      <c r="EG56" s="241"/>
      <c r="EH56" s="241"/>
      <c r="EI56" s="241"/>
      <c r="EJ56" s="241"/>
      <c r="EK56" s="241"/>
      <c r="EL56" s="241"/>
      <c r="EM56" s="241"/>
      <c r="EN56" s="241"/>
      <c r="EO56" s="241"/>
      <c r="EP56" s="241"/>
      <c r="EQ56" s="241"/>
      <c r="ER56" s="241"/>
      <c r="ES56" s="241"/>
      <c r="ET56" s="241"/>
      <c r="EU56" s="241"/>
      <c r="EV56" s="241"/>
      <c r="EW56" s="241"/>
      <c r="EX56" s="241"/>
      <c r="EY56" s="241"/>
      <c r="EZ56" s="241"/>
      <c r="FA56" s="241"/>
      <c r="FB56" s="241"/>
      <c r="FC56" s="241"/>
      <c r="FD56" s="241"/>
      <c r="FE56" s="241"/>
      <c r="FF56" s="241"/>
      <c r="FG56" s="241"/>
      <c r="FH56" s="241"/>
      <c r="FI56" s="241"/>
      <c r="FJ56" s="241"/>
      <c r="FK56" s="241"/>
      <c r="FL56" s="241"/>
      <c r="FM56" s="241"/>
      <c r="FN56" s="241"/>
      <c r="FO56" s="241"/>
      <c r="FP56" s="241"/>
      <c r="FQ56" s="241"/>
      <c r="FR56" s="241"/>
      <c r="FS56" s="241"/>
      <c r="FT56" s="241"/>
      <c r="FU56" s="241"/>
      <c r="FV56" s="241"/>
      <c r="FW56" s="241"/>
      <c r="FX56" s="241"/>
      <c r="FY56" s="241"/>
      <c r="FZ56" s="241"/>
      <c r="GA56" s="241"/>
      <c r="GB56" s="241"/>
      <c r="GC56" s="241"/>
      <c r="GD56" s="241"/>
      <c r="GE56" s="241"/>
      <c r="GF56" s="241"/>
      <c r="GG56" s="241"/>
      <c r="GH56" s="241"/>
      <c r="GI56" s="241"/>
      <c r="GJ56" s="241"/>
      <c r="GK56" s="241"/>
      <c r="GL56" s="241"/>
      <c r="GM56" s="241"/>
      <c r="GN56" s="241"/>
      <c r="GO56" s="241"/>
      <c r="GP56" s="241"/>
      <c r="GQ56" s="241"/>
      <c r="GR56" s="241"/>
      <c r="GS56" s="241"/>
      <c r="GT56" s="241"/>
      <c r="GU56" s="241"/>
      <c r="GV56" s="241"/>
      <c r="GW56" s="241"/>
      <c r="GX56" s="241"/>
      <c r="GY56" s="241"/>
      <c r="GZ56" s="241"/>
      <c r="HA56" s="241"/>
      <c r="HB56" s="241"/>
      <c r="HC56" s="241"/>
      <c r="HD56" s="241"/>
      <c r="HE56" s="241"/>
      <c r="HF56" s="241"/>
      <c r="HG56" s="241"/>
      <c r="HH56" s="241"/>
      <c r="HI56" s="241"/>
      <c r="HJ56" s="241"/>
      <c r="HK56" s="241"/>
      <c r="HL56" s="241"/>
      <c r="HM56" s="241"/>
      <c r="HN56" s="241"/>
      <c r="HO56" s="241"/>
    </row>
    <row r="57" spans="1:223" s="255" customFormat="1" ht="27.6" customHeight="1" x14ac:dyDescent="0.35">
      <c r="A57" s="241"/>
      <c r="B57" s="289" t="s">
        <v>586</v>
      </c>
      <c r="C57" s="289" t="s">
        <v>2725</v>
      </c>
      <c r="D57" s="289"/>
      <c r="E57" s="299" t="s">
        <v>587</v>
      </c>
      <c r="F57" s="291" t="s">
        <v>1939</v>
      </c>
      <c r="G57" s="292" t="s">
        <v>2214</v>
      </c>
      <c r="H57" s="292" t="s">
        <v>2213</v>
      </c>
      <c r="I57" s="292">
        <v>12222</v>
      </c>
      <c r="J57" s="293" t="s">
        <v>1445</v>
      </c>
      <c r="K57" s="293" t="s">
        <v>1364</v>
      </c>
      <c r="L57" s="293" t="s">
        <v>1365</v>
      </c>
      <c r="M57" s="294">
        <v>25413</v>
      </c>
      <c r="N57" s="296">
        <v>5063249.2123199999</v>
      </c>
      <c r="O57" s="296">
        <v>112444.8</v>
      </c>
      <c r="P57" s="296">
        <v>0</v>
      </c>
      <c r="Q57" s="296"/>
      <c r="R57" s="295">
        <f t="shared" si="1"/>
        <v>5175694.0123199997</v>
      </c>
      <c r="S57" s="295"/>
      <c r="T57" s="295"/>
      <c r="U57" s="253">
        <v>4</v>
      </c>
      <c r="V57" s="253">
        <v>4</v>
      </c>
      <c r="W57" s="253">
        <v>1966</v>
      </c>
      <c r="X57" s="297">
        <v>0.05</v>
      </c>
      <c r="Y57" s="348">
        <v>1</v>
      </c>
      <c r="Z57" s="254"/>
      <c r="AA57" s="296"/>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41"/>
      <c r="BS57" s="241"/>
      <c r="BT57" s="241"/>
      <c r="BU57" s="241"/>
      <c r="BV57" s="241"/>
      <c r="BW57" s="241"/>
      <c r="BX57" s="241"/>
      <c r="BY57" s="241"/>
      <c r="BZ57" s="241"/>
      <c r="CA57" s="241"/>
      <c r="CB57" s="241"/>
      <c r="CC57" s="241"/>
      <c r="CD57" s="241"/>
      <c r="CE57" s="241"/>
      <c r="CF57" s="241"/>
      <c r="CG57" s="241"/>
      <c r="CH57" s="241"/>
      <c r="CI57" s="241"/>
      <c r="CJ57" s="241"/>
      <c r="CK57" s="241"/>
      <c r="CL57" s="241"/>
      <c r="CM57" s="241"/>
      <c r="CN57" s="241"/>
      <c r="CO57" s="241"/>
      <c r="CP57" s="241"/>
      <c r="CQ57" s="241"/>
      <c r="CR57" s="241"/>
      <c r="CS57" s="241"/>
      <c r="CT57" s="241"/>
      <c r="CU57" s="241"/>
      <c r="CV57" s="241"/>
      <c r="CW57" s="241"/>
      <c r="CX57" s="241"/>
      <c r="CY57" s="241"/>
      <c r="CZ57" s="241"/>
      <c r="DA57" s="241"/>
      <c r="DB57" s="241"/>
      <c r="DC57" s="241"/>
      <c r="DD57" s="241"/>
      <c r="DE57" s="241"/>
      <c r="DF57" s="241"/>
      <c r="DG57" s="241"/>
      <c r="DH57" s="241"/>
      <c r="DI57" s="241"/>
      <c r="DJ57" s="241"/>
      <c r="DK57" s="241"/>
      <c r="DL57" s="241"/>
      <c r="DM57" s="241"/>
      <c r="DN57" s="241"/>
      <c r="DO57" s="241"/>
      <c r="DP57" s="241"/>
      <c r="DQ57" s="241"/>
      <c r="DR57" s="241"/>
      <c r="DS57" s="241"/>
      <c r="DT57" s="241"/>
      <c r="DU57" s="241"/>
      <c r="DV57" s="241"/>
      <c r="DW57" s="241"/>
      <c r="DX57" s="241"/>
      <c r="DY57" s="241"/>
      <c r="DZ57" s="241"/>
      <c r="EA57" s="241"/>
      <c r="EB57" s="241"/>
      <c r="EC57" s="241"/>
      <c r="ED57" s="241"/>
      <c r="EE57" s="241"/>
      <c r="EF57" s="241"/>
      <c r="EG57" s="241"/>
      <c r="EH57" s="241"/>
      <c r="EI57" s="241"/>
      <c r="EJ57" s="241"/>
      <c r="EK57" s="241"/>
      <c r="EL57" s="241"/>
      <c r="EM57" s="241"/>
      <c r="EN57" s="241"/>
      <c r="EO57" s="241"/>
      <c r="EP57" s="241"/>
      <c r="EQ57" s="241"/>
      <c r="ER57" s="241"/>
      <c r="ES57" s="241"/>
      <c r="ET57" s="241"/>
      <c r="EU57" s="241"/>
      <c r="EV57" s="241"/>
      <c r="EW57" s="241"/>
      <c r="EX57" s="241"/>
      <c r="EY57" s="241"/>
      <c r="EZ57" s="241"/>
      <c r="FA57" s="241"/>
      <c r="FB57" s="241"/>
      <c r="FC57" s="241"/>
      <c r="FD57" s="241"/>
      <c r="FE57" s="241"/>
      <c r="FF57" s="241"/>
      <c r="FG57" s="241"/>
      <c r="FH57" s="241"/>
      <c r="FI57" s="241"/>
      <c r="FJ57" s="241"/>
      <c r="FK57" s="241"/>
      <c r="FL57" s="241"/>
      <c r="FM57" s="241"/>
      <c r="FN57" s="241"/>
      <c r="FO57" s="241"/>
      <c r="FP57" s="241"/>
      <c r="FQ57" s="241"/>
      <c r="FR57" s="241"/>
      <c r="FS57" s="241"/>
      <c r="FT57" s="241"/>
      <c r="FU57" s="241"/>
      <c r="FV57" s="241"/>
      <c r="FW57" s="241"/>
      <c r="FX57" s="241"/>
      <c r="FY57" s="241"/>
      <c r="FZ57" s="241"/>
      <c r="GA57" s="241"/>
      <c r="GB57" s="241"/>
      <c r="GC57" s="241"/>
      <c r="GD57" s="241"/>
      <c r="GE57" s="241"/>
      <c r="GF57" s="241"/>
      <c r="GG57" s="241"/>
      <c r="GH57" s="241"/>
      <c r="GI57" s="241"/>
      <c r="GJ57" s="241"/>
      <c r="GK57" s="241"/>
      <c r="GL57" s="241"/>
      <c r="GM57" s="241"/>
      <c r="GN57" s="241"/>
      <c r="GO57" s="241"/>
      <c r="GP57" s="241"/>
      <c r="GQ57" s="241"/>
      <c r="GR57" s="241"/>
      <c r="GS57" s="241"/>
      <c r="GT57" s="241"/>
      <c r="GU57" s="241"/>
      <c r="GV57" s="241"/>
      <c r="GW57" s="241"/>
      <c r="GX57" s="241"/>
      <c r="GY57" s="241"/>
      <c r="GZ57" s="241"/>
      <c r="HA57" s="241"/>
      <c r="HB57" s="241"/>
      <c r="HC57" s="241"/>
      <c r="HD57" s="241"/>
      <c r="HE57" s="241"/>
      <c r="HF57" s="241"/>
      <c r="HG57" s="241"/>
      <c r="HH57" s="241"/>
      <c r="HI57" s="241"/>
      <c r="HJ57" s="241"/>
      <c r="HK57" s="241"/>
      <c r="HL57" s="241"/>
      <c r="HM57" s="241"/>
      <c r="HN57" s="241"/>
      <c r="HO57" s="241"/>
    </row>
    <row r="58" spans="1:223" s="255" customFormat="1" ht="27.6" customHeight="1" x14ac:dyDescent="0.35">
      <c r="A58" s="241"/>
      <c r="B58" s="289" t="s">
        <v>1943</v>
      </c>
      <c r="C58" s="289" t="s">
        <v>2725</v>
      </c>
      <c r="D58" s="289"/>
      <c r="E58" s="299" t="s">
        <v>1944</v>
      </c>
      <c r="F58" s="291" t="s">
        <v>1939</v>
      </c>
      <c r="G58" s="292" t="s">
        <v>2214</v>
      </c>
      <c r="H58" s="292" t="s">
        <v>2213</v>
      </c>
      <c r="I58" s="292">
        <v>12222</v>
      </c>
      <c r="J58" s="293" t="s">
        <v>1945</v>
      </c>
      <c r="K58" s="293" t="s">
        <v>1364</v>
      </c>
      <c r="L58" s="293" t="s">
        <v>1365</v>
      </c>
      <c r="M58" s="294">
        <v>31293</v>
      </c>
      <c r="N58" s="296">
        <v>6093429.4324800009</v>
      </c>
      <c r="O58" s="296">
        <v>229339.65600000002</v>
      </c>
      <c r="P58" s="296">
        <v>0</v>
      </c>
      <c r="Q58" s="296"/>
      <c r="R58" s="295">
        <f t="shared" si="1"/>
        <v>6322769.0884800013</v>
      </c>
      <c r="S58" s="295"/>
      <c r="T58" s="295"/>
      <c r="U58" s="253">
        <v>4</v>
      </c>
      <c r="V58" s="253">
        <v>4</v>
      </c>
      <c r="W58" s="253">
        <v>1966</v>
      </c>
      <c r="X58" s="297">
        <v>1</v>
      </c>
      <c r="Y58" s="348">
        <v>1</v>
      </c>
      <c r="Z58" s="254"/>
      <c r="AA58" s="296"/>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41"/>
      <c r="BS58" s="241"/>
      <c r="BT58" s="241"/>
      <c r="BU58" s="241"/>
      <c r="BV58" s="241"/>
      <c r="BW58" s="241"/>
      <c r="BX58" s="241"/>
      <c r="BY58" s="241"/>
      <c r="BZ58" s="241"/>
      <c r="CA58" s="241"/>
      <c r="CB58" s="241"/>
      <c r="CC58" s="241"/>
      <c r="CD58" s="241"/>
      <c r="CE58" s="241"/>
      <c r="CF58" s="241"/>
      <c r="CG58" s="241"/>
      <c r="CH58" s="241"/>
      <c r="CI58" s="241"/>
      <c r="CJ58" s="241"/>
      <c r="CK58" s="241"/>
      <c r="CL58" s="241"/>
      <c r="CM58" s="241"/>
      <c r="CN58" s="241"/>
      <c r="CO58" s="241"/>
      <c r="CP58" s="241"/>
      <c r="CQ58" s="241"/>
      <c r="CR58" s="241"/>
      <c r="CS58" s="241"/>
      <c r="CT58" s="241"/>
      <c r="CU58" s="241"/>
      <c r="CV58" s="241"/>
      <c r="CW58" s="241"/>
      <c r="CX58" s="241"/>
      <c r="CY58" s="241"/>
      <c r="CZ58" s="241"/>
      <c r="DA58" s="241"/>
      <c r="DB58" s="241"/>
      <c r="DC58" s="241"/>
      <c r="DD58" s="241"/>
      <c r="DE58" s="241"/>
      <c r="DF58" s="241"/>
      <c r="DG58" s="241"/>
      <c r="DH58" s="241"/>
      <c r="DI58" s="241"/>
      <c r="DJ58" s="241"/>
      <c r="DK58" s="241"/>
      <c r="DL58" s="241"/>
      <c r="DM58" s="241"/>
      <c r="DN58" s="241"/>
      <c r="DO58" s="241"/>
      <c r="DP58" s="241"/>
      <c r="DQ58" s="241"/>
      <c r="DR58" s="241"/>
      <c r="DS58" s="241"/>
      <c r="DT58" s="241"/>
      <c r="DU58" s="241"/>
      <c r="DV58" s="241"/>
      <c r="DW58" s="241"/>
      <c r="DX58" s="241"/>
      <c r="DY58" s="241"/>
      <c r="DZ58" s="241"/>
      <c r="EA58" s="241"/>
      <c r="EB58" s="241"/>
      <c r="EC58" s="241"/>
      <c r="ED58" s="241"/>
      <c r="EE58" s="241"/>
      <c r="EF58" s="241"/>
      <c r="EG58" s="241"/>
      <c r="EH58" s="241"/>
      <c r="EI58" s="241"/>
      <c r="EJ58" s="241"/>
      <c r="EK58" s="241"/>
      <c r="EL58" s="241"/>
      <c r="EM58" s="241"/>
      <c r="EN58" s="241"/>
      <c r="EO58" s="241"/>
      <c r="EP58" s="241"/>
      <c r="EQ58" s="241"/>
      <c r="ER58" s="241"/>
      <c r="ES58" s="241"/>
      <c r="ET58" s="241"/>
      <c r="EU58" s="241"/>
      <c r="EV58" s="241"/>
      <c r="EW58" s="241"/>
      <c r="EX58" s="241"/>
      <c r="EY58" s="241"/>
      <c r="EZ58" s="241"/>
      <c r="FA58" s="241"/>
      <c r="FB58" s="241"/>
      <c r="FC58" s="241"/>
      <c r="FD58" s="241"/>
      <c r="FE58" s="241"/>
      <c r="FF58" s="241"/>
      <c r="FG58" s="241"/>
      <c r="FH58" s="241"/>
      <c r="FI58" s="241"/>
      <c r="FJ58" s="241"/>
      <c r="FK58" s="241"/>
      <c r="FL58" s="241"/>
      <c r="FM58" s="241"/>
      <c r="FN58" s="241"/>
      <c r="FO58" s="241"/>
      <c r="FP58" s="241"/>
      <c r="FQ58" s="241"/>
      <c r="FR58" s="241"/>
      <c r="FS58" s="241"/>
      <c r="FT58" s="241"/>
      <c r="FU58" s="241"/>
      <c r="FV58" s="241"/>
      <c r="FW58" s="241"/>
      <c r="FX58" s="241"/>
      <c r="FY58" s="241"/>
      <c r="FZ58" s="241"/>
      <c r="GA58" s="241"/>
      <c r="GB58" s="241"/>
      <c r="GC58" s="241"/>
      <c r="GD58" s="241"/>
      <c r="GE58" s="241"/>
      <c r="GF58" s="241"/>
      <c r="GG58" s="241"/>
      <c r="GH58" s="241"/>
      <c r="GI58" s="241"/>
      <c r="GJ58" s="241"/>
      <c r="GK58" s="241"/>
      <c r="GL58" s="241"/>
      <c r="GM58" s="241"/>
      <c r="GN58" s="241"/>
      <c r="GO58" s="241"/>
      <c r="GP58" s="241"/>
      <c r="GQ58" s="241"/>
      <c r="GR58" s="241"/>
      <c r="GS58" s="241"/>
      <c r="GT58" s="241"/>
      <c r="GU58" s="241"/>
      <c r="GV58" s="241"/>
      <c r="GW58" s="241"/>
      <c r="GX58" s="241"/>
      <c r="GY58" s="241"/>
      <c r="GZ58" s="241"/>
      <c r="HA58" s="241"/>
      <c r="HB58" s="241"/>
      <c r="HC58" s="241"/>
      <c r="HD58" s="241"/>
      <c r="HE58" s="241"/>
      <c r="HF58" s="241"/>
      <c r="HG58" s="241"/>
      <c r="HH58" s="241"/>
      <c r="HI58" s="241"/>
      <c r="HJ58" s="241"/>
      <c r="HK58" s="241"/>
      <c r="HL58" s="241"/>
      <c r="HM58" s="241"/>
      <c r="HN58" s="241"/>
      <c r="HO58" s="241"/>
    </row>
    <row r="59" spans="1:223" s="255" customFormat="1" ht="27.6" customHeight="1" x14ac:dyDescent="0.35">
      <c r="A59" s="241"/>
      <c r="B59" s="289" t="s">
        <v>1940</v>
      </c>
      <c r="C59" s="289" t="s">
        <v>2725</v>
      </c>
      <c r="D59" s="289"/>
      <c r="E59" s="299" t="s">
        <v>1941</v>
      </c>
      <c r="F59" s="291" t="s">
        <v>1939</v>
      </c>
      <c r="G59" s="292" t="s">
        <v>2214</v>
      </c>
      <c r="H59" s="292" t="s">
        <v>2213</v>
      </c>
      <c r="I59" s="292">
        <v>12222</v>
      </c>
      <c r="J59" s="293" t="s">
        <v>1942</v>
      </c>
      <c r="K59" s="293" t="s">
        <v>1364</v>
      </c>
      <c r="L59" s="293" t="s">
        <v>1365</v>
      </c>
      <c r="M59" s="294">
        <v>24733</v>
      </c>
      <c r="N59" s="296">
        <v>4945297.9056000002</v>
      </c>
      <c r="O59" s="296">
        <v>114131.47200000001</v>
      </c>
      <c r="P59" s="296">
        <v>0</v>
      </c>
      <c r="Q59" s="296"/>
      <c r="R59" s="295">
        <f t="shared" si="1"/>
        <v>5059429.3776000002</v>
      </c>
      <c r="S59" s="295"/>
      <c r="T59" s="295"/>
      <c r="U59" s="253">
        <v>4</v>
      </c>
      <c r="V59" s="253">
        <v>4</v>
      </c>
      <c r="W59" s="253">
        <v>1965</v>
      </c>
      <c r="X59" s="297">
        <v>0.05</v>
      </c>
      <c r="Y59" s="348">
        <v>1</v>
      </c>
      <c r="Z59" s="254"/>
      <c r="AA59" s="296"/>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1"/>
      <c r="CE59" s="241"/>
      <c r="CF59" s="241"/>
      <c r="CG59" s="241"/>
      <c r="CH59" s="241"/>
      <c r="CI59" s="241"/>
      <c r="CJ59" s="241"/>
      <c r="CK59" s="241"/>
      <c r="CL59" s="241"/>
      <c r="CM59" s="241"/>
      <c r="CN59" s="241"/>
      <c r="CO59" s="241"/>
      <c r="CP59" s="241"/>
      <c r="CQ59" s="241"/>
      <c r="CR59" s="241"/>
      <c r="CS59" s="241"/>
      <c r="CT59" s="241"/>
      <c r="CU59" s="241"/>
      <c r="CV59" s="241"/>
      <c r="CW59" s="241"/>
      <c r="CX59" s="241"/>
      <c r="CY59" s="241"/>
      <c r="CZ59" s="241"/>
      <c r="DA59" s="241"/>
      <c r="DB59" s="241"/>
      <c r="DC59" s="241"/>
      <c r="DD59" s="241"/>
      <c r="DE59" s="241"/>
      <c r="DF59" s="241"/>
      <c r="DG59" s="241"/>
      <c r="DH59" s="241"/>
      <c r="DI59" s="241"/>
      <c r="DJ59" s="241"/>
      <c r="DK59" s="241"/>
      <c r="DL59" s="241"/>
      <c r="DM59" s="241"/>
      <c r="DN59" s="241"/>
      <c r="DO59" s="241"/>
      <c r="DP59" s="241"/>
      <c r="DQ59" s="241"/>
      <c r="DR59" s="241"/>
      <c r="DS59" s="241"/>
      <c r="DT59" s="241"/>
      <c r="DU59" s="241"/>
      <c r="DV59" s="241"/>
      <c r="DW59" s="241"/>
      <c r="DX59" s="241"/>
      <c r="DY59" s="241"/>
      <c r="DZ59" s="241"/>
      <c r="EA59" s="241"/>
      <c r="EB59" s="241"/>
      <c r="EC59" s="241"/>
      <c r="ED59" s="241"/>
      <c r="EE59" s="241"/>
      <c r="EF59" s="241"/>
      <c r="EG59" s="241"/>
      <c r="EH59" s="241"/>
      <c r="EI59" s="241"/>
      <c r="EJ59" s="241"/>
      <c r="EK59" s="241"/>
      <c r="EL59" s="241"/>
      <c r="EM59" s="241"/>
      <c r="EN59" s="241"/>
      <c r="EO59" s="241"/>
      <c r="EP59" s="241"/>
      <c r="EQ59" s="241"/>
      <c r="ER59" s="241"/>
      <c r="ES59" s="241"/>
      <c r="ET59" s="241"/>
      <c r="EU59" s="241"/>
      <c r="EV59" s="241"/>
      <c r="EW59" s="241"/>
      <c r="EX59" s="241"/>
      <c r="EY59" s="241"/>
      <c r="EZ59" s="241"/>
      <c r="FA59" s="241"/>
      <c r="FB59" s="241"/>
      <c r="FC59" s="241"/>
      <c r="FD59" s="241"/>
      <c r="FE59" s="241"/>
      <c r="FF59" s="241"/>
      <c r="FG59" s="241"/>
      <c r="FH59" s="241"/>
      <c r="FI59" s="241"/>
      <c r="FJ59" s="241"/>
      <c r="FK59" s="241"/>
      <c r="FL59" s="241"/>
      <c r="FM59" s="241"/>
      <c r="FN59" s="241"/>
      <c r="FO59" s="241"/>
      <c r="FP59" s="241"/>
      <c r="FQ59" s="241"/>
      <c r="FR59" s="241"/>
      <c r="FS59" s="241"/>
      <c r="FT59" s="241"/>
      <c r="FU59" s="241"/>
      <c r="FV59" s="241"/>
      <c r="FW59" s="241"/>
      <c r="FX59" s="241"/>
      <c r="FY59" s="241"/>
      <c r="FZ59" s="241"/>
      <c r="GA59" s="241"/>
      <c r="GB59" s="241"/>
      <c r="GC59" s="241"/>
      <c r="GD59" s="241"/>
      <c r="GE59" s="241"/>
      <c r="GF59" s="241"/>
      <c r="GG59" s="241"/>
      <c r="GH59" s="241"/>
      <c r="GI59" s="241"/>
      <c r="GJ59" s="241"/>
      <c r="GK59" s="241"/>
      <c r="GL59" s="241"/>
      <c r="GM59" s="241"/>
      <c r="GN59" s="241"/>
      <c r="GO59" s="241"/>
      <c r="GP59" s="241"/>
      <c r="GQ59" s="241"/>
      <c r="GR59" s="241"/>
      <c r="GS59" s="241"/>
      <c r="GT59" s="241"/>
      <c r="GU59" s="241"/>
      <c r="GV59" s="241"/>
      <c r="GW59" s="241"/>
      <c r="GX59" s="241"/>
      <c r="GY59" s="241"/>
      <c r="GZ59" s="241"/>
      <c r="HA59" s="241"/>
      <c r="HB59" s="241"/>
      <c r="HC59" s="241"/>
      <c r="HD59" s="241"/>
      <c r="HE59" s="241"/>
      <c r="HF59" s="241"/>
      <c r="HG59" s="241"/>
      <c r="HH59" s="241"/>
      <c r="HI59" s="241"/>
      <c r="HJ59" s="241"/>
      <c r="HK59" s="241"/>
      <c r="HL59" s="241"/>
      <c r="HM59" s="241"/>
      <c r="HN59" s="241"/>
      <c r="HO59" s="241"/>
    </row>
    <row r="60" spans="1:223" s="255" customFormat="1" ht="27.6" customHeight="1" x14ac:dyDescent="0.35">
      <c r="A60" s="241"/>
      <c r="B60" s="289" t="s">
        <v>1384</v>
      </c>
      <c r="C60" s="289" t="s">
        <v>2725</v>
      </c>
      <c r="D60" s="289"/>
      <c r="E60" s="299" t="s">
        <v>1385</v>
      </c>
      <c r="F60" s="291" t="s">
        <v>1939</v>
      </c>
      <c r="G60" s="292" t="s">
        <v>2214</v>
      </c>
      <c r="H60" s="292" t="s">
        <v>2213</v>
      </c>
      <c r="I60" s="292">
        <v>12222</v>
      </c>
      <c r="J60" s="293" t="s">
        <v>1938</v>
      </c>
      <c r="K60" s="293" t="s">
        <v>1364</v>
      </c>
      <c r="L60" s="293" t="s">
        <v>1365</v>
      </c>
      <c r="M60" s="294">
        <v>24433</v>
      </c>
      <c r="N60" s="296">
        <v>4882534.8249599999</v>
      </c>
      <c r="O60" s="296">
        <v>114131.47200000001</v>
      </c>
      <c r="P60" s="296">
        <v>0</v>
      </c>
      <c r="Q60" s="296"/>
      <c r="R60" s="295">
        <f t="shared" si="1"/>
        <v>4996666.2969599999</v>
      </c>
      <c r="S60" s="295"/>
      <c r="T60" s="295"/>
      <c r="U60" s="253">
        <v>4</v>
      </c>
      <c r="V60" s="253">
        <v>4</v>
      </c>
      <c r="W60" s="253">
        <v>1965</v>
      </c>
      <c r="X60" s="297">
        <v>0.05</v>
      </c>
      <c r="Y60" s="348">
        <v>1</v>
      </c>
      <c r="Z60" s="254"/>
      <c r="AA60" s="296"/>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c r="CJ60" s="241"/>
      <c r="CK60" s="241"/>
      <c r="CL60" s="241"/>
      <c r="CM60" s="241"/>
      <c r="CN60" s="241"/>
      <c r="CO60" s="241"/>
      <c r="CP60" s="241"/>
      <c r="CQ60" s="241"/>
      <c r="CR60" s="241"/>
      <c r="CS60" s="241"/>
      <c r="CT60" s="241"/>
      <c r="CU60" s="241"/>
      <c r="CV60" s="241"/>
      <c r="CW60" s="241"/>
      <c r="CX60" s="241"/>
      <c r="CY60" s="241"/>
      <c r="CZ60" s="241"/>
      <c r="DA60" s="241"/>
      <c r="DB60" s="241"/>
      <c r="DC60" s="241"/>
      <c r="DD60" s="241"/>
      <c r="DE60" s="241"/>
      <c r="DF60" s="241"/>
      <c r="DG60" s="241"/>
      <c r="DH60" s="241"/>
      <c r="DI60" s="241"/>
      <c r="DJ60" s="241"/>
      <c r="DK60" s="241"/>
      <c r="DL60" s="241"/>
      <c r="DM60" s="241"/>
      <c r="DN60" s="241"/>
      <c r="DO60" s="241"/>
      <c r="DP60" s="241"/>
      <c r="DQ60" s="241"/>
      <c r="DR60" s="241"/>
      <c r="DS60" s="241"/>
      <c r="DT60" s="241"/>
      <c r="DU60" s="241"/>
      <c r="DV60" s="241"/>
      <c r="DW60" s="241"/>
      <c r="DX60" s="241"/>
      <c r="DY60" s="241"/>
      <c r="DZ60" s="241"/>
      <c r="EA60" s="241"/>
      <c r="EB60" s="241"/>
      <c r="EC60" s="241"/>
      <c r="ED60" s="241"/>
      <c r="EE60" s="241"/>
      <c r="EF60" s="241"/>
      <c r="EG60" s="241"/>
      <c r="EH60" s="241"/>
      <c r="EI60" s="241"/>
      <c r="EJ60" s="241"/>
      <c r="EK60" s="241"/>
      <c r="EL60" s="241"/>
      <c r="EM60" s="241"/>
      <c r="EN60" s="241"/>
      <c r="EO60" s="241"/>
      <c r="EP60" s="241"/>
      <c r="EQ60" s="241"/>
      <c r="ER60" s="241"/>
      <c r="ES60" s="241"/>
      <c r="ET60" s="241"/>
      <c r="EU60" s="241"/>
      <c r="EV60" s="241"/>
      <c r="EW60" s="241"/>
      <c r="EX60" s="241"/>
      <c r="EY60" s="241"/>
      <c r="EZ60" s="241"/>
      <c r="FA60" s="241"/>
      <c r="FB60" s="241"/>
      <c r="FC60" s="241"/>
      <c r="FD60" s="241"/>
      <c r="FE60" s="241"/>
      <c r="FF60" s="241"/>
      <c r="FG60" s="241"/>
      <c r="FH60" s="241"/>
      <c r="FI60" s="241"/>
      <c r="FJ60" s="241"/>
      <c r="FK60" s="241"/>
      <c r="FL60" s="241"/>
      <c r="FM60" s="241"/>
      <c r="FN60" s="241"/>
      <c r="FO60" s="241"/>
      <c r="FP60" s="241"/>
      <c r="FQ60" s="241"/>
      <c r="FR60" s="241"/>
      <c r="FS60" s="241"/>
      <c r="FT60" s="241"/>
      <c r="FU60" s="241"/>
      <c r="FV60" s="241"/>
      <c r="FW60" s="241"/>
      <c r="FX60" s="241"/>
      <c r="FY60" s="241"/>
      <c r="FZ60" s="241"/>
      <c r="GA60" s="241"/>
      <c r="GB60" s="241"/>
      <c r="GC60" s="241"/>
      <c r="GD60" s="241"/>
      <c r="GE60" s="241"/>
      <c r="GF60" s="241"/>
      <c r="GG60" s="241"/>
      <c r="GH60" s="241"/>
      <c r="GI60" s="241"/>
      <c r="GJ60" s="241"/>
      <c r="GK60" s="241"/>
      <c r="GL60" s="241"/>
      <c r="GM60" s="241"/>
      <c r="GN60" s="241"/>
      <c r="GO60" s="241"/>
      <c r="GP60" s="241"/>
      <c r="GQ60" s="241"/>
      <c r="GR60" s="241"/>
      <c r="GS60" s="241"/>
      <c r="GT60" s="241"/>
      <c r="GU60" s="241"/>
      <c r="GV60" s="241"/>
      <c r="GW60" s="241"/>
      <c r="GX60" s="241"/>
      <c r="GY60" s="241"/>
      <c r="GZ60" s="241"/>
      <c r="HA60" s="241"/>
      <c r="HB60" s="241"/>
      <c r="HC60" s="241"/>
      <c r="HD60" s="241"/>
      <c r="HE60" s="241"/>
      <c r="HF60" s="241"/>
      <c r="HG60" s="241"/>
      <c r="HH60" s="241"/>
      <c r="HI60" s="241"/>
      <c r="HJ60" s="241"/>
      <c r="HK60" s="241"/>
      <c r="HL60" s="241"/>
      <c r="HM60" s="241"/>
      <c r="HN60" s="241"/>
      <c r="HO60" s="241"/>
    </row>
    <row r="61" spans="1:223" s="255" customFormat="1" ht="27.6" customHeight="1" x14ac:dyDescent="0.35">
      <c r="A61" s="241"/>
      <c r="B61" s="289" t="s">
        <v>1381</v>
      </c>
      <c r="C61" s="289" t="s">
        <v>2725</v>
      </c>
      <c r="D61" s="289"/>
      <c r="E61" s="299" t="s">
        <v>1382</v>
      </c>
      <c r="F61" s="291" t="s">
        <v>671</v>
      </c>
      <c r="G61" s="292" t="s">
        <v>2214</v>
      </c>
      <c r="H61" s="292" t="s">
        <v>2213</v>
      </c>
      <c r="I61" s="292">
        <v>12222</v>
      </c>
      <c r="J61" s="293" t="s">
        <v>1383</v>
      </c>
      <c r="K61" s="293" t="s">
        <v>1364</v>
      </c>
      <c r="L61" s="293" t="s">
        <v>1365</v>
      </c>
      <c r="M61" s="294">
        <v>50243</v>
      </c>
      <c r="N61" s="296">
        <v>10262845.80672</v>
      </c>
      <c r="O61" s="296">
        <v>169043.78400000001</v>
      </c>
      <c r="P61" s="296">
        <v>0</v>
      </c>
      <c r="Q61" s="296"/>
      <c r="R61" s="295">
        <f t="shared" si="1"/>
        <v>10431889.59072</v>
      </c>
      <c r="S61" s="295"/>
      <c r="T61" s="295"/>
      <c r="U61" s="253">
        <v>4</v>
      </c>
      <c r="V61" s="253">
        <v>4</v>
      </c>
      <c r="W61" s="253">
        <v>1965</v>
      </c>
      <c r="X61" s="297">
        <v>0.05</v>
      </c>
      <c r="Y61" s="348">
        <v>1</v>
      </c>
      <c r="Z61" s="254"/>
      <c r="AA61" s="296"/>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c r="CE61" s="241"/>
      <c r="CF61" s="241"/>
      <c r="CG61" s="241"/>
      <c r="CH61" s="241"/>
      <c r="CI61" s="241"/>
      <c r="CJ61" s="241"/>
      <c r="CK61" s="241"/>
      <c r="CL61" s="241"/>
      <c r="CM61" s="241"/>
      <c r="CN61" s="241"/>
      <c r="CO61" s="241"/>
      <c r="CP61" s="241"/>
      <c r="CQ61" s="241"/>
      <c r="CR61" s="241"/>
      <c r="CS61" s="241"/>
      <c r="CT61" s="241"/>
      <c r="CU61" s="241"/>
      <c r="CV61" s="241"/>
      <c r="CW61" s="241"/>
      <c r="CX61" s="241"/>
      <c r="CY61" s="241"/>
      <c r="CZ61" s="241"/>
      <c r="DA61" s="241"/>
      <c r="DB61" s="241"/>
      <c r="DC61" s="241"/>
      <c r="DD61" s="241"/>
      <c r="DE61" s="241"/>
      <c r="DF61" s="241"/>
      <c r="DG61" s="241"/>
      <c r="DH61" s="241"/>
      <c r="DI61" s="241"/>
      <c r="DJ61" s="241"/>
      <c r="DK61" s="241"/>
      <c r="DL61" s="241"/>
      <c r="DM61" s="241"/>
      <c r="DN61" s="241"/>
      <c r="DO61" s="241"/>
      <c r="DP61" s="241"/>
      <c r="DQ61" s="241"/>
      <c r="DR61" s="241"/>
      <c r="DS61" s="241"/>
      <c r="DT61" s="241"/>
      <c r="DU61" s="241"/>
      <c r="DV61" s="241"/>
      <c r="DW61" s="241"/>
      <c r="DX61" s="241"/>
      <c r="DY61" s="241"/>
      <c r="DZ61" s="241"/>
      <c r="EA61" s="241"/>
      <c r="EB61" s="241"/>
      <c r="EC61" s="241"/>
      <c r="ED61" s="241"/>
      <c r="EE61" s="241"/>
      <c r="EF61" s="241"/>
      <c r="EG61" s="241"/>
      <c r="EH61" s="241"/>
      <c r="EI61" s="241"/>
      <c r="EJ61" s="241"/>
      <c r="EK61" s="241"/>
      <c r="EL61" s="241"/>
      <c r="EM61" s="241"/>
      <c r="EN61" s="241"/>
      <c r="EO61" s="241"/>
      <c r="EP61" s="241"/>
      <c r="EQ61" s="241"/>
      <c r="ER61" s="241"/>
      <c r="ES61" s="241"/>
      <c r="ET61" s="241"/>
      <c r="EU61" s="241"/>
      <c r="EV61" s="241"/>
      <c r="EW61" s="241"/>
      <c r="EX61" s="241"/>
      <c r="EY61" s="241"/>
      <c r="EZ61" s="241"/>
      <c r="FA61" s="241"/>
      <c r="FB61" s="241"/>
      <c r="FC61" s="241"/>
      <c r="FD61" s="241"/>
      <c r="FE61" s="241"/>
      <c r="FF61" s="241"/>
      <c r="FG61" s="241"/>
      <c r="FH61" s="241"/>
      <c r="FI61" s="241"/>
      <c r="FJ61" s="241"/>
      <c r="FK61" s="241"/>
      <c r="FL61" s="241"/>
      <c r="FM61" s="241"/>
      <c r="FN61" s="241"/>
      <c r="FO61" s="241"/>
      <c r="FP61" s="241"/>
      <c r="FQ61" s="241"/>
      <c r="FR61" s="241"/>
      <c r="FS61" s="241"/>
      <c r="FT61" s="241"/>
      <c r="FU61" s="241"/>
      <c r="FV61" s="241"/>
      <c r="FW61" s="241"/>
      <c r="FX61" s="241"/>
      <c r="FY61" s="241"/>
      <c r="FZ61" s="241"/>
      <c r="GA61" s="241"/>
      <c r="GB61" s="241"/>
      <c r="GC61" s="241"/>
      <c r="GD61" s="241"/>
      <c r="GE61" s="241"/>
      <c r="GF61" s="241"/>
      <c r="GG61" s="241"/>
      <c r="GH61" s="241"/>
      <c r="GI61" s="241"/>
      <c r="GJ61" s="241"/>
      <c r="GK61" s="241"/>
      <c r="GL61" s="241"/>
      <c r="GM61" s="241"/>
      <c r="GN61" s="241"/>
      <c r="GO61" s="241"/>
      <c r="GP61" s="241"/>
      <c r="GQ61" s="241"/>
      <c r="GR61" s="241"/>
      <c r="GS61" s="241"/>
      <c r="GT61" s="241"/>
      <c r="GU61" s="241"/>
      <c r="GV61" s="241"/>
      <c r="GW61" s="241"/>
      <c r="GX61" s="241"/>
      <c r="GY61" s="241"/>
      <c r="GZ61" s="241"/>
      <c r="HA61" s="241"/>
      <c r="HB61" s="241"/>
      <c r="HC61" s="241"/>
      <c r="HD61" s="241"/>
      <c r="HE61" s="241"/>
      <c r="HF61" s="241"/>
      <c r="HG61" s="241"/>
      <c r="HH61" s="241"/>
      <c r="HI61" s="241"/>
      <c r="HJ61" s="241"/>
      <c r="HK61" s="241"/>
      <c r="HL61" s="241"/>
      <c r="HM61" s="241"/>
      <c r="HN61" s="241"/>
      <c r="HO61" s="241"/>
    </row>
    <row r="62" spans="1:223" s="255" customFormat="1" ht="27.6" customHeight="1" x14ac:dyDescent="0.35">
      <c r="A62" s="241"/>
      <c r="B62" s="289" t="s">
        <v>1378</v>
      </c>
      <c r="C62" s="289" t="s">
        <v>2725</v>
      </c>
      <c r="D62" s="289"/>
      <c r="E62" s="299" t="s">
        <v>1379</v>
      </c>
      <c r="F62" s="291" t="s">
        <v>671</v>
      </c>
      <c r="G62" s="292" t="s">
        <v>2214</v>
      </c>
      <c r="H62" s="292" t="s">
        <v>2213</v>
      </c>
      <c r="I62" s="292">
        <v>12222</v>
      </c>
      <c r="J62" s="293" t="s">
        <v>1380</v>
      </c>
      <c r="K62" s="293" t="s">
        <v>1364</v>
      </c>
      <c r="L62" s="293" t="s">
        <v>1365</v>
      </c>
      <c r="M62" s="294">
        <v>31369</v>
      </c>
      <c r="N62" s="296">
        <v>5831555.8891199995</v>
      </c>
      <c r="O62" s="296">
        <v>285328.68</v>
      </c>
      <c r="P62" s="296">
        <v>0</v>
      </c>
      <c r="Q62" s="296"/>
      <c r="R62" s="295">
        <f t="shared" si="1"/>
        <v>6116884.5691199992</v>
      </c>
      <c r="S62" s="295"/>
      <c r="T62" s="295"/>
      <c r="U62" s="253">
        <v>4</v>
      </c>
      <c r="V62" s="253">
        <v>4</v>
      </c>
      <c r="W62" s="253">
        <v>1964</v>
      </c>
      <c r="X62" s="297">
        <v>0.05</v>
      </c>
      <c r="Y62" s="348">
        <v>1</v>
      </c>
      <c r="Z62" s="254"/>
      <c r="AA62" s="296"/>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c r="DD62" s="241"/>
      <c r="DE62" s="241"/>
      <c r="DF62" s="241"/>
      <c r="DG62" s="241"/>
      <c r="DH62" s="241"/>
      <c r="DI62" s="241"/>
      <c r="DJ62" s="241"/>
      <c r="DK62" s="241"/>
      <c r="DL62" s="241"/>
      <c r="DM62" s="241"/>
      <c r="DN62" s="241"/>
      <c r="DO62" s="241"/>
      <c r="DP62" s="241"/>
      <c r="DQ62" s="241"/>
      <c r="DR62" s="241"/>
      <c r="DS62" s="241"/>
      <c r="DT62" s="241"/>
      <c r="DU62" s="241"/>
      <c r="DV62" s="241"/>
      <c r="DW62" s="241"/>
      <c r="DX62" s="241"/>
      <c r="DY62" s="241"/>
      <c r="DZ62" s="241"/>
      <c r="EA62" s="241"/>
      <c r="EB62" s="241"/>
      <c r="EC62" s="241"/>
      <c r="ED62" s="241"/>
      <c r="EE62" s="241"/>
      <c r="EF62" s="241"/>
      <c r="EG62" s="241"/>
      <c r="EH62" s="241"/>
      <c r="EI62" s="241"/>
      <c r="EJ62" s="241"/>
      <c r="EK62" s="241"/>
      <c r="EL62" s="241"/>
      <c r="EM62" s="241"/>
      <c r="EN62" s="241"/>
      <c r="EO62" s="241"/>
      <c r="EP62" s="241"/>
      <c r="EQ62" s="241"/>
      <c r="ER62" s="241"/>
      <c r="ES62" s="241"/>
      <c r="ET62" s="241"/>
      <c r="EU62" s="241"/>
      <c r="EV62" s="241"/>
      <c r="EW62" s="241"/>
      <c r="EX62" s="241"/>
      <c r="EY62" s="241"/>
      <c r="EZ62" s="241"/>
      <c r="FA62" s="241"/>
      <c r="FB62" s="241"/>
      <c r="FC62" s="241"/>
      <c r="FD62" s="241"/>
      <c r="FE62" s="241"/>
      <c r="FF62" s="241"/>
      <c r="FG62" s="241"/>
      <c r="FH62" s="241"/>
      <c r="FI62" s="241"/>
      <c r="FJ62" s="241"/>
      <c r="FK62" s="241"/>
      <c r="FL62" s="241"/>
      <c r="FM62" s="241"/>
      <c r="FN62" s="241"/>
      <c r="FO62" s="241"/>
      <c r="FP62" s="241"/>
      <c r="FQ62" s="241"/>
      <c r="FR62" s="241"/>
      <c r="FS62" s="241"/>
      <c r="FT62" s="241"/>
      <c r="FU62" s="241"/>
      <c r="FV62" s="241"/>
      <c r="FW62" s="241"/>
      <c r="FX62" s="241"/>
      <c r="FY62" s="241"/>
      <c r="FZ62" s="241"/>
      <c r="GA62" s="241"/>
      <c r="GB62" s="241"/>
      <c r="GC62" s="241"/>
      <c r="GD62" s="241"/>
      <c r="GE62" s="241"/>
      <c r="GF62" s="241"/>
      <c r="GG62" s="241"/>
      <c r="GH62" s="241"/>
      <c r="GI62" s="241"/>
      <c r="GJ62" s="241"/>
      <c r="GK62" s="241"/>
      <c r="GL62" s="241"/>
      <c r="GM62" s="241"/>
      <c r="GN62" s="241"/>
      <c r="GO62" s="241"/>
      <c r="GP62" s="241"/>
      <c r="GQ62" s="241"/>
      <c r="GR62" s="241"/>
      <c r="GS62" s="241"/>
      <c r="GT62" s="241"/>
      <c r="GU62" s="241"/>
      <c r="GV62" s="241"/>
      <c r="GW62" s="241"/>
      <c r="GX62" s="241"/>
      <c r="GY62" s="241"/>
      <c r="GZ62" s="241"/>
      <c r="HA62" s="241"/>
      <c r="HB62" s="241"/>
      <c r="HC62" s="241"/>
      <c r="HD62" s="241"/>
      <c r="HE62" s="241"/>
      <c r="HF62" s="241"/>
      <c r="HG62" s="241"/>
      <c r="HH62" s="241"/>
      <c r="HI62" s="241"/>
      <c r="HJ62" s="241"/>
      <c r="HK62" s="241"/>
      <c r="HL62" s="241"/>
      <c r="HM62" s="241"/>
      <c r="HN62" s="241"/>
      <c r="HO62" s="241"/>
    </row>
    <row r="63" spans="1:223" s="255" customFormat="1" ht="27.6" customHeight="1" x14ac:dyDescent="0.35">
      <c r="A63" s="241"/>
      <c r="B63" s="289" t="s">
        <v>1375</v>
      </c>
      <c r="C63" s="289" t="s">
        <v>2725</v>
      </c>
      <c r="D63" s="289"/>
      <c r="E63" s="299" t="s">
        <v>1376</v>
      </c>
      <c r="F63" s="291" t="s">
        <v>671</v>
      </c>
      <c r="G63" s="292" t="s">
        <v>2214</v>
      </c>
      <c r="H63" s="292" t="s">
        <v>2213</v>
      </c>
      <c r="I63" s="292">
        <v>12222</v>
      </c>
      <c r="J63" s="293" t="s">
        <v>1377</v>
      </c>
      <c r="K63" s="293" t="s">
        <v>1364</v>
      </c>
      <c r="L63" s="293" t="s">
        <v>1365</v>
      </c>
      <c r="M63" s="294">
        <v>24433</v>
      </c>
      <c r="N63" s="296">
        <v>4658535.5543999998</v>
      </c>
      <c r="O63" s="296">
        <v>92289.600000000006</v>
      </c>
      <c r="P63" s="296">
        <v>0</v>
      </c>
      <c r="Q63" s="296"/>
      <c r="R63" s="295">
        <f t="shared" si="1"/>
        <v>4750825.1543999994</v>
      </c>
      <c r="S63" s="295"/>
      <c r="T63" s="295"/>
      <c r="U63" s="253">
        <v>4</v>
      </c>
      <c r="V63" s="253">
        <v>4</v>
      </c>
      <c r="W63" s="253">
        <v>1965</v>
      </c>
      <c r="X63" s="297">
        <v>0.05</v>
      </c>
      <c r="Y63" s="348">
        <v>1</v>
      </c>
      <c r="Z63" s="254"/>
      <c r="AA63" s="296"/>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c r="CJ63" s="241"/>
      <c r="CK63" s="241"/>
      <c r="CL63" s="241"/>
      <c r="CM63" s="241"/>
      <c r="CN63" s="241"/>
      <c r="CO63" s="241"/>
      <c r="CP63" s="241"/>
      <c r="CQ63" s="241"/>
      <c r="CR63" s="241"/>
      <c r="CS63" s="241"/>
      <c r="CT63" s="241"/>
      <c r="CU63" s="241"/>
      <c r="CV63" s="241"/>
      <c r="CW63" s="241"/>
      <c r="CX63" s="241"/>
      <c r="CY63" s="241"/>
      <c r="CZ63" s="241"/>
      <c r="DA63" s="241"/>
      <c r="DB63" s="241"/>
      <c r="DC63" s="241"/>
      <c r="DD63" s="241"/>
      <c r="DE63" s="241"/>
      <c r="DF63" s="241"/>
      <c r="DG63" s="241"/>
      <c r="DH63" s="241"/>
      <c r="DI63" s="241"/>
      <c r="DJ63" s="241"/>
      <c r="DK63" s="241"/>
      <c r="DL63" s="241"/>
      <c r="DM63" s="241"/>
      <c r="DN63" s="241"/>
      <c r="DO63" s="241"/>
      <c r="DP63" s="241"/>
      <c r="DQ63" s="241"/>
      <c r="DR63" s="241"/>
      <c r="DS63" s="241"/>
      <c r="DT63" s="241"/>
      <c r="DU63" s="241"/>
      <c r="DV63" s="241"/>
      <c r="DW63" s="241"/>
      <c r="DX63" s="241"/>
      <c r="DY63" s="241"/>
      <c r="DZ63" s="241"/>
      <c r="EA63" s="241"/>
      <c r="EB63" s="241"/>
      <c r="EC63" s="241"/>
      <c r="ED63" s="241"/>
      <c r="EE63" s="241"/>
      <c r="EF63" s="241"/>
      <c r="EG63" s="241"/>
      <c r="EH63" s="241"/>
      <c r="EI63" s="241"/>
      <c r="EJ63" s="241"/>
      <c r="EK63" s="241"/>
      <c r="EL63" s="241"/>
      <c r="EM63" s="241"/>
      <c r="EN63" s="241"/>
      <c r="EO63" s="241"/>
      <c r="EP63" s="241"/>
      <c r="EQ63" s="241"/>
      <c r="ER63" s="241"/>
      <c r="ES63" s="241"/>
      <c r="ET63" s="241"/>
      <c r="EU63" s="241"/>
      <c r="EV63" s="241"/>
      <c r="EW63" s="241"/>
      <c r="EX63" s="241"/>
      <c r="EY63" s="241"/>
      <c r="EZ63" s="241"/>
      <c r="FA63" s="241"/>
      <c r="FB63" s="241"/>
      <c r="FC63" s="241"/>
      <c r="FD63" s="241"/>
      <c r="FE63" s="241"/>
      <c r="FF63" s="241"/>
      <c r="FG63" s="241"/>
      <c r="FH63" s="241"/>
      <c r="FI63" s="241"/>
      <c r="FJ63" s="241"/>
      <c r="FK63" s="241"/>
      <c r="FL63" s="241"/>
      <c r="FM63" s="241"/>
      <c r="FN63" s="241"/>
      <c r="FO63" s="241"/>
      <c r="FP63" s="241"/>
      <c r="FQ63" s="241"/>
      <c r="FR63" s="241"/>
      <c r="FS63" s="241"/>
      <c r="FT63" s="241"/>
      <c r="FU63" s="241"/>
      <c r="FV63" s="241"/>
      <c r="FW63" s="241"/>
      <c r="FX63" s="241"/>
      <c r="FY63" s="241"/>
      <c r="FZ63" s="241"/>
      <c r="GA63" s="241"/>
      <c r="GB63" s="241"/>
      <c r="GC63" s="241"/>
      <c r="GD63" s="241"/>
      <c r="GE63" s="241"/>
      <c r="GF63" s="241"/>
      <c r="GG63" s="241"/>
      <c r="GH63" s="241"/>
      <c r="GI63" s="241"/>
      <c r="GJ63" s="241"/>
      <c r="GK63" s="241"/>
      <c r="GL63" s="241"/>
      <c r="GM63" s="241"/>
      <c r="GN63" s="241"/>
      <c r="GO63" s="241"/>
      <c r="GP63" s="241"/>
      <c r="GQ63" s="241"/>
      <c r="GR63" s="241"/>
      <c r="GS63" s="241"/>
      <c r="GT63" s="241"/>
      <c r="GU63" s="241"/>
      <c r="GV63" s="241"/>
      <c r="GW63" s="241"/>
      <c r="GX63" s="241"/>
      <c r="GY63" s="241"/>
      <c r="GZ63" s="241"/>
      <c r="HA63" s="241"/>
      <c r="HB63" s="241"/>
      <c r="HC63" s="241"/>
      <c r="HD63" s="241"/>
      <c r="HE63" s="241"/>
      <c r="HF63" s="241"/>
      <c r="HG63" s="241"/>
      <c r="HH63" s="241"/>
      <c r="HI63" s="241"/>
      <c r="HJ63" s="241"/>
      <c r="HK63" s="241"/>
      <c r="HL63" s="241"/>
      <c r="HM63" s="241"/>
      <c r="HN63" s="241"/>
      <c r="HO63" s="241"/>
    </row>
    <row r="64" spans="1:223" s="255" customFormat="1" ht="27.6" customHeight="1" x14ac:dyDescent="0.35">
      <c r="A64" s="241"/>
      <c r="B64" s="289" t="s">
        <v>1655</v>
      </c>
      <c r="C64" s="289" t="s">
        <v>2725</v>
      </c>
      <c r="D64" s="289"/>
      <c r="E64" s="299" t="s">
        <v>1656</v>
      </c>
      <c r="F64" s="291" t="s">
        <v>671</v>
      </c>
      <c r="G64" s="292" t="s">
        <v>2214</v>
      </c>
      <c r="H64" s="292" t="s">
        <v>2213</v>
      </c>
      <c r="I64" s="292">
        <v>12222</v>
      </c>
      <c r="J64" s="293" t="s">
        <v>1657</v>
      </c>
      <c r="K64" s="293" t="s">
        <v>1364</v>
      </c>
      <c r="L64" s="293" t="s">
        <v>1365</v>
      </c>
      <c r="M64" s="294">
        <v>24733</v>
      </c>
      <c r="N64" s="296">
        <v>4718052.2688000007</v>
      </c>
      <c r="O64" s="296">
        <v>93673.944000000003</v>
      </c>
      <c r="P64" s="296">
        <v>0</v>
      </c>
      <c r="Q64" s="296"/>
      <c r="R64" s="295">
        <f t="shared" si="1"/>
        <v>4811726.2128000008</v>
      </c>
      <c r="S64" s="295"/>
      <c r="T64" s="295"/>
      <c r="U64" s="253">
        <v>4</v>
      </c>
      <c r="V64" s="253">
        <v>4</v>
      </c>
      <c r="W64" s="253">
        <v>1965</v>
      </c>
      <c r="X64" s="297">
        <v>0.05</v>
      </c>
      <c r="Y64" s="348">
        <v>1</v>
      </c>
      <c r="Z64" s="254"/>
      <c r="AA64" s="296"/>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c r="CE64" s="241"/>
      <c r="CF64" s="241"/>
      <c r="CG64" s="241"/>
      <c r="CH64" s="241"/>
      <c r="CI64" s="241"/>
      <c r="CJ64" s="241"/>
      <c r="CK64" s="241"/>
      <c r="CL64" s="241"/>
      <c r="CM64" s="241"/>
      <c r="CN64" s="241"/>
      <c r="CO64" s="241"/>
      <c r="CP64" s="241"/>
      <c r="CQ64" s="241"/>
      <c r="CR64" s="241"/>
      <c r="CS64" s="241"/>
      <c r="CT64" s="241"/>
      <c r="CU64" s="241"/>
      <c r="CV64" s="241"/>
      <c r="CW64" s="241"/>
      <c r="CX64" s="241"/>
      <c r="CY64" s="241"/>
      <c r="CZ64" s="241"/>
      <c r="DA64" s="241"/>
      <c r="DB64" s="241"/>
      <c r="DC64" s="241"/>
      <c r="DD64" s="241"/>
      <c r="DE64" s="241"/>
      <c r="DF64" s="241"/>
      <c r="DG64" s="241"/>
      <c r="DH64" s="241"/>
      <c r="DI64" s="241"/>
      <c r="DJ64" s="241"/>
      <c r="DK64" s="241"/>
      <c r="DL64" s="241"/>
      <c r="DM64" s="241"/>
      <c r="DN64" s="241"/>
      <c r="DO64" s="241"/>
      <c r="DP64" s="241"/>
      <c r="DQ64" s="241"/>
      <c r="DR64" s="241"/>
      <c r="DS64" s="241"/>
      <c r="DT64" s="241"/>
      <c r="DU64" s="241"/>
      <c r="DV64" s="241"/>
      <c r="DW64" s="241"/>
      <c r="DX64" s="241"/>
      <c r="DY64" s="241"/>
      <c r="DZ64" s="241"/>
      <c r="EA64" s="241"/>
      <c r="EB64" s="241"/>
      <c r="EC64" s="241"/>
      <c r="ED64" s="241"/>
      <c r="EE64" s="241"/>
      <c r="EF64" s="241"/>
      <c r="EG64" s="241"/>
      <c r="EH64" s="241"/>
      <c r="EI64" s="241"/>
      <c r="EJ64" s="241"/>
      <c r="EK64" s="241"/>
      <c r="EL64" s="241"/>
      <c r="EM64" s="241"/>
      <c r="EN64" s="241"/>
      <c r="EO64" s="241"/>
      <c r="EP64" s="241"/>
      <c r="EQ64" s="241"/>
      <c r="ER64" s="241"/>
      <c r="ES64" s="241"/>
      <c r="ET64" s="241"/>
      <c r="EU64" s="241"/>
      <c r="EV64" s="241"/>
      <c r="EW64" s="241"/>
      <c r="EX64" s="241"/>
      <c r="EY64" s="241"/>
      <c r="EZ64" s="241"/>
      <c r="FA64" s="241"/>
      <c r="FB64" s="241"/>
      <c r="FC64" s="241"/>
      <c r="FD64" s="241"/>
      <c r="FE64" s="241"/>
      <c r="FF64" s="241"/>
      <c r="FG64" s="241"/>
      <c r="FH64" s="241"/>
      <c r="FI64" s="241"/>
      <c r="FJ64" s="241"/>
      <c r="FK64" s="241"/>
      <c r="FL64" s="241"/>
      <c r="FM64" s="241"/>
      <c r="FN64" s="241"/>
      <c r="FO64" s="241"/>
      <c r="FP64" s="241"/>
      <c r="FQ64" s="241"/>
      <c r="FR64" s="241"/>
      <c r="FS64" s="241"/>
      <c r="FT64" s="241"/>
      <c r="FU64" s="241"/>
      <c r="FV64" s="241"/>
      <c r="FW64" s="241"/>
      <c r="FX64" s="241"/>
      <c r="FY64" s="241"/>
      <c r="FZ64" s="241"/>
      <c r="GA64" s="241"/>
      <c r="GB64" s="241"/>
      <c r="GC64" s="241"/>
      <c r="GD64" s="241"/>
      <c r="GE64" s="241"/>
      <c r="GF64" s="241"/>
      <c r="GG64" s="241"/>
      <c r="GH64" s="241"/>
      <c r="GI64" s="241"/>
      <c r="GJ64" s="241"/>
      <c r="GK64" s="241"/>
      <c r="GL64" s="241"/>
      <c r="GM64" s="241"/>
      <c r="GN64" s="241"/>
      <c r="GO64" s="241"/>
      <c r="GP64" s="241"/>
      <c r="GQ64" s="241"/>
      <c r="GR64" s="241"/>
      <c r="GS64" s="241"/>
      <c r="GT64" s="241"/>
      <c r="GU64" s="241"/>
      <c r="GV64" s="241"/>
      <c r="GW64" s="241"/>
      <c r="GX64" s="241"/>
      <c r="GY64" s="241"/>
      <c r="GZ64" s="241"/>
      <c r="HA64" s="241"/>
      <c r="HB64" s="241"/>
      <c r="HC64" s="241"/>
      <c r="HD64" s="241"/>
      <c r="HE64" s="241"/>
      <c r="HF64" s="241"/>
      <c r="HG64" s="241"/>
      <c r="HH64" s="241"/>
      <c r="HI64" s="241"/>
      <c r="HJ64" s="241"/>
      <c r="HK64" s="241"/>
      <c r="HL64" s="241"/>
      <c r="HM64" s="241"/>
      <c r="HN64" s="241"/>
      <c r="HO64" s="241"/>
    </row>
    <row r="65" spans="1:223" s="255" customFormat="1" ht="27.6" customHeight="1" x14ac:dyDescent="0.35">
      <c r="A65" s="241"/>
      <c r="B65" s="289" t="s">
        <v>1652</v>
      </c>
      <c r="C65" s="289" t="s">
        <v>2725</v>
      </c>
      <c r="D65" s="289"/>
      <c r="E65" s="299" t="s">
        <v>1653</v>
      </c>
      <c r="F65" s="291" t="s">
        <v>671</v>
      </c>
      <c r="G65" s="292" t="s">
        <v>2214</v>
      </c>
      <c r="H65" s="292" t="s">
        <v>2213</v>
      </c>
      <c r="I65" s="292">
        <v>12222</v>
      </c>
      <c r="J65" s="293" t="s">
        <v>1654</v>
      </c>
      <c r="K65" s="293" t="s">
        <v>1364</v>
      </c>
      <c r="L65" s="293" t="s">
        <v>1365</v>
      </c>
      <c r="M65" s="294">
        <v>27060</v>
      </c>
      <c r="N65" s="296">
        <v>5102205.6072000004</v>
      </c>
      <c r="O65" s="296">
        <v>184117.75200000001</v>
      </c>
      <c r="P65" s="296">
        <v>0</v>
      </c>
      <c r="Q65" s="296"/>
      <c r="R65" s="295">
        <f t="shared" si="1"/>
        <v>5286323.3592000008</v>
      </c>
      <c r="S65" s="295"/>
      <c r="T65" s="295"/>
      <c r="U65" s="253">
        <v>4</v>
      </c>
      <c r="V65" s="253">
        <v>4</v>
      </c>
      <c r="W65" s="253">
        <v>1965</v>
      </c>
      <c r="X65" s="297">
        <v>0.05</v>
      </c>
      <c r="Y65" s="348">
        <v>1</v>
      </c>
      <c r="Z65" s="254"/>
      <c r="AA65" s="296"/>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c r="CE65" s="241"/>
      <c r="CF65" s="241"/>
      <c r="CG65" s="241"/>
      <c r="CH65" s="241"/>
      <c r="CI65" s="241"/>
      <c r="CJ65" s="241"/>
      <c r="CK65" s="241"/>
      <c r="CL65" s="241"/>
      <c r="CM65" s="241"/>
      <c r="CN65" s="241"/>
      <c r="CO65" s="241"/>
      <c r="CP65" s="241"/>
      <c r="CQ65" s="241"/>
      <c r="CR65" s="241"/>
      <c r="CS65" s="241"/>
      <c r="CT65" s="241"/>
      <c r="CU65" s="241"/>
      <c r="CV65" s="241"/>
      <c r="CW65" s="241"/>
      <c r="CX65" s="241"/>
      <c r="CY65" s="241"/>
      <c r="CZ65" s="241"/>
      <c r="DA65" s="241"/>
      <c r="DB65" s="241"/>
      <c r="DC65" s="241"/>
      <c r="DD65" s="241"/>
      <c r="DE65" s="241"/>
      <c r="DF65" s="241"/>
      <c r="DG65" s="241"/>
      <c r="DH65" s="241"/>
      <c r="DI65" s="241"/>
      <c r="DJ65" s="241"/>
      <c r="DK65" s="241"/>
      <c r="DL65" s="241"/>
      <c r="DM65" s="241"/>
      <c r="DN65" s="241"/>
      <c r="DO65" s="241"/>
      <c r="DP65" s="241"/>
      <c r="DQ65" s="241"/>
      <c r="DR65" s="241"/>
      <c r="DS65" s="241"/>
      <c r="DT65" s="241"/>
      <c r="DU65" s="241"/>
      <c r="DV65" s="241"/>
      <c r="DW65" s="241"/>
      <c r="DX65" s="241"/>
      <c r="DY65" s="241"/>
      <c r="DZ65" s="241"/>
      <c r="EA65" s="241"/>
      <c r="EB65" s="241"/>
      <c r="EC65" s="241"/>
      <c r="ED65" s="241"/>
      <c r="EE65" s="241"/>
      <c r="EF65" s="241"/>
      <c r="EG65" s="241"/>
      <c r="EH65" s="241"/>
      <c r="EI65" s="241"/>
      <c r="EJ65" s="241"/>
      <c r="EK65" s="241"/>
      <c r="EL65" s="241"/>
      <c r="EM65" s="241"/>
      <c r="EN65" s="241"/>
      <c r="EO65" s="241"/>
      <c r="EP65" s="241"/>
      <c r="EQ65" s="241"/>
      <c r="ER65" s="241"/>
      <c r="ES65" s="241"/>
      <c r="ET65" s="241"/>
      <c r="EU65" s="241"/>
      <c r="EV65" s="241"/>
      <c r="EW65" s="241"/>
      <c r="EX65" s="241"/>
      <c r="EY65" s="241"/>
      <c r="EZ65" s="241"/>
      <c r="FA65" s="241"/>
      <c r="FB65" s="241"/>
      <c r="FC65" s="241"/>
      <c r="FD65" s="241"/>
      <c r="FE65" s="241"/>
      <c r="FF65" s="241"/>
      <c r="FG65" s="241"/>
      <c r="FH65" s="241"/>
      <c r="FI65" s="241"/>
      <c r="FJ65" s="241"/>
      <c r="FK65" s="241"/>
      <c r="FL65" s="241"/>
      <c r="FM65" s="241"/>
      <c r="FN65" s="241"/>
      <c r="FO65" s="241"/>
      <c r="FP65" s="241"/>
      <c r="FQ65" s="241"/>
      <c r="FR65" s="241"/>
      <c r="FS65" s="241"/>
      <c r="FT65" s="241"/>
      <c r="FU65" s="241"/>
      <c r="FV65" s="241"/>
      <c r="FW65" s="241"/>
      <c r="FX65" s="241"/>
      <c r="FY65" s="241"/>
      <c r="FZ65" s="241"/>
      <c r="GA65" s="241"/>
      <c r="GB65" s="241"/>
      <c r="GC65" s="241"/>
      <c r="GD65" s="241"/>
      <c r="GE65" s="241"/>
      <c r="GF65" s="241"/>
      <c r="GG65" s="241"/>
      <c r="GH65" s="241"/>
      <c r="GI65" s="241"/>
      <c r="GJ65" s="241"/>
      <c r="GK65" s="241"/>
      <c r="GL65" s="241"/>
      <c r="GM65" s="241"/>
      <c r="GN65" s="241"/>
      <c r="GO65" s="241"/>
      <c r="GP65" s="241"/>
      <c r="GQ65" s="241"/>
      <c r="GR65" s="241"/>
      <c r="GS65" s="241"/>
      <c r="GT65" s="241"/>
      <c r="GU65" s="241"/>
      <c r="GV65" s="241"/>
      <c r="GW65" s="241"/>
      <c r="GX65" s="241"/>
      <c r="GY65" s="241"/>
      <c r="GZ65" s="241"/>
      <c r="HA65" s="241"/>
      <c r="HB65" s="241"/>
      <c r="HC65" s="241"/>
      <c r="HD65" s="241"/>
      <c r="HE65" s="241"/>
      <c r="HF65" s="241"/>
      <c r="HG65" s="241"/>
      <c r="HH65" s="241"/>
      <c r="HI65" s="241"/>
      <c r="HJ65" s="241"/>
      <c r="HK65" s="241"/>
      <c r="HL65" s="241"/>
      <c r="HM65" s="241"/>
      <c r="HN65" s="241"/>
      <c r="HO65" s="241"/>
    </row>
    <row r="66" spans="1:223" s="255" customFormat="1" ht="27.6" customHeight="1" x14ac:dyDescent="0.35">
      <c r="A66" s="241"/>
      <c r="B66" s="289" t="s">
        <v>1649</v>
      </c>
      <c r="C66" s="289" t="s">
        <v>2725</v>
      </c>
      <c r="D66" s="289"/>
      <c r="E66" s="299" t="s">
        <v>1650</v>
      </c>
      <c r="F66" s="291" t="s">
        <v>671</v>
      </c>
      <c r="G66" s="292" t="s">
        <v>2214</v>
      </c>
      <c r="H66" s="292" t="s">
        <v>2213</v>
      </c>
      <c r="I66" s="292">
        <v>12222</v>
      </c>
      <c r="J66" s="293" t="s">
        <v>1651</v>
      </c>
      <c r="K66" s="293" t="s">
        <v>1364</v>
      </c>
      <c r="L66" s="293" t="s">
        <v>1365</v>
      </c>
      <c r="M66" s="294">
        <v>24733</v>
      </c>
      <c r="N66" s="296">
        <v>4718052.2688000007</v>
      </c>
      <c r="O66" s="296">
        <v>101210.92800000001</v>
      </c>
      <c r="P66" s="296">
        <v>0</v>
      </c>
      <c r="Q66" s="296"/>
      <c r="R66" s="295">
        <f t="shared" si="1"/>
        <v>4819263.196800001</v>
      </c>
      <c r="S66" s="295"/>
      <c r="T66" s="295"/>
      <c r="U66" s="253">
        <v>4</v>
      </c>
      <c r="V66" s="253">
        <v>4</v>
      </c>
      <c r="W66" s="253">
        <v>1964</v>
      </c>
      <c r="X66" s="297">
        <v>1</v>
      </c>
      <c r="Y66" s="348">
        <v>1</v>
      </c>
      <c r="Z66" s="254"/>
      <c r="AA66" s="296"/>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c r="BJ66" s="241"/>
      <c r="BK66" s="241"/>
      <c r="BL66" s="241"/>
      <c r="BM66" s="241"/>
      <c r="BN66" s="241"/>
      <c r="BO66" s="241"/>
      <c r="BP66" s="241"/>
      <c r="BQ66" s="241"/>
      <c r="BR66" s="241"/>
      <c r="BS66" s="241"/>
      <c r="BT66" s="241"/>
      <c r="BU66" s="241"/>
      <c r="BV66" s="241"/>
      <c r="BW66" s="241"/>
      <c r="BX66" s="241"/>
      <c r="BY66" s="241"/>
      <c r="BZ66" s="241"/>
      <c r="CA66" s="241"/>
      <c r="CB66" s="241"/>
      <c r="CC66" s="241"/>
      <c r="CD66" s="241"/>
      <c r="CE66" s="241"/>
      <c r="CF66" s="241"/>
      <c r="CG66" s="241"/>
      <c r="CH66" s="241"/>
      <c r="CI66" s="241"/>
      <c r="CJ66" s="241"/>
      <c r="CK66" s="241"/>
      <c r="CL66" s="241"/>
      <c r="CM66" s="241"/>
      <c r="CN66" s="241"/>
      <c r="CO66" s="241"/>
      <c r="CP66" s="241"/>
      <c r="CQ66" s="241"/>
      <c r="CR66" s="241"/>
      <c r="CS66" s="241"/>
      <c r="CT66" s="241"/>
      <c r="CU66" s="241"/>
      <c r="CV66" s="241"/>
      <c r="CW66" s="241"/>
      <c r="CX66" s="241"/>
      <c r="CY66" s="241"/>
      <c r="CZ66" s="241"/>
      <c r="DA66" s="241"/>
      <c r="DB66" s="241"/>
      <c r="DC66" s="241"/>
      <c r="DD66" s="241"/>
      <c r="DE66" s="241"/>
      <c r="DF66" s="241"/>
      <c r="DG66" s="241"/>
      <c r="DH66" s="241"/>
      <c r="DI66" s="241"/>
      <c r="DJ66" s="241"/>
      <c r="DK66" s="241"/>
      <c r="DL66" s="241"/>
      <c r="DM66" s="241"/>
      <c r="DN66" s="241"/>
      <c r="DO66" s="241"/>
      <c r="DP66" s="241"/>
      <c r="DQ66" s="241"/>
      <c r="DR66" s="241"/>
      <c r="DS66" s="241"/>
      <c r="DT66" s="241"/>
      <c r="DU66" s="241"/>
      <c r="DV66" s="241"/>
      <c r="DW66" s="241"/>
      <c r="DX66" s="241"/>
      <c r="DY66" s="241"/>
      <c r="DZ66" s="241"/>
      <c r="EA66" s="241"/>
      <c r="EB66" s="241"/>
      <c r="EC66" s="241"/>
      <c r="ED66" s="241"/>
      <c r="EE66" s="241"/>
      <c r="EF66" s="241"/>
      <c r="EG66" s="241"/>
      <c r="EH66" s="241"/>
      <c r="EI66" s="241"/>
      <c r="EJ66" s="241"/>
      <c r="EK66" s="241"/>
      <c r="EL66" s="241"/>
      <c r="EM66" s="241"/>
      <c r="EN66" s="241"/>
      <c r="EO66" s="241"/>
      <c r="EP66" s="241"/>
      <c r="EQ66" s="241"/>
      <c r="ER66" s="241"/>
      <c r="ES66" s="241"/>
      <c r="ET66" s="241"/>
      <c r="EU66" s="241"/>
      <c r="EV66" s="241"/>
      <c r="EW66" s="241"/>
      <c r="EX66" s="241"/>
      <c r="EY66" s="241"/>
      <c r="EZ66" s="241"/>
      <c r="FA66" s="241"/>
      <c r="FB66" s="241"/>
      <c r="FC66" s="241"/>
      <c r="FD66" s="241"/>
      <c r="FE66" s="241"/>
      <c r="FF66" s="241"/>
      <c r="FG66" s="241"/>
      <c r="FH66" s="241"/>
      <c r="FI66" s="241"/>
      <c r="FJ66" s="241"/>
      <c r="FK66" s="241"/>
      <c r="FL66" s="241"/>
      <c r="FM66" s="241"/>
      <c r="FN66" s="241"/>
      <c r="FO66" s="241"/>
      <c r="FP66" s="241"/>
      <c r="FQ66" s="241"/>
      <c r="FR66" s="241"/>
      <c r="FS66" s="241"/>
      <c r="FT66" s="241"/>
      <c r="FU66" s="241"/>
      <c r="FV66" s="241"/>
      <c r="FW66" s="241"/>
      <c r="FX66" s="241"/>
      <c r="FY66" s="241"/>
      <c r="FZ66" s="241"/>
      <c r="GA66" s="241"/>
      <c r="GB66" s="241"/>
      <c r="GC66" s="241"/>
      <c r="GD66" s="241"/>
      <c r="GE66" s="241"/>
      <c r="GF66" s="241"/>
      <c r="GG66" s="241"/>
      <c r="GH66" s="241"/>
      <c r="GI66" s="241"/>
      <c r="GJ66" s="241"/>
      <c r="GK66" s="241"/>
      <c r="GL66" s="241"/>
      <c r="GM66" s="241"/>
      <c r="GN66" s="241"/>
      <c r="GO66" s="241"/>
      <c r="GP66" s="241"/>
      <c r="GQ66" s="241"/>
      <c r="GR66" s="241"/>
      <c r="GS66" s="241"/>
      <c r="GT66" s="241"/>
      <c r="GU66" s="241"/>
      <c r="GV66" s="241"/>
      <c r="GW66" s="241"/>
      <c r="GX66" s="241"/>
      <c r="GY66" s="241"/>
      <c r="GZ66" s="241"/>
      <c r="HA66" s="241"/>
      <c r="HB66" s="241"/>
      <c r="HC66" s="241"/>
      <c r="HD66" s="241"/>
      <c r="HE66" s="241"/>
      <c r="HF66" s="241"/>
      <c r="HG66" s="241"/>
      <c r="HH66" s="241"/>
      <c r="HI66" s="241"/>
      <c r="HJ66" s="241"/>
      <c r="HK66" s="241"/>
      <c r="HL66" s="241"/>
      <c r="HM66" s="241"/>
      <c r="HN66" s="241"/>
      <c r="HO66" s="241"/>
    </row>
    <row r="67" spans="1:223" s="255" customFormat="1" ht="27.6" customHeight="1" x14ac:dyDescent="0.35">
      <c r="A67" s="241"/>
      <c r="B67" s="289" t="s">
        <v>1646</v>
      </c>
      <c r="C67" s="289" t="s">
        <v>2725</v>
      </c>
      <c r="D67" s="289"/>
      <c r="E67" s="299" t="s">
        <v>1647</v>
      </c>
      <c r="F67" s="291" t="s">
        <v>671</v>
      </c>
      <c r="G67" s="292" t="s">
        <v>2214</v>
      </c>
      <c r="H67" s="292" t="s">
        <v>2213</v>
      </c>
      <c r="I67" s="292">
        <v>12222</v>
      </c>
      <c r="J67" s="293" t="s">
        <v>1648</v>
      </c>
      <c r="K67" s="293" t="s">
        <v>1364</v>
      </c>
      <c r="L67" s="293" t="s">
        <v>1365</v>
      </c>
      <c r="M67" s="294">
        <v>24433</v>
      </c>
      <c r="N67" s="296">
        <v>4658535.5543999998</v>
      </c>
      <c r="O67" s="296">
        <v>99057.504000000001</v>
      </c>
      <c r="P67" s="296">
        <v>0</v>
      </c>
      <c r="Q67" s="296"/>
      <c r="R67" s="295">
        <f t="shared" si="1"/>
        <v>4757593.0583999995</v>
      </c>
      <c r="S67" s="295"/>
      <c r="T67" s="295"/>
      <c r="U67" s="253">
        <v>4</v>
      </c>
      <c r="V67" s="253">
        <v>4</v>
      </c>
      <c r="W67" s="253">
        <v>1964</v>
      </c>
      <c r="X67" s="297">
        <v>1</v>
      </c>
      <c r="Y67" s="348">
        <v>1</v>
      </c>
      <c r="Z67" s="254"/>
      <c r="AA67" s="296"/>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c r="BM67" s="241"/>
      <c r="BN67" s="241"/>
      <c r="BO67" s="241"/>
      <c r="BP67" s="241"/>
      <c r="BQ67" s="241"/>
      <c r="BR67" s="241"/>
      <c r="BS67" s="241"/>
      <c r="BT67" s="241"/>
      <c r="BU67" s="241"/>
      <c r="BV67" s="241"/>
      <c r="BW67" s="241"/>
      <c r="BX67" s="241"/>
      <c r="BY67" s="241"/>
      <c r="BZ67" s="241"/>
      <c r="CA67" s="241"/>
      <c r="CB67" s="241"/>
      <c r="CC67" s="241"/>
      <c r="CD67" s="241"/>
      <c r="CE67" s="241"/>
      <c r="CF67" s="241"/>
      <c r="CG67" s="241"/>
      <c r="CH67" s="241"/>
      <c r="CI67" s="241"/>
      <c r="CJ67" s="241"/>
      <c r="CK67" s="241"/>
      <c r="CL67" s="241"/>
      <c r="CM67" s="241"/>
      <c r="CN67" s="241"/>
      <c r="CO67" s="241"/>
      <c r="CP67" s="241"/>
      <c r="CQ67" s="241"/>
      <c r="CR67" s="241"/>
      <c r="CS67" s="241"/>
      <c r="CT67" s="241"/>
      <c r="CU67" s="241"/>
      <c r="CV67" s="241"/>
      <c r="CW67" s="241"/>
      <c r="CX67" s="241"/>
      <c r="CY67" s="241"/>
      <c r="CZ67" s="241"/>
      <c r="DA67" s="241"/>
      <c r="DB67" s="241"/>
      <c r="DC67" s="241"/>
      <c r="DD67" s="241"/>
      <c r="DE67" s="241"/>
      <c r="DF67" s="241"/>
      <c r="DG67" s="241"/>
      <c r="DH67" s="241"/>
      <c r="DI67" s="241"/>
      <c r="DJ67" s="241"/>
      <c r="DK67" s="241"/>
      <c r="DL67" s="241"/>
      <c r="DM67" s="241"/>
      <c r="DN67" s="241"/>
      <c r="DO67" s="241"/>
      <c r="DP67" s="241"/>
      <c r="DQ67" s="241"/>
      <c r="DR67" s="241"/>
      <c r="DS67" s="241"/>
      <c r="DT67" s="241"/>
      <c r="DU67" s="241"/>
      <c r="DV67" s="241"/>
      <c r="DW67" s="241"/>
      <c r="DX67" s="241"/>
      <c r="DY67" s="241"/>
      <c r="DZ67" s="241"/>
      <c r="EA67" s="241"/>
      <c r="EB67" s="241"/>
      <c r="EC67" s="241"/>
      <c r="ED67" s="241"/>
      <c r="EE67" s="241"/>
      <c r="EF67" s="241"/>
      <c r="EG67" s="241"/>
      <c r="EH67" s="241"/>
      <c r="EI67" s="241"/>
      <c r="EJ67" s="241"/>
      <c r="EK67" s="241"/>
      <c r="EL67" s="241"/>
      <c r="EM67" s="241"/>
      <c r="EN67" s="241"/>
      <c r="EO67" s="241"/>
      <c r="EP67" s="241"/>
      <c r="EQ67" s="241"/>
      <c r="ER67" s="241"/>
      <c r="ES67" s="241"/>
      <c r="ET67" s="241"/>
      <c r="EU67" s="241"/>
      <c r="EV67" s="241"/>
      <c r="EW67" s="241"/>
      <c r="EX67" s="241"/>
      <c r="EY67" s="241"/>
      <c r="EZ67" s="241"/>
      <c r="FA67" s="241"/>
      <c r="FB67" s="241"/>
      <c r="FC67" s="241"/>
      <c r="FD67" s="241"/>
      <c r="FE67" s="241"/>
      <c r="FF67" s="241"/>
      <c r="FG67" s="241"/>
      <c r="FH67" s="241"/>
      <c r="FI67" s="241"/>
      <c r="FJ67" s="241"/>
      <c r="FK67" s="241"/>
      <c r="FL67" s="241"/>
      <c r="FM67" s="241"/>
      <c r="FN67" s="241"/>
      <c r="FO67" s="241"/>
      <c r="FP67" s="241"/>
      <c r="FQ67" s="241"/>
      <c r="FR67" s="241"/>
      <c r="FS67" s="241"/>
      <c r="FT67" s="241"/>
      <c r="FU67" s="241"/>
      <c r="FV67" s="241"/>
      <c r="FW67" s="241"/>
      <c r="FX67" s="241"/>
      <c r="FY67" s="241"/>
      <c r="FZ67" s="241"/>
      <c r="GA67" s="241"/>
      <c r="GB67" s="241"/>
      <c r="GC67" s="241"/>
      <c r="GD67" s="241"/>
      <c r="GE67" s="241"/>
      <c r="GF67" s="241"/>
      <c r="GG67" s="241"/>
      <c r="GH67" s="241"/>
      <c r="GI67" s="241"/>
      <c r="GJ67" s="241"/>
      <c r="GK67" s="241"/>
      <c r="GL67" s="241"/>
      <c r="GM67" s="241"/>
      <c r="GN67" s="241"/>
      <c r="GO67" s="241"/>
      <c r="GP67" s="241"/>
      <c r="GQ67" s="241"/>
      <c r="GR67" s="241"/>
      <c r="GS67" s="241"/>
      <c r="GT67" s="241"/>
      <c r="GU67" s="241"/>
      <c r="GV67" s="241"/>
      <c r="GW67" s="241"/>
      <c r="GX67" s="241"/>
      <c r="GY67" s="241"/>
      <c r="GZ67" s="241"/>
      <c r="HA67" s="241"/>
      <c r="HB67" s="241"/>
      <c r="HC67" s="241"/>
      <c r="HD67" s="241"/>
      <c r="HE67" s="241"/>
      <c r="HF67" s="241"/>
      <c r="HG67" s="241"/>
      <c r="HH67" s="241"/>
      <c r="HI67" s="241"/>
      <c r="HJ67" s="241"/>
      <c r="HK67" s="241"/>
      <c r="HL67" s="241"/>
      <c r="HM67" s="241"/>
      <c r="HN67" s="241"/>
      <c r="HO67" s="241"/>
    </row>
    <row r="68" spans="1:223" s="255" customFormat="1" ht="27.6" customHeight="1" x14ac:dyDescent="0.35">
      <c r="A68" s="241"/>
      <c r="B68" s="289" t="s">
        <v>1743</v>
      </c>
      <c r="C68" s="289" t="s">
        <v>2725</v>
      </c>
      <c r="D68" s="289"/>
      <c r="E68" s="299" t="s">
        <v>1744</v>
      </c>
      <c r="F68" s="291" t="s">
        <v>1721</v>
      </c>
      <c r="G68" s="292" t="s">
        <v>2214</v>
      </c>
      <c r="H68" s="292" t="s">
        <v>2213</v>
      </c>
      <c r="I68" s="292">
        <v>12222</v>
      </c>
      <c r="J68" s="293" t="s">
        <v>1745</v>
      </c>
      <c r="K68" s="293" t="s">
        <v>1364</v>
      </c>
      <c r="L68" s="293" t="s">
        <v>1408</v>
      </c>
      <c r="M68" s="294">
        <v>4212</v>
      </c>
      <c r="N68" s="296">
        <v>524829.20880000002</v>
      </c>
      <c r="O68" s="296">
        <v>17227.392000000003</v>
      </c>
      <c r="P68" s="296">
        <v>0</v>
      </c>
      <c r="Q68" s="296"/>
      <c r="R68" s="295">
        <f t="shared" si="1"/>
        <v>542056.60080000001</v>
      </c>
      <c r="S68" s="295"/>
      <c r="T68" s="295"/>
      <c r="U68" s="253">
        <v>4</v>
      </c>
      <c r="V68" s="253">
        <v>1</v>
      </c>
      <c r="W68" s="253">
        <v>1988</v>
      </c>
      <c r="X68" s="297">
        <v>0.05</v>
      </c>
      <c r="Y68" s="348">
        <v>1</v>
      </c>
      <c r="Z68" s="254"/>
      <c r="AA68" s="296"/>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c r="BC68" s="241"/>
      <c r="BD68" s="241"/>
      <c r="BE68" s="241"/>
      <c r="BF68" s="241"/>
      <c r="BG68" s="241"/>
      <c r="BH68" s="241"/>
      <c r="BI68" s="241"/>
      <c r="BJ68" s="241"/>
      <c r="BK68" s="241"/>
      <c r="BL68" s="241"/>
      <c r="BM68" s="241"/>
      <c r="BN68" s="241"/>
      <c r="BO68" s="241"/>
      <c r="BP68" s="241"/>
      <c r="BQ68" s="241"/>
      <c r="BR68" s="241"/>
      <c r="BS68" s="241"/>
      <c r="BT68" s="241"/>
      <c r="BU68" s="241"/>
      <c r="BV68" s="241"/>
      <c r="BW68" s="241"/>
      <c r="BX68" s="241"/>
      <c r="BY68" s="241"/>
      <c r="BZ68" s="241"/>
      <c r="CA68" s="241"/>
      <c r="CB68" s="241"/>
      <c r="CC68" s="241"/>
      <c r="CD68" s="241"/>
      <c r="CE68" s="241"/>
      <c r="CF68" s="241"/>
      <c r="CG68" s="241"/>
      <c r="CH68" s="241"/>
      <c r="CI68" s="241"/>
      <c r="CJ68" s="241"/>
      <c r="CK68" s="241"/>
      <c r="CL68" s="241"/>
      <c r="CM68" s="241"/>
      <c r="CN68" s="241"/>
      <c r="CO68" s="241"/>
      <c r="CP68" s="241"/>
      <c r="CQ68" s="241"/>
      <c r="CR68" s="241"/>
      <c r="CS68" s="241"/>
      <c r="CT68" s="241"/>
      <c r="CU68" s="241"/>
      <c r="CV68" s="241"/>
      <c r="CW68" s="241"/>
      <c r="CX68" s="241"/>
      <c r="CY68" s="241"/>
      <c r="CZ68" s="241"/>
      <c r="DA68" s="241"/>
      <c r="DB68" s="241"/>
      <c r="DC68" s="241"/>
      <c r="DD68" s="241"/>
      <c r="DE68" s="241"/>
      <c r="DF68" s="241"/>
      <c r="DG68" s="241"/>
      <c r="DH68" s="241"/>
      <c r="DI68" s="241"/>
      <c r="DJ68" s="241"/>
      <c r="DK68" s="241"/>
      <c r="DL68" s="241"/>
      <c r="DM68" s="241"/>
      <c r="DN68" s="241"/>
      <c r="DO68" s="241"/>
      <c r="DP68" s="241"/>
      <c r="DQ68" s="241"/>
      <c r="DR68" s="241"/>
      <c r="DS68" s="241"/>
      <c r="DT68" s="241"/>
      <c r="DU68" s="241"/>
      <c r="DV68" s="241"/>
      <c r="DW68" s="241"/>
      <c r="DX68" s="241"/>
      <c r="DY68" s="241"/>
      <c r="DZ68" s="241"/>
      <c r="EA68" s="241"/>
      <c r="EB68" s="241"/>
      <c r="EC68" s="241"/>
      <c r="ED68" s="241"/>
      <c r="EE68" s="241"/>
      <c r="EF68" s="241"/>
      <c r="EG68" s="241"/>
      <c r="EH68" s="241"/>
      <c r="EI68" s="241"/>
      <c r="EJ68" s="241"/>
      <c r="EK68" s="241"/>
      <c r="EL68" s="241"/>
      <c r="EM68" s="241"/>
      <c r="EN68" s="241"/>
      <c r="EO68" s="241"/>
      <c r="EP68" s="241"/>
      <c r="EQ68" s="241"/>
      <c r="ER68" s="241"/>
      <c r="ES68" s="241"/>
      <c r="ET68" s="241"/>
      <c r="EU68" s="241"/>
      <c r="EV68" s="241"/>
      <c r="EW68" s="241"/>
      <c r="EX68" s="241"/>
      <c r="EY68" s="241"/>
      <c r="EZ68" s="241"/>
      <c r="FA68" s="241"/>
      <c r="FB68" s="241"/>
      <c r="FC68" s="241"/>
      <c r="FD68" s="241"/>
      <c r="FE68" s="241"/>
      <c r="FF68" s="241"/>
      <c r="FG68" s="241"/>
      <c r="FH68" s="241"/>
      <c r="FI68" s="241"/>
      <c r="FJ68" s="241"/>
      <c r="FK68" s="241"/>
      <c r="FL68" s="241"/>
      <c r="FM68" s="241"/>
      <c r="FN68" s="241"/>
      <c r="FO68" s="241"/>
      <c r="FP68" s="241"/>
      <c r="FQ68" s="241"/>
      <c r="FR68" s="241"/>
      <c r="FS68" s="241"/>
      <c r="FT68" s="241"/>
      <c r="FU68" s="241"/>
      <c r="FV68" s="241"/>
      <c r="FW68" s="241"/>
      <c r="FX68" s="241"/>
      <c r="FY68" s="241"/>
      <c r="FZ68" s="241"/>
      <c r="GA68" s="241"/>
      <c r="GB68" s="241"/>
      <c r="GC68" s="241"/>
      <c r="GD68" s="241"/>
      <c r="GE68" s="241"/>
      <c r="GF68" s="241"/>
      <c r="GG68" s="241"/>
      <c r="GH68" s="241"/>
      <c r="GI68" s="241"/>
      <c r="GJ68" s="241"/>
      <c r="GK68" s="241"/>
      <c r="GL68" s="241"/>
      <c r="GM68" s="241"/>
      <c r="GN68" s="241"/>
      <c r="GO68" s="241"/>
      <c r="GP68" s="241"/>
      <c r="GQ68" s="241"/>
      <c r="GR68" s="241"/>
      <c r="GS68" s="241"/>
      <c r="GT68" s="241"/>
      <c r="GU68" s="241"/>
      <c r="GV68" s="241"/>
      <c r="GW68" s="241"/>
      <c r="GX68" s="241"/>
      <c r="GY68" s="241"/>
      <c r="GZ68" s="241"/>
      <c r="HA68" s="241"/>
      <c r="HB68" s="241"/>
      <c r="HC68" s="241"/>
      <c r="HD68" s="241"/>
      <c r="HE68" s="241"/>
      <c r="HF68" s="241"/>
      <c r="HG68" s="241"/>
      <c r="HH68" s="241"/>
      <c r="HI68" s="241"/>
      <c r="HJ68" s="241"/>
      <c r="HK68" s="241"/>
      <c r="HL68" s="241"/>
      <c r="HM68" s="241"/>
      <c r="HN68" s="241"/>
      <c r="HO68" s="241"/>
    </row>
    <row r="69" spans="1:223" s="255" customFormat="1" ht="27.6" customHeight="1" x14ac:dyDescent="0.35">
      <c r="A69" s="241"/>
      <c r="B69" s="289" t="s">
        <v>1740</v>
      </c>
      <c r="C69" s="289" t="s">
        <v>2725</v>
      </c>
      <c r="D69" s="289"/>
      <c r="E69" s="299" t="s">
        <v>1741</v>
      </c>
      <c r="F69" s="291" t="s">
        <v>1721</v>
      </c>
      <c r="G69" s="292" t="s">
        <v>2214</v>
      </c>
      <c r="H69" s="292" t="s">
        <v>2213</v>
      </c>
      <c r="I69" s="292">
        <v>12222</v>
      </c>
      <c r="J69" s="293" t="s">
        <v>1742</v>
      </c>
      <c r="K69" s="293" t="s">
        <v>1364</v>
      </c>
      <c r="L69" s="293" t="s">
        <v>1408</v>
      </c>
      <c r="M69" s="294">
        <v>4212</v>
      </c>
      <c r="N69" s="296">
        <v>524829.20880000002</v>
      </c>
      <c r="O69" s="296">
        <v>17227.392000000003</v>
      </c>
      <c r="P69" s="296">
        <v>0</v>
      </c>
      <c r="Q69" s="296"/>
      <c r="R69" s="295">
        <f t="shared" si="1"/>
        <v>542056.60080000001</v>
      </c>
      <c r="S69" s="295"/>
      <c r="T69" s="295"/>
      <c r="U69" s="253">
        <v>4</v>
      </c>
      <c r="V69" s="253">
        <v>1</v>
      </c>
      <c r="W69" s="253">
        <v>1988</v>
      </c>
      <c r="X69" s="297">
        <v>0.05</v>
      </c>
      <c r="Y69" s="348">
        <v>1</v>
      </c>
      <c r="Z69" s="254"/>
      <c r="AA69" s="296"/>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c r="DV69" s="241"/>
      <c r="DW69" s="241"/>
      <c r="DX69" s="241"/>
      <c r="DY69" s="241"/>
      <c r="DZ69" s="241"/>
      <c r="EA69" s="241"/>
      <c r="EB69" s="241"/>
      <c r="EC69" s="241"/>
      <c r="ED69" s="241"/>
      <c r="EE69" s="241"/>
      <c r="EF69" s="241"/>
      <c r="EG69" s="241"/>
      <c r="EH69" s="241"/>
      <c r="EI69" s="241"/>
      <c r="EJ69" s="241"/>
      <c r="EK69" s="241"/>
      <c r="EL69" s="241"/>
      <c r="EM69" s="241"/>
      <c r="EN69" s="241"/>
      <c r="EO69" s="241"/>
      <c r="EP69" s="241"/>
      <c r="EQ69" s="241"/>
      <c r="ER69" s="241"/>
      <c r="ES69" s="241"/>
      <c r="ET69" s="241"/>
      <c r="EU69" s="241"/>
      <c r="EV69" s="241"/>
      <c r="EW69" s="241"/>
      <c r="EX69" s="241"/>
      <c r="EY69" s="241"/>
      <c r="EZ69" s="241"/>
      <c r="FA69" s="241"/>
      <c r="FB69" s="241"/>
      <c r="FC69" s="241"/>
      <c r="FD69" s="241"/>
      <c r="FE69" s="241"/>
      <c r="FF69" s="241"/>
      <c r="FG69" s="241"/>
      <c r="FH69" s="241"/>
      <c r="FI69" s="241"/>
      <c r="FJ69" s="241"/>
      <c r="FK69" s="241"/>
      <c r="FL69" s="241"/>
      <c r="FM69" s="241"/>
      <c r="FN69" s="241"/>
      <c r="FO69" s="241"/>
      <c r="FP69" s="241"/>
      <c r="FQ69" s="241"/>
      <c r="FR69" s="241"/>
      <c r="FS69" s="241"/>
      <c r="FT69" s="241"/>
      <c r="FU69" s="241"/>
      <c r="FV69" s="241"/>
      <c r="FW69" s="241"/>
      <c r="FX69" s="241"/>
      <c r="FY69" s="241"/>
      <c r="FZ69" s="241"/>
      <c r="GA69" s="241"/>
      <c r="GB69" s="241"/>
      <c r="GC69" s="241"/>
      <c r="GD69" s="241"/>
      <c r="GE69" s="241"/>
      <c r="GF69" s="241"/>
      <c r="GG69" s="241"/>
      <c r="GH69" s="241"/>
      <c r="GI69" s="241"/>
      <c r="GJ69" s="241"/>
      <c r="GK69" s="241"/>
      <c r="GL69" s="241"/>
      <c r="GM69" s="241"/>
      <c r="GN69" s="241"/>
      <c r="GO69" s="241"/>
      <c r="GP69" s="241"/>
      <c r="GQ69" s="241"/>
      <c r="GR69" s="241"/>
      <c r="GS69" s="241"/>
      <c r="GT69" s="241"/>
      <c r="GU69" s="241"/>
      <c r="GV69" s="241"/>
      <c r="GW69" s="241"/>
      <c r="GX69" s="241"/>
      <c r="GY69" s="241"/>
      <c r="GZ69" s="241"/>
      <c r="HA69" s="241"/>
      <c r="HB69" s="241"/>
      <c r="HC69" s="241"/>
      <c r="HD69" s="241"/>
      <c r="HE69" s="241"/>
      <c r="HF69" s="241"/>
      <c r="HG69" s="241"/>
      <c r="HH69" s="241"/>
      <c r="HI69" s="241"/>
      <c r="HJ69" s="241"/>
      <c r="HK69" s="241"/>
      <c r="HL69" s="241"/>
      <c r="HM69" s="241"/>
      <c r="HN69" s="241"/>
      <c r="HO69" s="241"/>
    </row>
    <row r="70" spans="1:223" s="255" customFormat="1" ht="27.6" customHeight="1" x14ac:dyDescent="0.35">
      <c r="A70" s="241"/>
      <c r="B70" s="289" t="s">
        <v>1737</v>
      </c>
      <c r="C70" s="289" t="s">
        <v>2725</v>
      </c>
      <c r="D70" s="289"/>
      <c r="E70" s="299" t="s">
        <v>1738</v>
      </c>
      <c r="F70" s="291" t="s">
        <v>1721</v>
      </c>
      <c r="G70" s="292" t="s">
        <v>2214</v>
      </c>
      <c r="H70" s="292" t="s">
        <v>2213</v>
      </c>
      <c r="I70" s="292">
        <v>12222</v>
      </c>
      <c r="J70" s="293" t="s">
        <v>1739</v>
      </c>
      <c r="K70" s="293" t="s">
        <v>1364</v>
      </c>
      <c r="L70" s="293" t="s">
        <v>1408</v>
      </c>
      <c r="M70" s="294">
        <v>4212</v>
      </c>
      <c r="N70" s="296">
        <v>524829.20880000002</v>
      </c>
      <c r="O70" s="296">
        <v>17227.392000000003</v>
      </c>
      <c r="P70" s="296">
        <v>0</v>
      </c>
      <c r="Q70" s="296"/>
      <c r="R70" s="295">
        <f t="shared" si="1"/>
        <v>542056.60080000001</v>
      </c>
      <c r="S70" s="295"/>
      <c r="T70" s="295"/>
      <c r="U70" s="253">
        <v>4</v>
      </c>
      <c r="V70" s="253">
        <v>1</v>
      </c>
      <c r="W70" s="253">
        <v>1988</v>
      </c>
      <c r="X70" s="297">
        <v>0.05</v>
      </c>
      <c r="Y70" s="348">
        <v>1</v>
      </c>
      <c r="Z70" s="254"/>
      <c r="AA70" s="296"/>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c r="DD70" s="241"/>
      <c r="DE70" s="241"/>
      <c r="DF70" s="241"/>
      <c r="DG70" s="241"/>
      <c r="DH70" s="241"/>
      <c r="DI70" s="241"/>
      <c r="DJ70" s="241"/>
      <c r="DK70" s="241"/>
      <c r="DL70" s="241"/>
      <c r="DM70" s="241"/>
      <c r="DN70" s="241"/>
      <c r="DO70" s="241"/>
      <c r="DP70" s="241"/>
      <c r="DQ70" s="241"/>
      <c r="DR70" s="241"/>
      <c r="DS70" s="241"/>
      <c r="DT70" s="241"/>
      <c r="DU70" s="241"/>
      <c r="DV70" s="241"/>
      <c r="DW70" s="241"/>
      <c r="DX70" s="241"/>
      <c r="DY70" s="241"/>
      <c r="DZ70" s="241"/>
      <c r="EA70" s="241"/>
      <c r="EB70" s="241"/>
      <c r="EC70" s="241"/>
      <c r="ED70" s="241"/>
      <c r="EE70" s="241"/>
      <c r="EF70" s="241"/>
      <c r="EG70" s="241"/>
      <c r="EH70" s="241"/>
      <c r="EI70" s="241"/>
      <c r="EJ70" s="241"/>
      <c r="EK70" s="241"/>
      <c r="EL70" s="241"/>
      <c r="EM70" s="241"/>
      <c r="EN70" s="241"/>
      <c r="EO70" s="241"/>
      <c r="EP70" s="241"/>
      <c r="EQ70" s="241"/>
      <c r="ER70" s="241"/>
      <c r="ES70" s="241"/>
      <c r="ET70" s="241"/>
      <c r="EU70" s="241"/>
      <c r="EV70" s="241"/>
      <c r="EW70" s="241"/>
      <c r="EX70" s="241"/>
      <c r="EY70" s="241"/>
      <c r="EZ70" s="241"/>
      <c r="FA70" s="241"/>
      <c r="FB70" s="241"/>
      <c r="FC70" s="241"/>
      <c r="FD70" s="241"/>
      <c r="FE70" s="241"/>
      <c r="FF70" s="241"/>
      <c r="FG70" s="241"/>
      <c r="FH70" s="241"/>
      <c r="FI70" s="241"/>
      <c r="FJ70" s="241"/>
      <c r="FK70" s="241"/>
      <c r="FL70" s="241"/>
      <c r="FM70" s="241"/>
      <c r="FN70" s="241"/>
      <c r="FO70" s="241"/>
      <c r="FP70" s="241"/>
      <c r="FQ70" s="241"/>
      <c r="FR70" s="241"/>
      <c r="FS70" s="241"/>
      <c r="FT70" s="241"/>
      <c r="FU70" s="241"/>
      <c r="FV70" s="241"/>
      <c r="FW70" s="241"/>
      <c r="FX70" s="241"/>
      <c r="FY70" s="241"/>
      <c r="FZ70" s="241"/>
      <c r="GA70" s="241"/>
      <c r="GB70" s="241"/>
      <c r="GC70" s="241"/>
      <c r="GD70" s="241"/>
      <c r="GE70" s="241"/>
      <c r="GF70" s="241"/>
      <c r="GG70" s="241"/>
      <c r="GH70" s="241"/>
      <c r="GI70" s="241"/>
      <c r="GJ70" s="241"/>
      <c r="GK70" s="241"/>
      <c r="GL70" s="241"/>
      <c r="GM70" s="241"/>
      <c r="GN70" s="241"/>
      <c r="GO70" s="241"/>
      <c r="GP70" s="241"/>
      <c r="GQ70" s="241"/>
      <c r="GR70" s="241"/>
      <c r="GS70" s="241"/>
      <c r="GT70" s="241"/>
      <c r="GU70" s="241"/>
      <c r="GV70" s="241"/>
      <c r="GW70" s="241"/>
      <c r="GX70" s="241"/>
      <c r="GY70" s="241"/>
      <c r="GZ70" s="241"/>
      <c r="HA70" s="241"/>
      <c r="HB70" s="241"/>
      <c r="HC70" s="241"/>
      <c r="HD70" s="241"/>
      <c r="HE70" s="241"/>
      <c r="HF70" s="241"/>
      <c r="HG70" s="241"/>
      <c r="HH70" s="241"/>
      <c r="HI70" s="241"/>
      <c r="HJ70" s="241"/>
      <c r="HK70" s="241"/>
      <c r="HL70" s="241"/>
      <c r="HM70" s="241"/>
      <c r="HN70" s="241"/>
      <c r="HO70" s="241"/>
    </row>
    <row r="71" spans="1:223" s="255" customFormat="1" ht="27.6" customHeight="1" x14ac:dyDescent="0.35">
      <c r="A71" s="241"/>
      <c r="B71" s="289" t="s">
        <v>2130</v>
      </c>
      <c r="C71" s="289" t="s">
        <v>2725</v>
      </c>
      <c r="D71" s="289"/>
      <c r="E71" s="299" t="s">
        <v>2131</v>
      </c>
      <c r="F71" s="291" t="s">
        <v>1721</v>
      </c>
      <c r="G71" s="292" t="s">
        <v>2214</v>
      </c>
      <c r="H71" s="292" t="s">
        <v>2213</v>
      </c>
      <c r="I71" s="292">
        <v>12222</v>
      </c>
      <c r="J71" s="293" t="s">
        <v>1736</v>
      </c>
      <c r="K71" s="293" t="s">
        <v>1364</v>
      </c>
      <c r="L71" s="293" t="s">
        <v>1408</v>
      </c>
      <c r="M71" s="294">
        <v>4212</v>
      </c>
      <c r="N71" s="296">
        <v>524829.20880000002</v>
      </c>
      <c r="O71" s="296">
        <v>17227.392000000003</v>
      </c>
      <c r="P71" s="296">
        <v>0</v>
      </c>
      <c r="Q71" s="296"/>
      <c r="R71" s="295">
        <f t="shared" si="1"/>
        <v>542056.60080000001</v>
      </c>
      <c r="S71" s="295"/>
      <c r="T71" s="295"/>
      <c r="U71" s="253">
        <v>4</v>
      </c>
      <c r="V71" s="253">
        <v>1</v>
      </c>
      <c r="W71" s="253">
        <v>1988</v>
      </c>
      <c r="X71" s="297">
        <v>0.05</v>
      </c>
      <c r="Y71" s="348">
        <v>1</v>
      </c>
      <c r="Z71" s="254"/>
      <c r="AA71" s="296"/>
      <c r="AD71" s="241"/>
      <c r="AE71" s="241"/>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41"/>
      <c r="BC71" s="241"/>
      <c r="BD71" s="241"/>
      <c r="BE71" s="241"/>
      <c r="BF71" s="241"/>
      <c r="BG71" s="241"/>
      <c r="BH71" s="241"/>
      <c r="BI71" s="241"/>
      <c r="BJ71" s="241"/>
      <c r="BK71" s="241"/>
      <c r="BL71" s="241"/>
      <c r="BM71" s="241"/>
      <c r="BN71" s="241"/>
      <c r="BO71" s="241"/>
      <c r="BP71" s="241"/>
      <c r="BQ71" s="241"/>
      <c r="BR71" s="241"/>
      <c r="BS71" s="241"/>
      <c r="BT71" s="241"/>
      <c r="BU71" s="241"/>
      <c r="BV71" s="241"/>
      <c r="BW71" s="241"/>
      <c r="BX71" s="241"/>
      <c r="BY71" s="241"/>
      <c r="BZ71" s="241"/>
      <c r="CA71" s="241"/>
      <c r="CB71" s="241"/>
      <c r="CC71" s="241"/>
      <c r="CD71" s="241"/>
      <c r="CE71" s="241"/>
      <c r="CF71" s="241"/>
      <c r="CG71" s="241"/>
      <c r="CH71" s="241"/>
      <c r="CI71" s="241"/>
      <c r="CJ71" s="241"/>
      <c r="CK71" s="241"/>
      <c r="CL71" s="241"/>
      <c r="CM71" s="241"/>
      <c r="CN71" s="241"/>
      <c r="CO71" s="241"/>
      <c r="CP71" s="241"/>
      <c r="CQ71" s="241"/>
      <c r="CR71" s="241"/>
      <c r="CS71" s="241"/>
      <c r="CT71" s="241"/>
      <c r="CU71" s="241"/>
      <c r="CV71" s="241"/>
      <c r="CW71" s="241"/>
      <c r="CX71" s="241"/>
      <c r="CY71" s="241"/>
      <c r="CZ71" s="241"/>
      <c r="DA71" s="241"/>
      <c r="DB71" s="241"/>
      <c r="DC71" s="241"/>
      <c r="DD71" s="241"/>
      <c r="DE71" s="241"/>
      <c r="DF71" s="241"/>
      <c r="DG71" s="241"/>
      <c r="DH71" s="241"/>
      <c r="DI71" s="241"/>
      <c r="DJ71" s="241"/>
      <c r="DK71" s="241"/>
      <c r="DL71" s="241"/>
      <c r="DM71" s="241"/>
      <c r="DN71" s="241"/>
      <c r="DO71" s="241"/>
      <c r="DP71" s="241"/>
      <c r="DQ71" s="241"/>
      <c r="DR71" s="241"/>
      <c r="DS71" s="241"/>
      <c r="DT71" s="241"/>
      <c r="DU71" s="241"/>
      <c r="DV71" s="241"/>
      <c r="DW71" s="241"/>
      <c r="DX71" s="241"/>
      <c r="DY71" s="241"/>
      <c r="DZ71" s="241"/>
      <c r="EA71" s="241"/>
      <c r="EB71" s="241"/>
      <c r="EC71" s="241"/>
      <c r="ED71" s="241"/>
      <c r="EE71" s="241"/>
      <c r="EF71" s="241"/>
      <c r="EG71" s="241"/>
      <c r="EH71" s="241"/>
      <c r="EI71" s="241"/>
      <c r="EJ71" s="241"/>
      <c r="EK71" s="241"/>
      <c r="EL71" s="241"/>
      <c r="EM71" s="241"/>
      <c r="EN71" s="241"/>
      <c r="EO71" s="241"/>
      <c r="EP71" s="241"/>
      <c r="EQ71" s="241"/>
      <c r="ER71" s="241"/>
      <c r="ES71" s="241"/>
      <c r="ET71" s="241"/>
      <c r="EU71" s="241"/>
      <c r="EV71" s="241"/>
      <c r="EW71" s="241"/>
      <c r="EX71" s="241"/>
      <c r="EY71" s="241"/>
      <c r="EZ71" s="241"/>
      <c r="FA71" s="241"/>
      <c r="FB71" s="241"/>
      <c r="FC71" s="241"/>
      <c r="FD71" s="241"/>
      <c r="FE71" s="241"/>
      <c r="FF71" s="241"/>
      <c r="FG71" s="241"/>
      <c r="FH71" s="241"/>
      <c r="FI71" s="241"/>
      <c r="FJ71" s="241"/>
      <c r="FK71" s="241"/>
      <c r="FL71" s="241"/>
      <c r="FM71" s="241"/>
      <c r="FN71" s="241"/>
      <c r="FO71" s="241"/>
      <c r="FP71" s="241"/>
      <c r="FQ71" s="241"/>
      <c r="FR71" s="241"/>
      <c r="FS71" s="241"/>
      <c r="FT71" s="241"/>
      <c r="FU71" s="241"/>
      <c r="FV71" s="241"/>
      <c r="FW71" s="241"/>
      <c r="FX71" s="241"/>
      <c r="FY71" s="241"/>
      <c r="FZ71" s="241"/>
      <c r="GA71" s="241"/>
      <c r="GB71" s="241"/>
      <c r="GC71" s="241"/>
      <c r="GD71" s="241"/>
      <c r="GE71" s="241"/>
      <c r="GF71" s="241"/>
      <c r="GG71" s="241"/>
      <c r="GH71" s="241"/>
      <c r="GI71" s="241"/>
      <c r="GJ71" s="241"/>
      <c r="GK71" s="241"/>
      <c r="GL71" s="241"/>
      <c r="GM71" s="241"/>
      <c r="GN71" s="241"/>
      <c r="GO71" s="241"/>
      <c r="GP71" s="241"/>
      <c r="GQ71" s="241"/>
      <c r="GR71" s="241"/>
      <c r="GS71" s="241"/>
      <c r="GT71" s="241"/>
      <c r="GU71" s="241"/>
      <c r="GV71" s="241"/>
      <c r="GW71" s="241"/>
      <c r="GX71" s="241"/>
      <c r="GY71" s="241"/>
      <c r="GZ71" s="241"/>
      <c r="HA71" s="241"/>
      <c r="HB71" s="241"/>
      <c r="HC71" s="241"/>
      <c r="HD71" s="241"/>
      <c r="HE71" s="241"/>
      <c r="HF71" s="241"/>
      <c r="HG71" s="241"/>
      <c r="HH71" s="241"/>
      <c r="HI71" s="241"/>
      <c r="HJ71" s="241"/>
      <c r="HK71" s="241"/>
      <c r="HL71" s="241"/>
      <c r="HM71" s="241"/>
      <c r="HN71" s="241"/>
      <c r="HO71" s="241"/>
    </row>
    <row r="72" spans="1:223" s="255" customFormat="1" ht="27.6" customHeight="1" x14ac:dyDescent="0.35">
      <c r="A72" s="241"/>
      <c r="B72" s="289" t="s">
        <v>2127</v>
      </c>
      <c r="C72" s="289" t="s">
        <v>2725</v>
      </c>
      <c r="D72" s="289"/>
      <c r="E72" s="299" t="s">
        <v>2128</v>
      </c>
      <c r="F72" s="291" t="s">
        <v>1721</v>
      </c>
      <c r="G72" s="292" t="s">
        <v>2214</v>
      </c>
      <c r="H72" s="292" t="s">
        <v>2213</v>
      </c>
      <c r="I72" s="292">
        <v>12222</v>
      </c>
      <c r="J72" s="293" t="s">
        <v>2129</v>
      </c>
      <c r="K72" s="293" t="s">
        <v>1364</v>
      </c>
      <c r="L72" s="293" t="s">
        <v>1408</v>
      </c>
      <c r="M72" s="294">
        <v>4189</v>
      </c>
      <c r="N72" s="296">
        <v>524829.20880000002</v>
      </c>
      <c r="O72" s="296">
        <v>13997.256000000001</v>
      </c>
      <c r="P72" s="296">
        <v>0</v>
      </c>
      <c r="Q72" s="296"/>
      <c r="R72" s="295">
        <f t="shared" si="1"/>
        <v>538826.46480000007</v>
      </c>
      <c r="S72" s="295"/>
      <c r="T72" s="295"/>
      <c r="U72" s="253">
        <v>4</v>
      </c>
      <c r="V72" s="253">
        <v>1</v>
      </c>
      <c r="W72" s="253">
        <v>1988</v>
      </c>
      <c r="X72" s="297">
        <v>0.05</v>
      </c>
      <c r="Y72" s="348">
        <v>1</v>
      </c>
      <c r="Z72" s="254"/>
      <c r="AA72" s="296"/>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c r="CE72" s="241"/>
      <c r="CF72" s="241"/>
      <c r="CG72" s="241"/>
      <c r="CH72" s="241"/>
      <c r="CI72" s="241"/>
      <c r="CJ72" s="241"/>
      <c r="CK72" s="241"/>
      <c r="CL72" s="241"/>
      <c r="CM72" s="241"/>
      <c r="CN72" s="241"/>
      <c r="CO72" s="241"/>
      <c r="CP72" s="241"/>
      <c r="CQ72" s="241"/>
      <c r="CR72" s="241"/>
      <c r="CS72" s="241"/>
      <c r="CT72" s="241"/>
      <c r="CU72" s="241"/>
      <c r="CV72" s="241"/>
      <c r="CW72" s="241"/>
      <c r="CX72" s="241"/>
      <c r="CY72" s="241"/>
      <c r="CZ72" s="241"/>
      <c r="DA72" s="241"/>
      <c r="DB72" s="241"/>
      <c r="DC72" s="241"/>
      <c r="DD72" s="241"/>
      <c r="DE72" s="241"/>
      <c r="DF72" s="241"/>
      <c r="DG72" s="241"/>
      <c r="DH72" s="241"/>
      <c r="DI72" s="241"/>
      <c r="DJ72" s="241"/>
      <c r="DK72" s="241"/>
      <c r="DL72" s="241"/>
      <c r="DM72" s="241"/>
      <c r="DN72" s="241"/>
      <c r="DO72" s="241"/>
      <c r="DP72" s="241"/>
      <c r="DQ72" s="241"/>
      <c r="DR72" s="241"/>
      <c r="DS72" s="241"/>
      <c r="DT72" s="241"/>
      <c r="DU72" s="241"/>
      <c r="DV72" s="241"/>
      <c r="DW72" s="241"/>
      <c r="DX72" s="241"/>
      <c r="DY72" s="241"/>
      <c r="DZ72" s="241"/>
      <c r="EA72" s="241"/>
      <c r="EB72" s="241"/>
      <c r="EC72" s="241"/>
      <c r="ED72" s="241"/>
      <c r="EE72" s="241"/>
      <c r="EF72" s="241"/>
      <c r="EG72" s="241"/>
      <c r="EH72" s="241"/>
      <c r="EI72" s="241"/>
      <c r="EJ72" s="241"/>
      <c r="EK72" s="241"/>
      <c r="EL72" s="241"/>
      <c r="EM72" s="241"/>
      <c r="EN72" s="241"/>
      <c r="EO72" s="241"/>
      <c r="EP72" s="241"/>
      <c r="EQ72" s="241"/>
      <c r="ER72" s="241"/>
      <c r="ES72" s="241"/>
      <c r="ET72" s="241"/>
      <c r="EU72" s="241"/>
      <c r="EV72" s="241"/>
      <c r="EW72" s="241"/>
      <c r="EX72" s="241"/>
      <c r="EY72" s="241"/>
      <c r="EZ72" s="241"/>
      <c r="FA72" s="241"/>
      <c r="FB72" s="241"/>
      <c r="FC72" s="241"/>
      <c r="FD72" s="241"/>
      <c r="FE72" s="241"/>
      <c r="FF72" s="241"/>
      <c r="FG72" s="241"/>
      <c r="FH72" s="241"/>
      <c r="FI72" s="241"/>
      <c r="FJ72" s="241"/>
      <c r="FK72" s="241"/>
      <c r="FL72" s="241"/>
      <c r="FM72" s="241"/>
      <c r="FN72" s="241"/>
      <c r="FO72" s="241"/>
      <c r="FP72" s="241"/>
      <c r="FQ72" s="241"/>
      <c r="FR72" s="241"/>
      <c r="FS72" s="241"/>
      <c r="FT72" s="241"/>
      <c r="FU72" s="241"/>
      <c r="FV72" s="241"/>
      <c r="FW72" s="241"/>
      <c r="FX72" s="241"/>
      <c r="FY72" s="241"/>
      <c r="FZ72" s="241"/>
      <c r="GA72" s="241"/>
      <c r="GB72" s="241"/>
      <c r="GC72" s="241"/>
      <c r="GD72" s="241"/>
      <c r="GE72" s="241"/>
      <c r="GF72" s="241"/>
      <c r="GG72" s="241"/>
      <c r="GH72" s="241"/>
      <c r="GI72" s="241"/>
      <c r="GJ72" s="241"/>
      <c r="GK72" s="241"/>
      <c r="GL72" s="241"/>
      <c r="GM72" s="241"/>
      <c r="GN72" s="241"/>
      <c r="GO72" s="241"/>
      <c r="GP72" s="241"/>
      <c r="GQ72" s="241"/>
      <c r="GR72" s="241"/>
      <c r="GS72" s="241"/>
      <c r="GT72" s="241"/>
      <c r="GU72" s="241"/>
      <c r="GV72" s="241"/>
      <c r="GW72" s="241"/>
      <c r="GX72" s="241"/>
      <c r="GY72" s="241"/>
      <c r="GZ72" s="241"/>
      <c r="HA72" s="241"/>
      <c r="HB72" s="241"/>
      <c r="HC72" s="241"/>
      <c r="HD72" s="241"/>
      <c r="HE72" s="241"/>
      <c r="HF72" s="241"/>
      <c r="HG72" s="241"/>
      <c r="HH72" s="241"/>
      <c r="HI72" s="241"/>
      <c r="HJ72" s="241"/>
      <c r="HK72" s="241"/>
      <c r="HL72" s="241"/>
      <c r="HM72" s="241"/>
      <c r="HN72" s="241"/>
      <c r="HO72" s="241"/>
    </row>
    <row r="73" spans="1:223" s="255" customFormat="1" ht="27.6" customHeight="1" x14ac:dyDescent="0.35">
      <c r="A73" s="241"/>
      <c r="B73" s="289" t="s">
        <v>2124</v>
      </c>
      <c r="C73" s="289" t="s">
        <v>2725</v>
      </c>
      <c r="D73" s="289"/>
      <c r="E73" s="299" t="s">
        <v>2125</v>
      </c>
      <c r="F73" s="291" t="s">
        <v>1721</v>
      </c>
      <c r="G73" s="292" t="s">
        <v>2214</v>
      </c>
      <c r="H73" s="292" t="s">
        <v>2213</v>
      </c>
      <c r="I73" s="292">
        <v>12222</v>
      </c>
      <c r="J73" s="293" t="s">
        <v>2126</v>
      </c>
      <c r="K73" s="293" t="s">
        <v>1364</v>
      </c>
      <c r="L73" s="293" t="s">
        <v>1408</v>
      </c>
      <c r="M73" s="294">
        <v>4189</v>
      </c>
      <c r="N73" s="296">
        <v>524829.20880000002</v>
      </c>
      <c r="O73" s="296">
        <v>13997.256000000001</v>
      </c>
      <c r="P73" s="296">
        <v>0</v>
      </c>
      <c r="Q73" s="296"/>
      <c r="R73" s="295">
        <f t="shared" si="1"/>
        <v>538826.46480000007</v>
      </c>
      <c r="S73" s="295"/>
      <c r="T73" s="295"/>
      <c r="U73" s="253">
        <v>4</v>
      </c>
      <c r="V73" s="253">
        <v>1</v>
      </c>
      <c r="W73" s="253">
        <v>1988</v>
      </c>
      <c r="X73" s="297">
        <v>0.05</v>
      </c>
      <c r="Y73" s="348">
        <v>1</v>
      </c>
      <c r="Z73" s="254"/>
      <c r="AA73" s="296"/>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c r="DD73" s="241"/>
      <c r="DE73" s="241"/>
      <c r="DF73" s="241"/>
      <c r="DG73" s="241"/>
      <c r="DH73" s="241"/>
      <c r="DI73" s="241"/>
      <c r="DJ73" s="241"/>
      <c r="DK73" s="241"/>
      <c r="DL73" s="241"/>
      <c r="DM73" s="241"/>
      <c r="DN73" s="241"/>
      <c r="DO73" s="241"/>
      <c r="DP73" s="241"/>
      <c r="DQ73" s="241"/>
      <c r="DR73" s="241"/>
      <c r="DS73" s="241"/>
      <c r="DT73" s="241"/>
      <c r="DU73" s="241"/>
      <c r="DV73" s="241"/>
      <c r="DW73" s="241"/>
      <c r="DX73" s="241"/>
      <c r="DY73" s="241"/>
      <c r="DZ73" s="241"/>
      <c r="EA73" s="241"/>
      <c r="EB73" s="241"/>
      <c r="EC73" s="241"/>
      <c r="ED73" s="241"/>
      <c r="EE73" s="241"/>
      <c r="EF73" s="241"/>
      <c r="EG73" s="241"/>
      <c r="EH73" s="241"/>
      <c r="EI73" s="241"/>
      <c r="EJ73" s="241"/>
      <c r="EK73" s="241"/>
      <c r="EL73" s="241"/>
      <c r="EM73" s="241"/>
      <c r="EN73" s="241"/>
      <c r="EO73" s="241"/>
      <c r="EP73" s="241"/>
      <c r="EQ73" s="241"/>
      <c r="ER73" s="241"/>
      <c r="ES73" s="241"/>
      <c r="ET73" s="241"/>
      <c r="EU73" s="241"/>
      <c r="EV73" s="241"/>
      <c r="EW73" s="241"/>
      <c r="EX73" s="241"/>
      <c r="EY73" s="241"/>
      <c r="EZ73" s="241"/>
      <c r="FA73" s="241"/>
      <c r="FB73" s="241"/>
      <c r="FC73" s="241"/>
      <c r="FD73" s="241"/>
      <c r="FE73" s="241"/>
      <c r="FF73" s="241"/>
      <c r="FG73" s="241"/>
      <c r="FH73" s="241"/>
      <c r="FI73" s="241"/>
      <c r="FJ73" s="241"/>
      <c r="FK73" s="241"/>
      <c r="FL73" s="241"/>
      <c r="FM73" s="241"/>
      <c r="FN73" s="241"/>
      <c r="FO73" s="241"/>
      <c r="FP73" s="241"/>
      <c r="FQ73" s="241"/>
      <c r="FR73" s="241"/>
      <c r="FS73" s="241"/>
      <c r="FT73" s="241"/>
      <c r="FU73" s="241"/>
      <c r="FV73" s="241"/>
      <c r="FW73" s="241"/>
      <c r="FX73" s="241"/>
      <c r="FY73" s="241"/>
      <c r="FZ73" s="241"/>
      <c r="GA73" s="241"/>
      <c r="GB73" s="241"/>
      <c r="GC73" s="241"/>
      <c r="GD73" s="241"/>
      <c r="GE73" s="241"/>
      <c r="GF73" s="241"/>
      <c r="GG73" s="241"/>
      <c r="GH73" s="241"/>
      <c r="GI73" s="241"/>
      <c r="GJ73" s="241"/>
      <c r="GK73" s="241"/>
      <c r="GL73" s="241"/>
      <c r="GM73" s="241"/>
      <c r="GN73" s="241"/>
      <c r="GO73" s="241"/>
      <c r="GP73" s="241"/>
      <c r="GQ73" s="241"/>
      <c r="GR73" s="241"/>
      <c r="GS73" s="241"/>
      <c r="GT73" s="241"/>
      <c r="GU73" s="241"/>
      <c r="GV73" s="241"/>
      <c r="GW73" s="241"/>
      <c r="GX73" s="241"/>
      <c r="GY73" s="241"/>
      <c r="GZ73" s="241"/>
      <c r="HA73" s="241"/>
      <c r="HB73" s="241"/>
      <c r="HC73" s="241"/>
      <c r="HD73" s="241"/>
      <c r="HE73" s="241"/>
      <c r="HF73" s="241"/>
      <c r="HG73" s="241"/>
      <c r="HH73" s="241"/>
      <c r="HI73" s="241"/>
      <c r="HJ73" s="241"/>
      <c r="HK73" s="241"/>
      <c r="HL73" s="241"/>
      <c r="HM73" s="241"/>
      <c r="HN73" s="241"/>
      <c r="HO73" s="241"/>
    </row>
    <row r="74" spans="1:223" s="255" customFormat="1" ht="27.6" customHeight="1" x14ac:dyDescent="0.35">
      <c r="A74" s="241"/>
      <c r="B74" s="289" t="s">
        <v>2121</v>
      </c>
      <c r="C74" s="289" t="s">
        <v>2725</v>
      </c>
      <c r="D74" s="289"/>
      <c r="E74" s="299" t="s">
        <v>2122</v>
      </c>
      <c r="F74" s="291" t="s">
        <v>1721</v>
      </c>
      <c r="G74" s="292" t="s">
        <v>2214</v>
      </c>
      <c r="H74" s="292" t="s">
        <v>2213</v>
      </c>
      <c r="I74" s="292">
        <v>12222</v>
      </c>
      <c r="J74" s="293" t="s">
        <v>2123</v>
      </c>
      <c r="K74" s="293" t="s">
        <v>1364</v>
      </c>
      <c r="L74" s="293" t="s">
        <v>1408</v>
      </c>
      <c r="M74" s="294">
        <v>4092</v>
      </c>
      <c r="N74" s="296">
        <v>509679.49968000007</v>
      </c>
      <c r="O74" s="296">
        <v>17227.392000000003</v>
      </c>
      <c r="P74" s="296">
        <v>0</v>
      </c>
      <c r="Q74" s="296"/>
      <c r="R74" s="295">
        <f t="shared" si="1"/>
        <v>526906.89168000012</v>
      </c>
      <c r="S74" s="295"/>
      <c r="T74" s="295"/>
      <c r="U74" s="253">
        <v>4</v>
      </c>
      <c r="V74" s="253">
        <v>1</v>
      </c>
      <c r="W74" s="253">
        <v>1988</v>
      </c>
      <c r="X74" s="297">
        <v>0.05</v>
      </c>
      <c r="Y74" s="348">
        <v>1</v>
      </c>
      <c r="Z74" s="254"/>
      <c r="AA74" s="296"/>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c r="CJ74" s="241"/>
      <c r="CK74" s="241"/>
      <c r="CL74" s="241"/>
      <c r="CM74" s="241"/>
      <c r="CN74" s="241"/>
      <c r="CO74" s="241"/>
      <c r="CP74" s="241"/>
      <c r="CQ74" s="241"/>
      <c r="CR74" s="241"/>
      <c r="CS74" s="241"/>
      <c r="CT74" s="241"/>
      <c r="CU74" s="241"/>
      <c r="CV74" s="241"/>
      <c r="CW74" s="241"/>
      <c r="CX74" s="241"/>
      <c r="CY74" s="241"/>
      <c r="CZ74" s="241"/>
      <c r="DA74" s="241"/>
      <c r="DB74" s="241"/>
      <c r="DC74" s="241"/>
      <c r="DD74" s="241"/>
      <c r="DE74" s="241"/>
      <c r="DF74" s="241"/>
      <c r="DG74" s="241"/>
      <c r="DH74" s="241"/>
      <c r="DI74" s="241"/>
      <c r="DJ74" s="241"/>
      <c r="DK74" s="241"/>
      <c r="DL74" s="241"/>
      <c r="DM74" s="241"/>
      <c r="DN74" s="241"/>
      <c r="DO74" s="241"/>
      <c r="DP74" s="241"/>
      <c r="DQ74" s="241"/>
      <c r="DR74" s="241"/>
      <c r="DS74" s="241"/>
      <c r="DT74" s="241"/>
      <c r="DU74" s="241"/>
      <c r="DV74" s="241"/>
      <c r="DW74" s="241"/>
      <c r="DX74" s="241"/>
      <c r="DY74" s="241"/>
      <c r="DZ74" s="241"/>
      <c r="EA74" s="241"/>
      <c r="EB74" s="241"/>
      <c r="EC74" s="241"/>
      <c r="ED74" s="241"/>
      <c r="EE74" s="241"/>
      <c r="EF74" s="241"/>
      <c r="EG74" s="241"/>
      <c r="EH74" s="241"/>
      <c r="EI74" s="241"/>
      <c r="EJ74" s="241"/>
      <c r="EK74" s="241"/>
      <c r="EL74" s="241"/>
      <c r="EM74" s="241"/>
      <c r="EN74" s="241"/>
      <c r="EO74" s="241"/>
      <c r="EP74" s="241"/>
      <c r="EQ74" s="241"/>
      <c r="ER74" s="241"/>
      <c r="ES74" s="241"/>
      <c r="ET74" s="241"/>
      <c r="EU74" s="241"/>
      <c r="EV74" s="241"/>
      <c r="EW74" s="241"/>
      <c r="EX74" s="241"/>
      <c r="EY74" s="241"/>
      <c r="EZ74" s="241"/>
      <c r="FA74" s="241"/>
      <c r="FB74" s="241"/>
      <c r="FC74" s="241"/>
      <c r="FD74" s="241"/>
      <c r="FE74" s="241"/>
      <c r="FF74" s="241"/>
      <c r="FG74" s="241"/>
      <c r="FH74" s="241"/>
      <c r="FI74" s="241"/>
      <c r="FJ74" s="241"/>
      <c r="FK74" s="241"/>
      <c r="FL74" s="241"/>
      <c r="FM74" s="241"/>
      <c r="FN74" s="241"/>
      <c r="FO74" s="241"/>
      <c r="FP74" s="241"/>
      <c r="FQ74" s="241"/>
      <c r="FR74" s="241"/>
      <c r="FS74" s="241"/>
      <c r="FT74" s="241"/>
      <c r="FU74" s="241"/>
      <c r="FV74" s="241"/>
      <c r="FW74" s="241"/>
      <c r="FX74" s="241"/>
      <c r="FY74" s="241"/>
      <c r="FZ74" s="241"/>
      <c r="GA74" s="241"/>
      <c r="GB74" s="241"/>
      <c r="GC74" s="241"/>
      <c r="GD74" s="241"/>
      <c r="GE74" s="241"/>
      <c r="GF74" s="241"/>
      <c r="GG74" s="241"/>
      <c r="GH74" s="241"/>
      <c r="GI74" s="241"/>
      <c r="GJ74" s="241"/>
      <c r="GK74" s="241"/>
      <c r="GL74" s="241"/>
      <c r="GM74" s="241"/>
      <c r="GN74" s="241"/>
      <c r="GO74" s="241"/>
      <c r="GP74" s="241"/>
      <c r="GQ74" s="241"/>
      <c r="GR74" s="241"/>
      <c r="GS74" s="241"/>
      <c r="GT74" s="241"/>
      <c r="GU74" s="241"/>
      <c r="GV74" s="241"/>
      <c r="GW74" s="241"/>
      <c r="GX74" s="241"/>
      <c r="GY74" s="241"/>
      <c r="GZ74" s="241"/>
      <c r="HA74" s="241"/>
      <c r="HB74" s="241"/>
      <c r="HC74" s="241"/>
      <c r="HD74" s="241"/>
      <c r="HE74" s="241"/>
      <c r="HF74" s="241"/>
      <c r="HG74" s="241"/>
      <c r="HH74" s="241"/>
      <c r="HI74" s="241"/>
      <c r="HJ74" s="241"/>
      <c r="HK74" s="241"/>
      <c r="HL74" s="241"/>
      <c r="HM74" s="241"/>
      <c r="HN74" s="241"/>
      <c r="HO74" s="241"/>
    </row>
    <row r="75" spans="1:223" s="255" customFormat="1" ht="27.6" customHeight="1" x14ac:dyDescent="0.35">
      <c r="A75" s="241"/>
      <c r="B75" s="289" t="s">
        <v>2118</v>
      </c>
      <c r="C75" s="289" t="s">
        <v>2725</v>
      </c>
      <c r="D75" s="289"/>
      <c r="E75" s="299" t="s">
        <v>2119</v>
      </c>
      <c r="F75" s="291" t="s">
        <v>1721</v>
      </c>
      <c r="G75" s="292" t="s">
        <v>2214</v>
      </c>
      <c r="H75" s="292" t="s">
        <v>2213</v>
      </c>
      <c r="I75" s="292">
        <v>12222</v>
      </c>
      <c r="J75" s="293" t="s">
        <v>2120</v>
      </c>
      <c r="K75" s="293" t="s">
        <v>1364</v>
      </c>
      <c r="L75" s="293" t="s">
        <v>1408</v>
      </c>
      <c r="M75" s="294">
        <v>4092</v>
      </c>
      <c r="N75" s="296">
        <v>509679.49968000007</v>
      </c>
      <c r="O75" s="296">
        <v>17227.392000000003</v>
      </c>
      <c r="P75" s="296">
        <v>0</v>
      </c>
      <c r="Q75" s="296"/>
      <c r="R75" s="295">
        <f t="shared" si="1"/>
        <v>526906.89168000012</v>
      </c>
      <c r="S75" s="295"/>
      <c r="T75" s="295"/>
      <c r="U75" s="253">
        <v>4</v>
      </c>
      <c r="V75" s="253">
        <v>1</v>
      </c>
      <c r="W75" s="253">
        <v>1988</v>
      </c>
      <c r="X75" s="297">
        <v>0.05</v>
      </c>
      <c r="Y75" s="348">
        <v>1</v>
      </c>
      <c r="Z75" s="254"/>
      <c r="AA75" s="296"/>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c r="EG75" s="241"/>
      <c r="EH75" s="241"/>
      <c r="EI75" s="241"/>
      <c r="EJ75" s="241"/>
      <c r="EK75" s="241"/>
      <c r="EL75" s="241"/>
      <c r="EM75" s="241"/>
      <c r="EN75" s="241"/>
      <c r="EO75" s="241"/>
      <c r="EP75" s="241"/>
      <c r="EQ75" s="241"/>
      <c r="ER75" s="241"/>
      <c r="ES75" s="241"/>
      <c r="ET75" s="241"/>
      <c r="EU75" s="241"/>
      <c r="EV75" s="241"/>
      <c r="EW75" s="241"/>
      <c r="EX75" s="241"/>
      <c r="EY75" s="241"/>
      <c r="EZ75" s="241"/>
      <c r="FA75" s="241"/>
      <c r="FB75" s="241"/>
      <c r="FC75" s="241"/>
      <c r="FD75" s="241"/>
      <c r="FE75" s="241"/>
      <c r="FF75" s="241"/>
      <c r="FG75" s="241"/>
      <c r="FH75" s="241"/>
      <c r="FI75" s="241"/>
      <c r="FJ75" s="241"/>
      <c r="FK75" s="241"/>
      <c r="FL75" s="241"/>
      <c r="FM75" s="241"/>
      <c r="FN75" s="241"/>
      <c r="FO75" s="241"/>
      <c r="FP75" s="241"/>
      <c r="FQ75" s="241"/>
      <c r="FR75" s="241"/>
      <c r="FS75" s="241"/>
      <c r="FT75" s="241"/>
      <c r="FU75" s="241"/>
      <c r="FV75" s="241"/>
      <c r="FW75" s="241"/>
      <c r="FX75" s="241"/>
      <c r="FY75" s="241"/>
      <c r="FZ75" s="241"/>
      <c r="GA75" s="241"/>
      <c r="GB75" s="241"/>
      <c r="GC75" s="241"/>
      <c r="GD75" s="241"/>
      <c r="GE75" s="241"/>
      <c r="GF75" s="241"/>
      <c r="GG75" s="241"/>
      <c r="GH75" s="241"/>
      <c r="GI75" s="241"/>
      <c r="GJ75" s="241"/>
      <c r="GK75" s="241"/>
      <c r="GL75" s="241"/>
      <c r="GM75" s="241"/>
      <c r="GN75" s="241"/>
      <c r="GO75" s="241"/>
      <c r="GP75" s="241"/>
      <c r="GQ75" s="241"/>
      <c r="GR75" s="241"/>
      <c r="GS75" s="241"/>
      <c r="GT75" s="241"/>
      <c r="GU75" s="241"/>
      <c r="GV75" s="241"/>
      <c r="GW75" s="241"/>
      <c r="GX75" s="241"/>
      <c r="GY75" s="241"/>
      <c r="GZ75" s="241"/>
      <c r="HA75" s="241"/>
      <c r="HB75" s="241"/>
      <c r="HC75" s="241"/>
      <c r="HD75" s="241"/>
      <c r="HE75" s="241"/>
      <c r="HF75" s="241"/>
      <c r="HG75" s="241"/>
      <c r="HH75" s="241"/>
      <c r="HI75" s="241"/>
      <c r="HJ75" s="241"/>
      <c r="HK75" s="241"/>
      <c r="HL75" s="241"/>
      <c r="HM75" s="241"/>
      <c r="HN75" s="241"/>
      <c r="HO75" s="241"/>
    </row>
    <row r="76" spans="1:223" s="255" customFormat="1" ht="27.6" customHeight="1" x14ac:dyDescent="0.35">
      <c r="A76" s="241"/>
      <c r="B76" s="289" t="s">
        <v>214</v>
      </c>
      <c r="C76" s="289" t="s">
        <v>2725</v>
      </c>
      <c r="D76" s="289"/>
      <c r="E76" s="299" t="s">
        <v>215</v>
      </c>
      <c r="F76" s="291" t="s">
        <v>1721</v>
      </c>
      <c r="G76" s="292" t="s">
        <v>2214</v>
      </c>
      <c r="H76" s="292" t="s">
        <v>2213</v>
      </c>
      <c r="I76" s="292">
        <v>12222</v>
      </c>
      <c r="J76" s="293" t="s">
        <v>175</v>
      </c>
      <c r="K76" s="293" t="s">
        <v>1364</v>
      </c>
      <c r="L76" s="293" t="s">
        <v>1408</v>
      </c>
      <c r="M76" s="294">
        <v>4212</v>
      </c>
      <c r="N76" s="296">
        <v>524829.20880000002</v>
      </c>
      <c r="O76" s="296">
        <v>16150.68</v>
      </c>
      <c r="P76" s="296">
        <v>0</v>
      </c>
      <c r="Q76" s="296"/>
      <c r="R76" s="295">
        <f t="shared" si="1"/>
        <v>540979.88880000007</v>
      </c>
      <c r="S76" s="295"/>
      <c r="T76" s="295"/>
      <c r="U76" s="253">
        <v>4</v>
      </c>
      <c r="V76" s="253">
        <v>1</v>
      </c>
      <c r="W76" s="253">
        <v>1988</v>
      </c>
      <c r="X76" s="297">
        <v>0.05</v>
      </c>
      <c r="Y76" s="348">
        <v>1</v>
      </c>
      <c r="Z76" s="254"/>
      <c r="AA76" s="296"/>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c r="EG76" s="241"/>
      <c r="EH76" s="241"/>
      <c r="EI76" s="241"/>
      <c r="EJ76" s="241"/>
      <c r="EK76" s="241"/>
      <c r="EL76" s="241"/>
      <c r="EM76" s="241"/>
      <c r="EN76" s="241"/>
      <c r="EO76" s="241"/>
      <c r="EP76" s="241"/>
      <c r="EQ76" s="241"/>
      <c r="ER76" s="241"/>
      <c r="ES76" s="241"/>
      <c r="ET76" s="241"/>
      <c r="EU76" s="241"/>
      <c r="EV76" s="241"/>
      <c r="EW76" s="241"/>
      <c r="EX76" s="241"/>
      <c r="EY76" s="241"/>
      <c r="EZ76" s="241"/>
      <c r="FA76" s="241"/>
      <c r="FB76" s="241"/>
      <c r="FC76" s="241"/>
      <c r="FD76" s="241"/>
      <c r="FE76" s="241"/>
      <c r="FF76" s="241"/>
      <c r="FG76" s="241"/>
      <c r="FH76" s="241"/>
      <c r="FI76" s="241"/>
      <c r="FJ76" s="241"/>
      <c r="FK76" s="241"/>
      <c r="FL76" s="241"/>
      <c r="FM76" s="241"/>
      <c r="FN76" s="241"/>
      <c r="FO76" s="241"/>
      <c r="FP76" s="241"/>
      <c r="FQ76" s="241"/>
      <c r="FR76" s="241"/>
      <c r="FS76" s="241"/>
      <c r="FT76" s="241"/>
      <c r="FU76" s="241"/>
      <c r="FV76" s="241"/>
      <c r="FW76" s="241"/>
      <c r="FX76" s="241"/>
      <c r="FY76" s="241"/>
      <c r="FZ76" s="241"/>
      <c r="GA76" s="241"/>
      <c r="GB76" s="241"/>
      <c r="GC76" s="241"/>
      <c r="GD76" s="241"/>
      <c r="GE76" s="241"/>
      <c r="GF76" s="241"/>
      <c r="GG76" s="241"/>
      <c r="GH76" s="241"/>
      <c r="GI76" s="241"/>
      <c r="GJ76" s="241"/>
      <c r="GK76" s="241"/>
      <c r="GL76" s="241"/>
      <c r="GM76" s="241"/>
      <c r="GN76" s="241"/>
      <c r="GO76" s="241"/>
      <c r="GP76" s="241"/>
      <c r="GQ76" s="241"/>
      <c r="GR76" s="241"/>
      <c r="GS76" s="241"/>
      <c r="GT76" s="241"/>
      <c r="GU76" s="241"/>
      <c r="GV76" s="241"/>
      <c r="GW76" s="241"/>
      <c r="GX76" s="241"/>
      <c r="GY76" s="241"/>
      <c r="GZ76" s="241"/>
      <c r="HA76" s="241"/>
      <c r="HB76" s="241"/>
      <c r="HC76" s="241"/>
      <c r="HD76" s="241"/>
      <c r="HE76" s="241"/>
      <c r="HF76" s="241"/>
      <c r="HG76" s="241"/>
      <c r="HH76" s="241"/>
      <c r="HI76" s="241"/>
      <c r="HJ76" s="241"/>
      <c r="HK76" s="241"/>
      <c r="HL76" s="241"/>
      <c r="HM76" s="241"/>
      <c r="HN76" s="241"/>
      <c r="HO76" s="241"/>
    </row>
    <row r="77" spans="1:223" s="255" customFormat="1" ht="27.6" customHeight="1" x14ac:dyDescent="0.35">
      <c r="A77" s="241"/>
      <c r="B77" s="289" t="s">
        <v>211</v>
      </c>
      <c r="C77" s="289" t="s">
        <v>2725</v>
      </c>
      <c r="D77" s="289"/>
      <c r="E77" s="299" t="s">
        <v>212</v>
      </c>
      <c r="F77" s="291" t="s">
        <v>1721</v>
      </c>
      <c r="G77" s="292" t="s">
        <v>2214</v>
      </c>
      <c r="H77" s="292" t="s">
        <v>2213</v>
      </c>
      <c r="I77" s="292">
        <v>12222</v>
      </c>
      <c r="J77" s="293" t="s">
        <v>213</v>
      </c>
      <c r="K77" s="293" t="s">
        <v>1364</v>
      </c>
      <c r="L77" s="293" t="s">
        <v>1408</v>
      </c>
      <c r="M77" s="294">
        <v>4212</v>
      </c>
      <c r="N77" s="296">
        <v>524829.20880000002</v>
      </c>
      <c r="O77" s="296">
        <v>16150.68</v>
      </c>
      <c r="P77" s="296">
        <v>0</v>
      </c>
      <c r="Q77" s="296"/>
      <c r="R77" s="295">
        <f t="shared" si="1"/>
        <v>540979.88880000007</v>
      </c>
      <c r="S77" s="295"/>
      <c r="T77" s="295"/>
      <c r="U77" s="253">
        <v>4</v>
      </c>
      <c r="V77" s="253">
        <v>1</v>
      </c>
      <c r="W77" s="253">
        <v>1988</v>
      </c>
      <c r="X77" s="297">
        <v>0.05</v>
      </c>
      <c r="Y77" s="348">
        <v>1</v>
      </c>
      <c r="Z77" s="254"/>
      <c r="AA77" s="296"/>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241"/>
      <c r="DV77" s="241"/>
      <c r="DW77" s="241"/>
      <c r="DX77" s="241"/>
      <c r="DY77" s="241"/>
      <c r="DZ77" s="241"/>
      <c r="EA77" s="241"/>
      <c r="EB77" s="241"/>
      <c r="EC77" s="241"/>
      <c r="ED77" s="241"/>
      <c r="EE77" s="241"/>
      <c r="EF77" s="241"/>
      <c r="EG77" s="241"/>
      <c r="EH77" s="241"/>
      <c r="EI77" s="241"/>
      <c r="EJ77" s="241"/>
      <c r="EK77" s="241"/>
      <c r="EL77" s="241"/>
      <c r="EM77" s="241"/>
      <c r="EN77" s="241"/>
      <c r="EO77" s="241"/>
      <c r="EP77" s="241"/>
      <c r="EQ77" s="241"/>
      <c r="ER77" s="241"/>
      <c r="ES77" s="241"/>
      <c r="ET77" s="241"/>
      <c r="EU77" s="241"/>
      <c r="EV77" s="241"/>
      <c r="EW77" s="241"/>
      <c r="EX77" s="241"/>
      <c r="EY77" s="241"/>
      <c r="EZ77" s="241"/>
      <c r="FA77" s="241"/>
      <c r="FB77" s="241"/>
      <c r="FC77" s="241"/>
      <c r="FD77" s="241"/>
      <c r="FE77" s="241"/>
      <c r="FF77" s="241"/>
      <c r="FG77" s="241"/>
      <c r="FH77" s="241"/>
      <c r="FI77" s="241"/>
      <c r="FJ77" s="241"/>
      <c r="FK77" s="241"/>
      <c r="FL77" s="241"/>
      <c r="FM77" s="241"/>
      <c r="FN77" s="241"/>
      <c r="FO77" s="241"/>
      <c r="FP77" s="241"/>
      <c r="FQ77" s="241"/>
      <c r="FR77" s="241"/>
      <c r="FS77" s="241"/>
      <c r="FT77" s="241"/>
      <c r="FU77" s="241"/>
      <c r="FV77" s="241"/>
      <c r="FW77" s="241"/>
      <c r="FX77" s="241"/>
      <c r="FY77" s="241"/>
      <c r="FZ77" s="241"/>
      <c r="GA77" s="241"/>
      <c r="GB77" s="241"/>
      <c r="GC77" s="241"/>
      <c r="GD77" s="241"/>
      <c r="GE77" s="241"/>
      <c r="GF77" s="241"/>
      <c r="GG77" s="241"/>
      <c r="GH77" s="241"/>
      <c r="GI77" s="241"/>
      <c r="GJ77" s="241"/>
      <c r="GK77" s="241"/>
      <c r="GL77" s="241"/>
      <c r="GM77" s="241"/>
      <c r="GN77" s="241"/>
      <c r="GO77" s="241"/>
      <c r="GP77" s="241"/>
      <c r="GQ77" s="241"/>
      <c r="GR77" s="241"/>
      <c r="GS77" s="241"/>
      <c r="GT77" s="241"/>
      <c r="GU77" s="241"/>
      <c r="GV77" s="241"/>
      <c r="GW77" s="241"/>
      <c r="GX77" s="241"/>
      <c r="GY77" s="241"/>
      <c r="GZ77" s="241"/>
      <c r="HA77" s="241"/>
      <c r="HB77" s="241"/>
      <c r="HC77" s="241"/>
      <c r="HD77" s="241"/>
      <c r="HE77" s="241"/>
      <c r="HF77" s="241"/>
      <c r="HG77" s="241"/>
      <c r="HH77" s="241"/>
      <c r="HI77" s="241"/>
      <c r="HJ77" s="241"/>
      <c r="HK77" s="241"/>
      <c r="HL77" s="241"/>
      <c r="HM77" s="241"/>
      <c r="HN77" s="241"/>
      <c r="HO77" s="241"/>
    </row>
    <row r="78" spans="1:223" s="255" customFormat="1" ht="27.6" customHeight="1" x14ac:dyDescent="0.35">
      <c r="A78" s="241"/>
      <c r="B78" s="289" t="s">
        <v>1964</v>
      </c>
      <c r="C78" s="289" t="s">
        <v>2725</v>
      </c>
      <c r="D78" s="289"/>
      <c r="E78" s="299" t="s">
        <v>1965</v>
      </c>
      <c r="F78" s="291" t="s">
        <v>1721</v>
      </c>
      <c r="G78" s="292" t="s">
        <v>2214</v>
      </c>
      <c r="H78" s="292" t="s">
        <v>2213</v>
      </c>
      <c r="I78" s="292">
        <v>12222</v>
      </c>
      <c r="J78" s="293" t="s">
        <v>1966</v>
      </c>
      <c r="K78" s="293" t="s">
        <v>1364</v>
      </c>
      <c r="L78" s="293" t="s">
        <v>1408</v>
      </c>
      <c r="M78" s="294">
        <v>4212</v>
      </c>
      <c r="N78" s="296">
        <v>524829.20880000002</v>
      </c>
      <c r="O78" s="296">
        <v>16150.68</v>
      </c>
      <c r="P78" s="296">
        <v>0</v>
      </c>
      <c r="Q78" s="296"/>
      <c r="R78" s="295">
        <f t="shared" si="1"/>
        <v>540979.88880000007</v>
      </c>
      <c r="S78" s="295"/>
      <c r="T78" s="295"/>
      <c r="U78" s="253">
        <v>4</v>
      </c>
      <c r="V78" s="253">
        <v>1</v>
      </c>
      <c r="W78" s="253">
        <v>1988</v>
      </c>
      <c r="X78" s="297">
        <v>0.05</v>
      </c>
      <c r="Y78" s="348">
        <v>1</v>
      </c>
      <c r="Z78" s="254"/>
      <c r="AA78" s="296"/>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c r="CE78" s="241"/>
      <c r="CF78" s="241"/>
      <c r="CG78" s="241"/>
      <c r="CH78" s="241"/>
      <c r="CI78" s="241"/>
      <c r="CJ78" s="241"/>
      <c r="CK78" s="241"/>
      <c r="CL78" s="241"/>
      <c r="CM78" s="241"/>
      <c r="CN78" s="241"/>
      <c r="CO78" s="241"/>
      <c r="CP78" s="241"/>
      <c r="CQ78" s="241"/>
      <c r="CR78" s="241"/>
      <c r="CS78" s="241"/>
      <c r="CT78" s="241"/>
      <c r="CU78" s="241"/>
      <c r="CV78" s="241"/>
      <c r="CW78" s="241"/>
      <c r="CX78" s="241"/>
      <c r="CY78" s="241"/>
      <c r="CZ78" s="241"/>
      <c r="DA78" s="241"/>
      <c r="DB78" s="241"/>
      <c r="DC78" s="241"/>
      <c r="DD78" s="241"/>
      <c r="DE78" s="241"/>
      <c r="DF78" s="241"/>
      <c r="DG78" s="241"/>
      <c r="DH78" s="241"/>
      <c r="DI78" s="241"/>
      <c r="DJ78" s="241"/>
      <c r="DK78" s="241"/>
      <c r="DL78" s="241"/>
      <c r="DM78" s="241"/>
      <c r="DN78" s="241"/>
      <c r="DO78" s="241"/>
      <c r="DP78" s="241"/>
      <c r="DQ78" s="241"/>
      <c r="DR78" s="241"/>
      <c r="DS78" s="241"/>
      <c r="DT78" s="241"/>
      <c r="DU78" s="241"/>
      <c r="DV78" s="241"/>
      <c r="DW78" s="241"/>
      <c r="DX78" s="241"/>
      <c r="DY78" s="241"/>
      <c r="DZ78" s="241"/>
      <c r="EA78" s="241"/>
      <c r="EB78" s="241"/>
      <c r="EC78" s="241"/>
      <c r="ED78" s="241"/>
      <c r="EE78" s="241"/>
      <c r="EF78" s="241"/>
      <c r="EG78" s="241"/>
      <c r="EH78" s="241"/>
      <c r="EI78" s="241"/>
      <c r="EJ78" s="241"/>
      <c r="EK78" s="241"/>
      <c r="EL78" s="241"/>
      <c r="EM78" s="241"/>
      <c r="EN78" s="241"/>
      <c r="EO78" s="241"/>
      <c r="EP78" s="241"/>
      <c r="EQ78" s="241"/>
      <c r="ER78" s="241"/>
      <c r="ES78" s="241"/>
      <c r="ET78" s="241"/>
      <c r="EU78" s="241"/>
      <c r="EV78" s="241"/>
      <c r="EW78" s="241"/>
      <c r="EX78" s="241"/>
      <c r="EY78" s="241"/>
      <c r="EZ78" s="241"/>
      <c r="FA78" s="241"/>
      <c r="FB78" s="241"/>
      <c r="FC78" s="241"/>
      <c r="FD78" s="241"/>
      <c r="FE78" s="241"/>
      <c r="FF78" s="241"/>
      <c r="FG78" s="241"/>
      <c r="FH78" s="241"/>
      <c r="FI78" s="241"/>
      <c r="FJ78" s="241"/>
      <c r="FK78" s="241"/>
      <c r="FL78" s="241"/>
      <c r="FM78" s="241"/>
      <c r="FN78" s="241"/>
      <c r="FO78" s="241"/>
      <c r="FP78" s="241"/>
      <c r="FQ78" s="241"/>
      <c r="FR78" s="241"/>
      <c r="FS78" s="241"/>
      <c r="FT78" s="241"/>
      <c r="FU78" s="241"/>
      <c r="FV78" s="241"/>
      <c r="FW78" s="241"/>
      <c r="FX78" s="241"/>
      <c r="FY78" s="241"/>
      <c r="FZ78" s="241"/>
      <c r="GA78" s="241"/>
      <c r="GB78" s="241"/>
      <c r="GC78" s="241"/>
      <c r="GD78" s="241"/>
      <c r="GE78" s="241"/>
      <c r="GF78" s="241"/>
      <c r="GG78" s="241"/>
      <c r="GH78" s="241"/>
      <c r="GI78" s="241"/>
      <c r="GJ78" s="241"/>
      <c r="GK78" s="241"/>
      <c r="GL78" s="241"/>
      <c r="GM78" s="241"/>
      <c r="GN78" s="241"/>
      <c r="GO78" s="241"/>
      <c r="GP78" s="241"/>
      <c r="GQ78" s="241"/>
      <c r="GR78" s="241"/>
      <c r="GS78" s="241"/>
      <c r="GT78" s="241"/>
      <c r="GU78" s="241"/>
      <c r="GV78" s="241"/>
      <c r="GW78" s="241"/>
      <c r="GX78" s="241"/>
      <c r="GY78" s="241"/>
      <c r="GZ78" s="241"/>
      <c r="HA78" s="241"/>
      <c r="HB78" s="241"/>
      <c r="HC78" s="241"/>
      <c r="HD78" s="241"/>
      <c r="HE78" s="241"/>
      <c r="HF78" s="241"/>
      <c r="HG78" s="241"/>
      <c r="HH78" s="241"/>
      <c r="HI78" s="241"/>
      <c r="HJ78" s="241"/>
      <c r="HK78" s="241"/>
      <c r="HL78" s="241"/>
      <c r="HM78" s="241"/>
      <c r="HN78" s="241"/>
      <c r="HO78" s="241"/>
    </row>
    <row r="79" spans="1:223" s="255" customFormat="1" ht="27.6" customHeight="1" x14ac:dyDescent="0.35">
      <c r="A79" s="241"/>
      <c r="B79" s="289" t="s">
        <v>1961</v>
      </c>
      <c r="C79" s="289" t="s">
        <v>2725</v>
      </c>
      <c r="D79" s="289"/>
      <c r="E79" s="299" t="s">
        <v>1962</v>
      </c>
      <c r="F79" s="291" t="s">
        <v>1721</v>
      </c>
      <c r="G79" s="292" t="s">
        <v>2214</v>
      </c>
      <c r="H79" s="292" t="s">
        <v>2213</v>
      </c>
      <c r="I79" s="292">
        <v>12222</v>
      </c>
      <c r="J79" s="293" t="s">
        <v>1963</v>
      </c>
      <c r="K79" s="293" t="s">
        <v>1364</v>
      </c>
      <c r="L79" s="293" t="s">
        <v>1408</v>
      </c>
      <c r="M79" s="294">
        <v>4212</v>
      </c>
      <c r="N79" s="296">
        <v>524829.20880000002</v>
      </c>
      <c r="O79" s="296">
        <v>16150.68</v>
      </c>
      <c r="P79" s="296">
        <v>0</v>
      </c>
      <c r="Q79" s="296"/>
      <c r="R79" s="295">
        <f t="shared" si="1"/>
        <v>540979.88880000007</v>
      </c>
      <c r="S79" s="295"/>
      <c r="T79" s="295"/>
      <c r="U79" s="253">
        <v>4</v>
      </c>
      <c r="V79" s="253">
        <v>1</v>
      </c>
      <c r="W79" s="253">
        <v>1988</v>
      </c>
      <c r="X79" s="297">
        <v>0.05</v>
      </c>
      <c r="Y79" s="348">
        <v>1</v>
      </c>
      <c r="Z79" s="254"/>
      <c r="AA79" s="296"/>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c r="CE79" s="241"/>
      <c r="CF79" s="241"/>
      <c r="CG79" s="241"/>
      <c r="CH79" s="241"/>
      <c r="CI79" s="241"/>
      <c r="CJ79" s="241"/>
      <c r="CK79" s="241"/>
      <c r="CL79" s="241"/>
      <c r="CM79" s="241"/>
      <c r="CN79" s="241"/>
      <c r="CO79" s="241"/>
      <c r="CP79" s="241"/>
      <c r="CQ79" s="241"/>
      <c r="CR79" s="241"/>
      <c r="CS79" s="241"/>
      <c r="CT79" s="241"/>
      <c r="CU79" s="241"/>
      <c r="CV79" s="241"/>
      <c r="CW79" s="241"/>
      <c r="CX79" s="241"/>
      <c r="CY79" s="241"/>
      <c r="CZ79" s="241"/>
      <c r="DA79" s="241"/>
      <c r="DB79" s="241"/>
      <c r="DC79" s="241"/>
      <c r="DD79" s="241"/>
      <c r="DE79" s="241"/>
      <c r="DF79" s="241"/>
      <c r="DG79" s="241"/>
      <c r="DH79" s="241"/>
      <c r="DI79" s="241"/>
      <c r="DJ79" s="241"/>
      <c r="DK79" s="241"/>
      <c r="DL79" s="241"/>
      <c r="DM79" s="241"/>
      <c r="DN79" s="241"/>
      <c r="DO79" s="241"/>
      <c r="DP79" s="241"/>
      <c r="DQ79" s="241"/>
      <c r="DR79" s="241"/>
      <c r="DS79" s="241"/>
      <c r="DT79" s="241"/>
      <c r="DU79" s="241"/>
      <c r="DV79" s="241"/>
      <c r="DW79" s="241"/>
      <c r="DX79" s="241"/>
      <c r="DY79" s="241"/>
      <c r="DZ79" s="241"/>
      <c r="EA79" s="241"/>
      <c r="EB79" s="241"/>
      <c r="EC79" s="241"/>
      <c r="ED79" s="241"/>
      <c r="EE79" s="241"/>
      <c r="EF79" s="241"/>
      <c r="EG79" s="241"/>
      <c r="EH79" s="241"/>
      <c r="EI79" s="241"/>
      <c r="EJ79" s="241"/>
      <c r="EK79" s="241"/>
      <c r="EL79" s="241"/>
      <c r="EM79" s="241"/>
      <c r="EN79" s="241"/>
      <c r="EO79" s="241"/>
      <c r="EP79" s="241"/>
      <c r="EQ79" s="241"/>
      <c r="ER79" s="241"/>
      <c r="ES79" s="241"/>
      <c r="ET79" s="241"/>
      <c r="EU79" s="241"/>
      <c r="EV79" s="241"/>
      <c r="EW79" s="241"/>
      <c r="EX79" s="241"/>
      <c r="EY79" s="241"/>
      <c r="EZ79" s="241"/>
      <c r="FA79" s="241"/>
      <c r="FB79" s="241"/>
      <c r="FC79" s="241"/>
      <c r="FD79" s="241"/>
      <c r="FE79" s="241"/>
      <c r="FF79" s="241"/>
      <c r="FG79" s="241"/>
      <c r="FH79" s="241"/>
      <c r="FI79" s="241"/>
      <c r="FJ79" s="241"/>
      <c r="FK79" s="241"/>
      <c r="FL79" s="241"/>
      <c r="FM79" s="241"/>
      <c r="FN79" s="241"/>
      <c r="FO79" s="241"/>
      <c r="FP79" s="241"/>
      <c r="FQ79" s="241"/>
      <c r="FR79" s="241"/>
      <c r="FS79" s="241"/>
      <c r="FT79" s="241"/>
      <c r="FU79" s="241"/>
      <c r="FV79" s="241"/>
      <c r="FW79" s="241"/>
      <c r="FX79" s="241"/>
      <c r="FY79" s="241"/>
      <c r="FZ79" s="241"/>
      <c r="GA79" s="241"/>
      <c r="GB79" s="241"/>
      <c r="GC79" s="241"/>
      <c r="GD79" s="241"/>
      <c r="GE79" s="241"/>
      <c r="GF79" s="241"/>
      <c r="GG79" s="241"/>
      <c r="GH79" s="241"/>
      <c r="GI79" s="241"/>
      <c r="GJ79" s="241"/>
      <c r="GK79" s="241"/>
      <c r="GL79" s="241"/>
      <c r="GM79" s="241"/>
      <c r="GN79" s="241"/>
      <c r="GO79" s="241"/>
      <c r="GP79" s="241"/>
      <c r="GQ79" s="241"/>
      <c r="GR79" s="241"/>
      <c r="GS79" s="241"/>
      <c r="GT79" s="241"/>
      <c r="GU79" s="241"/>
      <c r="GV79" s="241"/>
      <c r="GW79" s="241"/>
      <c r="GX79" s="241"/>
      <c r="GY79" s="241"/>
      <c r="GZ79" s="241"/>
      <c r="HA79" s="241"/>
      <c r="HB79" s="241"/>
      <c r="HC79" s="241"/>
      <c r="HD79" s="241"/>
      <c r="HE79" s="241"/>
      <c r="HF79" s="241"/>
      <c r="HG79" s="241"/>
      <c r="HH79" s="241"/>
      <c r="HI79" s="241"/>
      <c r="HJ79" s="241"/>
      <c r="HK79" s="241"/>
      <c r="HL79" s="241"/>
      <c r="HM79" s="241"/>
      <c r="HN79" s="241"/>
      <c r="HO79" s="241"/>
    </row>
    <row r="80" spans="1:223" s="255" customFormat="1" ht="27.6" customHeight="1" x14ac:dyDescent="0.35">
      <c r="A80" s="241"/>
      <c r="B80" s="289" t="s">
        <v>1958</v>
      </c>
      <c r="C80" s="289" t="s">
        <v>2725</v>
      </c>
      <c r="D80" s="289"/>
      <c r="E80" s="299" t="s">
        <v>1959</v>
      </c>
      <c r="F80" s="291" t="s">
        <v>1721</v>
      </c>
      <c r="G80" s="292" t="s">
        <v>2214</v>
      </c>
      <c r="H80" s="292" t="s">
        <v>2213</v>
      </c>
      <c r="I80" s="292">
        <v>12222</v>
      </c>
      <c r="J80" s="293" t="s">
        <v>1960</v>
      </c>
      <c r="K80" s="293" t="s">
        <v>1364</v>
      </c>
      <c r="L80" s="293" t="s">
        <v>1247</v>
      </c>
      <c r="M80" s="294">
        <v>1826</v>
      </c>
      <c r="N80" s="296">
        <v>216424.416</v>
      </c>
      <c r="O80" s="296">
        <v>2153.4240000000004</v>
      </c>
      <c r="P80" s="296">
        <v>0</v>
      </c>
      <c r="Q80" s="296"/>
      <c r="R80" s="295">
        <f t="shared" si="1"/>
        <v>218577.84</v>
      </c>
      <c r="S80" s="295"/>
      <c r="T80" s="295"/>
      <c r="U80" s="253">
        <v>4</v>
      </c>
      <c r="V80" s="253">
        <v>1</v>
      </c>
      <c r="W80" s="253">
        <v>1988</v>
      </c>
      <c r="X80" s="297">
        <v>0.05</v>
      </c>
      <c r="Y80" s="348">
        <v>1</v>
      </c>
      <c r="Z80" s="254"/>
      <c r="AA80" s="296"/>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1"/>
      <c r="BR80" s="241"/>
      <c r="BS80" s="241"/>
      <c r="BT80" s="241"/>
      <c r="BU80" s="241"/>
      <c r="BV80" s="241"/>
      <c r="BW80" s="241"/>
      <c r="BX80" s="241"/>
      <c r="BY80" s="241"/>
      <c r="BZ80" s="241"/>
      <c r="CA80" s="241"/>
      <c r="CB80" s="241"/>
      <c r="CC80" s="241"/>
      <c r="CD80" s="241"/>
      <c r="CE80" s="241"/>
      <c r="CF80" s="241"/>
      <c r="CG80" s="241"/>
      <c r="CH80" s="241"/>
      <c r="CI80" s="241"/>
      <c r="CJ80" s="241"/>
      <c r="CK80" s="241"/>
      <c r="CL80" s="241"/>
      <c r="CM80" s="241"/>
      <c r="CN80" s="241"/>
      <c r="CO80" s="241"/>
      <c r="CP80" s="241"/>
      <c r="CQ80" s="241"/>
      <c r="CR80" s="241"/>
      <c r="CS80" s="241"/>
      <c r="CT80" s="241"/>
      <c r="CU80" s="241"/>
      <c r="CV80" s="241"/>
      <c r="CW80" s="241"/>
      <c r="CX80" s="241"/>
      <c r="CY80" s="241"/>
      <c r="CZ80" s="241"/>
      <c r="DA80" s="241"/>
      <c r="DB80" s="241"/>
      <c r="DC80" s="241"/>
      <c r="DD80" s="241"/>
      <c r="DE80" s="241"/>
      <c r="DF80" s="241"/>
      <c r="DG80" s="241"/>
      <c r="DH80" s="241"/>
      <c r="DI80" s="241"/>
      <c r="DJ80" s="241"/>
      <c r="DK80" s="241"/>
      <c r="DL80" s="241"/>
      <c r="DM80" s="241"/>
      <c r="DN80" s="241"/>
      <c r="DO80" s="241"/>
      <c r="DP80" s="241"/>
      <c r="DQ80" s="241"/>
      <c r="DR80" s="241"/>
      <c r="DS80" s="241"/>
      <c r="DT80" s="241"/>
      <c r="DU80" s="241"/>
      <c r="DV80" s="241"/>
      <c r="DW80" s="241"/>
      <c r="DX80" s="241"/>
      <c r="DY80" s="241"/>
      <c r="DZ80" s="241"/>
      <c r="EA80" s="241"/>
      <c r="EB80" s="241"/>
      <c r="EC80" s="241"/>
      <c r="ED80" s="241"/>
      <c r="EE80" s="241"/>
      <c r="EF80" s="241"/>
      <c r="EG80" s="241"/>
      <c r="EH80" s="241"/>
      <c r="EI80" s="241"/>
      <c r="EJ80" s="241"/>
      <c r="EK80" s="241"/>
      <c r="EL80" s="241"/>
      <c r="EM80" s="241"/>
      <c r="EN80" s="241"/>
      <c r="EO80" s="241"/>
      <c r="EP80" s="241"/>
      <c r="EQ80" s="241"/>
      <c r="ER80" s="241"/>
      <c r="ES80" s="241"/>
      <c r="ET80" s="241"/>
      <c r="EU80" s="241"/>
      <c r="EV80" s="241"/>
      <c r="EW80" s="241"/>
      <c r="EX80" s="241"/>
      <c r="EY80" s="241"/>
      <c r="EZ80" s="241"/>
      <c r="FA80" s="241"/>
      <c r="FB80" s="241"/>
      <c r="FC80" s="241"/>
      <c r="FD80" s="241"/>
      <c r="FE80" s="241"/>
      <c r="FF80" s="241"/>
      <c r="FG80" s="241"/>
      <c r="FH80" s="241"/>
      <c r="FI80" s="241"/>
      <c r="FJ80" s="241"/>
      <c r="FK80" s="241"/>
      <c r="FL80" s="241"/>
      <c r="FM80" s="241"/>
      <c r="FN80" s="241"/>
      <c r="FO80" s="241"/>
      <c r="FP80" s="241"/>
      <c r="FQ80" s="241"/>
      <c r="FR80" s="241"/>
      <c r="FS80" s="241"/>
      <c r="FT80" s="241"/>
      <c r="FU80" s="241"/>
      <c r="FV80" s="241"/>
      <c r="FW80" s="241"/>
      <c r="FX80" s="241"/>
      <c r="FY80" s="241"/>
      <c r="FZ80" s="241"/>
      <c r="GA80" s="241"/>
      <c r="GB80" s="241"/>
      <c r="GC80" s="241"/>
      <c r="GD80" s="241"/>
      <c r="GE80" s="241"/>
      <c r="GF80" s="241"/>
      <c r="GG80" s="241"/>
      <c r="GH80" s="241"/>
      <c r="GI80" s="241"/>
      <c r="GJ80" s="241"/>
      <c r="GK80" s="241"/>
      <c r="GL80" s="241"/>
      <c r="GM80" s="241"/>
      <c r="GN80" s="241"/>
      <c r="GO80" s="241"/>
      <c r="GP80" s="241"/>
      <c r="GQ80" s="241"/>
      <c r="GR80" s="241"/>
      <c r="GS80" s="241"/>
      <c r="GT80" s="241"/>
      <c r="GU80" s="241"/>
      <c r="GV80" s="241"/>
      <c r="GW80" s="241"/>
      <c r="GX80" s="241"/>
      <c r="GY80" s="241"/>
      <c r="GZ80" s="241"/>
      <c r="HA80" s="241"/>
      <c r="HB80" s="241"/>
      <c r="HC80" s="241"/>
      <c r="HD80" s="241"/>
      <c r="HE80" s="241"/>
      <c r="HF80" s="241"/>
      <c r="HG80" s="241"/>
      <c r="HH80" s="241"/>
      <c r="HI80" s="241"/>
      <c r="HJ80" s="241"/>
      <c r="HK80" s="241"/>
      <c r="HL80" s="241"/>
      <c r="HM80" s="241"/>
      <c r="HN80" s="241"/>
      <c r="HO80" s="241"/>
    </row>
    <row r="81" spans="1:223" s="255" customFormat="1" ht="27.6" customHeight="1" x14ac:dyDescent="0.35">
      <c r="A81" s="241"/>
      <c r="B81" s="289" t="s">
        <v>1955</v>
      </c>
      <c r="C81" s="289" t="s">
        <v>2725</v>
      </c>
      <c r="D81" s="289"/>
      <c r="E81" s="299" t="s">
        <v>1956</v>
      </c>
      <c r="F81" s="291" t="s">
        <v>1721</v>
      </c>
      <c r="G81" s="292" t="s">
        <v>2214</v>
      </c>
      <c r="H81" s="292" t="s">
        <v>2213</v>
      </c>
      <c r="I81" s="292">
        <v>12222</v>
      </c>
      <c r="J81" s="293" t="s">
        <v>1957</v>
      </c>
      <c r="K81" s="293" t="s">
        <v>1364</v>
      </c>
      <c r="L81" s="293" t="s">
        <v>1247</v>
      </c>
      <c r="M81" s="294">
        <v>1826</v>
      </c>
      <c r="N81" s="296">
        <v>216424.416</v>
      </c>
      <c r="O81" s="296">
        <v>2153.4240000000004</v>
      </c>
      <c r="P81" s="296">
        <v>0</v>
      </c>
      <c r="Q81" s="296"/>
      <c r="R81" s="295">
        <f t="shared" si="1"/>
        <v>218577.84</v>
      </c>
      <c r="S81" s="295"/>
      <c r="T81" s="295"/>
      <c r="U81" s="253">
        <v>4</v>
      </c>
      <c r="V81" s="253">
        <v>1</v>
      </c>
      <c r="W81" s="253">
        <v>1988</v>
      </c>
      <c r="X81" s="297">
        <v>0.05</v>
      </c>
      <c r="Y81" s="348">
        <v>1</v>
      </c>
      <c r="Z81" s="254"/>
      <c r="AA81" s="296"/>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1"/>
      <c r="CB81" s="241"/>
      <c r="CC81" s="241"/>
      <c r="CD81" s="241"/>
      <c r="CE81" s="241"/>
      <c r="CF81" s="241"/>
      <c r="CG81" s="241"/>
      <c r="CH81" s="241"/>
      <c r="CI81" s="241"/>
      <c r="CJ81" s="241"/>
      <c r="CK81" s="241"/>
      <c r="CL81" s="241"/>
      <c r="CM81" s="241"/>
      <c r="CN81" s="241"/>
      <c r="CO81" s="241"/>
      <c r="CP81" s="241"/>
      <c r="CQ81" s="241"/>
      <c r="CR81" s="241"/>
      <c r="CS81" s="241"/>
      <c r="CT81" s="241"/>
      <c r="CU81" s="241"/>
      <c r="CV81" s="241"/>
      <c r="CW81" s="241"/>
      <c r="CX81" s="241"/>
      <c r="CY81" s="241"/>
      <c r="CZ81" s="241"/>
      <c r="DA81" s="241"/>
      <c r="DB81" s="241"/>
      <c r="DC81" s="241"/>
      <c r="DD81" s="241"/>
      <c r="DE81" s="241"/>
      <c r="DF81" s="241"/>
      <c r="DG81" s="241"/>
      <c r="DH81" s="241"/>
      <c r="DI81" s="241"/>
      <c r="DJ81" s="241"/>
      <c r="DK81" s="241"/>
      <c r="DL81" s="241"/>
      <c r="DM81" s="241"/>
      <c r="DN81" s="241"/>
      <c r="DO81" s="241"/>
      <c r="DP81" s="241"/>
      <c r="DQ81" s="241"/>
      <c r="DR81" s="241"/>
      <c r="DS81" s="241"/>
      <c r="DT81" s="241"/>
      <c r="DU81" s="241"/>
      <c r="DV81" s="241"/>
      <c r="DW81" s="241"/>
      <c r="DX81" s="241"/>
      <c r="DY81" s="241"/>
      <c r="DZ81" s="241"/>
      <c r="EA81" s="241"/>
      <c r="EB81" s="241"/>
      <c r="EC81" s="241"/>
      <c r="ED81" s="241"/>
      <c r="EE81" s="241"/>
      <c r="EF81" s="241"/>
      <c r="EG81" s="241"/>
      <c r="EH81" s="241"/>
      <c r="EI81" s="241"/>
      <c r="EJ81" s="241"/>
      <c r="EK81" s="241"/>
      <c r="EL81" s="241"/>
      <c r="EM81" s="241"/>
      <c r="EN81" s="241"/>
      <c r="EO81" s="241"/>
      <c r="EP81" s="241"/>
      <c r="EQ81" s="241"/>
      <c r="ER81" s="241"/>
      <c r="ES81" s="241"/>
      <c r="ET81" s="241"/>
      <c r="EU81" s="241"/>
      <c r="EV81" s="241"/>
      <c r="EW81" s="241"/>
      <c r="EX81" s="241"/>
      <c r="EY81" s="241"/>
      <c r="EZ81" s="241"/>
      <c r="FA81" s="241"/>
      <c r="FB81" s="241"/>
      <c r="FC81" s="241"/>
      <c r="FD81" s="241"/>
      <c r="FE81" s="241"/>
      <c r="FF81" s="241"/>
      <c r="FG81" s="241"/>
      <c r="FH81" s="241"/>
      <c r="FI81" s="241"/>
      <c r="FJ81" s="241"/>
      <c r="FK81" s="241"/>
      <c r="FL81" s="241"/>
      <c r="FM81" s="241"/>
      <c r="FN81" s="241"/>
      <c r="FO81" s="241"/>
      <c r="FP81" s="241"/>
      <c r="FQ81" s="241"/>
      <c r="FR81" s="241"/>
      <c r="FS81" s="241"/>
      <c r="FT81" s="241"/>
      <c r="FU81" s="241"/>
      <c r="FV81" s="241"/>
      <c r="FW81" s="241"/>
      <c r="FX81" s="241"/>
      <c r="FY81" s="241"/>
      <c r="FZ81" s="241"/>
      <c r="GA81" s="241"/>
      <c r="GB81" s="241"/>
      <c r="GC81" s="241"/>
      <c r="GD81" s="241"/>
      <c r="GE81" s="241"/>
      <c r="GF81" s="241"/>
      <c r="GG81" s="241"/>
      <c r="GH81" s="241"/>
      <c r="GI81" s="241"/>
      <c r="GJ81" s="241"/>
      <c r="GK81" s="241"/>
      <c r="GL81" s="241"/>
      <c r="GM81" s="241"/>
      <c r="GN81" s="241"/>
      <c r="GO81" s="241"/>
      <c r="GP81" s="241"/>
      <c r="GQ81" s="241"/>
      <c r="GR81" s="241"/>
      <c r="GS81" s="241"/>
      <c r="GT81" s="241"/>
      <c r="GU81" s="241"/>
      <c r="GV81" s="241"/>
      <c r="GW81" s="241"/>
      <c r="GX81" s="241"/>
      <c r="GY81" s="241"/>
      <c r="GZ81" s="241"/>
      <c r="HA81" s="241"/>
      <c r="HB81" s="241"/>
      <c r="HC81" s="241"/>
      <c r="HD81" s="241"/>
      <c r="HE81" s="241"/>
      <c r="HF81" s="241"/>
      <c r="HG81" s="241"/>
      <c r="HH81" s="241"/>
      <c r="HI81" s="241"/>
      <c r="HJ81" s="241"/>
      <c r="HK81" s="241"/>
      <c r="HL81" s="241"/>
      <c r="HM81" s="241"/>
      <c r="HN81" s="241"/>
      <c r="HO81" s="241"/>
    </row>
    <row r="82" spans="1:223" s="255" customFormat="1" ht="27.6" customHeight="1" x14ac:dyDescent="0.35">
      <c r="A82" s="241"/>
      <c r="B82" s="289" t="s">
        <v>1248</v>
      </c>
      <c r="C82" s="289" t="s">
        <v>2725</v>
      </c>
      <c r="D82" s="289"/>
      <c r="E82" s="299" t="s">
        <v>1249</v>
      </c>
      <c r="F82" s="291" t="s">
        <v>1721</v>
      </c>
      <c r="G82" s="292" t="s">
        <v>2214</v>
      </c>
      <c r="H82" s="292" t="s">
        <v>2213</v>
      </c>
      <c r="I82" s="292">
        <v>12222</v>
      </c>
      <c r="J82" s="293" t="s">
        <v>1250</v>
      </c>
      <c r="K82" s="293" t="s">
        <v>1364</v>
      </c>
      <c r="L82" s="293" t="s">
        <v>1247</v>
      </c>
      <c r="M82" s="294">
        <v>1826</v>
      </c>
      <c r="N82" s="296">
        <v>216424.416</v>
      </c>
      <c r="O82" s="296">
        <v>2153.4240000000004</v>
      </c>
      <c r="P82" s="296">
        <v>0</v>
      </c>
      <c r="Q82" s="296"/>
      <c r="R82" s="295">
        <f t="shared" si="1"/>
        <v>218577.84</v>
      </c>
      <c r="S82" s="295"/>
      <c r="T82" s="295"/>
      <c r="U82" s="253">
        <v>4</v>
      </c>
      <c r="V82" s="253">
        <v>1</v>
      </c>
      <c r="W82" s="253">
        <v>1988</v>
      </c>
      <c r="X82" s="297">
        <v>0.05</v>
      </c>
      <c r="Y82" s="348">
        <v>1</v>
      </c>
      <c r="Z82" s="254"/>
      <c r="AA82" s="296"/>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c r="DD82" s="241"/>
      <c r="DE82" s="241"/>
      <c r="DF82" s="241"/>
      <c r="DG82" s="241"/>
      <c r="DH82" s="241"/>
      <c r="DI82" s="241"/>
      <c r="DJ82" s="241"/>
      <c r="DK82" s="241"/>
      <c r="DL82" s="241"/>
      <c r="DM82" s="241"/>
      <c r="DN82" s="241"/>
      <c r="DO82" s="241"/>
      <c r="DP82" s="241"/>
      <c r="DQ82" s="241"/>
      <c r="DR82" s="241"/>
      <c r="DS82" s="241"/>
      <c r="DT82" s="241"/>
      <c r="DU82" s="241"/>
      <c r="DV82" s="241"/>
      <c r="DW82" s="241"/>
      <c r="DX82" s="241"/>
      <c r="DY82" s="241"/>
      <c r="DZ82" s="241"/>
      <c r="EA82" s="241"/>
      <c r="EB82" s="241"/>
      <c r="EC82" s="241"/>
      <c r="ED82" s="241"/>
      <c r="EE82" s="241"/>
      <c r="EF82" s="241"/>
      <c r="EG82" s="241"/>
      <c r="EH82" s="241"/>
      <c r="EI82" s="241"/>
      <c r="EJ82" s="241"/>
      <c r="EK82" s="241"/>
      <c r="EL82" s="241"/>
      <c r="EM82" s="241"/>
      <c r="EN82" s="241"/>
      <c r="EO82" s="241"/>
      <c r="EP82" s="241"/>
      <c r="EQ82" s="241"/>
      <c r="ER82" s="241"/>
      <c r="ES82" s="241"/>
      <c r="ET82" s="241"/>
      <c r="EU82" s="241"/>
      <c r="EV82" s="241"/>
      <c r="EW82" s="241"/>
      <c r="EX82" s="241"/>
      <c r="EY82" s="241"/>
      <c r="EZ82" s="241"/>
      <c r="FA82" s="241"/>
      <c r="FB82" s="241"/>
      <c r="FC82" s="241"/>
      <c r="FD82" s="241"/>
      <c r="FE82" s="241"/>
      <c r="FF82" s="241"/>
      <c r="FG82" s="241"/>
      <c r="FH82" s="241"/>
      <c r="FI82" s="241"/>
      <c r="FJ82" s="241"/>
      <c r="FK82" s="241"/>
      <c r="FL82" s="241"/>
      <c r="FM82" s="241"/>
      <c r="FN82" s="241"/>
      <c r="FO82" s="241"/>
      <c r="FP82" s="241"/>
      <c r="FQ82" s="241"/>
      <c r="FR82" s="241"/>
      <c r="FS82" s="241"/>
      <c r="FT82" s="241"/>
      <c r="FU82" s="241"/>
      <c r="FV82" s="241"/>
      <c r="FW82" s="241"/>
      <c r="FX82" s="241"/>
      <c r="FY82" s="241"/>
      <c r="FZ82" s="241"/>
      <c r="GA82" s="241"/>
      <c r="GB82" s="241"/>
      <c r="GC82" s="241"/>
      <c r="GD82" s="241"/>
      <c r="GE82" s="241"/>
      <c r="GF82" s="241"/>
      <c r="GG82" s="241"/>
      <c r="GH82" s="241"/>
      <c r="GI82" s="241"/>
      <c r="GJ82" s="241"/>
      <c r="GK82" s="241"/>
      <c r="GL82" s="241"/>
      <c r="GM82" s="241"/>
      <c r="GN82" s="241"/>
      <c r="GO82" s="241"/>
      <c r="GP82" s="241"/>
      <c r="GQ82" s="241"/>
      <c r="GR82" s="241"/>
      <c r="GS82" s="241"/>
      <c r="GT82" s="241"/>
      <c r="GU82" s="241"/>
      <c r="GV82" s="241"/>
      <c r="GW82" s="241"/>
      <c r="GX82" s="241"/>
      <c r="GY82" s="241"/>
      <c r="GZ82" s="241"/>
      <c r="HA82" s="241"/>
      <c r="HB82" s="241"/>
      <c r="HC82" s="241"/>
      <c r="HD82" s="241"/>
      <c r="HE82" s="241"/>
      <c r="HF82" s="241"/>
      <c r="HG82" s="241"/>
      <c r="HH82" s="241"/>
      <c r="HI82" s="241"/>
      <c r="HJ82" s="241"/>
      <c r="HK82" s="241"/>
      <c r="HL82" s="241"/>
      <c r="HM82" s="241"/>
      <c r="HN82" s="241"/>
      <c r="HO82" s="241"/>
    </row>
    <row r="83" spans="1:223" s="255" customFormat="1" ht="27.6" customHeight="1" x14ac:dyDescent="0.35">
      <c r="A83" s="241"/>
      <c r="B83" s="289" t="s">
        <v>1244</v>
      </c>
      <c r="C83" s="289" t="s">
        <v>2725</v>
      </c>
      <c r="D83" s="289"/>
      <c r="E83" s="299" t="s">
        <v>1245</v>
      </c>
      <c r="F83" s="291" t="s">
        <v>1721</v>
      </c>
      <c r="G83" s="292" t="s">
        <v>2214</v>
      </c>
      <c r="H83" s="292" t="s">
        <v>2213</v>
      </c>
      <c r="I83" s="292">
        <v>12222</v>
      </c>
      <c r="J83" s="293" t="s">
        <v>1246</v>
      </c>
      <c r="K83" s="293" t="s">
        <v>1364</v>
      </c>
      <c r="L83" s="293" t="s">
        <v>1247</v>
      </c>
      <c r="M83" s="294">
        <v>1826</v>
      </c>
      <c r="N83" s="296">
        <v>216424.416</v>
      </c>
      <c r="O83" s="296">
        <v>2153.4240000000004</v>
      </c>
      <c r="P83" s="296">
        <v>0</v>
      </c>
      <c r="Q83" s="296"/>
      <c r="R83" s="295">
        <f t="shared" si="1"/>
        <v>218577.84</v>
      </c>
      <c r="S83" s="295"/>
      <c r="T83" s="295"/>
      <c r="U83" s="253">
        <v>4</v>
      </c>
      <c r="V83" s="253">
        <v>1</v>
      </c>
      <c r="W83" s="253">
        <v>1988</v>
      </c>
      <c r="X83" s="297">
        <v>0.05</v>
      </c>
      <c r="Y83" s="348">
        <v>1</v>
      </c>
      <c r="Z83" s="254"/>
      <c r="AA83" s="296"/>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c r="CE83" s="241"/>
      <c r="CF83" s="241"/>
      <c r="CG83" s="241"/>
      <c r="CH83" s="241"/>
      <c r="CI83" s="241"/>
      <c r="CJ83" s="241"/>
      <c r="CK83" s="241"/>
      <c r="CL83" s="241"/>
      <c r="CM83" s="241"/>
      <c r="CN83" s="241"/>
      <c r="CO83" s="241"/>
      <c r="CP83" s="241"/>
      <c r="CQ83" s="241"/>
      <c r="CR83" s="241"/>
      <c r="CS83" s="241"/>
      <c r="CT83" s="241"/>
      <c r="CU83" s="241"/>
      <c r="CV83" s="241"/>
      <c r="CW83" s="241"/>
      <c r="CX83" s="241"/>
      <c r="CY83" s="241"/>
      <c r="CZ83" s="241"/>
      <c r="DA83" s="241"/>
      <c r="DB83" s="241"/>
      <c r="DC83" s="241"/>
      <c r="DD83" s="241"/>
      <c r="DE83" s="241"/>
      <c r="DF83" s="241"/>
      <c r="DG83" s="241"/>
      <c r="DH83" s="241"/>
      <c r="DI83" s="241"/>
      <c r="DJ83" s="241"/>
      <c r="DK83" s="241"/>
      <c r="DL83" s="241"/>
      <c r="DM83" s="241"/>
      <c r="DN83" s="241"/>
      <c r="DO83" s="241"/>
      <c r="DP83" s="241"/>
      <c r="DQ83" s="241"/>
      <c r="DR83" s="241"/>
      <c r="DS83" s="241"/>
      <c r="DT83" s="241"/>
      <c r="DU83" s="241"/>
      <c r="DV83" s="241"/>
      <c r="DW83" s="241"/>
      <c r="DX83" s="241"/>
      <c r="DY83" s="241"/>
      <c r="DZ83" s="241"/>
      <c r="EA83" s="241"/>
      <c r="EB83" s="241"/>
      <c r="EC83" s="241"/>
      <c r="ED83" s="241"/>
      <c r="EE83" s="241"/>
      <c r="EF83" s="241"/>
      <c r="EG83" s="241"/>
      <c r="EH83" s="241"/>
      <c r="EI83" s="241"/>
      <c r="EJ83" s="241"/>
      <c r="EK83" s="241"/>
      <c r="EL83" s="241"/>
      <c r="EM83" s="241"/>
      <c r="EN83" s="241"/>
      <c r="EO83" s="241"/>
      <c r="EP83" s="241"/>
      <c r="EQ83" s="241"/>
      <c r="ER83" s="241"/>
      <c r="ES83" s="241"/>
      <c r="ET83" s="241"/>
      <c r="EU83" s="241"/>
      <c r="EV83" s="241"/>
      <c r="EW83" s="241"/>
      <c r="EX83" s="241"/>
      <c r="EY83" s="241"/>
      <c r="EZ83" s="241"/>
      <c r="FA83" s="241"/>
      <c r="FB83" s="241"/>
      <c r="FC83" s="241"/>
      <c r="FD83" s="241"/>
      <c r="FE83" s="241"/>
      <c r="FF83" s="241"/>
      <c r="FG83" s="241"/>
      <c r="FH83" s="241"/>
      <c r="FI83" s="241"/>
      <c r="FJ83" s="241"/>
      <c r="FK83" s="241"/>
      <c r="FL83" s="241"/>
      <c r="FM83" s="241"/>
      <c r="FN83" s="241"/>
      <c r="FO83" s="241"/>
      <c r="FP83" s="241"/>
      <c r="FQ83" s="241"/>
      <c r="FR83" s="241"/>
      <c r="FS83" s="241"/>
      <c r="FT83" s="241"/>
      <c r="FU83" s="241"/>
      <c r="FV83" s="241"/>
      <c r="FW83" s="241"/>
      <c r="FX83" s="241"/>
      <c r="FY83" s="241"/>
      <c r="FZ83" s="241"/>
      <c r="GA83" s="241"/>
      <c r="GB83" s="241"/>
      <c r="GC83" s="241"/>
      <c r="GD83" s="241"/>
      <c r="GE83" s="241"/>
      <c r="GF83" s="241"/>
      <c r="GG83" s="241"/>
      <c r="GH83" s="241"/>
      <c r="GI83" s="241"/>
      <c r="GJ83" s="241"/>
      <c r="GK83" s="241"/>
      <c r="GL83" s="241"/>
      <c r="GM83" s="241"/>
      <c r="GN83" s="241"/>
      <c r="GO83" s="241"/>
      <c r="GP83" s="241"/>
      <c r="GQ83" s="241"/>
      <c r="GR83" s="241"/>
      <c r="GS83" s="241"/>
      <c r="GT83" s="241"/>
      <c r="GU83" s="241"/>
      <c r="GV83" s="241"/>
      <c r="GW83" s="241"/>
      <c r="GX83" s="241"/>
      <c r="GY83" s="241"/>
      <c r="GZ83" s="241"/>
      <c r="HA83" s="241"/>
      <c r="HB83" s="241"/>
      <c r="HC83" s="241"/>
      <c r="HD83" s="241"/>
      <c r="HE83" s="241"/>
      <c r="HF83" s="241"/>
      <c r="HG83" s="241"/>
      <c r="HH83" s="241"/>
      <c r="HI83" s="241"/>
      <c r="HJ83" s="241"/>
      <c r="HK83" s="241"/>
      <c r="HL83" s="241"/>
      <c r="HM83" s="241"/>
      <c r="HN83" s="241"/>
      <c r="HO83" s="241"/>
    </row>
    <row r="84" spans="1:223" s="255" customFormat="1" ht="27.6" customHeight="1" x14ac:dyDescent="0.35">
      <c r="A84" s="241"/>
      <c r="B84" s="289" t="s">
        <v>479</v>
      </c>
      <c r="C84" s="289" t="s">
        <v>2725</v>
      </c>
      <c r="D84" s="289"/>
      <c r="E84" s="299" t="s">
        <v>480</v>
      </c>
      <c r="F84" s="291" t="s">
        <v>1721</v>
      </c>
      <c r="G84" s="292" t="s">
        <v>2214</v>
      </c>
      <c r="H84" s="292" t="s">
        <v>2213</v>
      </c>
      <c r="I84" s="292">
        <v>12222</v>
      </c>
      <c r="J84" s="293" t="s">
        <v>481</v>
      </c>
      <c r="K84" s="293" t="s">
        <v>1364</v>
      </c>
      <c r="L84" s="293" t="s">
        <v>1408</v>
      </c>
      <c r="M84" s="294">
        <v>4212</v>
      </c>
      <c r="N84" s="296">
        <v>524829.20880000002</v>
      </c>
      <c r="O84" s="296">
        <v>26520</v>
      </c>
      <c r="P84" s="296">
        <v>0</v>
      </c>
      <c r="Q84" s="296"/>
      <c r="R84" s="295">
        <f t="shared" si="1"/>
        <v>551349.20880000002</v>
      </c>
      <c r="S84" s="295"/>
      <c r="T84" s="295"/>
      <c r="U84" s="253">
        <v>4</v>
      </c>
      <c r="V84" s="253">
        <v>1</v>
      </c>
      <c r="W84" s="253">
        <v>1988</v>
      </c>
      <c r="X84" s="297">
        <v>0.05</v>
      </c>
      <c r="Y84" s="348">
        <v>1</v>
      </c>
      <c r="Z84" s="254"/>
      <c r="AA84" s="296"/>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1"/>
      <c r="CB84" s="241"/>
      <c r="CC84" s="241"/>
      <c r="CD84" s="241"/>
      <c r="CE84" s="241"/>
      <c r="CF84" s="241"/>
      <c r="CG84" s="241"/>
      <c r="CH84" s="241"/>
      <c r="CI84" s="241"/>
      <c r="CJ84" s="241"/>
      <c r="CK84" s="241"/>
      <c r="CL84" s="241"/>
      <c r="CM84" s="241"/>
      <c r="CN84" s="241"/>
      <c r="CO84" s="241"/>
      <c r="CP84" s="241"/>
      <c r="CQ84" s="241"/>
      <c r="CR84" s="241"/>
      <c r="CS84" s="241"/>
      <c r="CT84" s="241"/>
      <c r="CU84" s="241"/>
      <c r="CV84" s="241"/>
      <c r="CW84" s="241"/>
      <c r="CX84" s="241"/>
      <c r="CY84" s="241"/>
      <c r="CZ84" s="241"/>
      <c r="DA84" s="241"/>
      <c r="DB84" s="241"/>
      <c r="DC84" s="241"/>
      <c r="DD84" s="241"/>
      <c r="DE84" s="241"/>
      <c r="DF84" s="241"/>
      <c r="DG84" s="241"/>
      <c r="DH84" s="241"/>
      <c r="DI84" s="241"/>
      <c r="DJ84" s="241"/>
      <c r="DK84" s="241"/>
      <c r="DL84" s="241"/>
      <c r="DM84" s="241"/>
      <c r="DN84" s="241"/>
      <c r="DO84" s="241"/>
      <c r="DP84" s="241"/>
      <c r="DQ84" s="241"/>
      <c r="DR84" s="241"/>
      <c r="DS84" s="241"/>
      <c r="DT84" s="241"/>
      <c r="DU84" s="241"/>
      <c r="DV84" s="241"/>
      <c r="DW84" s="241"/>
      <c r="DX84" s="241"/>
      <c r="DY84" s="241"/>
      <c r="DZ84" s="241"/>
      <c r="EA84" s="241"/>
      <c r="EB84" s="241"/>
      <c r="EC84" s="241"/>
      <c r="ED84" s="241"/>
      <c r="EE84" s="241"/>
      <c r="EF84" s="241"/>
      <c r="EG84" s="241"/>
      <c r="EH84" s="241"/>
      <c r="EI84" s="241"/>
      <c r="EJ84" s="241"/>
      <c r="EK84" s="241"/>
      <c r="EL84" s="241"/>
      <c r="EM84" s="241"/>
      <c r="EN84" s="241"/>
      <c r="EO84" s="241"/>
      <c r="EP84" s="241"/>
      <c r="EQ84" s="241"/>
      <c r="ER84" s="241"/>
      <c r="ES84" s="241"/>
      <c r="ET84" s="241"/>
      <c r="EU84" s="241"/>
      <c r="EV84" s="241"/>
      <c r="EW84" s="241"/>
      <c r="EX84" s="241"/>
      <c r="EY84" s="241"/>
      <c r="EZ84" s="241"/>
      <c r="FA84" s="241"/>
      <c r="FB84" s="241"/>
      <c r="FC84" s="241"/>
      <c r="FD84" s="241"/>
      <c r="FE84" s="241"/>
      <c r="FF84" s="241"/>
      <c r="FG84" s="241"/>
      <c r="FH84" s="241"/>
      <c r="FI84" s="241"/>
      <c r="FJ84" s="241"/>
      <c r="FK84" s="241"/>
      <c r="FL84" s="241"/>
      <c r="FM84" s="241"/>
      <c r="FN84" s="241"/>
      <c r="FO84" s="241"/>
      <c r="FP84" s="241"/>
      <c r="FQ84" s="241"/>
      <c r="FR84" s="241"/>
      <c r="FS84" s="241"/>
      <c r="FT84" s="241"/>
      <c r="FU84" s="241"/>
      <c r="FV84" s="241"/>
      <c r="FW84" s="241"/>
      <c r="FX84" s="241"/>
      <c r="FY84" s="241"/>
      <c r="FZ84" s="241"/>
      <c r="GA84" s="241"/>
      <c r="GB84" s="241"/>
      <c r="GC84" s="241"/>
      <c r="GD84" s="241"/>
      <c r="GE84" s="241"/>
      <c r="GF84" s="241"/>
      <c r="GG84" s="241"/>
      <c r="GH84" s="241"/>
      <c r="GI84" s="241"/>
      <c r="GJ84" s="241"/>
      <c r="GK84" s="241"/>
      <c r="GL84" s="241"/>
      <c r="GM84" s="241"/>
      <c r="GN84" s="241"/>
      <c r="GO84" s="241"/>
      <c r="GP84" s="241"/>
      <c r="GQ84" s="241"/>
      <c r="GR84" s="241"/>
      <c r="GS84" s="241"/>
      <c r="GT84" s="241"/>
      <c r="GU84" s="241"/>
      <c r="GV84" s="241"/>
      <c r="GW84" s="241"/>
      <c r="GX84" s="241"/>
      <c r="GY84" s="241"/>
      <c r="GZ84" s="241"/>
      <c r="HA84" s="241"/>
      <c r="HB84" s="241"/>
      <c r="HC84" s="241"/>
      <c r="HD84" s="241"/>
      <c r="HE84" s="241"/>
      <c r="HF84" s="241"/>
      <c r="HG84" s="241"/>
      <c r="HH84" s="241"/>
      <c r="HI84" s="241"/>
      <c r="HJ84" s="241"/>
      <c r="HK84" s="241"/>
      <c r="HL84" s="241"/>
      <c r="HM84" s="241"/>
      <c r="HN84" s="241"/>
      <c r="HO84" s="241"/>
    </row>
    <row r="85" spans="1:223" s="255" customFormat="1" ht="27.6" customHeight="1" x14ac:dyDescent="0.35">
      <c r="A85" s="241"/>
      <c r="B85" s="289" t="s">
        <v>476</v>
      </c>
      <c r="C85" s="289" t="s">
        <v>2725</v>
      </c>
      <c r="D85" s="289"/>
      <c r="E85" s="299" t="s">
        <v>477</v>
      </c>
      <c r="F85" s="291" t="s">
        <v>1721</v>
      </c>
      <c r="G85" s="292" t="s">
        <v>2214</v>
      </c>
      <c r="H85" s="292" t="s">
        <v>2213</v>
      </c>
      <c r="I85" s="292">
        <v>12222</v>
      </c>
      <c r="J85" s="293" t="s">
        <v>478</v>
      </c>
      <c r="K85" s="293" t="s">
        <v>1364</v>
      </c>
      <c r="L85" s="293" t="s">
        <v>1408</v>
      </c>
      <c r="M85" s="294">
        <v>4212</v>
      </c>
      <c r="N85" s="296">
        <v>524829.20880000002</v>
      </c>
      <c r="O85" s="296">
        <v>16150.68</v>
      </c>
      <c r="P85" s="296">
        <v>0</v>
      </c>
      <c r="Q85" s="296"/>
      <c r="R85" s="295">
        <f t="shared" si="1"/>
        <v>540979.88880000007</v>
      </c>
      <c r="S85" s="295"/>
      <c r="T85" s="295"/>
      <c r="U85" s="253">
        <v>4</v>
      </c>
      <c r="V85" s="253">
        <v>1</v>
      </c>
      <c r="W85" s="253">
        <v>1988</v>
      </c>
      <c r="X85" s="297">
        <v>0.05</v>
      </c>
      <c r="Y85" s="348">
        <v>1</v>
      </c>
      <c r="Z85" s="254"/>
      <c r="AA85" s="296"/>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1"/>
      <c r="BK85" s="241"/>
      <c r="BL85" s="241"/>
      <c r="BM85" s="241"/>
      <c r="BN85" s="241"/>
      <c r="BO85" s="241"/>
      <c r="BP85" s="241"/>
      <c r="BQ85" s="241"/>
      <c r="BR85" s="241"/>
      <c r="BS85" s="241"/>
      <c r="BT85" s="241"/>
      <c r="BU85" s="241"/>
      <c r="BV85" s="241"/>
      <c r="BW85" s="241"/>
      <c r="BX85" s="241"/>
      <c r="BY85" s="241"/>
      <c r="BZ85" s="241"/>
      <c r="CA85" s="241"/>
      <c r="CB85" s="241"/>
      <c r="CC85" s="241"/>
      <c r="CD85" s="241"/>
      <c r="CE85" s="241"/>
      <c r="CF85" s="241"/>
      <c r="CG85" s="241"/>
      <c r="CH85" s="241"/>
      <c r="CI85" s="241"/>
      <c r="CJ85" s="241"/>
      <c r="CK85" s="241"/>
      <c r="CL85" s="241"/>
      <c r="CM85" s="241"/>
      <c r="CN85" s="241"/>
      <c r="CO85" s="241"/>
      <c r="CP85" s="241"/>
      <c r="CQ85" s="241"/>
      <c r="CR85" s="241"/>
      <c r="CS85" s="241"/>
      <c r="CT85" s="241"/>
      <c r="CU85" s="241"/>
      <c r="CV85" s="241"/>
      <c r="CW85" s="241"/>
      <c r="CX85" s="241"/>
      <c r="CY85" s="241"/>
      <c r="CZ85" s="241"/>
      <c r="DA85" s="241"/>
      <c r="DB85" s="241"/>
      <c r="DC85" s="241"/>
      <c r="DD85" s="241"/>
      <c r="DE85" s="241"/>
      <c r="DF85" s="241"/>
      <c r="DG85" s="241"/>
      <c r="DH85" s="241"/>
      <c r="DI85" s="241"/>
      <c r="DJ85" s="241"/>
      <c r="DK85" s="241"/>
      <c r="DL85" s="241"/>
      <c r="DM85" s="241"/>
      <c r="DN85" s="241"/>
      <c r="DO85" s="241"/>
      <c r="DP85" s="241"/>
      <c r="DQ85" s="241"/>
      <c r="DR85" s="241"/>
      <c r="DS85" s="241"/>
      <c r="DT85" s="241"/>
      <c r="DU85" s="241"/>
      <c r="DV85" s="241"/>
      <c r="DW85" s="241"/>
      <c r="DX85" s="241"/>
      <c r="DY85" s="241"/>
      <c r="DZ85" s="241"/>
      <c r="EA85" s="241"/>
      <c r="EB85" s="241"/>
      <c r="EC85" s="241"/>
      <c r="ED85" s="241"/>
      <c r="EE85" s="241"/>
      <c r="EF85" s="241"/>
      <c r="EG85" s="241"/>
      <c r="EH85" s="241"/>
      <c r="EI85" s="241"/>
      <c r="EJ85" s="241"/>
      <c r="EK85" s="241"/>
      <c r="EL85" s="241"/>
      <c r="EM85" s="241"/>
      <c r="EN85" s="241"/>
      <c r="EO85" s="241"/>
      <c r="EP85" s="241"/>
      <c r="EQ85" s="241"/>
      <c r="ER85" s="241"/>
      <c r="ES85" s="241"/>
      <c r="ET85" s="241"/>
      <c r="EU85" s="241"/>
      <c r="EV85" s="241"/>
      <c r="EW85" s="241"/>
      <c r="EX85" s="241"/>
      <c r="EY85" s="241"/>
      <c r="EZ85" s="241"/>
      <c r="FA85" s="241"/>
      <c r="FB85" s="241"/>
      <c r="FC85" s="241"/>
      <c r="FD85" s="241"/>
      <c r="FE85" s="241"/>
      <c r="FF85" s="241"/>
      <c r="FG85" s="241"/>
      <c r="FH85" s="241"/>
      <c r="FI85" s="241"/>
      <c r="FJ85" s="241"/>
      <c r="FK85" s="241"/>
      <c r="FL85" s="241"/>
      <c r="FM85" s="241"/>
      <c r="FN85" s="241"/>
      <c r="FO85" s="241"/>
      <c r="FP85" s="241"/>
      <c r="FQ85" s="241"/>
      <c r="FR85" s="241"/>
      <c r="FS85" s="241"/>
      <c r="FT85" s="241"/>
      <c r="FU85" s="241"/>
      <c r="FV85" s="241"/>
      <c r="FW85" s="241"/>
      <c r="FX85" s="241"/>
      <c r="FY85" s="241"/>
      <c r="FZ85" s="241"/>
      <c r="GA85" s="241"/>
      <c r="GB85" s="241"/>
      <c r="GC85" s="241"/>
      <c r="GD85" s="241"/>
      <c r="GE85" s="241"/>
      <c r="GF85" s="241"/>
      <c r="GG85" s="241"/>
      <c r="GH85" s="241"/>
      <c r="GI85" s="241"/>
      <c r="GJ85" s="241"/>
      <c r="GK85" s="241"/>
      <c r="GL85" s="241"/>
      <c r="GM85" s="241"/>
      <c r="GN85" s="241"/>
      <c r="GO85" s="241"/>
      <c r="GP85" s="241"/>
      <c r="GQ85" s="241"/>
      <c r="GR85" s="241"/>
      <c r="GS85" s="241"/>
      <c r="GT85" s="241"/>
      <c r="GU85" s="241"/>
      <c r="GV85" s="241"/>
      <c r="GW85" s="241"/>
      <c r="GX85" s="241"/>
      <c r="GY85" s="241"/>
      <c r="GZ85" s="241"/>
      <c r="HA85" s="241"/>
      <c r="HB85" s="241"/>
      <c r="HC85" s="241"/>
      <c r="HD85" s="241"/>
      <c r="HE85" s="241"/>
      <c r="HF85" s="241"/>
      <c r="HG85" s="241"/>
      <c r="HH85" s="241"/>
      <c r="HI85" s="241"/>
      <c r="HJ85" s="241"/>
      <c r="HK85" s="241"/>
      <c r="HL85" s="241"/>
      <c r="HM85" s="241"/>
      <c r="HN85" s="241"/>
      <c r="HO85" s="241"/>
    </row>
    <row r="86" spans="1:223" s="255" customFormat="1" ht="27.6" customHeight="1" x14ac:dyDescent="0.35">
      <c r="A86" s="241"/>
      <c r="B86" s="289" t="s">
        <v>473</v>
      </c>
      <c r="C86" s="289" t="s">
        <v>2725</v>
      </c>
      <c r="D86" s="289"/>
      <c r="E86" s="299" t="s">
        <v>474</v>
      </c>
      <c r="F86" s="291" t="s">
        <v>1721</v>
      </c>
      <c r="G86" s="292" t="s">
        <v>2214</v>
      </c>
      <c r="H86" s="292" t="s">
        <v>2213</v>
      </c>
      <c r="I86" s="292">
        <v>12222</v>
      </c>
      <c r="J86" s="293" t="s">
        <v>475</v>
      </c>
      <c r="K86" s="293" t="s">
        <v>1364</v>
      </c>
      <c r="L86" s="293" t="s">
        <v>1408</v>
      </c>
      <c r="M86" s="294">
        <v>4432</v>
      </c>
      <c r="N86" s="296">
        <v>550800.13871999993</v>
      </c>
      <c r="O86" s="296">
        <v>19380.815999999999</v>
      </c>
      <c r="P86" s="296">
        <v>0</v>
      </c>
      <c r="Q86" s="296"/>
      <c r="R86" s="295">
        <f t="shared" si="1"/>
        <v>570180.95471999992</v>
      </c>
      <c r="S86" s="295"/>
      <c r="T86" s="295"/>
      <c r="U86" s="253">
        <v>4</v>
      </c>
      <c r="V86" s="253">
        <v>1</v>
      </c>
      <c r="W86" s="253">
        <v>1988</v>
      </c>
      <c r="X86" s="297">
        <v>0.05</v>
      </c>
      <c r="Y86" s="348">
        <v>1</v>
      </c>
      <c r="Z86" s="254"/>
      <c r="AA86" s="296"/>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c r="BJ86" s="241"/>
      <c r="BK86" s="241"/>
      <c r="BL86" s="241"/>
      <c r="BM86" s="241"/>
      <c r="BN86" s="241"/>
      <c r="BO86" s="241"/>
      <c r="BP86" s="241"/>
      <c r="BQ86" s="241"/>
      <c r="BR86" s="241"/>
      <c r="BS86" s="241"/>
      <c r="BT86" s="241"/>
      <c r="BU86" s="241"/>
      <c r="BV86" s="241"/>
      <c r="BW86" s="241"/>
      <c r="BX86" s="241"/>
      <c r="BY86" s="241"/>
      <c r="BZ86" s="241"/>
      <c r="CA86" s="241"/>
      <c r="CB86" s="241"/>
      <c r="CC86" s="241"/>
      <c r="CD86" s="241"/>
      <c r="CE86" s="241"/>
      <c r="CF86" s="241"/>
      <c r="CG86" s="241"/>
      <c r="CH86" s="241"/>
      <c r="CI86" s="241"/>
      <c r="CJ86" s="241"/>
      <c r="CK86" s="241"/>
      <c r="CL86" s="241"/>
      <c r="CM86" s="241"/>
      <c r="CN86" s="241"/>
      <c r="CO86" s="241"/>
      <c r="CP86" s="241"/>
      <c r="CQ86" s="241"/>
      <c r="CR86" s="241"/>
      <c r="CS86" s="241"/>
      <c r="CT86" s="241"/>
      <c r="CU86" s="241"/>
      <c r="CV86" s="241"/>
      <c r="CW86" s="241"/>
      <c r="CX86" s="241"/>
      <c r="CY86" s="241"/>
      <c r="CZ86" s="241"/>
      <c r="DA86" s="241"/>
      <c r="DB86" s="241"/>
      <c r="DC86" s="241"/>
      <c r="DD86" s="241"/>
      <c r="DE86" s="241"/>
      <c r="DF86" s="241"/>
      <c r="DG86" s="241"/>
      <c r="DH86" s="241"/>
      <c r="DI86" s="241"/>
      <c r="DJ86" s="241"/>
      <c r="DK86" s="241"/>
      <c r="DL86" s="241"/>
      <c r="DM86" s="241"/>
      <c r="DN86" s="241"/>
      <c r="DO86" s="241"/>
      <c r="DP86" s="241"/>
      <c r="DQ86" s="241"/>
      <c r="DR86" s="241"/>
      <c r="DS86" s="241"/>
      <c r="DT86" s="241"/>
      <c r="DU86" s="241"/>
      <c r="DV86" s="241"/>
      <c r="DW86" s="241"/>
      <c r="DX86" s="241"/>
      <c r="DY86" s="241"/>
      <c r="DZ86" s="241"/>
      <c r="EA86" s="241"/>
      <c r="EB86" s="241"/>
      <c r="EC86" s="241"/>
      <c r="ED86" s="241"/>
      <c r="EE86" s="241"/>
      <c r="EF86" s="241"/>
      <c r="EG86" s="241"/>
      <c r="EH86" s="241"/>
      <c r="EI86" s="241"/>
      <c r="EJ86" s="241"/>
      <c r="EK86" s="241"/>
      <c r="EL86" s="241"/>
      <c r="EM86" s="241"/>
      <c r="EN86" s="241"/>
      <c r="EO86" s="241"/>
      <c r="EP86" s="241"/>
      <c r="EQ86" s="241"/>
      <c r="ER86" s="241"/>
      <c r="ES86" s="241"/>
      <c r="ET86" s="241"/>
      <c r="EU86" s="241"/>
      <c r="EV86" s="241"/>
      <c r="EW86" s="241"/>
      <c r="EX86" s="241"/>
      <c r="EY86" s="241"/>
      <c r="EZ86" s="241"/>
      <c r="FA86" s="241"/>
      <c r="FB86" s="241"/>
      <c r="FC86" s="241"/>
      <c r="FD86" s="241"/>
      <c r="FE86" s="241"/>
      <c r="FF86" s="241"/>
      <c r="FG86" s="241"/>
      <c r="FH86" s="241"/>
      <c r="FI86" s="241"/>
      <c r="FJ86" s="241"/>
      <c r="FK86" s="241"/>
      <c r="FL86" s="241"/>
      <c r="FM86" s="241"/>
      <c r="FN86" s="241"/>
      <c r="FO86" s="241"/>
      <c r="FP86" s="241"/>
      <c r="FQ86" s="241"/>
      <c r="FR86" s="241"/>
      <c r="FS86" s="241"/>
      <c r="FT86" s="241"/>
      <c r="FU86" s="241"/>
      <c r="FV86" s="241"/>
      <c r="FW86" s="241"/>
      <c r="FX86" s="241"/>
      <c r="FY86" s="241"/>
      <c r="FZ86" s="241"/>
      <c r="GA86" s="241"/>
      <c r="GB86" s="241"/>
      <c r="GC86" s="241"/>
      <c r="GD86" s="241"/>
      <c r="GE86" s="241"/>
      <c r="GF86" s="241"/>
      <c r="GG86" s="241"/>
      <c r="GH86" s="241"/>
      <c r="GI86" s="241"/>
      <c r="GJ86" s="241"/>
      <c r="GK86" s="241"/>
      <c r="GL86" s="241"/>
      <c r="GM86" s="241"/>
      <c r="GN86" s="241"/>
      <c r="GO86" s="241"/>
      <c r="GP86" s="241"/>
      <c r="GQ86" s="241"/>
      <c r="GR86" s="241"/>
      <c r="GS86" s="241"/>
      <c r="GT86" s="241"/>
      <c r="GU86" s="241"/>
      <c r="GV86" s="241"/>
      <c r="GW86" s="241"/>
      <c r="GX86" s="241"/>
      <c r="GY86" s="241"/>
      <c r="GZ86" s="241"/>
      <c r="HA86" s="241"/>
      <c r="HB86" s="241"/>
      <c r="HC86" s="241"/>
      <c r="HD86" s="241"/>
      <c r="HE86" s="241"/>
      <c r="HF86" s="241"/>
      <c r="HG86" s="241"/>
      <c r="HH86" s="241"/>
      <c r="HI86" s="241"/>
      <c r="HJ86" s="241"/>
      <c r="HK86" s="241"/>
      <c r="HL86" s="241"/>
      <c r="HM86" s="241"/>
      <c r="HN86" s="241"/>
      <c r="HO86" s="241"/>
    </row>
    <row r="87" spans="1:223" s="255" customFormat="1" ht="27.6" customHeight="1" x14ac:dyDescent="0.35">
      <c r="A87" s="241"/>
      <c r="B87" s="289" t="s">
        <v>96</v>
      </c>
      <c r="C87" s="289" t="s">
        <v>2725</v>
      </c>
      <c r="D87" s="289"/>
      <c r="E87" s="299" t="s">
        <v>97</v>
      </c>
      <c r="F87" s="291" t="s">
        <v>1721</v>
      </c>
      <c r="G87" s="292" t="s">
        <v>2214</v>
      </c>
      <c r="H87" s="292" t="s">
        <v>2213</v>
      </c>
      <c r="I87" s="292">
        <v>12222</v>
      </c>
      <c r="J87" s="293" t="s">
        <v>472</v>
      </c>
      <c r="K87" s="293" t="s">
        <v>1364</v>
      </c>
      <c r="L87" s="293" t="s">
        <v>1408</v>
      </c>
      <c r="M87" s="294">
        <v>4432</v>
      </c>
      <c r="N87" s="296">
        <v>550800.13871999993</v>
      </c>
      <c r="O87" s="296">
        <v>19380.815999999999</v>
      </c>
      <c r="P87" s="296">
        <v>0</v>
      </c>
      <c r="Q87" s="296"/>
      <c r="R87" s="295">
        <f t="shared" si="1"/>
        <v>570180.95471999992</v>
      </c>
      <c r="S87" s="295"/>
      <c r="T87" s="295"/>
      <c r="U87" s="253">
        <v>4</v>
      </c>
      <c r="V87" s="253">
        <v>1</v>
      </c>
      <c r="W87" s="253">
        <v>1988</v>
      </c>
      <c r="X87" s="297">
        <v>0.05</v>
      </c>
      <c r="Y87" s="348">
        <v>1</v>
      </c>
      <c r="Z87" s="254"/>
      <c r="AA87" s="296"/>
      <c r="AD87" s="241"/>
      <c r="AE87" s="241"/>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1"/>
      <c r="BR87" s="241"/>
      <c r="BS87" s="241"/>
      <c r="BT87" s="241"/>
      <c r="BU87" s="241"/>
      <c r="BV87" s="241"/>
      <c r="BW87" s="241"/>
      <c r="BX87" s="241"/>
      <c r="BY87" s="241"/>
      <c r="BZ87" s="241"/>
      <c r="CA87" s="241"/>
      <c r="CB87" s="241"/>
      <c r="CC87" s="241"/>
      <c r="CD87" s="241"/>
      <c r="CE87" s="241"/>
      <c r="CF87" s="241"/>
      <c r="CG87" s="241"/>
      <c r="CH87" s="241"/>
      <c r="CI87" s="241"/>
      <c r="CJ87" s="241"/>
      <c r="CK87" s="241"/>
      <c r="CL87" s="241"/>
      <c r="CM87" s="241"/>
      <c r="CN87" s="241"/>
      <c r="CO87" s="241"/>
      <c r="CP87" s="241"/>
      <c r="CQ87" s="241"/>
      <c r="CR87" s="241"/>
      <c r="CS87" s="241"/>
      <c r="CT87" s="241"/>
      <c r="CU87" s="241"/>
      <c r="CV87" s="241"/>
      <c r="CW87" s="241"/>
      <c r="CX87" s="241"/>
      <c r="CY87" s="241"/>
      <c r="CZ87" s="241"/>
      <c r="DA87" s="241"/>
      <c r="DB87" s="241"/>
      <c r="DC87" s="241"/>
      <c r="DD87" s="241"/>
      <c r="DE87" s="241"/>
      <c r="DF87" s="241"/>
      <c r="DG87" s="241"/>
      <c r="DH87" s="241"/>
      <c r="DI87" s="241"/>
      <c r="DJ87" s="241"/>
      <c r="DK87" s="241"/>
      <c r="DL87" s="241"/>
      <c r="DM87" s="241"/>
      <c r="DN87" s="241"/>
      <c r="DO87" s="241"/>
      <c r="DP87" s="241"/>
      <c r="DQ87" s="241"/>
      <c r="DR87" s="241"/>
      <c r="DS87" s="241"/>
      <c r="DT87" s="241"/>
      <c r="DU87" s="241"/>
      <c r="DV87" s="241"/>
      <c r="DW87" s="241"/>
      <c r="DX87" s="241"/>
      <c r="DY87" s="241"/>
      <c r="DZ87" s="241"/>
      <c r="EA87" s="241"/>
      <c r="EB87" s="241"/>
      <c r="EC87" s="241"/>
      <c r="ED87" s="241"/>
      <c r="EE87" s="241"/>
      <c r="EF87" s="241"/>
      <c r="EG87" s="241"/>
      <c r="EH87" s="241"/>
      <c r="EI87" s="241"/>
      <c r="EJ87" s="241"/>
      <c r="EK87" s="241"/>
      <c r="EL87" s="241"/>
      <c r="EM87" s="241"/>
      <c r="EN87" s="241"/>
      <c r="EO87" s="241"/>
      <c r="EP87" s="241"/>
      <c r="EQ87" s="241"/>
      <c r="ER87" s="241"/>
      <c r="ES87" s="241"/>
      <c r="ET87" s="241"/>
      <c r="EU87" s="241"/>
      <c r="EV87" s="241"/>
      <c r="EW87" s="241"/>
      <c r="EX87" s="241"/>
      <c r="EY87" s="241"/>
      <c r="EZ87" s="241"/>
      <c r="FA87" s="241"/>
      <c r="FB87" s="241"/>
      <c r="FC87" s="241"/>
      <c r="FD87" s="241"/>
      <c r="FE87" s="241"/>
      <c r="FF87" s="241"/>
      <c r="FG87" s="241"/>
      <c r="FH87" s="241"/>
      <c r="FI87" s="241"/>
      <c r="FJ87" s="241"/>
      <c r="FK87" s="241"/>
      <c r="FL87" s="241"/>
      <c r="FM87" s="241"/>
      <c r="FN87" s="241"/>
      <c r="FO87" s="241"/>
      <c r="FP87" s="241"/>
      <c r="FQ87" s="241"/>
      <c r="FR87" s="241"/>
      <c r="FS87" s="241"/>
      <c r="FT87" s="241"/>
      <c r="FU87" s="241"/>
      <c r="FV87" s="241"/>
      <c r="FW87" s="241"/>
      <c r="FX87" s="241"/>
      <c r="FY87" s="241"/>
      <c r="FZ87" s="241"/>
      <c r="GA87" s="241"/>
      <c r="GB87" s="241"/>
      <c r="GC87" s="241"/>
      <c r="GD87" s="241"/>
      <c r="GE87" s="241"/>
      <c r="GF87" s="241"/>
      <c r="GG87" s="241"/>
      <c r="GH87" s="241"/>
      <c r="GI87" s="241"/>
      <c r="GJ87" s="241"/>
      <c r="GK87" s="241"/>
      <c r="GL87" s="241"/>
      <c r="GM87" s="241"/>
      <c r="GN87" s="241"/>
      <c r="GO87" s="241"/>
      <c r="GP87" s="241"/>
      <c r="GQ87" s="241"/>
      <c r="GR87" s="241"/>
      <c r="GS87" s="241"/>
      <c r="GT87" s="241"/>
      <c r="GU87" s="241"/>
      <c r="GV87" s="241"/>
      <c r="GW87" s="241"/>
      <c r="GX87" s="241"/>
      <c r="GY87" s="241"/>
      <c r="GZ87" s="241"/>
      <c r="HA87" s="241"/>
      <c r="HB87" s="241"/>
      <c r="HC87" s="241"/>
      <c r="HD87" s="241"/>
      <c r="HE87" s="241"/>
      <c r="HF87" s="241"/>
      <c r="HG87" s="241"/>
      <c r="HH87" s="241"/>
      <c r="HI87" s="241"/>
      <c r="HJ87" s="241"/>
      <c r="HK87" s="241"/>
      <c r="HL87" s="241"/>
      <c r="HM87" s="241"/>
      <c r="HN87" s="241"/>
      <c r="HO87" s="241"/>
    </row>
    <row r="88" spans="1:223" s="255" customFormat="1" ht="27.6" customHeight="1" x14ac:dyDescent="0.35">
      <c r="A88" s="241"/>
      <c r="B88" s="289" t="s">
        <v>93</v>
      </c>
      <c r="C88" s="289" t="s">
        <v>2725</v>
      </c>
      <c r="D88" s="289"/>
      <c r="E88" s="299" t="s">
        <v>94</v>
      </c>
      <c r="F88" s="291" t="s">
        <v>1721</v>
      </c>
      <c r="G88" s="292" t="s">
        <v>2214</v>
      </c>
      <c r="H88" s="292" t="s">
        <v>2213</v>
      </c>
      <c r="I88" s="292">
        <v>12222</v>
      </c>
      <c r="J88" s="293" t="s">
        <v>95</v>
      </c>
      <c r="K88" s="293" t="s">
        <v>1364</v>
      </c>
      <c r="L88" s="293" t="s">
        <v>1408</v>
      </c>
      <c r="M88" s="294">
        <v>4189</v>
      </c>
      <c r="N88" s="296">
        <v>524829.20880000002</v>
      </c>
      <c r="O88" s="296">
        <v>13997.256000000001</v>
      </c>
      <c r="P88" s="296">
        <v>0</v>
      </c>
      <c r="Q88" s="296"/>
      <c r="R88" s="295">
        <f t="shared" si="1"/>
        <v>538826.46480000007</v>
      </c>
      <c r="S88" s="295"/>
      <c r="T88" s="295"/>
      <c r="U88" s="253">
        <v>4</v>
      </c>
      <c r="V88" s="253">
        <v>1</v>
      </c>
      <c r="W88" s="253">
        <v>1988</v>
      </c>
      <c r="X88" s="297">
        <v>0.05</v>
      </c>
      <c r="Y88" s="348">
        <v>1</v>
      </c>
      <c r="Z88" s="254"/>
      <c r="AA88" s="296"/>
      <c r="AD88" s="241"/>
      <c r="AE88" s="241"/>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1"/>
      <c r="BR88" s="241"/>
      <c r="BS88" s="241"/>
      <c r="BT88" s="241"/>
      <c r="BU88" s="241"/>
      <c r="BV88" s="241"/>
      <c r="BW88" s="241"/>
      <c r="BX88" s="241"/>
      <c r="BY88" s="241"/>
      <c r="BZ88" s="241"/>
      <c r="CA88" s="241"/>
      <c r="CB88" s="241"/>
      <c r="CC88" s="241"/>
      <c r="CD88" s="241"/>
      <c r="CE88" s="241"/>
      <c r="CF88" s="241"/>
      <c r="CG88" s="241"/>
      <c r="CH88" s="241"/>
      <c r="CI88" s="241"/>
      <c r="CJ88" s="241"/>
      <c r="CK88" s="241"/>
      <c r="CL88" s="241"/>
      <c r="CM88" s="241"/>
      <c r="CN88" s="241"/>
      <c r="CO88" s="241"/>
      <c r="CP88" s="241"/>
      <c r="CQ88" s="241"/>
      <c r="CR88" s="241"/>
      <c r="CS88" s="241"/>
      <c r="CT88" s="241"/>
      <c r="CU88" s="241"/>
      <c r="CV88" s="241"/>
      <c r="CW88" s="241"/>
      <c r="CX88" s="241"/>
      <c r="CY88" s="241"/>
      <c r="CZ88" s="241"/>
      <c r="DA88" s="241"/>
      <c r="DB88" s="241"/>
      <c r="DC88" s="241"/>
      <c r="DD88" s="241"/>
      <c r="DE88" s="241"/>
      <c r="DF88" s="241"/>
      <c r="DG88" s="241"/>
      <c r="DH88" s="241"/>
      <c r="DI88" s="241"/>
      <c r="DJ88" s="241"/>
      <c r="DK88" s="241"/>
      <c r="DL88" s="241"/>
      <c r="DM88" s="241"/>
      <c r="DN88" s="241"/>
      <c r="DO88" s="241"/>
      <c r="DP88" s="241"/>
      <c r="DQ88" s="241"/>
      <c r="DR88" s="241"/>
      <c r="DS88" s="241"/>
      <c r="DT88" s="241"/>
      <c r="DU88" s="241"/>
      <c r="DV88" s="241"/>
      <c r="DW88" s="241"/>
      <c r="DX88" s="241"/>
      <c r="DY88" s="241"/>
      <c r="DZ88" s="241"/>
      <c r="EA88" s="241"/>
      <c r="EB88" s="241"/>
      <c r="EC88" s="241"/>
      <c r="ED88" s="241"/>
      <c r="EE88" s="241"/>
      <c r="EF88" s="241"/>
      <c r="EG88" s="241"/>
      <c r="EH88" s="241"/>
      <c r="EI88" s="241"/>
      <c r="EJ88" s="241"/>
      <c r="EK88" s="241"/>
      <c r="EL88" s="241"/>
      <c r="EM88" s="241"/>
      <c r="EN88" s="241"/>
      <c r="EO88" s="241"/>
      <c r="EP88" s="241"/>
      <c r="EQ88" s="241"/>
      <c r="ER88" s="241"/>
      <c r="ES88" s="241"/>
      <c r="ET88" s="241"/>
      <c r="EU88" s="241"/>
      <c r="EV88" s="241"/>
      <c r="EW88" s="241"/>
      <c r="EX88" s="241"/>
      <c r="EY88" s="241"/>
      <c r="EZ88" s="241"/>
      <c r="FA88" s="241"/>
      <c r="FB88" s="241"/>
      <c r="FC88" s="241"/>
      <c r="FD88" s="241"/>
      <c r="FE88" s="241"/>
      <c r="FF88" s="241"/>
      <c r="FG88" s="241"/>
      <c r="FH88" s="241"/>
      <c r="FI88" s="241"/>
      <c r="FJ88" s="241"/>
      <c r="FK88" s="241"/>
      <c r="FL88" s="241"/>
      <c r="FM88" s="241"/>
      <c r="FN88" s="241"/>
      <c r="FO88" s="241"/>
      <c r="FP88" s="241"/>
      <c r="FQ88" s="241"/>
      <c r="FR88" s="241"/>
      <c r="FS88" s="241"/>
      <c r="FT88" s="241"/>
      <c r="FU88" s="241"/>
      <c r="FV88" s="241"/>
      <c r="FW88" s="241"/>
      <c r="FX88" s="241"/>
      <c r="FY88" s="241"/>
      <c r="FZ88" s="241"/>
      <c r="GA88" s="241"/>
      <c r="GB88" s="241"/>
      <c r="GC88" s="241"/>
      <c r="GD88" s="241"/>
      <c r="GE88" s="241"/>
      <c r="GF88" s="241"/>
      <c r="GG88" s="241"/>
      <c r="GH88" s="241"/>
      <c r="GI88" s="241"/>
      <c r="GJ88" s="241"/>
      <c r="GK88" s="241"/>
      <c r="GL88" s="241"/>
      <c r="GM88" s="241"/>
      <c r="GN88" s="241"/>
      <c r="GO88" s="241"/>
      <c r="GP88" s="241"/>
      <c r="GQ88" s="241"/>
      <c r="GR88" s="241"/>
      <c r="GS88" s="241"/>
      <c r="GT88" s="241"/>
      <c r="GU88" s="241"/>
      <c r="GV88" s="241"/>
      <c r="GW88" s="241"/>
      <c r="GX88" s="241"/>
      <c r="GY88" s="241"/>
      <c r="GZ88" s="241"/>
      <c r="HA88" s="241"/>
      <c r="HB88" s="241"/>
      <c r="HC88" s="241"/>
      <c r="HD88" s="241"/>
      <c r="HE88" s="241"/>
      <c r="HF88" s="241"/>
      <c r="HG88" s="241"/>
      <c r="HH88" s="241"/>
      <c r="HI88" s="241"/>
      <c r="HJ88" s="241"/>
      <c r="HK88" s="241"/>
      <c r="HL88" s="241"/>
      <c r="HM88" s="241"/>
      <c r="HN88" s="241"/>
      <c r="HO88" s="241"/>
    </row>
    <row r="89" spans="1:223" s="255" customFormat="1" ht="27.6" customHeight="1" x14ac:dyDescent="0.35">
      <c r="A89" s="241"/>
      <c r="B89" s="289" t="s">
        <v>1725</v>
      </c>
      <c r="C89" s="289" t="s">
        <v>2725</v>
      </c>
      <c r="D89" s="289"/>
      <c r="E89" s="299" t="s">
        <v>1726</v>
      </c>
      <c r="F89" s="291" t="s">
        <v>1721</v>
      </c>
      <c r="G89" s="292" t="s">
        <v>2214</v>
      </c>
      <c r="H89" s="292" t="s">
        <v>2213</v>
      </c>
      <c r="I89" s="292">
        <v>12222</v>
      </c>
      <c r="J89" s="293" t="s">
        <v>1727</v>
      </c>
      <c r="K89" s="293" t="s">
        <v>1364</v>
      </c>
      <c r="L89" s="293" t="s">
        <v>1408</v>
      </c>
      <c r="M89" s="294">
        <v>4189</v>
      </c>
      <c r="N89" s="296">
        <v>524829.20880000002</v>
      </c>
      <c r="O89" s="296">
        <v>13997.256000000001</v>
      </c>
      <c r="P89" s="296">
        <v>0</v>
      </c>
      <c r="Q89" s="296"/>
      <c r="R89" s="295">
        <f t="shared" si="1"/>
        <v>538826.46480000007</v>
      </c>
      <c r="S89" s="295"/>
      <c r="T89" s="295"/>
      <c r="U89" s="253">
        <v>4</v>
      </c>
      <c r="V89" s="253">
        <v>1</v>
      </c>
      <c r="W89" s="253">
        <v>1988</v>
      </c>
      <c r="X89" s="297">
        <v>0.05</v>
      </c>
      <c r="Y89" s="348">
        <v>1</v>
      </c>
      <c r="Z89" s="254"/>
      <c r="AA89" s="296"/>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1"/>
      <c r="CB89" s="241"/>
      <c r="CC89" s="241"/>
      <c r="CD89" s="241"/>
      <c r="CE89" s="241"/>
      <c r="CF89" s="241"/>
      <c r="CG89" s="241"/>
      <c r="CH89" s="241"/>
      <c r="CI89" s="241"/>
      <c r="CJ89" s="241"/>
      <c r="CK89" s="241"/>
      <c r="CL89" s="241"/>
      <c r="CM89" s="241"/>
      <c r="CN89" s="241"/>
      <c r="CO89" s="241"/>
      <c r="CP89" s="241"/>
      <c r="CQ89" s="241"/>
      <c r="CR89" s="241"/>
      <c r="CS89" s="241"/>
      <c r="CT89" s="241"/>
      <c r="CU89" s="241"/>
      <c r="CV89" s="241"/>
      <c r="CW89" s="241"/>
      <c r="CX89" s="241"/>
      <c r="CY89" s="241"/>
      <c r="CZ89" s="241"/>
      <c r="DA89" s="241"/>
      <c r="DB89" s="241"/>
      <c r="DC89" s="241"/>
      <c r="DD89" s="241"/>
      <c r="DE89" s="241"/>
      <c r="DF89" s="241"/>
      <c r="DG89" s="241"/>
      <c r="DH89" s="241"/>
      <c r="DI89" s="241"/>
      <c r="DJ89" s="241"/>
      <c r="DK89" s="241"/>
      <c r="DL89" s="241"/>
      <c r="DM89" s="241"/>
      <c r="DN89" s="241"/>
      <c r="DO89" s="241"/>
      <c r="DP89" s="241"/>
      <c r="DQ89" s="241"/>
      <c r="DR89" s="241"/>
      <c r="DS89" s="241"/>
      <c r="DT89" s="241"/>
      <c r="DU89" s="241"/>
      <c r="DV89" s="241"/>
      <c r="DW89" s="241"/>
      <c r="DX89" s="241"/>
      <c r="DY89" s="241"/>
      <c r="DZ89" s="241"/>
      <c r="EA89" s="241"/>
      <c r="EB89" s="241"/>
      <c r="EC89" s="241"/>
      <c r="ED89" s="241"/>
      <c r="EE89" s="241"/>
      <c r="EF89" s="241"/>
      <c r="EG89" s="241"/>
      <c r="EH89" s="241"/>
      <c r="EI89" s="241"/>
      <c r="EJ89" s="241"/>
      <c r="EK89" s="241"/>
      <c r="EL89" s="241"/>
      <c r="EM89" s="241"/>
      <c r="EN89" s="241"/>
      <c r="EO89" s="241"/>
      <c r="EP89" s="241"/>
      <c r="EQ89" s="241"/>
      <c r="ER89" s="241"/>
      <c r="ES89" s="241"/>
      <c r="ET89" s="241"/>
      <c r="EU89" s="241"/>
      <c r="EV89" s="241"/>
      <c r="EW89" s="241"/>
      <c r="EX89" s="241"/>
      <c r="EY89" s="241"/>
      <c r="EZ89" s="241"/>
      <c r="FA89" s="241"/>
      <c r="FB89" s="241"/>
      <c r="FC89" s="241"/>
      <c r="FD89" s="241"/>
      <c r="FE89" s="241"/>
      <c r="FF89" s="241"/>
      <c r="FG89" s="241"/>
      <c r="FH89" s="241"/>
      <c r="FI89" s="241"/>
      <c r="FJ89" s="241"/>
      <c r="FK89" s="241"/>
      <c r="FL89" s="241"/>
      <c r="FM89" s="241"/>
      <c r="FN89" s="241"/>
      <c r="FO89" s="241"/>
      <c r="FP89" s="241"/>
      <c r="FQ89" s="241"/>
      <c r="FR89" s="241"/>
      <c r="FS89" s="241"/>
      <c r="FT89" s="241"/>
      <c r="FU89" s="241"/>
      <c r="FV89" s="241"/>
      <c r="FW89" s="241"/>
      <c r="FX89" s="241"/>
      <c r="FY89" s="241"/>
      <c r="FZ89" s="241"/>
      <c r="GA89" s="241"/>
      <c r="GB89" s="241"/>
      <c r="GC89" s="241"/>
      <c r="GD89" s="241"/>
      <c r="GE89" s="241"/>
      <c r="GF89" s="241"/>
      <c r="GG89" s="241"/>
      <c r="GH89" s="241"/>
      <c r="GI89" s="241"/>
      <c r="GJ89" s="241"/>
      <c r="GK89" s="241"/>
      <c r="GL89" s="241"/>
      <c r="GM89" s="241"/>
      <c r="GN89" s="241"/>
      <c r="GO89" s="241"/>
      <c r="GP89" s="241"/>
      <c r="GQ89" s="241"/>
      <c r="GR89" s="241"/>
      <c r="GS89" s="241"/>
      <c r="GT89" s="241"/>
      <c r="GU89" s="241"/>
      <c r="GV89" s="241"/>
      <c r="GW89" s="241"/>
      <c r="GX89" s="241"/>
      <c r="GY89" s="241"/>
      <c r="GZ89" s="241"/>
      <c r="HA89" s="241"/>
      <c r="HB89" s="241"/>
      <c r="HC89" s="241"/>
      <c r="HD89" s="241"/>
      <c r="HE89" s="241"/>
      <c r="HF89" s="241"/>
      <c r="HG89" s="241"/>
      <c r="HH89" s="241"/>
      <c r="HI89" s="241"/>
      <c r="HJ89" s="241"/>
      <c r="HK89" s="241"/>
      <c r="HL89" s="241"/>
      <c r="HM89" s="241"/>
      <c r="HN89" s="241"/>
      <c r="HO89" s="241"/>
    </row>
    <row r="90" spans="1:223" s="255" customFormat="1" ht="27.6" customHeight="1" x14ac:dyDescent="0.35">
      <c r="A90" s="241"/>
      <c r="B90" s="289" t="s">
        <v>1722</v>
      </c>
      <c r="C90" s="289" t="s">
        <v>2725</v>
      </c>
      <c r="D90" s="289"/>
      <c r="E90" s="299" t="s">
        <v>1723</v>
      </c>
      <c r="F90" s="291" t="s">
        <v>1721</v>
      </c>
      <c r="G90" s="292" t="s">
        <v>2214</v>
      </c>
      <c r="H90" s="292" t="s">
        <v>2213</v>
      </c>
      <c r="I90" s="292">
        <v>12222</v>
      </c>
      <c r="J90" s="293" t="s">
        <v>1724</v>
      </c>
      <c r="K90" s="293" t="s">
        <v>1364</v>
      </c>
      <c r="L90" s="293" t="s">
        <v>1408</v>
      </c>
      <c r="M90" s="294">
        <v>4092</v>
      </c>
      <c r="N90" s="296">
        <v>509679.49968000007</v>
      </c>
      <c r="O90" s="296">
        <v>17227.392000000003</v>
      </c>
      <c r="P90" s="296">
        <v>0</v>
      </c>
      <c r="Q90" s="296"/>
      <c r="R90" s="295">
        <f t="shared" si="1"/>
        <v>526906.89168000012</v>
      </c>
      <c r="S90" s="295"/>
      <c r="T90" s="295"/>
      <c r="U90" s="253">
        <v>4</v>
      </c>
      <c r="V90" s="253">
        <v>1</v>
      </c>
      <c r="W90" s="253">
        <v>1988</v>
      </c>
      <c r="X90" s="297">
        <v>0.05</v>
      </c>
      <c r="Y90" s="348">
        <v>1</v>
      </c>
      <c r="Z90" s="254"/>
      <c r="AA90" s="296"/>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1"/>
      <c r="CB90" s="241"/>
      <c r="CC90" s="241"/>
      <c r="CD90" s="241"/>
      <c r="CE90" s="241"/>
      <c r="CF90" s="241"/>
      <c r="CG90" s="241"/>
      <c r="CH90" s="241"/>
      <c r="CI90" s="241"/>
      <c r="CJ90" s="241"/>
      <c r="CK90" s="241"/>
      <c r="CL90" s="241"/>
      <c r="CM90" s="241"/>
      <c r="CN90" s="241"/>
      <c r="CO90" s="241"/>
      <c r="CP90" s="241"/>
      <c r="CQ90" s="241"/>
      <c r="CR90" s="241"/>
      <c r="CS90" s="241"/>
      <c r="CT90" s="241"/>
      <c r="CU90" s="241"/>
      <c r="CV90" s="241"/>
      <c r="CW90" s="241"/>
      <c r="CX90" s="241"/>
      <c r="CY90" s="241"/>
      <c r="CZ90" s="241"/>
      <c r="DA90" s="241"/>
      <c r="DB90" s="241"/>
      <c r="DC90" s="241"/>
      <c r="DD90" s="241"/>
      <c r="DE90" s="241"/>
      <c r="DF90" s="241"/>
      <c r="DG90" s="241"/>
      <c r="DH90" s="241"/>
      <c r="DI90" s="241"/>
      <c r="DJ90" s="241"/>
      <c r="DK90" s="241"/>
      <c r="DL90" s="241"/>
      <c r="DM90" s="241"/>
      <c r="DN90" s="241"/>
      <c r="DO90" s="241"/>
      <c r="DP90" s="241"/>
      <c r="DQ90" s="241"/>
      <c r="DR90" s="241"/>
      <c r="DS90" s="241"/>
      <c r="DT90" s="241"/>
      <c r="DU90" s="241"/>
      <c r="DV90" s="241"/>
      <c r="DW90" s="241"/>
      <c r="DX90" s="241"/>
      <c r="DY90" s="241"/>
      <c r="DZ90" s="241"/>
      <c r="EA90" s="241"/>
      <c r="EB90" s="241"/>
      <c r="EC90" s="241"/>
      <c r="ED90" s="241"/>
      <c r="EE90" s="241"/>
      <c r="EF90" s="241"/>
      <c r="EG90" s="241"/>
      <c r="EH90" s="241"/>
      <c r="EI90" s="241"/>
      <c r="EJ90" s="241"/>
      <c r="EK90" s="241"/>
      <c r="EL90" s="241"/>
      <c r="EM90" s="241"/>
      <c r="EN90" s="241"/>
      <c r="EO90" s="241"/>
      <c r="EP90" s="241"/>
      <c r="EQ90" s="241"/>
      <c r="ER90" s="241"/>
      <c r="ES90" s="241"/>
      <c r="ET90" s="241"/>
      <c r="EU90" s="241"/>
      <c r="EV90" s="241"/>
      <c r="EW90" s="241"/>
      <c r="EX90" s="241"/>
      <c r="EY90" s="241"/>
      <c r="EZ90" s="241"/>
      <c r="FA90" s="241"/>
      <c r="FB90" s="241"/>
      <c r="FC90" s="241"/>
      <c r="FD90" s="241"/>
      <c r="FE90" s="241"/>
      <c r="FF90" s="241"/>
      <c r="FG90" s="241"/>
      <c r="FH90" s="241"/>
      <c r="FI90" s="241"/>
      <c r="FJ90" s="241"/>
      <c r="FK90" s="241"/>
      <c r="FL90" s="241"/>
      <c r="FM90" s="241"/>
      <c r="FN90" s="241"/>
      <c r="FO90" s="241"/>
      <c r="FP90" s="241"/>
      <c r="FQ90" s="241"/>
      <c r="FR90" s="241"/>
      <c r="FS90" s="241"/>
      <c r="FT90" s="241"/>
      <c r="FU90" s="241"/>
      <c r="FV90" s="241"/>
      <c r="FW90" s="241"/>
      <c r="FX90" s="241"/>
      <c r="FY90" s="241"/>
      <c r="FZ90" s="241"/>
      <c r="GA90" s="241"/>
      <c r="GB90" s="241"/>
      <c r="GC90" s="241"/>
      <c r="GD90" s="241"/>
      <c r="GE90" s="241"/>
      <c r="GF90" s="241"/>
      <c r="GG90" s="241"/>
      <c r="GH90" s="241"/>
      <c r="GI90" s="241"/>
      <c r="GJ90" s="241"/>
      <c r="GK90" s="241"/>
      <c r="GL90" s="241"/>
      <c r="GM90" s="241"/>
      <c r="GN90" s="241"/>
      <c r="GO90" s="241"/>
      <c r="GP90" s="241"/>
      <c r="GQ90" s="241"/>
      <c r="GR90" s="241"/>
      <c r="GS90" s="241"/>
      <c r="GT90" s="241"/>
      <c r="GU90" s="241"/>
      <c r="GV90" s="241"/>
      <c r="GW90" s="241"/>
      <c r="GX90" s="241"/>
      <c r="GY90" s="241"/>
      <c r="GZ90" s="241"/>
      <c r="HA90" s="241"/>
      <c r="HB90" s="241"/>
      <c r="HC90" s="241"/>
      <c r="HD90" s="241"/>
      <c r="HE90" s="241"/>
      <c r="HF90" s="241"/>
      <c r="HG90" s="241"/>
      <c r="HH90" s="241"/>
      <c r="HI90" s="241"/>
      <c r="HJ90" s="241"/>
      <c r="HK90" s="241"/>
      <c r="HL90" s="241"/>
      <c r="HM90" s="241"/>
      <c r="HN90" s="241"/>
      <c r="HO90" s="241"/>
    </row>
    <row r="91" spans="1:223" s="255" customFormat="1" ht="27.6" customHeight="1" x14ac:dyDescent="0.35">
      <c r="A91" s="241"/>
      <c r="B91" s="289" t="s">
        <v>672</v>
      </c>
      <c r="C91" s="289" t="s">
        <v>2725</v>
      </c>
      <c r="D91" s="289"/>
      <c r="E91" s="299" t="s">
        <v>673</v>
      </c>
      <c r="F91" s="291" t="s">
        <v>1721</v>
      </c>
      <c r="G91" s="292" t="s">
        <v>2214</v>
      </c>
      <c r="H91" s="292" t="s">
        <v>2213</v>
      </c>
      <c r="I91" s="292">
        <v>12222</v>
      </c>
      <c r="J91" s="293" t="s">
        <v>1720</v>
      </c>
      <c r="K91" s="293" t="s">
        <v>1364</v>
      </c>
      <c r="L91" s="293" t="s">
        <v>1408</v>
      </c>
      <c r="M91" s="294">
        <v>4092</v>
      </c>
      <c r="N91" s="296">
        <v>509679.49968000007</v>
      </c>
      <c r="O91" s="296">
        <v>17227.392000000003</v>
      </c>
      <c r="P91" s="296">
        <v>0</v>
      </c>
      <c r="Q91" s="296"/>
      <c r="R91" s="295">
        <f t="shared" si="1"/>
        <v>526906.89168000012</v>
      </c>
      <c r="S91" s="295"/>
      <c r="T91" s="295"/>
      <c r="U91" s="253">
        <v>4</v>
      </c>
      <c r="V91" s="253">
        <v>1</v>
      </c>
      <c r="W91" s="253">
        <v>1988</v>
      </c>
      <c r="X91" s="297">
        <v>0.05</v>
      </c>
      <c r="Y91" s="348">
        <v>1</v>
      </c>
      <c r="Z91" s="254"/>
      <c r="AA91" s="296"/>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1"/>
      <c r="CI91" s="241"/>
      <c r="CJ91" s="241"/>
      <c r="CK91" s="241"/>
      <c r="CL91" s="241"/>
      <c r="CM91" s="241"/>
      <c r="CN91" s="241"/>
      <c r="CO91" s="241"/>
      <c r="CP91" s="241"/>
      <c r="CQ91" s="241"/>
      <c r="CR91" s="241"/>
      <c r="CS91" s="241"/>
      <c r="CT91" s="241"/>
      <c r="CU91" s="241"/>
      <c r="CV91" s="241"/>
      <c r="CW91" s="241"/>
      <c r="CX91" s="241"/>
      <c r="CY91" s="241"/>
      <c r="CZ91" s="241"/>
      <c r="DA91" s="241"/>
      <c r="DB91" s="241"/>
      <c r="DC91" s="241"/>
      <c r="DD91" s="241"/>
      <c r="DE91" s="241"/>
      <c r="DF91" s="241"/>
      <c r="DG91" s="241"/>
      <c r="DH91" s="241"/>
      <c r="DI91" s="241"/>
      <c r="DJ91" s="241"/>
      <c r="DK91" s="241"/>
      <c r="DL91" s="241"/>
      <c r="DM91" s="241"/>
      <c r="DN91" s="241"/>
      <c r="DO91" s="241"/>
      <c r="DP91" s="241"/>
      <c r="DQ91" s="241"/>
      <c r="DR91" s="241"/>
      <c r="DS91" s="241"/>
      <c r="DT91" s="241"/>
      <c r="DU91" s="241"/>
      <c r="DV91" s="241"/>
      <c r="DW91" s="241"/>
      <c r="DX91" s="241"/>
      <c r="DY91" s="241"/>
      <c r="DZ91" s="241"/>
      <c r="EA91" s="241"/>
      <c r="EB91" s="241"/>
      <c r="EC91" s="241"/>
      <c r="ED91" s="241"/>
      <c r="EE91" s="241"/>
      <c r="EF91" s="241"/>
      <c r="EG91" s="241"/>
      <c r="EH91" s="241"/>
      <c r="EI91" s="241"/>
      <c r="EJ91" s="241"/>
      <c r="EK91" s="241"/>
      <c r="EL91" s="241"/>
      <c r="EM91" s="241"/>
      <c r="EN91" s="241"/>
      <c r="EO91" s="241"/>
      <c r="EP91" s="241"/>
      <c r="EQ91" s="241"/>
      <c r="ER91" s="241"/>
      <c r="ES91" s="241"/>
      <c r="ET91" s="241"/>
      <c r="EU91" s="241"/>
      <c r="EV91" s="241"/>
      <c r="EW91" s="241"/>
      <c r="EX91" s="241"/>
      <c r="EY91" s="241"/>
      <c r="EZ91" s="241"/>
      <c r="FA91" s="241"/>
      <c r="FB91" s="241"/>
      <c r="FC91" s="241"/>
      <c r="FD91" s="241"/>
      <c r="FE91" s="241"/>
      <c r="FF91" s="241"/>
      <c r="FG91" s="241"/>
      <c r="FH91" s="241"/>
      <c r="FI91" s="241"/>
      <c r="FJ91" s="241"/>
      <c r="FK91" s="241"/>
      <c r="FL91" s="241"/>
      <c r="FM91" s="241"/>
      <c r="FN91" s="241"/>
      <c r="FO91" s="241"/>
      <c r="FP91" s="241"/>
      <c r="FQ91" s="241"/>
      <c r="FR91" s="241"/>
      <c r="FS91" s="241"/>
      <c r="FT91" s="241"/>
      <c r="FU91" s="241"/>
      <c r="FV91" s="241"/>
      <c r="FW91" s="241"/>
      <c r="FX91" s="241"/>
      <c r="FY91" s="241"/>
      <c r="FZ91" s="241"/>
      <c r="GA91" s="241"/>
      <c r="GB91" s="241"/>
      <c r="GC91" s="241"/>
      <c r="GD91" s="241"/>
      <c r="GE91" s="241"/>
      <c r="GF91" s="241"/>
      <c r="GG91" s="241"/>
      <c r="GH91" s="241"/>
      <c r="GI91" s="241"/>
      <c r="GJ91" s="241"/>
      <c r="GK91" s="241"/>
      <c r="GL91" s="241"/>
      <c r="GM91" s="241"/>
      <c r="GN91" s="241"/>
      <c r="GO91" s="241"/>
      <c r="GP91" s="241"/>
      <c r="GQ91" s="241"/>
      <c r="GR91" s="241"/>
      <c r="GS91" s="241"/>
      <c r="GT91" s="241"/>
      <c r="GU91" s="241"/>
      <c r="GV91" s="241"/>
      <c r="GW91" s="241"/>
      <c r="GX91" s="241"/>
      <c r="GY91" s="241"/>
      <c r="GZ91" s="241"/>
      <c r="HA91" s="241"/>
      <c r="HB91" s="241"/>
      <c r="HC91" s="241"/>
      <c r="HD91" s="241"/>
      <c r="HE91" s="241"/>
      <c r="HF91" s="241"/>
      <c r="HG91" s="241"/>
      <c r="HH91" s="241"/>
      <c r="HI91" s="241"/>
      <c r="HJ91" s="241"/>
      <c r="HK91" s="241"/>
      <c r="HL91" s="241"/>
      <c r="HM91" s="241"/>
      <c r="HN91" s="241"/>
      <c r="HO91" s="241"/>
    </row>
    <row r="92" spans="1:223" ht="27.6" customHeight="1" x14ac:dyDescent="0.35">
      <c r="B92" s="289" t="s">
        <v>1933</v>
      </c>
      <c r="C92" s="289" t="s">
        <v>2725</v>
      </c>
      <c r="D92" s="289"/>
      <c r="E92" s="299" t="s">
        <v>1934</v>
      </c>
      <c r="F92" s="291" t="s">
        <v>671</v>
      </c>
      <c r="G92" s="292" t="s">
        <v>2214</v>
      </c>
      <c r="H92" s="292" t="s">
        <v>2213</v>
      </c>
      <c r="I92" s="292">
        <v>12222</v>
      </c>
      <c r="J92" s="293" t="s">
        <v>669</v>
      </c>
      <c r="K92" s="293" t="s">
        <v>1364</v>
      </c>
      <c r="L92" s="293" t="s">
        <v>670</v>
      </c>
      <c r="M92" s="294">
        <v>101185</v>
      </c>
      <c r="N92" s="296">
        <v>22653143.622720003</v>
      </c>
      <c r="O92" s="296">
        <v>485597.11200000002</v>
      </c>
      <c r="P92" s="296">
        <v>0</v>
      </c>
      <c r="Q92" s="296"/>
      <c r="R92" s="295">
        <f t="shared" si="1"/>
        <v>23138740.734720003</v>
      </c>
      <c r="S92" s="295"/>
      <c r="T92" s="295"/>
      <c r="U92" s="253">
        <v>4</v>
      </c>
      <c r="V92" s="253">
        <v>4</v>
      </c>
      <c r="W92" s="253">
        <v>1965</v>
      </c>
      <c r="X92" s="297">
        <v>0.05</v>
      </c>
      <c r="Y92" s="348">
        <v>1</v>
      </c>
      <c r="AA92" s="296"/>
    </row>
    <row r="93" spans="1:223" ht="27.6" customHeight="1" x14ac:dyDescent="0.35">
      <c r="B93" s="289" t="s">
        <v>1465</v>
      </c>
      <c r="C93" s="289" t="s">
        <v>2725</v>
      </c>
      <c r="D93" s="289"/>
      <c r="E93" s="299" t="s">
        <v>1466</v>
      </c>
      <c r="F93" s="291" t="s">
        <v>1970</v>
      </c>
      <c r="G93" s="292" t="s">
        <v>2214</v>
      </c>
      <c r="H93" s="292" t="s">
        <v>2213</v>
      </c>
      <c r="I93" s="292">
        <v>12222</v>
      </c>
      <c r="J93" s="293" t="s">
        <v>1467</v>
      </c>
      <c r="K93" s="293" t="s">
        <v>1364</v>
      </c>
      <c r="L93" s="293" t="s">
        <v>1408</v>
      </c>
      <c r="M93" s="294">
        <v>4189</v>
      </c>
      <c r="N93" s="296">
        <v>524829.20880000002</v>
      </c>
      <c r="O93" s="296">
        <v>13997.256000000001</v>
      </c>
      <c r="P93" s="296">
        <v>0</v>
      </c>
      <c r="Q93" s="296"/>
      <c r="R93" s="295">
        <f t="shared" si="1"/>
        <v>538826.46480000007</v>
      </c>
      <c r="S93" s="295"/>
      <c r="T93" s="295"/>
      <c r="U93" s="253">
        <v>4</v>
      </c>
      <c r="V93" s="253">
        <v>1</v>
      </c>
      <c r="W93" s="253">
        <v>1988</v>
      </c>
      <c r="X93" s="297">
        <v>0.05</v>
      </c>
      <c r="Y93" s="348">
        <v>1</v>
      </c>
      <c r="AA93" s="296"/>
    </row>
    <row r="94" spans="1:223" ht="27.6" customHeight="1" x14ac:dyDescent="0.35">
      <c r="B94" s="289" t="s">
        <v>1837</v>
      </c>
      <c r="C94" s="289" t="s">
        <v>2725</v>
      </c>
      <c r="D94" s="289"/>
      <c r="E94" s="299" t="s">
        <v>1838</v>
      </c>
      <c r="F94" s="291" t="s">
        <v>1970</v>
      </c>
      <c r="G94" s="292" t="s">
        <v>2214</v>
      </c>
      <c r="H94" s="292" t="s">
        <v>2213</v>
      </c>
      <c r="I94" s="292">
        <v>12222</v>
      </c>
      <c r="J94" s="293" t="s">
        <v>1839</v>
      </c>
      <c r="K94" s="293" t="s">
        <v>1364</v>
      </c>
      <c r="L94" s="293" t="s">
        <v>1408</v>
      </c>
      <c r="M94" s="294">
        <v>4212</v>
      </c>
      <c r="N94" s="296">
        <v>524829.20880000002</v>
      </c>
      <c r="O94" s="296">
        <v>17227.392000000003</v>
      </c>
      <c r="P94" s="296">
        <v>0</v>
      </c>
      <c r="Q94" s="296"/>
      <c r="R94" s="295">
        <f t="shared" si="1"/>
        <v>542056.60080000001</v>
      </c>
      <c r="S94" s="295"/>
      <c r="T94" s="295"/>
      <c r="U94" s="253">
        <v>4</v>
      </c>
      <c r="V94" s="253">
        <v>1</v>
      </c>
      <c r="W94" s="253">
        <v>1988</v>
      </c>
      <c r="X94" s="297">
        <v>0.05</v>
      </c>
      <c r="Y94" s="348">
        <v>1</v>
      </c>
      <c r="AA94" s="296"/>
    </row>
    <row r="95" spans="1:223" ht="27.6" customHeight="1" x14ac:dyDescent="0.35">
      <c r="B95" s="289" t="s">
        <v>1772</v>
      </c>
      <c r="C95" s="289" t="s">
        <v>2725</v>
      </c>
      <c r="D95" s="289"/>
      <c r="E95" s="299" t="s">
        <v>1773</v>
      </c>
      <c r="F95" s="291" t="s">
        <v>1970</v>
      </c>
      <c r="G95" s="292" t="s">
        <v>2214</v>
      </c>
      <c r="H95" s="292" t="s">
        <v>2213</v>
      </c>
      <c r="I95" s="292">
        <v>12222</v>
      </c>
      <c r="J95" s="293" t="s">
        <v>1774</v>
      </c>
      <c r="K95" s="293" t="s">
        <v>1364</v>
      </c>
      <c r="L95" s="293" t="s">
        <v>1408</v>
      </c>
      <c r="M95" s="294">
        <v>4212</v>
      </c>
      <c r="N95" s="296">
        <v>524829.20880000002</v>
      </c>
      <c r="O95" s="296">
        <v>17227.392000000003</v>
      </c>
      <c r="P95" s="296">
        <v>0</v>
      </c>
      <c r="Q95" s="296"/>
      <c r="R95" s="295">
        <f t="shared" si="1"/>
        <v>542056.60080000001</v>
      </c>
      <c r="S95" s="295"/>
      <c r="T95" s="295"/>
      <c r="U95" s="253">
        <v>4</v>
      </c>
      <c r="V95" s="253">
        <v>1</v>
      </c>
      <c r="W95" s="253">
        <v>1988</v>
      </c>
      <c r="X95" s="297">
        <v>0.05</v>
      </c>
      <c r="Y95" s="348">
        <v>1</v>
      </c>
      <c r="AA95" s="296"/>
    </row>
    <row r="96" spans="1:223" ht="27.6" customHeight="1" x14ac:dyDescent="0.35">
      <c r="B96" s="289" t="s">
        <v>1967</v>
      </c>
      <c r="C96" s="289" t="s">
        <v>2725</v>
      </c>
      <c r="D96" s="289"/>
      <c r="E96" s="299" t="s">
        <v>1968</v>
      </c>
      <c r="F96" s="291" t="s">
        <v>1970</v>
      </c>
      <c r="G96" s="292" t="s">
        <v>2214</v>
      </c>
      <c r="H96" s="292" t="s">
        <v>2213</v>
      </c>
      <c r="I96" s="292">
        <v>12222</v>
      </c>
      <c r="J96" s="293" t="s">
        <v>1969</v>
      </c>
      <c r="K96" s="293" t="s">
        <v>1364</v>
      </c>
      <c r="L96" s="293" t="s">
        <v>1408</v>
      </c>
      <c r="M96" s="294">
        <v>4212</v>
      </c>
      <c r="N96" s="296">
        <v>524829.20880000002</v>
      </c>
      <c r="O96" s="296">
        <v>17227.392000000003</v>
      </c>
      <c r="P96" s="296">
        <v>0</v>
      </c>
      <c r="Q96" s="296"/>
      <c r="R96" s="295">
        <f t="shared" si="1"/>
        <v>542056.60080000001</v>
      </c>
      <c r="S96" s="295"/>
      <c r="T96" s="295"/>
      <c r="U96" s="253">
        <v>4</v>
      </c>
      <c r="V96" s="253">
        <v>1</v>
      </c>
      <c r="W96" s="253">
        <v>1988</v>
      </c>
      <c r="X96" s="297">
        <v>0.05</v>
      </c>
      <c r="Y96" s="348">
        <v>1</v>
      </c>
      <c r="AA96" s="296"/>
    </row>
    <row r="97" spans="1:223" ht="27.6" customHeight="1" x14ac:dyDescent="0.35">
      <c r="B97" s="289" t="s">
        <v>1759</v>
      </c>
      <c r="C97" s="289" t="s">
        <v>2725</v>
      </c>
      <c r="D97" s="289"/>
      <c r="E97" s="299" t="s">
        <v>1760</v>
      </c>
      <c r="F97" s="291" t="s">
        <v>1286</v>
      </c>
      <c r="G97" s="292" t="s">
        <v>2214</v>
      </c>
      <c r="H97" s="292" t="s">
        <v>2213</v>
      </c>
      <c r="I97" s="292">
        <v>12222</v>
      </c>
      <c r="J97" s="293" t="s">
        <v>2324</v>
      </c>
      <c r="K97" s="293" t="s">
        <v>1364</v>
      </c>
      <c r="L97" s="293" t="s">
        <v>1365</v>
      </c>
      <c r="M97" s="294">
        <v>96289</v>
      </c>
      <c r="N97" s="296">
        <v>17937255.598080002</v>
      </c>
      <c r="O97" s="296">
        <v>386539.60800000001</v>
      </c>
      <c r="P97" s="296">
        <v>0</v>
      </c>
      <c r="Q97" s="296"/>
      <c r="R97" s="295">
        <f t="shared" si="1"/>
        <v>18323795.206080001</v>
      </c>
      <c r="S97" s="295"/>
      <c r="T97" s="295"/>
      <c r="U97" s="253">
        <v>4</v>
      </c>
      <c r="V97" s="253">
        <v>4</v>
      </c>
      <c r="W97" s="253">
        <v>1960</v>
      </c>
      <c r="X97" s="297">
        <v>0.2</v>
      </c>
      <c r="Y97" s="348">
        <v>1</v>
      </c>
      <c r="AA97" s="296"/>
    </row>
    <row r="98" spans="1:223" ht="27.6" customHeight="1" x14ac:dyDescent="0.35">
      <c r="B98" s="289" t="s">
        <v>1757</v>
      </c>
      <c r="C98" s="289" t="s">
        <v>2725</v>
      </c>
      <c r="D98" s="289"/>
      <c r="E98" s="299" t="s">
        <v>1758</v>
      </c>
      <c r="F98" s="291" t="s">
        <v>1286</v>
      </c>
      <c r="G98" s="292" t="s">
        <v>2214</v>
      </c>
      <c r="H98" s="292" t="s">
        <v>2213</v>
      </c>
      <c r="I98" s="292">
        <v>12222</v>
      </c>
      <c r="J98" s="293" t="s">
        <v>2325</v>
      </c>
      <c r="K98" s="293" t="s">
        <v>1364</v>
      </c>
      <c r="L98" s="293" t="s">
        <v>1365</v>
      </c>
      <c r="M98" s="294">
        <v>69980</v>
      </c>
      <c r="N98" s="296">
        <v>12891320.33904</v>
      </c>
      <c r="O98" s="296">
        <v>586622.4</v>
      </c>
      <c r="P98" s="296">
        <v>0</v>
      </c>
      <c r="Q98" s="296"/>
      <c r="R98" s="295">
        <f t="shared" ref="R98:R105" si="2">SUM(N98:Q98)</f>
        <v>13477942.73904</v>
      </c>
      <c r="S98" s="295"/>
      <c r="T98" s="295"/>
      <c r="U98" s="253">
        <v>4</v>
      </c>
      <c r="V98" s="253">
        <v>4</v>
      </c>
      <c r="W98" s="253">
        <v>1961</v>
      </c>
      <c r="X98" s="297">
        <v>0.2</v>
      </c>
      <c r="Y98" s="348">
        <v>1</v>
      </c>
      <c r="AA98" s="296"/>
    </row>
    <row r="99" spans="1:223" ht="27.6" customHeight="1" x14ac:dyDescent="0.35">
      <c r="B99" s="289" t="s">
        <v>1952</v>
      </c>
      <c r="C99" s="289" t="s">
        <v>2725</v>
      </c>
      <c r="D99" s="289"/>
      <c r="E99" s="299" t="s">
        <v>1953</v>
      </c>
      <c r="F99" s="291" t="s">
        <v>1286</v>
      </c>
      <c r="G99" s="292" t="s">
        <v>2214</v>
      </c>
      <c r="H99" s="292" t="s">
        <v>2213</v>
      </c>
      <c r="I99" s="292">
        <v>12222</v>
      </c>
      <c r="J99" s="293" t="s">
        <v>1954</v>
      </c>
      <c r="K99" s="293" t="s">
        <v>1364</v>
      </c>
      <c r="L99" s="293" t="s">
        <v>1365</v>
      </c>
      <c r="M99" s="294">
        <v>102437</v>
      </c>
      <c r="N99" s="296">
        <v>20916337.684320003</v>
      </c>
      <c r="O99" s="296">
        <v>310093.05599999998</v>
      </c>
      <c r="P99" s="296">
        <v>0</v>
      </c>
      <c r="Q99" s="296"/>
      <c r="R99" s="295">
        <f t="shared" si="2"/>
        <v>21226430.740320005</v>
      </c>
      <c r="S99" s="295"/>
      <c r="T99" s="295"/>
      <c r="U99" s="253">
        <v>4</v>
      </c>
      <c r="V99" s="253">
        <v>3</v>
      </c>
      <c r="W99" s="253">
        <v>1951</v>
      </c>
      <c r="X99" s="297">
        <v>0.2</v>
      </c>
      <c r="Y99" s="348">
        <v>1</v>
      </c>
      <c r="AA99" s="296"/>
    </row>
    <row r="100" spans="1:223" ht="27.6" customHeight="1" x14ac:dyDescent="0.35">
      <c r="B100" s="289" t="s">
        <v>1949</v>
      </c>
      <c r="C100" s="289" t="s">
        <v>2725</v>
      </c>
      <c r="D100" s="289"/>
      <c r="E100" s="299" t="s">
        <v>1950</v>
      </c>
      <c r="F100" s="291" t="s">
        <v>1286</v>
      </c>
      <c r="G100" s="292" t="s">
        <v>2214</v>
      </c>
      <c r="H100" s="292" t="s">
        <v>2213</v>
      </c>
      <c r="I100" s="292">
        <v>12222</v>
      </c>
      <c r="J100" s="293" t="s">
        <v>1951</v>
      </c>
      <c r="K100" s="293" t="s">
        <v>1364</v>
      </c>
      <c r="L100" s="293" t="s">
        <v>1365</v>
      </c>
      <c r="M100" s="294">
        <v>42357</v>
      </c>
      <c r="N100" s="296">
        <v>9901417.0319999997</v>
      </c>
      <c r="O100" s="296">
        <v>160430.08799999999</v>
      </c>
      <c r="P100" s="296">
        <v>0</v>
      </c>
      <c r="Q100" s="296"/>
      <c r="R100" s="295">
        <f t="shared" si="2"/>
        <v>10061847.119999999</v>
      </c>
      <c r="S100" s="295"/>
      <c r="T100" s="295"/>
      <c r="U100" s="253">
        <v>4</v>
      </c>
      <c r="V100" s="253">
        <v>4</v>
      </c>
      <c r="W100" s="253">
        <v>1941</v>
      </c>
      <c r="X100" s="297">
        <v>0.2</v>
      </c>
      <c r="Y100" s="348">
        <v>1</v>
      </c>
      <c r="AA100" s="296"/>
    </row>
    <row r="101" spans="1:223" ht="27.6" customHeight="1" x14ac:dyDescent="0.35">
      <c r="B101" s="289" t="s">
        <v>1161</v>
      </c>
      <c r="C101" s="289" t="s">
        <v>2725</v>
      </c>
      <c r="D101" s="289"/>
      <c r="E101" s="299" t="s">
        <v>1162</v>
      </c>
      <c r="F101" s="291" t="s">
        <v>1286</v>
      </c>
      <c r="G101" s="292" t="s">
        <v>2214</v>
      </c>
      <c r="H101" s="292" t="s">
        <v>2213</v>
      </c>
      <c r="I101" s="292">
        <v>12222</v>
      </c>
      <c r="J101" s="293" t="s">
        <v>1363</v>
      </c>
      <c r="K101" s="293" t="s">
        <v>1364</v>
      </c>
      <c r="L101" s="293" t="s">
        <v>1365</v>
      </c>
      <c r="M101" s="294">
        <v>33725</v>
      </c>
      <c r="N101" s="296">
        <v>6945059.5094400002</v>
      </c>
      <c r="O101" s="296">
        <v>106594.48800000001</v>
      </c>
      <c r="P101" s="296">
        <v>0</v>
      </c>
      <c r="Q101" s="296"/>
      <c r="R101" s="295">
        <f t="shared" si="2"/>
        <v>7051653.9974400001</v>
      </c>
      <c r="S101" s="295"/>
      <c r="T101" s="295"/>
      <c r="U101" s="253">
        <v>4</v>
      </c>
      <c r="V101" s="253">
        <v>4</v>
      </c>
      <c r="W101" s="253">
        <v>1935</v>
      </c>
      <c r="X101" s="297">
        <v>0.2</v>
      </c>
      <c r="Y101" s="348">
        <v>1</v>
      </c>
      <c r="AA101" s="296"/>
    </row>
    <row r="102" spans="1:223" ht="27.6" customHeight="1" x14ac:dyDescent="0.35">
      <c r="B102" s="289" t="s">
        <v>2254</v>
      </c>
      <c r="C102" s="289"/>
      <c r="D102" s="289"/>
      <c r="E102" s="299" t="s">
        <v>2255</v>
      </c>
      <c r="F102" s="291" t="s">
        <v>671</v>
      </c>
      <c r="G102" s="292" t="s">
        <v>2214</v>
      </c>
      <c r="H102" s="292" t="s">
        <v>2213</v>
      </c>
      <c r="I102" s="292">
        <v>12222</v>
      </c>
      <c r="J102" s="293" t="s">
        <v>2326</v>
      </c>
      <c r="K102" s="293" t="s">
        <v>1364</v>
      </c>
      <c r="L102" s="293" t="s">
        <v>1365</v>
      </c>
      <c r="M102" s="294">
        <v>25413</v>
      </c>
      <c r="N102" s="296">
        <v>4831675.0872000009</v>
      </c>
      <c r="O102" s="296">
        <v>188706.77280000001</v>
      </c>
      <c r="P102" s="296">
        <v>0</v>
      </c>
      <c r="Q102" s="296"/>
      <c r="R102" s="295">
        <f t="shared" si="2"/>
        <v>5020381.8600000013</v>
      </c>
      <c r="S102" s="295"/>
      <c r="T102" s="295"/>
      <c r="U102" s="253">
        <v>4</v>
      </c>
      <c r="V102" s="253">
        <v>4</v>
      </c>
      <c r="W102" s="253">
        <v>1965</v>
      </c>
      <c r="X102" s="297">
        <v>1</v>
      </c>
      <c r="Y102" s="348">
        <v>1</v>
      </c>
      <c r="AA102" s="296"/>
    </row>
    <row r="103" spans="1:223" s="253" customFormat="1" ht="27.6" customHeight="1" x14ac:dyDescent="0.35">
      <c r="B103" s="704" t="s">
        <v>3049</v>
      </c>
      <c r="C103" s="363" t="s">
        <v>2725</v>
      </c>
      <c r="D103" s="363"/>
      <c r="E103" s="327">
        <v>12801000515</v>
      </c>
      <c r="F103" s="326" t="s">
        <v>3050</v>
      </c>
      <c r="G103" s="365" t="s">
        <v>2214</v>
      </c>
      <c r="H103" s="365" t="s">
        <v>2213</v>
      </c>
      <c r="I103" s="365">
        <v>12222</v>
      </c>
      <c r="J103" s="350" t="s">
        <v>2398</v>
      </c>
      <c r="K103" s="350" t="s">
        <v>1364</v>
      </c>
      <c r="L103" s="350" t="s">
        <v>1573</v>
      </c>
      <c r="M103" s="366">
        <v>96276</v>
      </c>
      <c r="N103" s="295">
        <v>26443462.101176683</v>
      </c>
      <c r="O103" s="295">
        <v>1349780.2309056679</v>
      </c>
      <c r="P103" s="295"/>
      <c r="Q103" s="295"/>
      <c r="R103" s="295">
        <f t="shared" si="2"/>
        <v>27793242.33208235</v>
      </c>
      <c r="S103" s="295"/>
      <c r="T103" s="295"/>
      <c r="U103" s="253">
        <v>4</v>
      </c>
      <c r="V103" s="253">
        <v>4</v>
      </c>
      <c r="W103" s="253">
        <v>2012</v>
      </c>
      <c r="X103" s="297">
        <v>1</v>
      </c>
      <c r="Y103" s="348">
        <v>1</v>
      </c>
      <c r="Z103" s="362"/>
      <c r="AA103" s="295"/>
      <c r="AB103" s="778"/>
      <c r="AC103" s="309"/>
      <c r="AD103" s="309"/>
    </row>
    <row r="104" spans="1:223" s="253" customFormat="1" ht="27.6" customHeight="1" x14ac:dyDescent="0.35">
      <c r="B104" s="704" t="s">
        <v>3051</v>
      </c>
      <c r="C104" s="363" t="s">
        <v>2725</v>
      </c>
      <c r="D104" s="363"/>
      <c r="E104" s="327">
        <v>12801000516</v>
      </c>
      <c r="F104" s="326" t="s">
        <v>3052</v>
      </c>
      <c r="G104" s="365" t="s">
        <v>2214</v>
      </c>
      <c r="H104" s="365" t="s">
        <v>2213</v>
      </c>
      <c r="I104" s="365">
        <v>12222</v>
      </c>
      <c r="J104" s="350" t="s">
        <v>2398</v>
      </c>
      <c r="K104" s="350" t="s">
        <v>1364</v>
      </c>
      <c r="L104" s="350" t="s">
        <v>1573</v>
      </c>
      <c r="M104" s="366">
        <v>92609</v>
      </c>
      <c r="N104" s="295">
        <v>25436272.609247077</v>
      </c>
      <c r="O104" s="295">
        <v>1298369.2447125246</v>
      </c>
      <c r="P104" s="295"/>
      <c r="Q104" s="295"/>
      <c r="R104" s="295">
        <f t="shared" si="2"/>
        <v>26734641.853959601</v>
      </c>
      <c r="S104" s="295"/>
      <c r="T104" s="295"/>
      <c r="U104" s="253">
        <v>4</v>
      </c>
      <c r="V104" s="253">
        <v>4</v>
      </c>
      <c r="W104" s="253">
        <v>2012</v>
      </c>
      <c r="X104" s="297">
        <v>1</v>
      </c>
      <c r="Y104" s="348">
        <v>1</v>
      </c>
      <c r="Z104" s="362"/>
      <c r="AA104" s="295"/>
      <c r="AB104" s="778"/>
      <c r="AC104" s="309"/>
      <c r="AD104" s="309"/>
    </row>
    <row r="105" spans="1:223" s="253" customFormat="1" ht="27.6" customHeight="1" x14ac:dyDescent="0.35">
      <c r="B105" s="704" t="s">
        <v>3053</v>
      </c>
      <c r="C105" s="363" t="s">
        <v>2725</v>
      </c>
      <c r="D105" s="363"/>
      <c r="E105" s="327">
        <v>12801000517</v>
      </c>
      <c r="F105" s="326" t="s">
        <v>3054</v>
      </c>
      <c r="G105" s="365" t="s">
        <v>2214</v>
      </c>
      <c r="H105" s="365" t="s">
        <v>2213</v>
      </c>
      <c r="I105" s="365">
        <v>12222</v>
      </c>
      <c r="J105" s="350" t="s">
        <v>2398</v>
      </c>
      <c r="K105" s="350" t="s">
        <v>1364</v>
      </c>
      <c r="L105" s="350" t="s">
        <v>704</v>
      </c>
      <c r="M105" s="366">
        <v>2583</v>
      </c>
      <c r="N105" s="295">
        <v>709454.71984024451</v>
      </c>
      <c r="O105" s="295">
        <v>36213.410781807928</v>
      </c>
      <c r="P105" s="295"/>
      <c r="Q105" s="295"/>
      <c r="R105" s="295">
        <f t="shared" si="2"/>
        <v>745668.13062205247</v>
      </c>
      <c r="S105" s="295"/>
      <c r="T105" s="295"/>
      <c r="U105" s="253">
        <v>4</v>
      </c>
      <c r="V105" s="253">
        <v>4</v>
      </c>
      <c r="W105" s="253">
        <v>2012</v>
      </c>
      <c r="X105" s="297">
        <v>1</v>
      </c>
      <c r="Y105" s="348">
        <v>1</v>
      </c>
      <c r="Z105" s="362"/>
      <c r="AA105" s="295"/>
      <c r="AB105" s="778"/>
      <c r="AC105" s="309"/>
      <c r="AD105" s="309"/>
    </row>
    <row r="106" spans="1:223" s="255" customFormat="1" ht="27.6" customHeight="1" x14ac:dyDescent="0.35">
      <c r="A106" s="241"/>
      <c r="B106" s="289" t="s">
        <v>1359</v>
      </c>
      <c r="C106" s="289" t="s">
        <v>2725</v>
      </c>
      <c r="D106" s="289"/>
      <c r="E106" s="349">
        <v>1280200140</v>
      </c>
      <c r="F106" s="291" t="s">
        <v>1572</v>
      </c>
      <c r="G106" s="292" t="s">
        <v>2211</v>
      </c>
      <c r="H106" s="292" t="s">
        <v>778</v>
      </c>
      <c r="I106" s="292">
        <v>13902</v>
      </c>
      <c r="J106" s="350" t="s">
        <v>2362</v>
      </c>
      <c r="K106" s="241" t="s">
        <v>1364</v>
      </c>
      <c r="L106" s="293" t="s">
        <v>1573</v>
      </c>
      <c r="M106" s="255">
        <v>94512</v>
      </c>
      <c r="N106" s="280">
        <v>29501977.507199999</v>
      </c>
      <c r="O106" s="280">
        <v>2169050.4</v>
      </c>
      <c r="P106" s="280"/>
      <c r="Q106" s="280"/>
      <c r="R106" s="295">
        <f t="shared" ref="R106:R153" si="3">SUM(N106:Q106)</f>
        <v>31671027.907199997</v>
      </c>
      <c r="S106" s="295"/>
      <c r="T106" s="295"/>
      <c r="U106" s="253">
        <v>4</v>
      </c>
      <c r="V106" s="253">
        <v>6</v>
      </c>
      <c r="W106" s="351">
        <v>2003</v>
      </c>
      <c r="X106" s="297">
        <v>1</v>
      </c>
      <c r="Y106" s="348">
        <v>1</v>
      </c>
      <c r="Z106" s="254"/>
      <c r="AA106" s="280"/>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c r="CD106" s="241"/>
      <c r="CE106" s="241"/>
      <c r="CF106" s="241"/>
      <c r="CG106" s="241"/>
      <c r="CH106" s="241"/>
      <c r="CI106" s="241"/>
      <c r="CJ106" s="241"/>
      <c r="CK106" s="241"/>
      <c r="CL106" s="241"/>
      <c r="CM106" s="241"/>
      <c r="CN106" s="241"/>
      <c r="CO106" s="241"/>
      <c r="CP106" s="241"/>
      <c r="CQ106" s="241"/>
      <c r="CR106" s="241"/>
      <c r="CS106" s="241"/>
      <c r="CT106" s="241"/>
      <c r="CU106" s="241"/>
      <c r="CV106" s="241"/>
      <c r="CW106" s="241"/>
      <c r="CX106" s="241"/>
      <c r="CY106" s="241"/>
      <c r="CZ106" s="241"/>
      <c r="DA106" s="241"/>
      <c r="DB106" s="241"/>
      <c r="DC106" s="241"/>
      <c r="DD106" s="241"/>
      <c r="DE106" s="241"/>
      <c r="DF106" s="241"/>
      <c r="DG106" s="241"/>
      <c r="DH106" s="241"/>
      <c r="DI106" s="241"/>
      <c r="DJ106" s="241"/>
      <c r="DK106" s="241"/>
      <c r="DL106" s="241"/>
      <c r="DM106" s="241"/>
      <c r="DN106" s="241"/>
      <c r="DO106" s="241"/>
      <c r="DP106" s="241"/>
      <c r="DQ106" s="241"/>
      <c r="DR106" s="241"/>
      <c r="DS106" s="241"/>
      <c r="DT106" s="241"/>
      <c r="DU106" s="241"/>
      <c r="DV106" s="241"/>
      <c r="DW106" s="241"/>
      <c r="DX106" s="241"/>
      <c r="DY106" s="241"/>
      <c r="DZ106" s="241"/>
      <c r="EA106" s="241"/>
      <c r="EB106" s="241"/>
      <c r="EC106" s="241"/>
      <c r="ED106" s="241"/>
      <c r="EE106" s="241"/>
      <c r="EF106" s="241"/>
      <c r="EG106" s="241"/>
      <c r="EH106" s="241"/>
      <c r="EI106" s="241"/>
      <c r="EJ106" s="241"/>
      <c r="EK106" s="241"/>
      <c r="EL106" s="241"/>
      <c r="EM106" s="241"/>
      <c r="EN106" s="241"/>
      <c r="EO106" s="241"/>
      <c r="EP106" s="241"/>
      <c r="EQ106" s="241"/>
      <c r="ER106" s="241"/>
      <c r="ES106" s="241"/>
      <c r="ET106" s="241"/>
      <c r="EU106" s="241"/>
      <c r="EV106" s="241"/>
      <c r="EW106" s="241"/>
      <c r="EX106" s="241"/>
      <c r="EY106" s="241"/>
      <c r="EZ106" s="241"/>
      <c r="FA106" s="241"/>
      <c r="FB106" s="241"/>
      <c r="FC106" s="241"/>
      <c r="FD106" s="241"/>
      <c r="FE106" s="241"/>
      <c r="FF106" s="241"/>
      <c r="FG106" s="241"/>
      <c r="FH106" s="241"/>
      <c r="FI106" s="241"/>
      <c r="FJ106" s="241"/>
      <c r="FK106" s="241"/>
      <c r="FL106" s="241"/>
      <c r="FM106" s="241"/>
      <c r="FN106" s="241"/>
      <c r="FO106" s="241"/>
      <c r="FP106" s="241"/>
      <c r="FQ106" s="241"/>
      <c r="FR106" s="241"/>
      <c r="FS106" s="241"/>
      <c r="FT106" s="241"/>
      <c r="FU106" s="241"/>
      <c r="FV106" s="241"/>
      <c r="FW106" s="241"/>
      <c r="FX106" s="241"/>
      <c r="FY106" s="241"/>
      <c r="FZ106" s="241"/>
      <c r="GA106" s="241"/>
      <c r="GB106" s="241"/>
      <c r="GC106" s="241"/>
      <c r="GD106" s="241"/>
      <c r="GE106" s="241"/>
      <c r="GF106" s="241"/>
      <c r="GG106" s="241"/>
      <c r="GH106" s="241"/>
      <c r="GI106" s="241"/>
      <c r="GJ106" s="241"/>
      <c r="GK106" s="241"/>
      <c r="GL106" s="241"/>
      <c r="GM106" s="241"/>
      <c r="GN106" s="241"/>
      <c r="GO106" s="241"/>
      <c r="GP106" s="241"/>
      <c r="GQ106" s="241"/>
      <c r="GR106" s="241"/>
      <c r="GS106" s="241"/>
      <c r="GT106" s="241"/>
      <c r="GU106" s="241"/>
      <c r="GV106" s="241"/>
      <c r="GW106" s="241"/>
      <c r="GX106" s="241"/>
      <c r="GY106" s="241"/>
      <c r="GZ106" s="241"/>
      <c r="HA106" s="241"/>
      <c r="HB106" s="241"/>
      <c r="HC106" s="241"/>
      <c r="HD106" s="241"/>
      <c r="HE106" s="241"/>
      <c r="HF106" s="241"/>
      <c r="HG106" s="241"/>
      <c r="HH106" s="241"/>
      <c r="HI106" s="241"/>
      <c r="HJ106" s="241"/>
      <c r="HK106" s="241"/>
      <c r="HL106" s="241"/>
      <c r="HM106" s="241"/>
      <c r="HN106" s="241"/>
      <c r="HO106" s="241"/>
    </row>
    <row r="107" spans="1:223" s="255" customFormat="1" ht="27.6" customHeight="1" x14ac:dyDescent="0.35">
      <c r="A107" s="241"/>
      <c r="B107" s="289" t="s">
        <v>1831</v>
      </c>
      <c r="C107" s="289" t="s">
        <v>2725</v>
      </c>
      <c r="D107" s="289"/>
      <c r="E107" s="347">
        <v>1280200117</v>
      </c>
      <c r="F107" s="291" t="s">
        <v>391</v>
      </c>
      <c r="G107" s="292" t="s">
        <v>2049</v>
      </c>
      <c r="H107" s="292" t="s">
        <v>778</v>
      </c>
      <c r="I107" s="292">
        <v>13901</v>
      </c>
      <c r="J107" s="293" t="s">
        <v>222</v>
      </c>
      <c r="K107" s="293" t="s">
        <v>1364</v>
      </c>
      <c r="L107" s="293" t="s">
        <v>794</v>
      </c>
      <c r="M107" s="255">
        <v>71579</v>
      </c>
      <c r="N107" s="296">
        <v>22343427.797400001</v>
      </c>
      <c r="O107" s="296">
        <v>1642738.05</v>
      </c>
      <c r="P107" s="296"/>
      <c r="Q107" s="296"/>
      <c r="R107" s="295">
        <f t="shared" si="3"/>
        <v>23986165.847400002</v>
      </c>
      <c r="S107" s="295"/>
      <c r="T107" s="295"/>
      <c r="U107" s="253">
        <v>4</v>
      </c>
      <c r="V107" s="253">
        <v>3</v>
      </c>
      <c r="W107" s="351">
        <v>2000</v>
      </c>
      <c r="X107" s="297">
        <v>1</v>
      </c>
      <c r="Y107" s="348">
        <v>1</v>
      </c>
      <c r="Z107" s="254"/>
      <c r="AA107" s="296"/>
      <c r="AD107" s="241"/>
      <c r="AE107" s="241"/>
      <c r="AF107" s="241"/>
      <c r="AG107" s="241"/>
      <c r="AH107" s="241"/>
      <c r="AI107" s="241"/>
      <c r="AJ107" s="241"/>
      <c r="AK107" s="241"/>
      <c r="AL107" s="241"/>
      <c r="AM107" s="241"/>
      <c r="AN107" s="241"/>
      <c r="AO107" s="241"/>
      <c r="AP107" s="241"/>
      <c r="AQ107" s="241"/>
      <c r="AR107" s="241"/>
      <c r="AS107" s="241"/>
      <c r="AT107" s="241"/>
      <c r="AU107" s="241"/>
      <c r="AV107" s="241"/>
      <c r="AW107" s="241"/>
      <c r="AX107" s="241"/>
      <c r="AY107" s="241"/>
      <c r="AZ107" s="241"/>
      <c r="BA107" s="241"/>
      <c r="BB107" s="241"/>
      <c r="BC107" s="241"/>
      <c r="BD107" s="241"/>
      <c r="BE107" s="241"/>
      <c r="BF107" s="241"/>
      <c r="BG107" s="241"/>
      <c r="BH107" s="241"/>
      <c r="BI107" s="241"/>
      <c r="BJ107" s="241"/>
      <c r="BK107" s="241"/>
      <c r="BL107" s="241"/>
      <c r="BM107" s="241"/>
      <c r="BN107" s="241"/>
      <c r="BO107" s="241"/>
      <c r="BP107" s="241"/>
      <c r="BQ107" s="241"/>
      <c r="BR107" s="241"/>
      <c r="BS107" s="241"/>
      <c r="BT107" s="241"/>
      <c r="BU107" s="241"/>
      <c r="BV107" s="241"/>
      <c r="BW107" s="241"/>
      <c r="BX107" s="241"/>
      <c r="BY107" s="241"/>
      <c r="BZ107" s="241"/>
      <c r="CA107" s="241"/>
      <c r="CB107" s="241"/>
      <c r="CC107" s="241"/>
      <c r="CD107" s="241"/>
      <c r="CE107" s="241"/>
      <c r="CF107" s="241"/>
      <c r="CG107" s="241"/>
      <c r="CH107" s="241"/>
      <c r="CI107" s="241"/>
      <c r="CJ107" s="241"/>
      <c r="CK107" s="241"/>
      <c r="CL107" s="241"/>
      <c r="CM107" s="241"/>
      <c r="CN107" s="241"/>
      <c r="CO107" s="241"/>
      <c r="CP107" s="241"/>
      <c r="CQ107" s="241"/>
      <c r="CR107" s="241"/>
      <c r="CS107" s="241"/>
      <c r="CT107" s="241"/>
      <c r="CU107" s="241"/>
      <c r="CV107" s="241"/>
      <c r="CW107" s="241"/>
      <c r="CX107" s="241"/>
      <c r="CY107" s="241"/>
      <c r="CZ107" s="241"/>
      <c r="DA107" s="241"/>
      <c r="DB107" s="241"/>
      <c r="DC107" s="241"/>
      <c r="DD107" s="241"/>
      <c r="DE107" s="241"/>
      <c r="DF107" s="241"/>
      <c r="DG107" s="241"/>
      <c r="DH107" s="241"/>
      <c r="DI107" s="241"/>
      <c r="DJ107" s="241"/>
      <c r="DK107" s="241"/>
      <c r="DL107" s="241"/>
      <c r="DM107" s="241"/>
      <c r="DN107" s="241"/>
      <c r="DO107" s="241"/>
      <c r="DP107" s="241"/>
      <c r="DQ107" s="241"/>
      <c r="DR107" s="241"/>
      <c r="DS107" s="241"/>
      <c r="DT107" s="241"/>
      <c r="DU107" s="241"/>
      <c r="DV107" s="241"/>
      <c r="DW107" s="241"/>
      <c r="DX107" s="241"/>
      <c r="DY107" s="241"/>
      <c r="DZ107" s="241"/>
      <c r="EA107" s="241"/>
      <c r="EB107" s="241"/>
      <c r="EC107" s="241"/>
      <c r="ED107" s="241"/>
      <c r="EE107" s="241"/>
      <c r="EF107" s="241"/>
      <c r="EG107" s="241"/>
      <c r="EH107" s="241"/>
      <c r="EI107" s="241"/>
      <c r="EJ107" s="241"/>
      <c r="EK107" s="241"/>
      <c r="EL107" s="241"/>
      <c r="EM107" s="241"/>
      <c r="EN107" s="241"/>
      <c r="EO107" s="241"/>
      <c r="EP107" s="241"/>
      <c r="EQ107" s="241"/>
      <c r="ER107" s="241"/>
      <c r="ES107" s="241"/>
      <c r="ET107" s="241"/>
      <c r="EU107" s="241"/>
      <c r="EV107" s="241"/>
      <c r="EW107" s="241"/>
      <c r="EX107" s="241"/>
      <c r="EY107" s="241"/>
      <c r="EZ107" s="241"/>
      <c r="FA107" s="241"/>
      <c r="FB107" s="241"/>
      <c r="FC107" s="241"/>
      <c r="FD107" s="241"/>
      <c r="FE107" s="241"/>
      <c r="FF107" s="241"/>
      <c r="FG107" s="241"/>
      <c r="FH107" s="241"/>
      <c r="FI107" s="241"/>
      <c r="FJ107" s="241"/>
      <c r="FK107" s="241"/>
      <c r="FL107" s="241"/>
      <c r="FM107" s="241"/>
      <c r="FN107" s="241"/>
      <c r="FO107" s="241"/>
      <c r="FP107" s="241"/>
      <c r="FQ107" s="241"/>
      <c r="FR107" s="241"/>
      <c r="FS107" s="241"/>
      <c r="FT107" s="241"/>
      <c r="FU107" s="241"/>
      <c r="FV107" s="241"/>
      <c r="FW107" s="241"/>
      <c r="FX107" s="241"/>
      <c r="FY107" s="241"/>
      <c r="FZ107" s="241"/>
      <c r="GA107" s="241"/>
      <c r="GB107" s="241"/>
      <c r="GC107" s="241"/>
      <c r="GD107" s="241"/>
      <c r="GE107" s="241"/>
      <c r="GF107" s="241"/>
      <c r="GG107" s="241"/>
      <c r="GH107" s="241"/>
      <c r="GI107" s="241"/>
      <c r="GJ107" s="241"/>
      <c r="GK107" s="241"/>
      <c r="GL107" s="241"/>
      <c r="GM107" s="241"/>
      <c r="GN107" s="241"/>
      <c r="GO107" s="241"/>
      <c r="GP107" s="241"/>
      <c r="GQ107" s="241"/>
      <c r="GR107" s="241"/>
      <c r="GS107" s="241"/>
      <c r="GT107" s="241"/>
      <c r="GU107" s="241"/>
      <c r="GV107" s="241"/>
      <c r="GW107" s="241"/>
      <c r="GX107" s="241"/>
      <c r="GY107" s="241"/>
      <c r="GZ107" s="241"/>
      <c r="HA107" s="241"/>
      <c r="HB107" s="241"/>
      <c r="HC107" s="241"/>
      <c r="HD107" s="241"/>
      <c r="HE107" s="241"/>
      <c r="HF107" s="241"/>
      <c r="HG107" s="241"/>
      <c r="HH107" s="241"/>
      <c r="HI107" s="241"/>
      <c r="HJ107" s="241"/>
      <c r="HK107" s="241"/>
      <c r="HL107" s="241"/>
      <c r="HM107" s="241"/>
      <c r="HN107" s="241"/>
      <c r="HO107" s="241"/>
    </row>
    <row r="108" spans="1:223" s="255" customFormat="1" ht="27.6" customHeight="1" x14ac:dyDescent="0.35">
      <c r="A108" s="241"/>
      <c r="B108" s="289" t="s">
        <v>2477</v>
      </c>
      <c r="C108" s="289" t="s">
        <v>2725</v>
      </c>
      <c r="D108" s="289"/>
      <c r="E108" s="347">
        <v>1280200116</v>
      </c>
      <c r="F108" s="291" t="s">
        <v>391</v>
      </c>
      <c r="G108" s="292" t="s">
        <v>2049</v>
      </c>
      <c r="H108" s="292" t="s">
        <v>778</v>
      </c>
      <c r="I108" s="292">
        <v>13901</v>
      </c>
      <c r="J108" s="293" t="s">
        <v>1474</v>
      </c>
      <c r="K108" s="293" t="s">
        <v>1364</v>
      </c>
      <c r="L108" s="293" t="s">
        <v>1247</v>
      </c>
      <c r="M108" s="294">
        <v>4000</v>
      </c>
      <c r="N108" s="296">
        <v>936451.8</v>
      </c>
      <c r="O108" s="296">
        <v>68850</v>
      </c>
      <c r="P108" s="296"/>
      <c r="Q108" s="296"/>
      <c r="R108" s="295">
        <f t="shared" si="3"/>
        <v>1005301.8</v>
      </c>
      <c r="S108" s="295"/>
      <c r="T108" s="295"/>
      <c r="U108" s="253">
        <v>4</v>
      </c>
      <c r="V108" s="253">
        <v>3</v>
      </c>
      <c r="W108" s="351">
        <v>1991</v>
      </c>
      <c r="X108" s="297">
        <v>0</v>
      </c>
      <c r="Y108" s="348">
        <v>0</v>
      </c>
      <c r="Z108" s="254"/>
      <c r="AA108" s="296"/>
      <c r="AD108" s="241"/>
      <c r="AE108" s="241"/>
      <c r="AF108" s="241"/>
      <c r="AG108" s="241"/>
      <c r="AH108" s="241"/>
      <c r="AI108" s="241"/>
      <c r="AJ108" s="241"/>
      <c r="AK108" s="241"/>
      <c r="AL108" s="241"/>
      <c r="AM108" s="241"/>
      <c r="AN108" s="241"/>
      <c r="AO108" s="241"/>
      <c r="AP108" s="241"/>
      <c r="AQ108" s="241"/>
      <c r="AR108" s="241"/>
      <c r="AS108" s="241"/>
      <c r="AT108" s="241"/>
      <c r="AU108" s="241"/>
      <c r="AV108" s="241"/>
      <c r="AW108" s="241"/>
      <c r="AX108" s="241"/>
      <c r="AY108" s="241"/>
      <c r="AZ108" s="241"/>
      <c r="BA108" s="241"/>
      <c r="BB108" s="241"/>
      <c r="BC108" s="241"/>
      <c r="BD108" s="241"/>
      <c r="BE108" s="241"/>
      <c r="BF108" s="241"/>
      <c r="BG108" s="241"/>
      <c r="BH108" s="241"/>
      <c r="BI108" s="241"/>
      <c r="BJ108" s="241"/>
      <c r="BK108" s="241"/>
      <c r="BL108" s="241"/>
      <c r="BM108" s="241"/>
      <c r="BN108" s="241"/>
      <c r="BO108" s="241"/>
      <c r="BP108" s="241"/>
      <c r="BQ108" s="241"/>
      <c r="BR108" s="241"/>
      <c r="BS108" s="241"/>
      <c r="BT108" s="241"/>
      <c r="BU108" s="241"/>
      <c r="BV108" s="241"/>
      <c r="BW108" s="241"/>
      <c r="BX108" s="241"/>
      <c r="BY108" s="241"/>
      <c r="BZ108" s="241"/>
      <c r="CA108" s="241"/>
      <c r="CB108" s="241"/>
      <c r="CC108" s="241"/>
      <c r="CD108" s="241"/>
      <c r="CE108" s="241"/>
      <c r="CF108" s="241"/>
      <c r="CG108" s="241"/>
      <c r="CH108" s="241"/>
      <c r="CI108" s="241"/>
      <c r="CJ108" s="241"/>
      <c r="CK108" s="241"/>
      <c r="CL108" s="241"/>
      <c r="CM108" s="241"/>
      <c r="CN108" s="241"/>
      <c r="CO108" s="241"/>
      <c r="CP108" s="241"/>
      <c r="CQ108" s="241"/>
      <c r="CR108" s="241"/>
      <c r="CS108" s="241"/>
      <c r="CT108" s="241"/>
      <c r="CU108" s="241"/>
      <c r="CV108" s="241"/>
      <c r="CW108" s="241"/>
      <c r="CX108" s="241"/>
      <c r="CY108" s="241"/>
      <c r="CZ108" s="241"/>
      <c r="DA108" s="241"/>
      <c r="DB108" s="241"/>
      <c r="DC108" s="241"/>
      <c r="DD108" s="241"/>
      <c r="DE108" s="241"/>
      <c r="DF108" s="241"/>
      <c r="DG108" s="241"/>
      <c r="DH108" s="241"/>
      <c r="DI108" s="241"/>
      <c r="DJ108" s="241"/>
      <c r="DK108" s="241"/>
      <c r="DL108" s="241"/>
      <c r="DM108" s="241"/>
      <c r="DN108" s="241"/>
      <c r="DO108" s="241"/>
      <c r="DP108" s="241"/>
      <c r="DQ108" s="241"/>
      <c r="DR108" s="241"/>
      <c r="DS108" s="241"/>
      <c r="DT108" s="241"/>
      <c r="DU108" s="241"/>
      <c r="DV108" s="241"/>
      <c r="DW108" s="241"/>
      <c r="DX108" s="241"/>
      <c r="DY108" s="241"/>
      <c r="DZ108" s="241"/>
      <c r="EA108" s="241"/>
      <c r="EB108" s="241"/>
      <c r="EC108" s="241"/>
      <c r="ED108" s="241"/>
      <c r="EE108" s="241"/>
      <c r="EF108" s="241"/>
      <c r="EG108" s="241"/>
      <c r="EH108" s="241"/>
      <c r="EI108" s="241"/>
      <c r="EJ108" s="241"/>
      <c r="EK108" s="241"/>
      <c r="EL108" s="241"/>
      <c r="EM108" s="241"/>
      <c r="EN108" s="241"/>
      <c r="EO108" s="241"/>
      <c r="EP108" s="241"/>
      <c r="EQ108" s="241"/>
      <c r="ER108" s="241"/>
      <c r="ES108" s="241"/>
      <c r="ET108" s="241"/>
      <c r="EU108" s="241"/>
      <c r="EV108" s="241"/>
      <c r="EW108" s="241"/>
      <c r="EX108" s="241"/>
      <c r="EY108" s="241"/>
      <c r="EZ108" s="241"/>
      <c r="FA108" s="241"/>
      <c r="FB108" s="241"/>
      <c r="FC108" s="241"/>
      <c r="FD108" s="241"/>
      <c r="FE108" s="241"/>
      <c r="FF108" s="241"/>
      <c r="FG108" s="241"/>
      <c r="FH108" s="241"/>
      <c r="FI108" s="241"/>
      <c r="FJ108" s="241"/>
      <c r="FK108" s="241"/>
      <c r="FL108" s="241"/>
      <c r="FM108" s="241"/>
      <c r="FN108" s="241"/>
      <c r="FO108" s="241"/>
      <c r="FP108" s="241"/>
      <c r="FQ108" s="241"/>
      <c r="FR108" s="241"/>
      <c r="FS108" s="241"/>
      <c r="FT108" s="241"/>
      <c r="FU108" s="241"/>
      <c r="FV108" s="241"/>
      <c r="FW108" s="241"/>
      <c r="FX108" s="241"/>
      <c r="FY108" s="241"/>
      <c r="FZ108" s="241"/>
      <c r="GA108" s="241"/>
      <c r="GB108" s="241"/>
      <c r="GC108" s="241"/>
      <c r="GD108" s="241"/>
      <c r="GE108" s="241"/>
      <c r="GF108" s="241"/>
      <c r="GG108" s="241"/>
      <c r="GH108" s="241"/>
      <c r="GI108" s="241"/>
      <c r="GJ108" s="241"/>
      <c r="GK108" s="241"/>
      <c r="GL108" s="241"/>
      <c r="GM108" s="241"/>
      <c r="GN108" s="241"/>
      <c r="GO108" s="241"/>
      <c r="GP108" s="241"/>
      <c r="GQ108" s="241"/>
      <c r="GR108" s="241"/>
      <c r="GS108" s="241"/>
      <c r="GT108" s="241"/>
      <c r="GU108" s="241"/>
      <c r="GV108" s="241"/>
      <c r="GW108" s="241"/>
      <c r="GX108" s="241"/>
      <c r="GY108" s="241"/>
      <c r="GZ108" s="241"/>
      <c r="HA108" s="241"/>
      <c r="HB108" s="241"/>
      <c r="HC108" s="241"/>
      <c r="HD108" s="241"/>
      <c r="HE108" s="241"/>
      <c r="HF108" s="241"/>
      <c r="HG108" s="241"/>
      <c r="HH108" s="241"/>
      <c r="HI108" s="241"/>
      <c r="HJ108" s="241"/>
      <c r="HK108" s="241"/>
      <c r="HL108" s="241"/>
      <c r="HM108" s="241"/>
      <c r="HN108" s="241"/>
      <c r="HO108" s="241"/>
    </row>
    <row r="109" spans="1:223" s="255" customFormat="1" ht="27.6" customHeight="1" x14ac:dyDescent="0.35">
      <c r="A109" s="241"/>
      <c r="B109" s="289" t="s">
        <v>1472</v>
      </c>
      <c r="C109" s="289" t="s">
        <v>2725</v>
      </c>
      <c r="D109" s="289"/>
      <c r="E109" s="347">
        <v>1280200115</v>
      </c>
      <c r="F109" s="291" t="s">
        <v>391</v>
      </c>
      <c r="G109" s="292" t="s">
        <v>2049</v>
      </c>
      <c r="H109" s="292" t="s">
        <v>778</v>
      </c>
      <c r="I109" s="292">
        <v>13901</v>
      </c>
      <c r="J109" s="293" t="s">
        <v>1473</v>
      </c>
      <c r="K109" s="293" t="s">
        <v>1364</v>
      </c>
      <c r="L109" s="293" t="s">
        <v>1247</v>
      </c>
      <c r="M109" s="294">
        <v>500</v>
      </c>
      <c r="N109" s="296">
        <v>117056.47500000001</v>
      </c>
      <c r="O109" s="296">
        <v>0</v>
      </c>
      <c r="P109" s="296"/>
      <c r="Q109" s="296"/>
      <c r="R109" s="295">
        <f t="shared" si="3"/>
        <v>117056.47500000001</v>
      </c>
      <c r="S109" s="295"/>
      <c r="T109" s="295"/>
      <c r="U109" s="253">
        <v>4</v>
      </c>
      <c r="V109" s="253">
        <v>3</v>
      </c>
      <c r="W109" s="351">
        <v>1991</v>
      </c>
      <c r="X109" s="297">
        <v>0</v>
      </c>
      <c r="Y109" s="348">
        <v>0</v>
      </c>
      <c r="Z109" s="254"/>
      <c r="AA109" s="296"/>
      <c r="AD109" s="241"/>
      <c r="AE109" s="241"/>
      <c r="AF109" s="241"/>
      <c r="AG109" s="241"/>
      <c r="AH109" s="241"/>
      <c r="AI109" s="241"/>
      <c r="AJ109" s="241"/>
      <c r="AK109" s="241"/>
      <c r="AL109" s="241"/>
      <c r="AM109" s="241"/>
      <c r="AN109" s="241"/>
      <c r="AO109" s="241"/>
      <c r="AP109" s="241"/>
      <c r="AQ109" s="241"/>
      <c r="AR109" s="241"/>
      <c r="AS109" s="241"/>
      <c r="AT109" s="241"/>
      <c r="AU109" s="241"/>
      <c r="AV109" s="241"/>
      <c r="AW109" s="241"/>
      <c r="AX109" s="241"/>
      <c r="AY109" s="241"/>
      <c r="AZ109" s="241"/>
      <c r="BA109" s="241"/>
      <c r="BB109" s="241"/>
      <c r="BC109" s="241"/>
      <c r="BD109" s="241"/>
      <c r="BE109" s="241"/>
      <c r="BF109" s="241"/>
      <c r="BG109" s="241"/>
      <c r="BH109" s="241"/>
      <c r="BI109" s="241"/>
      <c r="BJ109" s="241"/>
      <c r="BK109" s="241"/>
      <c r="BL109" s="241"/>
      <c r="BM109" s="241"/>
      <c r="BN109" s="241"/>
      <c r="BO109" s="241"/>
      <c r="BP109" s="241"/>
      <c r="BQ109" s="241"/>
      <c r="BR109" s="241"/>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241"/>
      <c r="CN109" s="241"/>
      <c r="CO109" s="241"/>
      <c r="CP109" s="241"/>
      <c r="CQ109" s="241"/>
      <c r="CR109" s="241"/>
      <c r="CS109" s="241"/>
      <c r="CT109" s="241"/>
      <c r="CU109" s="241"/>
      <c r="CV109" s="241"/>
      <c r="CW109" s="241"/>
      <c r="CX109" s="241"/>
      <c r="CY109" s="241"/>
      <c r="CZ109" s="241"/>
      <c r="DA109" s="241"/>
      <c r="DB109" s="241"/>
      <c r="DC109" s="241"/>
      <c r="DD109" s="241"/>
      <c r="DE109" s="241"/>
      <c r="DF109" s="241"/>
      <c r="DG109" s="241"/>
      <c r="DH109" s="241"/>
      <c r="DI109" s="241"/>
      <c r="DJ109" s="241"/>
      <c r="DK109" s="241"/>
      <c r="DL109" s="241"/>
      <c r="DM109" s="241"/>
      <c r="DN109" s="241"/>
      <c r="DO109" s="241"/>
      <c r="DP109" s="241"/>
      <c r="DQ109" s="241"/>
      <c r="DR109" s="241"/>
      <c r="DS109" s="241"/>
      <c r="DT109" s="241"/>
      <c r="DU109" s="241"/>
      <c r="DV109" s="241"/>
      <c r="DW109" s="241"/>
      <c r="DX109" s="241"/>
      <c r="DY109" s="241"/>
      <c r="DZ109" s="241"/>
      <c r="EA109" s="241"/>
      <c r="EB109" s="241"/>
      <c r="EC109" s="241"/>
      <c r="ED109" s="241"/>
      <c r="EE109" s="241"/>
      <c r="EF109" s="241"/>
      <c r="EG109" s="241"/>
      <c r="EH109" s="241"/>
      <c r="EI109" s="241"/>
      <c r="EJ109" s="241"/>
      <c r="EK109" s="241"/>
      <c r="EL109" s="241"/>
      <c r="EM109" s="241"/>
      <c r="EN109" s="241"/>
      <c r="EO109" s="241"/>
      <c r="EP109" s="241"/>
      <c r="EQ109" s="241"/>
      <c r="ER109" s="241"/>
      <c r="ES109" s="241"/>
      <c r="ET109" s="241"/>
      <c r="EU109" s="241"/>
      <c r="EV109" s="241"/>
      <c r="EW109" s="241"/>
      <c r="EX109" s="241"/>
      <c r="EY109" s="241"/>
      <c r="EZ109" s="241"/>
      <c r="FA109" s="241"/>
      <c r="FB109" s="241"/>
      <c r="FC109" s="241"/>
      <c r="FD109" s="241"/>
      <c r="FE109" s="241"/>
      <c r="FF109" s="241"/>
      <c r="FG109" s="241"/>
      <c r="FH109" s="241"/>
      <c r="FI109" s="241"/>
      <c r="FJ109" s="241"/>
      <c r="FK109" s="241"/>
      <c r="FL109" s="241"/>
      <c r="FM109" s="241"/>
      <c r="FN109" s="241"/>
      <c r="FO109" s="241"/>
      <c r="FP109" s="241"/>
      <c r="FQ109" s="241"/>
      <c r="FR109" s="241"/>
      <c r="FS109" s="241"/>
      <c r="FT109" s="241"/>
      <c r="FU109" s="241"/>
      <c r="FV109" s="241"/>
      <c r="FW109" s="241"/>
      <c r="FX109" s="241"/>
      <c r="FY109" s="241"/>
      <c r="FZ109" s="241"/>
      <c r="GA109" s="241"/>
      <c r="GB109" s="241"/>
      <c r="GC109" s="241"/>
      <c r="GD109" s="241"/>
      <c r="GE109" s="241"/>
      <c r="GF109" s="241"/>
      <c r="GG109" s="241"/>
      <c r="GH109" s="241"/>
      <c r="GI109" s="241"/>
      <c r="GJ109" s="241"/>
      <c r="GK109" s="241"/>
      <c r="GL109" s="241"/>
      <c r="GM109" s="241"/>
      <c r="GN109" s="241"/>
      <c r="GO109" s="241"/>
      <c r="GP109" s="241"/>
      <c r="GQ109" s="241"/>
      <c r="GR109" s="241"/>
      <c r="GS109" s="241"/>
      <c r="GT109" s="241"/>
      <c r="GU109" s="241"/>
      <c r="GV109" s="241"/>
      <c r="GW109" s="241"/>
      <c r="GX109" s="241"/>
      <c r="GY109" s="241"/>
      <c r="GZ109" s="241"/>
      <c r="HA109" s="241"/>
      <c r="HB109" s="241"/>
      <c r="HC109" s="241"/>
      <c r="HD109" s="241"/>
      <c r="HE109" s="241"/>
      <c r="HF109" s="241"/>
      <c r="HG109" s="241"/>
      <c r="HH109" s="241"/>
      <c r="HI109" s="241"/>
      <c r="HJ109" s="241"/>
      <c r="HK109" s="241"/>
      <c r="HL109" s="241"/>
      <c r="HM109" s="241"/>
      <c r="HN109" s="241"/>
      <c r="HO109" s="241"/>
    </row>
    <row r="110" spans="1:223" s="255" customFormat="1" ht="27.6" customHeight="1" x14ac:dyDescent="0.35">
      <c r="A110" s="241"/>
      <c r="B110" s="289" t="s">
        <v>1470</v>
      </c>
      <c r="C110" s="289" t="s">
        <v>2725</v>
      </c>
      <c r="D110" s="289"/>
      <c r="E110" s="347">
        <v>1280200114</v>
      </c>
      <c r="F110" s="291" t="s">
        <v>391</v>
      </c>
      <c r="G110" s="292" t="s">
        <v>2049</v>
      </c>
      <c r="H110" s="292" t="s">
        <v>778</v>
      </c>
      <c r="I110" s="292">
        <v>13901</v>
      </c>
      <c r="J110" s="293" t="s">
        <v>1471</v>
      </c>
      <c r="K110" s="293" t="s">
        <v>1364</v>
      </c>
      <c r="L110" s="293" t="s">
        <v>1408</v>
      </c>
      <c r="M110" s="294">
        <v>9840</v>
      </c>
      <c r="N110" s="296">
        <v>2303671.4279999998</v>
      </c>
      <c r="O110" s="296">
        <v>169371</v>
      </c>
      <c r="P110" s="296"/>
      <c r="Q110" s="296"/>
      <c r="R110" s="295">
        <f t="shared" si="3"/>
        <v>2473042.4279999998</v>
      </c>
      <c r="S110" s="295"/>
      <c r="T110" s="295"/>
      <c r="U110" s="253">
        <v>4</v>
      </c>
      <c r="V110" s="253">
        <v>1</v>
      </c>
      <c r="W110" s="351">
        <v>1991</v>
      </c>
      <c r="X110" s="297">
        <v>0</v>
      </c>
      <c r="Y110" s="348">
        <v>0</v>
      </c>
      <c r="Z110" s="254"/>
      <c r="AA110" s="296"/>
      <c r="AD110" s="241"/>
      <c r="AE110" s="241"/>
      <c r="AF110" s="241"/>
      <c r="AG110" s="241"/>
      <c r="AH110" s="241"/>
      <c r="AI110" s="241"/>
      <c r="AJ110" s="241"/>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c r="CJ110" s="241"/>
      <c r="CK110" s="241"/>
      <c r="CL110" s="241"/>
      <c r="CM110" s="241"/>
      <c r="CN110" s="241"/>
      <c r="CO110" s="241"/>
      <c r="CP110" s="241"/>
      <c r="CQ110" s="241"/>
      <c r="CR110" s="241"/>
      <c r="CS110" s="241"/>
      <c r="CT110" s="241"/>
      <c r="CU110" s="241"/>
      <c r="CV110" s="241"/>
      <c r="CW110" s="241"/>
      <c r="CX110" s="241"/>
      <c r="CY110" s="241"/>
      <c r="CZ110" s="241"/>
      <c r="DA110" s="241"/>
      <c r="DB110" s="241"/>
      <c r="DC110" s="241"/>
      <c r="DD110" s="241"/>
      <c r="DE110" s="241"/>
      <c r="DF110" s="241"/>
      <c r="DG110" s="241"/>
      <c r="DH110" s="241"/>
      <c r="DI110" s="241"/>
      <c r="DJ110" s="241"/>
      <c r="DK110" s="241"/>
      <c r="DL110" s="241"/>
      <c r="DM110" s="241"/>
      <c r="DN110" s="241"/>
      <c r="DO110" s="241"/>
      <c r="DP110" s="241"/>
      <c r="DQ110" s="241"/>
      <c r="DR110" s="241"/>
      <c r="DS110" s="241"/>
      <c r="DT110" s="241"/>
      <c r="DU110" s="241"/>
      <c r="DV110" s="241"/>
      <c r="DW110" s="241"/>
      <c r="DX110" s="241"/>
      <c r="DY110" s="241"/>
      <c r="DZ110" s="241"/>
      <c r="EA110" s="241"/>
      <c r="EB110" s="241"/>
      <c r="EC110" s="241"/>
      <c r="ED110" s="241"/>
      <c r="EE110" s="241"/>
      <c r="EF110" s="241"/>
      <c r="EG110" s="241"/>
      <c r="EH110" s="241"/>
      <c r="EI110" s="241"/>
      <c r="EJ110" s="241"/>
      <c r="EK110" s="241"/>
      <c r="EL110" s="241"/>
      <c r="EM110" s="241"/>
      <c r="EN110" s="241"/>
      <c r="EO110" s="241"/>
      <c r="EP110" s="241"/>
      <c r="EQ110" s="241"/>
      <c r="ER110" s="241"/>
      <c r="ES110" s="241"/>
      <c r="ET110" s="241"/>
      <c r="EU110" s="241"/>
      <c r="EV110" s="241"/>
      <c r="EW110" s="241"/>
      <c r="EX110" s="241"/>
      <c r="EY110" s="241"/>
      <c r="EZ110" s="241"/>
      <c r="FA110" s="241"/>
      <c r="FB110" s="241"/>
      <c r="FC110" s="241"/>
      <c r="FD110" s="241"/>
      <c r="FE110" s="241"/>
      <c r="FF110" s="241"/>
      <c r="FG110" s="241"/>
      <c r="FH110" s="241"/>
      <c r="FI110" s="241"/>
      <c r="FJ110" s="241"/>
      <c r="FK110" s="241"/>
      <c r="FL110" s="241"/>
      <c r="FM110" s="241"/>
      <c r="FN110" s="241"/>
      <c r="FO110" s="241"/>
      <c r="FP110" s="241"/>
      <c r="FQ110" s="241"/>
      <c r="FR110" s="241"/>
      <c r="FS110" s="241"/>
      <c r="FT110" s="241"/>
      <c r="FU110" s="241"/>
      <c r="FV110" s="241"/>
      <c r="FW110" s="241"/>
      <c r="FX110" s="241"/>
      <c r="FY110" s="241"/>
      <c r="FZ110" s="241"/>
      <c r="GA110" s="241"/>
      <c r="GB110" s="241"/>
      <c r="GC110" s="241"/>
      <c r="GD110" s="241"/>
      <c r="GE110" s="241"/>
      <c r="GF110" s="241"/>
      <c r="GG110" s="241"/>
      <c r="GH110" s="241"/>
      <c r="GI110" s="241"/>
      <c r="GJ110" s="241"/>
      <c r="GK110" s="241"/>
      <c r="GL110" s="241"/>
      <c r="GM110" s="241"/>
      <c r="GN110" s="241"/>
      <c r="GO110" s="241"/>
      <c r="GP110" s="241"/>
      <c r="GQ110" s="241"/>
      <c r="GR110" s="241"/>
      <c r="GS110" s="241"/>
      <c r="GT110" s="241"/>
      <c r="GU110" s="241"/>
      <c r="GV110" s="241"/>
      <c r="GW110" s="241"/>
      <c r="GX110" s="241"/>
      <c r="GY110" s="241"/>
      <c r="GZ110" s="241"/>
      <c r="HA110" s="241"/>
      <c r="HB110" s="241"/>
      <c r="HC110" s="241"/>
      <c r="HD110" s="241"/>
      <c r="HE110" s="241"/>
      <c r="HF110" s="241"/>
      <c r="HG110" s="241"/>
      <c r="HH110" s="241"/>
      <c r="HI110" s="241"/>
      <c r="HJ110" s="241"/>
      <c r="HK110" s="241"/>
      <c r="HL110" s="241"/>
      <c r="HM110" s="241"/>
      <c r="HN110" s="241"/>
      <c r="HO110" s="241"/>
    </row>
    <row r="111" spans="1:223" s="255" customFormat="1" ht="27.6" customHeight="1" x14ac:dyDescent="0.35">
      <c r="A111" s="241"/>
      <c r="B111" s="289" t="s">
        <v>1468</v>
      </c>
      <c r="C111" s="289" t="s">
        <v>2725</v>
      </c>
      <c r="D111" s="289"/>
      <c r="E111" s="347">
        <v>1280200113</v>
      </c>
      <c r="F111" s="291" t="s">
        <v>391</v>
      </c>
      <c r="G111" s="292" t="s">
        <v>2049</v>
      </c>
      <c r="H111" s="292" t="s">
        <v>778</v>
      </c>
      <c r="I111" s="292">
        <v>13901</v>
      </c>
      <c r="J111" s="293" t="s">
        <v>1469</v>
      </c>
      <c r="K111" s="293" t="s">
        <v>1364</v>
      </c>
      <c r="L111" s="293" t="s">
        <v>1408</v>
      </c>
      <c r="M111" s="294">
        <v>13880</v>
      </c>
      <c r="N111" s="296">
        <v>3249487.7459999998</v>
      </c>
      <c r="O111" s="296">
        <v>238909.5</v>
      </c>
      <c r="P111" s="296"/>
      <c r="Q111" s="296"/>
      <c r="R111" s="295">
        <f t="shared" si="3"/>
        <v>3488397.2459999998</v>
      </c>
      <c r="S111" s="295"/>
      <c r="T111" s="295"/>
      <c r="U111" s="253">
        <v>4</v>
      </c>
      <c r="V111" s="253">
        <v>1</v>
      </c>
      <c r="W111" s="351">
        <v>1991</v>
      </c>
      <c r="X111" s="297">
        <v>0</v>
      </c>
      <c r="Y111" s="348">
        <v>0</v>
      </c>
      <c r="Z111" s="254"/>
      <c r="AA111" s="296"/>
      <c r="AD111" s="241"/>
      <c r="AE111" s="241"/>
      <c r="AF111" s="241"/>
      <c r="AG111" s="241"/>
      <c r="AH111" s="241"/>
      <c r="AI111" s="241"/>
      <c r="AJ111" s="241"/>
      <c r="AK111" s="241"/>
      <c r="AL111" s="241"/>
      <c r="AM111" s="241"/>
      <c r="AN111" s="241"/>
      <c r="AO111" s="241"/>
      <c r="AP111" s="241"/>
      <c r="AQ111" s="241"/>
      <c r="AR111" s="241"/>
      <c r="AS111" s="241"/>
      <c r="AT111" s="241"/>
      <c r="AU111" s="241"/>
      <c r="AV111" s="241"/>
      <c r="AW111" s="241"/>
      <c r="AX111" s="241"/>
      <c r="AY111" s="241"/>
      <c r="AZ111" s="241"/>
      <c r="BA111" s="241"/>
      <c r="BB111" s="241"/>
      <c r="BC111" s="241"/>
      <c r="BD111" s="241"/>
      <c r="BE111" s="241"/>
      <c r="BF111" s="241"/>
      <c r="BG111" s="241"/>
      <c r="BH111" s="241"/>
      <c r="BI111" s="241"/>
      <c r="BJ111" s="241"/>
      <c r="BK111" s="241"/>
      <c r="BL111" s="241"/>
      <c r="BM111" s="241"/>
      <c r="BN111" s="241"/>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c r="CJ111" s="241"/>
      <c r="CK111" s="241"/>
      <c r="CL111" s="241"/>
      <c r="CM111" s="241"/>
      <c r="CN111" s="241"/>
      <c r="CO111" s="241"/>
      <c r="CP111" s="241"/>
      <c r="CQ111" s="241"/>
      <c r="CR111" s="241"/>
      <c r="CS111" s="241"/>
      <c r="CT111" s="241"/>
      <c r="CU111" s="241"/>
      <c r="CV111" s="241"/>
      <c r="CW111" s="241"/>
      <c r="CX111" s="241"/>
      <c r="CY111" s="241"/>
      <c r="CZ111" s="241"/>
      <c r="DA111" s="241"/>
      <c r="DB111" s="241"/>
      <c r="DC111" s="241"/>
      <c r="DD111" s="241"/>
      <c r="DE111" s="241"/>
      <c r="DF111" s="241"/>
      <c r="DG111" s="241"/>
      <c r="DH111" s="241"/>
      <c r="DI111" s="241"/>
      <c r="DJ111" s="241"/>
      <c r="DK111" s="241"/>
      <c r="DL111" s="241"/>
      <c r="DM111" s="241"/>
      <c r="DN111" s="241"/>
      <c r="DO111" s="241"/>
      <c r="DP111" s="241"/>
      <c r="DQ111" s="241"/>
      <c r="DR111" s="241"/>
      <c r="DS111" s="241"/>
      <c r="DT111" s="241"/>
      <c r="DU111" s="241"/>
      <c r="DV111" s="241"/>
      <c r="DW111" s="241"/>
      <c r="DX111" s="241"/>
      <c r="DY111" s="241"/>
      <c r="DZ111" s="241"/>
      <c r="EA111" s="241"/>
      <c r="EB111" s="241"/>
      <c r="EC111" s="241"/>
      <c r="ED111" s="241"/>
      <c r="EE111" s="241"/>
      <c r="EF111" s="241"/>
      <c r="EG111" s="241"/>
      <c r="EH111" s="241"/>
      <c r="EI111" s="241"/>
      <c r="EJ111" s="241"/>
      <c r="EK111" s="241"/>
      <c r="EL111" s="241"/>
      <c r="EM111" s="241"/>
      <c r="EN111" s="241"/>
      <c r="EO111" s="241"/>
      <c r="EP111" s="241"/>
      <c r="EQ111" s="241"/>
      <c r="ER111" s="241"/>
      <c r="ES111" s="241"/>
      <c r="ET111" s="241"/>
      <c r="EU111" s="241"/>
      <c r="EV111" s="241"/>
      <c r="EW111" s="241"/>
      <c r="EX111" s="241"/>
      <c r="EY111" s="241"/>
      <c r="EZ111" s="241"/>
      <c r="FA111" s="241"/>
      <c r="FB111" s="241"/>
      <c r="FC111" s="241"/>
      <c r="FD111" s="241"/>
      <c r="FE111" s="241"/>
      <c r="FF111" s="241"/>
      <c r="FG111" s="241"/>
      <c r="FH111" s="241"/>
      <c r="FI111" s="241"/>
      <c r="FJ111" s="241"/>
      <c r="FK111" s="241"/>
      <c r="FL111" s="241"/>
      <c r="FM111" s="241"/>
      <c r="FN111" s="241"/>
      <c r="FO111" s="241"/>
      <c r="FP111" s="241"/>
      <c r="FQ111" s="241"/>
      <c r="FR111" s="241"/>
      <c r="FS111" s="241"/>
      <c r="FT111" s="241"/>
      <c r="FU111" s="241"/>
      <c r="FV111" s="241"/>
      <c r="FW111" s="241"/>
      <c r="FX111" s="241"/>
      <c r="FY111" s="241"/>
      <c r="FZ111" s="241"/>
      <c r="GA111" s="241"/>
      <c r="GB111" s="241"/>
      <c r="GC111" s="241"/>
      <c r="GD111" s="241"/>
      <c r="GE111" s="241"/>
      <c r="GF111" s="241"/>
      <c r="GG111" s="241"/>
      <c r="GH111" s="241"/>
      <c r="GI111" s="241"/>
      <c r="GJ111" s="241"/>
      <c r="GK111" s="241"/>
      <c r="GL111" s="241"/>
      <c r="GM111" s="241"/>
      <c r="GN111" s="241"/>
      <c r="GO111" s="241"/>
      <c r="GP111" s="241"/>
      <c r="GQ111" s="241"/>
      <c r="GR111" s="241"/>
      <c r="GS111" s="241"/>
      <c r="GT111" s="241"/>
      <c r="GU111" s="241"/>
      <c r="GV111" s="241"/>
      <c r="GW111" s="241"/>
      <c r="GX111" s="241"/>
      <c r="GY111" s="241"/>
      <c r="GZ111" s="241"/>
      <c r="HA111" s="241"/>
      <c r="HB111" s="241"/>
      <c r="HC111" s="241"/>
      <c r="HD111" s="241"/>
      <c r="HE111" s="241"/>
      <c r="HF111" s="241"/>
      <c r="HG111" s="241"/>
      <c r="HH111" s="241"/>
      <c r="HI111" s="241"/>
      <c r="HJ111" s="241"/>
      <c r="HK111" s="241"/>
      <c r="HL111" s="241"/>
      <c r="HM111" s="241"/>
      <c r="HN111" s="241"/>
      <c r="HO111" s="241"/>
    </row>
    <row r="112" spans="1:223" s="255" customFormat="1" ht="27.6" customHeight="1" x14ac:dyDescent="0.35">
      <c r="A112" s="241"/>
      <c r="B112" s="289" t="s">
        <v>1301</v>
      </c>
      <c r="C112" s="289" t="s">
        <v>2725</v>
      </c>
      <c r="D112" s="289"/>
      <c r="E112" s="347">
        <v>1280200112</v>
      </c>
      <c r="F112" s="291" t="s">
        <v>391</v>
      </c>
      <c r="G112" s="292" t="s">
        <v>2049</v>
      </c>
      <c r="H112" s="292" t="s">
        <v>778</v>
      </c>
      <c r="I112" s="292">
        <v>13901</v>
      </c>
      <c r="J112" s="293" t="s">
        <v>626</v>
      </c>
      <c r="K112" s="293" t="s">
        <v>1364</v>
      </c>
      <c r="L112" s="293" t="s">
        <v>1408</v>
      </c>
      <c r="M112" s="294">
        <v>9000</v>
      </c>
      <c r="N112" s="296">
        <v>2107016.5499999998</v>
      </c>
      <c r="O112" s="296">
        <v>154912.5</v>
      </c>
      <c r="P112" s="296"/>
      <c r="Q112" s="296"/>
      <c r="R112" s="295">
        <f t="shared" si="3"/>
        <v>2261929.0499999998</v>
      </c>
      <c r="S112" s="295"/>
      <c r="T112" s="295"/>
      <c r="U112" s="253">
        <v>4</v>
      </c>
      <c r="V112" s="253">
        <v>1</v>
      </c>
      <c r="W112" s="351">
        <v>1991</v>
      </c>
      <c r="X112" s="297">
        <v>0</v>
      </c>
      <c r="Y112" s="348">
        <v>0</v>
      </c>
      <c r="Z112" s="254"/>
      <c r="AA112" s="296"/>
      <c r="AD112" s="241"/>
      <c r="AE112" s="241"/>
      <c r="AF112" s="241"/>
      <c r="AG112" s="241"/>
      <c r="AH112" s="241"/>
      <c r="AI112" s="241"/>
      <c r="AJ112" s="241"/>
      <c r="AK112" s="241"/>
      <c r="AL112" s="241"/>
      <c r="AM112" s="241"/>
      <c r="AN112" s="241"/>
      <c r="AO112" s="241"/>
      <c r="AP112" s="241"/>
      <c r="AQ112" s="241"/>
      <c r="AR112" s="241"/>
      <c r="AS112" s="241"/>
      <c r="AT112" s="241"/>
      <c r="AU112" s="241"/>
      <c r="AV112" s="241"/>
      <c r="AW112" s="241"/>
      <c r="AX112" s="241"/>
      <c r="AY112" s="241"/>
      <c r="AZ112" s="241"/>
      <c r="BA112" s="241"/>
      <c r="BB112" s="241"/>
      <c r="BC112" s="241"/>
      <c r="BD112" s="241"/>
      <c r="BE112" s="241"/>
      <c r="BF112" s="241"/>
      <c r="BG112" s="241"/>
      <c r="BH112" s="241"/>
      <c r="BI112" s="241"/>
      <c r="BJ112" s="241"/>
      <c r="BK112" s="241"/>
      <c r="BL112" s="241"/>
      <c r="BM112" s="241"/>
      <c r="BN112" s="241"/>
      <c r="BO112" s="241"/>
      <c r="BP112" s="241"/>
      <c r="BQ112" s="241"/>
      <c r="BR112" s="241"/>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241"/>
      <c r="CN112" s="241"/>
      <c r="CO112" s="241"/>
      <c r="CP112" s="241"/>
      <c r="CQ112" s="241"/>
      <c r="CR112" s="241"/>
      <c r="CS112" s="241"/>
      <c r="CT112" s="241"/>
      <c r="CU112" s="241"/>
      <c r="CV112" s="241"/>
      <c r="CW112" s="241"/>
      <c r="CX112" s="241"/>
      <c r="CY112" s="241"/>
      <c r="CZ112" s="241"/>
      <c r="DA112" s="241"/>
      <c r="DB112" s="241"/>
      <c r="DC112" s="241"/>
      <c r="DD112" s="241"/>
      <c r="DE112" s="241"/>
      <c r="DF112" s="241"/>
      <c r="DG112" s="241"/>
      <c r="DH112" s="241"/>
      <c r="DI112" s="241"/>
      <c r="DJ112" s="241"/>
      <c r="DK112" s="241"/>
      <c r="DL112" s="241"/>
      <c r="DM112" s="241"/>
      <c r="DN112" s="241"/>
      <c r="DO112" s="241"/>
      <c r="DP112" s="241"/>
      <c r="DQ112" s="241"/>
      <c r="DR112" s="241"/>
      <c r="DS112" s="241"/>
      <c r="DT112" s="241"/>
      <c r="DU112" s="241"/>
      <c r="DV112" s="241"/>
      <c r="DW112" s="241"/>
      <c r="DX112" s="241"/>
      <c r="DY112" s="241"/>
      <c r="DZ112" s="241"/>
      <c r="EA112" s="241"/>
      <c r="EB112" s="241"/>
      <c r="EC112" s="241"/>
      <c r="ED112" s="241"/>
      <c r="EE112" s="241"/>
      <c r="EF112" s="241"/>
      <c r="EG112" s="241"/>
      <c r="EH112" s="241"/>
      <c r="EI112" s="241"/>
      <c r="EJ112" s="241"/>
      <c r="EK112" s="241"/>
      <c r="EL112" s="241"/>
      <c r="EM112" s="241"/>
      <c r="EN112" s="241"/>
      <c r="EO112" s="241"/>
      <c r="EP112" s="241"/>
      <c r="EQ112" s="241"/>
      <c r="ER112" s="241"/>
      <c r="ES112" s="241"/>
      <c r="ET112" s="241"/>
      <c r="EU112" s="241"/>
      <c r="EV112" s="241"/>
      <c r="EW112" s="241"/>
      <c r="EX112" s="241"/>
      <c r="EY112" s="241"/>
      <c r="EZ112" s="241"/>
      <c r="FA112" s="241"/>
      <c r="FB112" s="241"/>
      <c r="FC112" s="241"/>
      <c r="FD112" s="241"/>
      <c r="FE112" s="241"/>
      <c r="FF112" s="241"/>
      <c r="FG112" s="241"/>
      <c r="FH112" s="241"/>
      <c r="FI112" s="241"/>
      <c r="FJ112" s="241"/>
      <c r="FK112" s="241"/>
      <c r="FL112" s="241"/>
      <c r="FM112" s="241"/>
      <c r="FN112" s="241"/>
      <c r="FO112" s="241"/>
      <c r="FP112" s="241"/>
      <c r="FQ112" s="241"/>
      <c r="FR112" s="241"/>
      <c r="FS112" s="241"/>
      <c r="FT112" s="241"/>
      <c r="FU112" s="241"/>
      <c r="FV112" s="241"/>
      <c r="FW112" s="241"/>
      <c r="FX112" s="241"/>
      <c r="FY112" s="241"/>
      <c r="FZ112" s="241"/>
      <c r="GA112" s="241"/>
      <c r="GB112" s="241"/>
      <c r="GC112" s="241"/>
      <c r="GD112" s="241"/>
      <c r="GE112" s="241"/>
      <c r="GF112" s="241"/>
      <c r="GG112" s="241"/>
      <c r="GH112" s="241"/>
      <c r="GI112" s="241"/>
      <c r="GJ112" s="241"/>
      <c r="GK112" s="241"/>
      <c r="GL112" s="241"/>
      <c r="GM112" s="241"/>
      <c r="GN112" s="241"/>
      <c r="GO112" s="241"/>
      <c r="GP112" s="241"/>
      <c r="GQ112" s="241"/>
      <c r="GR112" s="241"/>
      <c r="GS112" s="241"/>
      <c r="GT112" s="241"/>
      <c r="GU112" s="241"/>
      <c r="GV112" s="241"/>
      <c r="GW112" s="241"/>
      <c r="GX112" s="241"/>
      <c r="GY112" s="241"/>
      <c r="GZ112" s="241"/>
      <c r="HA112" s="241"/>
      <c r="HB112" s="241"/>
      <c r="HC112" s="241"/>
      <c r="HD112" s="241"/>
      <c r="HE112" s="241"/>
      <c r="HF112" s="241"/>
      <c r="HG112" s="241"/>
      <c r="HH112" s="241"/>
      <c r="HI112" s="241"/>
      <c r="HJ112" s="241"/>
      <c r="HK112" s="241"/>
      <c r="HL112" s="241"/>
      <c r="HM112" s="241"/>
      <c r="HN112" s="241"/>
      <c r="HO112" s="241"/>
    </row>
    <row r="113" spans="1:223" s="255" customFormat="1" ht="27.6" customHeight="1" x14ac:dyDescent="0.35">
      <c r="A113" s="241"/>
      <c r="B113" s="289" t="s">
        <v>1299</v>
      </c>
      <c r="C113" s="289" t="s">
        <v>2725</v>
      </c>
      <c r="D113" s="289"/>
      <c r="E113" s="347">
        <v>1280200111</v>
      </c>
      <c r="F113" s="291" t="s">
        <v>391</v>
      </c>
      <c r="G113" s="292" t="s">
        <v>2049</v>
      </c>
      <c r="H113" s="292" t="s">
        <v>778</v>
      </c>
      <c r="I113" s="292">
        <v>13901</v>
      </c>
      <c r="J113" s="293" t="s">
        <v>1300</v>
      </c>
      <c r="K113" s="293" t="s">
        <v>1364</v>
      </c>
      <c r="L113" s="293" t="s">
        <v>1408</v>
      </c>
      <c r="M113" s="294">
        <v>9000</v>
      </c>
      <c r="N113" s="296">
        <v>2107016.5499999998</v>
      </c>
      <c r="O113" s="296">
        <v>154912.5</v>
      </c>
      <c r="P113" s="296"/>
      <c r="Q113" s="296"/>
      <c r="R113" s="295">
        <f t="shared" si="3"/>
        <v>2261929.0499999998</v>
      </c>
      <c r="S113" s="295"/>
      <c r="T113" s="295"/>
      <c r="U113" s="253">
        <v>4</v>
      </c>
      <c r="V113" s="253">
        <v>1</v>
      </c>
      <c r="W113" s="351">
        <v>1991</v>
      </c>
      <c r="X113" s="297">
        <v>0</v>
      </c>
      <c r="Y113" s="348">
        <v>0</v>
      </c>
      <c r="Z113" s="254"/>
      <c r="AA113" s="296"/>
      <c r="AD113" s="241"/>
      <c r="AE113" s="241"/>
      <c r="AF113" s="241"/>
      <c r="AG113" s="241"/>
      <c r="AH113" s="241"/>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c r="BD113" s="241"/>
      <c r="BE113" s="241"/>
      <c r="BF113" s="241"/>
      <c r="BG113" s="241"/>
      <c r="BH113" s="241"/>
      <c r="BI113" s="241"/>
      <c r="BJ113" s="241"/>
      <c r="BK113" s="241"/>
      <c r="BL113" s="241"/>
      <c r="BM113" s="241"/>
      <c r="BN113" s="241"/>
      <c r="BO113" s="241"/>
      <c r="BP113" s="241"/>
      <c r="BQ113" s="241"/>
      <c r="BR113" s="241"/>
      <c r="BS113" s="241"/>
      <c r="BT113" s="241"/>
      <c r="BU113" s="241"/>
      <c r="BV113" s="241"/>
      <c r="BW113" s="241"/>
      <c r="BX113" s="241"/>
      <c r="BY113" s="241"/>
      <c r="BZ113" s="241"/>
      <c r="CA113" s="241"/>
      <c r="CB113" s="241"/>
      <c r="CC113" s="241"/>
      <c r="CD113" s="241"/>
      <c r="CE113" s="241"/>
      <c r="CF113" s="241"/>
      <c r="CG113" s="241"/>
      <c r="CH113" s="241"/>
      <c r="CI113" s="241"/>
      <c r="CJ113" s="241"/>
      <c r="CK113" s="241"/>
      <c r="CL113" s="241"/>
      <c r="CM113" s="241"/>
      <c r="CN113" s="241"/>
      <c r="CO113" s="241"/>
      <c r="CP113" s="241"/>
      <c r="CQ113" s="241"/>
      <c r="CR113" s="241"/>
      <c r="CS113" s="241"/>
      <c r="CT113" s="241"/>
      <c r="CU113" s="241"/>
      <c r="CV113" s="241"/>
      <c r="CW113" s="241"/>
      <c r="CX113" s="241"/>
      <c r="CY113" s="241"/>
      <c r="CZ113" s="241"/>
      <c r="DA113" s="241"/>
      <c r="DB113" s="241"/>
      <c r="DC113" s="241"/>
      <c r="DD113" s="241"/>
      <c r="DE113" s="241"/>
      <c r="DF113" s="241"/>
      <c r="DG113" s="241"/>
      <c r="DH113" s="241"/>
      <c r="DI113" s="241"/>
      <c r="DJ113" s="241"/>
      <c r="DK113" s="241"/>
      <c r="DL113" s="241"/>
      <c r="DM113" s="241"/>
      <c r="DN113" s="241"/>
      <c r="DO113" s="241"/>
      <c r="DP113" s="241"/>
      <c r="DQ113" s="241"/>
      <c r="DR113" s="241"/>
      <c r="DS113" s="241"/>
      <c r="DT113" s="241"/>
      <c r="DU113" s="241"/>
      <c r="DV113" s="241"/>
      <c r="DW113" s="241"/>
      <c r="DX113" s="241"/>
      <c r="DY113" s="241"/>
      <c r="DZ113" s="241"/>
      <c r="EA113" s="241"/>
      <c r="EB113" s="241"/>
      <c r="EC113" s="241"/>
      <c r="ED113" s="241"/>
      <c r="EE113" s="241"/>
      <c r="EF113" s="241"/>
      <c r="EG113" s="241"/>
      <c r="EH113" s="241"/>
      <c r="EI113" s="241"/>
      <c r="EJ113" s="241"/>
      <c r="EK113" s="241"/>
      <c r="EL113" s="241"/>
      <c r="EM113" s="241"/>
      <c r="EN113" s="241"/>
      <c r="EO113" s="241"/>
      <c r="EP113" s="241"/>
      <c r="EQ113" s="241"/>
      <c r="ER113" s="241"/>
      <c r="ES113" s="241"/>
      <c r="ET113" s="241"/>
      <c r="EU113" s="241"/>
      <c r="EV113" s="241"/>
      <c r="EW113" s="241"/>
      <c r="EX113" s="241"/>
      <c r="EY113" s="241"/>
      <c r="EZ113" s="241"/>
      <c r="FA113" s="241"/>
      <c r="FB113" s="241"/>
      <c r="FC113" s="241"/>
      <c r="FD113" s="241"/>
      <c r="FE113" s="241"/>
      <c r="FF113" s="241"/>
      <c r="FG113" s="241"/>
      <c r="FH113" s="241"/>
      <c r="FI113" s="241"/>
      <c r="FJ113" s="241"/>
      <c r="FK113" s="241"/>
      <c r="FL113" s="241"/>
      <c r="FM113" s="241"/>
      <c r="FN113" s="241"/>
      <c r="FO113" s="241"/>
      <c r="FP113" s="241"/>
      <c r="FQ113" s="241"/>
      <c r="FR113" s="241"/>
      <c r="FS113" s="241"/>
      <c r="FT113" s="241"/>
      <c r="FU113" s="241"/>
      <c r="FV113" s="241"/>
      <c r="FW113" s="241"/>
      <c r="FX113" s="241"/>
      <c r="FY113" s="241"/>
      <c r="FZ113" s="241"/>
      <c r="GA113" s="241"/>
      <c r="GB113" s="241"/>
      <c r="GC113" s="241"/>
      <c r="GD113" s="241"/>
      <c r="GE113" s="241"/>
      <c r="GF113" s="241"/>
      <c r="GG113" s="241"/>
      <c r="GH113" s="241"/>
      <c r="GI113" s="241"/>
      <c r="GJ113" s="241"/>
      <c r="GK113" s="241"/>
      <c r="GL113" s="241"/>
      <c r="GM113" s="241"/>
      <c r="GN113" s="241"/>
      <c r="GO113" s="241"/>
      <c r="GP113" s="241"/>
      <c r="GQ113" s="241"/>
      <c r="GR113" s="241"/>
      <c r="GS113" s="241"/>
      <c r="GT113" s="241"/>
      <c r="GU113" s="241"/>
      <c r="GV113" s="241"/>
      <c r="GW113" s="241"/>
      <c r="GX113" s="241"/>
      <c r="GY113" s="241"/>
      <c r="GZ113" s="241"/>
      <c r="HA113" s="241"/>
      <c r="HB113" s="241"/>
      <c r="HC113" s="241"/>
      <c r="HD113" s="241"/>
      <c r="HE113" s="241"/>
      <c r="HF113" s="241"/>
      <c r="HG113" s="241"/>
      <c r="HH113" s="241"/>
      <c r="HI113" s="241"/>
      <c r="HJ113" s="241"/>
      <c r="HK113" s="241"/>
      <c r="HL113" s="241"/>
      <c r="HM113" s="241"/>
      <c r="HN113" s="241"/>
      <c r="HO113" s="241"/>
    </row>
    <row r="114" spans="1:223" s="255" customFormat="1" ht="27.6" customHeight="1" x14ac:dyDescent="0.35">
      <c r="A114" s="241"/>
      <c r="B114" s="289" t="s">
        <v>1870</v>
      </c>
      <c r="C114" s="289" t="s">
        <v>2725</v>
      </c>
      <c r="D114" s="289"/>
      <c r="E114" s="347">
        <v>1280200110</v>
      </c>
      <c r="F114" s="291" t="s">
        <v>391</v>
      </c>
      <c r="G114" s="292" t="s">
        <v>2049</v>
      </c>
      <c r="H114" s="292" t="s">
        <v>778</v>
      </c>
      <c r="I114" s="292">
        <v>13901</v>
      </c>
      <c r="J114" s="293" t="s">
        <v>1871</v>
      </c>
      <c r="K114" s="293" t="s">
        <v>1364</v>
      </c>
      <c r="L114" s="293" t="s">
        <v>1408</v>
      </c>
      <c r="M114" s="294">
        <v>9000</v>
      </c>
      <c r="N114" s="296">
        <v>2107016.5499999998</v>
      </c>
      <c r="O114" s="296">
        <v>154912.5</v>
      </c>
      <c r="P114" s="296"/>
      <c r="Q114" s="296"/>
      <c r="R114" s="295">
        <f t="shared" si="3"/>
        <v>2261929.0499999998</v>
      </c>
      <c r="S114" s="295"/>
      <c r="T114" s="295"/>
      <c r="U114" s="253">
        <v>4</v>
      </c>
      <c r="V114" s="253">
        <v>1</v>
      </c>
      <c r="W114" s="351">
        <v>1991</v>
      </c>
      <c r="X114" s="297">
        <v>0</v>
      </c>
      <c r="Y114" s="348">
        <v>0</v>
      </c>
      <c r="Z114" s="254"/>
      <c r="AA114" s="296"/>
      <c r="AD114" s="241"/>
      <c r="AE114" s="241"/>
      <c r="AF114" s="241"/>
      <c r="AG114" s="241"/>
      <c r="AH114" s="241"/>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41"/>
      <c r="BX114" s="241"/>
      <c r="BY114" s="241"/>
      <c r="BZ114" s="241"/>
      <c r="CA114" s="241"/>
      <c r="CB114" s="241"/>
      <c r="CC114" s="241"/>
      <c r="CD114" s="241"/>
      <c r="CE114" s="241"/>
      <c r="CF114" s="241"/>
      <c r="CG114" s="241"/>
      <c r="CH114" s="241"/>
      <c r="CI114" s="241"/>
      <c r="CJ114" s="241"/>
      <c r="CK114" s="241"/>
      <c r="CL114" s="241"/>
      <c r="CM114" s="241"/>
      <c r="CN114" s="241"/>
      <c r="CO114" s="241"/>
      <c r="CP114" s="241"/>
      <c r="CQ114" s="241"/>
      <c r="CR114" s="241"/>
      <c r="CS114" s="241"/>
      <c r="CT114" s="241"/>
      <c r="CU114" s="241"/>
      <c r="CV114" s="241"/>
      <c r="CW114" s="241"/>
      <c r="CX114" s="241"/>
      <c r="CY114" s="241"/>
      <c r="CZ114" s="241"/>
      <c r="DA114" s="241"/>
      <c r="DB114" s="241"/>
      <c r="DC114" s="241"/>
      <c r="DD114" s="241"/>
      <c r="DE114" s="241"/>
      <c r="DF114" s="241"/>
      <c r="DG114" s="241"/>
      <c r="DH114" s="241"/>
      <c r="DI114" s="241"/>
      <c r="DJ114" s="241"/>
      <c r="DK114" s="241"/>
      <c r="DL114" s="241"/>
      <c r="DM114" s="241"/>
      <c r="DN114" s="241"/>
      <c r="DO114" s="241"/>
      <c r="DP114" s="241"/>
      <c r="DQ114" s="241"/>
      <c r="DR114" s="241"/>
      <c r="DS114" s="241"/>
      <c r="DT114" s="241"/>
      <c r="DU114" s="241"/>
      <c r="DV114" s="241"/>
      <c r="DW114" s="241"/>
      <c r="DX114" s="241"/>
      <c r="DY114" s="241"/>
      <c r="DZ114" s="241"/>
      <c r="EA114" s="241"/>
      <c r="EB114" s="241"/>
      <c r="EC114" s="241"/>
      <c r="ED114" s="241"/>
      <c r="EE114" s="241"/>
      <c r="EF114" s="241"/>
      <c r="EG114" s="241"/>
      <c r="EH114" s="241"/>
      <c r="EI114" s="241"/>
      <c r="EJ114" s="241"/>
      <c r="EK114" s="241"/>
      <c r="EL114" s="241"/>
      <c r="EM114" s="241"/>
      <c r="EN114" s="241"/>
      <c r="EO114" s="241"/>
      <c r="EP114" s="241"/>
      <c r="EQ114" s="241"/>
      <c r="ER114" s="241"/>
      <c r="ES114" s="241"/>
      <c r="ET114" s="241"/>
      <c r="EU114" s="241"/>
      <c r="EV114" s="241"/>
      <c r="EW114" s="241"/>
      <c r="EX114" s="241"/>
      <c r="EY114" s="241"/>
      <c r="EZ114" s="241"/>
      <c r="FA114" s="241"/>
      <c r="FB114" s="241"/>
      <c r="FC114" s="241"/>
      <c r="FD114" s="241"/>
      <c r="FE114" s="241"/>
      <c r="FF114" s="241"/>
      <c r="FG114" s="241"/>
      <c r="FH114" s="241"/>
      <c r="FI114" s="241"/>
      <c r="FJ114" s="241"/>
      <c r="FK114" s="241"/>
      <c r="FL114" s="241"/>
      <c r="FM114" s="241"/>
      <c r="FN114" s="241"/>
      <c r="FO114" s="241"/>
      <c r="FP114" s="241"/>
      <c r="FQ114" s="241"/>
      <c r="FR114" s="241"/>
      <c r="FS114" s="241"/>
      <c r="FT114" s="241"/>
      <c r="FU114" s="241"/>
      <c r="FV114" s="241"/>
      <c r="FW114" s="241"/>
      <c r="FX114" s="241"/>
      <c r="FY114" s="241"/>
      <c r="FZ114" s="241"/>
      <c r="GA114" s="241"/>
      <c r="GB114" s="241"/>
      <c r="GC114" s="241"/>
      <c r="GD114" s="241"/>
      <c r="GE114" s="241"/>
      <c r="GF114" s="241"/>
      <c r="GG114" s="241"/>
      <c r="GH114" s="241"/>
      <c r="GI114" s="241"/>
      <c r="GJ114" s="241"/>
      <c r="GK114" s="241"/>
      <c r="GL114" s="241"/>
      <c r="GM114" s="241"/>
      <c r="GN114" s="241"/>
      <c r="GO114" s="241"/>
      <c r="GP114" s="241"/>
      <c r="GQ114" s="241"/>
      <c r="GR114" s="241"/>
      <c r="GS114" s="241"/>
      <c r="GT114" s="241"/>
      <c r="GU114" s="241"/>
      <c r="GV114" s="241"/>
      <c r="GW114" s="241"/>
      <c r="GX114" s="241"/>
      <c r="GY114" s="241"/>
      <c r="GZ114" s="241"/>
      <c r="HA114" s="241"/>
      <c r="HB114" s="241"/>
      <c r="HC114" s="241"/>
      <c r="HD114" s="241"/>
      <c r="HE114" s="241"/>
      <c r="HF114" s="241"/>
      <c r="HG114" s="241"/>
      <c r="HH114" s="241"/>
      <c r="HI114" s="241"/>
      <c r="HJ114" s="241"/>
      <c r="HK114" s="241"/>
      <c r="HL114" s="241"/>
      <c r="HM114" s="241"/>
      <c r="HN114" s="241"/>
      <c r="HO114" s="241"/>
    </row>
    <row r="115" spans="1:223" s="255" customFormat="1" ht="27.6" customHeight="1" x14ac:dyDescent="0.35">
      <c r="A115" s="241"/>
      <c r="B115" s="289" t="s">
        <v>1868</v>
      </c>
      <c r="C115" s="289" t="s">
        <v>2725</v>
      </c>
      <c r="D115" s="289"/>
      <c r="E115" s="347">
        <v>1280200109</v>
      </c>
      <c r="F115" s="291" t="s">
        <v>391</v>
      </c>
      <c r="G115" s="292" t="s">
        <v>2049</v>
      </c>
      <c r="H115" s="292" t="s">
        <v>778</v>
      </c>
      <c r="I115" s="292">
        <v>13901</v>
      </c>
      <c r="J115" s="293" t="s">
        <v>1869</v>
      </c>
      <c r="K115" s="293" t="s">
        <v>1364</v>
      </c>
      <c r="L115" s="293" t="s">
        <v>1408</v>
      </c>
      <c r="M115" s="294">
        <v>9840</v>
      </c>
      <c r="N115" s="296">
        <v>2303671.4279999998</v>
      </c>
      <c r="O115" s="296">
        <v>169371</v>
      </c>
      <c r="P115" s="296"/>
      <c r="Q115" s="296"/>
      <c r="R115" s="295">
        <f t="shared" si="3"/>
        <v>2473042.4279999998</v>
      </c>
      <c r="S115" s="295"/>
      <c r="T115" s="295"/>
      <c r="U115" s="253">
        <v>4</v>
      </c>
      <c r="V115" s="253">
        <v>1</v>
      </c>
      <c r="W115" s="351">
        <v>1991</v>
      </c>
      <c r="X115" s="297">
        <v>0</v>
      </c>
      <c r="Y115" s="348">
        <v>0</v>
      </c>
      <c r="Z115" s="254"/>
      <c r="AA115" s="296"/>
      <c r="AD115" s="241"/>
      <c r="AE115" s="241"/>
      <c r="AF115" s="241"/>
      <c r="AG115" s="241"/>
      <c r="AH115" s="241"/>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1"/>
      <c r="BD115" s="241"/>
      <c r="BE115" s="241"/>
      <c r="BF115" s="241"/>
      <c r="BG115" s="241"/>
      <c r="BH115" s="241"/>
      <c r="BI115" s="241"/>
      <c r="BJ115" s="241"/>
      <c r="BK115" s="241"/>
      <c r="BL115" s="241"/>
      <c r="BM115" s="241"/>
      <c r="BN115" s="241"/>
      <c r="BO115" s="241"/>
      <c r="BP115" s="241"/>
      <c r="BQ115" s="241"/>
      <c r="BR115" s="241"/>
      <c r="BS115" s="241"/>
      <c r="BT115" s="241"/>
      <c r="BU115" s="241"/>
      <c r="BV115" s="241"/>
      <c r="BW115" s="241"/>
      <c r="BX115" s="241"/>
      <c r="BY115" s="241"/>
      <c r="BZ115" s="241"/>
      <c r="CA115" s="241"/>
      <c r="CB115" s="241"/>
      <c r="CC115" s="241"/>
      <c r="CD115" s="241"/>
      <c r="CE115" s="241"/>
      <c r="CF115" s="241"/>
      <c r="CG115" s="241"/>
      <c r="CH115" s="241"/>
      <c r="CI115" s="241"/>
      <c r="CJ115" s="241"/>
      <c r="CK115" s="241"/>
      <c r="CL115" s="241"/>
      <c r="CM115" s="241"/>
      <c r="CN115" s="241"/>
      <c r="CO115" s="241"/>
      <c r="CP115" s="241"/>
      <c r="CQ115" s="241"/>
      <c r="CR115" s="241"/>
      <c r="CS115" s="241"/>
      <c r="CT115" s="241"/>
      <c r="CU115" s="241"/>
      <c r="CV115" s="241"/>
      <c r="CW115" s="241"/>
      <c r="CX115" s="241"/>
      <c r="CY115" s="241"/>
      <c r="CZ115" s="241"/>
      <c r="DA115" s="241"/>
      <c r="DB115" s="241"/>
      <c r="DC115" s="241"/>
      <c r="DD115" s="241"/>
      <c r="DE115" s="241"/>
      <c r="DF115" s="241"/>
      <c r="DG115" s="241"/>
      <c r="DH115" s="241"/>
      <c r="DI115" s="241"/>
      <c r="DJ115" s="241"/>
      <c r="DK115" s="241"/>
      <c r="DL115" s="241"/>
      <c r="DM115" s="241"/>
      <c r="DN115" s="241"/>
      <c r="DO115" s="241"/>
      <c r="DP115" s="241"/>
      <c r="DQ115" s="241"/>
      <c r="DR115" s="241"/>
      <c r="DS115" s="241"/>
      <c r="DT115" s="241"/>
      <c r="DU115" s="241"/>
      <c r="DV115" s="241"/>
      <c r="DW115" s="241"/>
      <c r="DX115" s="241"/>
      <c r="DY115" s="241"/>
      <c r="DZ115" s="241"/>
      <c r="EA115" s="241"/>
      <c r="EB115" s="241"/>
      <c r="EC115" s="241"/>
      <c r="ED115" s="241"/>
      <c r="EE115" s="241"/>
      <c r="EF115" s="241"/>
      <c r="EG115" s="241"/>
      <c r="EH115" s="241"/>
      <c r="EI115" s="241"/>
      <c r="EJ115" s="241"/>
      <c r="EK115" s="241"/>
      <c r="EL115" s="241"/>
      <c r="EM115" s="241"/>
      <c r="EN115" s="241"/>
      <c r="EO115" s="241"/>
      <c r="EP115" s="241"/>
      <c r="EQ115" s="241"/>
      <c r="ER115" s="241"/>
      <c r="ES115" s="241"/>
      <c r="ET115" s="241"/>
      <c r="EU115" s="241"/>
      <c r="EV115" s="241"/>
      <c r="EW115" s="241"/>
      <c r="EX115" s="241"/>
      <c r="EY115" s="241"/>
      <c r="EZ115" s="241"/>
      <c r="FA115" s="241"/>
      <c r="FB115" s="241"/>
      <c r="FC115" s="241"/>
      <c r="FD115" s="241"/>
      <c r="FE115" s="241"/>
      <c r="FF115" s="241"/>
      <c r="FG115" s="241"/>
      <c r="FH115" s="241"/>
      <c r="FI115" s="241"/>
      <c r="FJ115" s="241"/>
      <c r="FK115" s="241"/>
      <c r="FL115" s="241"/>
      <c r="FM115" s="241"/>
      <c r="FN115" s="241"/>
      <c r="FO115" s="241"/>
      <c r="FP115" s="241"/>
      <c r="FQ115" s="241"/>
      <c r="FR115" s="241"/>
      <c r="FS115" s="241"/>
      <c r="FT115" s="241"/>
      <c r="FU115" s="241"/>
      <c r="FV115" s="241"/>
      <c r="FW115" s="241"/>
      <c r="FX115" s="241"/>
      <c r="FY115" s="241"/>
      <c r="FZ115" s="241"/>
      <c r="GA115" s="241"/>
      <c r="GB115" s="241"/>
      <c r="GC115" s="241"/>
      <c r="GD115" s="241"/>
      <c r="GE115" s="241"/>
      <c r="GF115" s="241"/>
      <c r="GG115" s="241"/>
      <c r="GH115" s="241"/>
      <c r="GI115" s="241"/>
      <c r="GJ115" s="241"/>
      <c r="GK115" s="241"/>
      <c r="GL115" s="241"/>
      <c r="GM115" s="241"/>
      <c r="GN115" s="241"/>
      <c r="GO115" s="241"/>
      <c r="GP115" s="241"/>
      <c r="GQ115" s="241"/>
      <c r="GR115" s="241"/>
      <c r="GS115" s="241"/>
      <c r="GT115" s="241"/>
      <c r="GU115" s="241"/>
      <c r="GV115" s="241"/>
      <c r="GW115" s="241"/>
      <c r="GX115" s="241"/>
      <c r="GY115" s="241"/>
      <c r="GZ115" s="241"/>
      <c r="HA115" s="241"/>
      <c r="HB115" s="241"/>
      <c r="HC115" s="241"/>
      <c r="HD115" s="241"/>
      <c r="HE115" s="241"/>
      <c r="HF115" s="241"/>
      <c r="HG115" s="241"/>
      <c r="HH115" s="241"/>
      <c r="HI115" s="241"/>
      <c r="HJ115" s="241"/>
      <c r="HK115" s="241"/>
      <c r="HL115" s="241"/>
      <c r="HM115" s="241"/>
      <c r="HN115" s="241"/>
      <c r="HO115" s="241"/>
    </row>
    <row r="116" spans="1:223" s="255" customFormat="1" ht="27.6" customHeight="1" x14ac:dyDescent="0.35">
      <c r="A116" s="241"/>
      <c r="B116" s="289" t="s">
        <v>1866</v>
      </c>
      <c r="C116" s="289" t="s">
        <v>2725</v>
      </c>
      <c r="D116" s="289"/>
      <c r="E116" s="347">
        <v>1280200108</v>
      </c>
      <c r="F116" s="291" t="s">
        <v>391</v>
      </c>
      <c r="G116" s="292" t="s">
        <v>2049</v>
      </c>
      <c r="H116" s="292" t="s">
        <v>778</v>
      </c>
      <c r="I116" s="292">
        <v>13901</v>
      </c>
      <c r="J116" s="293" t="s">
        <v>1867</v>
      </c>
      <c r="K116" s="293" t="s">
        <v>1364</v>
      </c>
      <c r="L116" s="293" t="s">
        <v>1408</v>
      </c>
      <c r="M116" s="294">
        <v>9840</v>
      </c>
      <c r="N116" s="296">
        <v>2303671.4279999998</v>
      </c>
      <c r="O116" s="296">
        <v>169371</v>
      </c>
      <c r="P116" s="296"/>
      <c r="Q116" s="296"/>
      <c r="R116" s="295">
        <f t="shared" si="3"/>
        <v>2473042.4279999998</v>
      </c>
      <c r="S116" s="295"/>
      <c r="T116" s="295"/>
      <c r="U116" s="253">
        <v>4</v>
      </c>
      <c r="V116" s="253">
        <v>1</v>
      </c>
      <c r="W116" s="351">
        <v>1991</v>
      </c>
      <c r="X116" s="297">
        <v>0</v>
      </c>
      <c r="Y116" s="348">
        <v>0</v>
      </c>
      <c r="Z116" s="254"/>
      <c r="AA116" s="296"/>
      <c r="AD116" s="241"/>
      <c r="AE116" s="241"/>
      <c r="AF116" s="241"/>
      <c r="AG116" s="241"/>
      <c r="AH116" s="241"/>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c r="BD116" s="241"/>
      <c r="BE116" s="241"/>
      <c r="BF116" s="241"/>
      <c r="BG116" s="241"/>
      <c r="BH116" s="241"/>
      <c r="BI116" s="241"/>
      <c r="BJ116" s="241"/>
      <c r="BK116" s="241"/>
      <c r="BL116" s="241"/>
      <c r="BM116" s="241"/>
      <c r="BN116" s="241"/>
      <c r="BO116" s="241"/>
      <c r="BP116" s="241"/>
      <c r="BQ116" s="241"/>
      <c r="BR116" s="241"/>
      <c r="BS116" s="241"/>
      <c r="BT116" s="241"/>
      <c r="BU116" s="241"/>
      <c r="BV116" s="241"/>
      <c r="BW116" s="241"/>
      <c r="BX116" s="241"/>
      <c r="BY116" s="241"/>
      <c r="BZ116" s="241"/>
      <c r="CA116" s="241"/>
      <c r="CB116" s="241"/>
      <c r="CC116" s="241"/>
      <c r="CD116" s="241"/>
      <c r="CE116" s="241"/>
      <c r="CF116" s="241"/>
      <c r="CG116" s="241"/>
      <c r="CH116" s="241"/>
      <c r="CI116" s="241"/>
      <c r="CJ116" s="241"/>
      <c r="CK116" s="241"/>
      <c r="CL116" s="241"/>
      <c r="CM116" s="241"/>
      <c r="CN116" s="241"/>
      <c r="CO116" s="241"/>
      <c r="CP116" s="241"/>
      <c r="CQ116" s="241"/>
      <c r="CR116" s="241"/>
      <c r="CS116" s="241"/>
      <c r="CT116" s="241"/>
      <c r="CU116" s="241"/>
      <c r="CV116" s="241"/>
      <c r="CW116" s="241"/>
      <c r="CX116" s="241"/>
      <c r="CY116" s="241"/>
      <c r="CZ116" s="241"/>
      <c r="DA116" s="241"/>
      <c r="DB116" s="241"/>
      <c r="DC116" s="241"/>
      <c r="DD116" s="241"/>
      <c r="DE116" s="241"/>
      <c r="DF116" s="241"/>
      <c r="DG116" s="241"/>
      <c r="DH116" s="241"/>
      <c r="DI116" s="241"/>
      <c r="DJ116" s="241"/>
      <c r="DK116" s="241"/>
      <c r="DL116" s="241"/>
      <c r="DM116" s="241"/>
      <c r="DN116" s="241"/>
      <c r="DO116" s="241"/>
      <c r="DP116" s="241"/>
      <c r="DQ116" s="241"/>
      <c r="DR116" s="241"/>
      <c r="DS116" s="241"/>
      <c r="DT116" s="241"/>
      <c r="DU116" s="241"/>
      <c r="DV116" s="241"/>
      <c r="DW116" s="241"/>
      <c r="DX116" s="241"/>
      <c r="DY116" s="241"/>
      <c r="DZ116" s="241"/>
      <c r="EA116" s="241"/>
      <c r="EB116" s="241"/>
      <c r="EC116" s="241"/>
      <c r="ED116" s="241"/>
      <c r="EE116" s="241"/>
      <c r="EF116" s="241"/>
      <c r="EG116" s="241"/>
      <c r="EH116" s="241"/>
      <c r="EI116" s="241"/>
      <c r="EJ116" s="241"/>
      <c r="EK116" s="241"/>
      <c r="EL116" s="241"/>
      <c r="EM116" s="241"/>
      <c r="EN116" s="241"/>
      <c r="EO116" s="241"/>
      <c r="EP116" s="241"/>
      <c r="EQ116" s="241"/>
      <c r="ER116" s="241"/>
      <c r="ES116" s="241"/>
      <c r="ET116" s="241"/>
      <c r="EU116" s="241"/>
      <c r="EV116" s="241"/>
      <c r="EW116" s="241"/>
      <c r="EX116" s="241"/>
      <c r="EY116" s="241"/>
      <c r="EZ116" s="241"/>
      <c r="FA116" s="241"/>
      <c r="FB116" s="241"/>
      <c r="FC116" s="241"/>
      <c r="FD116" s="241"/>
      <c r="FE116" s="241"/>
      <c r="FF116" s="241"/>
      <c r="FG116" s="241"/>
      <c r="FH116" s="241"/>
      <c r="FI116" s="241"/>
      <c r="FJ116" s="241"/>
      <c r="FK116" s="241"/>
      <c r="FL116" s="241"/>
      <c r="FM116" s="241"/>
      <c r="FN116" s="241"/>
      <c r="FO116" s="241"/>
      <c r="FP116" s="241"/>
      <c r="FQ116" s="241"/>
      <c r="FR116" s="241"/>
      <c r="FS116" s="241"/>
      <c r="FT116" s="241"/>
      <c r="FU116" s="241"/>
      <c r="FV116" s="241"/>
      <c r="FW116" s="241"/>
      <c r="FX116" s="241"/>
      <c r="FY116" s="241"/>
      <c r="FZ116" s="241"/>
      <c r="GA116" s="241"/>
      <c r="GB116" s="241"/>
      <c r="GC116" s="241"/>
      <c r="GD116" s="241"/>
      <c r="GE116" s="241"/>
      <c r="GF116" s="241"/>
      <c r="GG116" s="241"/>
      <c r="GH116" s="241"/>
      <c r="GI116" s="241"/>
      <c r="GJ116" s="241"/>
      <c r="GK116" s="241"/>
      <c r="GL116" s="241"/>
      <c r="GM116" s="241"/>
      <c r="GN116" s="241"/>
      <c r="GO116" s="241"/>
      <c r="GP116" s="241"/>
      <c r="GQ116" s="241"/>
      <c r="GR116" s="241"/>
      <c r="GS116" s="241"/>
      <c r="GT116" s="241"/>
      <c r="GU116" s="241"/>
      <c r="GV116" s="241"/>
      <c r="GW116" s="241"/>
      <c r="GX116" s="241"/>
      <c r="GY116" s="241"/>
      <c r="GZ116" s="241"/>
      <c r="HA116" s="241"/>
      <c r="HB116" s="241"/>
      <c r="HC116" s="241"/>
      <c r="HD116" s="241"/>
      <c r="HE116" s="241"/>
      <c r="HF116" s="241"/>
      <c r="HG116" s="241"/>
      <c r="HH116" s="241"/>
      <c r="HI116" s="241"/>
      <c r="HJ116" s="241"/>
      <c r="HK116" s="241"/>
      <c r="HL116" s="241"/>
      <c r="HM116" s="241"/>
      <c r="HN116" s="241"/>
      <c r="HO116" s="241"/>
    </row>
    <row r="117" spans="1:223" s="255" customFormat="1" ht="27.6" customHeight="1" x14ac:dyDescent="0.35">
      <c r="A117" s="241"/>
      <c r="B117" s="289" t="s">
        <v>1864</v>
      </c>
      <c r="C117" s="289" t="s">
        <v>2725</v>
      </c>
      <c r="D117" s="289"/>
      <c r="E117" s="347">
        <v>1280200107</v>
      </c>
      <c r="F117" s="291" t="s">
        <v>391</v>
      </c>
      <c r="G117" s="292" t="s">
        <v>2049</v>
      </c>
      <c r="H117" s="292" t="s">
        <v>778</v>
      </c>
      <c r="I117" s="292">
        <v>13901</v>
      </c>
      <c r="J117" s="293" t="s">
        <v>1865</v>
      </c>
      <c r="K117" s="293" t="s">
        <v>1364</v>
      </c>
      <c r="L117" s="293" t="s">
        <v>1408</v>
      </c>
      <c r="M117" s="294">
        <v>13880</v>
      </c>
      <c r="N117" s="296">
        <v>3249487.7459999998</v>
      </c>
      <c r="O117" s="296">
        <v>238909.5</v>
      </c>
      <c r="P117" s="296"/>
      <c r="Q117" s="296"/>
      <c r="R117" s="295">
        <f t="shared" si="3"/>
        <v>3488397.2459999998</v>
      </c>
      <c r="S117" s="295"/>
      <c r="T117" s="295"/>
      <c r="U117" s="253">
        <v>4</v>
      </c>
      <c r="V117" s="253">
        <v>1</v>
      </c>
      <c r="W117" s="351">
        <v>1991</v>
      </c>
      <c r="X117" s="297">
        <v>0</v>
      </c>
      <c r="Y117" s="348">
        <v>0</v>
      </c>
      <c r="Z117" s="254"/>
      <c r="AA117" s="296"/>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c r="CT117" s="241"/>
      <c r="CU117" s="241"/>
      <c r="CV117" s="241"/>
      <c r="CW117" s="241"/>
      <c r="CX117" s="241"/>
      <c r="CY117" s="241"/>
      <c r="CZ117" s="241"/>
      <c r="DA117" s="241"/>
      <c r="DB117" s="241"/>
      <c r="DC117" s="241"/>
      <c r="DD117" s="241"/>
      <c r="DE117" s="241"/>
      <c r="DF117" s="241"/>
      <c r="DG117" s="241"/>
      <c r="DH117" s="241"/>
      <c r="DI117" s="241"/>
      <c r="DJ117" s="241"/>
      <c r="DK117" s="241"/>
      <c r="DL117" s="241"/>
      <c r="DM117" s="241"/>
      <c r="DN117" s="241"/>
      <c r="DO117" s="241"/>
      <c r="DP117" s="241"/>
      <c r="DQ117" s="241"/>
      <c r="DR117" s="241"/>
      <c r="DS117" s="241"/>
      <c r="DT117" s="241"/>
      <c r="DU117" s="241"/>
      <c r="DV117" s="241"/>
      <c r="DW117" s="241"/>
      <c r="DX117" s="241"/>
      <c r="DY117" s="241"/>
      <c r="DZ117" s="241"/>
      <c r="EA117" s="241"/>
      <c r="EB117" s="241"/>
      <c r="EC117" s="241"/>
      <c r="ED117" s="241"/>
      <c r="EE117" s="241"/>
      <c r="EF117" s="241"/>
      <c r="EG117" s="241"/>
      <c r="EH117" s="241"/>
      <c r="EI117" s="241"/>
      <c r="EJ117" s="241"/>
      <c r="EK117" s="241"/>
      <c r="EL117" s="241"/>
      <c r="EM117" s="241"/>
      <c r="EN117" s="241"/>
      <c r="EO117" s="241"/>
      <c r="EP117" s="241"/>
      <c r="EQ117" s="241"/>
      <c r="ER117" s="241"/>
      <c r="ES117" s="241"/>
      <c r="ET117" s="241"/>
      <c r="EU117" s="241"/>
      <c r="EV117" s="241"/>
      <c r="EW117" s="241"/>
      <c r="EX117" s="241"/>
      <c r="EY117" s="241"/>
      <c r="EZ117" s="241"/>
      <c r="FA117" s="241"/>
      <c r="FB117" s="241"/>
      <c r="FC117" s="241"/>
      <c r="FD117" s="241"/>
      <c r="FE117" s="241"/>
      <c r="FF117" s="241"/>
      <c r="FG117" s="241"/>
      <c r="FH117" s="241"/>
      <c r="FI117" s="241"/>
      <c r="FJ117" s="241"/>
      <c r="FK117" s="241"/>
      <c r="FL117" s="241"/>
      <c r="FM117" s="241"/>
      <c r="FN117" s="241"/>
      <c r="FO117" s="241"/>
      <c r="FP117" s="241"/>
      <c r="FQ117" s="241"/>
      <c r="FR117" s="241"/>
      <c r="FS117" s="241"/>
      <c r="FT117" s="241"/>
      <c r="FU117" s="241"/>
      <c r="FV117" s="241"/>
      <c r="FW117" s="241"/>
      <c r="FX117" s="241"/>
      <c r="FY117" s="241"/>
      <c r="FZ117" s="241"/>
      <c r="GA117" s="241"/>
      <c r="GB117" s="241"/>
      <c r="GC117" s="241"/>
      <c r="GD117" s="241"/>
      <c r="GE117" s="241"/>
      <c r="GF117" s="241"/>
      <c r="GG117" s="241"/>
      <c r="GH117" s="241"/>
      <c r="GI117" s="241"/>
      <c r="GJ117" s="241"/>
      <c r="GK117" s="241"/>
      <c r="GL117" s="241"/>
      <c r="GM117" s="241"/>
      <c r="GN117" s="241"/>
      <c r="GO117" s="241"/>
      <c r="GP117" s="241"/>
      <c r="GQ117" s="241"/>
      <c r="GR117" s="241"/>
      <c r="GS117" s="241"/>
      <c r="GT117" s="241"/>
      <c r="GU117" s="241"/>
      <c r="GV117" s="241"/>
      <c r="GW117" s="241"/>
      <c r="GX117" s="241"/>
      <c r="GY117" s="241"/>
      <c r="GZ117" s="241"/>
      <c r="HA117" s="241"/>
      <c r="HB117" s="241"/>
      <c r="HC117" s="241"/>
      <c r="HD117" s="241"/>
      <c r="HE117" s="241"/>
      <c r="HF117" s="241"/>
      <c r="HG117" s="241"/>
      <c r="HH117" s="241"/>
      <c r="HI117" s="241"/>
      <c r="HJ117" s="241"/>
      <c r="HK117" s="241"/>
      <c r="HL117" s="241"/>
      <c r="HM117" s="241"/>
      <c r="HN117" s="241"/>
      <c r="HO117" s="241"/>
    </row>
    <row r="118" spans="1:223" s="255" customFormat="1" ht="27.6" customHeight="1" x14ac:dyDescent="0.35">
      <c r="A118" s="241"/>
      <c r="B118" s="289" t="s">
        <v>1915</v>
      </c>
      <c r="C118" s="289" t="s">
        <v>2725</v>
      </c>
      <c r="D118" s="289"/>
      <c r="E118" s="347">
        <v>1280200106</v>
      </c>
      <c r="F118" s="291" t="s">
        <v>391</v>
      </c>
      <c r="G118" s="292" t="s">
        <v>2049</v>
      </c>
      <c r="H118" s="292" t="s">
        <v>778</v>
      </c>
      <c r="I118" s="292">
        <v>13901</v>
      </c>
      <c r="J118" s="293" t="s">
        <v>1916</v>
      </c>
      <c r="K118" s="293" t="s">
        <v>1364</v>
      </c>
      <c r="L118" s="293" t="s">
        <v>1408</v>
      </c>
      <c r="M118" s="294">
        <v>13880</v>
      </c>
      <c r="N118" s="296">
        <v>3249487.7459999998</v>
      </c>
      <c r="O118" s="296">
        <v>238909.5</v>
      </c>
      <c r="P118" s="296"/>
      <c r="Q118" s="296"/>
      <c r="R118" s="295">
        <f t="shared" si="3"/>
        <v>3488397.2459999998</v>
      </c>
      <c r="S118" s="295"/>
      <c r="T118" s="295"/>
      <c r="U118" s="253">
        <v>4</v>
      </c>
      <c r="V118" s="253">
        <v>1</v>
      </c>
      <c r="W118" s="351">
        <v>1991</v>
      </c>
      <c r="X118" s="297">
        <v>0</v>
      </c>
      <c r="Y118" s="348">
        <v>0</v>
      </c>
      <c r="Z118" s="254"/>
      <c r="AA118" s="296"/>
      <c r="AD118" s="241"/>
      <c r="AE118" s="241"/>
      <c r="AF118" s="241"/>
      <c r="AG118" s="241"/>
      <c r="AH118" s="241"/>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c r="BD118" s="241"/>
      <c r="BE118" s="241"/>
      <c r="BF118" s="241"/>
      <c r="BG118" s="241"/>
      <c r="BH118" s="241"/>
      <c r="BI118" s="241"/>
      <c r="BJ118" s="241"/>
      <c r="BK118" s="241"/>
      <c r="BL118" s="241"/>
      <c r="BM118" s="241"/>
      <c r="BN118" s="241"/>
      <c r="BO118" s="241"/>
      <c r="BP118" s="241"/>
      <c r="BQ118" s="241"/>
      <c r="BR118" s="241"/>
      <c r="BS118" s="241"/>
      <c r="BT118" s="241"/>
      <c r="BU118" s="241"/>
      <c r="BV118" s="241"/>
      <c r="BW118" s="241"/>
      <c r="BX118" s="241"/>
      <c r="BY118" s="241"/>
      <c r="BZ118" s="241"/>
      <c r="CA118" s="241"/>
      <c r="CB118" s="241"/>
      <c r="CC118" s="241"/>
      <c r="CD118" s="241"/>
      <c r="CE118" s="241"/>
      <c r="CF118" s="241"/>
      <c r="CG118" s="241"/>
      <c r="CH118" s="241"/>
      <c r="CI118" s="241"/>
      <c r="CJ118" s="241"/>
      <c r="CK118" s="241"/>
      <c r="CL118" s="241"/>
      <c r="CM118" s="241"/>
      <c r="CN118" s="241"/>
      <c r="CO118" s="241"/>
      <c r="CP118" s="241"/>
      <c r="CQ118" s="241"/>
      <c r="CR118" s="241"/>
      <c r="CS118" s="241"/>
      <c r="CT118" s="241"/>
      <c r="CU118" s="241"/>
      <c r="CV118" s="241"/>
      <c r="CW118" s="241"/>
      <c r="CX118" s="241"/>
      <c r="CY118" s="241"/>
      <c r="CZ118" s="241"/>
      <c r="DA118" s="241"/>
      <c r="DB118" s="241"/>
      <c r="DC118" s="241"/>
      <c r="DD118" s="241"/>
      <c r="DE118" s="241"/>
      <c r="DF118" s="241"/>
      <c r="DG118" s="241"/>
      <c r="DH118" s="241"/>
      <c r="DI118" s="241"/>
      <c r="DJ118" s="241"/>
      <c r="DK118" s="241"/>
      <c r="DL118" s="241"/>
      <c r="DM118" s="241"/>
      <c r="DN118" s="241"/>
      <c r="DO118" s="241"/>
      <c r="DP118" s="241"/>
      <c r="DQ118" s="241"/>
      <c r="DR118" s="241"/>
      <c r="DS118" s="241"/>
      <c r="DT118" s="241"/>
      <c r="DU118" s="241"/>
      <c r="DV118" s="241"/>
      <c r="DW118" s="241"/>
      <c r="DX118" s="241"/>
      <c r="DY118" s="241"/>
      <c r="DZ118" s="241"/>
      <c r="EA118" s="241"/>
      <c r="EB118" s="241"/>
      <c r="EC118" s="241"/>
      <c r="ED118" s="241"/>
      <c r="EE118" s="241"/>
      <c r="EF118" s="241"/>
      <c r="EG118" s="241"/>
      <c r="EH118" s="241"/>
      <c r="EI118" s="241"/>
      <c r="EJ118" s="241"/>
      <c r="EK118" s="241"/>
      <c r="EL118" s="241"/>
      <c r="EM118" s="241"/>
      <c r="EN118" s="241"/>
      <c r="EO118" s="241"/>
      <c r="EP118" s="241"/>
      <c r="EQ118" s="241"/>
      <c r="ER118" s="241"/>
      <c r="ES118" s="241"/>
      <c r="ET118" s="241"/>
      <c r="EU118" s="241"/>
      <c r="EV118" s="241"/>
      <c r="EW118" s="241"/>
      <c r="EX118" s="241"/>
      <c r="EY118" s="241"/>
      <c r="EZ118" s="241"/>
      <c r="FA118" s="241"/>
      <c r="FB118" s="241"/>
      <c r="FC118" s="241"/>
      <c r="FD118" s="241"/>
      <c r="FE118" s="241"/>
      <c r="FF118" s="241"/>
      <c r="FG118" s="241"/>
      <c r="FH118" s="241"/>
      <c r="FI118" s="241"/>
      <c r="FJ118" s="241"/>
      <c r="FK118" s="241"/>
      <c r="FL118" s="241"/>
      <c r="FM118" s="241"/>
      <c r="FN118" s="241"/>
      <c r="FO118" s="241"/>
      <c r="FP118" s="241"/>
      <c r="FQ118" s="241"/>
      <c r="FR118" s="241"/>
      <c r="FS118" s="241"/>
      <c r="FT118" s="241"/>
      <c r="FU118" s="241"/>
      <c r="FV118" s="241"/>
      <c r="FW118" s="241"/>
      <c r="FX118" s="241"/>
      <c r="FY118" s="241"/>
      <c r="FZ118" s="241"/>
      <c r="GA118" s="241"/>
      <c r="GB118" s="241"/>
      <c r="GC118" s="241"/>
      <c r="GD118" s="241"/>
      <c r="GE118" s="241"/>
      <c r="GF118" s="241"/>
      <c r="GG118" s="241"/>
      <c r="GH118" s="241"/>
      <c r="GI118" s="241"/>
      <c r="GJ118" s="241"/>
      <c r="GK118" s="241"/>
      <c r="GL118" s="241"/>
      <c r="GM118" s="241"/>
      <c r="GN118" s="241"/>
      <c r="GO118" s="241"/>
      <c r="GP118" s="241"/>
      <c r="GQ118" s="241"/>
      <c r="GR118" s="241"/>
      <c r="GS118" s="241"/>
      <c r="GT118" s="241"/>
      <c r="GU118" s="241"/>
      <c r="GV118" s="241"/>
      <c r="GW118" s="241"/>
      <c r="GX118" s="241"/>
      <c r="GY118" s="241"/>
      <c r="GZ118" s="241"/>
      <c r="HA118" s="241"/>
      <c r="HB118" s="241"/>
      <c r="HC118" s="241"/>
      <c r="HD118" s="241"/>
      <c r="HE118" s="241"/>
      <c r="HF118" s="241"/>
      <c r="HG118" s="241"/>
      <c r="HH118" s="241"/>
      <c r="HI118" s="241"/>
      <c r="HJ118" s="241"/>
      <c r="HK118" s="241"/>
      <c r="HL118" s="241"/>
      <c r="HM118" s="241"/>
      <c r="HN118" s="241"/>
      <c r="HO118" s="241"/>
    </row>
    <row r="119" spans="1:223" s="255" customFormat="1" ht="27.6" customHeight="1" x14ac:dyDescent="0.35">
      <c r="A119" s="241"/>
      <c r="B119" s="289" t="s">
        <v>1913</v>
      </c>
      <c r="C119" s="289" t="s">
        <v>2725</v>
      </c>
      <c r="D119" s="289"/>
      <c r="E119" s="347">
        <v>1280200105</v>
      </c>
      <c r="F119" s="291" t="s">
        <v>391</v>
      </c>
      <c r="G119" s="292" t="s">
        <v>2049</v>
      </c>
      <c r="H119" s="292" t="s">
        <v>778</v>
      </c>
      <c r="I119" s="292">
        <v>13901</v>
      </c>
      <c r="J119" s="293" t="s">
        <v>1914</v>
      </c>
      <c r="K119" s="293" t="s">
        <v>1364</v>
      </c>
      <c r="L119" s="293" t="s">
        <v>1408</v>
      </c>
      <c r="M119" s="294">
        <v>9950</v>
      </c>
      <c r="N119" s="296">
        <v>2329423.8525</v>
      </c>
      <c r="O119" s="296">
        <v>171264.375</v>
      </c>
      <c r="P119" s="296"/>
      <c r="Q119" s="296"/>
      <c r="R119" s="295">
        <f t="shared" si="3"/>
        <v>2500688.2275</v>
      </c>
      <c r="S119" s="295"/>
      <c r="T119" s="295"/>
      <c r="U119" s="253">
        <v>4</v>
      </c>
      <c r="V119" s="253">
        <v>1</v>
      </c>
      <c r="W119" s="351">
        <v>1991</v>
      </c>
      <c r="X119" s="297">
        <v>0</v>
      </c>
      <c r="Y119" s="348">
        <v>0</v>
      </c>
      <c r="Z119" s="254"/>
      <c r="AA119" s="296"/>
      <c r="AD119" s="241"/>
      <c r="AE119" s="241"/>
      <c r="AF119" s="24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c r="BD119" s="241"/>
      <c r="BE119" s="241"/>
      <c r="BF119" s="241"/>
      <c r="BG119" s="241"/>
      <c r="BH119" s="241"/>
      <c r="BI119" s="241"/>
      <c r="BJ119" s="241"/>
      <c r="BK119" s="241"/>
      <c r="BL119" s="241"/>
      <c r="BM119" s="241"/>
      <c r="BN119" s="241"/>
      <c r="BO119" s="241"/>
      <c r="BP119" s="241"/>
      <c r="BQ119" s="241"/>
      <c r="BR119" s="241"/>
      <c r="BS119" s="241"/>
      <c r="BT119" s="241"/>
      <c r="BU119" s="241"/>
      <c r="BV119" s="241"/>
      <c r="BW119" s="241"/>
      <c r="BX119" s="241"/>
      <c r="BY119" s="241"/>
      <c r="BZ119" s="241"/>
      <c r="CA119" s="241"/>
      <c r="CB119" s="241"/>
      <c r="CC119" s="241"/>
      <c r="CD119" s="241"/>
      <c r="CE119" s="241"/>
      <c r="CF119" s="241"/>
      <c r="CG119" s="241"/>
      <c r="CH119" s="241"/>
      <c r="CI119" s="241"/>
      <c r="CJ119" s="241"/>
      <c r="CK119" s="241"/>
      <c r="CL119" s="241"/>
      <c r="CM119" s="241"/>
      <c r="CN119" s="241"/>
      <c r="CO119" s="241"/>
      <c r="CP119" s="241"/>
      <c r="CQ119" s="241"/>
      <c r="CR119" s="241"/>
      <c r="CS119" s="241"/>
      <c r="CT119" s="241"/>
      <c r="CU119" s="241"/>
      <c r="CV119" s="241"/>
      <c r="CW119" s="241"/>
      <c r="CX119" s="241"/>
      <c r="CY119" s="241"/>
      <c r="CZ119" s="241"/>
      <c r="DA119" s="241"/>
      <c r="DB119" s="241"/>
      <c r="DC119" s="241"/>
      <c r="DD119" s="241"/>
      <c r="DE119" s="241"/>
      <c r="DF119" s="241"/>
      <c r="DG119" s="241"/>
      <c r="DH119" s="241"/>
      <c r="DI119" s="241"/>
      <c r="DJ119" s="241"/>
      <c r="DK119" s="241"/>
      <c r="DL119" s="241"/>
      <c r="DM119" s="241"/>
      <c r="DN119" s="241"/>
      <c r="DO119" s="241"/>
      <c r="DP119" s="241"/>
      <c r="DQ119" s="241"/>
      <c r="DR119" s="241"/>
      <c r="DS119" s="241"/>
      <c r="DT119" s="241"/>
      <c r="DU119" s="241"/>
      <c r="DV119" s="241"/>
      <c r="DW119" s="241"/>
      <c r="DX119" s="241"/>
      <c r="DY119" s="241"/>
      <c r="DZ119" s="241"/>
      <c r="EA119" s="241"/>
      <c r="EB119" s="241"/>
      <c r="EC119" s="241"/>
      <c r="ED119" s="241"/>
      <c r="EE119" s="241"/>
      <c r="EF119" s="241"/>
      <c r="EG119" s="241"/>
      <c r="EH119" s="241"/>
      <c r="EI119" s="241"/>
      <c r="EJ119" s="241"/>
      <c r="EK119" s="241"/>
      <c r="EL119" s="241"/>
      <c r="EM119" s="241"/>
      <c r="EN119" s="241"/>
      <c r="EO119" s="241"/>
      <c r="EP119" s="241"/>
      <c r="EQ119" s="241"/>
      <c r="ER119" s="241"/>
      <c r="ES119" s="241"/>
      <c r="ET119" s="241"/>
      <c r="EU119" s="241"/>
      <c r="EV119" s="241"/>
      <c r="EW119" s="241"/>
      <c r="EX119" s="241"/>
      <c r="EY119" s="241"/>
      <c r="EZ119" s="241"/>
      <c r="FA119" s="241"/>
      <c r="FB119" s="241"/>
      <c r="FC119" s="241"/>
      <c r="FD119" s="241"/>
      <c r="FE119" s="241"/>
      <c r="FF119" s="241"/>
      <c r="FG119" s="241"/>
      <c r="FH119" s="241"/>
      <c r="FI119" s="241"/>
      <c r="FJ119" s="241"/>
      <c r="FK119" s="241"/>
      <c r="FL119" s="241"/>
      <c r="FM119" s="241"/>
      <c r="FN119" s="241"/>
      <c r="FO119" s="241"/>
      <c r="FP119" s="241"/>
      <c r="FQ119" s="241"/>
      <c r="FR119" s="241"/>
      <c r="FS119" s="241"/>
      <c r="FT119" s="241"/>
      <c r="FU119" s="241"/>
      <c r="FV119" s="241"/>
      <c r="FW119" s="241"/>
      <c r="FX119" s="241"/>
      <c r="FY119" s="241"/>
      <c r="FZ119" s="241"/>
      <c r="GA119" s="241"/>
      <c r="GB119" s="241"/>
      <c r="GC119" s="241"/>
      <c r="GD119" s="241"/>
      <c r="GE119" s="241"/>
      <c r="GF119" s="241"/>
      <c r="GG119" s="241"/>
      <c r="GH119" s="241"/>
      <c r="GI119" s="241"/>
      <c r="GJ119" s="241"/>
      <c r="GK119" s="241"/>
      <c r="GL119" s="241"/>
      <c r="GM119" s="241"/>
      <c r="GN119" s="241"/>
      <c r="GO119" s="241"/>
      <c r="GP119" s="241"/>
      <c r="GQ119" s="241"/>
      <c r="GR119" s="241"/>
      <c r="GS119" s="241"/>
      <c r="GT119" s="241"/>
      <c r="GU119" s="241"/>
      <c r="GV119" s="241"/>
      <c r="GW119" s="241"/>
      <c r="GX119" s="241"/>
      <c r="GY119" s="241"/>
      <c r="GZ119" s="241"/>
      <c r="HA119" s="241"/>
      <c r="HB119" s="241"/>
      <c r="HC119" s="241"/>
      <c r="HD119" s="241"/>
      <c r="HE119" s="241"/>
      <c r="HF119" s="241"/>
      <c r="HG119" s="241"/>
      <c r="HH119" s="241"/>
      <c r="HI119" s="241"/>
      <c r="HJ119" s="241"/>
      <c r="HK119" s="241"/>
      <c r="HL119" s="241"/>
      <c r="HM119" s="241"/>
      <c r="HN119" s="241"/>
      <c r="HO119" s="241"/>
    </row>
    <row r="120" spans="1:223" s="255" customFormat="1" ht="27.6" customHeight="1" x14ac:dyDescent="0.35">
      <c r="A120" s="241"/>
      <c r="B120" s="289" t="s">
        <v>1911</v>
      </c>
      <c r="C120" s="289" t="s">
        <v>2725</v>
      </c>
      <c r="D120" s="289"/>
      <c r="E120" s="347">
        <v>1280200104</v>
      </c>
      <c r="F120" s="291" t="s">
        <v>391</v>
      </c>
      <c r="G120" s="292" t="s">
        <v>2049</v>
      </c>
      <c r="H120" s="292" t="s">
        <v>778</v>
      </c>
      <c r="I120" s="292">
        <v>13901</v>
      </c>
      <c r="J120" s="293" t="s">
        <v>1912</v>
      </c>
      <c r="K120" s="293" t="s">
        <v>1364</v>
      </c>
      <c r="L120" s="293" t="s">
        <v>1408</v>
      </c>
      <c r="M120" s="294">
        <v>11270</v>
      </c>
      <c r="N120" s="296">
        <v>2638452.9465000001</v>
      </c>
      <c r="O120" s="296">
        <v>193984.875</v>
      </c>
      <c r="P120" s="296"/>
      <c r="Q120" s="296"/>
      <c r="R120" s="295">
        <f t="shared" si="3"/>
        <v>2832437.8215000001</v>
      </c>
      <c r="S120" s="295"/>
      <c r="T120" s="295"/>
      <c r="U120" s="253">
        <v>4</v>
      </c>
      <c r="V120" s="253">
        <v>1</v>
      </c>
      <c r="W120" s="351">
        <v>1991</v>
      </c>
      <c r="X120" s="297">
        <v>0</v>
      </c>
      <c r="Y120" s="348">
        <v>0</v>
      </c>
      <c r="Z120" s="254"/>
      <c r="AA120" s="296"/>
      <c r="AD120" s="241"/>
      <c r="AE120" s="241"/>
      <c r="AF120" s="241"/>
      <c r="AG120" s="241"/>
      <c r="AH120" s="241"/>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1"/>
      <c r="BD120" s="241"/>
      <c r="BE120" s="241"/>
      <c r="BF120" s="241"/>
      <c r="BG120" s="241"/>
      <c r="BH120" s="241"/>
      <c r="BI120" s="241"/>
      <c r="BJ120" s="241"/>
      <c r="BK120" s="241"/>
      <c r="BL120" s="241"/>
      <c r="BM120" s="241"/>
      <c r="BN120" s="241"/>
      <c r="BO120" s="241"/>
      <c r="BP120" s="241"/>
      <c r="BQ120" s="241"/>
      <c r="BR120" s="241"/>
      <c r="BS120" s="241"/>
      <c r="BT120" s="241"/>
      <c r="BU120" s="241"/>
      <c r="BV120" s="241"/>
      <c r="BW120" s="241"/>
      <c r="BX120" s="241"/>
      <c r="BY120" s="241"/>
      <c r="BZ120" s="241"/>
      <c r="CA120" s="241"/>
      <c r="CB120" s="241"/>
      <c r="CC120" s="241"/>
      <c r="CD120" s="241"/>
      <c r="CE120" s="241"/>
      <c r="CF120" s="241"/>
      <c r="CG120" s="241"/>
      <c r="CH120" s="241"/>
      <c r="CI120" s="241"/>
      <c r="CJ120" s="241"/>
      <c r="CK120" s="241"/>
      <c r="CL120" s="241"/>
      <c r="CM120" s="241"/>
      <c r="CN120" s="241"/>
      <c r="CO120" s="241"/>
      <c r="CP120" s="241"/>
      <c r="CQ120" s="241"/>
      <c r="CR120" s="241"/>
      <c r="CS120" s="241"/>
      <c r="CT120" s="241"/>
      <c r="CU120" s="241"/>
      <c r="CV120" s="241"/>
      <c r="CW120" s="241"/>
      <c r="CX120" s="241"/>
      <c r="CY120" s="241"/>
      <c r="CZ120" s="241"/>
      <c r="DA120" s="241"/>
      <c r="DB120" s="241"/>
      <c r="DC120" s="241"/>
      <c r="DD120" s="241"/>
      <c r="DE120" s="241"/>
      <c r="DF120" s="241"/>
      <c r="DG120" s="241"/>
      <c r="DH120" s="241"/>
      <c r="DI120" s="241"/>
      <c r="DJ120" s="241"/>
      <c r="DK120" s="241"/>
      <c r="DL120" s="241"/>
      <c r="DM120" s="241"/>
      <c r="DN120" s="241"/>
      <c r="DO120" s="241"/>
      <c r="DP120" s="241"/>
      <c r="DQ120" s="241"/>
      <c r="DR120" s="241"/>
      <c r="DS120" s="241"/>
      <c r="DT120" s="241"/>
      <c r="DU120" s="241"/>
      <c r="DV120" s="241"/>
      <c r="DW120" s="241"/>
      <c r="DX120" s="241"/>
      <c r="DY120" s="241"/>
      <c r="DZ120" s="241"/>
      <c r="EA120" s="241"/>
      <c r="EB120" s="241"/>
      <c r="EC120" s="241"/>
      <c r="ED120" s="241"/>
      <c r="EE120" s="241"/>
      <c r="EF120" s="241"/>
      <c r="EG120" s="241"/>
      <c r="EH120" s="241"/>
      <c r="EI120" s="241"/>
      <c r="EJ120" s="241"/>
      <c r="EK120" s="241"/>
      <c r="EL120" s="241"/>
      <c r="EM120" s="241"/>
      <c r="EN120" s="241"/>
      <c r="EO120" s="241"/>
      <c r="EP120" s="241"/>
      <c r="EQ120" s="241"/>
      <c r="ER120" s="241"/>
      <c r="ES120" s="241"/>
      <c r="ET120" s="241"/>
      <c r="EU120" s="241"/>
      <c r="EV120" s="241"/>
      <c r="EW120" s="241"/>
      <c r="EX120" s="241"/>
      <c r="EY120" s="241"/>
      <c r="EZ120" s="241"/>
      <c r="FA120" s="241"/>
      <c r="FB120" s="241"/>
      <c r="FC120" s="241"/>
      <c r="FD120" s="241"/>
      <c r="FE120" s="241"/>
      <c r="FF120" s="241"/>
      <c r="FG120" s="241"/>
      <c r="FH120" s="241"/>
      <c r="FI120" s="241"/>
      <c r="FJ120" s="241"/>
      <c r="FK120" s="241"/>
      <c r="FL120" s="241"/>
      <c r="FM120" s="241"/>
      <c r="FN120" s="241"/>
      <c r="FO120" s="241"/>
      <c r="FP120" s="241"/>
      <c r="FQ120" s="241"/>
      <c r="FR120" s="241"/>
      <c r="FS120" s="241"/>
      <c r="FT120" s="241"/>
      <c r="FU120" s="241"/>
      <c r="FV120" s="241"/>
      <c r="FW120" s="241"/>
      <c r="FX120" s="241"/>
      <c r="FY120" s="241"/>
      <c r="FZ120" s="241"/>
      <c r="GA120" s="241"/>
      <c r="GB120" s="241"/>
      <c r="GC120" s="241"/>
      <c r="GD120" s="241"/>
      <c r="GE120" s="241"/>
      <c r="GF120" s="241"/>
      <c r="GG120" s="241"/>
      <c r="GH120" s="241"/>
      <c r="GI120" s="241"/>
      <c r="GJ120" s="241"/>
      <c r="GK120" s="241"/>
      <c r="GL120" s="241"/>
      <c r="GM120" s="241"/>
      <c r="GN120" s="241"/>
      <c r="GO120" s="241"/>
      <c r="GP120" s="241"/>
      <c r="GQ120" s="241"/>
      <c r="GR120" s="241"/>
      <c r="GS120" s="241"/>
      <c r="GT120" s="241"/>
      <c r="GU120" s="241"/>
      <c r="GV120" s="241"/>
      <c r="GW120" s="241"/>
      <c r="GX120" s="241"/>
      <c r="GY120" s="241"/>
      <c r="GZ120" s="241"/>
      <c r="HA120" s="241"/>
      <c r="HB120" s="241"/>
      <c r="HC120" s="241"/>
      <c r="HD120" s="241"/>
      <c r="HE120" s="241"/>
      <c r="HF120" s="241"/>
      <c r="HG120" s="241"/>
      <c r="HH120" s="241"/>
      <c r="HI120" s="241"/>
      <c r="HJ120" s="241"/>
      <c r="HK120" s="241"/>
      <c r="HL120" s="241"/>
      <c r="HM120" s="241"/>
      <c r="HN120" s="241"/>
      <c r="HO120" s="241"/>
    </row>
    <row r="121" spans="1:223" s="255" customFormat="1" ht="27.6" customHeight="1" x14ac:dyDescent="0.35">
      <c r="A121" s="241"/>
      <c r="B121" s="289" t="s">
        <v>1909</v>
      </c>
      <c r="C121" s="289" t="s">
        <v>2725</v>
      </c>
      <c r="D121" s="289"/>
      <c r="E121" s="347">
        <v>1280200103</v>
      </c>
      <c r="F121" s="291" t="s">
        <v>391</v>
      </c>
      <c r="G121" s="292" t="s">
        <v>2049</v>
      </c>
      <c r="H121" s="292" t="s">
        <v>778</v>
      </c>
      <c r="I121" s="292">
        <v>13901</v>
      </c>
      <c r="J121" s="293" t="s">
        <v>1910</v>
      </c>
      <c r="K121" s="293" t="s">
        <v>1364</v>
      </c>
      <c r="L121" s="293" t="s">
        <v>1408</v>
      </c>
      <c r="M121" s="294">
        <v>9950</v>
      </c>
      <c r="N121" s="296">
        <v>2329423.8525</v>
      </c>
      <c r="O121" s="296">
        <v>171264.375</v>
      </c>
      <c r="P121" s="296"/>
      <c r="Q121" s="296"/>
      <c r="R121" s="295">
        <f t="shared" si="3"/>
        <v>2500688.2275</v>
      </c>
      <c r="S121" s="295"/>
      <c r="T121" s="295"/>
      <c r="U121" s="253">
        <v>4</v>
      </c>
      <c r="V121" s="253">
        <v>1</v>
      </c>
      <c r="W121" s="351">
        <v>1991</v>
      </c>
      <c r="X121" s="297">
        <v>0</v>
      </c>
      <c r="Y121" s="348">
        <v>0</v>
      </c>
      <c r="Z121" s="254"/>
      <c r="AA121" s="296"/>
      <c r="AD121" s="241"/>
      <c r="AE121" s="241"/>
      <c r="AF121" s="241"/>
      <c r="AG121" s="241"/>
      <c r="AH121" s="241"/>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c r="BD121" s="241"/>
      <c r="BE121" s="241"/>
      <c r="BF121" s="241"/>
      <c r="BG121" s="241"/>
      <c r="BH121" s="241"/>
      <c r="BI121" s="241"/>
      <c r="BJ121" s="241"/>
      <c r="BK121" s="241"/>
      <c r="BL121" s="241"/>
      <c r="BM121" s="241"/>
      <c r="BN121" s="241"/>
      <c r="BO121" s="241"/>
      <c r="BP121" s="241"/>
      <c r="BQ121" s="241"/>
      <c r="BR121" s="241"/>
      <c r="BS121" s="241"/>
      <c r="BT121" s="241"/>
      <c r="BU121" s="241"/>
      <c r="BV121" s="241"/>
      <c r="BW121" s="241"/>
      <c r="BX121" s="241"/>
      <c r="BY121" s="241"/>
      <c r="BZ121" s="241"/>
      <c r="CA121" s="241"/>
      <c r="CB121" s="241"/>
      <c r="CC121" s="241"/>
      <c r="CD121" s="241"/>
      <c r="CE121" s="241"/>
      <c r="CF121" s="241"/>
      <c r="CG121" s="241"/>
      <c r="CH121" s="241"/>
      <c r="CI121" s="241"/>
      <c r="CJ121" s="241"/>
      <c r="CK121" s="241"/>
      <c r="CL121" s="241"/>
      <c r="CM121" s="241"/>
      <c r="CN121" s="241"/>
      <c r="CO121" s="241"/>
      <c r="CP121" s="241"/>
      <c r="CQ121" s="241"/>
      <c r="CR121" s="241"/>
      <c r="CS121" s="241"/>
      <c r="CT121" s="241"/>
      <c r="CU121" s="241"/>
      <c r="CV121" s="241"/>
      <c r="CW121" s="241"/>
      <c r="CX121" s="241"/>
      <c r="CY121" s="241"/>
      <c r="CZ121" s="241"/>
      <c r="DA121" s="241"/>
      <c r="DB121" s="241"/>
      <c r="DC121" s="241"/>
      <c r="DD121" s="241"/>
      <c r="DE121" s="241"/>
      <c r="DF121" s="241"/>
      <c r="DG121" s="241"/>
      <c r="DH121" s="241"/>
      <c r="DI121" s="241"/>
      <c r="DJ121" s="241"/>
      <c r="DK121" s="241"/>
      <c r="DL121" s="241"/>
      <c r="DM121" s="241"/>
      <c r="DN121" s="241"/>
      <c r="DO121" s="241"/>
      <c r="DP121" s="241"/>
      <c r="DQ121" s="241"/>
      <c r="DR121" s="241"/>
      <c r="DS121" s="241"/>
      <c r="DT121" s="241"/>
      <c r="DU121" s="241"/>
      <c r="DV121" s="241"/>
      <c r="DW121" s="241"/>
      <c r="DX121" s="241"/>
      <c r="DY121" s="241"/>
      <c r="DZ121" s="241"/>
      <c r="EA121" s="241"/>
      <c r="EB121" s="241"/>
      <c r="EC121" s="241"/>
      <c r="ED121" s="241"/>
      <c r="EE121" s="241"/>
      <c r="EF121" s="241"/>
      <c r="EG121" s="241"/>
      <c r="EH121" s="241"/>
      <c r="EI121" s="241"/>
      <c r="EJ121" s="241"/>
      <c r="EK121" s="241"/>
      <c r="EL121" s="241"/>
      <c r="EM121" s="241"/>
      <c r="EN121" s="241"/>
      <c r="EO121" s="241"/>
      <c r="EP121" s="241"/>
      <c r="EQ121" s="241"/>
      <c r="ER121" s="241"/>
      <c r="ES121" s="241"/>
      <c r="ET121" s="241"/>
      <c r="EU121" s="241"/>
      <c r="EV121" s="241"/>
      <c r="EW121" s="241"/>
      <c r="EX121" s="241"/>
      <c r="EY121" s="241"/>
      <c r="EZ121" s="241"/>
      <c r="FA121" s="241"/>
      <c r="FB121" s="241"/>
      <c r="FC121" s="241"/>
      <c r="FD121" s="241"/>
      <c r="FE121" s="241"/>
      <c r="FF121" s="241"/>
      <c r="FG121" s="241"/>
      <c r="FH121" s="241"/>
      <c r="FI121" s="241"/>
      <c r="FJ121" s="241"/>
      <c r="FK121" s="241"/>
      <c r="FL121" s="241"/>
      <c r="FM121" s="241"/>
      <c r="FN121" s="241"/>
      <c r="FO121" s="241"/>
      <c r="FP121" s="241"/>
      <c r="FQ121" s="241"/>
      <c r="FR121" s="241"/>
      <c r="FS121" s="241"/>
      <c r="FT121" s="241"/>
      <c r="FU121" s="241"/>
      <c r="FV121" s="241"/>
      <c r="FW121" s="241"/>
      <c r="FX121" s="241"/>
      <c r="FY121" s="241"/>
      <c r="FZ121" s="241"/>
      <c r="GA121" s="241"/>
      <c r="GB121" s="241"/>
      <c r="GC121" s="241"/>
      <c r="GD121" s="241"/>
      <c r="GE121" s="241"/>
      <c r="GF121" s="241"/>
      <c r="GG121" s="241"/>
      <c r="GH121" s="241"/>
      <c r="GI121" s="241"/>
      <c r="GJ121" s="241"/>
      <c r="GK121" s="241"/>
      <c r="GL121" s="241"/>
      <c r="GM121" s="241"/>
      <c r="GN121" s="241"/>
      <c r="GO121" s="241"/>
      <c r="GP121" s="241"/>
      <c r="GQ121" s="241"/>
      <c r="GR121" s="241"/>
      <c r="GS121" s="241"/>
      <c r="GT121" s="241"/>
      <c r="GU121" s="241"/>
      <c r="GV121" s="241"/>
      <c r="GW121" s="241"/>
      <c r="GX121" s="241"/>
      <c r="GY121" s="241"/>
      <c r="GZ121" s="241"/>
      <c r="HA121" s="241"/>
      <c r="HB121" s="241"/>
      <c r="HC121" s="241"/>
      <c r="HD121" s="241"/>
      <c r="HE121" s="241"/>
      <c r="HF121" s="241"/>
      <c r="HG121" s="241"/>
      <c r="HH121" s="241"/>
      <c r="HI121" s="241"/>
      <c r="HJ121" s="241"/>
      <c r="HK121" s="241"/>
      <c r="HL121" s="241"/>
      <c r="HM121" s="241"/>
      <c r="HN121" s="241"/>
      <c r="HO121" s="241"/>
    </row>
    <row r="122" spans="1:223" s="255" customFormat="1" ht="27.6" customHeight="1" x14ac:dyDescent="0.35">
      <c r="A122" s="241"/>
      <c r="B122" s="289" t="s">
        <v>1714</v>
      </c>
      <c r="C122" s="289" t="s">
        <v>2725</v>
      </c>
      <c r="D122" s="289"/>
      <c r="E122" s="347">
        <v>1280200102</v>
      </c>
      <c r="F122" s="291" t="s">
        <v>391</v>
      </c>
      <c r="G122" s="292" t="s">
        <v>2049</v>
      </c>
      <c r="H122" s="292" t="s">
        <v>778</v>
      </c>
      <c r="I122" s="292">
        <v>13901</v>
      </c>
      <c r="J122" s="293" t="s">
        <v>1715</v>
      </c>
      <c r="K122" s="293" t="s">
        <v>1364</v>
      </c>
      <c r="L122" s="293" t="s">
        <v>1408</v>
      </c>
      <c r="M122" s="294">
        <v>9950</v>
      </c>
      <c r="N122" s="296">
        <v>2329423.8525</v>
      </c>
      <c r="O122" s="296">
        <v>171264.375</v>
      </c>
      <c r="P122" s="296"/>
      <c r="Q122" s="296"/>
      <c r="R122" s="295">
        <f t="shared" si="3"/>
        <v>2500688.2275</v>
      </c>
      <c r="S122" s="295"/>
      <c r="T122" s="295"/>
      <c r="U122" s="253">
        <v>4</v>
      </c>
      <c r="V122" s="253">
        <v>1</v>
      </c>
      <c r="W122" s="351">
        <v>1991</v>
      </c>
      <c r="X122" s="297">
        <v>0</v>
      </c>
      <c r="Y122" s="348">
        <v>0</v>
      </c>
      <c r="Z122" s="254"/>
      <c r="AA122" s="296"/>
      <c r="AD122" s="241"/>
      <c r="AE122" s="241"/>
      <c r="AF122" s="241"/>
      <c r="AG122" s="241"/>
      <c r="AH122" s="241"/>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c r="BD122" s="241"/>
      <c r="BE122" s="241"/>
      <c r="BF122" s="241"/>
      <c r="BG122" s="241"/>
      <c r="BH122" s="241"/>
      <c r="BI122" s="241"/>
      <c r="BJ122" s="241"/>
      <c r="BK122" s="241"/>
      <c r="BL122" s="241"/>
      <c r="BM122" s="241"/>
      <c r="BN122" s="241"/>
      <c r="BO122" s="241"/>
      <c r="BP122" s="241"/>
      <c r="BQ122" s="241"/>
      <c r="BR122" s="241"/>
      <c r="BS122" s="241"/>
      <c r="BT122" s="241"/>
      <c r="BU122" s="241"/>
      <c r="BV122" s="241"/>
      <c r="BW122" s="241"/>
      <c r="BX122" s="241"/>
      <c r="BY122" s="241"/>
      <c r="BZ122" s="241"/>
      <c r="CA122" s="241"/>
      <c r="CB122" s="241"/>
      <c r="CC122" s="241"/>
      <c r="CD122" s="241"/>
      <c r="CE122" s="241"/>
      <c r="CF122" s="241"/>
      <c r="CG122" s="241"/>
      <c r="CH122" s="241"/>
      <c r="CI122" s="241"/>
      <c r="CJ122" s="241"/>
      <c r="CK122" s="241"/>
      <c r="CL122" s="241"/>
      <c r="CM122" s="241"/>
      <c r="CN122" s="241"/>
      <c r="CO122" s="241"/>
      <c r="CP122" s="241"/>
      <c r="CQ122" s="241"/>
      <c r="CR122" s="241"/>
      <c r="CS122" s="241"/>
      <c r="CT122" s="241"/>
      <c r="CU122" s="241"/>
      <c r="CV122" s="241"/>
      <c r="CW122" s="241"/>
      <c r="CX122" s="241"/>
      <c r="CY122" s="241"/>
      <c r="CZ122" s="241"/>
      <c r="DA122" s="241"/>
      <c r="DB122" s="241"/>
      <c r="DC122" s="241"/>
      <c r="DD122" s="241"/>
      <c r="DE122" s="241"/>
      <c r="DF122" s="241"/>
      <c r="DG122" s="241"/>
      <c r="DH122" s="241"/>
      <c r="DI122" s="241"/>
      <c r="DJ122" s="241"/>
      <c r="DK122" s="241"/>
      <c r="DL122" s="241"/>
      <c r="DM122" s="241"/>
      <c r="DN122" s="241"/>
      <c r="DO122" s="241"/>
      <c r="DP122" s="241"/>
      <c r="DQ122" s="241"/>
      <c r="DR122" s="241"/>
      <c r="DS122" s="241"/>
      <c r="DT122" s="241"/>
      <c r="DU122" s="241"/>
      <c r="DV122" s="241"/>
      <c r="DW122" s="241"/>
      <c r="DX122" s="241"/>
      <c r="DY122" s="241"/>
      <c r="DZ122" s="241"/>
      <c r="EA122" s="241"/>
      <c r="EB122" s="241"/>
      <c r="EC122" s="241"/>
      <c r="ED122" s="241"/>
      <c r="EE122" s="241"/>
      <c r="EF122" s="241"/>
      <c r="EG122" s="241"/>
      <c r="EH122" s="241"/>
      <c r="EI122" s="241"/>
      <c r="EJ122" s="241"/>
      <c r="EK122" s="241"/>
      <c r="EL122" s="241"/>
      <c r="EM122" s="241"/>
      <c r="EN122" s="241"/>
      <c r="EO122" s="241"/>
      <c r="EP122" s="241"/>
      <c r="EQ122" s="241"/>
      <c r="ER122" s="241"/>
      <c r="ES122" s="241"/>
      <c r="ET122" s="241"/>
      <c r="EU122" s="241"/>
      <c r="EV122" s="241"/>
      <c r="EW122" s="241"/>
      <c r="EX122" s="241"/>
      <c r="EY122" s="241"/>
      <c r="EZ122" s="241"/>
      <c r="FA122" s="241"/>
      <c r="FB122" s="241"/>
      <c r="FC122" s="241"/>
      <c r="FD122" s="241"/>
      <c r="FE122" s="241"/>
      <c r="FF122" s="241"/>
      <c r="FG122" s="241"/>
      <c r="FH122" s="241"/>
      <c r="FI122" s="241"/>
      <c r="FJ122" s="241"/>
      <c r="FK122" s="241"/>
      <c r="FL122" s="241"/>
      <c r="FM122" s="241"/>
      <c r="FN122" s="241"/>
      <c r="FO122" s="241"/>
      <c r="FP122" s="241"/>
      <c r="FQ122" s="241"/>
      <c r="FR122" s="241"/>
      <c r="FS122" s="241"/>
      <c r="FT122" s="241"/>
      <c r="FU122" s="241"/>
      <c r="FV122" s="241"/>
      <c r="FW122" s="241"/>
      <c r="FX122" s="241"/>
      <c r="FY122" s="241"/>
      <c r="FZ122" s="241"/>
      <c r="GA122" s="241"/>
      <c r="GB122" s="241"/>
      <c r="GC122" s="241"/>
      <c r="GD122" s="241"/>
      <c r="GE122" s="241"/>
      <c r="GF122" s="241"/>
      <c r="GG122" s="241"/>
      <c r="GH122" s="241"/>
      <c r="GI122" s="241"/>
      <c r="GJ122" s="241"/>
      <c r="GK122" s="241"/>
      <c r="GL122" s="241"/>
      <c r="GM122" s="241"/>
      <c r="GN122" s="241"/>
      <c r="GO122" s="241"/>
      <c r="GP122" s="241"/>
      <c r="GQ122" s="241"/>
      <c r="GR122" s="241"/>
      <c r="GS122" s="241"/>
      <c r="GT122" s="241"/>
      <c r="GU122" s="241"/>
      <c r="GV122" s="241"/>
      <c r="GW122" s="241"/>
      <c r="GX122" s="241"/>
      <c r="GY122" s="241"/>
      <c r="GZ122" s="241"/>
      <c r="HA122" s="241"/>
      <c r="HB122" s="241"/>
      <c r="HC122" s="241"/>
      <c r="HD122" s="241"/>
      <c r="HE122" s="241"/>
      <c r="HF122" s="241"/>
      <c r="HG122" s="241"/>
      <c r="HH122" s="241"/>
      <c r="HI122" s="241"/>
      <c r="HJ122" s="241"/>
      <c r="HK122" s="241"/>
      <c r="HL122" s="241"/>
      <c r="HM122" s="241"/>
      <c r="HN122" s="241"/>
      <c r="HO122" s="241"/>
    </row>
    <row r="123" spans="1:223" s="255" customFormat="1" ht="27.6" customHeight="1" x14ac:dyDescent="0.35">
      <c r="A123" s="241"/>
      <c r="B123" s="289" t="s">
        <v>1318</v>
      </c>
      <c r="C123" s="289" t="s">
        <v>2725</v>
      </c>
      <c r="D123" s="289"/>
      <c r="E123" s="347">
        <v>1280200101</v>
      </c>
      <c r="F123" s="291" t="s">
        <v>391</v>
      </c>
      <c r="G123" s="292" t="s">
        <v>2049</v>
      </c>
      <c r="H123" s="292" t="s">
        <v>778</v>
      </c>
      <c r="I123" s="292">
        <v>13901</v>
      </c>
      <c r="J123" s="293" t="s">
        <v>1319</v>
      </c>
      <c r="K123" s="293" t="s">
        <v>1364</v>
      </c>
      <c r="L123" s="293" t="s">
        <v>1408</v>
      </c>
      <c r="M123" s="294">
        <v>9950</v>
      </c>
      <c r="N123" s="296">
        <v>2329423.8525</v>
      </c>
      <c r="O123" s="296">
        <v>171264.375</v>
      </c>
      <c r="P123" s="296"/>
      <c r="Q123" s="296"/>
      <c r="R123" s="295">
        <f t="shared" si="3"/>
        <v>2500688.2275</v>
      </c>
      <c r="S123" s="295"/>
      <c r="T123" s="295"/>
      <c r="U123" s="253">
        <v>4</v>
      </c>
      <c r="V123" s="253">
        <v>1</v>
      </c>
      <c r="W123" s="351">
        <v>1991</v>
      </c>
      <c r="X123" s="297">
        <v>0</v>
      </c>
      <c r="Y123" s="348">
        <v>0</v>
      </c>
      <c r="Z123" s="254"/>
      <c r="AA123" s="296"/>
      <c r="AD123" s="241"/>
      <c r="AE123" s="241"/>
      <c r="AF123" s="241"/>
      <c r="AG123" s="241"/>
      <c r="AH123" s="241"/>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1"/>
      <c r="BD123" s="241"/>
      <c r="BE123" s="241"/>
      <c r="BF123" s="241"/>
      <c r="BG123" s="241"/>
      <c r="BH123" s="241"/>
      <c r="BI123" s="241"/>
      <c r="BJ123" s="241"/>
      <c r="BK123" s="241"/>
      <c r="BL123" s="241"/>
      <c r="BM123" s="241"/>
      <c r="BN123" s="241"/>
      <c r="BO123" s="241"/>
      <c r="BP123" s="241"/>
      <c r="BQ123" s="241"/>
      <c r="BR123" s="241"/>
      <c r="BS123" s="241"/>
      <c r="BT123" s="241"/>
      <c r="BU123" s="241"/>
      <c r="BV123" s="241"/>
      <c r="BW123" s="241"/>
      <c r="BX123" s="241"/>
      <c r="BY123" s="241"/>
      <c r="BZ123" s="241"/>
      <c r="CA123" s="241"/>
      <c r="CB123" s="241"/>
      <c r="CC123" s="241"/>
      <c r="CD123" s="241"/>
      <c r="CE123" s="241"/>
      <c r="CF123" s="241"/>
      <c r="CG123" s="241"/>
      <c r="CH123" s="241"/>
      <c r="CI123" s="241"/>
      <c r="CJ123" s="241"/>
      <c r="CK123" s="241"/>
      <c r="CL123" s="241"/>
      <c r="CM123" s="241"/>
      <c r="CN123" s="241"/>
      <c r="CO123" s="241"/>
      <c r="CP123" s="241"/>
      <c r="CQ123" s="241"/>
      <c r="CR123" s="241"/>
      <c r="CS123" s="241"/>
      <c r="CT123" s="241"/>
      <c r="CU123" s="241"/>
      <c r="CV123" s="241"/>
      <c r="CW123" s="241"/>
      <c r="CX123" s="241"/>
      <c r="CY123" s="241"/>
      <c r="CZ123" s="241"/>
      <c r="DA123" s="241"/>
      <c r="DB123" s="241"/>
      <c r="DC123" s="241"/>
      <c r="DD123" s="241"/>
      <c r="DE123" s="241"/>
      <c r="DF123" s="241"/>
      <c r="DG123" s="241"/>
      <c r="DH123" s="241"/>
      <c r="DI123" s="241"/>
      <c r="DJ123" s="241"/>
      <c r="DK123" s="241"/>
      <c r="DL123" s="241"/>
      <c r="DM123" s="241"/>
      <c r="DN123" s="241"/>
      <c r="DO123" s="241"/>
      <c r="DP123" s="241"/>
      <c r="DQ123" s="241"/>
      <c r="DR123" s="241"/>
      <c r="DS123" s="241"/>
      <c r="DT123" s="241"/>
      <c r="DU123" s="241"/>
      <c r="DV123" s="241"/>
      <c r="DW123" s="241"/>
      <c r="DX123" s="241"/>
      <c r="DY123" s="241"/>
      <c r="DZ123" s="241"/>
      <c r="EA123" s="241"/>
      <c r="EB123" s="241"/>
      <c r="EC123" s="241"/>
      <c r="ED123" s="241"/>
      <c r="EE123" s="241"/>
      <c r="EF123" s="241"/>
      <c r="EG123" s="241"/>
      <c r="EH123" s="241"/>
      <c r="EI123" s="241"/>
      <c r="EJ123" s="241"/>
      <c r="EK123" s="241"/>
      <c r="EL123" s="241"/>
      <c r="EM123" s="241"/>
      <c r="EN123" s="241"/>
      <c r="EO123" s="241"/>
      <c r="EP123" s="241"/>
      <c r="EQ123" s="241"/>
      <c r="ER123" s="241"/>
      <c r="ES123" s="241"/>
      <c r="ET123" s="241"/>
      <c r="EU123" s="241"/>
      <c r="EV123" s="241"/>
      <c r="EW123" s="241"/>
      <c r="EX123" s="241"/>
      <c r="EY123" s="241"/>
      <c r="EZ123" s="241"/>
      <c r="FA123" s="241"/>
      <c r="FB123" s="241"/>
      <c r="FC123" s="241"/>
      <c r="FD123" s="241"/>
      <c r="FE123" s="241"/>
      <c r="FF123" s="241"/>
      <c r="FG123" s="241"/>
      <c r="FH123" s="241"/>
      <c r="FI123" s="241"/>
      <c r="FJ123" s="241"/>
      <c r="FK123" s="241"/>
      <c r="FL123" s="241"/>
      <c r="FM123" s="241"/>
      <c r="FN123" s="241"/>
      <c r="FO123" s="241"/>
      <c r="FP123" s="241"/>
      <c r="FQ123" s="241"/>
      <c r="FR123" s="241"/>
      <c r="FS123" s="241"/>
      <c r="FT123" s="241"/>
      <c r="FU123" s="241"/>
      <c r="FV123" s="241"/>
      <c r="FW123" s="241"/>
      <c r="FX123" s="241"/>
      <c r="FY123" s="241"/>
      <c r="FZ123" s="241"/>
      <c r="GA123" s="241"/>
      <c r="GB123" s="241"/>
      <c r="GC123" s="241"/>
      <c r="GD123" s="241"/>
      <c r="GE123" s="241"/>
      <c r="GF123" s="241"/>
      <c r="GG123" s="241"/>
      <c r="GH123" s="241"/>
      <c r="GI123" s="241"/>
      <c r="GJ123" s="241"/>
      <c r="GK123" s="241"/>
      <c r="GL123" s="241"/>
      <c r="GM123" s="241"/>
      <c r="GN123" s="241"/>
      <c r="GO123" s="241"/>
      <c r="GP123" s="241"/>
      <c r="GQ123" s="241"/>
      <c r="GR123" s="241"/>
      <c r="GS123" s="241"/>
      <c r="GT123" s="241"/>
      <c r="GU123" s="241"/>
      <c r="GV123" s="241"/>
      <c r="GW123" s="241"/>
      <c r="GX123" s="241"/>
      <c r="GY123" s="241"/>
      <c r="GZ123" s="241"/>
      <c r="HA123" s="241"/>
      <c r="HB123" s="241"/>
      <c r="HC123" s="241"/>
      <c r="HD123" s="241"/>
      <c r="HE123" s="241"/>
      <c r="HF123" s="241"/>
      <c r="HG123" s="241"/>
      <c r="HH123" s="241"/>
      <c r="HI123" s="241"/>
      <c r="HJ123" s="241"/>
      <c r="HK123" s="241"/>
      <c r="HL123" s="241"/>
      <c r="HM123" s="241"/>
      <c r="HN123" s="241"/>
      <c r="HO123" s="241"/>
    </row>
    <row r="124" spans="1:223" s="255" customFormat="1" ht="27.6" customHeight="1" x14ac:dyDescent="0.35">
      <c r="A124" s="241"/>
      <c r="B124" s="289" t="s">
        <v>1317</v>
      </c>
      <c r="C124" s="289" t="s">
        <v>2725</v>
      </c>
      <c r="D124" s="289"/>
      <c r="E124" s="299">
        <v>1280200054</v>
      </c>
      <c r="F124" s="291" t="s">
        <v>391</v>
      </c>
      <c r="G124" s="292" t="s">
        <v>2049</v>
      </c>
      <c r="H124" s="292" t="s">
        <v>778</v>
      </c>
      <c r="I124" s="292">
        <v>13901</v>
      </c>
      <c r="J124" s="293" t="s">
        <v>1639</v>
      </c>
      <c r="K124" s="293" t="s">
        <v>313</v>
      </c>
      <c r="L124" s="293" t="s">
        <v>1479</v>
      </c>
      <c r="M124" s="294">
        <v>101000</v>
      </c>
      <c r="N124" s="296">
        <v>4623990.8880000003</v>
      </c>
      <c r="O124" s="296">
        <v>0</v>
      </c>
      <c r="P124" s="296"/>
      <c r="Q124" s="296"/>
      <c r="R124" s="295">
        <f t="shared" si="3"/>
        <v>4623990.8880000003</v>
      </c>
      <c r="S124" s="295"/>
      <c r="T124" s="295"/>
      <c r="U124" s="253">
        <v>11</v>
      </c>
      <c r="V124" s="253">
        <v>4</v>
      </c>
      <c r="W124" s="351">
        <v>1987</v>
      </c>
      <c r="X124" s="297" t="s">
        <v>2261</v>
      </c>
      <c r="Y124" s="348" t="s">
        <v>2261</v>
      </c>
      <c r="Z124" s="254"/>
      <c r="AA124" s="296"/>
      <c r="AD124" s="241"/>
      <c r="AE124" s="241"/>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c r="EG124" s="241"/>
      <c r="EH124" s="241"/>
      <c r="EI124" s="241"/>
      <c r="EJ124" s="241"/>
      <c r="EK124" s="241"/>
      <c r="EL124" s="241"/>
      <c r="EM124" s="241"/>
      <c r="EN124" s="241"/>
      <c r="EO124" s="241"/>
      <c r="EP124" s="241"/>
      <c r="EQ124" s="241"/>
      <c r="ER124" s="241"/>
      <c r="ES124" s="241"/>
      <c r="ET124" s="241"/>
      <c r="EU124" s="241"/>
      <c r="EV124" s="241"/>
      <c r="EW124" s="241"/>
      <c r="EX124" s="241"/>
      <c r="EY124" s="241"/>
      <c r="EZ124" s="241"/>
      <c r="FA124" s="241"/>
      <c r="FB124" s="241"/>
      <c r="FC124" s="241"/>
      <c r="FD124" s="241"/>
      <c r="FE124" s="241"/>
      <c r="FF124" s="241"/>
      <c r="FG124" s="241"/>
      <c r="FH124" s="241"/>
      <c r="FI124" s="241"/>
      <c r="FJ124" s="241"/>
      <c r="FK124" s="241"/>
      <c r="FL124" s="241"/>
      <c r="FM124" s="241"/>
      <c r="FN124" s="241"/>
      <c r="FO124" s="241"/>
      <c r="FP124" s="241"/>
      <c r="FQ124" s="241"/>
      <c r="FR124" s="241"/>
      <c r="FS124" s="241"/>
      <c r="FT124" s="241"/>
      <c r="FU124" s="241"/>
      <c r="FV124" s="241"/>
      <c r="FW124" s="241"/>
      <c r="FX124" s="241"/>
      <c r="FY124" s="241"/>
      <c r="FZ124" s="241"/>
      <c r="GA124" s="241"/>
      <c r="GB124" s="241"/>
      <c r="GC124" s="241"/>
      <c r="GD124" s="241"/>
      <c r="GE124" s="241"/>
      <c r="GF124" s="241"/>
      <c r="GG124" s="241"/>
      <c r="GH124" s="241"/>
      <c r="GI124" s="241"/>
      <c r="GJ124" s="241"/>
      <c r="GK124" s="241"/>
      <c r="GL124" s="241"/>
      <c r="GM124" s="241"/>
      <c r="GN124" s="241"/>
      <c r="GO124" s="241"/>
      <c r="GP124" s="241"/>
      <c r="GQ124" s="241"/>
      <c r="GR124" s="241"/>
      <c r="GS124" s="241"/>
      <c r="GT124" s="241"/>
      <c r="GU124" s="241"/>
      <c r="GV124" s="241"/>
      <c r="GW124" s="241"/>
      <c r="GX124" s="241"/>
      <c r="GY124" s="241"/>
      <c r="GZ124" s="241"/>
      <c r="HA124" s="241"/>
      <c r="HB124" s="241"/>
      <c r="HC124" s="241"/>
      <c r="HD124" s="241"/>
      <c r="HE124" s="241"/>
      <c r="HF124" s="241"/>
      <c r="HG124" s="241"/>
      <c r="HH124" s="241"/>
      <c r="HI124" s="241"/>
      <c r="HJ124" s="241"/>
      <c r="HK124" s="241"/>
      <c r="HL124" s="241"/>
      <c r="HM124" s="241"/>
      <c r="HN124" s="241"/>
      <c r="HO124" s="241"/>
    </row>
    <row r="125" spans="1:223" s="255" customFormat="1" ht="27.6" customHeight="1" x14ac:dyDescent="0.35">
      <c r="A125" s="241"/>
      <c r="B125" s="289" t="s">
        <v>373</v>
      </c>
      <c r="C125" s="289" t="s">
        <v>2725</v>
      </c>
      <c r="D125" s="289"/>
      <c r="E125" s="347">
        <v>1280200053</v>
      </c>
      <c r="F125" s="291" t="s">
        <v>391</v>
      </c>
      <c r="G125" s="292" t="s">
        <v>2049</v>
      </c>
      <c r="H125" s="292" t="s">
        <v>778</v>
      </c>
      <c r="I125" s="292">
        <v>13901</v>
      </c>
      <c r="J125" s="293" t="s">
        <v>1316</v>
      </c>
      <c r="K125" s="293" t="s">
        <v>1364</v>
      </c>
      <c r="L125" s="293" t="s">
        <v>1408</v>
      </c>
      <c r="M125" s="294">
        <v>39601</v>
      </c>
      <c r="N125" s="296">
        <v>9271106.9329500012</v>
      </c>
      <c r="O125" s="296">
        <v>681632.21250000002</v>
      </c>
      <c r="P125" s="296"/>
      <c r="Q125" s="296"/>
      <c r="R125" s="295">
        <f t="shared" si="3"/>
        <v>9952739.1454500016</v>
      </c>
      <c r="S125" s="295"/>
      <c r="T125" s="295"/>
      <c r="U125" s="253">
        <v>4</v>
      </c>
      <c r="V125" s="253">
        <v>1</v>
      </c>
      <c r="W125" s="351">
        <v>1984</v>
      </c>
      <c r="X125" s="297">
        <v>0</v>
      </c>
      <c r="Y125" s="348">
        <v>0</v>
      </c>
      <c r="Z125" s="254"/>
      <c r="AA125" s="296"/>
      <c r="AD125" s="241"/>
      <c r="AE125" s="241"/>
      <c r="AF125" s="241"/>
      <c r="AG125" s="241"/>
      <c r="AH125" s="241"/>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c r="EG125" s="241"/>
      <c r="EH125" s="241"/>
      <c r="EI125" s="241"/>
      <c r="EJ125" s="241"/>
      <c r="EK125" s="241"/>
      <c r="EL125" s="241"/>
      <c r="EM125" s="241"/>
      <c r="EN125" s="241"/>
      <c r="EO125" s="241"/>
      <c r="EP125" s="241"/>
      <c r="EQ125" s="241"/>
      <c r="ER125" s="241"/>
      <c r="ES125" s="241"/>
      <c r="ET125" s="241"/>
      <c r="EU125" s="241"/>
      <c r="EV125" s="241"/>
      <c r="EW125" s="241"/>
      <c r="EX125" s="241"/>
      <c r="EY125" s="241"/>
      <c r="EZ125" s="241"/>
      <c r="FA125" s="241"/>
      <c r="FB125" s="241"/>
      <c r="FC125" s="241"/>
      <c r="FD125" s="241"/>
      <c r="FE125" s="241"/>
      <c r="FF125" s="241"/>
      <c r="FG125" s="241"/>
      <c r="FH125" s="241"/>
      <c r="FI125" s="241"/>
      <c r="FJ125" s="241"/>
      <c r="FK125" s="241"/>
      <c r="FL125" s="241"/>
      <c r="FM125" s="241"/>
      <c r="FN125" s="241"/>
      <c r="FO125" s="241"/>
      <c r="FP125" s="241"/>
      <c r="FQ125" s="241"/>
      <c r="FR125" s="241"/>
      <c r="FS125" s="241"/>
      <c r="FT125" s="241"/>
      <c r="FU125" s="241"/>
      <c r="FV125" s="241"/>
      <c r="FW125" s="241"/>
      <c r="FX125" s="241"/>
      <c r="FY125" s="241"/>
      <c r="FZ125" s="241"/>
      <c r="GA125" s="241"/>
      <c r="GB125" s="241"/>
      <c r="GC125" s="241"/>
      <c r="GD125" s="241"/>
      <c r="GE125" s="241"/>
      <c r="GF125" s="241"/>
      <c r="GG125" s="241"/>
      <c r="GH125" s="241"/>
      <c r="GI125" s="241"/>
      <c r="GJ125" s="241"/>
      <c r="GK125" s="241"/>
      <c r="GL125" s="241"/>
      <c r="GM125" s="241"/>
      <c r="GN125" s="241"/>
      <c r="GO125" s="241"/>
      <c r="GP125" s="241"/>
      <c r="GQ125" s="241"/>
      <c r="GR125" s="241"/>
      <c r="GS125" s="241"/>
      <c r="GT125" s="241"/>
      <c r="GU125" s="241"/>
      <c r="GV125" s="241"/>
      <c r="GW125" s="241"/>
      <c r="GX125" s="241"/>
      <c r="GY125" s="241"/>
      <c r="GZ125" s="241"/>
      <c r="HA125" s="241"/>
      <c r="HB125" s="241"/>
      <c r="HC125" s="241"/>
      <c r="HD125" s="241"/>
      <c r="HE125" s="241"/>
      <c r="HF125" s="241"/>
      <c r="HG125" s="241"/>
      <c r="HH125" s="241"/>
      <c r="HI125" s="241"/>
      <c r="HJ125" s="241"/>
      <c r="HK125" s="241"/>
      <c r="HL125" s="241"/>
      <c r="HM125" s="241"/>
      <c r="HN125" s="241"/>
      <c r="HO125" s="241"/>
    </row>
    <row r="126" spans="1:223" s="255" customFormat="1" ht="27.6" customHeight="1" x14ac:dyDescent="0.35">
      <c r="A126" s="241"/>
      <c r="B126" s="289" t="s">
        <v>498</v>
      </c>
      <c r="C126" s="289" t="s">
        <v>2725</v>
      </c>
      <c r="D126" s="289"/>
      <c r="E126" s="347">
        <v>1280200052</v>
      </c>
      <c r="F126" s="291" t="s">
        <v>391</v>
      </c>
      <c r="G126" s="292" t="s">
        <v>2049</v>
      </c>
      <c r="H126" s="292" t="s">
        <v>778</v>
      </c>
      <c r="I126" s="292">
        <v>13901</v>
      </c>
      <c r="J126" s="293" t="s">
        <v>1315</v>
      </c>
      <c r="K126" s="293" t="s">
        <v>1364</v>
      </c>
      <c r="L126" s="293" t="s">
        <v>1408</v>
      </c>
      <c r="M126" s="294">
        <v>27889</v>
      </c>
      <c r="N126" s="296">
        <v>6529176.0625500008</v>
      </c>
      <c r="O126" s="296">
        <v>480039.41250000003</v>
      </c>
      <c r="P126" s="296"/>
      <c r="Q126" s="296"/>
      <c r="R126" s="295">
        <f t="shared" si="3"/>
        <v>7009215.4750500005</v>
      </c>
      <c r="S126" s="295"/>
      <c r="T126" s="295"/>
      <c r="U126" s="253">
        <v>4</v>
      </c>
      <c r="V126" s="253">
        <v>1</v>
      </c>
      <c r="W126" s="351">
        <v>1984</v>
      </c>
      <c r="X126" s="297">
        <v>0</v>
      </c>
      <c r="Y126" s="348">
        <v>0</v>
      </c>
      <c r="Z126" s="254"/>
      <c r="AA126" s="296"/>
      <c r="AD126" s="241"/>
      <c r="AE126" s="241"/>
      <c r="AF126" s="24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c r="EG126" s="241"/>
      <c r="EH126" s="241"/>
      <c r="EI126" s="241"/>
      <c r="EJ126" s="241"/>
      <c r="EK126" s="241"/>
      <c r="EL126" s="241"/>
      <c r="EM126" s="241"/>
      <c r="EN126" s="241"/>
      <c r="EO126" s="241"/>
      <c r="EP126" s="241"/>
      <c r="EQ126" s="241"/>
      <c r="ER126" s="241"/>
      <c r="ES126" s="241"/>
      <c r="ET126" s="241"/>
      <c r="EU126" s="241"/>
      <c r="EV126" s="241"/>
      <c r="EW126" s="241"/>
      <c r="EX126" s="241"/>
      <c r="EY126" s="241"/>
      <c r="EZ126" s="241"/>
      <c r="FA126" s="241"/>
      <c r="FB126" s="241"/>
      <c r="FC126" s="241"/>
      <c r="FD126" s="241"/>
      <c r="FE126" s="241"/>
      <c r="FF126" s="241"/>
      <c r="FG126" s="241"/>
      <c r="FH126" s="241"/>
      <c r="FI126" s="241"/>
      <c r="FJ126" s="241"/>
      <c r="FK126" s="241"/>
      <c r="FL126" s="241"/>
      <c r="FM126" s="241"/>
      <c r="FN126" s="241"/>
      <c r="FO126" s="241"/>
      <c r="FP126" s="241"/>
      <c r="FQ126" s="241"/>
      <c r="FR126" s="241"/>
      <c r="FS126" s="241"/>
      <c r="FT126" s="241"/>
      <c r="FU126" s="241"/>
      <c r="FV126" s="241"/>
      <c r="FW126" s="241"/>
      <c r="FX126" s="241"/>
      <c r="FY126" s="241"/>
      <c r="FZ126" s="241"/>
      <c r="GA126" s="241"/>
      <c r="GB126" s="241"/>
      <c r="GC126" s="241"/>
      <c r="GD126" s="241"/>
      <c r="GE126" s="241"/>
      <c r="GF126" s="241"/>
      <c r="GG126" s="241"/>
      <c r="GH126" s="241"/>
      <c r="GI126" s="241"/>
      <c r="GJ126" s="241"/>
      <c r="GK126" s="241"/>
      <c r="GL126" s="241"/>
      <c r="GM126" s="241"/>
      <c r="GN126" s="241"/>
      <c r="GO126" s="241"/>
      <c r="GP126" s="241"/>
      <c r="GQ126" s="241"/>
      <c r="GR126" s="241"/>
      <c r="GS126" s="241"/>
      <c r="GT126" s="241"/>
      <c r="GU126" s="241"/>
      <c r="GV126" s="241"/>
      <c r="GW126" s="241"/>
      <c r="GX126" s="241"/>
      <c r="GY126" s="241"/>
      <c r="GZ126" s="241"/>
      <c r="HA126" s="241"/>
      <c r="HB126" s="241"/>
      <c r="HC126" s="241"/>
      <c r="HD126" s="241"/>
      <c r="HE126" s="241"/>
      <c r="HF126" s="241"/>
      <c r="HG126" s="241"/>
      <c r="HH126" s="241"/>
      <c r="HI126" s="241"/>
      <c r="HJ126" s="241"/>
      <c r="HK126" s="241"/>
      <c r="HL126" s="241"/>
      <c r="HM126" s="241"/>
      <c r="HN126" s="241"/>
      <c r="HO126" s="241"/>
    </row>
    <row r="127" spans="1:223" s="255" customFormat="1" ht="27.6" customHeight="1" x14ac:dyDescent="0.35">
      <c r="A127" s="241"/>
      <c r="B127" s="289" t="s">
        <v>497</v>
      </c>
      <c r="C127" s="289" t="s">
        <v>2725</v>
      </c>
      <c r="D127" s="289"/>
      <c r="E127" s="347">
        <v>1280200051</v>
      </c>
      <c r="F127" s="291" t="s">
        <v>391</v>
      </c>
      <c r="G127" s="292" t="s">
        <v>2049</v>
      </c>
      <c r="H127" s="292" t="s">
        <v>778</v>
      </c>
      <c r="I127" s="292">
        <v>13901</v>
      </c>
      <c r="J127" s="293" t="s">
        <v>1314</v>
      </c>
      <c r="K127" s="293" t="s">
        <v>1364</v>
      </c>
      <c r="L127" s="293" t="s">
        <v>1408</v>
      </c>
      <c r="M127" s="294">
        <v>27889</v>
      </c>
      <c r="N127" s="296">
        <v>6529176.0625500008</v>
      </c>
      <c r="O127" s="296">
        <v>480039.41250000003</v>
      </c>
      <c r="P127" s="296"/>
      <c r="Q127" s="296"/>
      <c r="R127" s="295">
        <f t="shared" si="3"/>
        <v>7009215.4750500005</v>
      </c>
      <c r="S127" s="295"/>
      <c r="T127" s="295"/>
      <c r="U127" s="253">
        <v>4</v>
      </c>
      <c r="V127" s="253">
        <v>1</v>
      </c>
      <c r="W127" s="351">
        <v>1984</v>
      </c>
      <c r="X127" s="297">
        <v>0</v>
      </c>
      <c r="Y127" s="348">
        <v>0</v>
      </c>
      <c r="Z127" s="254"/>
      <c r="AA127" s="296"/>
      <c r="AD127" s="241"/>
      <c r="AE127" s="241"/>
      <c r="AF127" s="241"/>
      <c r="AG127" s="241"/>
      <c r="AH127" s="241"/>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c r="EG127" s="241"/>
      <c r="EH127" s="241"/>
      <c r="EI127" s="241"/>
      <c r="EJ127" s="241"/>
      <c r="EK127" s="241"/>
      <c r="EL127" s="241"/>
      <c r="EM127" s="241"/>
      <c r="EN127" s="241"/>
      <c r="EO127" s="241"/>
      <c r="EP127" s="241"/>
      <c r="EQ127" s="241"/>
      <c r="ER127" s="241"/>
      <c r="ES127" s="241"/>
      <c r="ET127" s="241"/>
      <c r="EU127" s="241"/>
      <c r="EV127" s="241"/>
      <c r="EW127" s="241"/>
      <c r="EX127" s="241"/>
      <c r="EY127" s="241"/>
      <c r="EZ127" s="241"/>
      <c r="FA127" s="241"/>
      <c r="FB127" s="241"/>
      <c r="FC127" s="241"/>
      <c r="FD127" s="241"/>
      <c r="FE127" s="241"/>
      <c r="FF127" s="241"/>
      <c r="FG127" s="241"/>
      <c r="FH127" s="241"/>
      <c r="FI127" s="241"/>
      <c r="FJ127" s="241"/>
      <c r="FK127" s="241"/>
      <c r="FL127" s="241"/>
      <c r="FM127" s="241"/>
      <c r="FN127" s="241"/>
      <c r="FO127" s="241"/>
      <c r="FP127" s="241"/>
      <c r="FQ127" s="241"/>
      <c r="FR127" s="241"/>
      <c r="FS127" s="241"/>
      <c r="FT127" s="241"/>
      <c r="FU127" s="241"/>
      <c r="FV127" s="241"/>
      <c r="FW127" s="241"/>
      <c r="FX127" s="241"/>
      <c r="FY127" s="241"/>
      <c r="FZ127" s="241"/>
      <c r="GA127" s="241"/>
      <c r="GB127" s="241"/>
      <c r="GC127" s="241"/>
      <c r="GD127" s="241"/>
      <c r="GE127" s="241"/>
      <c r="GF127" s="241"/>
      <c r="GG127" s="241"/>
      <c r="GH127" s="241"/>
      <c r="GI127" s="241"/>
      <c r="GJ127" s="241"/>
      <c r="GK127" s="241"/>
      <c r="GL127" s="241"/>
      <c r="GM127" s="241"/>
      <c r="GN127" s="241"/>
      <c r="GO127" s="241"/>
      <c r="GP127" s="241"/>
      <c r="GQ127" s="241"/>
      <c r="GR127" s="241"/>
      <c r="GS127" s="241"/>
      <c r="GT127" s="241"/>
      <c r="GU127" s="241"/>
      <c r="GV127" s="241"/>
      <c r="GW127" s="241"/>
      <c r="GX127" s="241"/>
      <c r="GY127" s="241"/>
      <c r="GZ127" s="241"/>
      <c r="HA127" s="241"/>
      <c r="HB127" s="241"/>
      <c r="HC127" s="241"/>
      <c r="HD127" s="241"/>
      <c r="HE127" s="241"/>
      <c r="HF127" s="241"/>
      <c r="HG127" s="241"/>
      <c r="HH127" s="241"/>
      <c r="HI127" s="241"/>
      <c r="HJ127" s="241"/>
      <c r="HK127" s="241"/>
      <c r="HL127" s="241"/>
      <c r="HM127" s="241"/>
      <c r="HN127" s="241"/>
      <c r="HO127" s="241"/>
    </row>
    <row r="128" spans="1:223" s="255" customFormat="1" ht="27.6" customHeight="1" x14ac:dyDescent="0.35">
      <c r="A128" s="241"/>
      <c r="B128" s="289" t="s">
        <v>496</v>
      </c>
      <c r="C128" s="289" t="s">
        <v>2725</v>
      </c>
      <c r="D128" s="289"/>
      <c r="E128" s="347">
        <v>1280200050</v>
      </c>
      <c r="F128" s="291" t="s">
        <v>391</v>
      </c>
      <c r="G128" s="292" t="s">
        <v>2049</v>
      </c>
      <c r="H128" s="292" t="s">
        <v>778</v>
      </c>
      <c r="I128" s="292">
        <v>13901</v>
      </c>
      <c r="J128" s="293" t="s">
        <v>1482</v>
      </c>
      <c r="K128" s="293" t="s">
        <v>1364</v>
      </c>
      <c r="L128" s="293" t="s">
        <v>1408</v>
      </c>
      <c r="M128" s="294">
        <v>40226</v>
      </c>
      <c r="N128" s="296">
        <v>9417427.5267000012</v>
      </c>
      <c r="O128" s="296">
        <v>692390.02500000002</v>
      </c>
      <c r="P128" s="296"/>
      <c r="Q128" s="296"/>
      <c r="R128" s="295">
        <f t="shared" si="3"/>
        <v>10109817.551700002</v>
      </c>
      <c r="S128" s="295"/>
      <c r="T128" s="295"/>
      <c r="U128" s="253">
        <v>4</v>
      </c>
      <c r="V128" s="253">
        <v>1</v>
      </c>
      <c r="W128" s="351">
        <v>1984</v>
      </c>
      <c r="X128" s="297">
        <v>0</v>
      </c>
      <c r="Y128" s="348">
        <v>0</v>
      </c>
      <c r="Z128" s="254"/>
      <c r="AA128" s="296"/>
      <c r="AD128" s="241"/>
      <c r="AE128" s="241"/>
      <c r="AF128" s="241"/>
      <c r="AG128" s="241"/>
      <c r="AH128" s="241"/>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c r="EN128" s="241"/>
      <c r="EO128" s="241"/>
      <c r="EP128" s="241"/>
      <c r="EQ128" s="241"/>
      <c r="ER128" s="241"/>
      <c r="ES128" s="241"/>
      <c r="ET128" s="241"/>
      <c r="EU128" s="241"/>
      <c r="EV128" s="241"/>
      <c r="EW128" s="241"/>
      <c r="EX128" s="241"/>
      <c r="EY128" s="241"/>
      <c r="EZ128" s="241"/>
      <c r="FA128" s="241"/>
      <c r="FB128" s="241"/>
      <c r="FC128" s="241"/>
      <c r="FD128" s="241"/>
      <c r="FE128" s="241"/>
      <c r="FF128" s="241"/>
      <c r="FG128" s="241"/>
      <c r="FH128" s="241"/>
      <c r="FI128" s="241"/>
      <c r="FJ128" s="241"/>
      <c r="FK128" s="241"/>
      <c r="FL128" s="241"/>
      <c r="FM128" s="241"/>
      <c r="FN128" s="241"/>
      <c r="FO128" s="241"/>
      <c r="FP128" s="241"/>
      <c r="FQ128" s="241"/>
      <c r="FR128" s="241"/>
      <c r="FS128" s="241"/>
      <c r="FT128" s="241"/>
      <c r="FU128" s="241"/>
      <c r="FV128" s="241"/>
      <c r="FW128" s="241"/>
      <c r="FX128" s="241"/>
      <c r="FY128" s="241"/>
      <c r="FZ128" s="241"/>
      <c r="GA128" s="241"/>
      <c r="GB128" s="241"/>
      <c r="GC128" s="241"/>
      <c r="GD128" s="241"/>
      <c r="GE128" s="241"/>
      <c r="GF128" s="241"/>
      <c r="GG128" s="241"/>
      <c r="GH128" s="241"/>
      <c r="GI128" s="241"/>
      <c r="GJ128" s="241"/>
      <c r="GK128" s="241"/>
      <c r="GL128" s="241"/>
      <c r="GM128" s="241"/>
      <c r="GN128" s="241"/>
      <c r="GO128" s="241"/>
      <c r="GP128" s="241"/>
      <c r="GQ128" s="241"/>
      <c r="GR128" s="241"/>
      <c r="GS128" s="241"/>
      <c r="GT128" s="241"/>
      <c r="GU128" s="241"/>
      <c r="GV128" s="241"/>
      <c r="GW128" s="241"/>
      <c r="GX128" s="241"/>
      <c r="GY128" s="241"/>
      <c r="GZ128" s="241"/>
      <c r="HA128" s="241"/>
      <c r="HB128" s="241"/>
      <c r="HC128" s="241"/>
      <c r="HD128" s="241"/>
      <c r="HE128" s="241"/>
      <c r="HF128" s="241"/>
      <c r="HG128" s="241"/>
      <c r="HH128" s="241"/>
      <c r="HI128" s="241"/>
      <c r="HJ128" s="241"/>
      <c r="HK128" s="241"/>
      <c r="HL128" s="241"/>
      <c r="HM128" s="241"/>
      <c r="HN128" s="241"/>
      <c r="HO128" s="241"/>
    </row>
    <row r="129" spans="1:223" s="255" customFormat="1" ht="27.6" customHeight="1" x14ac:dyDescent="0.35">
      <c r="A129" s="241"/>
      <c r="B129" s="289" t="s">
        <v>1480</v>
      </c>
      <c r="C129" s="289" t="s">
        <v>2725</v>
      </c>
      <c r="D129" s="289"/>
      <c r="E129" s="347">
        <v>1280200045</v>
      </c>
      <c r="F129" s="291" t="s">
        <v>391</v>
      </c>
      <c r="G129" s="292" t="s">
        <v>2049</v>
      </c>
      <c r="H129" s="292" t="s">
        <v>778</v>
      </c>
      <c r="I129" s="292">
        <v>13901</v>
      </c>
      <c r="J129" s="293" t="s">
        <v>1481</v>
      </c>
      <c r="K129" s="293" t="s">
        <v>1364</v>
      </c>
      <c r="L129" s="293" t="s">
        <v>1479</v>
      </c>
      <c r="M129" s="294">
        <v>25578</v>
      </c>
      <c r="N129" s="296">
        <v>5988141.0351</v>
      </c>
      <c r="O129" s="296">
        <v>440261.32500000001</v>
      </c>
      <c r="P129" s="296"/>
      <c r="Q129" s="296"/>
      <c r="R129" s="295">
        <f t="shared" si="3"/>
        <v>6428402.3601000002</v>
      </c>
      <c r="S129" s="295"/>
      <c r="T129" s="295"/>
      <c r="U129" s="253">
        <v>4</v>
      </c>
      <c r="V129" s="253">
        <v>3</v>
      </c>
      <c r="W129" s="351">
        <v>1999</v>
      </c>
      <c r="X129" s="297">
        <v>1</v>
      </c>
      <c r="Y129" s="348">
        <v>1</v>
      </c>
      <c r="Z129" s="254"/>
      <c r="AA129" s="296"/>
      <c r="AD129" s="241"/>
      <c r="AE129" s="241"/>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c r="EG129" s="241"/>
      <c r="EH129" s="241"/>
      <c r="EI129" s="241"/>
      <c r="EJ129" s="241"/>
      <c r="EK129" s="241"/>
      <c r="EL129" s="241"/>
      <c r="EM129" s="241"/>
      <c r="EN129" s="241"/>
      <c r="EO129" s="241"/>
      <c r="EP129" s="241"/>
      <c r="EQ129" s="241"/>
      <c r="ER129" s="241"/>
      <c r="ES129" s="241"/>
      <c r="ET129" s="241"/>
      <c r="EU129" s="241"/>
      <c r="EV129" s="241"/>
      <c r="EW129" s="241"/>
      <c r="EX129" s="241"/>
      <c r="EY129" s="241"/>
      <c r="EZ129" s="241"/>
      <c r="FA129" s="241"/>
      <c r="FB129" s="241"/>
      <c r="FC129" s="241"/>
      <c r="FD129" s="241"/>
      <c r="FE129" s="241"/>
      <c r="FF129" s="241"/>
      <c r="FG129" s="241"/>
      <c r="FH129" s="241"/>
      <c r="FI129" s="241"/>
      <c r="FJ129" s="241"/>
      <c r="FK129" s="241"/>
      <c r="FL129" s="241"/>
      <c r="FM129" s="241"/>
      <c r="FN129" s="241"/>
      <c r="FO129" s="241"/>
      <c r="FP129" s="241"/>
      <c r="FQ129" s="241"/>
      <c r="FR129" s="241"/>
      <c r="FS129" s="241"/>
      <c r="FT129" s="241"/>
      <c r="FU129" s="241"/>
      <c r="FV129" s="241"/>
      <c r="FW129" s="241"/>
      <c r="FX129" s="241"/>
      <c r="FY129" s="241"/>
      <c r="FZ129" s="241"/>
      <c r="GA129" s="241"/>
      <c r="GB129" s="241"/>
      <c r="GC129" s="241"/>
      <c r="GD129" s="241"/>
      <c r="GE129" s="241"/>
      <c r="GF129" s="241"/>
      <c r="GG129" s="241"/>
      <c r="GH129" s="241"/>
      <c r="GI129" s="241"/>
      <c r="GJ129" s="241"/>
      <c r="GK129" s="241"/>
      <c r="GL129" s="241"/>
      <c r="GM129" s="241"/>
      <c r="GN129" s="241"/>
      <c r="GO129" s="241"/>
      <c r="GP129" s="241"/>
      <c r="GQ129" s="241"/>
      <c r="GR129" s="241"/>
      <c r="GS129" s="241"/>
      <c r="GT129" s="241"/>
      <c r="GU129" s="241"/>
      <c r="GV129" s="241"/>
      <c r="GW129" s="241"/>
      <c r="GX129" s="241"/>
      <c r="GY129" s="241"/>
      <c r="GZ129" s="241"/>
      <c r="HA129" s="241"/>
      <c r="HB129" s="241"/>
      <c r="HC129" s="241"/>
      <c r="HD129" s="241"/>
      <c r="HE129" s="241"/>
      <c r="HF129" s="241"/>
      <c r="HG129" s="241"/>
      <c r="HH129" s="241"/>
      <c r="HI129" s="241"/>
      <c r="HJ129" s="241"/>
      <c r="HK129" s="241"/>
      <c r="HL129" s="241"/>
      <c r="HM129" s="241"/>
      <c r="HN129" s="241"/>
      <c r="HO129" s="241"/>
    </row>
    <row r="130" spans="1:223" s="255" customFormat="1" ht="27.6" customHeight="1" x14ac:dyDescent="0.35">
      <c r="A130" s="241"/>
      <c r="B130" s="289" t="s">
        <v>1477</v>
      </c>
      <c r="C130" s="289" t="s">
        <v>2725</v>
      </c>
      <c r="D130" s="289"/>
      <c r="E130" s="347">
        <v>1280200045</v>
      </c>
      <c r="F130" s="291" t="s">
        <v>391</v>
      </c>
      <c r="G130" s="292" t="s">
        <v>2049</v>
      </c>
      <c r="H130" s="292" t="s">
        <v>778</v>
      </c>
      <c r="I130" s="292">
        <v>13901</v>
      </c>
      <c r="J130" s="293" t="s">
        <v>1478</v>
      </c>
      <c r="K130" s="293" t="s">
        <v>1364</v>
      </c>
      <c r="L130" s="293" t="s">
        <v>1479</v>
      </c>
      <c r="M130" s="294">
        <v>25520</v>
      </c>
      <c r="N130" s="296">
        <v>5974562.4840000002</v>
      </c>
      <c r="O130" s="296">
        <v>439263</v>
      </c>
      <c r="P130" s="296"/>
      <c r="Q130" s="296"/>
      <c r="R130" s="295">
        <f t="shared" si="3"/>
        <v>6413825.4840000002</v>
      </c>
      <c r="S130" s="295"/>
      <c r="T130" s="295"/>
      <c r="U130" s="253">
        <v>4</v>
      </c>
      <c r="V130" s="253">
        <v>3</v>
      </c>
      <c r="W130" s="351">
        <v>1999</v>
      </c>
      <c r="X130" s="297">
        <v>1</v>
      </c>
      <c r="Y130" s="348">
        <v>1</v>
      </c>
      <c r="Z130" s="254"/>
      <c r="AA130" s="296"/>
      <c r="AD130" s="241"/>
      <c r="AE130" s="241"/>
      <c r="AF130" s="241"/>
      <c r="AG130" s="241"/>
      <c r="AH130" s="241"/>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c r="EG130" s="241"/>
      <c r="EH130" s="241"/>
      <c r="EI130" s="241"/>
      <c r="EJ130" s="241"/>
      <c r="EK130" s="241"/>
      <c r="EL130" s="241"/>
      <c r="EM130" s="241"/>
      <c r="EN130" s="241"/>
      <c r="EO130" s="241"/>
      <c r="EP130" s="241"/>
      <c r="EQ130" s="241"/>
      <c r="ER130" s="241"/>
      <c r="ES130" s="241"/>
      <c r="ET130" s="241"/>
      <c r="EU130" s="241"/>
      <c r="EV130" s="241"/>
      <c r="EW130" s="241"/>
      <c r="EX130" s="241"/>
      <c r="EY130" s="241"/>
      <c r="EZ130" s="241"/>
      <c r="FA130" s="241"/>
      <c r="FB130" s="241"/>
      <c r="FC130" s="241"/>
      <c r="FD130" s="241"/>
      <c r="FE130" s="241"/>
      <c r="FF130" s="241"/>
      <c r="FG130" s="241"/>
      <c r="FH130" s="241"/>
      <c r="FI130" s="241"/>
      <c r="FJ130" s="241"/>
      <c r="FK130" s="241"/>
      <c r="FL130" s="241"/>
      <c r="FM130" s="241"/>
      <c r="FN130" s="241"/>
      <c r="FO130" s="241"/>
      <c r="FP130" s="241"/>
      <c r="FQ130" s="241"/>
      <c r="FR130" s="241"/>
      <c r="FS130" s="241"/>
      <c r="FT130" s="241"/>
      <c r="FU130" s="241"/>
      <c r="FV130" s="241"/>
      <c r="FW130" s="241"/>
      <c r="FX130" s="241"/>
      <c r="FY130" s="241"/>
      <c r="FZ130" s="241"/>
      <c r="GA130" s="241"/>
      <c r="GB130" s="241"/>
      <c r="GC130" s="241"/>
      <c r="GD130" s="241"/>
      <c r="GE130" s="241"/>
      <c r="GF130" s="241"/>
      <c r="GG130" s="241"/>
      <c r="GH130" s="241"/>
      <c r="GI130" s="241"/>
      <c r="GJ130" s="241"/>
      <c r="GK130" s="241"/>
      <c r="GL130" s="241"/>
      <c r="GM130" s="241"/>
      <c r="GN130" s="241"/>
      <c r="GO130" s="241"/>
      <c r="GP130" s="241"/>
      <c r="GQ130" s="241"/>
      <c r="GR130" s="241"/>
      <c r="GS130" s="241"/>
      <c r="GT130" s="241"/>
      <c r="GU130" s="241"/>
      <c r="GV130" s="241"/>
      <c r="GW130" s="241"/>
      <c r="GX130" s="241"/>
      <c r="GY130" s="241"/>
      <c r="GZ130" s="241"/>
      <c r="HA130" s="241"/>
      <c r="HB130" s="241"/>
      <c r="HC130" s="241"/>
      <c r="HD130" s="241"/>
      <c r="HE130" s="241"/>
      <c r="HF130" s="241"/>
      <c r="HG130" s="241"/>
      <c r="HH130" s="241"/>
      <c r="HI130" s="241"/>
      <c r="HJ130" s="241"/>
      <c r="HK130" s="241"/>
      <c r="HL130" s="241"/>
      <c r="HM130" s="241"/>
      <c r="HN130" s="241"/>
      <c r="HO130" s="241"/>
    </row>
    <row r="131" spans="1:223" s="255" customFormat="1" ht="27.6" customHeight="1" x14ac:dyDescent="0.35">
      <c r="A131" s="241"/>
      <c r="B131" s="289" t="s">
        <v>1476</v>
      </c>
      <c r="C131" s="289" t="s">
        <v>2725</v>
      </c>
      <c r="D131" s="289"/>
      <c r="E131" s="347">
        <v>1280200045</v>
      </c>
      <c r="F131" s="291" t="s">
        <v>391</v>
      </c>
      <c r="G131" s="292" t="s">
        <v>2049</v>
      </c>
      <c r="H131" s="292" t="s">
        <v>778</v>
      </c>
      <c r="I131" s="292">
        <v>13901</v>
      </c>
      <c r="J131" s="293" t="s">
        <v>1258</v>
      </c>
      <c r="K131" s="293" t="s">
        <v>1364</v>
      </c>
      <c r="L131" s="293" t="s">
        <v>1542</v>
      </c>
      <c r="M131" s="294">
        <v>76500</v>
      </c>
      <c r="N131" s="296">
        <v>23879520.900000002</v>
      </c>
      <c r="O131" s="296">
        <v>1755675</v>
      </c>
      <c r="P131" s="296"/>
      <c r="Q131" s="296"/>
      <c r="R131" s="295">
        <f t="shared" si="3"/>
        <v>25635195.900000002</v>
      </c>
      <c r="S131" s="295"/>
      <c r="T131" s="295"/>
      <c r="U131" s="253">
        <v>4</v>
      </c>
      <c r="V131" s="253">
        <v>3</v>
      </c>
      <c r="W131" s="351">
        <v>1973</v>
      </c>
      <c r="X131" s="297">
        <v>0.02</v>
      </c>
      <c r="Y131" s="348">
        <v>0.02</v>
      </c>
      <c r="Z131" s="254"/>
      <c r="AA131" s="296"/>
      <c r="AD131" s="241"/>
      <c r="AE131" s="241"/>
      <c r="AF131" s="241"/>
      <c r="AG131" s="241"/>
      <c r="AH131" s="241"/>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c r="EG131" s="241"/>
      <c r="EH131" s="241"/>
      <c r="EI131" s="241"/>
      <c r="EJ131" s="241"/>
      <c r="EK131" s="241"/>
      <c r="EL131" s="241"/>
      <c r="EM131" s="241"/>
      <c r="EN131" s="241"/>
      <c r="EO131" s="241"/>
      <c r="EP131" s="241"/>
      <c r="EQ131" s="241"/>
      <c r="ER131" s="241"/>
      <c r="ES131" s="241"/>
      <c r="ET131" s="241"/>
      <c r="EU131" s="241"/>
      <c r="EV131" s="241"/>
      <c r="EW131" s="241"/>
      <c r="EX131" s="241"/>
      <c r="EY131" s="241"/>
      <c r="EZ131" s="241"/>
      <c r="FA131" s="241"/>
      <c r="FB131" s="241"/>
      <c r="FC131" s="241"/>
      <c r="FD131" s="241"/>
      <c r="FE131" s="241"/>
      <c r="FF131" s="241"/>
      <c r="FG131" s="241"/>
      <c r="FH131" s="241"/>
      <c r="FI131" s="241"/>
      <c r="FJ131" s="241"/>
      <c r="FK131" s="241"/>
      <c r="FL131" s="241"/>
      <c r="FM131" s="241"/>
      <c r="FN131" s="241"/>
      <c r="FO131" s="241"/>
      <c r="FP131" s="241"/>
      <c r="FQ131" s="241"/>
      <c r="FR131" s="241"/>
      <c r="FS131" s="241"/>
      <c r="FT131" s="241"/>
      <c r="FU131" s="241"/>
      <c r="FV131" s="241"/>
      <c r="FW131" s="241"/>
      <c r="FX131" s="241"/>
      <c r="FY131" s="241"/>
      <c r="FZ131" s="241"/>
      <c r="GA131" s="241"/>
      <c r="GB131" s="241"/>
      <c r="GC131" s="241"/>
      <c r="GD131" s="241"/>
      <c r="GE131" s="241"/>
      <c r="GF131" s="241"/>
      <c r="GG131" s="241"/>
      <c r="GH131" s="241"/>
      <c r="GI131" s="241"/>
      <c r="GJ131" s="241"/>
      <c r="GK131" s="241"/>
      <c r="GL131" s="241"/>
      <c r="GM131" s="241"/>
      <c r="GN131" s="241"/>
      <c r="GO131" s="241"/>
      <c r="GP131" s="241"/>
      <c r="GQ131" s="241"/>
      <c r="GR131" s="241"/>
      <c r="GS131" s="241"/>
      <c r="GT131" s="241"/>
      <c r="GU131" s="241"/>
      <c r="GV131" s="241"/>
      <c r="GW131" s="241"/>
      <c r="GX131" s="241"/>
      <c r="GY131" s="241"/>
      <c r="GZ131" s="241"/>
      <c r="HA131" s="241"/>
      <c r="HB131" s="241"/>
      <c r="HC131" s="241"/>
      <c r="HD131" s="241"/>
      <c r="HE131" s="241"/>
      <c r="HF131" s="241"/>
      <c r="HG131" s="241"/>
      <c r="HH131" s="241"/>
      <c r="HI131" s="241"/>
      <c r="HJ131" s="241"/>
      <c r="HK131" s="241"/>
      <c r="HL131" s="241"/>
      <c r="HM131" s="241"/>
      <c r="HN131" s="241"/>
      <c r="HO131" s="241"/>
    </row>
    <row r="132" spans="1:223" s="255" customFormat="1" ht="27.6" customHeight="1" x14ac:dyDescent="0.35">
      <c r="A132" s="241"/>
      <c r="B132" s="289" t="s">
        <v>1475</v>
      </c>
      <c r="C132" s="289" t="s">
        <v>2725</v>
      </c>
      <c r="D132" s="289"/>
      <c r="E132" s="347">
        <v>1280200044</v>
      </c>
      <c r="F132" s="291" t="s">
        <v>391</v>
      </c>
      <c r="G132" s="292" t="s">
        <v>2049</v>
      </c>
      <c r="H132" s="292" t="s">
        <v>778</v>
      </c>
      <c r="I132" s="292">
        <v>13901</v>
      </c>
      <c r="J132" s="293" t="s">
        <v>2069</v>
      </c>
      <c r="K132" s="293" t="s">
        <v>1364</v>
      </c>
      <c r="L132" s="293" t="s">
        <v>794</v>
      </c>
      <c r="M132" s="294">
        <v>67000</v>
      </c>
      <c r="N132" s="296">
        <v>20914090.199999999</v>
      </c>
      <c r="O132" s="296">
        <v>1537650</v>
      </c>
      <c r="P132" s="296"/>
      <c r="Q132" s="296"/>
      <c r="R132" s="295">
        <f t="shared" si="3"/>
        <v>22451740.199999999</v>
      </c>
      <c r="S132" s="295"/>
      <c r="T132" s="295"/>
      <c r="U132" s="253">
        <v>4</v>
      </c>
      <c r="V132" s="253">
        <v>3</v>
      </c>
      <c r="W132" s="351">
        <v>1973</v>
      </c>
      <c r="X132" s="297">
        <v>0.02</v>
      </c>
      <c r="Y132" s="348">
        <v>0.02</v>
      </c>
      <c r="Z132" s="254"/>
      <c r="AA132" s="296"/>
      <c r="AD132" s="241"/>
      <c r="AE132" s="241"/>
      <c r="AF132" s="241"/>
      <c r="AG132" s="241"/>
      <c r="AH132" s="241"/>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c r="EG132" s="241"/>
      <c r="EH132" s="241"/>
      <c r="EI132" s="241"/>
      <c r="EJ132" s="241"/>
      <c r="EK132" s="241"/>
      <c r="EL132" s="241"/>
      <c r="EM132" s="241"/>
      <c r="EN132" s="241"/>
      <c r="EO132" s="241"/>
      <c r="EP132" s="241"/>
      <c r="EQ132" s="241"/>
      <c r="ER132" s="241"/>
      <c r="ES132" s="241"/>
      <c r="ET132" s="241"/>
      <c r="EU132" s="241"/>
      <c r="EV132" s="241"/>
      <c r="EW132" s="241"/>
      <c r="EX132" s="241"/>
      <c r="EY132" s="241"/>
      <c r="EZ132" s="241"/>
      <c r="FA132" s="241"/>
      <c r="FB132" s="241"/>
      <c r="FC132" s="241"/>
      <c r="FD132" s="241"/>
      <c r="FE132" s="241"/>
      <c r="FF132" s="241"/>
      <c r="FG132" s="241"/>
      <c r="FH132" s="241"/>
      <c r="FI132" s="241"/>
      <c r="FJ132" s="241"/>
      <c r="FK132" s="241"/>
      <c r="FL132" s="241"/>
      <c r="FM132" s="241"/>
      <c r="FN132" s="241"/>
      <c r="FO132" s="241"/>
      <c r="FP132" s="241"/>
      <c r="FQ132" s="241"/>
      <c r="FR132" s="241"/>
      <c r="FS132" s="241"/>
      <c r="FT132" s="241"/>
      <c r="FU132" s="241"/>
      <c r="FV132" s="241"/>
      <c r="FW132" s="241"/>
      <c r="FX132" s="241"/>
      <c r="FY132" s="241"/>
      <c r="FZ132" s="241"/>
      <c r="GA132" s="241"/>
      <c r="GB132" s="241"/>
      <c r="GC132" s="241"/>
      <c r="GD132" s="241"/>
      <c r="GE132" s="241"/>
      <c r="GF132" s="241"/>
      <c r="GG132" s="241"/>
      <c r="GH132" s="241"/>
      <c r="GI132" s="241"/>
      <c r="GJ132" s="241"/>
      <c r="GK132" s="241"/>
      <c r="GL132" s="241"/>
      <c r="GM132" s="241"/>
      <c r="GN132" s="241"/>
      <c r="GO132" s="241"/>
      <c r="GP132" s="241"/>
      <c r="GQ132" s="241"/>
      <c r="GR132" s="241"/>
      <c r="GS132" s="241"/>
      <c r="GT132" s="241"/>
      <c r="GU132" s="241"/>
      <c r="GV132" s="241"/>
      <c r="GW132" s="241"/>
      <c r="GX132" s="241"/>
      <c r="GY132" s="241"/>
      <c r="GZ132" s="241"/>
      <c r="HA132" s="241"/>
      <c r="HB132" s="241"/>
      <c r="HC132" s="241"/>
      <c r="HD132" s="241"/>
      <c r="HE132" s="241"/>
      <c r="HF132" s="241"/>
      <c r="HG132" s="241"/>
      <c r="HH132" s="241"/>
      <c r="HI132" s="241"/>
      <c r="HJ132" s="241"/>
      <c r="HK132" s="241"/>
      <c r="HL132" s="241"/>
      <c r="HM132" s="241"/>
      <c r="HN132" s="241"/>
      <c r="HO132" s="241"/>
    </row>
    <row r="133" spans="1:223" s="255" customFormat="1" ht="27.6" customHeight="1" x14ac:dyDescent="0.35">
      <c r="A133" s="241"/>
      <c r="B133" s="289" t="s">
        <v>795</v>
      </c>
      <c r="C133" s="289" t="s">
        <v>2725</v>
      </c>
      <c r="D133" s="289"/>
      <c r="E133" s="347">
        <v>1280200043</v>
      </c>
      <c r="F133" s="291" t="s">
        <v>391</v>
      </c>
      <c r="G133" s="292" t="s">
        <v>2049</v>
      </c>
      <c r="H133" s="292" t="s">
        <v>778</v>
      </c>
      <c r="I133" s="292">
        <v>13901</v>
      </c>
      <c r="J133" s="293" t="s">
        <v>1290</v>
      </c>
      <c r="K133" s="293" t="s">
        <v>1364</v>
      </c>
      <c r="L133" s="293" t="s">
        <v>794</v>
      </c>
      <c r="M133" s="294">
        <v>56300</v>
      </c>
      <c r="N133" s="296">
        <v>17574078.780000001</v>
      </c>
      <c r="O133" s="296">
        <v>1292085</v>
      </c>
      <c r="P133" s="296"/>
      <c r="Q133" s="296"/>
      <c r="R133" s="295">
        <f t="shared" si="3"/>
        <v>18866163.780000001</v>
      </c>
      <c r="S133" s="295"/>
      <c r="T133" s="295"/>
      <c r="U133" s="253">
        <v>4</v>
      </c>
      <c r="V133" s="253">
        <v>3</v>
      </c>
      <c r="W133" s="351">
        <v>1972</v>
      </c>
      <c r="X133" s="297">
        <v>0.02</v>
      </c>
      <c r="Y133" s="348">
        <v>0.02</v>
      </c>
      <c r="Z133" s="254"/>
      <c r="AA133" s="296"/>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c r="EG133" s="241"/>
      <c r="EH133" s="241"/>
      <c r="EI133" s="241"/>
      <c r="EJ133" s="241"/>
      <c r="EK133" s="241"/>
      <c r="EL133" s="241"/>
      <c r="EM133" s="241"/>
      <c r="EN133" s="241"/>
      <c r="EO133" s="241"/>
      <c r="EP133" s="241"/>
      <c r="EQ133" s="241"/>
      <c r="ER133" s="241"/>
      <c r="ES133" s="241"/>
      <c r="ET133" s="241"/>
      <c r="EU133" s="241"/>
      <c r="EV133" s="241"/>
      <c r="EW133" s="241"/>
      <c r="EX133" s="241"/>
      <c r="EY133" s="241"/>
      <c r="EZ133" s="241"/>
      <c r="FA133" s="241"/>
      <c r="FB133" s="241"/>
      <c r="FC133" s="241"/>
      <c r="FD133" s="241"/>
      <c r="FE133" s="241"/>
      <c r="FF133" s="241"/>
      <c r="FG133" s="241"/>
      <c r="FH133" s="241"/>
      <c r="FI133" s="241"/>
      <c r="FJ133" s="241"/>
      <c r="FK133" s="241"/>
      <c r="FL133" s="241"/>
      <c r="FM133" s="241"/>
      <c r="FN133" s="241"/>
      <c r="FO133" s="241"/>
      <c r="FP133" s="241"/>
      <c r="FQ133" s="241"/>
      <c r="FR133" s="241"/>
      <c r="FS133" s="241"/>
      <c r="FT133" s="241"/>
      <c r="FU133" s="241"/>
      <c r="FV133" s="241"/>
      <c r="FW133" s="241"/>
      <c r="FX133" s="241"/>
      <c r="FY133" s="241"/>
      <c r="FZ133" s="241"/>
      <c r="GA133" s="241"/>
      <c r="GB133" s="241"/>
      <c r="GC133" s="241"/>
      <c r="GD133" s="241"/>
      <c r="GE133" s="241"/>
      <c r="GF133" s="241"/>
      <c r="GG133" s="241"/>
      <c r="GH133" s="241"/>
      <c r="GI133" s="241"/>
      <c r="GJ133" s="241"/>
      <c r="GK133" s="241"/>
      <c r="GL133" s="241"/>
      <c r="GM133" s="241"/>
      <c r="GN133" s="241"/>
      <c r="GO133" s="241"/>
      <c r="GP133" s="241"/>
      <c r="GQ133" s="241"/>
      <c r="GR133" s="241"/>
      <c r="GS133" s="241"/>
      <c r="GT133" s="241"/>
      <c r="GU133" s="241"/>
      <c r="GV133" s="241"/>
      <c r="GW133" s="241"/>
      <c r="GX133" s="241"/>
      <c r="GY133" s="241"/>
      <c r="GZ133" s="241"/>
      <c r="HA133" s="241"/>
      <c r="HB133" s="241"/>
      <c r="HC133" s="241"/>
      <c r="HD133" s="241"/>
      <c r="HE133" s="241"/>
      <c r="HF133" s="241"/>
      <c r="HG133" s="241"/>
      <c r="HH133" s="241"/>
      <c r="HI133" s="241"/>
      <c r="HJ133" s="241"/>
      <c r="HK133" s="241"/>
      <c r="HL133" s="241"/>
      <c r="HM133" s="241"/>
      <c r="HN133" s="241"/>
      <c r="HO133" s="241"/>
    </row>
    <row r="134" spans="1:223" s="255" customFormat="1" ht="27.6" customHeight="1" x14ac:dyDescent="0.35">
      <c r="A134" s="241"/>
      <c r="B134" s="289" t="s">
        <v>2193</v>
      </c>
      <c r="C134" s="289" t="s">
        <v>2725</v>
      </c>
      <c r="D134" s="289"/>
      <c r="E134" s="347">
        <v>1280200042</v>
      </c>
      <c r="F134" s="291" t="s">
        <v>391</v>
      </c>
      <c r="G134" s="292" t="s">
        <v>2049</v>
      </c>
      <c r="H134" s="292" t="s">
        <v>778</v>
      </c>
      <c r="I134" s="292">
        <v>13901</v>
      </c>
      <c r="J134" s="293" t="s">
        <v>572</v>
      </c>
      <c r="K134" s="293" t="s">
        <v>1364</v>
      </c>
      <c r="L134" s="293" t="s">
        <v>794</v>
      </c>
      <c r="M134" s="294">
        <v>56300</v>
      </c>
      <c r="N134" s="296">
        <v>17574078.780000001</v>
      </c>
      <c r="O134" s="296">
        <v>1292085</v>
      </c>
      <c r="P134" s="296"/>
      <c r="Q134" s="296"/>
      <c r="R134" s="295">
        <f t="shared" si="3"/>
        <v>18866163.780000001</v>
      </c>
      <c r="S134" s="295"/>
      <c r="T134" s="295"/>
      <c r="U134" s="253">
        <v>4</v>
      </c>
      <c r="V134" s="253">
        <v>3</v>
      </c>
      <c r="W134" s="351">
        <v>1972</v>
      </c>
      <c r="X134" s="297">
        <v>0.02</v>
      </c>
      <c r="Y134" s="348">
        <v>0.02</v>
      </c>
      <c r="Z134" s="254"/>
      <c r="AA134" s="296"/>
      <c r="AD134" s="241"/>
      <c r="AE134" s="241"/>
      <c r="AF134" s="241"/>
      <c r="AG134" s="241"/>
      <c r="AH134" s="241"/>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c r="EN134" s="241"/>
      <c r="EO134" s="241"/>
      <c r="EP134" s="241"/>
      <c r="EQ134" s="241"/>
      <c r="ER134" s="241"/>
      <c r="ES134" s="241"/>
      <c r="ET134" s="241"/>
      <c r="EU134" s="241"/>
      <c r="EV134" s="241"/>
      <c r="EW134" s="241"/>
      <c r="EX134" s="241"/>
      <c r="EY134" s="241"/>
      <c r="EZ134" s="241"/>
      <c r="FA134" s="241"/>
      <c r="FB134" s="241"/>
      <c r="FC134" s="241"/>
      <c r="FD134" s="241"/>
      <c r="FE134" s="241"/>
      <c r="FF134" s="241"/>
      <c r="FG134" s="241"/>
      <c r="FH134" s="241"/>
      <c r="FI134" s="241"/>
      <c r="FJ134" s="241"/>
      <c r="FK134" s="241"/>
      <c r="FL134" s="241"/>
      <c r="FM134" s="241"/>
      <c r="FN134" s="241"/>
      <c r="FO134" s="241"/>
      <c r="FP134" s="241"/>
      <c r="FQ134" s="241"/>
      <c r="FR134" s="241"/>
      <c r="FS134" s="241"/>
      <c r="FT134" s="241"/>
      <c r="FU134" s="241"/>
      <c r="FV134" s="241"/>
      <c r="FW134" s="241"/>
      <c r="FX134" s="241"/>
      <c r="FY134" s="241"/>
      <c r="FZ134" s="241"/>
      <c r="GA134" s="241"/>
      <c r="GB134" s="241"/>
      <c r="GC134" s="241"/>
      <c r="GD134" s="241"/>
      <c r="GE134" s="241"/>
      <c r="GF134" s="241"/>
      <c r="GG134" s="241"/>
      <c r="GH134" s="241"/>
      <c r="GI134" s="241"/>
      <c r="GJ134" s="241"/>
      <c r="GK134" s="241"/>
      <c r="GL134" s="241"/>
      <c r="GM134" s="241"/>
      <c r="GN134" s="241"/>
      <c r="GO134" s="241"/>
      <c r="GP134" s="241"/>
      <c r="GQ134" s="241"/>
      <c r="GR134" s="241"/>
      <c r="GS134" s="241"/>
      <c r="GT134" s="241"/>
      <c r="GU134" s="241"/>
      <c r="GV134" s="241"/>
      <c r="GW134" s="241"/>
      <c r="GX134" s="241"/>
      <c r="GY134" s="241"/>
      <c r="GZ134" s="241"/>
      <c r="HA134" s="241"/>
      <c r="HB134" s="241"/>
      <c r="HC134" s="241"/>
      <c r="HD134" s="241"/>
      <c r="HE134" s="241"/>
      <c r="HF134" s="241"/>
      <c r="HG134" s="241"/>
      <c r="HH134" s="241"/>
      <c r="HI134" s="241"/>
      <c r="HJ134" s="241"/>
      <c r="HK134" s="241"/>
      <c r="HL134" s="241"/>
      <c r="HM134" s="241"/>
      <c r="HN134" s="241"/>
      <c r="HO134" s="241"/>
    </row>
    <row r="135" spans="1:223" s="255" customFormat="1" ht="27.6" customHeight="1" x14ac:dyDescent="0.35">
      <c r="A135" s="241"/>
      <c r="B135" s="289" t="s">
        <v>2191</v>
      </c>
      <c r="C135" s="289" t="s">
        <v>2725</v>
      </c>
      <c r="D135" s="289"/>
      <c r="E135" s="347">
        <v>1280200036</v>
      </c>
      <c r="F135" s="291" t="s">
        <v>391</v>
      </c>
      <c r="G135" s="292" t="s">
        <v>2049</v>
      </c>
      <c r="H135" s="292" t="s">
        <v>778</v>
      </c>
      <c r="I135" s="292">
        <v>13901</v>
      </c>
      <c r="J135" s="293" t="s">
        <v>2192</v>
      </c>
      <c r="K135" s="293" t="s">
        <v>1364</v>
      </c>
      <c r="L135" s="293" t="s">
        <v>1479</v>
      </c>
      <c r="M135" s="294">
        <v>52630</v>
      </c>
      <c r="N135" s="296">
        <v>16428486.078</v>
      </c>
      <c r="O135" s="296">
        <v>1207858.5</v>
      </c>
      <c r="P135" s="296"/>
      <c r="Q135" s="296"/>
      <c r="R135" s="295">
        <f t="shared" si="3"/>
        <v>17636344.578000002</v>
      </c>
      <c r="S135" s="295"/>
      <c r="T135" s="295"/>
      <c r="U135" s="253">
        <v>4</v>
      </c>
      <c r="V135" s="253">
        <v>3</v>
      </c>
      <c r="W135" s="351">
        <v>1968</v>
      </c>
      <c r="X135" s="297">
        <v>0.02</v>
      </c>
      <c r="Y135" s="348">
        <v>0.02</v>
      </c>
      <c r="Z135" s="254"/>
      <c r="AA135" s="296"/>
      <c r="AD135" s="241"/>
      <c r="AE135" s="241"/>
      <c r="AF135" s="241"/>
      <c r="AG135" s="241"/>
      <c r="AH135" s="241"/>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c r="EG135" s="241"/>
      <c r="EH135" s="241"/>
      <c r="EI135" s="241"/>
      <c r="EJ135" s="241"/>
      <c r="EK135" s="241"/>
      <c r="EL135" s="241"/>
      <c r="EM135" s="241"/>
      <c r="EN135" s="241"/>
      <c r="EO135" s="241"/>
      <c r="EP135" s="241"/>
      <c r="EQ135" s="241"/>
      <c r="ER135" s="241"/>
      <c r="ES135" s="241"/>
      <c r="ET135" s="241"/>
      <c r="EU135" s="241"/>
      <c r="EV135" s="241"/>
      <c r="EW135" s="241"/>
      <c r="EX135" s="241"/>
      <c r="EY135" s="241"/>
      <c r="EZ135" s="241"/>
      <c r="FA135" s="241"/>
      <c r="FB135" s="241"/>
      <c r="FC135" s="241"/>
      <c r="FD135" s="241"/>
      <c r="FE135" s="241"/>
      <c r="FF135" s="241"/>
      <c r="FG135" s="241"/>
      <c r="FH135" s="241"/>
      <c r="FI135" s="241"/>
      <c r="FJ135" s="241"/>
      <c r="FK135" s="241"/>
      <c r="FL135" s="241"/>
      <c r="FM135" s="241"/>
      <c r="FN135" s="241"/>
      <c r="FO135" s="241"/>
      <c r="FP135" s="241"/>
      <c r="FQ135" s="241"/>
      <c r="FR135" s="241"/>
      <c r="FS135" s="241"/>
      <c r="FT135" s="241"/>
      <c r="FU135" s="241"/>
      <c r="FV135" s="241"/>
      <c r="FW135" s="241"/>
      <c r="FX135" s="241"/>
      <c r="FY135" s="241"/>
      <c r="FZ135" s="241"/>
      <c r="GA135" s="241"/>
      <c r="GB135" s="241"/>
      <c r="GC135" s="241"/>
      <c r="GD135" s="241"/>
      <c r="GE135" s="241"/>
      <c r="GF135" s="241"/>
      <c r="GG135" s="241"/>
      <c r="GH135" s="241"/>
      <c r="GI135" s="241"/>
      <c r="GJ135" s="241"/>
      <c r="GK135" s="241"/>
      <c r="GL135" s="241"/>
      <c r="GM135" s="241"/>
      <c r="GN135" s="241"/>
      <c r="GO135" s="241"/>
      <c r="GP135" s="241"/>
      <c r="GQ135" s="241"/>
      <c r="GR135" s="241"/>
      <c r="GS135" s="241"/>
      <c r="GT135" s="241"/>
      <c r="GU135" s="241"/>
      <c r="GV135" s="241"/>
      <c r="GW135" s="241"/>
      <c r="GX135" s="241"/>
      <c r="GY135" s="241"/>
      <c r="GZ135" s="241"/>
      <c r="HA135" s="241"/>
      <c r="HB135" s="241"/>
      <c r="HC135" s="241"/>
      <c r="HD135" s="241"/>
      <c r="HE135" s="241"/>
      <c r="HF135" s="241"/>
      <c r="HG135" s="241"/>
      <c r="HH135" s="241"/>
      <c r="HI135" s="241"/>
      <c r="HJ135" s="241"/>
      <c r="HK135" s="241"/>
      <c r="HL135" s="241"/>
      <c r="HM135" s="241"/>
      <c r="HN135" s="241"/>
      <c r="HO135" s="241"/>
    </row>
    <row r="136" spans="1:223" s="255" customFormat="1" ht="27.6" customHeight="1" x14ac:dyDescent="0.35">
      <c r="A136" s="241"/>
      <c r="B136" s="289" t="s">
        <v>2189</v>
      </c>
      <c r="C136" s="289" t="s">
        <v>2725</v>
      </c>
      <c r="D136" s="289"/>
      <c r="E136" s="347">
        <v>1280200035</v>
      </c>
      <c r="F136" s="291" t="s">
        <v>391</v>
      </c>
      <c r="G136" s="292" t="s">
        <v>2049</v>
      </c>
      <c r="H136" s="292" t="s">
        <v>778</v>
      </c>
      <c r="I136" s="292">
        <v>13901</v>
      </c>
      <c r="J136" s="293" t="s">
        <v>2190</v>
      </c>
      <c r="K136" s="293" t="s">
        <v>1364</v>
      </c>
      <c r="L136" s="293" t="s">
        <v>1479</v>
      </c>
      <c r="M136" s="294">
        <v>52630</v>
      </c>
      <c r="N136" s="296">
        <v>16428486.078</v>
      </c>
      <c r="O136" s="296">
        <v>1207858.5</v>
      </c>
      <c r="P136" s="296"/>
      <c r="Q136" s="296"/>
      <c r="R136" s="295">
        <f t="shared" si="3"/>
        <v>17636344.578000002</v>
      </c>
      <c r="S136" s="295"/>
      <c r="T136" s="295"/>
      <c r="U136" s="253">
        <v>4</v>
      </c>
      <c r="V136" s="253">
        <v>3</v>
      </c>
      <c r="W136" s="351">
        <v>1968</v>
      </c>
      <c r="X136" s="297">
        <v>0.02</v>
      </c>
      <c r="Y136" s="348">
        <v>0.02</v>
      </c>
      <c r="Z136" s="254"/>
      <c r="AA136" s="296"/>
      <c r="AD136" s="241"/>
      <c r="AE136" s="241"/>
      <c r="AF136" s="241"/>
      <c r="AG136" s="241"/>
      <c r="AH136" s="241"/>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c r="EG136" s="241"/>
      <c r="EH136" s="241"/>
      <c r="EI136" s="241"/>
      <c r="EJ136" s="241"/>
      <c r="EK136" s="241"/>
      <c r="EL136" s="241"/>
      <c r="EM136" s="241"/>
      <c r="EN136" s="241"/>
      <c r="EO136" s="241"/>
      <c r="EP136" s="241"/>
      <c r="EQ136" s="241"/>
      <c r="ER136" s="241"/>
      <c r="ES136" s="241"/>
      <c r="ET136" s="241"/>
      <c r="EU136" s="241"/>
      <c r="EV136" s="241"/>
      <c r="EW136" s="241"/>
      <c r="EX136" s="241"/>
      <c r="EY136" s="241"/>
      <c r="EZ136" s="241"/>
      <c r="FA136" s="241"/>
      <c r="FB136" s="241"/>
      <c r="FC136" s="241"/>
      <c r="FD136" s="241"/>
      <c r="FE136" s="241"/>
      <c r="FF136" s="241"/>
      <c r="FG136" s="241"/>
      <c r="FH136" s="241"/>
      <c r="FI136" s="241"/>
      <c r="FJ136" s="241"/>
      <c r="FK136" s="241"/>
      <c r="FL136" s="241"/>
      <c r="FM136" s="241"/>
      <c r="FN136" s="241"/>
      <c r="FO136" s="241"/>
      <c r="FP136" s="241"/>
      <c r="FQ136" s="241"/>
      <c r="FR136" s="241"/>
      <c r="FS136" s="241"/>
      <c r="FT136" s="241"/>
      <c r="FU136" s="241"/>
      <c r="FV136" s="241"/>
      <c r="FW136" s="241"/>
      <c r="FX136" s="241"/>
      <c r="FY136" s="241"/>
      <c r="FZ136" s="241"/>
      <c r="GA136" s="241"/>
      <c r="GB136" s="241"/>
      <c r="GC136" s="241"/>
      <c r="GD136" s="241"/>
      <c r="GE136" s="241"/>
      <c r="GF136" s="241"/>
      <c r="GG136" s="241"/>
      <c r="GH136" s="241"/>
      <c r="GI136" s="241"/>
      <c r="GJ136" s="241"/>
      <c r="GK136" s="241"/>
      <c r="GL136" s="241"/>
      <c r="GM136" s="241"/>
      <c r="GN136" s="241"/>
      <c r="GO136" s="241"/>
      <c r="GP136" s="241"/>
      <c r="GQ136" s="241"/>
      <c r="GR136" s="241"/>
      <c r="GS136" s="241"/>
      <c r="GT136" s="241"/>
      <c r="GU136" s="241"/>
      <c r="GV136" s="241"/>
      <c r="GW136" s="241"/>
      <c r="GX136" s="241"/>
      <c r="GY136" s="241"/>
      <c r="GZ136" s="241"/>
      <c r="HA136" s="241"/>
      <c r="HB136" s="241"/>
      <c r="HC136" s="241"/>
      <c r="HD136" s="241"/>
      <c r="HE136" s="241"/>
      <c r="HF136" s="241"/>
      <c r="HG136" s="241"/>
      <c r="HH136" s="241"/>
      <c r="HI136" s="241"/>
      <c r="HJ136" s="241"/>
      <c r="HK136" s="241"/>
      <c r="HL136" s="241"/>
      <c r="HM136" s="241"/>
      <c r="HN136" s="241"/>
      <c r="HO136" s="241"/>
    </row>
    <row r="137" spans="1:223" s="255" customFormat="1" ht="27.6" customHeight="1" x14ac:dyDescent="0.35">
      <c r="A137" s="241"/>
      <c r="B137" s="289" t="s">
        <v>1918</v>
      </c>
      <c r="C137" s="289" t="s">
        <v>2725</v>
      </c>
      <c r="D137" s="289"/>
      <c r="E137" s="347">
        <v>1280200032</v>
      </c>
      <c r="F137" s="291" t="s">
        <v>391</v>
      </c>
      <c r="G137" s="292" t="s">
        <v>2049</v>
      </c>
      <c r="H137" s="292" t="s">
        <v>778</v>
      </c>
      <c r="I137" s="292">
        <v>13901</v>
      </c>
      <c r="J137" s="293" t="s">
        <v>675</v>
      </c>
      <c r="K137" s="293" t="s">
        <v>1364</v>
      </c>
      <c r="L137" s="293" t="s">
        <v>1479</v>
      </c>
      <c r="M137" s="294">
        <v>52630</v>
      </c>
      <c r="N137" s="296">
        <v>16428486.078</v>
      </c>
      <c r="O137" s="296">
        <v>1207858.5</v>
      </c>
      <c r="P137" s="296"/>
      <c r="Q137" s="296"/>
      <c r="R137" s="295">
        <f t="shared" si="3"/>
        <v>17636344.578000002</v>
      </c>
      <c r="S137" s="295"/>
      <c r="T137" s="295"/>
      <c r="U137" s="253">
        <v>4</v>
      </c>
      <c r="V137" s="253">
        <v>3</v>
      </c>
      <c r="W137" s="351">
        <v>1968</v>
      </c>
      <c r="X137" s="297">
        <v>0.02</v>
      </c>
      <c r="Y137" s="348">
        <v>0.02</v>
      </c>
      <c r="Z137" s="254"/>
      <c r="AA137" s="296"/>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241"/>
      <c r="ET137" s="241"/>
      <c r="EU137" s="241"/>
      <c r="EV137" s="241"/>
      <c r="EW137" s="241"/>
      <c r="EX137" s="241"/>
      <c r="EY137" s="241"/>
      <c r="EZ137" s="241"/>
      <c r="FA137" s="241"/>
      <c r="FB137" s="241"/>
      <c r="FC137" s="241"/>
      <c r="FD137" s="241"/>
      <c r="FE137" s="241"/>
      <c r="FF137" s="241"/>
      <c r="FG137" s="241"/>
      <c r="FH137" s="241"/>
      <c r="FI137" s="241"/>
      <c r="FJ137" s="241"/>
      <c r="FK137" s="241"/>
      <c r="FL137" s="241"/>
      <c r="FM137" s="241"/>
      <c r="FN137" s="241"/>
      <c r="FO137" s="241"/>
      <c r="FP137" s="241"/>
      <c r="FQ137" s="241"/>
      <c r="FR137" s="241"/>
      <c r="FS137" s="241"/>
      <c r="FT137" s="241"/>
      <c r="FU137" s="241"/>
      <c r="FV137" s="241"/>
      <c r="FW137" s="241"/>
      <c r="FX137" s="241"/>
      <c r="FY137" s="241"/>
      <c r="FZ137" s="241"/>
      <c r="GA137" s="241"/>
      <c r="GB137" s="241"/>
      <c r="GC137" s="241"/>
      <c r="GD137" s="241"/>
      <c r="GE137" s="241"/>
      <c r="GF137" s="241"/>
      <c r="GG137" s="241"/>
      <c r="GH137" s="241"/>
      <c r="GI137" s="241"/>
      <c r="GJ137" s="241"/>
      <c r="GK137" s="241"/>
      <c r="GL137" s="241"/>
      <c r="GM137" s="241"/>
      <c r="GN137" s="241"/>
      <c r="GO137" s="241"/>
      <c r="GP137" s="241"/>
      <c r="GQ137" s="241"/>
      <c r="GR137" s="241"/>
      <c r="GS137" s="241"/>
      <c r="GT137" s="241"/>
      <c r="GU137" s="241"/>
      <c r="GV137" s="241"/>
      <c r="GW137" s="241"/>
      <c r="GX137" s="241"/>
      <c r="GY137" s="241"/>
      <c r="GZ137" s="241"/>
      <c r="HA137" s="241"/>
      <c r="HB137" s="241"/>
      <c r="HC137" s="241"/>
      <c r="HD137" s="241"/>
      <c r="HE137" s="241"/>
      <c r="HF137" s="241"/>
      <c r="HG137" s="241"/>
      <c r="HH137" s="241"/>
      <c r="HI137" s="241"/>
      <c r="HJ137" s="241"/>
      <c r="HK137" s="241"/>
      <c r="HL137" s="241"/>
      <c r="HM137" s="241"/>
      <c r="HN137" s="241"/>
      <c r="HO137" s="241"/>
    </row>
    <row r="138" spans="1:223" ht="27.6" customHeight="1" x14ac:dyDescent="0.35">
      <c r="B138" s="289" t="s">
        <v>1102</v>
      </c>
      <c r="C138" s="289" t="s">
        <v>2725</v>
      </c>
      <c r="D138" s="289"/>
      <c r="E138" s="347">
        <v>1280200030</v>
      </c>
      <c r="F138" s="291" t="s">
        <v>391</v>
      </c>
      <c r="G138" s="292" t="s">
        <v>2049</v>
      </c>
      <c r="H138" s="292" t="s">
        <v>778</v>
      </c>
      <c r="I138" s="292">
        <v>13901</v>
      </c>
      <c r="J138" s="293" t="s">
        <v>1917</v>
      </c>
      <c r="K138" s="293" t="s">
        <v>1364</v>
      </c>
      <c r="L138" s="293" t="s">
        <v>1479</v>
      </c>
      <c r="M138" s="294">
        <v>52630</v>
      </c>
      <c r="N138" s="296">
        <v>16428486.078</v>
      </c>
      <c r="O138" s="296">
        <v>1207858.5</v>
      </c>
      <c r="P138" s="296"/>
      <c r="Q138" s="296"/>
      <c r="R138" s="295">
        <f t="shared" si="3"/>
        <v>17636344.578000002</v>
      </c>
      <c r="S138" s="295"/>
      <c r="T138" s="295"/>
      <c r="U138" s="253">
        <v>4</v>
      </c>
      <c r="V138" s="253">
        <v>3</v>
      </c>
      <c r="W138" s="351">
        <v>1968</v>
      </c>
      <c r="X138" s="297">
        <v>0.02</v>
      </c>
      <c r="Y138" s="348">
        <v>0.02</v>
      </c>
      <c r="AA138" s="296"/>
    </row>
    <row r="139" spans="1:223" ht="27.6" customHeight="1" x14ac:dyDescent="0.35">
      <c r="B139" s="289" t="s">
        <v>597</v>
      </c>
      <c r="C139" s="289" t="s">
        <v>2725</v>
      </c>
      <c r="D139" s="289"/>
      <c r="E139" s="347">
        <v>1280200028</v>
      </c>
      <c r="F139" s="291" t="s">
        <v>391</v>
      </c>
      <c r="G139" s="292" t="s">
        <v>2049</v>
      </c>
      <c r="H139" s="292" t="s">
        <v>778</v>
      </c>
      <c r="I139" s="292">
        <v>13901</v>
      </c>
      <c r="J139" s="293" t="s">
        <v>1101</v>
      </c>
      <c r="K139" s="293" t="s">
        <v>1364</v>
      </c>
      <c r="L139" s="293" t="s">
        <v>1479</v>
      </c>
      <c r="M139" s="294">
        <v>52630</v>
      </c>
      <c r="N139" s="296">
        <v>16428486.078</v>
      </c>
      <c r="O139" s="296">
        <v>1207858.5</v>
      </c>
      <c r="P139" s="296"/>
      <c r="Q139" s="296"/>
      <c r="R139" s="295">
        <f t="shared" si="3"/>
        <v>17636344.578000002</v>
      </c>
      <c r="S139" s="295"/>
      <c r="T139" s="295"/>
      <c r="U139" s="253">
        <v>4</v>
      </c>
      <c r="V139" s="253">
        <v>3</v>
      </c>
      <c r="W139" s="351">
        <v>1968</v>
      </c>
      <c r="X139" s="297">
        <v>0.02</v>
      </c>
      <c r="Y139" s="348">
        <v>0.02</v>
      </c>
      <c r="AA139" s="296"/>
    </row>
    <row r="140" spans="1:223" ht="27.6" customHeight="1" x14ac:dyDescent="0.35">
      <c r="B140" s="289" t="s">
        <v>594</v>
      </c>
      <c r="C140" s="289" t="s">
        <v>2725</v>
      </c>
      <c r="D140" s="289"/>
      <c r="E140" s="299" t="s">
        <v>595</v>
      </c>
      <c r="F140" s="291" t="s">
        <v>391</v>
      </c>
      <c r="G140" s="292" t="s">
        <v>2049</v>
      </c>
      <c r="H140" s="292" t="s">
        <v>778</v>
      </c>
      <c r="I140" s="292">
        <v>13901</v>
      </c>
      <c r="J140" s="293" t="s">
        <v>596</v>
      </c>
      <c r="K140" s="293" t="s">
        <v>1364</v>
      </c>
      <c r="L140" s="293" t="s">
        <v>2365</v>
      </c>
      <c r="M140" s="294">
        <v>110301</v>
      </c>
      <c r="N140" s="296">
        <v>34430523.330600001</v>
      </c>
      <c r="O140" s="296">
        <v>2531407.9500000002</v>
      </c>
      <c r="P140" s="296"/>
      <c r="Q140" s="296"/>
      <c r="R140" s="295">
        <f t="shared" si="3"/>
        <v>36961931.280600004</v>
      </c>
      <c r="S140" s="295"/>
      <c r="T140" s="295"/>
      <c r="U140" s="253">
        <v>4</v>
      </c>
      <c r="V140" s="253">
        <v>3</v>
      </c>
      <c r="W140" s="351">
        <v>2011</v>
      </c>
      <c r="X140" s="297">
        <v>0.02</v>
      </c>
      <c r="Y140" s="348">
        <v>0.02</v>
      </c>
      <c r="AA140" s="296"/>
    </row>
    <row r="141" spans="1:223" ht="27.6" customHeight="1" x14ac:dyDescent="0.35">
      <c r="B141" s="289" t="s">
        <v>591</v>
      </c>
      <c r="C141" s="289"/>
      <c r="D141" s="289"/>
      <c r="E141" s="299" t="s">
        <v>592</v>
      </c>
      <c r="F141" s="291" t="s">
        <v>391</v>
      </c>
      <c r="G141" s="292" t="s">
        <v>2049</v>
      </c>
      <c r="H141" s="292" t="s">
        <v>778</v>
      </c>
      <c r="I141" s="292">
        <v>13901</v>
      </c>
      <c r="J141" s="293" t="s">
        <v>593</v>
      </c>
      <c r="K141" s="293" t="s">
        <v>1364</v>
      </c>
      <c r="L141" s="293" t="s">
        <v>2365</v>
      </c>
      <c r="M141" s="294">
        <v>117918</v>
      </c>
      <c r="N141" s="296">
        <v>36808174.450800002</v>
      </c>
      <c r="O141" s="296">
        <v>2706218.1</v>
      </c>
      <c r="P141" s="296"/>
      <c r="Q141" s="296"/>
      <c r="R141" s="295">
        <f t="shared" si="3"/>
        <v>39514392.550800003</v>
      </c>
      <c r="S141" s="295"/>
      <c r="T141" s="295"/>
      <c r="U141" s="253">
        <v>4</v>
      </c>
      <c r="V141" s="253">
        <v>6</v>
      </c>
      <c r="W141" s="351">
        <v>2009</v>
      </c>
      <c r="X141" s="297">
        <v>1</v>
      </c>
      <c r="Y141" s="348">
        <v>1</v>
      </c>
      <c r="AA141" s="296"/>
    </row>
    <row r="142" spans="1:223" ht="27.6" customHeight="1" x14ac:dyDescent="0.35">
      <c r="B142" s="289" t="s">
        <v>2363</v>
      </c>
      <c r="C142" s="289"/>
      <c r="D142" s="289"/>
      <c r="E142" s="299" t="s">
        <v>2364</v>
      </c>
      <c r="F142" s="291" t="s">
        <v>391</v>
      </c>
      <c r="G142" s="292" t="s">
        <v>2049</v>
      </c>
      <c r="H142" s="292" t="s">
        <v>778</v>
      </c>
      <c r="I142" s="292">
        <v>13901</v>
      </c>
      <c r="J142" s="293" t="s">
        <v>2389</v>
      </c>
      <c r="K142" s="293" t="s">
        <v>1364</v>
      </c>
      <c r="L142" s="293" t="s">
        <v>2365</v>
      </c>
      <c r="M142" s="294">
        <v>114548</v>
      </c>
      <c r="N142" s="296">
        <v>35756226.928800002</v>
      </c>
      <c r="O142" s="296">
        <v>2628876.6</v>
      </c>
      <c r="P142" s="296"/>
      <c r="Q142" s="296"/>
      <c r="R142" s="295">
        <f t="shared" si="3"/>
        <v>38385103.528800003</v>
      </c>
      <c r="S142" s="295"/>
      <c r="T142" s="295"/>
      <c r="U142" s="253">
        <v>4</v>
      </c>
      <c r="V142" s="253">
        <v>6</v>
      </c>
      <c r="W142" s="351">
        <v>2011</v>
      </c>
      <c r="X142" s="297">
        <v>0.02</v>
      </c>
      <c r="Y142" s="348">
        <v>1</v>
      </c>
      <c r="AA142" s="296"/>
    </row>
    <row r="143" spans="1:223" ht="27.6" customHeight="1" x14ac:dyDescent="0.35">
      <c r="B143" s="289" t="s">
        <v>588</v>
      </c>
      <c r="C143" s="289" t="s">
        <v>2725</v>
      </c>
      <c r="D143" s="289"/>
      <c r="E143" s="299" t="s">
        <v>589</v>
      </c>
      <c r="F143" s="291" t="s">
        <v>391</v>
      </c>
      <c r="G143" s="292" t="s">
        <v>2049</v>
      </c>
      <c r="H143" s="292" t="s">
        <v>778</v>
      </c>
      <c r="I143" s="292">
        <v>13901</v>
      </c>
      <c r="J143" s="293" t="s">
        <v>590</v>
      </c>
      <c r="K143" s="293" t="s">
        <v>1364</v>
      </c>
      <c r="L143" s="293" t="s">
        <v>2365</v>
      </c>
      <c r="M143" s="294">
        <v>118932</v>
      </c>
      <c r="N143" s="296">
        <v>37124695.159200005</v>
      </c>
      <c r="O143" s="296">
        <v>2729489.4</v>
      </c>
      <c r="P143" s="296"/>
      <c r="Q143" s="296"/>
      <c r="R143" s="295">
        <f t="shared" si="3"/>
        <v>39854184.559200004</v>
      </c>
      <c r="S143" s="295"/>
      <c r="T143" s="295"/>
      <c r="U143" s="253">
        <v>4</v>
      </c>
      <c r="V143" s="253">
        <v>6</v>
      </c>
      <c r="W143" s="351">
        <v>2011</v>
      </c>
      <c r="X143" s="297">
        <v>0.02</v>
      </c>
      <c r="Y143" s="348">
        <v>1</v>
      </c>
      <c r="AA143" s="296"/>
    </row>
    <row r="144" spans="1:223" ht="27.6" customHeight="1" x14ac:dyDescent="0.35">
      <c r="B144" s="352" t="s">
        <v>2663</v>
      </c>
      <c r="C144" s="352"/>
      <c r="D144" s="352"/>
      <c r="E144" s="299" t="s">
        <v>392</v>
      </c>
      <c r="F144" s="291" t="s">
        <v>391</v>
      </c>
      <c r="G144" s="292" t="s">
        <v>2049</v>
      </c>
      <c r="H144" s="292" t="s">
        <v>778</v>
      </c>
      <c r="I144" s="292">
        <v>13901</v>
      </c>
      <c r="J144" s="293" t="s">
        <v>393</v>
      </c>
      <c r="K144" s="293" t="s">
        <v>1364</v>
      </c>
      <c r="L144" s="293" t="s">
        <v>1479</v>
      </c>
      <c r="M144" s="294">
        <v>39250</v>
      </c>
      <c r="N144" s="296">
        <v>12251911.050000001</v>
      </c>
      <c r="O144" s="296">
        <v>900787.5</v>
      </c>
      <c r="P144" s="296"/>
      <c r="Q144" s="296"/>
      <c r="R144" s="295">
        <f t="shared" si="3"/>
        <v>13152698.550000001</v>
      </c>
      <c r="S144" s="295"/>
      <c r="T144" s="295"/>
      <c r="U144" s="253">
        <v>4</v>
      </c>
      <c r="V144" s="253">
        <v>9</v>
      </c>
      <c r="W144" s="351">
        <v>1958</v>
      </c>
      <c r="X144" s="297">
        <v>1</v>
      </c>
      <c r="Y144" s="348">
        <v>1</v>
      </c>
      <c r="AA144" s="296"/>
    </row>
    <row r="145" spans="1:29" ht="27.6" customHeight="1" x14ac:dyDescent="0.35">
      <c r="B145" s="289" t="s">
        <v>1099</v>
      </c>
      <c r="C145" s="289" t="s">
        <v>2725</v>
      </c>
      <c r="D145" s="289"/>
      <c r="E145" s="349">
        <v>1280200149</v>
      </c>
      <c r="F145" s="291" t="s">
        <v>2444</v>
      </c>
      <c r="G145" s="292" t="s">
        <v>2211</v>
      </c>
      <c r="H145" s="292" t="s">
        <v>778</v>
      </c>
      <c r="I145" s="292">
        <v>13902</v>
      </c>
      <c r="J145" s="350" t="s">
        <v>566</v>
      </c>
      <c r="K145" s="241" t="s">
        <v>1100</v>
      </c>
      <c r="L145" s="293" t="s">
        <v>1479</v>
      </c>
      <c r="M145" s="255">
        <v>55679</v>
      </c>
      <c r="N145" s="280">
        <v>17380233.257400002</v>
      </c>
      <c r="O145" s="280">
        <v>1277833.05</v>
      </c>
      <c r="P145" s="280"/>
      <c r="Q145" s="280"/>
      <c r="R145" s="295">
        <f t="shared" si="3"/>
        <v>18658066.307400003</v>
      </c>
      <c r="S145" s="295"/>
      <c r="T145" s="295"/>
      <c r="U145" s="253">
        <v>4</v>
      </c>
      <c r="V145" s="253">
        <v>6</v>
      </c>
      <c r="W145" s="351">
        <v>2004</v>
      </c>
      <c r="X145" s="297">
        <v>1</v>
      </c>
      <c r="Y145" s="348">
        <v>1</v>
      </c>
      <c r="AA145" s="280"/>
    </row>
    <row r="146" spans="1:29" ht="27.6" customHeight="1" x14ac:dyDescent="0.35">
      <c r="B146" s="289" t="s">
        <v>1098</v>
      </c>
      <c r="C146" s="289" t="s">
        <v>2725</v>
      </c>
      <c r="D146" s="289"/>
      <c r="E146" s="349">
        <v>1280200148</v>
      </c>
      <c r="F146" s="291" t="s">
        <v>196</v>
      </c>
      <c r="G146" s="292" t="s">
        <v>2211</v>
      </c>
      <c r="H146" s="292" t="s">
        <v>778</v>
      </c>
      <c r="I146" s="292">
        <v>13902</v>
      </c>
      <c r="J146" s="350" t="s">
        <v>867</v>
      </c>
      <c r="K146" s="353" t="s">
        <v>1364</v>
      </c>
      <c r="L146" s="293" t="s">
        <v>1450</v>
      </c>
      <c r="M146" s="255">
        <v>75752</v>
      </c>
      <c r="N146" s="280">
        <v>23646032.251199998</v>
      </c>
      <c r="O146" s="280">
        <v>1738508.4000000001</v>
      </c>
      <c r="P146" s="280"/>
      <c r="Q146" s="280"/>
      <c r="R146" s="295">
        <f t="shared" si="3"/>
        <v>25384540.651199996</v>
      </c>
      <c r="S146" s="295"/>
      <c r="T146" s="295"/>
      <c r="U146" s="253">
        <v>4</v>
      </c>
      <c r="V146" s="253">
        <v>5</v>
      </c>
      <c r="W146" s="351">
        <v>2004</v>
      </c>
      <c r="X146" s="297">
        <v>1</v>
      </c>
      <c r="Y146" s="348">
        <v>1</v>
      </c>
      <c r="AA146" s="280"/>
    </row>
    <row r="147" spans="1:29" ht="27.6" customHeight="1" x14ac:dyDescent="0.35">
      <c r="B147" s="289" t="s">
        <v>1483</v>
      </c>
      <c r="C147" s="289" t="s">
        <v>2725</v>
      </c>
      <c r="D147" s="289"/>
      <c r="E147" s="349">
        <v>1280200147</v>
      </c>
      <c r="F147" s="291" t="s">
        <v>196</v>
      </c>
      <c r="G147" s="292" t="s">
        <v>2211</v>
      </c>
      <c r="H147" s="292" t="s">
        <v>778</v>
      </c>
      <c r="I147" s="292">
        <v>13902</v>
      </c>
      <c r="J147" s="350" t="s">
        <v>866</v>
      </c>
      <c r="K147" s="353" t="s">
        <v>1364</v>
      </c>
      <c r="L147" s="293" t="s">
        <v>1450</v>
      </c>
      <c r="M147" s="255">
        <v>75752</v>
      </c>
      <c r="N147" s="280">
        <v>23646032.251199998</v>
      </c>
      <c r="O147" s="280">
        <v>1738508.4000000001</v>
      </c>
      <c r="P147" s="280"/>
      <c r="Q147" s="280"/>
      <c r="R147" s="295">
        <f t="shared" si="3"/>
        <v>25384540.651199996</v>
      </c>
      <c r="S147" s="295"/>
      <c r="T147" s="295"/>
      <c r="U147" s="253">
        <v>4</v>
      </c>
      <c r="V147" s="253">
        <v>5</v>
      </c>
      <c r="W147" s="351">
        <v>2004</v>
      </c>
      <c r="X147" s="297">
        <v>1</v>
      </c>
      <c r="Y147" s="348">
        <v>1</v>
      </c>
      <c r="AA147" s="280"/>
    </row>
    <row r="148" spans="1:29" ht="27.6" customHeight="1" x14ac:dyDescent="0.35">
      <c r="A148" s="727"/>
      <c r="B148" s="728" t="s">
        <v>197</v>
      </c>
      <c r="C148" s="728" t="s">
        <v>2725</v>
      </c>
      <c r="D148" s="728"/>
      <c r="E148" s="729">
        <v>1280200137</v>
      </c>
      <c r="F148" s="730" t="s">
        <v>196</v>
      </c>
      <c r="G148" s="731" t="s">
        <v>2211</v>
      </c>
      <c r="H148" s="731" t="s">
        <v>778</v>
      </c>
      <c r="I148" s="731">
        <v>13902</v>
      </c>
      <c r="J148" s="732" t="s">
        <v>2572</v>
      </c>
      <c r="K148" s="727" t="s">
        <v>1364</v>
      </c>
      <c r="L148" s="733" t="s">
        <v>1573</v>
      </c>
      <c r="M148" s="734">
        <v>94512</v>
      </c>
      <c r="N148" s="735">
        <v>29501977.507199999</v>
      </c>
      <c r="O148" s="735">
        <v>2169050.4</v>
      </c>
      <c r="P148" s="735"/>
      <c r="Q148" s="735"/>
      <c r="R148" s="736">
        <f t="shared" si="3"/>
        <v>31671027.907199997</v>
      </c>
      <c r="S148" s="736"/>
      <c r="T148" s="736"/>
      <c r="U148" s="737">
        <v>4</v>
      </c>
      <c r="V148" s="737">
        <v>6</v>
      </c>
      <c r="W148" s="738">
        <v>2003</v>
      </c>
      <c r="X148" s="739">
        <v>1</v>
      </c>
      <c r="Y148" s="739">
        <v>1</v>
      </c>
      <c r="AA148" s="356"/>
    </row>
    <row r="149" spans="1:29" ht="27.6" customHeight="1" x14ac:dyDescent="0.35">
      <c r="A149" s="740"/>
      <c r="B149" s="741" t="s">
        <v>2386</v>
      </c>
      <c r="C149" s="728" t="s">
        <v>2054</v>
      </c>
      <c r="D149" s="728"/>
      <c r="E149" s="742">
        <v>1280200154</v>
      </c>
      <c r="F149" s="743" t="s">
        <v>196</v>
      </c>
      <c r="G149" s="744" t="s">
        <v>2211</v>
      </c>
      <c r="H149" s="744" t="s">
        <v>778</v>
      </c>
      <c r="I149" s="744">
        <v>13902</v>
      </c>
      <c r="J149" s="745" t="s">
        <v>2574</v>
      </c>
      <c r="K149" s="740" t="s">
        <v>1100</v>
      </c>
      <c r="L149" s="745" t="s">
        <v>2048</v>
      </c>
      <c r="M149" s="746">
        <v>81583</v>
      </c>
      <c r="N149" s="747">
        <v>32775813</v>
      </c>
      <c r="O149" s="747">
        <v>3277581.3000000003</v>
      </c>
      <c r="P149" s="748"/>
      <c r="Q149" s="748"/>
      <c r="R149" s="736">
        <f t="shared" si="3"/>
        <v>36053394.299999997</v>
      </c>
      <c r="S149" s="748"/>
      <c r="T149" s="748"/>
      <c r="U149" s="740">
        <v>8</v>
      </c>
      <c r="V149" s="740">
        <v>6</v>
      </c>
      <c r="W149" s="740">
        <v>2011</v>
      </c>
      <c r="X149" s="749">
        <v>1</v>
      </c>
      <c r="Y149" s="750">
        <v>1</v>
      </c>
      <c r="AA149" s="358"/>
    </row>
    <row r="150" spans="1:29" s="353" customFormat="1" ht="27.6" customHeight="1" x14ac:dyDescent="0.35">
      <c r="A150" s="740"/>
      <c r="B150" s="741" t="s">
        <v>2564</v>
      </c>
      <c r="C150" s="728" t="s">
        <v>2054</v>
      </c>
      <c r="D150" s="728"/>
      <c r="E150" s="742">
        <v>1280200158</v>
      </c>
      <c r="F150" s="743" t="s">
        <v>2443</v>
      </c>
      <c r="G150" s="744" t="s">
        <v>2211</v>
      </c>
      <c r="H150" s="744" t="s">
        <v>778</v>
      </c>
      <c r="I150" s="744">
        <v>13902</v>
      </c>
      <c r="J150" s="745" t="s">
        <v>2573</v>
      </c>
      <c r="K150" s="740" t="s">
        <v>1364</v>
      </c>
      <c r="L150" s="733" t="s">
        <v>1573</v>
      </c>
      <c r="M150" s="746">
        <v>153980</v>
      </c>
      <c r="N150" s="747">
        <v>40839703.5</v>
      </c>
      <c r="O150" s="747">
        <v>1275000</v>
      </c>
      <c r="P150" s="748"/>
      <c r="Q150" s="748"/>
      <c r="R150" s="736">
        <f t="shared" si="3"/>
        <v>42114703.5</v>
      </c>
      <c r="S150" s="748"/>
      <c r="T150" s="748"/>
      <c r="U150" s="740">
        <v>4</v>
      </c>
      <c r="V150" s="740">
        <v>5</v>
      </c>
      <c r="W150" s="740">
        <v>2013</v>
      </c>
      <c r="X150" s="749">
        <v>1</v>
      </c>
      <c r="Y150" s="750">
        <v>1</v>
      </c>
      <c r="Z150" s="254"/>
      <c r="AA150" s="358"/>
      <c r="AB150" s="255"/>
      <c r="AC150" s="255"/>
    </row>
    <row r="151" spans="1:29" s="353" customFormat="1" ht="27.6" customHeight="1" x14ac:dyDescent="0.35">
      <c r="A151" s="740"/>
      <c r="B151" s="741" t="s">
        <v>2565</v>
      </c>
      <c r="C151" s="728" t="s">
        <v>2725</v>
      </c>
      <c r="D151" s="728"/>
      <c r="E151" s="742">
        <v>1280200159</v>
      </c>
      <c r="F151" s="743" t="s">
        <v>2443</v>
      </c>
      <c r="G151" s="744" t="s">
        <v>2211</v>
      </c>
      <c r="H151" s="744" t="s">
        <v>778</v>
      </c>
      <c r="I151" s="744">
        <v>13902</v>
      </c>
      <c r="J151" s="745" t="s">
        <v>394</v>
      </c>
      <c r="K151" s="740" t="s">
        <v>1364</v>
      </c>
      <c r="L151" s="733" t="s">
        <v>1573</v>
      </c>
      <c r="M151" s="746">
        <v>152638</v>
      </c>
      <c r="N151" s="747">
        <v>42587746.859999999</v>
      </c>
      <c r="O151" s="747">
        <v>1275000</v>
      </c>
      <c r="P151" s="748"/>
      <c r="Q151" s="748"/>
      <c r="R151" s="736">
        <f t="shared" si="3"/>
        <v>43862746.859999999</v>
      </c>
      <c r="S151" s="748"/>
      <c r="T151" s="748"/>
      <c r="U151" s="740">
        <v>4</v>
      </c>
      <c r="V151" s="740">
        <v>5</v>
      </c>
      <c r="W151" s="740">
        <v>2013</v>
      </c>
      <c r="X151" s="749">
        <v>1</v>
      </c>
      <c r="Y151" s="750">
        <v>1</v>
      </c>
      <c r="Z151" s="254"/>
      <c r="AA151" s="358"/>
      <c r="AB151" s="255"/>
      <c r="AC151" s="255"/>
    </row>
    <row r="152" spans="1:29" s="353" customFormat="1" ht="27.6" customHeight="1" x14ac:dyDescent="0.35">
      <c r="A152" s="740"/>
      <c r="B152" s="741" t="s">
        <v>2566</v>
      </c>
      <c r="C152" s="728" t="s">
        <v>2725</v>
      </c>
      <c r="D152" s="728"/>
      <c r="E152" s="742">
        <v>1280200160</v>
      </c>
      <c r="F152" s="743" t="s">
        <v>2443</v>
      </c>
      <c r="G152" s="744" t="s">
        <v>2211</v>
      </c>
      <c r="H152" s="744" t="s">
        <v>778</v>
      </c>
      <c r="I152" s="744">
        <v>13902</v>
      </c>
      <c r="J152" s="745" t="s">
        <v>1629</v>
      </c>
      <c r="K152" s="740" t="s">
        <v>1364</v>
      </c>
      <c r="L152" s="733" t="s">
        <v>1573</v>
      </c>
      <c r="M152" s="746">
        <v>153375</v>
      </c>
      <c r="N152" s="747">
        <v>42587746.859999999</v>
      </c>
      <c r="O152" s="747">
        <v>1275000</v>
      </c>
      <c r="P152" s="748"/>
      <c r="Q152" s="748"/>
      <c r="R152" s="736">
        <f t="shared" si="3"/>
        <v>43862746.859999999</v>
      </c>
      <c r="S152" s="748"/>
      <c r="T152" s="748"/>
      <c r="U152" s="740">
        <v>4</v>
      </c>
      <c r="V152" s="740">
        <v>5</v>
      </c>
      <c r="W152" s="740">
        <v>2013</v>
      </c>
      <c r="X152" s="749">
        <v>1</v>
      </c>
      <c r="Y152" s="750">
        <v>1</v>
      </c>
      <c r="Z152" s="254"/>
      <c r="AA152" s="358"/>
      <c r="AB152" s="255"/>
      <c r="AC152" s="255"/>
    </row>
    <row r="153" spans="1:29" s="353" customFormat="1" ht="27.6" customHeight="1" x14ac:dyDescent="0.35">
      <c r="A153" s="740"/>
      <c r="B153" s="741" t="s">
        <v>2567</v>
      </c>
      <c r="C153" s="728" t="s">
        <v>2725</v>
      </c>
      <c r="D153" s="728"/>
      <c r="E153" s="742">
        <v>1280200161</v>
      </c>
      <c r="F153" s="743" t="s">
        <v>2443</v>
      </c>
      <c r="G153" s="744" t="s">
        <v>2211</v>
      </c>
      <c r="H153" s="744" t="s">
        <v>778</v>
      </c>
      <c r="I153" s="744">
        <v>13902</v>
      </c>
      <c r="J153" s="745" t="s">
        <v>393</v>
      </c>
      <c r="K153" s="740" t="s">
        <v>1364</v>
      </c>
      <c r="L153" s="733" t="s">
        <v>1573</v>
      </c>
      <c r="M153" s="746">
        <v>136191</v>
      </c>
      <c r="N153" s="747">
        <v>37343616.780000001</v>
      </c>
      <c r="O153" s="747">
        <v>1275000</v>
      </c>
      <c r="P153" s="748"/>
      <c r="Q153" s="748"/>
      <c r="R153" s="736">
        <f t="shared" si="3"/>
        <v>38618616.780000001</v>
      </c>
      <c r="S153" s="748"/>
      <c r="T153" s="748"/>
      <c r="U153" s="740">
        <v>4</v>
      </c>
      <c r="V153" s="740">
        <v>5</v>
      </c>
      <c r="W153" s="740">
        <v>2013</v>
      </c>
      <c r="X153" s="749">
        <v>1</v>
      </c>
      <c r="Y153" s="750">
        <v>1</v>
      </c>
      <c r="Z153" s="254"/>
      <c r="AA153" s="358"/>
      <c r="AB153" s="255"/>
      <c r="AC153" s="255"/>
    </row>
    <row r="154" spans="1:29" s="253" customFormat="1" ht="27.6" customHeight="1" x14ac:dyDescent="0.35">
      <c r="B154" s="363" t="s">
        <v>975</v>
      </c>
      <c r="C154" s="363" t="s">
        <v>2582</v>
      </c>
      <c r="D154" s="363"/>
      <c r="E154" s="364">
        <v>1280300009</v>
      </c>
      <c r="F154" s="326" t="s">
        <v>2327</v>
      </c>
      <c r="G154" s="365" t="s">
        <v>2050</v>
      </c>
      <c r="H154" s="365" t="s">
        <v>778</v>
      </c>
      <c r="I154" s="365">
        <v>14214</v>
      </c>
      <c r="J154" s="350" t="s">
        <v>976</v>
      </c>
      <c r="K154" s="350" t="s">
        <v>1312</v>
      </c>
      <c r="L154" s="350" t="s">
        <v>1851</v>
      </c>
      <c r="M154" s="366">
        <v>183336</v>
      </c>
      <c r="N154" s="295">
        <v>42318256.842</v>
      </c>
      <c r="O154" s="295">
        <v>989746.8</v>
      </c>
      <c r="P154" s="295">
        <v>0</v>
      </c>
      <c r="Q154" s="295"/>
      <c r="R154" s="295">
        <f t="shared" ref="R154:R165" si="4">SUM(N154:Q154)</f>
        <v>43308003.641999997</v>
      </c>
      <c r="S154" s="295"/>
      <c r="T154" s="295"/>
      <c r="U154" s="253">
        <v>4</v>
      </c>
      <c r="V154" s="253">
        <v>6</v>
      </c>
      <c r="W154" s="253">
        <v>1960</v>
      </c>
      <c r="X154" s="297">
        <v>1</v>
      </c>
      <c r="Y154" s="348">
        <v>1</v>
      </c>
      <c r="Z154" s="254"/>
      <c r="AA154" s="295"/>
      <c r="AB154" s="309"/>
      <c r="AC154" s="309"/>
    </row>
    <row r="155" spans="1:29" s="253" customFormat="1" ht="27.6" customHeight="1" x14ac:dyDescent="0.35">
      <c r="B155" s="363" t="s">
        <v>978</v>
      </c>
      <c r="C155" s="363" t="s">
        <v>2582</v>
      </c>
      <c r="D155" s="363"/>
      <c r="E155" s="327" t="s">
        <v>979</v>
      </c>
      <c r="F155" s="326" t="s">
        <v>2327</v>
      </c>
      <c r="G155" s="365" t="s">
        <v>2050</v>
      </c>
      <c r="H155" s="365" t="s">
        <v>778</v>
      </c>
      <c r="I155" s="365">
        <v>14214</v>
      </c>
      <c r="J155" s="350" t="s">
        <v>980</v>
      </c>
      <c r="K155" s="350" t="s">
        <v>1313</v>
      </c>
      <c r="L155" s="350" t="s">
        <v>1851</v>
      </c>
      <c r="M155" s="366">
        <v>151337</v>
      </c>
      <c r="N155" s="295">
        <v>33903717.167999998</v>
      </c>
      <c r="O155" s="295">
        <v>509367.60000000003</v>
      </c>
      <c r="P155" s="295">
        <v>0</v>
      </c>
      <c r="Q155" s="295"/>
      <c r="R155" s="295">
        <f t="shared" si="4"/>
        <v>34413084.767999999</v>
      </c>
      <c r="S155" s="295"/>
      <c r="T155" s="295"/>
      <c r="U155" s="253">
        <v>4</v>
      </c>
      <c r="V155" s="253">
        <v>6</v>
      </c>
      <c r="W155" s="253">
        <v>1964</v>
      </c>
      <c r="X155" s="297">
        <v>0.25</v>
      </c>
      <c r="Y155" s="348">
        <v>1</v>
      </c>
      <c r="Z155" s="254"/>
      <c r="AA155" s="295"/>
      <c r="AB155" s="309"/>
      <c r="AC155" s="309"/>
    </row>
    <row r="156" spans="1:29" s="253" customFormat="1" ht="27.6" customHeight="1" x14ac:dyDescent="0.35">
      <c r="B156" s="363" t="s">
        <v>982</v>
      </c>
      <c r="C156" s="363" t="s">
        <v>2582</v>
      </c>
      <c r="D156" s="363"/>
      <c r="E156" s="364">
        <v>1280300021</v>
      </c>
      <c r="F156" s="326" t="s">
        <v>1371</v>
      </c>
      <c r="G156" s="365" t="s">
        <v>2051</v>
      </c>
      <c r="H156" s="365" t="s">
        <v>778</v>
      </c>
      <c r="I156" s="365">
        <v>14221</v>
      </c>
      <c r="J156" s="350" t="s">
        <v>983</v>
      </c>
      <c r="K156" s="350" t="s">
        <v>1364</v>
      </c>
      <c r="L156" s="350" t="s">
        <v>1076</v>
      </c>
      <c r="M156" s="366">
        <v>140395</v>
      </c>
      <c r="N156" s="295">
        <v>31787336.100000001</v>
      </c>
      <c r="O156" s="295">
        <v>792004.5</v>
      </c>
      <c r="P156" s="295">
        <v>0</v>
      </c>
      <c r="Q156" s="295"/>
      <c r="R156" s="295">
        <f t="shared" si="4"/>
        <v>32579340.600000001</v>
      </c>
      <c r="S156" s="295"/>
      <c r="T156" s="295"/>
      <c r="U156" s="253">
        <v>4</v>
      </c>
      <c r="V156" s="253">
        <v>6</v>
      </c>
      <c r="W156" s="253">
        <v>1974</v>
      </c>
      <c r="X156" s="297">
        <v>0</v>
      </c>
      <c r="Y156" s="348">
        <v>1</v>
      </c>
      <c r="Z156" s="254"/>
      <c r="AA156" s="295"/>
      <c r="AB156" s="309"/>
      <c r="AC156" s="309"/>
    </row>
    <row r="157" spans="1:29" s="253" customFormat="1" ht="27.6" customHeight="1" x14ac:dyDescent="0.35">
      <c r="B157" s="363" t="s">
        <v>1372</v>
      </c>
      <c r="C157" s="363" t="s">
        <v>2582</v>
      </c>
      <c r="D157" s="363"/>
      <c r="E157" s="364">
        <v>1280300022</v>
      </c>
      <c r="F157" s="326" t="s">
        <v>1371</v>
      </c>
      <c r="G157" s="365" t="s">
        <v>2051</v>
      </c>
      <c r="H157" s="365" t="s">
        <v>778</v>
      </c>
      <c r="I157" s="365">
        <v>14221</v>
      </c>
      <c r="J157" s="350" t="s">
        <v>1373</v>
      </c>
      <c r="K157" s="350" t="s">
        <v>1364</v>
      </c>
      <c r="L157" s="350" t="s">
        <v>1076</v>
      </c>
      <c r="M157" s="366">
        <v>143294</v>
      </c>
      <c r="N157" s="295">
        <v>30887301.870000001</v>
      </c>
      <c r="O157" s="295">
        <v>581838.6</v>
      </c>
      <c r="P157" s="295">
        <v>0</v>
      </c>
      <c r="Q157" s="295"/>
      <c r="R157" s="295">
        <f t="shared" si="4"/>
        <v>31469140.470000003</v>
      </c>
      <c r="S157" s="295"/>
      <c r="T157" s="295"/>
      <c r="U157" s="253">
        <v>4</v>
      </c>
      <c r="V157" s="253">
        <v>6</v>
      </c>
      <c r="W157" s="253">
        <v>1974</v>
      </c>
      <c r="X157" s="297">
        <v>0</v>
      </c>
      <c r="Y157" s="348">
        <v>1</v>
      </c>
      <c r="Z157" s="254"/>
      <c r="AA157" s="295"/>
      <c r="AB157" s="309"/>
      <c r="AC157" s="309"/>
    </row>
    <row r="158" spans="1:29" s="253" customFormat="1" ht="27.6" customHeight="1" x14ac:dyDescent="0.35">
      <c r="B158" s="363" t="s">
        <v>1374</v>
      </c>
      <c r="C158" s="363" t="s">
        <v>2582</v>
      </c>
      <c r="D158" s="363"/>
      <c r="E158" s="364">
        <v>1280300023</v>
      </c>
      <c r="F158" s="326" t="s">
        <v>1371</v>
      </c>
      <c r="G158" s="365" t="s">
        <v>2051</v>
      </c>
      <c r="H158" s="365" t="s">
        <v>778</v>
      </c>
      <c r="I158" s="365">
        <v>14221</v>
      </c>
      <c r="J158" s="350" t="s">
        <v>1366</v>
      </c>
      <c r="K158" s="350" t="s">
        <v>1364</v>
      </c>
      <c r="L158" s="350" t="s">
        <v>1076</v>
      </c>
      <c r="M158" s="366">
        <v>169529</v>
      </c>
      <c r="N158" s="295">
        <v>39512539.036991999</v>
      </c>
      <c r="O158" s="295">
        <v>1025982.3</v>
      </c>
      <c r="P158" s="295">
        <v>0</v>
      </c>
      <c r="Q158" s="295"/>
      <c r="R158" s="295">
        <f t="shared" si="4"/>
        <v>40538521.336991996</v>
      </c>
      <c r="S158" s="295"/>
      <c r="T158" s="295"/>
      <c r="U158" s="253">
        <v>4</v>
      </c>
      <c r="V158" s="253">
        <v>6</v>
      </c>
      <c r="W158" s="253">
        <v>1974</v>
      </c>
      <c r="X158" s="297">
        <v>0</v>
      </c>
      <c r="Y158" s="348">
        <v>1</v>
      </c>
      <c r="Z158" s="254"/>
      <c r="AA158" s="295"/>
      <c r="AB158" s="309"/>
      <c r="AC158" s="309"/>
    </row>
    <row r="159" spans="1:29" s="253" customFormat="1" ht="27.6" customHeight="1" x14ac:dyDescent="0.35">
      <c r="B159" s="363" t="s">
        <v>1367</v>
      </c>
      <c r="C159" s="363" t="s">
        <v>2582</v>
      </c>
      <c r="D159" s="363"/>
      <c r="E159" s="364">
        <v>1280300024</v>
      </c>
      <c r="F159" s="326" t="s">
        <v>1371</v>
      </c>
      <c r="G159" s="365" t="s">
        <v>2051</v>
      </c>
      <c r="H159" s="365" t="s">
        <v>778</v>
      </c>
      <c r="I159" s="365">
        <v>14221</v>
      </c>
      <c r="J159" s="350" t="s">
        <v>1368</v>
      </c>
      <c r="K159" s="350" t="s">
        <v>1364</v>
      </c>
      <c r="L159" s="350" t="s">
        <v>1076</v>
      </c>
      <c r="M159" s="366">
        <v>155707</v>
      </c>
      <c r="N159" s="295">
        <v>34100372.046000004</v>
      </c>
      <c r="O159" s="295">
        <v>732992.4</v>
      </c>
      <c r="P159" s="295">
        <v>0</v>
      </c>
      <c r="Q159" s="295"/>
      <c r="R159" s="295">
        <f t="shared" si="4"/>
        <v>34833364.446000002</v>
      </c>
      <c r="S159" s="295"/>
      <c r="T159" s="295"/>
      <c r="U159" s="253">
        <v>4</v>
      </c>
      <c r="V159" s="253">
        <v>6</v>
      </c>
      <c r="W159" s="253">
        <v>1974</v>
      </c>
      <c r="X159" s="297">
        <v>0</v>
      </c>
      <c r="Y159" s="348">
        <v>1</v>
      </c>
      <c r="Z159" s="254"/>
      <c r="AA159" s="295"/>
      <c r="AB159" s="309"/>
      <c r="AC159" s="309"/>
    </row>
    <row r="160" spans="1:29" s="253" customFormat="1" ht="27.6" customHeight="1" x14ac:dyDescent="0.35">
      <c r="B160" s="363" t="s">
        <v>1072</v>
      </c>
      <c r="C160" s="363" t="s">
        <v>2582</v>
      </c>
      <c r="D160" s="363"/>
      <c r="E160" s="364">
        <v>1280300025</v>
      </c>
      <c r="F160" s="326" t="s">
        <v>1371</v>
      </c>
      <c r="G160" s="365" t="s">
        <v>2051</v>
      </c>
      <c r="H160" s="365" t="s">
        <v>778</v>
      </c>
      <c r="I160" s="365">
        <v>14221</v>
      </c>
      <c r="J160" s="350" t="s">
        <v>176</v>
      </c>
      <c r="K160" s="350" t="s">
        <v>1364</v>
      </c>
      <c r="L160" s="350" t="s">
        <v>1076</v>
      </c>
      <c r="M160" s="366">
        <v>145329</v>
      </c>
      <c r="N160" s="295">
        <v>31740513.510000002</v>
      </c>
      <c r="O160" s="295">
        <v>948334.8</v>
      </c>
      <c r="P160" s="295">
        <v>0</v>
      </c>
      <c r="Q160" s="295"/>
      <c r="R160" s="295">
        <f t="shared" si="4"/>
        <v>32688848.310000002</v>
      </c>
      <c r="S160" s="295"/>
      <c r="T160" s="295"/>
      <c r="U160" s="253">
        <v>4</v>
      </c>
      <c r="V160" s="253">
        <v>6</v>
      </c>
      <c r="W160" s="253">
        <v>1974</v>
      </c>
      <c r="X160" s="297">
        <v>0</v>
      </c>
      <c r="Y160" s="348">
        <v>1</v>
      </c>
      <c r="Z160" s="254"/>
      <c r="AA160" s="295"/>
      <c r="AB160" s="309"/>
      <c r="AC160" s="309"/>
    </row>
    <row r="161" spans="2:29" s="253" customFormat="1" ht="27.6" customHeight="1" x14ac:dyDescent="0.35">
      <c r="B161" s="363" t="s">
        <v>177</v>
      </c>
      <c r="C161" s="363" t="s">
        <v>2582</v>
      </c>
      <c r="D161" s="363"/>
      <c r="E161" s="364">
        <v>1280300026</v>
      </c>
      <c r="F161" s="326" t="s">
        <v>1371</v>
      </c>
      <c r="G161" s="365" t="s">
        <v>2051</v>
      </c>
      <c r="H161" s="365" t="s">
        <v>778</v>
      </c>
      <c r="I161" s="365">
        <v>14221</v>
      </c>
      <c r="J161" s="350" t="s">
        <v>178</v>
      </c>
      <c r="K161" s="350" t="s">
        <v>1364</v>
      </c>
      <c r="L161" s="350" t="s">
        <v>977</v>
      </c>
      <c r="M161" s="366">
        <v>151162</v>
      </c>
      <c r="N161" s="295">
        <v>33567635.022</v>
      </c>
      <c r="O161" s="295">
        <v>1521891</v>
      </c>
      <c r="P161" s="295">
        <v>0</v>
      </c>
      <c r="Q161" s="295"/>
      <c r="R161" s="295">
        <f t="shared" si="4"/>
        <v>35089526.022</v>
      </c>
      <c r="S161" s="295"/>
      <c r="T161" s="295"/>
      <c r="U161" s="253">
        <v>4</v>
      </c>
      <c r="V161" s="253">
        <v>6</v>
      </c>
      <c r="W161" s="253">
        <v>1974</v>
      </c>
      <c r="X161" s="297">
        <v>0</v>
      </c>
      <c r="Y161" s="348">
        <v>1</v>
      </c>
      <c r="Z161" s="254"/>
      <c r="AA161" s="295"/>
      <c r="AB161" s="309"/>
      <c r="AC161" s="309"/>
    </row>
    <row r="162" spans="2:29" s="253" customFormat="1" ht="27.6" customHeight="1" x14ac:dyDescent="0.35">
      <c r="B162" s="363" t="s">
        <v>1567</v>
      </c>
      <c r="C162" s="363" t="s">
        <v>2582</v>
      </c>
      <c r="D162" s="363"/>
      <c r="E162" s="327" t="s">
        <v>1568</v>
      </c>
      <c r="F162" s="326" t="s">
        <v>1371</v>
      </c>
      <c r="G162" s="365" t="s">
        <v>2051</v>
      </c>
      <c r="H162" s="365" t="s">
        <v>778</v>
      </c>
      <c r="I162" s="365">
        <v>14221</v>
      </c>
      <c r="J162" s="350" t="s">
        <v>1938</v>
      </c>
      <c r="K162" s="350" t="s">
        <v>1364</v>
      </c>
      <c r="L162" s="350" t="s">
        <v>1479</v>
      </c>
      <c r="M162" s="366">
        <v>54911</v>
      </c>
      <c r="N162" s="295">
        <v>12201966.954</v>
      </c>
      <c r="O162" s="295">
        <v>223624.80000000002</v>
      </c>
      <c r="P162" s="295">
        <v>0</v>
      </c>
      <c r="Q162" s="295"/>
      <c r="R162" s="295">
        <f t="shared" si="4"/>
        <v>12425591.754000001</v>
      </c>
      <c r="S162" s="295"/>
      <c r="T162" s="295"/>
      <c r="U162" s="253">
        <v>4</v>
      </c>
      <c r="V162" s="253">
        <v>6</v>
      </c>
      <c r="W162" s="253">
        <v>1972</v>
      </c>
      <c r="X162" s="297">
        <v>1</v>
      </c>
      <c r="Y162" s="348">
        <v>1</v>
      </c>
      <c r="Z162" s="254"/>
      <c r="AA162" s="295"/>
      <c r="AB162" s="309"/>
      <c r="AC162" s="309"/>
    </row>
    <row r="163" spans="2:29" s="253" customFormat="1" ht="27.6" customHeight="1" x14ac:dyDescent="0.35">
      <c r="B163" s="363" t="s">
        <v>1569</v>
      </c>
      <c r="C163" s="363" t="s">
        <v>2582</v>
      </c>
      <c r="D163" s="363"/>
      <c r="E163" s="327" t="s">
        <v>1570</v>
      </c>
      <c r="F163" s="326" t="s">
        <v>1371</v>
      </c>
      <c r="G163" s="365" t="s">
        <v>2051</v>
      </c>
      <c r="H163" s="365" t="s">
        <v>778</v>
      </c>
      <c r="I163" s="365">
        <v>14221</v>
      </c>
      <c r="J163" s="350" t="s">
        <v>1571</v>
      </c>
      <c r="K163" s="350" t="s">
        <v>1364</v>
      </c>
      <c r="L163" s="350" t="s">
        <v>1479</v>
      </c>
      <c r="M163" s="366">
        <v>55458</v>
      </c>
      <c r="N163" s="295">
        <v>12436079.903999999</v>
      </c>
      <c r="O163" s="295">
        <v>330260.7</v>
      </c>
      <c r="P163" s="295">
        <v>0</v>
      </c>
      <c r="Q163" s="295"/>
      <c r="R163" s="295">
        <f t="shared" si="4"/>
        <v>12766340.603999998</v>
      </c>
      <c r="S163" s="295"/>
      <c r="T163" s="295"/>
      <c r="U163" s="253">
        <v>4</v>
      </c>
      <c r="V163" s="253">
        <v>6</v>
      </c>
      <c r="W163" s="253">
        <v>1972</v>
      </c>
      <c r="X163" s="297">
        <v>1</v>
      </c>
      <c r="Y163" s="348">
        <v>1</v>
      </c>
      <c r="Z163" s="254"/>
      <c r="AA163" s="295"/>
      <c r="AB163" s="309"/>
      <c r="AC163" s="309"/>
    </row>
    <row r="164" spans="2:29" s="253" customFormat="1" ht="27.6" customHeight="1" x14ac:dyDescent="0.35">
      <c r="B164" s="363" t="s">
        <v>28</v>
      </c>
      <c r="C164" s="363" t="s">
        <v>2582</v>
      </c>
      <c r="D164" s="363"/>
      <c r="E164" s="327" t="s">
        <v>29</v>
      </c>
      <c r="F164" s="326" t="s">
        <v>1371</v>
      </c>
      <c r="G164" s="365" t="s">
        <v>2050</v>
      </c>
      <c r="H164" s="365" t="s">
        <v>778</v>
      </c>
      <c r="I164" s="365">
        <v>14221</v>
      </c>
      <c r="J164" s="350" t="s">
        <v>675</v>
      </c>
      <c r="K164" s="350" t="s">
        <v>1364</v>
      </c>
      <c r="L164" s="350" t="s">
        <v>1479</v>
      </c>
      <c r="M164" s="366">
        <v>55413</v>
      </c>
      <c r="N164" s="295">
        <v>12310179.162</v>
      </c>
      <c r="O164" s="295">
        <v>229836.6</v>
      </c>
      <c r="P164" s="295">
        <v>0</v>
      </c>
      <c r="Q164" s="295"/>
      <c r="R164" s="295">
        <f t="shared" si="4"/>
        <v>12540015.762</v>
      </c>
      <c r="S164" s="295"/>
      <c r="T164" s="295"/>
      <c r="U164" s="253">
        <v>4</v>
      </c>
      <c r="V164" s="253">
        <v>6</v>
      </c>
      <c r="W164" s="253">
        <v>1972</v>
      </c>
      <c r="X164" s="297">
        <v>1</v>
      </c>
      <c r="Y164" s="348">
        <v>1</v>
      </c>
      <c r="Z164" s="254"/>
      <c r="AA164" s="295"/>
      <c r="AB164" s="309"/>
      <c r="AC164" s="309"/>
    </row>
    <row r="165" spans="2:29" s="253" customFormat="1" ht="27.6" customHeight="1" x14ac:dyDescent="0.35">
      <c r="B165" s="363" t="s">
        <v>569</v>
      </c>
      <c r="C165" s="363" t="s">
        <v>2582</v>
      </c>
      <c r="D165" s="363"/>
      <c r="E165" s="327" t="s">
        <v>570</v>
      </c>
      <c r="F165" s="326" t="s">
        <v>1371</v>
      </c>
      <c r="G165" s="365" t="s">
        <v>2051</v>
      </c>
      <c r="H165" s="365" t="s">
        <v>778</v>
      </c>
      <c r="I165" s="365">
        <v>14221</v>
      </c>
      <c r="J165" s="350" t="s">
        <v>2190</v>
      </c>
      <c r="K165" s="350" t="s">
        <v>1364</v>
      </c>
      <c r="L165" s="350" t="s">
        <v>1479</v>
      </c>
      <c r="M165" s="366">
        <v>64243</v>
      </c>
      <c r="N165" s="295">
        <v>14292335.471999999</v>
      </c>
      <c r="O165" s="295">
        <v>170824.5</v>
      </c>
      <c r="P165" s="295">
        <v>0</v>
      </c>
      <c r="Q165" s="295"/>
      <c r="R165" s="295">
        <f t="shared" si="4"/>
        <v>14463159.971999999</v>
      </c>
      <c r="S165" s="295"/>
      <c r="T165" s="295"/>
      <c r="U165" s="253">
        <v>4</v>
      </c>
      <c r="V165" s="253">
        <v>6</v>
      </c>
      <c r="W165" s="253">
        <v>1972</v>
      </c>
      <c r="X165" s="297">
        <v>1</v>
      </c>
      <c r="Y165" s="348">
        <v>1</v>
      </c>
      <c r="Z165" s="254"/>
      <c r="AA165" s="295"/>
      <c r="AB165" s="309"/>
      <c r="AC165" s="309"/>
    </row>
    <row r="166" spans="2:29" s="253" customFormat="1" ht="27.6" customHeight="1" x14ac:dyDescent="0.35">
      <c r="B166" s="363" t="s">
        <v>1607</v>
      </c>
      <c r="C166" s="363" t="s">
        <v>2582</v>
      </c>
      <c r="D166" s="363"/>
      <c r="E166" s="364">
        <v>1280500000</v>
      </c>
      <c r="F166" s="326" t="s">
        <v>229</v>
      </c>
      <c r="G166" s="365" t="s">
        <v>2052</v>
      </c>
      <c r="H166" s="365" t="s">
        <v>778</v>
      </c>
      <c r="I166" s="365">
        <v>11794</v>
      </c>
      <c r="J166" s="350" t="s">
        <v>228</v>
      </c>
      <c r="M166" s="309"/>
      <c r="N166" s="295"/>
      <c r="O166" s="295"/>
      <c r="P166" s="295"/>
      <c r="Q166" s="295"/>
      <c r="R166" s="295"/>
      <c r="S166" s="295"/>
      <c r="T166" s="295"/>
      <c r="X166" s="282"/>
      <c r="Z166" s="254"/>
      <c r="AA166" s="362"/>
      <c r="AB166" s="309"/>
      <c r="AC166" s="309"/>
    </row>
    <row r="167" spans="2:29" s="253" customFormat="1" ht="27.6" customHeight="1" x14ac:dyDescent="0.35">
      <c r="B167" s="363" t="s">
        <v>230</v>
      </c>
      <c r="C167" s="363" t="s">
        <v>2582</v>
      </c>
      <c r="D167" s="363"/>
      <c r="E167" s="327" t="s">
        <v>231</v>
      </c>
      <c r="F167" s="326" t="s">
        <v>229</v>
      </c>
      <c r="G167" s="365" t="s">
        <v>2052</v>
      </c>
      <c r="H167" s="365" t="s">
        <v>778</v>
      </c>
      <c r="I167" s="365">
        <v>11794</v>
      </c>
      <c r="J167" s="350" t="s">
        <v>1640</v>
      </c>
      <c r="K167" s="350" t="s">
        <v>232</v>
      </c>
      <c r="L167" s="350" t="s">
        <v>1365</v>
      </c>
      <c r="M167" s="366">
        <v>288860</v>
      </c>
      <c r="N167" s="295">
        <v>16073674.896000002</v>
      </c>
      <c r="O167" s="295">
        <v>0</v>
      </c>
      <c r="P167" s="295">
        <v>0</v>
      </c>
      <c r="Q167" s="295"/>
      <c r="R167" s="295">
        <f t="shared" ref="R167:R228" si="5">SUM(N167:Q167)</f>
        <v>16073674.896000002</v>
      </c>
      <c r="S167" s="295"/>
      <c r="T167" s="295"/>
      <c r="U167" s="253">
        <v>11</v>
      </c>
      <c r="V167" s="253">
        <v>4</v>
      </c>
      <c r="W167" s="253">
        <v>1980</v>
      </c>
      <c r="X167" s="282"/>
      <c r="Y167" s="348"/>
      <c r="Z167" s="254"/>
      <c r="AA167" s="295"/>
      <c r="AB167" s="309"/>
      <c r="AC167" s="309"/>
    </row>
    <row r="168" spans="2:29" s="253" customFormat="1" ht="27.6" customHeight="1" x14ac:dyDescent="0.35">
      <c r="B168" s="363" t="s">
        <v>233</v>
      </c>
      <c r="C168" s="363" t="s">
        <v>2582</v>
      </c>
      <c r="D168" s="363"/>
      <c r="E168" s="327" t="s">
        <v>234</v>
      </c>
      <c r="F168" s="326" t="s">
        <v>2343</v>
      </c>
      <c r="G168" s="365" t="s">
        <v>2052</v>
      </c>
      <c r="H168" s="365" t="s">
        <v>778</v>
      </c>
      <c r="I168" s="365">
        <v>11794</v>
      </c>
      <c r="J168" s="350" t="s">
        <v>235</v>
      </c>
      <c r="K168" s="350" t="s">
        <v>1364</v>
      </c>
      <c r="L168" s="350" t="s">
        <v>794</v>
      </c>
      <c r="M168" s="366">
        <v>157067</v>
      </c>
      <c r="N168" s="295">
        <v>34926530.634000003</v>
      </c>
      <c r="O168" s="295">
        <v>1357278.3</v>
      </c>
      <c r="P168" s="295">
        <v>0</v>
      </c>
      <c r="Q168" s="295"/>
      <c r="R168" s="295">
        <f t="shared" si="5"/>
        <v>36283808.934</v>
      </c>
      <c r="S168" s="295"/>
      <c r="T168" s="295"/>
      <c r="U168" s="253">
        <v>4</v>
      </c>
      <c r="V168" s="253">
        <v>4</v>
      </c>
      <c r="W168" s="253">
        <v>1962</v>
      </c>
      <c r="X168" s="348">
        <v>0.01</v>
      </c>
      <c r="Y168" s="348">
        <v>1</v>
      </c>
      <c r="Z168" s="254"/>
      <c r="AA168" s="295"/>
      <c r="AB168" s="309"/>
      <c r="AC168" s="309"/>
    </row>
    <row r="169" spans="2:29" s="253" customFormat="1" ht="27.6" customHeight="1" x14ac:dyDescent="0.35">
      <c r="B169" s="363" t="s">
        <v>1925</v>
      </c>
      <c r="C169" s="363" t="s">
        <v>2582</v>
      </c>
      <c r="D169" s="363"/>
      <c r="E169" s="364">
        <v>1280500031</v>
      </c>
      <c r="F169" s="326" t="s">
        <v>2343</v>
      </c>
      <c r="G169" s="365" t="s">
        <v>2052</v>
      </c>
      <c r="H169" s="365" t="s">
        <v>778</v>
      </c>
      <c r="I169" s="365">
        <v>11794</v>
      </c>
      <c r="J169" s="350" t="s">
        <v>1926</v>
      </c>
      <c r="K169" s="350" t="s">
        <v>1364</v>
      </c>
      <c r="L169" s="350" t="s">
        <v>1365</v>
      </c>
      <c r="M169" s="366">
        <v>51635</v>
      </c>
      <c r="N169" s="295">
        <v>10148016.006000001</v>
      </c>
      <c r="O169" s="295">
        <v>204989.4</v>
      </c>
      <c r="P169" s="295">
        <v>0</v>
      </c>
      <c r="Q169" s="295"/>
      <c r="R169" s="295">
        <f t="shared" si="5"/>
        <v>10353005.406000001</v>
      </c>
      <c r="S169" s="295"/>
      <c r="T169" s="295"/>
      <c r="V169" s="253">
        <v>3</v>
      </c>
      <c r="W169" s="253">
        <v>1964</v>
      </c>
      <c r="X169" s="348">
        <v>0.01</v>
      </c>
      <c r="Y169" s="348">
        <v>1</v>
      </c>
      <c r="Z169" s="254"/>
      <c r="AA169" s="295"/>
      <c r="AB169" s="309"/>
      <c r="AC169" s="309"/>
    </row>
    <row r="170" spans="2:29" s="253" customFormat="1" ht="27.6" customHeight="1" x14ac:dyDescent="0.35">
      <c r="B170" s="363" t="s">
        <v>1927</v>
      </c>
      <c r="C170" s="363" t="s">
        <v>2582</v>
      </c>
      <c r="D170" s="363"/>
      <c r="E170" s="364">
        <v>1280500032</v>
      </c>
      <c r="F170" s="326" t="s">
        <v>2343</v>
      </c>
      <c r="G170" s="365" t="s">
        <v>2052</v>
      </c>
      <c r="H170" s="365" t="s">
        <v>778</v>
      </c>
      <c r="I170" s="365">
        <v>11794</v>
      </c>
      <c r="J170" s="350" t="s">
        <v>1928</v>
      </c>
      <c r="K170" s="350" t="s">
        <v>1364</v>
      </c>
      <c r="L170" s="350" t="s">
        <v>1365</v>
      </c>
      <c r="M170" s="366">
        <v>46433</v>
      </c>
      <c r="N170" s="295">
        <v>10320739.338000001</v>
      </c>
      <c r="O170" s="295">
        <v>206024.7</v>
      </c>
      <c r="P170" s="295">
        <v>0</v>
      </c>
      <c r="Q170" s="295"/>
      <c r="R170" s="295">
        <f t="shared" si="5"/>
        <v>10526764.038000001</v>
      </c>
      <c r="S170" s="295"/>
      <c r="T170" s="295"/>
      <c r="U170" s="253">
        <v>4</v>
      </c>
      <c r="V170" s="253">
        <v>3</v>
      </c>
      <c r="W170" s="253">
        <v>1965</v>
      </c>
      <c r="X170" s="348">
        <v>0.01</v>
      </c>
      <c r="Y170" s="348">
        <v>1</v>
      </c>
      <c r="Z170" s="254"/>
      <c r="AA170" s="295"/>
      <c r="AB170" s="309"/>
      <c r="AC170" s="309"/>
    </row>
    <row r="171" spans="2:29" s="253" customFormat="1" ht="27.6" customHeight="1" x14ac:dyDescent="0.35">
      <c r="B171" s="363" t="s">
        <v>198</v>
      </c>
      <c r="C171" s="363" t="s">
        <v>2582</v>
      </c>
      <c r="D171" s="363"/>
      <c r="E171" s="327" t="s">
        <v>199</v>
      </c>
      <c r="F171" s="326" t="s">
        <v>201</v>
      </c>
      <c r="G171" s="365" t="s">
        <v>2052</v>
      </c>
      <c r="H171" s="365" t="s">
        <v>778</v>
      </c>
      <c r="I171" s="365">
        <v>11794</v>
      </c>
      <c r="J171" s="350" t="s">
        <v>200</v>
      </c>
      <c r="K171" s="350" t="s">
        <v>1364</v>
      </c>
      <c r="L171" s="350" t="s">
        <v>1365</v>
      </c>
      <c r="M171" s="366">
        <v>121320</v>
      </c>
      <c r="N171" s="295">
        <v>29275564.272000004</v>
      </c>
      <c r="O171" s="295">
        <v>522826.5</v>
      </c>
      <c r="P171" s="295">
        <v>0</v>
      </c>
      <c r="Q171" s="295"/>
      <c r="R171" s="295">
        <f t="shared" si="5"/>
        <v>29798390.772000004</v>
      </c>
      <c r="S171" s="295"/>
      <c r="T171" s="295"/>
      <c r="U171" s="253">
        <v>4</v>
      </c>
      <c r="V171" s="253">
        <v>3</v>
      </c>
      <c r="W171" s="253">
        <v>1964</v>
      </c>
      <c r="X171" s="348">
        <v>0.01</v>
      </c>
      <c r="Y171" s="348">
        <v>1</v>
      </c>
      <c r="Z171" s="254"/>
      <c r="AA171" s="295"/>
      <c r="AB171" s="309"/>
      <c r="AC171" s="309"/>
    </row>
    <row r="172" spans="2:29" s="253" customFormat="1" ht="27.6" customHeight="1" x14ac:dyDescent="0.35">
      <c r="B172" s="363" t="s">
        <v>1029</v>
      </c>
      <c r="C172" s="363" t="s">
        <v>2582</v>
      </c>
      <c r="D172" s="363"/>
      <c r="E172" s="364">
        <v>1280500034</v>
      </c>
      <c r="F172" s="326" t="s">
        <v>1031</v>
      </c>
      <c r="G172" s="365" t="s">
        <v>2052</v>
      </c>
      <c r="H172" s="365" t="s">
        <v>778</v>
      </c>
      <c r="I172" s="365">
        <v>11794</v>
      </c>
      <c r="J172" s="350" t="s">
        <v>1030</v>
      </c>
      <c r="K172" s="350" t="s">
        <v>1364</v>
      </c>
      <c r="L172" s="350" t="s">
        <v>1365</v>
      </c>
      <c r="M172" s="366">
        <v>73168</v>
      </c>
      <c r="N172" s="295">
        <v>17480433.600000001</v>
      </c>
      <c r="O172" s="295">
        <v>299201.7</v>
      </c>
      <c r="P172" s="295">
        <v>0</v>
      </c>
      <c r="Q172" s="295"/>
      <c r="R172" s="295">
        <f t="shared" si="5"/>
        <v>17779635.300000001</v>
      </c>
      <c r="S172" s="295"/>
      <c r="T172" s="295"/>
      <c r="U172" s="253">
        <v>4</v>
      </c>
      <c r="V172" s="253">
        <v>3</v>
      </c>
      <c r="W172" s="253">
        <v>1965</v>
      </c>
      <c r="X172" s="348">
        <v>0.01</v>
      </c>
      <c r="Y172" s="348">
        <v>1</v>
      </c>
      <c r="Z172" s="254"/>
      <c r="AA172" s="295"/>
      <c r="AB172" s="309"/>
      <c r="AC172" s="309"/>
    </row>
    <row r="173" spans="2:29" s="253" customFormat="1" ht="27.6" customHeight="1" x14ac:dyDescent="0.35">
      <c r="B173" s="363" t="s">
        <v>1032</v>
      </c>
      <c r="C173" s="363" t="s">
        <v>2582</v>
      </c>
      <c r="D173" s="363"/>
      <c r="E173" s="364">
        <v>1280500035</v>
      </c>
      <c r="F173" s="326" t="s">
        <v>1031</v>
      </c>
      <c r="G173" s="365" t="s">
        <v>2052</v>
      </c>
      <c r="H173" s="365" t="s">
        <v>778</v>
      </c>
      <c r="I173" s="365">
        <v>11794</v>
      </c>
      <c r="J173" s="350" t="s">
        <v>1033</v>
      </c>
      <c r="K173" s="350" t="s">
        <v>1364</v>
      </c>
      <c r="L173" s="350" t="s">
        <v>1365</v>
      </c>
      <c r="M173" s="366">
        <v>69477</v>
      </c>
      <c r="N173" s="295">
        <v>16407676.038000001</v>
      </c>
      <c r="O173" s="295">
        <v>302307.59999999998</v>
      </c>
      <c r="P173" s="295">
        <v>0</v>
      </c>
      <c r="Q173" s="295"/>
      <c r="R173" s="295">
        <f t="shared" si="5"/>
        <v>16709983.638</v>
      </c>
      <c r="S173" s="295"/>
      <c r="T173" s="295"/>
      <c r="U173" s="253">
        <v>4</v>
      </c>
      <c r="V173" s="253">
        <v>3</v>
      </c>
      <c r="W173" s="253">
        <v>1965</v>
      </c>
      <c r="X173" s="348">
        <v>0.01</v>
      </c>
      <c r="Y173" s="348">
        <v>1</v>
      </c>
      <c r="Z173" s="254"/>
      <c r="AA173" s="295"/>
      <c r="AB173" s="309"/>
      <c r="AC173" s="309"/>
    </row>
    <row r="174" spans="2:29" s="253" customFormat="1" ht="27.6" customHeight="1" x14ac:dyDescent="0.35">
      <c r="B174" s="363" t="s">
        <v>1034</v>
      </c>
      <c r="C174" s="363" t="s">
        <v>2582</v>
      </c>
      <c r="D174" s="363"/>
      <c r="E174" s="364">
        <v>1280500061</v>
      </c>
      <c r="F174" s="326" t="s">
        <v>1036</v>
      </c>
      <c r="G174" s="365" t="s">
        <v>2052</v>
      </c>
      <c r="H174" s="365" t="s">
        <v>778</v>
      </c>
      <c r="I174" s="365">
        <v>11794</v>
      </c>
      <c r="J174" s="350" t="s">
        <v>1035</v>
      </c>
      <c r="K174" s="350" t="s">
        <v>1364</v>
      </c>
      <c r="L174" s="350" t="s">
        <v>1365</v>
      </c>
      <c r="M174" s="366">
        <v>49717</v>
      </c>
      <c r="N174" s="295">
        <v>12684759.881999999</v>
      </c>
      <c r="O174" s="295">
        <v>221554.2</v>
      </c>
      <c r="P174" s="295">
        <v>0</v>
      </c>
      <c r="Q174" s="295"/>
      <c r="R174" s="295">
        <f t="shared" si="5"/>
        <v>12906314.081999999</v>
      </c>
      <c r="S174" s="295"/>
      <c r="T174" s="295"/>
      <c r="U174" s="253">
        <v>4</v>
      </c>
      <c r="V174" s="253">
        <v>3</v>
      </c>
      <c r="W174" s="253">
        <v>1967</v>
      </c>
      <c r="X174" s="348">
        <v>0.01</v>
      </c>
      <c r="Y174" s="348">
        <v>1</v>
      </c>
      <c r="Z174" s="254"/>
      <c r="AA174" s="295"/>
      <c r="AB174" s="309"/>
      <c r="AC174" s="309"/>
    </row>
    <row r="175" spans="2:29" s="253" customFormat="1" ht="27.6" customHeight="1" x14ac:dyDescent="0.35">
      <c r="B175" s="363" t="s">
        <v>1037</v>
      </c>
      <c r="C175" s="363" t="s">
        <v>2582</v>
      </c>
      <c r="D175" s="363"/>
      <c r="E175" s="364">
        <v>1280500062</v>
      </c>
      <c r="F175" s="326" t="s">
        <v>1036</v>
      </c>
      <c r="G175" s="365" t="s">
        <v>2052</v>
      </c>
      <c r="H175" s="365" t="s">
        <v>778</v>
      </c>
      <c r="I175" s="365">
        <v>11794</v>
      </c>
      <c r="J175" s="350" t="s">
        <v>1038</v>
      </c>
      <c r="K175" s="350" t="s">
        <v>1364</v>
      </c>
      <c r="L175" s="350" t="s">
        <v>1365</v>
      </c>
      <c r="M175" s="366">
        <v>49717</v>
      </c>
      <c r="N175" s="295">
        <v>13636819.211999999</v>
      </c>
      <c r="O175" s="295">
        <v>235013.1</v>
      </c>
      <c r="P175" s="295">
        <v>0</v>
      </c>
      <c r="Q175" s="295"/>
      <c r="R175" s="295">
        <f t="shared" si="5"/>
        <v>13871832.311999999</v>
      </c>
      <c r="S175" s="295"/>
      <c r="T175" s="295"/>
      <c r="U175" s="253">
        <v>4</v>
      </c>
      <c r="V175" s="253">
        <v>3</v>
      </c>
      <c r="W175" s="253">
        <v>1967</v>
      </c>
      <c r="X175" s="348">
        <v>0.01</v>
      </c>
      <c r="Y175" s="348">
        <v>1</v>
      </c>
      <c r="Z175" s="254"/>
      <c r="AA175" s="295"/>
      <c r="AB175" s="309"/>
      <c r="AC175" s="309"/>
    </row>
    <row r="176" spans="2:29" s="253" customFormat="1" ht="27.6" customHeight="1" x14ac:dyDescent="0.35">
      <c r="B176" s="363" t="s">
        <v>636</v>
      </c>
      <c r="C176" s="363" t="s">
        <v>2582</v>
      </c>
      <c r="D176" s="363"/>
      <c r="E176" s="364">
        <v>1280500063</v>
      </c>
      <c r="F176" s="326" t="s">
        <v>1036</v>
      </c>
      <c r="G176" s="365" t="s">
        <v>2052</v>
      </c>
      <c r="H176" s="365" t="s">
        <v>778</v>
      </c>
      <c r="I176" s="365">
        <v>11794</v>
      </c>
      <c r="J176" s="350" t="s">
        <v>1039</v>
      </c>
      <c r="K176" s="350" t="s">
        <v>1364</v>
      </c>
      <c r="L176" s="350" t="s">
        <v>1365</v>
      </c>
      <c r="M176" s="366">
        <v>61353</v>
      </c>
      <c r="N176" s="295">
        <v>15474345.743999999</v>
      </c>
      <c r="O176" s="295">
        <v>215342.4</v>
      </c>
      <c r="P176" s="295">
        <v>0</v>
      </c>
      <c r="Q176" s="295"/>
      <c r="R176" s="295">
        <f t="shared" si="5"/>
        <v>15689688.143999999</v>
      </c>
      <c r="S176" s="295"/>
      <c r="T176" s="295"/>
      <c r="U176" s="253">
        <v>4</v>
      </c>
      <c r="V176" s="253">
        <v>3</v>
      </c>
      <c r="W176" s="253">
        <v>1967</v>
      </c>
      <c r="X176" s="348">
        <v>0.01</v>
      </c>
      <c r="Y176" s="348">
        <v>1</v>
      </c>
      <c r="Z176" s="254"/>
      <c r="AA176" s="295"/>
      <c r="AB176" s="309"/>
      <c r="AC176" s="309"/>
    </row>
    <row r="177" spans="2:29" s="253" customFormat="1" ht="27.6" customHeight="1" x14ac:dyDescent="0.35">
      <c r="B177" s="363" t="s">
        <v>1040</v>
      </c>
      <c r="C177" s="363" t="s">
        <v>2582</v>
      </c>
      <c r="D177" s="363"/>
      <c r="E177" s="364">
        <v>1280500064</v>
      </c>
      <c r="F177" s="326" t="s">
        <v>1036</v>
      </c>
      <c r="G177" s="365" t="s">
        <v>2052</v>
      </c>
      <c r="H177" s="365" t="s">
        <v>778</v>
      </c>
      <c r="I177" s="365">
        <v>11794</v>
      </c>
      <c r="J177" s="350" t="s">
        <v>1107</v>
      </c>
      <c r="K177" s="350" t="s">
        <v>1364</v>
      </c>
      <c r="L177" s="350" t="s">
        <v>1365</v>
      </c>
      <c r="M177" s="366">
        <v>61353</v>
      </c>
      <c r="N177" s="295">
        <v>17398233.942000002</v>
      </c>
      <c r="O177" s="295">
        <v>204989.4</v>
      </c>
      <c r="P177" s="295">
        <v>0</v>
      </c>
      <c r="Q177" s="295"/>
      <c r="R177" s="295">
        <f t="shared" si="5"/>
        <v>17603223.342</v>
      </c>
      <c r="S177" s="295"/>
      <c r="T177" s="295"/>
      <c r="U177" s="253">
        <v>4</v>
      </c>
      <c r="V177" s="253">
        <v>3</v>
      </c>
      <c r="W177" s="253">
        <v>1967</v>
      </c>
      <c r="X177" s="348">
        <v>0.01</v>
      </c>
      <c r="Y177" s="348">
        <v>1</v>
      </c>
      <c r="Z177" s="254"/>
      <c r="AA177" s="295"/>
      <c r="AB177" s="309"/>
      <c r="AC177" s="309"/>
    </row>
    <row r="178" spans="2:29" s="253" customFormat="1" ht="27.6" customHeight="1" x14ac:dyDescent="0.35">
      <c r="B178" s="363" t="s">
        <v>1108</v>
      </c>
      <c r="C178" s="363" t="s">
        <v>2582</v>
      </c>
      <c r="D178" s="363"/>
      <c r="E178" s="364">
        <v>1280500065</v>
      </c>
      <c r="F178" s="326" t="s">
        <v>1036</v>
      </c>
      <c r="G178" s="365" t="s">
        <v>2052</v>
      </c>
      <c r="H178" s="365" t="s">
        <v>778</v>
      </c>
      <c r="I178" s="365">
        <v>11794</v>
      </c>
      <c r="J178" s="350" t="s">
        <v>1109</v>
      </c>
      <c r="K178" s="350" t="s">
        <v>1364</v>
      </c>
      <c r="L178" s="350" t="s">
        <v>1365</v>
      </c>
      <c r="M178" s="366">
        <v>49717</v>
      </c>
      <c r="N178" s="295">
        <v>13670115.276000001</v>
      </c>
      <c r="O178" s="295">
        <v>201883.5</v>
      </c>
      <c r="P178" s="295">
        <v>0</v>
      </c>
      <c r="Q178" s="295"/>
      <c r="R178" s="295">
        <f t="shared" si="5"/>
        <v>13871998.776000001</v>
      </c>
      <c r="S178" s="295"/>
      <c r="T178" s="295"/>
      <c r="U178" s="253">
        <v>4</v>
      </c>
      <c r="V178" s="253">
        <v>3</v>
      </c>
      <c r="W178" s="253">
        <v>1967</v>
      </c>
      <c r="X178" s="348">
        <v>0.01</v>
      </c>
      <c r="Y178" s="348">
        <v>1</v>
      </c>
      <c r="Z178" s="254"/>
      <c r="AA178" s="295"/>
      <c r="AB178" s="309"/>
      <c r="AC178" s="309"/>
    </row>
    <row r="179" spans="2:29" s="253" customFormat="1" ht="27.6" customHeight="1" x14ac:dyDescent="0.35">
      <c r="B179" s="363" t="s">
        <v>748</v>
      </c>
      <c r="C179" s="363" t="s">
        <v>2582</v>
      </c>
      <c r="D179" s="363"/>
      <c r="E179" s="364">
        <v>1280500071</v>
      </c>
      <c r="F179" s="326" t="s">
        <v>750</v>
      </c>
      <c r="G179" s="365" t="s">
        <v>2052</v>
      </c>
      <c r="H179" s="365" t="s">
        <v>778</v>
      </c>
      <c r="I179" s="365">
        <v>11794</v>
      </c>
      <c r="J179" s="350" t="s">
        <v>749</v>
      </c>
      <c r="K179" s="350" t="s">
        <v>1364</v>
      </c>
      <c r="L179" s="350" t="s">
        <v>794</v>
      </c>
      <c r="M179" s="366">
        <v>53420</v>
      </c>
      <c r="N179" s="295">
        <v>11168748.468</v>
      </c>
      <c r="O179" s="295">
        <v>213271.80000000002</v>
      </c>
      <c r="P179" s="295">
        <v>0</v>
      </c>
      <c r="Q179" s="295"/>
      <c r="R179" s="295">
        <f t="shared" si="5"/>
        <v>11382020.268000001</v>
      </c>
      <c r="S179" s="295"/>
      <c r="T179" s="295"/>
      <c r="U179" s="253">
        <v>4</v>
      </c>
      <c r="V179" s="253">
        <v>3</v>
      </c>
      <c r="W179" s="253">
        <v>1968</v>
      </c>
      <c r="X179" s="348">
        <v>0.01</v>
      </c>
      <c r="Y179" s="348">
        <v>1</v>
      </c>
      <c r="Z179" s="254"/>
      <c r="AA179" s="295"/>
      <c r="AB179" s="309"/>
      <c r="AC179" s="309"/>
    </row>
    <row r="180" spans="2:29" s="253" customFormat="1" ht="27.6" customHeight="1" x14ac:dyDescent="0.35">
      <c r="B180" s="363" t="s">
        <v>751</v>
      </c>
      <c r="C180" s="363" t="s">
        <v>2582</v>
      </c>
      <c r="D180" s="363"/>
      <c r="E180" s="364">
        <v>1280500072</v>
      </c>
      <c r="F180" s="326" t="s">
        <v>750</v>
      </c>
      <c r="G180" s="365" t="s">
        <v>2052</v>
      </c>
      <c r="H180" s="365" t="s">
        <v>778</v>
      </c>
      <c r="I180" s="365">
        <v>11794</v>
      </c>
      <c r="J180" s="350" t="s">
        <v>752</v>
      </c>
      <c r="K180" s="350" t="s">
        <v>1364</v>
      </c>
      <c r="L180" s="350" t="s">
        <v>1365</v>
      </c>
      <c r="M180" s="366">
        <v>51213</v>
      </c>
      <c r="N180" s="295">
        <v>10748385.66</v>
      </c>
      <c r="O180" s="295">
        <v>217413</v>
      </c>
      <c r="P180" s="295">
        <v>0</v>
      </c>
      <c r="Q180" s="295"/>
      <c r="R180" s="295">
        <f t="shared" si="5"/>
        <v>10965798.66</v>
      </c>
      <c r="S180" s="295"/>
      <c r="T180" s="295"/>
      <c r="U180" s="253">
        <v>4</v>
      </c>
      <c r="V180" s="253">
        <v>3</v>
      </c>
      <c r="W180" s="253">
        <v>1968</v>
      </c>
      <c r="X180" s="348">
        <v>0.01</v>
      </c>
      <c r="Y180" s="348">
        <v>1</v>
      </c>
      <c r="Z180" s="254"/>
      <c r="AA180" s="295"/>
      <c r="AB180" s="309"/>
      <c r="AC180" s="309"/>
    </row>
    <row r="181" spans="2:29" s="253" customFormat="1" ht="27.6" customHeight="1" x14ac:dyDescent="0.35">
      <c r="B181" s="363" t="s">
        <v>753</v>
      </c>
      <c r="C181" s="363" t="s">
        <v>2582</v>
      </c>
      <c r="D181" s="363"/>
      <c r="E181" s="364">
        <v>1280500073</v>
      </c>
      <c r="F181" s="326" t="s">
        <v>750</v>
      </c>
      <c r="G181" s="365" t="s">
        <v>2052</v>
      </c>
      <c r="H181" s="365" t="s">
        <v>778</v>
      </c>
      <c r="I181" s="365">
        <v>11794</v>
      </c>
      <c r="J181" s="350" t="s">
        <v>830</v>
      </c>
      <c r="K181" s="350" t="s">
        <v>1364</v>
      </c>
      <c r="L181" s="350" t="s">
        <v>1365</v>
      </c>
      <c r="M181" s="366">
        <v>52020</v>
      </c>
      <c r="N181" s="295">
        <v>10904460.960000001</v>
      </c>
      <c r="O181" s="295">
        <v>209130.6</v>
      </c>
      <c r="P181" s="295">
        <v>0</v>
      </c>
      <c r="Q181" s="295"/>
      <c r="R181" s="295">
        <f t="shared" si="5"/>
        <v>11113591.560000001</v>
      </c>
      <c r="S181" s="295"/>
      <c r="T181" s="295"/>
      <c r="U181" s="253">
        <v>4</v>
      </c>
      <c r="V181" s="253">
        <v>3</v>
      </c>
      <c r="W181" s="253">
        <v>1968</v>
      </c>
      <c r="X181" s="348">
        <v>0.01</v>
      </c>
      <c r="Y181" s="348">
        <v>1</v>
      </c>
      <c r="Z181" s="254"/>
      <c r="AA181" s="295"/>
      <c r="AB181" s="309"/>
      <c r="AC181" s="309"/>
    </row>
    <row r="182" spans="2:29" s="253" customFormat="1" ht="27.6" customHeight="1" x14ac:dyDescent="0.35">
      <c r="B182" s="363" t="s">
        <v>831</v>
      </c>
      <c r="C182" s="363" t="s">
        <v>2582</v>
      </c>
      <c r="D182" s="363"/>
      <c r="E182" s="364">
        <v>1280500074</v>
      </c>
      <c r="F182" s="326" t="s">
        <v>750</v>
      </c>
      <c r="G182" s="365" t="s">
        <v>2052</v>
      </c>
      <c r="H182" s="365" t="s">
        <v>778</v>
      </c>
      <c r="I182" s="365">
        <v>11794</v>
      </c>
      <c r="J182" s="350" t="s">
        <v>832</v>
      </c>
      <c r="K182" s="350" t="s">
        <v>1364</v>
      </c>
      <c r="L182" s="350" t="s">
        <v>1365</v>
      </c>
      <c r="M182" s="366">
        <v>52020</v>
      </c>
      <c r="N182" s="295">
        <v>11455927.02</v>
      </c>
      <c r="O182" s="295">
        <v>215342.4</v>
      </c>
      <c r="P182" s="295">
        <v>0</v>
      </c>
      <c r="Q182" s="295"/>
      <c r="R182" s="295">
        <f t="shared" si="5"/>
        <v>11671269.42</v>
      </c>
      <c r="S182" s="295"/>
      <c r="T182" s="295"/>
      <c r="U182" s="253">
        <v>4</v>
      </c>
      <c r="V182" s="253">
        <v>3</v>
      </c>
      <c r="W182" s="253">
        <v>1968</v>
      </c>
      <c r="X182" s="348">
        <v>0.01</v>
      </c>
      <c r="Y182" s="348">
        <v>1</v>
      </c>
      <c r="Z182" s="254"/>
      <c r="AA182" s="295"/>
      <c r="AB182" s="309"/>
      <c r="AC182" s="309"/>
    </row>
    <row r="183" spans="2:29" s="253" customFormat="1" ht="27.6" customHeight="1" x14ac:dyDescent="0.35">
      <c r="B183" s="363" t="s">
        <v>833</v>
      </c>
      <c r="C183" s="363" t="s">
        <v>2582</v>
      </c>
      <c r="D183" s="363"/>
      <c r="E183" s="364">
        <v>1280500075</v>
      </c>
      <c r="F183" s="326" t="s">
        <v>750</v>
      </c>
      <c r="G183" s="365" t="s">
        <v>2052</v>
      </c>
      <c r="H183" s="365" t="s">
        <v>778</v>
      </c>
      <c r="I183" s="365">
        <v>11794</v>
      </c>
      <c r="J183" s="350" t="s">
        <v>834</v>
      </c>
      <c r="K183" s="350" t="s">
        <v>1364</v>
      </c>
      <c r="L183" s="350" t="s">
        <v>794</v>
      </c>
      <c r="M183" s="366">
        <v>53420</v>
      </c>
      <c r="N183" s="295">
        <v>11223895.073999999</v>
      </c>
      <c r="O183" s="295">
        <v>216377.7</v>
      </c>
      <c r="P183" s="295">
        <v>0</v>
      </c>
      <c r="Q183" s="295"/>
      <c r="R183" s="295">
        <f t="shared" si="5"/>
        <v>11440272.773999998</v>
      </c>
      <c r="S183" s="295"/>
      <c r="T183" s="295"/>
      <c r="U183" s="253">
        <v>4</v>
      </c>
      <c r="V183" s="253">
        <v>3</v>
      </c>
      <c r="W183" s="253">
        <v>1968</v>
      </c>
      <c r="X183" s="348">
        <v>0.01</v>
      </c>
      <c r="Y183" s="348">
        <v>1</v>
      </c>
      <c r="Z183" s="254"/>
      <c r="AA183" s="295"/>
      <c r="AB183" s="309"/>
      <c r="AC183" s="309"/>
    </row>
    <row r="184" spans="2:29" s="253" customFormat="1" ht="27.6" customHeight="1" x14ac:dyDescent="0.35">
      <c r="B184" s="363" t="s">
        <v>835</v>
      </c>
      <c r="C184" s="363" t="s">
        <v>2582</v>
      </c>
      <c r="D184" s="363"/>
      <c r="E184" s="364">
        <v>1280500081</v>
      </c>
      <c r="F184" s="326" t="s">
        <v>837</v>
      </c>
      <c r="G184" s="365" t="s">
        <v>2052</v>
      </c>
      <c r="H184" s="365" t="s">
        <v>778</v>
      </c>
      <c r="I184" s="365">
        <v>11794</v>
      </c>
      <c r="J184" s="350" t="s">
        <v>836</v>
      </c>
      <c r="K184" s="350" t="s">
        <v>1364</v>
      </c>
      <c r="L184" s="350" t="s">
        <v>1365</v>
      </c>
      <c r="M184" s="366">
        <v>54273</v>
      </c>
      <c r="N184" s="295">
        <v>11672351.436000001</v>
      </c>
      <c r="O184" s="295">
        <v>213271.80000000002</v>
      </c>
      <c r="P184" s="295">
        <v>0</v>
      </c>
      <c r="Q184" s="295"/>
      <c r="R184" s="295">
        <f t="shared" si="5"/>
        <v>11885623.236000001</v>
      </c>
      <c r="S184" s="295"/>
      <c r="T184" s="295"/>
      <c r="U184" s="253">
        <v>4</v>
      </c>
      <c r="V184" s="253">
        <v>3</v>
      </c>
      <c r="W184" s="253">
        <v>1969</v>
      </c>
      <c r="X184" s="348">
        <v>0.01</v>
      </c>
      <c r="Y184" s="348">
        <v>1</v>
      </c>
      <c r="Z184" s="254"/>
      <c r="AA184" s="295"/>
      <c r="AB184" s="309"/>
      <c r="AC184" s="309"/>
    </row>
    <row r="185" spans="2:29" s="253" customFormat="1" ht="27.6" customHeight="1" x14ac:dyDescent="0.35">
      <c r="B185" s="363" t="s">
        <v>838</v>
      </c>
      <c r="C185" s="363" t="s">
        <v>2582</v>
      </c>
      <c r="D185" s="363"/>
      <c r="E185" s="364">
        <v>1280500082</v>
      </c>
      <c r="F185" s="326" t="s">
        <v>837</v>
      </c>
      <c r="G185" s="365" t="s">
        <v>2052</v>
      </c>
      <c r="H185" s="365" t="s">
        <v>778</v>
      </c>
      <c r="I185" s="365">
        <v>11794</v>
      </c>
      <c r="J185" s="350" t="s">
        <v>1361</v>
      </c>
      <c r="K185" s="350" t="s">
        <v>1364</v>
      </c>
      <c r="L185" s="350" t="s">
        <v>1365</v>
      </c>
      <c r="M185" s="366">
        <v>54273</v>
      </c>
      <c r="N185" s="295">
        <v>12567183.156000001</v>
      </c>
      <c r="O185" s="295">
        <v>232942.5</v>
      </c>
      <c r="P185" s="295">
        <v>0</v>
      </c>
      <c r="Q185" s="295"/>
      <c r="R185" s="295">
        <f t="shared" si="5"/>
        <v>12800125.656000001</v>
      </c>
      <c r="S185" s="295"/>
      <c r="T185" s="295"/>
      <c r="U185" s="253">
        <v>4</v>
      </c>
      <c r="V185" s="253">
        <v>3</v>
      </c>
      <c r="W185" s="253">
        <v>1969</v>
      </c>
      <c r="X185" s="348">
        <v>0.01</v>
      </c>
      <c r="Y185" s="348">
        <v>1</v>
      </c>
      <c r="Z185" s="254"/>
      <c r="AA185" s="295"/>
      <c r="AB185" s="309"/>
      <c r="AC185" s="309"/>
    </row>
    <row r="186" spans="2:29" s="253" customFormat="1" ht="27.6" customHeight="1" x14ac:dyDescent="0.35">
      <c r="B186" s="363" t="s">
        <v>1362</v>
      </c>
      <c r="C186" s="363" t="s">
        <v>2582</v>
      </c>
      <c r="D186" s="363"/>
      <c r="E186" s="364">
        <v>1280500083</v>
      </c>
      <c r="F186" s="326" t="s">
        <v>837</v>
      </c>
      <c r="G186" s="365" t="s">
        <v>2052</v>
      </c>
      <c r="H186" s="365" t="s">
        <v>778</v>
      </c>
      <c r="I186" s="365">
        <v>11794</v>
      </c>
      <c r="J186" s="350" t="s">
        <v>575</v>
      </c>
      <c r="K186" s="350" t="s">
        <v>1364</v>
      </c>
      <c r="L186" s="350" t="s">
        <v>1365</v>
      </c>
      <c r="M186" s="366">
        <v>55154</v>
      </c>
      <c r="N186" s="295">
        <v>12739906.488</v>
      </c>
      <c r="O186" s="295">
        <v>227766</v>
      </c>
      <c r="P186" s="295">
        <v>0</v>
      </c>
      <c r="Q186" s="295"/>
      <c r="R186" s="295">
        <f t="shared" si="5"/>
        <v>12967672.488</v>
      </c>
      <c r="S186" s="295"/>
      <c r="T186" s="295"/>
      <c r="U186" s="253">
        <v>4</v>
      </c>
      <c r="V186" s="253">
        <v>3</v>
      </c>
      <c r="W186" s="253">
        <v>1969</v>
      </c>
      <c r="X186" s="348">
        <v>0.01</v>
      </c>
      <c r="Y186" s="348">
        <v>1</v>
      </c>
      <c r="Z186" s="254"/>
      <c r="AA186" s="295"/>
      <c r="AB186" s="309"/>
      <c r="AC186" s="309"/>
    </row>
    <row r="187" spans="2:29" s="253" customFormat="1" ht="27.6" customHeight="1" x14ac:dyDescent="0.35">
      <c r="B187" s="363" t="s">
        <v>882</v>
      </c>
      <c r="C187" s="363" t="s">
        <v>2582</v>
      </c>
      <c r="D187" s="363"/>
      <c r="E187" s="364">
        <v>1280500084</v>
      </c>
      <c r="F187" s="326" t="s">
        <v>837</v>
      </c>
      <c r="G187" s="365" t="s">
        <v>2052</v>
      </c>
      <c r="H187" s="365" t="s">
        <v>778</v>
      </c>
      <c r="I187" s="365">
        <v>11794</v>
      </c>
      <c r="J187" s="350" t="s">
        <v>2033</v>
      </c>
      <c r="K187" s="350" t="s">
        <v>1364</v>
      </c>
      <c r="L187" s="350" t="s">
        <v>1365</v>
      </c>
      <c r="M187" s="366">
        <v>55154</v>
      </c>
      <c r="N187" s="295">
        <v>13344438.15</v>
      </c>
      <c r="O187" s="295">
        <v>226730.7</v>
      </c>
      <c r="P187" s="295">
        <v>0</v>
      </c>
      <c r="Q187" s="295"/>
      <c r="R187" s="295">
        <f t="shared" si="5"/>
        <v>13571168.85</v>
      </c>
      <c r="S187" s="295"/>
      <c r="T187" s="295"/>
      <c r="U187" s="253">
        <v>4</v>
      </c>
      <c r="V187" s="253">
        <v>3</v>
      </c>
      <c r="W187" s="253">
        <v>1969</v>
      </c>
      <c r="X187" s="348">
        <v>0.01</v>
      </c>
      <c r="Y187" s="348">
        <v>1</v>
      </c>
      <c r="Z187" s="254"/>
      <c r="AA187" s="295"/>
      <c r="AB187" s="309"/>
      <c r="AC187" s="309"/>
    </row>
    <row r="188" spans="2:29" s="253" customFormat="1" ht="27.6" customHeight="1" x14ac:dyDescent="0.35">
      <c r="B188" s="363" t="s">
        <v>557</v>
      </c>
      <c r="C188" s="363" t="s">
        <v>2582</v>
      </c>
      <c r="D188" s="363"/>
      <c r="E188" s="364">
        <v>1280500085</v>
      </c>
      <c r="F188" s="326" t="s">
        <v>837</v>
      </c>
      <c r="G188" s="365" t="s">
        <v>2052</v>
      </c>
      <c r="H188" s="365" t="s">
        <v>778</v>
      </c>
      <c r="I188" s="365">
        <v>11794</v>
      </c>
      <c r="J188" s="350" t="s">
        <v>558</v>
      </c>
      <c r="K188" s="350" t="s">
        <v>1364</v>
      </c>
      <c r="L188" s="350" t="s">
        <v>1365</v>
      </c>
      <c r="M188" s="366">
        <v>55154</v>
      </c>
      <c r="N188" s="295">
        <v>12739906.488</v>
      </c>
      <c r="O188" s="295">
        <v>228801.30000000002</v>
      </c>
      <c r="P188" s="295">
        <v>0</v>
      </c>
      <c r="Q188" s="295"/>
      <c r="R188" s="295">
        <f t="shared" si="5"/>
        <v>12968707.788000001</v>
      </c>
      <c r="S188" s="295"/>
      <c r="T188" s="295"/>
      <c r="U188" s="253">
        <v>4</v>
      </c>
      <c r="V188" s="253">
        <v>3</v>
      </c>
      <c r="W188" s="253">
        <v>1969</v>
      </c>
      <c r="X188" s="348">
        <v>0.01</v>
      </c>
      <c r="Y188" s="348">
        <v>1</v>
      </c>
      <c r="Z188" s="254"/>
      <c r="AA188" s="295"/>
      <c r="AB188" s="309"/>
      <c r="AC188" s="309"/>
    </row>
    <row r="189" spans="2:29" s="253" customFormat="1" ht="27.6" customHeight="1" x14ac:dyDescent="0.35">
      <c r="B189" s="363" t="s">
        <v>559</v>
      </c>
      <c r="C189" s="363" t="s">
        <v>2582</v>
      </c>
      <c r="D189" s="363"/>
      <c r="E189" s="364">
        <v>1280500091</v>
      </c>
      <c r="F189" s="326" t="s">
        <v>561</v>
      </c>
      <c r="G189" s="365" t="s">
        <v>2052</v>
      </c>
      <c r="H189" s="365" t="s">
        <v>778</v>
      </c>
      <c r="I189" s="365">
        <v>11794</v>
      </c>
      <c r="J189" s="350" t="s">
        <v>560</v>
      </c>
      <c r="K189" s="350" t="s">
        <v>1364</v>
      </c>
      <c r="L189" s="350" t="s">
        <v>794</v>
      </c>
      <c r="M189" s="366">
        <v>62740</v>
      </c>
      <c r="N189" s="295">
        <v>13236225.942</v>
      </c>
      <c r="O189" s="295">
        <v>255719.1</v>
      </c>
      <c r="P189" s="295">
        <v>0</v>
      </c>
      <c r="Q189" s="295"/>
      <c r="R189" s="295">
        <f t="shared" si="5"/>
        <v>13491945.041999999</v>
      </c>
      <c r="S189" s="295"/>
      <c r="T189" s="295"/>
      <c r="U189" s="253">
        <v>4</v>
      </c>
      <c r="V189" s="253">
        <v>3</v>
      </c>
      <c r="W189" s="253">
        <v>1970</v>
      </c>
      <c r="X189" s="348">
        <v>0.01</v>
      </c>
      <c r="Y189" s="348">
        <v>1</v>
      </c>
      <c r="Z189" s="254"/>
      <c r="AA189" s="295"/>
      <c r="AB189" s="309"/>
      <c r="AC189" s="309"/>
    </row>
    <row r="190" spans="2:29" s="253" customFormat="1" ht="27.6" customHeight="1" x14ac:dyDescent="0.35">
      <c r="B190" s="363" t="s">
        <v>1309</v>
      </c>
      <c r="C190" s="363" t="s">
        <v>2582</v>
      </c>
      <c r="D190" s="363"/>
      <c r="E190" s="364">
        <v>1280500092</v>
      </c>
      <c r="F190" s="326" t="s">
        <v>561</v>
      </c>
      <c r="G190" s="365" t="s">
        <v>2052</v>
      </c>
      <c r="H190" s="365" t="s">
        <v>778</v>
      </c>
      <c r="I190" s="365">
        <v>11794</v>
      </c>
      <c r="J190" s="350" t="s">
        <v>1310</v>
      </c>
      <c r="K190" s="350" t="s">
        <v>1364</v>
      </c>
      <c r="L190" s="350" t="s">
        <v>794</v>
      </c>
      <c r="M190" s="366">
        <v>65191</v>
      </c>
      <c r="N190" s="295">
        <v>13383977.226000002</v>
      </c>
      <c r="O190" s="295">
        <v>270213.3</v>
      </c>
      <c r="P190" s="295">
        <v>0</v>
      </c>
      <c r="Q190" s="295"/>
      <c r="R190" s="295">
        <f t="shared" si="5"/>
        <v>13654190.526000002</v>
      </c>
      <c r="S190" s="295"/>
      <c r="T190" s="295"/>
      <c r="U190" s="253">
        <v>4</v>
      </c>
      <c r="V190" s="253">
        <v>3</v>
      </c>
      <c r="W190" s="253">
        <v>1970</v>
      </c>
      <c r="X190" s="348">
        <v>0.01</v>
      </c>
      <c r="Y190" s="348">
        <v>1</v>
      </c>
      <c r="Z190" s="254"/>
      <c r="AA190" s="295"/>
      <c r="AB190" s="309"/>
      <c r="AC190" s="309"/>
    </row>
    <row r="191" spans="2:29" s="253" customFormat="1" ht="27.6" customHeight="1" x14ac:dyDescent="0.35">
      <c r="B191" s="363" t="s">
        <v>1311</v>
      </c>
      <c r="C191" s="363" t="s">
        <v>2582</v>
      </c>
      <c r="D191" s="363"/>
      <c r="E191" s="364">
        <v>1280500093</v>
      </c>
      <c r="F191" s="326" t="s">
        <v>561</v>
      </c>
      <c r="G191" s="365" t="s">
        <v>2052</v>
      </c>
      <c r="H191" s="365" t="s">
        <v>778</v>
      </c>
      <c r="I191" s="365">
        <v>11794</v>
      </c>
      <c r="J191" s="350" t="s">
        <v>278</v>
      </c>
      <c r="K191" s="350" t="s">
        <v>1364</v>
      </c>
      <c r="L191" s="350" t="s">
        <v>794</v>
      </c>
      <c r="M191" s="366">
        <v>65191</v>
      </c>
      <c r="N191" s="295">
        <v>13587915.618000001</v>
      </c>
      <c r="O191" s="295">
        <v>267107.40000000002</v>
      </c>
      <c r="P191" s="295">
        <v>0</v>
      </c>
      <c r="Q191" s="295"/>
      <c r="R191" s="295">
        <f t="shared" si="5"/>
        <v>13855023.018000001</v>
      </c>
      <c r="S191" s="295"/>
      <c r="T191" s="295"/>
      <c r="U191" s="253">
        <v>4</v>
      </c>
      <c r="V191" s="253">
        <v>3</v>
      </c>
      <c r="W191" s="253">
        <v>1971</v>
      </c>
      <c r="X191" s="348">
        <v>0.01</v>
      </c>
      <c r="Y191" s="348">
        <v>1</v>
      </c>
      <c r="Z191" s="254"/>
      <c r="AA191" s="295"/>
      <c r="AB191" s="309"/>
      <c r="AC191" s="309"/>
    </row>
    <row r="192" spans="2:29" s="253" customFormat="1" ht="27.6" customHeight="1" x14ac:dyDescent="0.35">
      <c r="B192" s="363" t="s">
        <v>279</v>
      </c>
      <c r="C192" s="363" t="s">
        <v>2582</v>
      </c>
      <c r="D192" s="363"/>
      <c r="E192" s="364">
        <v>1280500094</v>
      </c>
      <c r="F192" s="326" t="s">
        <v>561</v>
      </c>
      <c r="G192" s="365" t="s">
        <v>2052</v>
      </c>
      <c r="H192" s="365" t="s">
        <v>778</v>
      </c>
      <c r="I192" s="365">
        <v>11794</v>
      </c>
      <c r="J192" s="350" t="s">
        <v>280</v>
      </c>
      <c r="K192" s="350" t="s">
        <v>1364</v>
      </c>
      <c r="L192" s="350" t="s">
        <v>794</v>
      </c>
      <c r="M192" s="366">
        <v>62740</v>
      </c>
      <c r="N192" s="295">
        <v>13192524.858000001</v>
      </c>
      <c r="O192" s="295">
        <v>241224.9</v>
      </c>
      <c r="P192" s="295">
        <v>0</v>
      </c>
      <c r="Q192" s="295"/>
      <c r="R192" s="295">
        <f t="shared" si="5"/>
        <v>13433749.758000001</v>
      </c>
      <c r="S192" s="295"/>
      <c r="T192" s="295"/>
      <c r="U192" s="253">
        <v>4</v>
      </c>
      <c r="V192" s="253">
        <v>3</v>
      </c>
      <c r="W192" s="253">
        <v>1971</v>
      </c>
      <c r="X192" s="348">
        <v>0.01</v>
      </c>
      <c r="Y192" s="348">
        <v>1</v>
      </c>
      <c r="Z192" s="254"/>
      <c r="AA192" s="295"/>
      <c r="AB192" s="309"/>
      <c r="AC192" s="309"/>
    </row>
    <row r="193" spans="2:29" s="253" customFormat="1" ht="27.6" customHeight="1" x14ac:dyDescent="0.35">
      <c r="B193" s="704" t="s">
        <v>3015</v>
      </c>
      <c r="C193" s="363" t="s">
        <v>2582</v>
      </c>
      <c r="D193" s="363"/>
      <c r="E193" s="364">
        <v>1280500100</v>
      </c>
      <c r="F193" s="326" t="s">
        <v>229</v>
      </c>
      <c r="G193" s="365" t="s">
        <v>2052</v>
      </c>
      <c r="H193" s="365" t="s">
        <v>778</v>
      </c>
      <c r="I193" s="365">
        <v>11794</v>
      </c>
      <c r="J193" s="350" t="s">
        <v>281</v>
      </c>
      <c r="K193" s="350" t="s">
        <v>1364</v>
      </c>
      <c r="L193" s="350" t="s">
        <v>1247</v>
      </c>
      <c r="M193" s="366">
        <v>3301</v>
      </c>
      <c r="N193" s="295">
        <v>471347.40600000002</v>
      </c>
      <c r="O193" s="295">
        <v>13861.800000000001</v>
      </c>
      <c r="P193" s="295">
        <v>0</v>
      </c>
      <c r="Q193" s="295"/>
      <c r="R193" s="295">
        <f t="shared" si="5"/>
        <v>485209.20600000001</v>
      </c>
      <c r="S193" s="295"/>
      <c r="T193" s="295"/>
      <c r="U193" s="253">
        <v>4</v>
      </c>
      <c r="V193" s="253">
        <v>3</v>
      </c>
      <c r="W193" s="253">
        <v>1990</v>
      </c>
      <c r="X193" s="297">
        <v>1</v>
      </c>
      <c r="Y193" s="348">
        <v>1</v>
      </c>
      <c r="Z193" s="254"/>
      <c r="AA193" s="295"/>
      <c r="AB193" s="309"/>
      <c r="AC193" s="309"/>
    </row>
    <row r="194" spans="2:29" s="253" customFormat="1" ht="27.6" customHeight="1" x14ac:dyDescent="0.35">
      <c r="B194" s="363" t="s">
        <v>319</v>
      </c>
      <c r="C194" s="363" t="s">
        <v>2582</v>
      </c>
      <c r="D194" s="363"/>
      <c r="E194" s="364">
        <v>1280500101</v>
      </c>
      <c r="F194" s="326" t="s">
        <v>322</v>
      </c>
      <c r="G194" s="365" t="s">
        <v>2052</v>
      </c>
      <c r="H194" s="365" t="s">
        <v>778</v>
      </c>
      <c r="I194" s="365">
        <v>11794</v>
      </c>
      <c r="J194" s="350" t="s">
        <v>320</v>
      </c>
      <c r="K194" s="350" t="s">
        <v>321</v>
      </c>
      <c r="L194" s="350" t="s">
        <v>1365</v>
      </c>
      <c r="M194" s="366">
        <v>36346</v>
      </c>
      <c r="N194" s="295">
        <v>7533234.4800000004</v>
      </c>
      <c r="O194" s="295">
        <v>112847.7</v>
      </c>
      <c r="P194" s="295">
        <v>0</v>
      </c>
      <c r="Q194" s="295"/>
      <c r="R194" s="295">
        <f t="shared" si="5"/>
        <v>7646082.1800000006</v>
      </c>
      <c r="S194" s="295"/>
      <c r="T194" s="295"/>
      <c r="U194" s="253">
        <v>4</v>
      </c>
      <c r="V194" s="253">
        <v>3</v>
      </c>
      <c r="W194" s="253">
        <v>1990</v>
      </c>
      <c r="X194" s="297">
        <v>1</v>
      </c>
      <c r="Y194" s="348">
        <v>1</v>
      </c>
      <c r="Z194" s="254"/>
      <c r="AA194" s="295"/>
      <c r="AB194" s="309"/>
      <c r="AC194" s="309"/>
    </row>
    <row r="195" spans="2:29" s="253" customFormat="1" ht="27.6" customHeight="1" x14ac:dyDescent="0.35">
      <c r="B195" s="363" t="s">
        <v>323</v>
      </c>
      <c r="C195" s="363" t="s">
        <v>2582</v>
      </c>
      <c r="D195" s="363"/>
      <c r="E195" s="364">
        <v>1280500102</v>
      </c>
      <c r="F195" s="326" t="s">
        <v>322</v>
      </c>
      <c r="G195" s="365" t="s">
        <v>2052</v>
      </c>
      <c r="H195" s="365" t="s">
        <v>778</v>
      </c>
      <c r="I195" s="365">
        <v>11794</v>
      </c>
      <c r="J195" s="350" t="s">
        <v>324</v>
      </c>
      <c r="K195" s="350" t="s">
        <v>321</v>
      </c>
      <c r="L195" s="350" t="s">
        <v>1365</v>
      </c>
      <c r="M195" s="366">
        <v>36346</v>
      </c>
      <c r="N195" s="295">
        <v>7689309.7800000003</v>
      </c>
      <c r="O195" s="295">
        <v>112847.7</v>
      </c>
      <c r="P195" s="295">
        <v>0</v>
      </c>
      <c r="Q195" s="295"/>
      <c r="R195" s="295">
        <f t="shared" si="5"/>
        <v>7802157.4800000004</v>
      </c>
      <c r="S195" s="295"/>
      <c r="T195" s="295"/>
      <c r="U195" s="253">
        <v>4</v>
      </c>
      <c r="V195" s="253">
        <v>3</v>
      </c>
      <c r="W195" s="253">
        <v>1990</v>
      </c>
      <c r="X195" s="297">
        <v>1</v>
      </c>
      <c r="Y195" s="348">
        <v>1</v>
      </c>
      <c r="Z195" s="254"/>
      <c r="AA195" s="295"/>
      <c r="AB195" s="309"/>
      <c r="AC195" s="309"/>
    </row>
    <row r="196" spans="2:29" s="253" customFormat="1" ht="27.6" customHeight="1" x14ac:dyDescent="0.35">
      <c r="B196" s="363" t="s">
        <v>325</v>
      </c>
      <c r="C196" s="363" t="s">
        <v>2582</v>
      </c>
      <c r="D196" s="363"/>
      <c r="E196" s="364">
        <v>1280500450</v>
      </c>
      <c r="F196" s="326" t="s">
        <v>229</v>
      </c>
      <c r="G196" s="365" t="s">
        <v>2052</v>
      </c>
      <c r="H196" s="365" t="s">
        <v>778</v>
      </c>
      <c r="I196" s="365">
        <v>11794</v>
      </c>
      <c r="J196" s="350" t="s">
        <v>326</v>
      </c>
      <c r="K196" s="350" t="s">
        <v>1364</v>
      </c>
      <c r="L196" s="350" t="s">
        <v>1479</v>
      </c>
      <c r="M196" s="366">
        <v>17000</v>
      </c>
      <c r="N196" s="295">
        <v>2925891.6240000003</v>
      </c>
      <c r="O196" s="295">
        <v>112847.7</v>
      </c>
      <c r="P196" s="295">
        <v>0</v>
      </c>
      <c r="Q196" s="295"/>
      <c r="R196" s="295">
        <f t="shared" si="5"/>
        <v>3038739.3240000005</v>
      </c>
      <c r="S196" s="295"/>
      <c r="T196" s="295"/>
      <c r="U196" s="253">
        <v>4</v>
      </c>
      <c r="V196" s="253">
        <v>1</v>
      </c>
      <c r="W196" s="253">
        <v>1980</v>
      </c>
      <c r="X196" s="297">
        <v>1</v>
      </c>
      <c r="Y196" s="348">
        <v>1</v>
      </c>
      <c r="Z196" s="254"/>
      <c r="AA196" s="295"/>
      <c r="AB196" s="309"/>
      <c r="AC196" s="309"/>
    </row>
    <row r="197" spans="2:29" s="253" customFormat="1" ht="27.6" customHeight="1" x14ac:dyDescent="0.35">
      <c r="B197" s="363" t="s">
        <v>327</v>
      </c>
      <c r="C197" s="363" t="s">
        <v>2582</v>
      </c>
      <c r="D197" s="363"/>
      <c r="E197" s="364">
        <v>1280500451</v>
      </c>
      <c r="F197" s="326" t="s">
        <v>229</v>
      </c>
      <c r="G197" s="365" t="s">
        <v>2052</v>
      </c>
      <c r="H197" s="365" t="s">
        <v>778</v>
      </c>
      <c r="I197" s="365">
        <v>11794</v>
      </c>
      <c r="J197" s="350" t="s">
        <v>328</v>
      </c>
      <c r="K197" s="350" t="s">
        <v>1364</v>
      </c>
      <c r="L197" s="350" t="s">
        <v>1479</v>
      </c>
      <c r="M197" s="366">
        <v>16527</v>
      </c>
      <c r="N197" s="295">
        <v>2853056.4840000002</v>
      </c>
      <c r="O197" s="295">
        <v>69365.100000000006</v>
      </c>
      <c r="P197" s="295">
        <v>0</v>
      </c>
      <c r="Q197" s="295"/>
      <c r="R197" s="295">
        <f t="shared" si="5"/>
        <v>2922421.5840000003</v>
      </c>
      <c r="S197" s="295"/>
      <c r="T197" s="295"/>
      <c r="U197" s="253">
        <v>4</v>
      </c>
      <c r="V197" s="253">
        <v>1</v>
      </c>
      <c r="W197" s="253">
        <v>1980</v>
      </c>
      <c r="X197" s="297">
        <v>1</v>
      </c>
      <c r="Y197" s="348">
        <v>1</v>
      </c>
      <c r="Z197" s="254"/>
      <c r="AA197" s="295"/>
      <c r="AB197" s="309"/>
      <c r="AC197" s="309"/>
    </row>
    <row r="198" spans="2:29" s="253" customFormat="1" ht="27.6" customHeight="1" x14ac:dyDescent="0.35">
      <c r="B198" s="363" t="s">
        <v>329</v>
      </c>
      <c r="C198" s="363" t="s">
        <v>2582</v>
      </c>
      <c r="D198" s="363"/>
      <c r="E198" s="364">
        <v>1280500452</v>
      </c>
      <c r="F198" s="326" t="s">
        <v>229</v>
      </c>
      <c r="G198" s="365" t="s">
        <v>2052</v>
      </c>
      <c r="H198" s="365" t="s">
        <v>778</v>
      </c>
      <c r="I198" s="365">
        <v>11794</v>
      </c>
      <c r="J198" s="350" t="s">
        <v>330</v>
      </c>
      <c r="K198" s="350" t="s">
        <v>1364</v>
      </c>
      <c r="L198" s="350" t="s">
        <v>1408</v>
      </c>
      <c r="M198" s="366">
        <v>32582</v>
      </c>
      <c r="N198" s="295">
        <v>5173375.9440000001</v>
      </c>
      <c r="O198" s="295">
        <v>136659.6</v>
      </c>
      <c r="P198" s="295">
        <v>0</v>
      </c>
      <c r="Q198" s="295"/>
      <c r="R198" s="295">
        <f t="shared" si="5"/>
        <v>5310035.5439999998</v>
      </c>
      <c r="S198" s="295"/>
      <c r="T198" s="295"/>
      <c r="U198" s="253">
        <v>4</v>
      </c>
      <c r="V198" s="253">
        <v>1</v>
      </c>
      <c r="W198" s="253">
        <v>1980</v>
      </c>
      <c r="X198" s="297">
        <v>1</v>
      </c>
      <c r="Y198" s="348">
        <v>1</v>
      </c>
      <c r="Z198" s="254"/>
      <c r="AA198" s="295"/>
      <c r="AB198" s="309"/>
      <c r="AC198" s="309"/>
    </row>
    <row r="199" spans="2:29" s="253" customFormat="1" ht="27.6" customHeight="1" x14ac:dyDescent="0.35">
      <c r="B199" s="363" t="s">
        <v>331</v>
      </c>
      <c r="C199" s="363" t="s">
        <v>2582</v>
      </c>
      <c r="D199" s="363"/>
      <c r="E199" s="364">
        <v>1280500453</v>
      </c>
      <c r="F199" s="326" t="s">
        <v>229</v>
      </c>
      <c r="G199" s="365" t="s">
        <v>2052</v>
      </c>
      <c r="H199" s="365" t="s">
        <v>778</v>
      </c>
      <c r="I199" s="365">
        <v>11794</v>
      </c>
      <c r="J199" s="350" t="s">
        <v>883</v>
      </c>
      <c r="K199" s="350" t="s">
        <v>1364</v>
      </c>
      <c r="L199" s="350" t="s">
        <v>1408</v>
      </c>
      <c r="M199" s="366">
        <v>17943</v>
      </c>
      <c r="N199" s="295">
        <v>3096533.952</v>
      </c>
      <c r="O199" s="295">
        <v>73506.3</v>
      </c>
      <c r="P199" s="295">
        <v>0</v>
      </c>
      <c r="Q199" s="295"/>
      <c r="R199" s="295">
        <f t="shared" si="5"/>
        <v>3170040.2519999999</v>
      </c>
      <c r="S199" s="295"/>
      <c r="T199" s="295"/>
      <c r="U199" s="253">
        <v>4</v>
      </c>
      <c r="V199" s="253">
        <v>1</v>
      </c>
      <c r="W199" s="253">
        <v>1980</v>
      </c>
      <c r="X199" s="297">
        <v>1</v>
      </c>
      <c r="Y199" s="348">
        <v>1</v>
      </c>
      <c r="Z199" s="254"/>
      <c r="AA199" s="295"/>
      <c r="AB199" s="309"/>
      <c r="AC199" s="309"/>
    </row>
    <row r="200" spans="2:29" s="253" customFormat="1" ht="27.6" customHeight="1" x14ac:dyDescent="0.35">
      <c r="B200" s="363" t="s">
        <v>1406</v>
      </c>
      <c r="C200" s="363" t="s">
        <v>2582</v>
      </c>
      <c r="D200" s="363"/>
      <c r="E200" s="364">
        <v>1280500454</v>
      </c>
      <c r="F200" s="326" t="s">
        <v>229</v>
      </c>
      <c r="G200" s="365" t="s">
        <v>2052</v>
      </c>
      <c r="H200" s="365" t="s">
        <v>778</v>
      </c>
      <c r="I200" s="365">
        <v>11794</v>
      </c>
      <c r="J200" s="350" t="s">
        <v>1407</v>
      </c>
      <c r="K200" s="350" t="s">
        <v>1364</v>
      </c>
      <c r="L200" s="350" t="s">
        <v>1479</v>
      </c>
      <c r="M200" s="366">
        <v>25971</v>
      </c>
      <c r="N200" s="295">
        <v>4208830.59</v>
      </c>
      <c r="O200" s="295">
        <v>109741.8</v>
      </c>
      <c r="P200" s="295">
        <v>0</v>
      </c>
      <c r="Q200" s="295"/>
      <c r="R200" s="295">
        <f t="shared" si="5"/>
        <v>4318572.3899999997</v>
      </c>
      <c r="S200" s="295"/>
      <c r="T200" s="295"/>
      <c r="U200" s="253">
        <v>4</v>
      </c>
      <c r="V200" s="253">
        <v>1</v>
      </c>
      <c r="W200" s="253">
        <v>1980</v>
      </c>
      <c r="X200" s="297">
        <v>1</v>
      </c>
      <c r="Y200" s="348">
        <v>1</v>
      </c>
      <c r="Z200" s="254"/>
      <c r="AA200" s="295"/>
      <c r="AB200" s="309"/>
      <c r="AC200" s="309"/>
    </row>
    <row r="201" spans="2:29" s="253" customFormat="1" ht="27.6" customHeight="1" x14ac:dyDescent="0.35">
      <c r="B201" s="363" t="s">
        <v>786</v>
      </c>
      <c r="C201" s="363" t="s">
        <v>2582</v>
      </c>
      <c r="D201" s="363"/>
      <c r="E201" s="364">
        <v>1280500455</v>
      </c>
      <c r="F201" s="326" t="s">
        <v>229</v>
      </c>
      <c r="G201" s="365" t="s">
        <v>2052</v>
      </c>
      <c r="H201" s="365" t="s">
        <v>778</v>
      </c>
      <c r="I201" s="365">
        <v>11794</v>
      </c>
      <c r="J201" s="350" t="s">
        <v>787</v>
      </c>
      <c r="K201" s="350" t="s">
        <v>1364</v>
      </c>
      <c r="L201" s="350" t="s">
        <v>1408</v>
      </c>
      <c r="M201" s="366">
        <v>17000</v>
      </c>
      <c r="N201" s="295">
        <v>2866583.0100000002</v>
      </c>
      <c r="O201" s="295">
        <v>71435.7</v>
      </c>
      <c r="P201" s="295">
        <v>0</v>
      </c>
      <c r="Q201" s="295"/>
      <c r="R201" s="295">
        <f t="shared" si="5"/>
        <v>2938018.7100000004</v>
      </c>
      <c r="S201" s="295"/>
      <c r="T201" s="295"/>
      <c r="U201" s="253">
        <v>4</v>
      </c>
      <c r="V201" s="253">
        <v>1</v>
      </c>
      <c r="W201" s="253">
        <v>1980</v>
      </c>
      <c r="X201" s="297">
        <v>1</v>
      </c>
      <c r="Y201" s="348">
        <v>1</v>
      </c>
      <c r="Z201" s="254"/>
      <c r="AA201" s="295"/>
      <c r="AB201" s="309"/>
      <c r="AC201" s="309"/>
    </row>
    <row r="202" spans="2:29" s="253" customFormat="1" ht="27.6" customHeight="1" x14ac:dyDescent="0.35">
      <c r="B202" s="363" t="s">
        <v>1352</v>
      </c>
      <c r="C202" s="363" t="s">
        <v>2582</v>
      </c>
      <c r="D202" s="363"/>
      <c r="E202" s="364">
        <v>1280500456</v>
      </c>
      <c r="F202" s="326" t="s">
        <v>229</v>
      </c>
      <c r="G202" s="365" t="s">
        <v>2052</v>
      </c>
      <c r="H202" s="365" t="s">
        <v>778</v>
      </c>
      <c r="I202" s="365">
        <v>11794</v>
      </c>
      <c r="J202" s="350" t="s">
        <v>1353</v>
      </c>
      <c r="K202" s="350" t="s">
        <v>1364</v>
      </c>
      <c r="L202" s="350" t="s">
        <v>1479</v>
      </c>
      <c r="M202" s="366">
        <v>17000</v>
      </c>
      <c r="N202" s="295">
        <v>2925891.6240000003</v>
      </c>
      <c r="O202" s="295">
        <v>71435.7</v>
      </c>
      <c r="P202" s="295">
        <v>0</v>
      </c>
      <c r="Q202" s="295"/>
      <c r="R202" s="295">
        <f t="shared" si="5"/>
        <v>2997327.3240000005</v>
      </c>
      <c r="S202" s="295"/>
      <c r="T202" s="295"/>
      <c r="U202" s="253">
        <v>4</v>
      </c>
      <c r="V202" s="253">
        <v>1</v>
      </c>
      <c r="W202" s="253">
        <v>1980</v>
      </c>
      <c r="X202" s="297">
        <v>1</v>
      </c>
      <c r="Y202" s="348">
        <v>1</v>
      </c>
      <c r="Z202" s="254"/>
      <c r="AA202" s="295"/>
      <c r="AB202" s="309"/>
      <c r="AC202" s="309"/>
    </row>
    <row r="203" spans="2:29" s="253" customFormat="1" ht="27.6" customHeight="1" x14ac:dyDescent="0.35">
      <c r="B203" s="363" t="s">
        <v>1354</v>
      </c>
      <c r="C203" s="363" t="s">
        <v>2582</v>
      </c>
      <c r="D203" s="363"/>
      <c r="E203" s="364">
        <v>1280500457</v>
      </c>
      <c r="F203" s="326" t="s">
        <v>229</v>
      </c>
      <c r="G203" s="365" t="s">
        <v>2052</v>
      </c>
      <c r="H203" s="365" t="s">
        <v>778</v>
      </c>
      <c r="I203" s="365">
        <v>11794</v>
      </c>
      <c r="J203" s="350" t="s">
        <v>1355</v>
      </c>
      <c r="K203" s="350" t="s">
        <v>1364</v>
      </c>
      <c r="L203" s="350" t="s">
        <v>1408</v>
      </c>
      <c r="M203" s="366">
        <v>15110</v>
      </c>
      <c r="N203" s="295">
        <v>2575242.4500000002</v>
      </c>
      <c r="O203" s="295">
        <v>62118</v>
      </c>
      <c r="P203" s="295">
        <v>0</v>
      </c>
      <c r="Q203" s="295"/>
      <c r="R203" s="295">
        <f t="shared" si="5"/>
        <v>2637360.4500000002</v>
      </c>
      <c r="S203" s="295"/>
      <c r="T203" s="295"/>
      <c r="U203" s="253">
        <v>4</v>
      </c>
      <c r="V203" s="253">
        <v>1</v>
      </c>
      <c r="W203" s="253">
        <v>1980</v>
      </c>
      <c r="X203" s="297">
        <v>1</v>
      </c>
      <c r="Y203" s="348">
        <v>1</v>
      </c>
      <c r="Z203" s="254"/>
      <c r="AA203" s="295"/>
      <c r="AB203" s="309"/>
      <c r="AC203" s="309"/>
    </row>
    <row r="204" spans="2:29" s="253" customFormat="1" ht="27.6" customHeight="1" x14ac:dyDescent="0.35">
      <c r="B204" s="363" t="s">
        <v>1856</v>
      </c>
      <c r="C204" s="363" t="s">
        <v>2582</v>
      </c>
      <c r="D204" s="363"/>
      <c r="E204" s="364">
        <v>1280500458</v>
      </c>
      <c r="F204" s="326" t="s">
        <v>229</v>
      </c>
      <c r="G204" s="365" t="s">
        <v>2052</v>
      </c>
      <c r="H204" s="365" t="s">
        <v>778</v>
      </c>
      <c r="I204" s="365">
        <v>11794</v>
      </c>
      <c r="J204" s="350" t="s">
        <v>1857</v>
      </c>
      <c r="K204" s="350" t="s">
        <v>1364</v>
      </c>
      <c r="L204" s="350" t="s">
        <v>1479</v>
      </c>
      <c r="M204" s="366">
        <v>21721</v>
      </c>
      <c r="N204" s="295">
        <v>3664648.0440000002</v>
      </c>
      <c r="O204" s="295">
        <v>94212.3</v>
      </c>
      <c r="P204" s="295">
        <v>0</v>
      </c>
      <c r="Q204" s="295"/>
      <c r="R204" s="295">
        <f t="shared" si="5"/>
        <v>3758860.344</v>
      </c>
      <c r="S204" s="295"/>
      <c r="T204" s="295"/>
      <c r="U204" s="253">
        <v>4</v>
      </c>
      <c r="V204" s="253">
        <v>1</v>
      </c>
      <c r="W204" s="253">
        <v>1980</v>
      </c>
      <c r="X204" s="297">
        <v>1</v>
      </c>
      <c r="Y204" s="348">
        <v>1</v>
      </c>
      <c r="Z204" s="254"/>
      <c r="AA204" s="295"/>
      <c r="AB204" s="309"/>
      <c r="AC204" s="309"/>
    </row>
    <row r="205" spans="2:29" s="253" customFormat="1" ht="27.6" customHeight="1" x14ac:dyDescent="0.35">
      <c r="B205" s="363" t="s">
        <v>1858</v>
      </c>
      <c r="C205" s="363" t="s">
        <v>2582</v>
      </c>
      <c r="D205" s="363"/>
      <c r="E205" s="364">
        <v>1280500459</v>
      </c>
      <c r="F205" s="326" t="s">
        <v>229</v>
      </c>
      <c r="G205" s="365" t="s">
        <v>2052</v>
      </c>
      <c r="H205" s="365" t="s">
        <v>778</v>
      </c>
      <c r="I205" s="365">
        <v>11794</v>
      </c>
      <c r="J205" s="350" t="s">
        <v>1859</v>
      </c>
      <c r="K205" s="350" t="s">
        <v>1364</v>
      </c>
      <c r="L205" s="350" t="s">
        <v>1408</v>
      </c>
      <c r="M205" s="366">
        <v>17000</v>
      </c>
      <c r="N205" s="295">
        <v>2856177.99</v>
      </c>
      <c r="O205" s="295">
        <v>71435.7</v>
      </c>
      <c r="P205" s="295">
        <v>0</v>
      </c>
      <c r="Q205" s="295"/>
      <c r="R205" s="295">
        <f t="shared" si="5"/>
        <v>2927613.6900000004</v>
      </c>
      <c r="S205" s="295"/>
      <c r="T205" s="295"/>
      <c r="U205" s="253">
        <v>4</v>
      </c>
      <c r="V205" s="253">
        <v>1</v>
      </c>
      <c r="W205" s="253">
        <v>1980</v>
      </c>
      <c r="X205" s="297">
        <v>1</v>
      </c>
      <c r="Y205" s="348">
        <v>1</v>
      </c>
      <c r="Z205" s="254"/>
      <c r="AA205" s="295"/>
      <c r="AB205" s="309"/>
      <c r="AC205" s="309"/>
    </row>
    <row r="206" spans="2:29" s="253" customFormat="1" ht="27.6" customHeight="1" x14ac:dyDescent="0.35">
      <c r="B206" s="363" t="s">
        <v>1860</v>
      </c>
      <c r="C206" s="363" t="s">
        <v>2582</v>
      </c>
      <c r="D206" s="363"/>
      <c r="E206" s="364">
        <v>1280500460</v>
      </c>
      <c r="F206" s="326" t="s">
        <v>229</v>
      </c>
      <c r="G206" s="365" t="s">
        <v>1832</v>
      </c>
      <c r="H206" s="365" t="s">
        <v>778</v>
      </c>
      <c r="I206" s="365">
        <v>11794</v>
      </c>
      <c r="J206" s="350" t="s">
        <v>1823</v>
      </c>
      <c r="K206" s="350" t="s">
        <v>1364</v>
      </c>
      <c r="L206" s="350" t="s">
        <v>1479</v>
      </c>
      <c r="M206" s="366">
        <v>16527</v>
      </c>
      <c r="N206" s="295">
        <v>2862421.0020000003</v>
      </c>
      <c r="O206" s="295">
        <v>69365.100000000006</v>
      </c>
      <c r="P206" s="295">
        <v>0</v>
      </c>
      <c r="Q206" s="295"/>
      <c r="R206" s="295">
        <f t="shared" si="5"/>
        <v>2931786.1020000004</v>
      </c>
      <c r="S206" s="295"/>
      <c r="T206" s="295"/>
      <c r="U206" s="253">
        <v>4</v>
      </c>
      <c r="V206" s="253">
        <v>1</v>
      </c>
      <c r="W206" s="253">
        <v>1980</v>
      </c>
      <c r="X206" s="297">
        <v>1</v>
      </c>
      <c r="Y206" s="348">
        <v>1</v>
      </c>
      <c r="Z206" s="254"/>
      <c r="AA206" s="295"/>
      <c r="AB206" s="309"/>
      <c r="AC206" s="309"/>
    </row>
    <row r="207" spans="2:29" s="253" customFormat="1" ht="27.6" customHeight="1" x14ac:dyDescent="0.35">
      <c r="B207" s="363" t="s">
        <v>1824</v>
      </c>
      <c r="C207" s="363" t="s">
        <v>2582</v>
      </c>
      <c r="D207" s="363"/>
      <c r="E207" s="364">
        <v>1280500461</v>
      </c>
      <c r="F207" s="326" t="s">
        <v>229</v>
      </c>
      <c r="G207" s="365" t="s">
        <v>1832</v>
      </c>
      <c r="H207" s="365" t="s">
        <v>778</v>
      </c>
      <c r="I207" s="365">
        <v>11794</v>
      </c>
      <c r="J207" s="350" t="s">
        <v>1825</v>
      </c>
      <c r="K207" s="350" t="s">
        <v>1364</v>
      </c>
      <c r="L207" s="350" t="s">
        <v>1408</v>
      </c>
      <c r="M207" s="366">
        <v>21721</v>
      </c>
      <c r="N207" s="295">
        <v>3595974.912</v>
      </c>
      <c r="O207" s="295">
        <v>95247.6</v>
      </c>
      <c r="P207" s="295">
        <v>0</v>
      </c>
      <c r="Q207" s="295"/>
      <c r="R207" s="295">
        <f t="shared" si="5"/>
        <v>3691222.5120000001</v>
      </c>
      <c r="S207" s="295"/>
      <c r="T207" s="295"/>
      <c r="U207" s="253">
        <v>4</v>
      </c>
      <c r="V207" s="253">
        <v>1</v>
      </c>
      <c r="W207" s="253">
        <v>1980</v>
      </c>
      <c r="X207" s="297">
        <v>1</v>
      </c>
      <c r="Y207" s="348">
        <v>1</v>
      </c>
      <c r="Z207" s="254"/>
      <c r="AA207" s="295"/>
      <c r="AB207" s="309"/>
      <c r="AC207" s="309"/>
    </row>
    <row r="208" spans="2:29" s="253" customFormat="1" ht="27.6" customHeight="1" x14ac:dyDescent="0.35">
      <c r="B208" s="704" t="s">
        <v>3011</v>
      </c>
      <c r="C208" s="363" t="s">
        <v>2582</v>
      </c>
      <c r="D208" s="363"/>
      <c r="E208" s="399">
        <v>1280500103</v>
      </c>
      <c r="F208" s="326" t="s">
        <v>229</v>
      </c>
      <c r="G208" s="365" t="s">
        <v>1832</v>
      </c>
      <c r="H208" s="365" t="s">
        <v>778</v>
      </c>
      <c r="I208" s="365">
        <v>11794</v>
      </c>
      <c r="J208" s="253" t="s">
        <v>3016</v>
      </c>
      <c r="K208" s="350" t="s">
        <v>1364</v>
      </c>
      <c r="L208" s="350" t="s">
        <v>1479</v>
      </c>
      <c r="M208" s="309">
        <v>39847</v>
      </c>
      <c r="N208" s="281">
        <v>7400050.2240000004</v>
      </c>
      <c r="O208" s="281">
        <v>253898.4</v>
      </c>
      <c r="P208" s="281">
        <v>0</v>
      </c>
      <c r="Q208" s="281"/>
      <c r="R208" s="295">
        <f t="shared" si="5"/>
        <v>7653948.6240000008</v>
      </c>
      <c r="S208" s="295"/>
      <c r="T208" s="295"/>
      <c r="U208" s="253">
        <v>4</v>
      </c>
      <c r="V208" s="253">
        <v>3</v>
      </c>
      <c r="W208" s="253">
        <v>2001</v>
      </c>
      <c r="X208" s="297">
        <v>1</v>
      </c>
      <c r="Y208" s="348">
        <v>1</v>
      </c>
      <c r="Z208" s="254"/>
      <c r="AA208" s="281"/>
      <c r="AB208" s="309"/>
      <c r="AC208" s="309"/>
    </row>
    <row r="209" spans="2:29" s="253" customFormat="1" ht="27.6" customHeight="1" x14ac:dyDescent="0.35">
      <c r="B209" s="704" t="s">
        <v>3012</v>
      </c>
      <c r="C209" s="363" t="s">
        <v>2582</v>
      </c>
      <c r="D209" s="363"/>
      <c r="E209" s="399">
        <v>1280500104</v>
      </c>
      <c r="F209" s="326" t="s">
        <v>229</v>
      </c>
      <c r="G209" s="365" t="s">
        <v>1832</v>
      </c>
      <c r="H209" s="365" t="s">
        <v>778</v>
      </c>
      <c r="I209" s="365">
        <v>11794</v>
      </c>
      <c r="J209" s="253" t="s">
        <v>3017</v>
      </c>
      <c r="K209" s="350" t="s">
        <v>1364</v>
      </c>
      <c r="L209" s="350" t="s">
        <v>1479</v>
      </c>
      <c r="M209" s="309">
        <v>29921</v>
      </c>
      <c r="N209" s="281">
        <v>7400050.2240000004</v>
      </c>
      <c r="O209" s="281">
        <v>253898.4</v>
      </c>
      <c r="P209" s="281">
        <v>0</v>
      </c>
      <c r="Q209" s="281"/>
      <c r="R209" s="295">
        <f t="shared" si="5"/>
        <v>7653948.6240000008</v>
      </c>
      <c r="S209" s="295"/>
      <c r="T209" s="295"/>
      <c r="U209" s="253">
        <v>4</v>
      </c>
      <c r="V209" s="253">
        <v>3</v>
      </c>
      <c r="W209" s="253">
        <v>2001</v>
      </c>
      <c r="X209" s="297">
        <v>1</v>
      </c>
      <c r="Y209" s="348">
        <v>1</v>
      </c>
      <c r="Z209" s="254"/>
      <c r="AA209" s="281"/>
      <c r="AB209" s="309"/>
      <c r="AC209" s="309"/>
    </row>
    <row r="210" spans="2:29" s="253" customFormat="1" ht="27.6" customHeight="1" x14ac:dyDescent="0.35">
      <c r="B210" s="704" t="s">
        <v>3013</v>
      </c>
      <c r="C210" s="363" t="s">
        <v>2582</v>
      </c>
      <c r="D210" s="363"/>
      <c r="E210" s="399">
        <v>1280500105</v>
      </c>
      <c r="F210" s="326" t="s">
        <v>229</v>
      </c>
      <c r="G210" s="365" t="s">
        <v>1832</v>
      </c>
      <c r="H210" s="365" t="s">
        <v>778</v>
      </c>
      <c r="I210" s="365">
        <v>11794</v>
      </c>
      <c r="J210" s="253" t="s">
        <v>3018</v>
      </c>
      <c r="K210" s="350" t="s">
        <v>1364</v>
      </c>
      <c r="L210" s="350" t="s">
        <v>1479</v>
      </c>
      <c r="M210" s="309">
        <v>39847</v>
      </c>
      <c r="N210" s="281">
        <v>7400050.2240000004</v>
      </c>
      <c r="O210" s="281">
        <v>253898.4</v>
      </c>
      <c r="P210" s="281">
        <v>0</v>
      </c>
      <c r="Q210" s="281"/>
      <c r="R210" s="295">
        <f t="shared" si="5"/>
        <v>7653948.6240000008</v>
      </c>
      <c r="S210" s="295"/>
      <c r="T210" s="295"/>
      <c r="U210" s="253">
        <v>4</v>
      </c>
      <c r="V210" s="253">
        <v>3</v>
      </c>
      <c r="W210" s="253">
        <v>2001</v>
      </c>
      <c r="X210" s="297">
        <v>1</v>
      </c>
      <c r="Y210" s="348">
        <v>1</v>
      </c>
      <c r="Z210" s="254"/>
      <c r="AA210" s="281"/>
      <c r="AB210" s="309"/>
      <c r="AC210" s="309"/>
    </row>
    <row r="211" spans="2:29" s="253" customFormat="1" ht="27.6" customHeight="1" x14ac:dyDescent="0.35">
      <c r="B211" s="704" t="s">
        <v>3014</v>
      </c>
      <c r="C211" s="363" t="s">
        <v>2582</v>
      </c>
      <c r="D211" s="363"/>
      <c r="E211" s="399">
        <v>1280500106</v>
      </c>
      <c r="F211" s="326" t="s">
        <v>229</v>
      </c>
      <c r="G211" s="365" t="s">
        <v>1832</v>
      </c>
      <c r="H211" s="365" t="s">
        <v>778</v>
      </c>
      <c r="I211" s="365">
        <v>11794</v>
      </c>
      <c r="J211" s="253" t="s">
        <v>3019</v>
      </c>
      <c r="K211" s="350" t="s">
        <v>1364</v>
      </c>
      <c r="L211" s="350" t="s">
        <v>1479</v>
      </c>
      <c r="M211" s="309">
        <v>39847</v>
      </c>
      <c r="N211" s="281">
        <v>7400050.2240000004</v>
      </c>
      <c r="O211" s="281">
        <v>253898.4</v>
      </c>
      <c r="P211" s="281">
        <v>0</v>
      </c>
      <c r="Q211" s="281"/>
      <c r="R211" s="295">
        <f t="shared" si="5"/>
        <v>7653948.6240000008</v>
      </c>
      <c r="S211" s="295"/>
      <c r="T211" s="295"/>
      <c r="U211" s="253">
        <v>4</v>
      </c>
      <c r="V211" s="253">
        <v>3</v>
      </c>
      <c r="W211" s="253">
        <v>2001</v>
      </c>
      <c r="X211" s="297">
        <v>1</v>
      </c>
      <c r="Y211" s="348">
        <v>1</v>
      </c>
      <c r="Z211" s="254"/>
      <c r="AA211" s="281"/>
      <c r="AB211" s="309"/>
      <c r="AC211" s="309"/>
    </row>
    <row r="212" spans="2:29" s="253" customFormat="1" ht="27.6" customHeight="1" x14ac:dyDescent="0.35">
      <c r="B212" s="363" t="s">
        <v>2433</v>
      </c>
      <c r="C212" s="363"/>
      <c r="D212" s="363"/>
      <c r="E212" s="364">
        <v>1280500466</v>
      </c>
      <c r="F212" s="326" t="s">
        <v>2431</v>
      </c>
      <c r="G212" s="365" t="s">
        <v>2432</v>
      </c>
      <c r="H212" s="365" t="s">
        <v>778</v>
      </c>
      <c r="I212" s="365">
        <v>11689</v>
      </c>
      <c r="J212" s="306" t="s">
        <v>2425</v>
      </c>
      <c r="K212" s="350" t="s">
        <v>1364</v>
      </c>
      <c r="L212" s="350"/>
      <c r="M212" s="309">
        <v>10353</v>
      </c>
      <c r="N212" s="281">
        <v>5202510</v>
      </c>
      <c r="O212" s="281">
        <v>127500</v>
      </c>
      <c r="P212" s="281">
        <v>0</v>
      </c>
      <c r="Q212" s="281"/>
      <c r="R212" s="295">
        <f t="shared" si="5"/>
        <v>5330010</v>
      </c>
      <c r="S212" s="295"/>
      <c r="T212" s="295"/>
      <c r="U212" s="253">
        <v>10</v>
      </c>
      <c r="V212" s="253">
        <v>3</v>
      </c>
      <c r="W212" s="253">
        <v>1966</v>
      </c>
      <c r="X212" s="297">
        <v>1</v>
      </c>
      <c r="Y212" s="297">
        <v>1</v>
      </c>
      <c r="Z212" s="254"/>
      <c r="AA212" s="281"/>
      <c r="AB212" s="309"/>
      <c r="AC212" s="309"/>
    </row>
    <row r="213" spans="2:29" s="253" customFormat="1" ht="27.6" customHeight="1" x14ac:dyDescent="0.35">
      <c r="B213" s="363" t="s">
        <v>2434</v>
      </c>
      <c r="C213" s="363"/>
      <c r="D213" s="363"/>
      <c r="E213" s="364">
        <v>1280500467</v>
      </c>
      <c r="F213" s="326" t="s">
        <v>2431</v>
      </c>
      <c r="G213" s="365" t="s">
        <v>2432</v>
      </c>
      <c r="H213" s="365" t="s">
        <v>778</v>
      </c>
      <c r="I213" s="365">
        <v>11689</v>
      </c>
      <c r="J213" s="306" t="s">
        <v>2429</v>
      </c>
      <c r="K213" s="350" t="s">
        <v>1364</v>
      </c>
      <c r="L213" s="350"/>
      <c r="M213" s="309">
        <v>10353</v>
      </c>
      <c r="N213" s="281">
        <v>5202510</v>
      </c>
      <c r="O213" s="281">
        <v>127500</v>
      </c>
      <c r="P213" s="281">
        <v>0</v>
      </c>
      <c r="Q213" s="281"/>
      <c r="R213" s="295">
        <f t="shared" si="5"/>
        <v>5330010</v>
      </c>
      <c r="S213" s="295"/>
      <c r="T213" s="295"/>
      <c r="U213" s="253">
        <v>10</v>
      </c>
      <c r="V213" s="253">
        <v>3</v>
      </c>
      <c r="W213" s="253">
        <v>1966</v>
      </c>
      <c r="X213" s="297">
        <v>1</v>
      </c>
      <c r="Y213" s="297">
        <v>1</v>
      </c>
      <c r="Z213" s="254"/>
      <c r="AA213" s="281"/>
      <c r="AB213" s="309"/>
      <c r="AC213" s="309"/>
    </row>
    <row r="214" spans="2:29" s="253" customFormat="1" ht="27.6" customHeight="1" x14ac:dyDescent="0.35">
      <c r="B214" s="363" t="s">
        <v>2435</v>
      </c>
      <c r="C214" s="363"/>
      <c r="D214" s="363"/>
      <c r="E214" s="364">
        <v>1280500468</v>
      </c>
      <c r="F214" s="326" t="s">
        <v>2431</v>
      </c>
      <c r="G214" s="365" t="s">
        <v>2432</v>
      </c>
      <c r="H214" s="365" t="s">
        <v>778</v>
      </c>
      <c r="I214" s="365">
        <v>11689</v>
      </c>
      <c r="J214" s="306" t="s">
        <v>2430</v>
      </c>
      <c r="K214" s="350" t="s">
        <v>1364</v>
      </c>
      <c r="L214" s="350"/>
      <c r="M214" s="309">
        <v>10353</v>
      </c>
      <c r="N214" s="281">
        <v>5202510</v>
      </c>
      <c r="O214" s="281">
        <v>127500</v>
      </c>
      <c r="P214" s="281">
        <v>0</v>
      </c>
      <c r="Q214" s="281"/>
      <c r="R214" s="295">
        <f t="shared" si="5"/>
        <v>5330010</v>
      </c>
      <c r="S214" s="295"/>
      <c r="T214" s="295"/>
      <c r="U214" s="253">
        <v>10</v>
      </c>
      <c r="V214" s="253">
        <v>3</v>
      </c>
      <c r="W214" s="253">
        <v>1966</v>
      </c>
      <c r="X214" s="297">
        <v>1</v>
      </c>
      <c r="Y214" s="297">
        <v>1</v>
      </c>
      <c r="Z214" s="254"/>
      <c r="AA214" s="281"/>
      <c r="AB214" s="309"/>
      <c r="AC214" s="309"/>
    </row>
    <row r="215" spans="2:29" s="253" customFormat="1" ht="27.6" customHeight="1" x14ac:dyDescent="0.35">
      <c r="B215" s="363" t="s">
        <v>2436</v>
      </c>
      <c r="C215" s="363"/>
      <c r="D215" s="363"/>
      <c r="E215" s="364">
        <v>1280500469</v>
      </c>
      <c r="F215" s="326" t="s">
        <v>2431</v>
      </c>
      <c r="G215" s="365" t="s">
        <v>2432</v>
      </c>
      <c r="H215" s="365" t="s">
        <v>778</v>
      </c>
      <c r="I215" s="365">
        <v>11689</v>
      </c>
      <c r="J215" s="306" t="s">
        <v>2426</v>
      </c>
      <c r="K215" s="350" t="s">
        <v>1364</v>
      </c>
      <c r="L215" s="350"/>
      <c r="M215" s="309">
        <v>10353</v>
      </c>
      <c r="N215" s="281">
        <v>5202510</v>
      </c>
      <c r="O215" s="281">
        <v>127500</v>
      </c>
      <c r="P215" s="281">
        <v>0</v>
      </c>
      <c r="Q215" s="281"/>
      <c r="R215" s="295">
        <f t="shared" si="5"/>
        <v>5330010</v>
      </c>
      <c r="S215" s="295"/>
      <c r="T215" s="295"/>
      <c r="U215" s="253">
        <v>10</v>
      </c>
      <c r="V215" s="253">
        <v>3</v>
      </c>
      <c r="W215" s="253">
        <v>1966</v>
      </c>
      <c r="X215" s="297">
        <v>1</v>
      </c>
      <c r="Y215" s="297">
        <v>1</v>
      </c>
      <c r="Z215" s="254"/>
      <c r="AA215" s="281"/>
      <c r="AB215" s="309"/>
      <c r="AC215" s="309"/>
    </row>
    <row r="216" spans="2:29" s="253" customFormat="1" ht="27.6" customHeight="1" x14ac:dyDescent="0.35">
      <c r="B216" s="369" t="s">
        <v>2437</v>
      </c>
      <c r="C216" s="369"/>
      <c r="D216" s="369"/>
      <c r="E216" s="364">
        <v>1280500470</v>
      </c>
      <c r="F216" s="326" t="s">
        <v>2431</v>
      </c>
      <c r="G216" s="365" t="s">
        <v>2432</v>
      </c>
      <c r="H216" s="365" t="s">
        <v>778</v>
      </c>
      <c r="I216" s="365">
        <v>11689</v>
      </c>
      <c r="J216" s="367" t="s">
        <v>2427</v>
      </c>
      <c r="K216" s="350" t="s">
        <v>1364</v>
      </c>
      <c r="L216" s="350"/>
      <c r="M216" s="309">
        <v>10353</v>
      </c>
      <c r="N216" s="281">
        <v>5202510</v>
      </c>
      <c r="O216" s="281">
        <v>127500</v>
      </c>
      <c r="P216" s="281">
        <v>0</v>
      </c>
      <c r="Q216" s="281"/>
      <c r="R216" s="295">
        <f t="shared" si="5"/>
        <v>5330010</v>
      </c>
      <c r="S216" s="295"/>
      <c r="T216" s="295"/>
      <c r="U216" s="253">
        <v>10</v>
      </c>
      <c r="V216" s="253">
        <v>3</v>
      </c>
      <c r="W216" s="253">
        <v>1966</v>
      </c>
      <c r="X216" s="297">
        <v>1</v>
      </c>
      <c r="Y216" s="297">
        <v>1</v>
      </c>
      <c r="Z216" s="254"/>
      <c r="AA216" s="281"/>
      <c r="AB216" s="309"/>
      <c r="AC216" s="309"/>
    </row>
    <row r="217" spans="2:29" s="253" customFormat="1" ht="27.6" customHeight="1" x14ac:dyDescent="0.35">
      <c r="B217" s="369" t="s">
        <v>2697</v>
      </c>
      <c r="C217" s="369"/>
      <c r="D217" s="369"/>
      <c r="E217" s="364">
        <v>1280500471</v>
      </c>
      <c r="F217" s="326" t="s">
        <v>2431</v>
      </c>
      <c r="G217" s="365" t="s">
        <v>2432</v>
      </c>
      <c r="H217" s="365" t="s">
        <v>778</v>
      </c>
      <c r="I217" s="365">
        <v>11689</v>
      </c>
      <c r="J217" s="367" t="s">
        <v>2428</v>
      </c>
      <c r="K217" s="350" t="s">
        <v>1364</v>
      </c>
      <c r="L217" s="350"/>
      <c r="M217" s="309">
        <v>10353</v>
      </c>
      <c r="N217" s="281">
        <v>5202510</v>
      </c>
      <c r="O217" s="281">
        <v>127500</v>
      </c>
      <c r="P217" s="281">
        <v>0</v>
      </c>
      <c r="Q217" s="281"/>
      <c r="R217" s="295">
        <f t="shared" si="5"/>
        <v>5330010</v>
      </c>
      <c r="S217" s="295"/>
      <c r="T217" s="295"/>
      <c r="U217" s="253">
        <v>10</v>
      </c>
      <c r="V217" s="253">
        <v>3</v>
      </c>
      <c r="W217" s="253">
        <v>1966</v>
      </c>
      <c r="X217" s="297">
        <v>1</v>
      </c>
      <c r="Y217" s="297">
        <v>1</v>
      </c>
      <c r="Z217" s="254"/>
      <c r="AA217" s="281"/>
      <c r="AB217" s="309"/>
      <c r="AC217" s="309"/>
    </row>
    <row r="218" spans="2:29" s="253" customFormat="1" ht="27.6" customHeight="1" x14ac:dyDescent="0.35">
      <c r="B218" s="706" t="s">
        <v>3055</v>
      </c>
      <c r="C218" s="369" t="s">
        <v>2582</v>
      </c>
      <c r="D218" s="369"/>
      <c r="E218" s="367">
        <v>1280500107</v>
      </c>
      <c r="F218" s="304" t="s">
        <v>1574</v>
      </c>
      <c r="G218" s="368" t="s">
        <v>1832</v>
      </c>
      <c r="H218" s="368" t="s">
        <v>778</v>
      </c>
      <c r="I218" s="368">
        <v>11794</v>
      </c>
      <c r="J218" s="253" t="s">
        <v>3056</v>
      </c>
      <c r="K218" s="253" t="s">
        <v>1364</v>
      </c>
      <c r="L218" s="253" t="s">
        <v>1880</v>
      </c>
      <c r="M218" s="309">
        <v>56085</v>
      </c>
      <c r="N218" s="281">
        <v>13519071.957067939</v>
      </c>
      <c r="O218" s="281">
        <v>471508.74835760577</v>
      </c>
      <c r="P218" s="281">
        <v>0</v>
      </c>
      <c r="Q218" s="281"/>
      <c r="R218" s="295">
        <f t="shared" si="5"/>
        <v>13990580.705425544</v>
      </c>
      <c r="S218" s="281"/>
      <c r="T218" s="281"/>
      <c r="U218" s="253">
        <v>4</v>
      </c>
      <c r="V218" s="253">
        <v>3</v>
      </c>
      <c r="W218" s="253">
        <v>2004</v>
      </c>
      <c r="X218" s="297">
        <v>1</v>
      </c>
      <c r="Y218" s="348">
        <v>1</v>
      </c>
      <c r="Z218" s="362"/>
      <c r="AA218" s="281"/>
      <c r="AB218" s="309"/>
      <c r="AC218" s="309"/>
    </row>
    <row r="219" spans="2:29" s="253" customFormat="1" ht="27.6" customHeight="1" x14ac:dyDescent="0.35">
      <c r="B219" s="706" t="s">
        <v>3057</v>
      </c>
      <c r="C219" s="369" t="s">
        <v>2582</v>
      </c>
      <c r="D219" s="369"/>
      <c r="E219" s="367">
        <v>1280500108</v>
      </c>
      <c r="F219" s="304" t="s">
        <v>1574</v>
      </c>
      <c r="G219" s="368" t="s">
        <v>1832</v>
      </c>
      <c r="H219" s="368" t="s">
        <v>778</v>
      </c>
      <c r="I219" s="368">
        <v>11794</v>
      </c>
      <c r="J219" s="253" t="s">
        <v>3058</v>
      </c>
      <c r="K219" s="253" t="s">
        <v>1364</v>
      </c>
      <c r="L219" s="253" t="s">
        <v>1880</v>
      </c>
      <c r="M219" s="309">
        <v>52195</v>
      </c>
      <c r="N219" s="281">
        <v>12581402.528290294</v>
      </c>
      <c r="O219" s="281">
        <v>438805.36900285695</v>
      </c>
      <c r="P219" s="281">
        <v>0</v>
      </c>
      <c r="Q219" s="281"/>
      <c r="R219" s="295">
        <f t="shared" si="5"/>
        <v>13020207.89729315</v>
      </c>
      <c r="S219" s="281"/>
      <c r="T219" s="281"/>
      <c r="U219" s="253">
        <v>4</v>
      </c>
      <c r="V219" s="253">
        <v>3</v>
      </c>
      <c r="W219" s="253">
        <v>2004</v>
      </c>
      <c r="X219" s="297">
        <v>1</v>
      </c>
      <c r="Y219" s="348">
        <v>1</v>
      </c>
      <c r="Z219" s="362"/>
      <c r="AA219" s="281"/>
      <c r="AB219" s="309"/>
      <c r="AC219" s="309"/>
    </row>
    <row r="220" spans="2:29" s="253" customFormat="1" ht="27.6" customHeight="1" x14ac:dyDescent="0.35">
      <c r="B220" s="706" t="s">
        <v>3059</v>
      </c>
      <c r="C220" s="369" t="s">
        <v>2582</v>
      </c>
      <c r="D220" s="369"/>
      <c r="E220" s="367">
        <v>1280500109</v>
      </c>
      <c r="F220" s="304" t="s">
        <v>1574</v>
      </c>
      <c r="G220" s="368" t="s">
        <v>1832</v>
      </c>
      <c r="H220" s="368" t="s">
        <v>778</v>
      </c>
      <c r="I220" s="368">
        <v>11794</v>
      </c>
      <c r="J220" s="253" t="s">
        <v>3060</v>
      </c>
      <c r="K220" s="253" t="s">
        <v>1364</v>
      </c>
      <c r="L220" s="253" t="s">
        <v>1880</v>
      </c>
      <c r="M220" s="309">
        <v>52195</v>
      </c>
      <c r="N220" s="281">
        <v>12581402.528290294</v>
      </c>
      <c r="O220" s="281">
        <v>438805.36900285695</v>
      </c>
      <c r="P220" s="281">
        <v>0</v>
      </c>
      <c r="Q220" s="281"/>
      <c r="R220" s="295">
        <f t="shared" si="5"/>
        <v>13020207.89729315</v>
      </c>
      <c r="S220" s="281"/>
      <c r="T220" s="281"/>
      <c r="U220" s="253">
        <v>4</v>
      </c>
      <c r="V220" s="253">
        <v>3</v>
      </c>
      <c r="W220" s="253">
        <v>2004</v>
      </c>
      <c r="X220" s="297">
        <v>1</v>
      </c>
      <c r="Y220" s="348">
        <v>1</v>
      </c>
      <c r="Z220" s="362"/>
      <c r="AA220" s="281"/>
      <c r="AB220" s="309"/>
      <c r="AC220" s="309"/>
    </row>
    <row r="221" spans="2:29" s="253" customFormat="1" ht="27.6" customHeight="1" x14ac:dyDescent="0.35">
      <c r="B221" s="706" t="s">
        <v>3061</v>
      </c>
      <c r="C221" s="369" t="s">
        <v>2582</v>
      </c>
      <c r="D221" s="369"/>
      <c r="E221" s="367">
        <v>1280500110</v>
      </c>
      <c r="F221" s="304" t="s">
        <v>1574</v>
      </c>
      <c r="G221" s="368" t="s">
        <v>1832</v>
      </c>
      <c r="H221" s="368" t="s">
        <v>778</v>
      </c>
      <c r="I221" s="368">
        <v>11794</v>
      </c>
      <c r="J221" s="253" t="s">
        <v>3062</v>
      </c>
      <c r="K221" s="253" t="s">
        <v>1364</v>
      </c>
      <c r="L221" s="253" t="s">
        <v>1880</v>
      </c>
      <c r="M221" s="309">
        <v>54790</v>
      </c>
      <c r="N221" s="281">
        <v>13206917.224351475</v>
      </c>
      <c r="O221" s="281">
        <v>460621.63363668043</v>
      </c>
      <c r="P221" s="281">
        <v>0</v>
      </c>
      <c r="Q221" s="281"/>
      <c r="R221" s="295">
        <f t="shared" si="5"/>
        <v>13667538.857988156</v>
      </c>
      <c r="S221" s="281"/>
      <c r="T221" s="281"/>
      <c r="U221" s="253">
        <v>4</v>
      </c>
      <c r="V221" s="253">
        <v>3</v>
      </c>
      <c r="W221" s="253">
        <v>2004</v>
      </c>
      <c r="X221" s="297">
        <v>1</v>
      </c>
      <c r="Y221" s="348">
        <v>1</v>
      </c>
      <c r="Z221" s="362"/>
      <c r="AA221" s="281"/>
      <c r="AB221" s="309"/>
      <c r="AC221" s="309"/>
    </row>
    <row r="222" spans="2:29" s="253" customFormat="1" ht="27.6" customHeight="1" x14ac:dyDescent="0.35">
      <c r="B222" s="706" t="s">
        <v>3063</v>
      </c>
      <c r="C222" s="369" t="s">
        <v>2582</v>
      </c>
      <c r="D222" s="369"/>
      <c r="E222" s="367">
        <v>1280500111</v>
      </c>
      <c r="F222" s="304" t="s">
        <v>1574</v>
      </c>
      <c r="G222" s="368" t="s">
        <v>1832</v>
      </c>
      <c r="H222" s="368" t="s">
        <v>778</v>
      </c>
      <c r="I222" s="368">
        <v>11794</v>
      </c>
      <c r="J222" s="253" t="s">
        <v>3064</v>
      </c>
      <c r="K222" s="253" t="s">
        <v>1364</v>
      </c>
      <c r="L222" s="253" t="s">
        <v>1880</v>
      </c>
      <c r="M222" s="309">
        <v>46620</v>
      </c>
      <c r="N222" s="281">
        <v>19661494.172524415</v>
      </c>
      <c r="O222" s="281">
        <v>337296.49024945608</v>
      </c>
      <c r="P222" s="281">
        <v>0</v>
      </c>
      <c r="Q222" s="281"/>
      <c r="R222" s="295">
        <f t="shared" si="5"/>
        <v>19998790.66277387</v>
      </c>
      <c r="S222" s="281"/>
      <c r="T222" s="281"/>
      <c r="U222" s="253">
        <v>4</v>
      </c>
      <c r="V222" s="253">
        <v>3</v>
      </c>
      <c r="W222" s="253">
        <v>2008</v>
      </c>
      <c r="X222" s="297">
        <v>1</v>
      </c>
      <c r="Y222" s="348">
        <v>1</v>
      </c>
      <c r="Z222" s="362"/>
      <c r="AA222" s="281"/>
      <c r="AB222" s="309"/>
      <c r="AC222" s="309"/>
    </row>
    <row r="223" spans="2:29" s="253" customFormat="1" ht="27.6" customHeight="1" x14ac:dyDescent="0.35">
      <c r="B223" s="706" t="s">
        <v>3065</v>
      </c>
      <c r="C223" s="369" t="s">
        <v>2582</v>
      </c>
      <c r="D223" s="369"/>
      <c r="E223" s="367">
        <v>1280500112</v>
      </c>
      <c r="F223" s="304" t="s">
        <v>1574</v>
      </c>
      <c r="G223" s="368" t="s">
        <v>1832</v>
      </c>
      <c r="H223" s="368" t="s">
        <v>778</v>
      </c>
      <c r="I223" s="368">
        <v>11794</v>
      </c>
      <c r="J223" s="253" t="s">
        <v>3066</v>
      </c>
      <c r="K223" s="253" t="s">
        <v>1364</v>
      </c>
      <c r="L223" s="253" t="s">
        <v>1880</v>
      </c>
      <c r="M223" s="309">
        <v>52195</v>
      </c>
      <c r="N223" s="281">
        <v>22012691.727475587</v>
      </c>
      <c r="O223" s="281">
        <v>377631.70975054393</v>
      </c>
      <c r="P223" s="281">
        <v>0</v>
      </c>
      <c r="Q223" s="281"/>
      <c r="R223" s="295">
        <f t="shared" si="5"/>
        <v>22390323.437226132</v>
      </c>
      <c r="S223" s="281"/>
      <c r="T223" s="281"/>
      <c r="U223" s="253">
        <v>4</v>
      </c>
      <c r="V223" s="253">
        <v>3</v>
      </c>
      <c r="W223" s="253">
        <v>2008</v>
      </c>
      <c r="X223" s="297">
        <v>1</v>
      </c>
      <c r="Y223" s="348">
        <v>1</v>
      </c>
      <c r="Z223" s="362"/>
      <c r="AA223" s="281"/>
      <c r="AB223" s="309"/>
      <c r="AC223" s="309"/>
    </row>
    <row r="224" spans="2:29" s="253" customFormat="1" ht="27.6" customHeight="1" x14ac:dyDescent="0.35">
      <c r="B224" s="363" t="s">
        <v>1826</v>
      </c>
      <c r="C224" s="363" t="s">
        <v>2582</v>
      </c>
      <c r="D224" s="363"/>
      <c r="E224" s="327" t="s">
        <v>1827</v>
      </c>
      <c r="F224" s="326" t="s">
        <v>1829</v>
      </c>
      <c r="G224" s="365" t="s">
        <v>2052</v>
      </c>
      <c r="H224" s="365" t="s">
        <v>778</v>
      </c>
      <c r="I224" s="365">
        <v>11794</v>
      </c>
      <c r="J224" s="350" t="s">
        <v>1828</v>
      </c>
      <c r="K224" s="350" t="s">
        <v>232</v>
      </c>
      <c r="L224" s="350" t="s">
        <v>1658</v>
      </c>
      <c r="M224" s="366">
        <v>563688</v>
      </c>
      <c r="N224" s="281">
        <v>24871119.306000002</v>
      </c>
      <c r="O224" s="281">
        <v>0</v>
      </c>
      <c r="P224" s="281">
        <v>0</v>
      </c>
      <c r="Q224" s="281"/>
      <c r="R224" s="295">
        <f t="shared" si="5"/>
        <v>24871119.306000002</v>
      </c>
      <c r="S224" s="295"/>
      <c r="T224" s="295"/>
      <c r="U224" s="253">
        <v>11</v>
      </c>
      <c r="V224" s="253">
        <v>4</v>
      </c>
      <c r="W224" s="253">
        <v>1981</v>
      </c>
      <c r="X224" s="282"/>
      <c r="Z224" s="254"/>
      <c r="AA224" s="281"/>
      <c r="AB224" s="309"/>
      <c r="AC224" s="309"/>
    </row>
    <row r="225" spans="2:29" s="253" customFormat="1" ht="27.6" customHeight="1" x14ac:dyDescent="0.35">
      <c r="B225" s="363" t="s">
        <v>1843</v>
      </c>
      <c r="C225" s="363" t="s">
        <v>2582</v>
      </c>
      <c r="D225" s="363"/>
      <c r="E225" s="327" t="s">
        <v>1844</v>
      </c>
      <c r="F225" s="326" t="s">
        <v>1829</v>
      </c>
      <c r="G225" s="365" t="s">
        <v>2052</v>
      </c>
      <c r="H225" s="365" t="s">
        <v>778</v>
      </c>
      <c r="I225" s="365">
        <v>11794</v>
      </c>
      <c r="J225" s="350" t="s">
        <v>1845</v>
      </c>
      <c r="K225" s="350" t="s">
        <v>232</v>
      </c>
      <c r="L225" s="350" t="s">
        <v>1659</v>
      </c>
      <c r="M225" s="366">
        <v>355652</v>
      </c>
      <c r="N225" s="281">
        <v>14646106.152000001</v>
      </c>
      <c r="O225" s="282">
        <v>0</v>
      </c>
      <c r="P225" s="282">
        <v>0</v>
      </c>
      <c r="Q225" s="282"/>
      <c r="R225" s="295">
        <f t="shared" si="5"/>
        <v>14646106.152000001</v>
      </c>
      <c r="S225" s="295"/>
      <c r="T225" s="295"/>
      <c r="U225" s="253">
        <v>11</v>
      </c>
      <c r="V225" s="253">
        <v>4</v>
      </c>
      <c r="W225" s="253">
        <v>1978</v>
      </c>
      <c r="X225" s="282"/>
      <c r="Z225" s="254"/>
      <c r="AA225" s="281"/>
      <c r="AB225" s="309"/>
      <c r="AC225" s="309"/>
    </row>
    <row r="226" spans="2:29" s="253" customFormat="1" ht="52.15" customHeight="1" x14ac:dyDescent="0.35">
      <c r="B226" s="370" t="s">
        <v>2394</v>
      </c>
      <c r="C226" s="370"/>
      <c r="D226" s="370"/>
      <c r="E226" s="364">
        <v>1280500470</v>
      </c>
      <c r="F226" s="326" t="s">
        <v>2390</v>
      </c>
      <c r="G226" s="365" t="s">
        <v>1832</v>
      </c>
      <c r="H226" s="365" t="s">
        <v>778</v>
      </c>
      <c r="I226" s="365">
        <v>11794</v>
      </c>
      <c r="J226" s="304" t="s">
        <v>2391</v>
      </c>
      <c r="K226" s="350" t="s">
        <v>2392</v>
      </c>
      <c r="L226" s="326" t="s">
        <v>2393</v>
      </c>
      <c r="M226" s="309">
        <v>179520</v>
      </c>
      <c r="N226" s="281">
        <v>58484412.596262001</v>
      </c>
      <c r="O226" s="281">
        <v>1580586.9000000001</v>
      </c>
      <c r="P226" s="281">
        <v>0</v>
      </c>
      <c r="Q226" s="281"/>
      <c r="R226" s="295">
        <f t="shared" si="5"/>
        <v>60064999.496261999</v>
      </c>
      <c r="S226" s="295"/>
      <c r="T226" s="295"/>
      <c r="U226" s="253">
        <v>4</v>
      </c>
      <c r="V226" s="253">
        <v>3</v>
      </c>
      <c r="W226" s="253">
        <v>2001</v>
      </c>
      <c r="X226" s="297">
        <v>1</v>
      </c>
      <c r="Y226" s="348">
        <v>1</v>
      </c>
      <c r="Z226" s="254"/>
      <c r="AA226" s="281"/>
      <c r="AB226" s="309"/>
      <c r="AC226" s="309"/>
    </row>
    <row r="227" spans="2:29" s="253" customFormat="1" ht="27.6" customHeight="1" x14ac:dyDescent="0.35">
      <c r="B227" s="371" t="s">
        <v>2605</v>
      </c>
      <c r="C227" s="371"/>
      <c r="D227" s="371"/>
      <c r="E227" s="372" t="s">
        <v>2602</v>
      </c>
      <c r="F227" s="326" t="s">
        <v>2603</v>
      </c>
      <c r="G227" s="365" t="s">
        <v>1832</v>
      </c>
      <c r="H227" s="365" t="s">
        <v>778</v>
      </c>
      <c r="I227" s="365">
        <v>11794</v>
      </c>
      <c r="J227" s="304" t="s">
        <v>2604</v>
      </c>
      <c r="K227" s="253" t="s">
        <v>1364</v>
      </c>
      <c r="L227" s="373" t="s">
        <v>1573</v>
      </c>
      <c r="M227" s="309">
        <v>111786</v>
      </c>
      <c r="N227" s="281">
        <v>56187108</v>
      </c>
      <c r="O227" s="281">
        <v>1785000</v>
      </c>
      <c r="P227" s="281">
        <v>0</v>
      </c>
      <c r="Q227" s="281"/>
      <c r="R227" s="295">
        <f t="shared" si="5"/>
        <v>57972108</v>
      </c>
      <c r="S227" s="295"/>
      <c r="T227" s="295"/>
      <c r="U227" s="253">
        <v>4</v>
      </c>
      <c r="V227" s="253">
        <v>3</v>
      </c>
      <c r="W227" s="253">
        <v>2016</v>
      </c>
      <c r="X227" s="297">
        <v>1</v>
      </c>
      <c r="Y227" s="348">
        <v>1</v>
      </c>
      <c r="Z227" s="254"/>
      <c r="AA227" s="281"/>
      <c r="AB227" s="309"/>
      <c r="AC227" s="309"/>
    </row>
    <row r="228" spans="2:29" s="253" customFormat="1" ht="27.6" customHeight="1" x14ac:dyDescent="0.35">
      <c r="B228" s="371" t="s">
        <v>2606</v>
      </c>
      <c r="C228" s="371"/>
      <c r="D228" s="371"/>
      <c r="E228" s="364" t="s">
        <v>2601</v>
      </c>
      <c r="F228" s="374" t="s">
        <v>2603</v>
      </c>
      <c r="G228" s="365" t="s">
        <v>1832</v>
      </c>
      <c r="H228" s="365" t="s">
        <v>778</v>
      </c>
      <c r="I228" s="365">
        <v>11794</v>
      </c>
      <c r="J228" s="304" t="s">
        <v>2604</v>
      </c>
      <c r="K228" s="253" t="s">
        <v>1364</v>
      </c>
      <c r="L228" s="373" t="s">
        <v>1573</v>
      </c>
      <c r="M228" s="309">
        <v>167279</v>
      </c>
      <c r="N228" s="281">
        <v>81159156</v>
      </c>
      <c r="O228" s="281">
        <v>2550000</v>
      </c>
      <c r="P228" s="281">
        <v>0</v>
      </c>
      <c r="Q228" s="281"/>
      <c r="R228" s="295">
        <f t="shared" si="5"/>
        <v>83709156</v>
      </c>
      <c r="S228" s="295"/>
      <c r="T228" s="295"/>
      <c r="U228" s="253">
        <v>4</v>
      </c>
      <c r="V228" s="253">
        <v>3</v>
      </c>
      <c r="W228" s="253">
        <v>2016</v>
      </c>
      <c r="X228" s="297">
        <v>1</v>
      </c>
      <c r="Y228" s="348">
        <v>1</v>
      </c>
      <c r="Z228" s="254"/>
      <c r="AA228" s="281"/>
      <c r="AB228" s="309"/>
      <c r="AC228" s="309"/>
    </row>
    <row r="229" spans="2:29" ht="27.6" customHeight="1" x14ac:dyDescent="0.35">
      <c r="B229" s="363" t="s">
        <v>1848</v>
      </c>
      <c r="C229" s="363" t="s">
        <v>2725</v>
      </c>
      <c r="D229" s="363"/>
      <c r="E229" s="299" t="s">
        <v>1849</v>
      </c>
      <c r="F229" s="291" t="s">
        <v>868</v>
      </c>
      <c r="G229" s="292" t="s">
        <v>1990</v>
      </c>
      <c r="H229" s="292" t="s">
        <v>778</v>
      </c>
      <c r="I229" s="292">
        <v>11203</v>
      </c>
      <c r="J229" s="293" t="s">
        <v>1850</v>
      </c>
      <c r="K229" s="293" t="s">
        <v>1364</v>
      </c>
      <c r="L229" s="293" t="s">
        <v>1851</v>
      </c>
      <c r="M229" s="294">
        <v>69748</v>
      </c>
      <c r="N229" s="296">
        <v>25400526.7236</v>
      </c>
      <c r="O229" s="296">
        <v>3060000</v>
      </c>
      <c r="P229" s="296">
        <v>0</v>
      </c>
      <c r="Q229" s="296"/>
      <c r="R229" s="295">
        <f t="shared" ref="R229:R234" si="6">SUM(N229:Q229)</f>
        <v>28460526.7236</v>
      </c>
      <c r="S229" s="295"/>
      <c r="T229" s="295"/>
      <c r="U229" s="253">
        <v>4</v>
      </c>
      <c r="V229" s="253">
        <v>10</v>
      </c>
      <c r="W229" s="253">
        <v>1965</v>
      </c>
      <c r="X229" s="297">
        <v>0.09</v>
      </c>
      <c r="Y229" s="348">
        <v>1</v>
      </c>
      <c r="AA229" s="296"/>
    </row>
    <row r="230" spans="2:29" ht="27.6" customHeight="1" x14ac:dyDescent="0.35">
      <c r="B230" s="363" t="s">
        <v>376</v>
      </c>
      <c r="C230" s="363" t="s">
        <v>2725</v>
      </c>
      <c r="D230" s="363"/>
      <c r="E230" s="299" t="s">
        <v>1778</v>
      </c>
      <c r="F230" s="291" t="s">
        <v>869</v>
      </c>
      <c r="G230" s="292" t="s">
        <v>1990</v>
      </c>
      <c r="H230" s="292" t="s">
        <v>778</v>
      </c>
      <c r="I230" s="292">
        <v>11203</v>
      </c>
      <c r="J230" s="293" t="s">
        <v>1779</v>
      </c>
      <c r="K230" s="293" t="s">
        <v>1364</v>
      </c>
      <c r="L230" s="293" t="s">
        <v>1851</v>
      </c>
      <c r="M230" s="246">
        <v>70838</v>
      </c>
      <c r="N230" s="296">
        <v>25797478.236600004</v>
      </c>
      <c r="O230" s="296">
        <v>3060000</v>
      </c>
      <c r="P230" s="296">
        <v>0</v>
      </c>
      <c r="Q230" s="296"/>
      <c r="R230" s="295">
        <f t="shared" si="6"/>
        <v>28857478.236600004</v>
      </c>
      <c r="S230" s="295"/>
      <c r="T230" s="295"/>
      <c r="U230" s="253">
        <v>4</v>
      </c>
      <c r="V230" s="253">
        <v>10</v>
      </c>
      <c r="W230" s="253">
        <v>1965</v>
      </c>
      <c r="X230" s="376">
        <v>0.09</v>
      </c>
      <c r="Y230" s="348">
        <v>1</v>
      </c>
      <c r="AA230" s="296"/>
    </row>
    <row r="231" spans="2:29" s="253" customFormat="1" ht="27.6" customHeight="1" x14ac:dyDescent="0.35">
      <c r="B231" s="363" t="s">
        <v>1077</v>
      </c>
      <c r="C231" s="363" t="s">
        <v>2725</v>
      </c>
      <c r="D231" s="363"/>
      <c r="E231" s="327" t="s">
        <v>1078</v>
      </c>
      <c r="F231" s="326" t="s">
        <v>1524</v>
      </c>
      <c r="G231" s="365" t="s">
        <v>2053</v>
      </c>
      <c r="H231" s="365" t="s">
        <v>2213</v>
      </c>
      <c r="I231" s="365">
        <v>13210</v>
      </c>
      <c r="J231" s="350" t="s">
        <v>1079</v>
      </c>
      <c r="K231" s="350" t="s">
        <v>1364</v>
      </c>
      <c r="L231" s="350" t="s">
        <v>1076</v>
      </c>
      <c r="M231" s="366">
        <v>75911</v>
      </c>
      <c r="N231" s="295">
        <v>13794975.516000001</v>
      </c>
      <c r="O231" s="295">
        <v>309554.7</v>
      </c>
      <c r="P231" s="295">
        <f>0</f>
        <v>0</v>
      </c>
      <c r="Q231" s="295"/>
      <c r="R231" s="295">
        <f t="shared" si="6"/>
        <v>14104530.216</v>
      </c>
      <c r="S231" s="295"/>
      <c r="T231" s="295"/>
      <c r="U231" s="253">
        <v>4</v>
      </c>
      <c r="V231" s="253">
        <v>4</v>
      </c>
      <c r="W231" s="253">
        <v>1965</v>
      </c>
      <c r="X231" s="297">
        <v>0.1</v>
      </c>
      <c r="Y231" s="348">
        <v>0.95</v>
      </c>
      <c r="Z231" s="254"/>
      <c r="AA231" s="295"/>
      <c r="AB231" s="309"/>
      <c r="AC231" s="309"/>
    </row>
    <row r="232" spans="2:29" s="378" customFormat="1" ht="27.6" customHeight="1" x14ac:dyDescent="0.35">
      <c r="B232" s="363" t="s">
        <v>165</v>
      </c>
      <c r="C232" s="363" t="s">
        <v>2725</v>
      </c>
      <c r="D232" s="363"/>
      <c r="E232" s="367" t="s">
        <v>168</v>
      </c>
      <c r="F232" s="304" t="s">
        <v>166</v>
      </c>
      <c r="G232" s="368" t="s">
        <v>2053</v>
      </c>
      <c r="H232" s="368" t="s">
        <v>778</v>
      </c>
      <c r="I232" s="368">
        <v>13210</v>
      </c>
      <c r="J232" s="253" t="s">
        <v>1080</v>
      </c>
      <c r="K232" s="253" t="s">
        <v>232</v>
      </c>
      <c r="L232" s="253" t="s">
        <v>167</v>
      </c>
      <c r="M232" s="309">
        <v>465776</v>
      </c>
      <c r="N232" s="281">
        <v>30394103.922000002</v>
      </c>
      <c r="O232" s="281">
        <v>0</v>
      </c>
      <c r="P232" s="281">
        <v>0</v>
      </c>
      <c r="Q232" s="281"/>
      <c r="R232" s="295">
        <f t="shared" si="6"/>
        <v>30394103.922000002</v>
      </c>
      <c r="S232" s="295"/>
      <c r="T232" s="295"/>
      <c r="U232" s="381">
        <v>11</v>
      </c>
      <c r="V232" s="381">
        <v>4</v>
      </c>
      <c r="W232" s="381">
        <v>2005</v>
      </c>
      <c r="X232" s="382">
        <v>0</v>
      </c>
      <c r="Y232" s="383">
        <v>0.05</v>
      </c>
      <c r="Z232" s="254"/>
      <c r="AA232" s="380"/>
      <c r="AB232" s="309"/>
      <c r="AC232" s="309"/>
    </row>
    <row r="233" spans="2:29" s="378" customFormat="1" ht="27.6" customHeight="1" x14ac:dyDescent="0.35">
      <c r="B233" s="363" t="s">
        <v>2256</v>
      </c>
      <c r="C233" s="363"/>
      <c r="D233" s="363"/>
      <c r="E233" s="367" t="s">
        <v>2257</v>
      </c>
      <c r="F233" s="304" t="s">
        <v>166</v>
      </c>
      <c r="G233" s="368" t="s">
        <v>2053</v>
      </c>
      <c r="H233" s="368" t="s">
        <v>778</v>
      </c>
      <c r="I233" s="368">
        <v>13210</v>
      </c>
      <c r="J233" s="253" t="s">
        <v>1080</v>
      </c>
      <c r="K233" s="253" t="s">
        <v>232</v>
      </c>
      <c r="L233" s="253" t="s">
        <v>167</v>
      </c>
      <c r="M233" s="309">
        <v>520308</v>
      </c>
      <c r="N233" s="281">
        <v>31137022.350000001</v>
      </c>
      <c r="O233" s="281">
        <v>0</v>
      </c>
      <c r="P233" s="281">
        <v>0</v>
      </c>
      <c r="Q233" s="281"/>
      <c r="R233" s="295">
        <f t="shared" si="6"/>
        <v>31137022.350000001</v>
      </c>
      <c r="S233" s="295"/>
      <c r="T233" s="295"/>
      <c r="U233" s="381">
        <v>11</v>
      </c>
      <c r="V233" s="381">
        <v>4</v>
      </c>
      <c r="W233" s="381">
        <v>2005</v>
      </c>
      <c r="X233" s="382">
        <v>0</v>
      </c>
      <c r="Y233" s="383">
        <v>0.05</v>
      </c>
      <c r="Z233" s="254"/>
      <c r="AA233" s="380"/>
      <c r="AB233" s="309"/>
      <c r="AC233" s="309"/>
    </row>
    <row r="234" spans="2:29" s="378" customFormat="1" ht="45" customHeight="1" x14ac:dyDescent="0.35">
      <c r="B234" s="370" t="s">
        <v>2568</v>
      </c>
      <c r="C234" s="370"/>
      <c r="D234" s="370"/>
      <c r="E234" s="367" t="s">
        <v>2569</v>
      </c>
      <c r="F234" s="304" t="s">
        <v>2570</v>
      </c>
      <c r="G234" s="368" t="s">
        <v>2053</v>
      </c>
      <c r="H234" s="368" t="s">
        <v>778</v>
      </c>
      <c r="I234" s="368">
        <v>13215</v>
      </c>
      <c r="J234" s="253" t="s">
        <v>1080</v>
      </c>
      <c r="K234" s="253" t="s">
        <v>232</v>
      </c>
      <c r="L234" s="253" t="s">
        <v>2571</v>
      </c>
      <c r="M234" s="309">
        <v>170000</v>
      </c>
      <c r="N234" s="281">
        <v>2965430.7</v>
      </c>
      <c r="O234" s="281"/>
      <c r="P234" s="281"/>
      <c r="Q234" s="281"/>
      <c r="R234" s="295">
        <f t="shared" si="6"/>
        <v>2965430.7</v>
      </c>
      <c r="S234" s="295"/>
      <c r="T234" s="295"/>
      <c r="X234" s="384"/>
      <c r="Y234" s="385"/>
      <c r="Z234" s="254"/>
      <c r="AA234" s="380"/>
      <c r="AB234" s="309"/>
      <c r="AC234" s="309"/>
    </row>
    <row r="235" spans="2:29" s="253" customFormat="1" ht="27.6" customHeight="1" x14ac:dyDescent="0.35">
      <c r="B235" s="363" t="s">
        <v>1304</v>
      </c>
      <c r="C235" s="363" t="s">
        <v>2725</v>
      </c>
      <c r="D235" s="363"/>
      <c r="E235" s="364">
        <v>1281110000</v>
      </c>
      <c r="F235" s="326" t="s">
        <v>2308</v>
      </c>
      <c r="G235" s="365" t="s">
        <v>137</v>
      </c>
      <c r="H235" s="365" t="s">
        <v>778</v>
      </c>
      <c r="I235" s="365">
        <v>13502</v>
      </c>
      <c r="J235" s="350" t="s">
        <v>1305</v>
      </c>
      <c r="M235" s="309"/>
      <c r="N235" s="295"/>
      <c r="O235" s="295"/>
      <c r="P235" s="295"/>
      <c r="Q235" s="295"/>
      <c r="R235" s="295"/>
      <c r="S235" s="295"/>
      <c r="T235" s="295"/>
      <c r="X235" s="282"/>
      <c r="Z235" s="254"/>
      <c r="AA235" s="362"/>
      <c r="AB235" s="309"/>
      <c r="AC235" s="309"/>
    </row>
    <row r="236" spans="2:29" s="253" customFormat="1" ht="27.6" customHeight="1" x14ac:dyDescent="0.35">
      <c r="B236" s="363" t="s">
        <v>1306</v>
      </c>
      <c r="C236" s="363" t="s">
        <v>2725</v>
      </c>
      <c r="D236" s="363"/>
      <c r="E236" s="327" t="s">
        <v>1307</v>
      </c>
      <c r="F236" s="326" t="s">
        <v>2309</v>
      </c>
      <c r="G236" s="365" t="s">
        <v>137</v>
      </c>
      <c r="H236" s="365" t="s">
        <v>778</v>
      </c>
      <c r="I236" s="365">
        <v>13502</v>
      </c>
      <c r="J236" s="350" t="s">
        <v>1308</v>
      </c>
      <c r="K236" s="350" t="s">
        <v>1364</v>
      </c>
      <c r="L236" s="350" t="s">
        <v>1408</v>
      </c>
      <c r="M236" s="366">
        <v>22641</v>
      </c>
      <c r="N236" s="295">
        <v>2919648.6120000002</v>
      </c>
      <c r="O236" s="295">
        <v>115953.60000000001</v>
      </c>
      <c r="P236" s="295">
        <v>0</v>
      </c>
      <c r="Q236" s="295"/>
      <c r="R236" s="295">
        <f t="shared" ref="R236:R241" si="7">SUM(N236:Q236)</f>
        <v>3035602.2120000003</v>
      </c>
      <c r="S236" s="295"/>
      <c r="T236" s="295"/>
      <c r="U236" s="253">
        <v>4</v>
      </c>
      <c r="V236" s="253">
        <v>1</v>
      </c>
      <c r="W236" s="253">
        <v>1991</v>
      </c>
      <c r="X236" s="297">
        <v>0.155</v>
      </c>
      <c r="Y236" s="348">
        <v>1</v>
      </c>
      <c r="Z236" s="254"/>
      <c r="AA236" s="295"/>
      <c r="AB236" s="309"/>
      <c r="AC236" s="309"/>
    </row>
    <row r="237" spans="2:29" s="253" customFormat="1" ht="27.6" customHeight="1" x14ac:dyDescent="0.35">
      <c r="B237" s="363" t="s">
        <v>1289</v>
      </c>
      <c r="C237" s="363" t="s">
        <v>2725</v>
      </c>
      <c r="D237" s="363"/>
      <c r="E237" s="327" t="s">
        <v>1608</v>
      </c>
      <c r="F237" s="326" t="s">
        <v>2309</v>
      </c>
      <c r="G237" s="365" t="s">
        <v>137</v>
      </c>
      <c r="H237" s="365" t="s">
        <v>778</v>
      </c>
      <c r="I237" s="365">
        <v>13502</v>
      </c>
      <c r="J237" s="350" t="s">
        <v>1609</v>
      </c>
      <c r="K237" s="350" t="s">
        <v>1364</v>
      </c>
      <c r="L237" s="350" t="s">
        <v>1408</v>
      </c>
      <c r="M237" s="366">
        <v>18798</v>
      </c>
      <c r="N237" s="295">
        <v>2425410.162</v>
      </c>
      <c r="O237" s="295">
        <v>68329.8</v>
      </c>
      <c r="P237" s="295">
        <v>0</v>
      </c>
      <c r="Q237" s="295"/>
      <c r="R237" s="295">
        <f t="shared" si="7"/>
        <v>2493739.9619999998</v>
      </c>
      <c r="S237" s="295"/>
      <c r="T237" s="295"/>
      <c r="U237" s="253">
        <v>4</v>
      </c>
      <c r="V237" s="253">
        <v>1</v>
      </c>
      <c r="W237" s="253">
        <v>1991</v>
      </c>
      <c r="X237" s="297">
        <v>0.21299999999999999</v>
      </c>
      <c r="Y237" s="348">
        <v>1</v>
      </c>
      <c r="Z237" s="254"/>
      <c r="AA237" s="295"/>
      <c r="AB237" s="309"/>
      <c r="AC237" s="309"/>
    </row>
    <row r="238" spans="2:29" s="253" customFormat="1" ht="27.6" customHeight="1" x14ac:dyDescent="0.35">
      <c r="B238" s="363" t="s">
        <v>1610</v>
      </c>
      <c r="C238" s="363" t="s">
        <v>2725</v>
      </c>
      <c r="D238" s="363"/>
      <c r="E238" s="327" t="s">
        <v>1611</v>
      </c>
      <c r="F238" s="326" t="s">
        <v>2309</v>
      </c>
      <c r="G238" s="365" t="s">
        <v>137</v>
      </c>
      <c r="H238" s="365" t="s">
        <v>778</v>
      </c>
      <c r="I238" s="365">
        <v>13502</v>
      </c>
      <c r="J238" s="350" t="s">
        <v>1612</v>
      </c>
      <c r="K238" s="350" t="s">
        <v>1364</v>
      </c>
      <c r="L238" s="350" t="s">
        <v>1408</v>
      </c>
      <c r="M238" s="366">
        <v>31459</v>
      </c>
      <c r="N238" s="295">
        <v>4057957.8000000003</v>
      </c>
      <c r="O238" s="295">
        <v>142871.4</v>
      </c>
      <c r="P238" s="295">
        <v>0</v>
      </c>
      <c r="Q238" s="295"/>
      <c r="R238" s="295">
        <f t="shared" si="7"/>
        <v>4200829.2</v>
      </c>
      <c r="S238" s="295"/>
      <c r="T238" s="295"/>
      <c r="U238" s="253">
        <v>4</v>
      </c>
      <c r="V238" s="253">
        <v>1</v>
      </c>
      <c r="W238" s="253">
        <v>1991</v>
      </c>
      <c r="X238" s="297">
        <v>0.17799999999999999</v>
      </c>
      <c r="Y238" s="348">
        <v>1</v>
      </c>
      <c r="Z238" s="254"/>
      <c r="AA238" s="295"/>
      <c r="AB238" s="309"/>
      <c r="AC238" s="309"/>
    </row>
    <row r="239" spans="2:29" s="253" customFormat="1" ht="27.6" customHeight="1" x14ac:dyDescent="0.35">
      <c r="B239" s="363" t="s">
        <v>1613</v>
      </c>
      <c r="C239" s="363" t="s">
        <v>2725</v>
      </c>
      <c r="D239" s="363"/>
      <c r="E239" s="327" t="s">
        <v>1614</v>
      </c>
      <c r="F239" s="326" t="s">
        <v>2309</v>
      </c>
      <c r="G239" s="365" t="s">
        <v>137</v>
      </c>
      <c r="H239" s="365" t="s">
        <v>778</v>
      </c>
      <c r="I239" s="365">
        <v>13502</v>
      </c>
      <c r="J239" s="350" t="s">
        <v>1615</v>
      </c>
      <c r="K239" s="350" t="s">
        <v>1364</v>
      </c>
      <c r="L239" s="350" t="s">
        <v>1408</v>
      </c>
      <c r="M239" s="366">
        <v>31459</v>
      </c>
      <c r="N239" s="295">
        <v>4057957.8000000003</v>
      </c>
      <c r="O239" s="295">
        <v>129412.5</v>
      </c>
      <c r="P239" s="295">
        <v>0</v>
      </c>
      <c r="Q239" s="295"/>
      <c r="R239" s="295">
        <f t="shared" si="7"/>
        <v>4187370.3000000003</v>
      </c>
      <c r="S239" s="295"/>
      <c r="U239" s="253">
        <v>4</v>
      </c>
      <c r="V239" s="253">
        <v>1</v>
      </c>
      <c r="W239" s="253">
        <v>1991</v>
      </c>
      <c r="X239" s="297">
        <v>0.17799999999999999</v>
      </c>
      <c r="Y239" s="348">
        <v>1</v>
      </c>
      <c r="Z239" s="254"/>
      <c r="AA239" s="295"/>
      <c r="AB239" s="309"/>
      <c r="AC239" s="309"/>
    </row>
    <row r="240" spans="2:29" s="253" customFormat="1" ht="27.6" customHeight="1" x14ac:dyDescent="0.35">
      <c r="B240" s="363" t="s">
        <v>1728</v>
      </c>
      <c r="C240" s="363" t="s">
        <v>2725</v>
      </c>
      <c r="D240" s="363"/>
      <c r="E240" s="364">
        <v>1281110029</v>
      </c>
      <c r="F240" s="326" t="s">
        <v>2310</v>
      </c>
      <c r="G240" s="365" t="s">
        <v>137</v>
      </c>
      <c r="H240" s="365" t="s">
        <v>778</v>
      </c>
      <c r="I240" s="365">
        <v>13502</v>
      </c>
      <c r="J240" s="350" t="s">
        <v>1729</v>
      </c>
      <c r="K240" s="350" t="s">
        <v>1364</v>
      </c>
      <c r="L240" s="350" t="s">
        <v>1408</v>
      </c>
      <c r="M240" s="366">
        <v>52180</v>
      </c>
      <c r="N240" s="295">
        <v>7159694.2620000001</v>
      </c>
      <c r="O240" s="295">
        <v>514280.94</v>
      </c>
      <c r="P240" s="295">
        <v>0</v>
      </c>
      <c r="Q240" s="295"/>
      <c r="R240" s="295">
        <f t="shared" si="7"/>
        <v>7673975.2020000005</v>
      </c>
      <c r="S240" s="295"/>
      <c r="U240" s="253">
        <v>4</v>
      </c>
      <c r="V240" s="253">
        <v>1</v>
      </c>
      <c r="W240" s="253">
        <v>1996</v>
      </c>
      <c r="X240" s="297">
        <v>0.183</v>
      </c>
      <c r="Y240" s="348">
        <v>1</v>
      </c>
      <c r="Z240" s="254"/>
      <c r="AA240" s="295"/>
      <c r="AB240" s="309"/>
      <c r="AC240" s="309"/>
    </row>
    <row r="241" spans="1:29" s="253" customFormat="1" ht="27.6" customHeight="1" x14ac:dyDescent="0.35">
      <c r="A241" s="357"/>
      <c r="B241" s="387" t="s">
        <v>2382</v>
      </c>
      <c r="C241" s="387"/>
      <c r="D241" s="387"/>
      <c r="E241" s="388">
        <v>1281110047</v>
      </c>
      <c r="F241" s="389" t="s">
        <v>2383</v>
      </c>
      <c r="G241" s="390" t="s">
        <v>137</v>
      </c>
      <c r="H241" s="390" t="s">
        <v>778</v>
      </c>
      <c r="I241" s="390">
        <v>13502</v>
      </c>
      <c r="J241" s="357" t="s">
        <v>2384</v>
      </c>
      <c r="K241" s="357" t="s">
        <v>1364</v>
      </c>
      <c r="L241" s="357" t="s">
        <v>2385</v>
      </c>
      <c r="M241" s="391">
        <v>87487</v>
      </c>
      <c r="N241" s="391">
        <v>17428408.5</v>
      </c>
      <c r="O241" s="391">
        <v>1020000</v>
      </c>
      <c r="P241" s="391">
        <v>0</v>
      </c>
      <c r="Q241" s="391"/>
      <c r="R241" s="295">
        <f t="shared" si="7"/>
        <v>18448408.5</v>
      </c>
      <c r="S241" s="391"/>
      <c r="T241" s="295"/>
      <c r="U241" s="357">
        <v>4</v>
      </c>
      <c r="V241" s="357">
        <v>7</v>
      </c>
      <c r="W241" s="357">
        <v>2011</v>
      </c>
      <c r="X241" s="359">
        <v>1</v>
      </c>
      <c r="Y241" s="360">
        <v>1</v>
      </c>
      <c r="Z241" s="254"/>
      <c r="AA241" s="391"/>
      <c r="AB241" s="309"/>
      <c r="AC241" s="309"/>
    </row>
    <row r="242" spans="1:29" ht="27.6" customHeight="1" x14ac:dyDescent="0.35">
      <c r="B242" s="289" t="s">
        <v>1833</v>
      </c>
      <c r="C242" s="289" t="s">
        <v>2725</v>
      </c>
      <c r="D242" s="289"/>
      <c r="E242" s="392" t="s">
        <v>2677</v>
      </c>
      <c r="F242" s="244" t="s">
        <v>2368</v>
      </c>
      <c r="G242" s="292" t="s">
        <v>2055</v>
      </c>
      <c r="H242" s="292" t="s">
        <v>2213</v>
      </c>
      <c r="I242" s="292">
        <v>14420</v>
      </c>
      <c r="J242" s="293" t="s">
        <v>1834</v>
      </c>
      <c r="K242" s="293" t="s">
        <v>321</v>
      </c>
      <c r="L242" s="293" t="s">
        <v>1365</v>
      </c>
      <c r="M242" s="294">
        <v>48528</v>
      </c>
      <c r="N242" s="296">
        <v>9360355.9920000006</v>
      </c>
      <c r="O242" s="296">
        <v>106531.86</v>
      </c>
      <c r="P242" s="296">
        <v>0</v>
      </c>
      <c r="Q242" s="296"/>
      <c r="R242" s="295">
        <f t="shared" ref="R242:R265" si="8">SUM(N242:Q242)</f>
        <v>9466887.852</v>
      </c>
      <c r="S242" s="295"/>
      <c r="T242" s="295"/>
      <c r="U242" s="253">
        <v>4</v>
      </c>
      <c r="V242" s="253">
        <v>4</v>
      </c>
      <c r="W242" s="253">
        <v>1958</v>
      </c>
      <c r="X242" s="297">
        <v>1</v>
      </c>
      <c r="Y242" s="393">
        <v>1</v>
      </c>
      <c r="AA242" s="296"/>
    </row>
    <row r="243" spans="1:29" ht="27.6" customHeight="1" x14ac:dyDescent="0.35">
      <c r="B243" s="289" t="s">
        <v>422</v>
      </c>
      <c r="C243" s="289" t="s">
        <v>2725</v>
      </c>
      <c r="D243" s="289"/>
      <c r="E243" s="299" t="s">
        <v>423</v>
      </c>
      <c r="F243" s="326" t="s">
        <v>2367</v>
      </c>
      <c r="G243" s="292" t="s">
        <v>2055</v>
      </c>
      <c r="H243" s="292" t="s">
        <v>2213</v>
      </c>
      <c r="I243" s="292">
        <v>14420</v>
      </c>
      <c r="J243" s="293" t="s">
        <v>424</v>
      </c>
      <c r="K243" s="293" t="s">
        <v>1364</v>
      </c>
      <c r="L243" s="293" t="s">
        <v>1365</v>
      </c>
      <c r="M243" s="294">
        <v>12268</v>
      </c>
      <c r="N243" s="296">
        <v>2454544.2179999999</v>
      </c>
      <c r="O243" s="296">
        <v>59788.32</v>
      </c>
      <c r="P243" s="296">
        <v>0</v>
      </c>
      <c r="Q243" s="296"/>
      <c r="R243" s="295">
        <f t="shared" si="8"/>
        <v>2514332.5379999997</v>
      </c>
      <c r="S243" s="295"/>
      <c r="T243" s="295"/>
      <c r="U243" s="253">
        <v>4</v>
      </c>
      <c r="V243" s="253">
        <v>4</v>
      </c>
      <c r="W243" s="253">
        <v>1951</v>
      </c>
      <c r="X243" s="297">
        <v>0</v>
      </c>
      <c r="Y243" s="393">
        <v>1</v>
      </c>
      <c r="AA243" s="296"/>
    </row>
    <row r="244" spans="1:29" ht="27.6" customHeight="1" x14ac:dyDescent="0.35">
      <c r="B244" s="289" t="s">
        <v>419</v>
      </c>
      <c r="C244" s="289" t="s">
        <v>2725</v>
      </c>
      <c r="D244" s="289"/>
      <c r="E244" s="299" t="s">
        <v>420</v>
      </c>
      <c r="F244" s="326" t="s">
        <v>2366</v>
      </c>
      <c r="G244" s="292" t="s">
        <v>2055</v>
      </c>
      <c r="H244" s="292" t="s">
        <v>2213</v>
      </c>
      <c r="I244" s="292">
        <v>14420</v>
      </c>
      <c r="J244" s="293" t="s">
        <v>421</v>
      </c>
      <c r="K244" s="293" t="s">
        <v>1364</v>
      </c>
      <c r="L244" s="293" t="s">
        <v>1365</v>
      </c>
      <c r="M244" s="294">
        <v>10124</v>
      </c>
      <c r="N244" s="296">
        <v>2456625.2220000001</v>
      </c>
      <c r="O244" s="296">
        <v>52179.12</v>
      </c>
      <c r="P244" s="296">
        <v>0</v>
      </c>
      <c r="Q244" s="296"/>
      <c r="R244" s="295">
        <f t="shared" si="8"/>
        <v>2508804.3420000002</v>
      </c>
      <c r="S244" s="295"/>
      <c r="T244" s="295"/>
      <c r="U244" s="253">
        <v>4</v>
      </c>
      <c r="V244" s="253">
        <v>4</v>
      </c>
      <c r="W244" s="253">
        <v>1951</v>
      </c>
      <c r="X244" s="297">
        <v>0</v>
      </c>
      <c r="Y244" s="393">
        <v>1</v>
      </c>
      <c r="AA244" s="296"/>
    </row>
    <row r="245" spans="1:29" ht="27.6" customHeight="1" x14ac:dyDescent="0.35">
      <c r="B245" s="289" t="s">
        <v>697</v>
      </c>
      <c r="C245" s="289" t="s">
        <v>2725</v>
      </c>
      <c r="D245" s="289"/>
      <c r="E245" s="392" t="s">
        <v>2678</v>
      </c>
      <c r="F245" s="326" t="s">
        <v>2379</v>
      </c>
      <c r="G245" s="292" t="s">
        <v>2055</v>
      </c>
      <c r="H245" s="292" t="s">
        <v>2213</v>
      </c>
      <c r="I245" s="292">
        <v>14420</v>
      </c>
      <c r="J245" s="293" t="s">
        <v>698</v>
      </c>
      <c r="K245" s="293" t="s">
        <v>1364</v>
      </c>
      <c r="L245" s="293" t="s">
        <v>699</v>
      </c>
      <c r="M245" s="294">
        <v>95832</v>
      </c>
      <c r="N245" s="296">
        <v>20351178.617999997</v>
      </c>
      <c r="O245" s="296">
        <v>492440.7</v>
      </c>
      <c r="P245" s="296">
        <v>0</v>
      </c>
      <c r="Q245" s="296"/>
      <c r="R245" s="295">
        <f t="shared" si="8"/>
        <v>20843619.317999996</v>
      </c>
      <c r="S245" s="295"/>
      <c r="T245" s="295"/>
      <c r="U245" s="253">
        <v>4</v>
      </c>
      <c r="V245" s="253">
        <v>3</v>
      </c>
      <c r="W245" s="253">
        <v>1970</v>
      </c>
      <c r="X245" s="394">
        <v>2.81E-2</v>
      </c>
      <c r="Y245" s="393">
        <v>1</v>
      </c>
      <c r="AA245" s="296"/>
    </row>
    <row r="246" spans="1:29" ht="27.6" customHeight="1" x14ac:dyDescent="0.35">
      <c r="B246" s="289" t="s">
        <v>2073</v>
      </c>
      <c r="C246" s="289" t="s">
        <v>2725</v>
      </c>
      <c r="D246" s="289"/>
      <c r="E246" s="392" t="s">
        <v>2679</v>
      </c>
      <c r="F246" s="326" t="s">
        <v>2378</v>
      </c>
      <c r="G246" s="292" t="s">
        <v>2055</v>
      </c>
      <c r="H246" s="292" t="s">
        <v>2213</v>
      </c>
      <c r="I246" s="292">
        <v>14420</v>
      </c>
      <c r="J246" s="293" t="s">
        <v>696</v>
      </c>
      <c r="K246" s="293" t="s">
        <v>1364</v>
      </c>
      <c r="L246" s="293" t="s">
        <v>1076</v>
      </c>
      <c r="M246" s="294">
        <v>46464</v>
      </c>
      <c r="N246" s="296">
        <v>10818099.294</v>
      </c>
      <c r="O246" s="296">
        <v>219587.64</v>
      </c>
      <c r="P246" s="296">
        <v>0</v>
      </c>
      <c r="Q246" s="296"/>
      <c r="R246" s="295">
        <f t="shared" si="8"/>
        <v>11037686.934</v>
      </c>
      <c r="S246" s="295"/>
      <c r="T246" s="295"/>
      <c r="U246" s="253">
        <v>4</v>
      </c>
      <c r="V246" s="253">
        <v>4</v>
      </c>
      <c r="W246" s="253">
        <v>1967</v>
      </c>
      <c r="X246" s="282">
        <v>0</v>
      </c>
      <c r="Y246" s="393">
        <v>1</v>
      </c>
      <c r="AA246" s="296"/>
    </row>
    <row r="247" spans="1:29" ht="27.6" customHeight="1" x14ac:dyDescent="0.35">
      <c r="B247" s="289" t="s">
        <v>2071</v>
      </c>
      <c r="C247" s="289" t="s">
        <v>2725</v>
      </c>
      <c r="D247" s="289"/>
      <c r="E247" s="392" t="s">
        <v>2680</v>
      </c>
      <c r="F247" s="326" t="s">
        <v>2377</v>
      </c>
      <c r="G247" s="292" t="s">
        <v>2055</v>
      </c>
      <c r="H247" s="292" t="s">
        <v>2213</v>
      </c>
      <c r="I247" s="292">
        <v>14420</v>
      </c>
      <c r="J247" s="293" t="s">
        <v>2072</v>
      </c>
      <c r="K247" s="293" t="s">
        <v>1364</v>
      </c>
      <c r="L247" s="293" t="s">
        <v>1076</v>
      </c>
      <c r="M247" s="294">
        <v>46464</v>
      </c>
      <c r="N247" s="296">
        <v>10747345.158</v>
      </c>
      <c r="O247" s="296">
        <v>221761.26</v>
      </c>
      <c r="P247" s="296">
        <v>0</v>
      </c>
      <c r="Q247" s="296"/>
      <c r="R247" s="295">
        <f t="shared" si="8"/>
        <v>10969106.418</v>
      </c>
      <c r="S247" s="295"/>
      <c r="T247" s="295"/>
      <c r="U247" s="253">
        <v>4</v>
      </c>
      <c r="V247" s="253">
        <v>4</v>
      </c>
      <c r="W247" s="253">
        <v>1968</v>
      </c>
      <c r="X247" s="282">
        <v>0</v>
      </c>
      <c r="Y247" s="393">
        <v>1</v>
      </c>
      <c r="AA247" s="296"/>
    </row>
    <row r="248" spans="1:29" ht="27.6" customHeight="1" x14ac:dyDescent="0.35">
      <c r="B248" s="289" t="s">
        <v>1983</v>
      </c>
      <c r="C248" s="289" t="s">
        <v>2725</v>
      </c>
      <c r="D248" s="289"/>
      <c r="E248" s="392" t="s">
        <v>2676</v>
      </c>
      <c r="F248" s="326" t="s">
        <v>2376</v>
      </c>
      <c r="G248" s="292" t="s">
        <v>2055</v>
      </c>
      <c r="H248" s="292" t="s">
        <v>2213</v>
      </c>
      <c r="I248" s="292">
        <v>14420</v>
      </c>
      <c r="J248" s="293" t="s">
        <v>1984</v>
      </c>
      <c r="K248" s="293" t="s">
        <v>1364</v>
      </c>
      <c r="L248" s="293" t="s">
        <v>1076</v>
      </c>
      <c r="M248" s="294">
        <v>46464</v>
      </c>
      <c r="N248" s="296">
        <v>10751507.166000001</v>
      </c>
      <c r="O248" s="296">
        <v>219587.64</v>
      </c>
      <c r="P248" s="296">
        <v>0</v>
      </c>
      <c r="Q248" s="296"/>
      <c r="R248" s="295">
        <f t="shared" si="8"/>
        <v>10971094.806000002</v>
      </c>
      <c r="S248" s="295"/>
      <c r="T248" s="295"/>
      <c r="U248" s="253">
        <v>4</v>
      </c>
      <c r="V248" s="253">
        <v>4</v>
      </c>
      <c r="W248" s="253">
        <v>1968</v>
      </c>
      <c r="X248" s="394">
        <v>3.44E-2</v>
      </c>
      <c r="Y248" s="393">
        <v>1</v>
      </c>
      <c r="AA248" s="296"/>
    </row>
    <row r="249" spans="1:29" ht="27.6" customHeight="1" x14ac:dyDescent="0.35">
      <c r="B249" s="289" t="s">
        <v>1981</v>
      </c>
      <c r="C249" s="289" t="s">
        <v>2725</v>
      </c>
      <c r="D249" s="289"/>
      <c r="E249" s="392" t="s">
        <v>2675</v>
      </c>
      <c r="F249" s="326" t="s">
        <v>2375</v>
      </c>
      <c r="G249" s="292" t="s">
        <v>2055</v>
      </c>
      <c r="H249" s="292" t="s">
        <v>2213</v>
      </c>
      <c r="I249" s="292">
        <v>14420</v>
      </c>
      <c r="J249" s="293" t="s">
        <v>1982</v>
      </c>
      <c r="K249" s="293" t="s">
        <v>1364</v>
      </c>
      <c r="L249" s="293" t="s">
        <v>1365</v>
      </c>
      <c r="M249" s="294">
        <v>51758</v>
      </c>
      <c r="N249" s="296">
        <v>10580864.838000001</v>
      </c>
      <c r="O249" s="296">
        <v>217413</v>
      </c>
      <c r="P249" s="296">
        <v>0</v>
      </c>
      <c r="Q249" s="296"/>
      <c r="R249" s="295">
        <f t="shared" si="8"/>
        <v>10798277.838000001</v>
      </c>
      <c r="S249" s="295"/>
      <c r="T249" s="295"/>
      <c r="U249" s="253">
        <v>4</v>
      </c>
      <c r="V249" s="253">
        <v>4</v>
      </c>
      <c r="W249" s="253">
        <v>1966</v>
      </c>
      <c r="X249" s="394">
        <v>0.10059999999999999</v>
      </c>
      <c r="Y249" s="393">
        <v>1</v>
      </c>
      <c r="AA249" s="296"/>
    </row>
    <row r="250" spans="1:29" ht="27.6" customHeight="1" x14ac:dyDescent="0.35">
      <c r="B250" s="289" t="s">
        <v>1979</v>
      </c>
      <c r="C250" s="289" t="s">
        <v>2725</v>
      </c>
      <c r="D250" s="289"/>
      <c r="E250" s="392" t="s">
        <v>2674</v>
      </c>
      <c r="F250" s="326" t="s">
        <v>2374</v>
      </c>
      <c r="G250" s="292" t="s">
        <v>2055</v>
      </c>
      <c r="H250" s="292" t="s">
        <v>2213</v>
      </c>
      <c r="I250" s="292">
        <v>14420</v>
      </c>
      <c r="J250" s="293" t="s">
        <v>1980</v>
      </c>
      <c r="K250" s="293" t="s">
        <v>1364</v>
      </c>
      <c r="L250" s="293" t="s">
        <v>1365</v>
      </c>
      <c r="M250" s="294">
        <v>51758</v>
      </c>
      <c r="N250" s="296">
        <v>10565257.308</v>
      </c>
      <c r="O250" s="296">
        <v>215239.38</v>
      </c>
      <c r="P250" s="296">
        <v>0</v>
      </c>
      <c r="Q250" s="296"/>
      <c r="R250" s="295">
        <f t="shared" si="8"/>
        <v>10780496.688000001</v>
      </c>
      <c r="S250" s="295"/>
      <c r="T250" s="295"/>
      <c r="U250" s="253">
        <v>4</v>
      </c>
      <c r="V250" s="253">
        <v>4</v>
      </c>
      <c r="W250" s="253">
        <v>1966</v>
      </c>
      <c r="X250" s="394">
        <v>0.10150000000000001</v>
      </c>
      <c r="Y250" s="393">
        <v>1</v>
      </c>
      <c r="AA250" s="296"/>
    </row>
    <row r="251" spans="1:29" ht="27.6" customHeight="1" x14ac:dyDescent="0.35">
      <c r="B251" s="352" t="s">
        <v>2666</v>
      </c>
      <c r="C251" s="289" t="s">
        <v>2725</v>
      </c>
      <c r="D251" s="289"/>
      <c r="E251" s="392" t="s">
        <v>2670</v>
      </c>
      <c r="F251" s="326" t="s">
        <v>2373</v>
      </c>
      <c r="G251" s="292" t="s">
        <v>2055</v>
      </c>
      <c r="H251" s="292" t="s">
        <v>2213</v>
      </c>
      <c r="I251" s="292">
        <v>14420</v>
      </c>
      <c r="J251" s="293" t="s">
        <v>1978</v>
      </c>
      <c r="K251" s="293" t="s">
        <v>1364</v>
      </c>
      <c r="L251" s="293" t="s">
        <v>1365</v>
      </c>
      <c r="M251" s="294">
        <v>60088</v>
      </c>
      <c r="N251" s="296">
        <v>12114564.786</v>
      </c>
      <c r="O251" s="296">
        <v>211977.42</v>
      </c>
      <c r="P251" s="296">
        <v>0</v>
      </c>
      <c r="Q251" s="296"/>
      <c r="R251" s="295">
        <f t="shared" si="8"/>
        <v>12326542.206</v>
      </c>
      <c r="S251" s="295"/>
      <c r="T251" s="295"/>
      <c r="U251" s="253">
        <v>4</v>
      </c>
      <c r="V251" s="253">
        <v>4</v>
      </c>
      <c r="W251" s="253">
        <v>1965</v>
      </c>
      <c r="X251" s="394">
        <v>0.25430000000000003</v>
      </c>
      <c r="Y251" s="393">
        <v>1</v>
      </c>
      <c r="AA251" s="296"/>
    </row>
    <row r="252" spans="1:29" ht="27.6" customHeight="1" x14ac:dyDescent="0.35">
      <c r="B252" s="352" t="s">
        <v>2667</v>
      </c>
      <c r="C252" s="289" t="s">
        <v>2725</v>
      </c>
      <c r="D252" s="289"/>
      <c r="E252" s="392" t="s">
        <v>2671</v>
      </c>
      <c r="F252" s="326" t="s">
        <v>2372</v>
      </c>
      <c r="G252" s="292" t="s">
        <v>2055</v>
      </c>
      <c r="H252" s="292" t="s">
        <v>2213</v>
      </c>
      <c r="I252" s="292">
        <v>14420</v>
      </c>
      <c r="J252" s="293" t="s">
        <v>1977</v>
      </c>
      <c r="K252" s="293" t="s">
        <v>1364</v>
      </c>
      <c r="L252" s="293" t="s">
        <v>1365</v>
      </c>
      <c r="M252" s="294">
        <v>60088</v>
      </c>
      <c r="N252" s="296">
        <v>12114564.786</v>
      </c>
      <c r="O252" s="296">
        <v>234806.04</v>
      </c>
      <c r="P252" s="296">
        <v>0</v>
      </c>
      <c r="Q252" s="296"/>
      <c r="R252" s="295">
        <f t="shared" si="8"/>
        <v>12349370.825999999</v>
      </c>
      <c r="S252" s="295"/>
      <c r="T252" s="295"/>
      <c r="U252" s="253">
        <v>4</v>
      </c>
      <c r="V252" s="253">
        <v>3</v>
      </c>
      <c r="W252" s="253">
        <v>1965</v>
      </c>
      <c r="X252" s="394">
        <v>0.27029999999999998</v>
      </c>
      <c r="Y252" s="393">
        <v>1</v>
      </c>
      <c r="AA252" s="296"/>
    </row>
    <row r="253" spans="1:29" ht="27.6" customHeight="1" x14ac:dyDescent="0.35">
      <c r="B253" s="352" t="s">
        <v>2668</v>
      </c>
      <c r="C253" s="289" t="s">
        <v>2725</v>
      </c>
      <c r="D253" s="289"/>
      <c r="E253" s="392" t="s">
        <v>2672</v>
      </c>
      <c r="F253" s="326" t="s">
        <v>2371</v>
      </c>
      <c r="G253" s="292" t="s">
        <v>2055</v>
      </c>
      <c r="H253" s="292" t="s">
        <v>2213</v>
      </c>
      <c r="I253" s="292">
        <v>14420</v>
      </c>
      <c r="J253" s="293" t="s">
        <v>1748</v>
      </c>
      <c r="K253" s="293" t="s">
        <v>1364</v>
      </c>
      <c r="L253" s="293" t="s">
        <v>1365</v>
      </c>
      <c r="M253" s="294">
        <v>55161</v>
      </c>
      <c r="N253" s="296">
        <v>10078302.372</v>
      </c>
      <c r="O253" s="296">
        <v>217413</v>
      </c>
      <c r="P253" s="296">
        <v>0</v>
      </c>
      <c r="Q253" s="296"/>
      <c r="R253" s="295">
        <f t="shared" si="8"/>
        <v>10295715.372</v>
      </c>
      <c r="S253" s="295"/>
      <c r="T253" s="295"/>
      <c r="U253" s="253">
        <v>4</v>
      </c>
      <c r="V253" s="253">
        <v>4</v>
      </c>
      <c r="W253" s="253">
        <v>1963</v>
      </c>
      <c r="X253" s="348">
        <v>1</v>
      </c>
      <c r="Y253" s="393">
        <v>1</v>
      </c>
      <c r="AA253" s="296"/>
    </row>
    <row r="254" spans="1:29" ht="27.6" customHeight="1" x14ac:dyDescent="0.35">
      <c r="B254" s="352" t="s">
        <v>2669</v>
      </c>
      <c r="C254" s="289" t="s">
        <v>2725</v>
      </c>
      <c r="D254" s="289"/>
      <c r="E254" s="392" t="s">
        <v>2673</v>
      </c>
      <c r="F254" s="326" t="s">
        <v>2370</v>
      </c>
      <c r="G254" s="292" t="s">
        <v>2055</v>
      </c>
      <c r="H254" s="292" t="s">
        <v>2213</v>
      </c>
      <c r="I254" s="292">
        <v>14420</v>
      </c>
      <c r="J254" s="392" t="s">
        <v>2682</v>
      </c>
      <c r="K254" s="293" t="s">
        <v>1364</v>
      </c>
      <c r="L254" s="293" t="s">
        <v>1365</v>
      </c>
      <c r="M254" s="294">
        <v>51653</v>
      </c>
      <c r="N254" s="296">
        <v>10074140.364</v>
      </c>
      <c r="O254" s="296">
        <v>213064.74</v>
      </c>
      <c r="P254" s="296">
        <v>0</v>
      </c>
      <c r="Q254" s="296"/>
      <c r="R254" s="295">
        <f t="shared" si="8"/>
        <v>10287205.104</v>
      </c>
      <c r="S254" s="295"/>
      <c r="T254" s="295"/>
      <c r="U254" s="253">
        <v>4</v>
      </c>
      <c r="V254" s="253">
        <v>4</v>
      </c>
      <c r="W254" s="253">
        <v>1961</v>
      </c>
      <c r="X254" s="297">
        <v>1</v>
      </c>
      <c r="Y254" s="297">
        <v>1</v>
      </c>
      <c r="AA254" s="296"/>
    </row>
    <row r="255" spans="1:29" ht="27.6" customHeight="1" x14ac:dyDescent="0.35">
      <c r="B255" s="289" t="s">
        <v>1731</v>
      </c>
      <c r="C255" s="289" t="s">
        <v>2725</v>
      </c>
      <c r="D255" s="289"/>
      <c r="E255" s="392" t="s">
        <v>2681</v>
      </c>
      <c r="F255" s="326" t="s">
        <v>2369</v>
      </c>
      <c r="G255" s="292" t="s">
        <v>2055</v>
      </c>
      <c r="H255" s="292" t="s">
        <v>2213</v>
      </c>
      <c r="I255" s="292">
        <v>14420</v>
      </c>
      <c r="J255" s="293" t="s">
        <v>448</v>
      </c>
      <c r="K255" s="293" t="s">
        <v>1364</v>
      </c>
      <c r="L255" s="293" t="s">
        <v>1365</v>
      </c>
      <c r="M255" s="294">
        <v>51046</v>
      </c>
      <c r="N255" s="296">
        <v>9957604.1400000006</v>
      </c>
      <c r="O255" s="296">
        <v>219587.64</v>
      </c>
      <c r="P255" s="296">
        <v>0</v>
      </c>
      <c r="Q255" s="296"/>
      <c r="R255" s="295">
        <f t="shared" si="8"/>
        <v>10177191.780000001</v>
      </c>
      <c r="S255" s="295"/>
      <c r="T255" s="295"/>
      <c r="U255" s="253">
        <v>4</v>
      </c>
      <c r="V255" s="253">
        <v>4</v>
      </c>
      <c r="W255" s="253">
        <v>1959</v>
      </c>
      <c r="X255" s="348">
        <v>1</v>
      </c>
      <c r="Y255" s="393">
        <v>1</v>
      </c>
      <c r="AA255" s="296"/>
    </row>
    <row r="256" spans="1:29" s="253" customFormat="1" ht="27.75" customHeight="1" x14ac:dyDescent="0.35">
      <c r="B256" s="371" t="s">
        <v>3067</v>
      </c>
      <c r="C256" s="371" t="s">
        <v>2725</v>
      </c>
      <c r="D256" s="371"/>
      <c r="E256" s="779" t="s">
        <v>3068</v>
      </c>
      <c r="F256" s="326" t="s">
        <v>2380</v>
      </c>
      <c r="G256" s="365" t="s">
        <v>2055</v>
      </c>
      <c r="H256" s="365" t="s">
        <v>2213</v>
      </c>
      <c r="I256" s="365">
        <v>14420</v>
      </c>
      <c r="J256" s="350" t="s">
        <v>3069</v>
      </c>
      <c r="K256" s="350" t="s">
        <v>1364</v>
      </c>
      <c r="L256" s="374" t="s">
        <v>1247</v>
      </c>
      <c r="M256" s="780">
        <v>3436</v>
      </c>
      <c r="N256" s="295">
        <v>887702.98074523802</v>
      </c>
      <c r="O256" s="295">
        <v>22798.69262613948</v>
      </c>
      <c r="P256" s="295">
        <v>0</v>
      </c>
      <c r="Q256" s="295"/>
      <c r="R256" s="295">
        <f t="shared" si="8"/>
        <v>910501.67337137752</v>
      </c>
      <c r="S256" s="295"/>
      <c r="T256" s="295"/>
      <c r="U256" s="253">
        <v>4</v>
      </c>
      <c r="V256" s="253">
        <v>3</v>
      </c>
      <c r="W256" s="253">
        <v>2007</v>
      </c>
      <c r="X256" s="348">
        <v>1</v>
      </c>
      <c r="Y256" s="393">
        <v>1</v>
      </c>
      <c r="Z256" s="362"/>
      <c r="AA256" s="295"/>
      <c r="AB256" s="309"/>
      <c r="AC256" s="309"/>
    </row>
    <row r="257" spans="2:29" s="253" customFormat="1" ht="27.75" customHeight="1" x14ac:dyDescent="0.35">
      <c r="B257" s="371" t="s">
        <v>3070</v>
      </c>
      <c r="C257" s="371" t="s">
        <v>2725</v>
      </c>
      <c r="D257" s="371"/>
      <c r="E257" s="779" t="s">
        <v>3071</v>
      </c>
      <c r="F257" s="326" t="s">
        <v>2380</v>
      </c>
      <c r="G257" s="365" t="s">
        <v>2055</v>
      </c>
      <c r="H257" s="365" t="s">
        <v>2213</v>
      </c>
      <c r="I257" s="365">
        <v>14420</v>
      </c>
      <c r="J257" s="350" t="s">
        <v>3072</v>
      </c>
      <c r="K257" s="350" t="s">
        <v>1364</v>
      </c>
      <c r="L257" s="374" t="s">
        <v>1408</v>
      </c>
      <c r="M257" s="780">
        <v>13223</v>
      </c>
      <c r="N257" s="295">
        <v>3416209.6956910016</v>
      </c>
      <c r="O257" s="295">
        <v>87737.809253621177</v>
      </c>
      <c r="P257" s="295">
        <v>0</v>
      </c>
      <c r="Q257" s="295"/>
      <c r="R257" s="295">
        <f t="shared" si="8"/>
        <v>3503947.504944623</v>
      </c>
      <c r="S257" s="295"/>
      <c r="T257" s="295"/>
      <c r="U257" s="253">
        <v>4</v>
      </c>
      <c r="V257" s="253">
        <v>3</v>
      </c>
      <c r="W257" s="253">
        <v>2007</v>
      </c>
      <c r="X257" s="348">
        <v>1</v>
      </c>
      <c r="Y257" s="393">
        <v>1</v>
      </c>
      <c r="Z257" s="362"/>
      <c r="AA257" s="295"/>
      <c r="AB257" s="309"/>
      <c r="AC257" s="309"/>
    </row>
    <row r="258" spans="2:29" s="253" customFormat="1" ht="27.75" customHeight="1" x14ac:dyDescent="0.35">
      <c r="B258" s="371" t="s">
        <v>3073</v>
      </c>
      <c r="C258" s="371" t="s">
        <v>2725</v>
      </c>
      <c r="D258" s="371"/>
      <c r="E258" s="779" t="s">
        <v>3074</v>
      </c>
      <c r="F258" s="326" t="s">
        <v>2380</v>
      </c>
      <c r="G258" s="365" t="s">
        <v>2055</v>
      </c>
      <c r="H258" s="365" t="s">
        <v>2213</v>
      </c>
      <c r="I258" s="365">
        <v>14420</v>
      </c>
      <c r="J258" s="350" t="s">
        <v>3075</v>
      </c>
      <c r="K258" s="350" t="s">
        <v>1364</v>
      </c>
      <c r="L258" s="374" t="s">
        <v>1408</v>
      </c>
      <c r="M258" s="780">
        <v>6618</v>
      </c>
      <c r="N258" s="295">
        <v>1709784.1462665845</v>
      </c>
      <c r="O258" s="295">
        <v>43912.033701918241</v>
      </c>
      <c r="P258" s="295">
        <v>0</v>
      </c>
      <c r="Q258" s="295"/>
      <c r="R258" s="295">
        <f t="shared" si="8"/>
        <v>1753696.1799685028</v>
      </c>
      <c r="S258" s="295"/>
      <c r="T258" s="295"/>
      <c r="U258" s="253">
        <v>4</v>
      </c>
      <c r="V258" s="253">
        <v>3</v>
      </c>
      <c r="W258" s="253">
        <v>2007</v>
      </c>
      <c r="X258" s="348">
        <v>1</v>
      </c>
      <c r="Y258" s="393">
        <v>1</v>
      </c>
      <c r="Z258" s="362"/>
      <c r="AA258" s="295"/>
      <c r="AB258" s="309"/>
      <c r="AC258" s="309"/>
    </row>
    <row r="259" spans="2:29" s="253" customFormat="1" ht="27.75" customHeight="1" x14ac:dyDescent="0.35">
      <c r="B259" s="371" t="s">
        <v>3076</v>
      </c>
      <c r="C259" s="371" t="s">
        <v>2725</v>
      </c>
      <c r="D259" s="371"/>
      <c r="E259" s="779" t="s">
        <v>3077</v>
      </c>
      <c r="F259" s="326" t="s">
        <v>2380</v>
      </c>
      <c r="G259" s="365" t="s">
        <v>2055</v>
      </c>
      <c r="H259" s="365" t="s">
        <v>2213</v>
      </c>
      <c r="I259" s="365">
        <v>14420</v>
      </c>
      <c r="J259" s="350" t="s">
        <v>3078</v>
      </c>
      <c r="K259" s="350" t="s">
        <v>1364</v>
      </c>
      <c r="L259" s="374" t="s">
        <v>1408</v>
      </c>
      <c r="M259" s="780">
        <v>6618</v>
      </c>
      <c r="N259" s="295">
        <v>1709784.1462665845</v>
      </c>
      <c r="O259" s="295">
        <v>43912.033701918241</v>
      </c>
      <c r="P259" s="295">
        <v>0</v>
      </c>
      <c r="Q259" s="295"/>
      <c r="R259" s="295">
        <f t="shared" si="8"/>
        <v>1753696.1799685028</v>
      </c>
      <c r="S259" s="295"/>
      <c r="T259" s="295"/>
      <c r="U259" s="253">
        <v>4</v>
      </c>
      <c r="V259" s="253">
        <v>3</v>
      </c>
      <c r="W259" s="253">
        <v>2007</v>
      </c>
      <c r="X259" s="348">
        <v>1</v>
      </c>
      <c r="Y259" s="393">
        <v>1</v>
      </c>
      <c r="Z259" s="362"/>
      <c r="AA259" s="295"/>
      <c r="AB259" s="309"/>
      <c r="AC259" s="309"/>
    </row>
    <row r="260" spans="2:29" s="253" customFormat="1" ht="27.75" customHeight="1" x14ac:dyDescent="0.35">
      <c r="B260" s="371" t="s">
        <v>3079</v>
      </c>
      <c r="C260" s="371" t="s">
        <v>2725</v>
      </c>
      <c r="D260" s="371"/>
      <c r="E260" s="779" t="s">
        <v>3080</v>
      </c>
      <c r="F260" s="326" t="s">
        <v>2380</v>
      </c>
      <c r="G260" s="365" t="s">
        <v>2055</v>
      </c>
      <c r="H260" s="365" t="s">
        <v>2213</v>
      </c>
      <c r="I260" s="365">
        <v>14420</v>
      </c>
      <c r="J260" s="350" t="s">
        <v>3081</v>
      </c>
      <c r="K260" s="350" t="s">
        <v>1364</v>
      </c>
      <c r="L260" s="374" t="s">
        <v>1408</v>
      </c>
      <c r="M260" s="780">
        <v>13223</v>
      </c>
      <c r="N260" s="295">
        <v>3416209.6956910016</v>
      </c>
      <c r="O260" s="295">
        <v>87737.809253621177</v>
      </c>
      <c r="P260" s="295">
        <v>0</v>
      </c>
      <c r="Q260" s="295"/>
      <c r="R260" s="295">
        <f t="shared" si="8"/>
        <v>3503947.504944623</v>
      </c>
      <c r="S260" s="295"/>
      <c r="T260" s="295"/>
      <c r="U260" s="253">
        <v>4</v>
      </c>
      <c r="V260" s="253">
        <v>3</v>
      </c>
      <c r="W260" s="253">
        <v>2007</v>
      </c>
      <c r="X260" s="348">
        <v>1</v>
      </c>
      <c r="Y260" s="393">
        <v>1</v>
      </c>
      <c r="Z260" s="362"/>
      <c r="AA260" s="295"/>
      <c r="AB260" s="309"/>
      <c r="AC260" s="309"/>
    </row>
    <row r="261" spans="2:29" s="253" customFormat="1" ht="27.75" customHeight="1" x14ac:dyDescent="0.35">
      <c r="B261" s="371" t="s">
        <v>3082</v>
      </c>
      <c r="C261" s="371" t="s">
        <v>2725</v>
      </c>
      <c r="D261" s="371"/>
      <c r="E261" s="779" t="s">
        <v>3083</v>
      </c>
      <c r="F261" s="326" t="s">
        <v>2380</v>
      </c>
      <c r="G261" s="365" t="s">
        <v>2055</v>
      </c>
      <c r="H261" s="365" t="s">
        <v>2213</v>
      </c>
      <c r="I261" s="365">
        <v>14420</v>
      </c>
      <c r="J261" s="350" t="s">
        <v>3084</v>
      </c>
      <c r="K261" s="350" t="s">
        <v>1364</v>
      </c>
      <c r="L261" s="374" t="s">
        <v>1408</v>
      </c>
      <c r="M261" s="780">
        <v>6618</v>
      </c>
      <c r="N261" s="295">
        <v>1709784.1462665845</v>
      </c>
      <c r="O261" s="295">
        <v>43912.033701918241</v>
      </c>
      <c r="P261" s="295">
        <v>0</v>
      </c>
      <c r="Q261" s="295"/>
      <c r="R261" s="295">
        <f t="shared" si="8"/>
        <v>1753696.1799685028</v>
      </c>
      <c r="S261" s="295"/>
      <c r="T261" s="295"/>
      <c r="U261" s="253">
        <v>4</v>
      </c>
      <c r="V261" s="253">
        <v>3</v>
      </c>
      <c r="W261" s="253">
        <v>2007</v>
      </c>
      <c r="X261" s="348">
        <v>1</v>
      </c>
      <c r="Y261" s="393">
        <v>1</v>
      </c>
      <c r="Z261" s="362"/>
      <c r="AA261" s="295"/>
      <c r="AB261" s="309"/>
      <c r="AC261" s="309"/>
    </row>
    <row r="262" spans="2:29" s="253" customFormat="1" ht="27.75" customHeight="1" x14ac:dyDescent="0.35">
      <c r="B262" s="371" t="s">
        <v>3085</v>
      </c>
      <c r="C262" s="371" t="s">
        <v>2725</v>
      </c>
      <c r="D262" s="371"/>
      <c r="E262" s="779" t="s">
        <v>3086</v>
      </c>
      <c r="F262" s="326" t="s">
        <v>2380</v>
      </c>
      <c r="G262" s="365" t="s">
        <v>2055</v>
      </c>
      <c r="H262" s="365" t="s">
        <v>2213</v>
      </c>
      <c r="I262" s="365">
        <v>14420</v>
      </c>
      <c r="J262" s="350" t="s">
        <v>3087</v>
      </c>
      <c r="K262" s="350" t="s">
        <v>1364</v>
      </c>
      <c r="L262" s="374" t="s">
        <v>1408</v>
      </c>
      <c r="M262" s="780">
        <v>13223</v>
      </c>
      <c r="N262" s="295">
        <v>3416209.6956910016</v>
      </c>
      <c r="O262" s="295">
        <v>87737.809253621177</v>
      </c>
      <c r="P262" s="295">
        <v>0</v>
      </c>
      <c r="Q262" s="295"/>
      <c r="R262" s="295">
        <f t="shared" si="8"/>
        <v>3503947.504944623</v>
      </c>
      <c r="S262" s="295"/>
      <c r="T262" s="295"/>
      <c r="U262" s="253">
        <v>4</v>
      </c>
      <c r="V262" s="253">
        <v>3</v>
      </c>
      <c r="W262" s="253">
        <v>2007</v>
      </c>
      <c r="X262" s="348">
        <v>1</v>
      </c>
      <c r="Y262" s="393">
        <v>1</v>
      </c>
      <c r="Z262" s="362"/>
      <c r="AA262" s="295"/>
      <c r="AB262" s="309"/>
      <c r="AC262" s="309"/>
    </row>
    <row r="263" spans="2:29" s="253" customFormat="1" ht="27.75" customHeight="1" x14ac:dyDescent="0.35">
      <c r="B263" s="371" t="s">
        <v>3088</v>
      </c>
      <c r="C263" s="371" t="s">
        <v>2725</v>
      </c>
      <c r="D263" s="371"/>
      <c r="E263" s="779" t="s">
        <v>3089</v>
      </c>
      <c r="F263" s="326" t="s">
        <v>2380</v>
      </c>
      <c r="G263" s="365" t="s">
        <v>2055</v>
      </c>
      <c r="H263" s="365" t="s">
        <v>2213</v>
      </c>
      <c r="I263" s="365">
        <v>14420</v>
      </c>
      <c r="J263" s="350" t="s">
        <v>3090</v>
      </c>
      <c r="K263" s="350" t="s">
        <v>1364</v>
      </c>
      <c r="L263" s="374" t="s">
        <v>1408</v>
      </c>
      <c r="M263" s="780">
        <v>13223</v>
      </c>
      <c r="N263" s="295">
        <v>3416209.6956910016</v>
      </c>
      <c r="O263" s="295">
        <v>87737.809253621177</v>
      </c>
      <c r="P263" s="295">
        <v>0</v>
      </c>
      <c r="Q263" s="295"/>
      <c r="R263" s="295">
        <f t="shared" si="8"/>
        <v>3503947.504944623</v>
      </c>
      <c r="S263" s="295"/>
      <c r="T263" s="295"/>
      <c r="U263" s="253">
        <v>4</v>
      </c>
      <c r="V263" s="253">
        <v>3</v>
      </c>
      <c r="W263" s="253">
        <v>2007</v>
      </c>
      <c r="X263" s="348">
        <v>1</v>
      </c>
      <c r="Y263" s="393">
        <v>1</v>
      </c>
      <c r="Z263" s="362"/>
      <c r="AA263" s="295"/>
      <c r="AB263" s="309"/>
      <c r="AC263" s="309"/>
    </row>
    <row r="264" spans="2:29" s="253" customFormat="1" ht="27.75" customHeight="1" x14ac:dyDescent="0.35">
      <c r="B264" s="371" t="s">
        <v>3091</v>
      </c>
      <c r="C264" s="371" t="s">
        <v>2725</v>
      </c>
      <c r="D264" s="371"/>
      <c r="E264" s="779" t="s">
        <v>3092</v>
      </c>
      <c r="F264" s="326" t="s">
        <v>2380</v>
      </c>
      <c r="G264" s="365" t="s">
        <v>2055</v>
      </c>
      <c r="H264" s="365" t="s">
        <v>2213</v>
      </c>
      <c r="I264" s="365">
        <v>14420</v>
      </c>
      <c r="J264" s="350" t="s">
        <v>3093</v>
      </c>
      <c r="K264" s="350" t="s">
        <v>1364</v>
      </c>
      <c r="L264" s="374" t="s">
        <v>1408</v>
      </c>
      <c r="M264" s="780">
        <v>13223</v>
      </c>
      <c r="N264" s="295">
        <v>3416209.6956910016</v>
      </c>
      <c r="O264" s="295">
        <v>87737.809253621177</v>
      </c>
      <c r="P264" s="295">
        <v>0</v>
      </c>
      <c r="Q264" s="295"/>
      <c r="R264" s="295">
        <f t="shared" si="8"/>
        <v>3503947.504944623</v>
      </c>
      <c r="S264" s="295"/>
      <c r="T264" s="295"/>
      <c r="U264" s="253">
        <v>4</v>
      </c>
      <c r="V264" s="253">
        <v>3</v>
      </c>
      <c r="W264" s="253">
        <v>2007</v>
      </c>
      <c r="X264" s="348">
        <v>1</v>
      </c>
      <c r="Y264" s="393">
        <v>1</v>
      </c>
      <c r="Z264" s="362"/>
      <c r="AA264" s="295"/>
      <c r="AB264" s="309"/>
      <c r="AC264" s="309"/>
    </row>
    <row r="265" spans="2:29" s="253" customFormat="1" ht="70.150000000000006" customHeight="1" x14ac:dyDescent="0.35">
      <c r="B265" s="705" t="s">
        <v>2683</v>
      </c>
      <c r="C265" s="705"/>
      <c r="D265" s="705"/>
      <c r="E265" s="712" t="s">
        <v>2684</v>
      </c>
      <c r="F265" s="713" t="s">
        <v>2685</v>
      </c>
      <c r="G265" s="714" t="s">
        <v>2055</v>
      </c>
      <c r="H265" s="714" t="s">
        <v>2213</v>
      </c>
      <c r="I265" s="714">
        <v>14420</v>
      </c>
      <c r="J265" s="710" t="s">
        <v>2686</v>
      </c>
      <c r="K265" s="710" t="s">
        <v>1364</v>
      </c>
      <c r="L265" s="710" t="s">
        <v>1365</v>
      </c>
      <c r="M265" s="715">
        <v>78331</v>
      </c>
      <c r="N265" s="711">
        <v>22036556.34</v>
      </c>
      <c r="O265" s="711">
        <v>765000</v>
      </c>
      <c r="P265" s="711">
        <v>0</v>
      </c>
      <c r="Q265" s="762"/>
      <c r="R265" s="711">
        <f t="shared" si="8"/>
        <v>22801556.34</v>
      </c>
      <c r="S265" s="761"/>
      <c r="U265" s="766">
        <v>4</v>
      </c>
      <c r="V265" s="766">
        <v>4</v>
      </c>
      <c r="W265" s="716" t="s">
        <v>2687</v>
      </c>
      <c r="X265" s="717">
        <v>1</v>
      </c>
      <c r="Y265" s="717">
        <v>1</v>
      </c>
      <c r="Z265" s="362"/>
      <c r="AA265" s="295"/>
      <c r="AB265" s="309"/>
      <c r="AC265" s="309"/>
    </row>
    <row r="266" spans="2:29" s="253" customFormat="1" ht="24.6" customHeight="1" x14ac:dyDescent="0.35">
      <c r="B266" s="369" t="s">
        <v>2643</v>
      </c>
      <c r="C266" s="369"/>
      <c r="D266" s="369"/>
      <c r="E266" s="327">
        <v>1281600009</v>
      </c>
      <c r="F266" s="326" t="s">
        <v>2041</v>
      </c>
      <c r="G266" s="365" t="s">
        <v>2050</v>
      </c>
      <c r="H266" s="365" t="s">
        <v>778</v>
      </c>
      <c r="I266" s="365">
        <v>14222</v>
      </c>
      <c r="J266" s="350" t="s">
        <v>147</v>
      </c>
      <c r="K266" s="350" t="s">
        <v>1364</v>
      </c>
      <c r="L266" s="350" t="s">
        <v>1365</v>
      </c>
      <c r="M266" s="366">
        <v>44688</v>
      </c>
      <c r="N266" s="295">
        <v>9044125.8000000007</v>
      </c>
      <c r="O266" s="295">
        <v>255000</v>
      </c>
      <c r="P266" s="295">
        <v>0</v>
      </c>
      <c r="Q266" s="295"/>
      <c r="R266" s="295">
        <f t="shared" ref="R266:R276" si="9">SUM(N266:Q266)</f>
        <v>9299125.8000000007</v>
      </c>
      <c r="S266" s="309"/>
      <c r="U266" s="253">
        <v>4</v>
      </c>
      <c r="V266" s="253">
        <v>3</v>
      </c>
      <c r="W266" s="253">
        <v>1958</v>
      </c>
      <c r="X266" s="297">
        <v>1</v>
      </c>
      <c r="Y266" s="348">
        <v>1</v>
      </c>
      <c r="Z266" s="254"/>
    </row>
    <row r="267" spans="2:29" s="253" customFormat="1" ht="27.6" customHeight="1" x14ac:dyDescent="0.35">
      <c r="B267" s="363" t="s">
        <v>426</v>
      </c>
      <c r="C267" s="363" t="s">
        <v>2582</v>
      </c>
      <c r="D267" s="363"/>
      <c r="E267" s="327" t="s">
        <v>427</v>
      </c>
      <c r="F267" s="326" t="s">
        <v>2041</v>
      </c>
      <c r="G267" s="365" t="s">
        <v>2050</v>
      </c>
      <c r="H267" s="365" t="s">
        <v>778</v>
      </c>
      <c r="I267" s="365">
        <v>14222</v>
      </c>
      <c r="J267" s="350" t="s">
        <v>1996</v>
      </c>
      <c r="K267" s="350" t="s">
        <v>1364</v>
      </c>
      <c r="L267" s="350" t="s">
        <v>1365</v>
      </c>
      <c r="M267" s="366">
        <v>44688</v>
      </c>
      <c r="N267" s="295">
        <v>9134567.0580000002</v>
      </c>
      <c r="O267" s="295">
        <v>204989.4</v>
      </c>
      <c r="P267" s="295">
        <v>0</v>
      </c>
      <c r="Q267" s="295"/>
      <c r="R267" s="295">
        <f t="shared" si="9"/>
        <v>9339556.4580000006</v>
      </c>
      <c r="S267" s="295"/>
      <c r="T267" s="295"/>
      <c r="U267" s="253">
        <v>4</v>
      </c>
      <c r="V267" s="253">
        <v>3</v>
      </c>
      <c r="W267" s="253">
        <v>1961</v>
      </c>
      <c r="X267" s="282" t="s">
        <v>429</v>
      </c>
      <c r="Y267" s="348">
        <v>1</v>
      </c>
      <c r="Z267" s="254"/>
      <c r="AA267" s="295"/>
      <c r="AB267" s="309"/>
      <c r="AC267" s="309"/>
    </row>
    <row r="268" spans="2:29" s="253" customFormat="1" ht="27.6" customHeight="1" x14ac:dyDescent="0.35">
      <c r="B268" s="363" t="s">
        <v>2042</v>
      </c>
      <c r="C268" s="363" t="s">
        <v>2582</v>
      </c>
      <c r="D268" s="363"/>
      <c r="E268" s="327" t="s">
        <v>1681</v>
      </c>
      <c r="F268" s="326" t="s">
        <v>2041</v>
      </c>
      <c r="G268" s="365" t="s">
        <v>2050</v>
      </c>
      <c r="H268" s="365" t="s">
        <v>778</v>
      </c>
      <c r="I268" s="365">
        <v>14222</v>
      </c>
      <c r="J268" s="350" t="s">
        <v>1682</v>
      </c>
      <c r="K268" s="350" t="s">
        <v>1364</v>
      </c>
      <c r="L268" s="350" t="s">
        <v>977</v>
      </c>
      <c r="M268" s="366">
        <v>104931</v>
      </c>
      <c r="N268" s="295">
        <v>21291792.426000003</v>
      </c>
      <c r="O268" s="295">
        <v>517650</v>
      </c>
      <c r="P268" s="295">
        <v>0</v>
      </c>
      <c r="Q268" s="295"/>
      <c r="R268" s="295">
        <f t="shared" si="9"/>
        <v>21809442.426000003</v>
      </c>
      <c r="S268" s="295"/>
      <c r="T268" s="295"/>
      <c r="U268" s="253">
        <v>4</v>
      </c>
      <c r="V268" s="253">
        <v>3</v>
      </c>
      <c r="W268" s="253">
        <v>1963</v>
      </c>
      <c r="X268" s="282" t="s">
        <v>429</v>
      </c>
      <c r="Y268" s="348">
        <v>1</v>
      </c>
      <c r="Z268" s="254"/>
      <c r="AA268" s="295"/>
      <c r="AB268" s="309"/>
      <c r="AC268" s="309"/>
    </row>
    <row r="269" spans="2:29" s="253" customFormat="1" ht="27.6" customHeight="1" x14ac:dyDescent="0.35">
      <c r="B269" s="363" t="s">
        <v>1453</v>
      </c>
      <c r="C269" s="363" t="s">
        <v>2582</v>
      </c>
      <c r="D269" s="363"/>
      <c r="E269" s="327">
        <v>1281600014</v>
      </c>
      <c r="F269" s="326" t="s">
        <v>2041</v>
      </c>
      <c r="G269" s="365" t="s">
        <v>2050</v>
      </c>
      <c r="H269" s="365" t="s">
        <v>778</v>
      </c>
      <c r="I269" s="365">
        <v>14222</v>
      </c>
      <c r="J269" s="350" t="s">
        <v>1684</v>
      </c>
      <c r="K269" s="350" t="s">
        <v>1364</v>
      </c>
      <c r="L269" s="350" t="s">
        <v>1683</v>
      </c>
      <c r="M269" s="366">
        <v>38996</v>
      </c>
      <c r="N269" s="295">
        <v>8733973.7880000006</v>
      </c>
      <c r="O269" s="295">
        <v>438967.2</v>
      </c>
      <c r="P269" s="295">
        <v>0</v>
      </c>
      <c r="Q269" s="295"/>
      <c r="R269" s="295">
        <f t="shared" si="9"/>
        <v>9172940.9879999999</v>
      </c>
      <c r="S269" s="295"/>
      <c r="T269" s="295"/>
      <c r="U269" s="253">
        <v>4</v>
      </c>
      <c r="V269" s="253">
        <v>3</v>
      </c>
      <c r="W269" s="253">
        <v>1965</v>
      </c>
      <c r="X269" s="282" t="s">
        <v>429</v>
      </c>
      <c r="Y269" s="348">
        <v>1</v>
      </c>
      <c r="Z269" s="254"/>
      <c r="AA269" s="295"/>
      <c r="AB269" s="309"/>
      <c r="AC269" s="309"/>
    </row>
    <row r="270" spans="2:29" s="253" customFormat="1" ht="27.6" customHeight="1" x14ac:dyDescent="0.35">
      <c r="B270" s="363" t="s">
        <v>1685</v>
      </c>
      <c r="C270" s="363" t="s">
        <v>2582</v>
      </c>
      <c r="D270" s="363"/>
      <c r="E270" s="364">
        <v>1281600026</v>
      </c>
      <c r="F270" s="326" t="s">
        <v>2041</v>
      </c>
      <c r="G270" s="365" t="s">
        <v>2050</v>
      </c>
      <c r="H270" s="365" t="s">
        <v>778</v>
      </c>
      <c r="I270" s="365">
        <v>14222</v>
      </c>
      <c r="J270" s="350" t="s">
        <v>1686</v>
      </c>
      <c r="K270" s="350" t="s">
        <v>1364</v>
      </c>
      <c r="L270" s="350" t="s">
        <v>794</v>
      </c>
      <c r="M270" s="366">
        <v>101860</v>
      </c>
      <c r="N270" s="295">
        <v>19667568.804000001</v>
      </c>
      <c r="O270" s="295">
        <v>2101659</v>
      </c>
      <c r="P270" s="295">
        <v>0</v>
      </c>
      <c r="Q270" s="295"/>
      <c r="R270" s="295">
        <f t="shared" si="9"/>
        <v>21769227.804000001</v>
      </c>
      <c r="S270" s="295"/>
      <c r="T270" s="295"/>
      <c r="U270" s="253">
        <v>4</v>
      </c>
      <c r="V270" s="253">
        <v>3</v>
      </c>
      <c r="W270" s="253">
        <v>1966</v>
      </c>
      <c r="X270" s="297">
        <v>0</v>
      </c>
      <c r="Y270" s="348">
        <v>1</v>
      </c>
      <c r="Z270" s="254"/>
      <c r="AA270" s="295"/>
      <c r="AB270" s="309"/>
      <c r="AC270" s="309"/>
    </row>
    <row r="271" spans="2:29" s="253" customFormat="1" ht="27.6" customHeight="1" x14ac:dyDescent="0.35">
      <c r="B271" s="363" t="s">
        <v>1687</v>
      </c>
      <c r="C271" s="363" t="s">
        <v>2582</v>
      </c>
      <c r="D271" s="363"/>
      <c r="E271" s="364">
        <v>1281600027</v>
      </c>
      <c r="F271" s="326" t="s">
        <v>2041</v>
      </c>
      <c r="G271" s="365" t="s">
        <v>2050</v>
      </c>
      <c r="H271" s="365" t="s">
        <v>778</v>
      </c>
      <c r="I271" s="365">
        <v>14222</v>
      </c>
      <c r="J271" s="350" t="s">
        <v>1688</v>
      </c>
      <c r="K271" s="350" t="s">
        <v>1364</v>
      </c>
      <c r="L271" s="350" t="s">
        <v>1076</v>
      </c>
      <c r="M271" s="366">
        <v>50930</v>
      </c>
      <c r="N271" s="295">
        <v>11504830.614</v>
      </c>
      <c r="O271" s="295">
        <v>208095.30000000002</v>
      </c>
      <c r="P271" s="295">
        <v>0</v>
      </c>
      <c r="Q271" s="295"/>
      <c r="R271" s="295">
        <f t="shared" si="9"/>
        <v>11712925.914000001</v>
      </c>
      <c r="S271" s="295"/>
      <c r="T271" s="295"/>
      <c r="U271" s="253">
        <v>4</v>
      </c>
      <c r="V271" s="253">
        <v>3</v>
      </c>
      <c r="W271" s="253">
        <v>1966</v>
      </c>
      <c r="X271" s="282" t="s">
        <v>429</v>
      </c>
      <c r="Y271" s="348">
        <v>1</v>
      </c>
      <c r="Z271" s="254"/>
      <c r="AA271" s="295"/>
      <c r="AB271" s="309"/>
      <c r="AC271" s="309"/>
    </row>
    <row r="272" spans="2:29" s="253" customFormat="1" ht="27.6" customHeight="1" x14ac:dyDescent="0.35">
      <c r="B272" s="363" t="s">
        <v>1689</v>
      </c>
      <c r="C272" s="363" t="s">
        <v>2582</v>
      </c>
      <c r="D272" s="363"/>
      <c r="E272" s="364">
        <v>1281600029</v>
      </c>
      <c r="F272" s="326" t="s">
        <v>2041</v>
      </c>
      <c r="G272" s="365" t="s">
        <v>2050</v>
      </c>
      <c r="H272" s="365" t="s">
        <v>778</v>
      </c>
      <c r="I272" s="365">
        <v>14222</v>
      </c>
      <c r="J272" s="350" t="s">
        <v>1690</v>
      </c>
      <c r="K272" s="350" t="s">
        <v>1364</v>
      </c>
      <c r="L272" s="350" t="s">
        <v>1076</v>
      </c>
      <c r="M272" s="366">
        <v>50930</v>
      </c>
      <c r="N272" s="295">
        <v>11780563.643999999</v>
      </c>
      <c r="O272" s="295">
        <v>214307.1</v>
      </c>
      <c r="P272" s="295">
        <v>0</v>
      </c>
      <c r="Q272" s="295"/>
      <c r="R272" s="295">
        <f t="shared" si="9"/>
        <v>11994870.743999999</v>
      </c>
      <c r="S272" s="295"/>
      <c r="T272" s="295"/>
      <c r="U272" s="253">
        <v>4</v>
      </c>
      <c r="V272" s="253">
        <v>3</v>
      </c>
      <c r="W272" s="253">
        <v>1968</v>
      </c>
      <c r="X272" s="282" t="s">
        <v>429</v>
      </c>
      <c r="Y272" s="348">
        <v>1</v>
      </c>
      <c r="Z272" s="254"/>
      <c r="AA272" s="295"/>
      <c r="AB272" s="309"/>
      <c r="AC272" s="309"/>
    </row>
    <row r="273" spans="2:29" s="253" customFormat="1" ht="27.6" customHeight="1" x14ac:dyDescent="0.35">
      <c r="B273" s="363" t="s">
        <v>1691</v>
      </c>
      <c r="C273" s="363" t="s">
        <v>2582</v>
      </c>
      <c r="D273" s="363"/>
      <c r="E273" s="364">
        <v>1281600030</v>
      </c>
      <c r="F273" s="326" t="s">
        <v>2041</v>
      </c>
      <c r="G273" s="365" t="s">
        <v>2050</v>
      </c>
      <c r="H273" s="365" t="s">
        <v>778</v>
      </c>
      <c r="I273" s="365">
        <v>14222</v>
      </c>
      <c r="J273" s="350" t="s">
        <v>238</v>
      </c>
      <c r="K273" s="350" t="s">
        <v>1364</v>
      </c>
      <c r="L273" s="350" t="s">
        <v>1076</v>
      </c>
      <c r="M273" s="366">
        <v>50930</v>
      </c>
      <c r="N273" s="295">
        <v>11866925.310000001</v>
      </c>
      <c r="O273" s="295">
        <v>214307.1</v>
      </c>
      <c r="P273" s="295">
        <v>0</v>
      </c>
      <c r="Q273" s="295"/>
      <c r="R273" s="295">
        <f t="shared" si="9"/>
        <v>12081232.41</v>
      </c>
      <c r="S273" s="295"/>
      <c r="T273" s="295"/>
      <c r="U273" s="253">
        <v>4</v>
      </c>
      <c r="V273" s="253">
        <v>3</v>
      </c>
      <c r="W273" s="253">
        <v>1968</v>
      </c>
      <c r="X273" s="282" t="s">
        <v>429</v>
      </c>
      <c r="Y273" s="348">
        <v>1</v>
      </c>
      <c r="Z273" s="254"/>
      <c r="AA273" s="295"/>
      <c r="AB273" s="309"/>
      <c r="AC273" s="309"/>
    </row>
    <row r="274" spans="2:29" s="253" customFormat="1" ht="27.6" customHeight="1" x14ac:dyDescent="0.35">
      <c r="B274" s="363" t="s">
        <v>239</v>
      </c>
      <c r="C274" s="363" t="s">
        <v>2582</v>
      </c>
      <c r="D274" s="363"/>
      <c r="E274" s="364">
        <v>1281600031</v>
      </c>
      <c r="F274" s="326" t="s">
        <v>2041</v>
      </c>
      <c r="G274" s="365" t="s">
        <v>2050</v>
      </c>
      <c r="H274" s="365" t="s">
        <v>778</v>
      </c>
      <c r="I274" s="365">
        <v>14222</v>
      </c>
      <c r="J274" s="350" t="s">
        <v>240</v>
      </c>
      <c r="K274" s="350" t="s">
        <v>1364</v>
      </c>
      <c r="L274" s="350" t="s">
        <v>1076</v>
      </c>
      <c r="M274" s="366">
        <v>50930</v>
      </c>
      <c r="N274" s="295">
        <v>11709809.508000001</v>
      </c>
      <c r="O274" s="295">
        <v>211201.2</v>
      </c>
      <c r="P274" s="295">
        <v>0</v>
      </c>
      <c r="Q274" s="295"/>
      <c r="R274" s="295">
        <f t="shared" si="9"/>
        <v>11921010.708000001</v>
      </c>
      <c r="S274" s="295"/>
      <c r="T274" s="295"/>
      <c r="U274" s="253">
        <v>4</v>
      </c>
      <c r="V274" s="253">
        <v>3</v>
      </c>
      <c r="W274" s="253">
        <v>1968</v>
      </c>
      <c r="X274" s="282" t="s">
        <v>429</v>
      </c>
      <c r="Y274" s="348">
        <v>1</v>
      </c>
      <c r="Z274" s="254"/>
      <c r="AA274" s="295"/>
      <c r="AB274" s="309"/>
      <c r="AC274" s="309"/>
    </row>
    <row r="275" spans="2:29" s="253" customFormat="1" ht="27.6" customHeight="1" x14ac:dyDescent="0.35">
      <c r="B275" s="363" t="s">
        <v>241</v>
      </c>
      <c r="C275" s="363" t="s">
        <v>2582</v>
      </c>
      <c r="D275" s="363"/>
      <c r="E275" s="327" t="s">
        <v>242</v>
      </c>
      <c r="F275" s="326" t="s">
        <v>2041</v>
      </c>
      <c r="G275" s="365" t="s">
        <v>2050</v>
      </c>
      <c r="H275" s="365" t="s">
        <v>778</v>
      </c>
      <c r="I275" s="365">
        <v>14222</v>
      </c>
      <c r="J275" s="350" t="s">
        <v>149</v>
      </c>
      <c r="K275" s="350" t="s">
        <v>1364</v>
      </c>
      <c r="L275" s="350" t="s">
        <v>1365</v>
      </c>
      <c r="M275" s="366">
        <v>45074</v>
      </c>
      <c r="N275" s="295">
        <v>9080460.9539999999</v>
      </c>
      <c r="O275" s="295">
        <v>201883.5</v>
      </c>
      <c r="P275" s="295">
        <v>0</v>
      </c>
      <c r="Q275" s="295"/>
      <c r="R275" s="295">
        <f t="shared" si="9"/>
        <v>9282344.4539999999</v>
      </c>
      <c r="S275" s="295"/>
      <c r="T275" s="295"/>
      <c r="U275" s="253">
        <v>4</v>
      </c>
      <c r="V275" s="253">
        <v>3</v>
      </c>
      <c r="W275" s="253">
        <v>1957</v>
      </c>
      <c r="X275" s="297">
        <v>0</v>
      </c>
      <c r="Y275" s="348">
        <v>1</v>
      </c>
      <c r="Z275" s="254"/>
      <c r="AA275" s="295"/>
      <c r="AB275" s="309"/>
      <c r="AC275" s="309"/>
    </row>
    <row r="276" spans="2:29" s="253" customFormat="1" ht="27.6" customHeight="1" x14ac:dyDescent="0.35">
      <c r="B276" s="363" t="s">
        <v>2264</v>
      </c>
      <c r="C276" s="363"/>
      <c r="D276" s="363"/>
      <c r="E276" s="327" t="s">
        <v>2265</v>
      </c>
      <c r="F276" s="326" t="s">
        <v>2041</v>
      </c>
      <c r="G276" s="365" t="s">
        <v>2050</v>
      </c>
      <c r="H276" s="365" t="s">
        <v>778</v>
      </c>
      <c r="I276" s="365">
        <v>14222</v>
      </c>
      <c r="J276" s="350" t="s">
        <v>2263</v>
      </c>
      <c r="K276" s="350" t="s">
        <v>1364</v>
      </c>
      <c r="L276" s="350" t="s">
        <v>1365</v>
      </c>
      <c r="M276" s="366">
        <v>36960</v>
      </c>
      <c r="N276" s="295">
        <v>7445832.3119999999</v>
      </c>
      <c r="O276" s="295">
        <v>176766</v>
      </c>
      <c r="P276" s="295"/>
      <c r="Q276" s="295"/>
      <c r="R276" s="295">
        <f t="shared" si="9"/>
        <v>7622598.3119999999</v>
      </c>
      <c r="S276" s="295"/>
      <c r="T276" s="295"/>
      <c r="U276" s="253">
        <v>4</v>
      </c>
      <c r="V276" s="253">
        <v>3</v>
      </c>
      <c r="W276" s="253">
        <v>1949</v>
      </c>
      <c r="X276" s="348">
        <v>1</v>
      </c>
      <c r="Y276" s="348">
        <v>1</v>
      </c>
      <c r="Z276" s="254"/>
      <c r="AA276" s="295"/>
      <c r="AB276" s="309"/>
      <c r="AC276" s="309"/>
    </row>
    <row r="277" spans="2:29" ht="27.6" customHeight="1" x14ac:dyDescent="0.35">
      <c r="B277" s="289" t="s">
        <v>1973</v>
      </c>
      <c r="C277" s="289" t="s">
        <v>2725</v>
      </c>
      <c r="D277" s="289"/>
      <c r="E277" s="299">
        <v>128170071</v>
      </c>
      <c r="F277" s="291" t="s">
        <v>144</v>
      </c>
      <c r="G277" s="292" t="s">
        <v>2056</v>
      </c>
      <c r="H277" s="292" t="s">
        <v>778</v>
      </c>
      <c r="I277" s="292">
        <v>13045</v>
      </c>
      <c r="J277" s="350" t="s">
        <v>1974</v>
      </c>
      <c r="K277" s="350" t="s">
        <v>1313</v>
      </c>
      <c r="L277" s="350" t="s">
        <v>1880</v>
      </c>
      <c r="M277" s="255">
        <v>55443</v>
      </c>
      <c r="N277" s="281">
        <v>17907455.6208</v>
      </c>
      <c r="O277" s="295">
        <v>554759.60939999996</v>
      </c>
      <c r="P277" s="281">
        <v>0</v>
      </c>
      <c r="Q277" s="281"/>
      <c r="R277" s="295">
        <f t="shared" ref="R277:R307" si="10">SUM(N277:Q277)</f>
        <v>18462215.2302</v>
      </c>
      <c r="S277" s="295"/>
      <c r="T277" s="295"/>
      <c r="U277" s="253">
        <v>4</v>
      </c>
      <c r="V277" s="253">
        <v>3</v>
      </c>
      <c r="W277" s="253">
        <v>2005</v>
      </c>
      <c r="X277" s="297">
        <v>1</v>
      </c>
      <c r="Y277" s="348">
        <v>1</v>
      </c>
      <c r="AA277" s="281"/>
    </row>
    <row r="278" spans="2:29" s="253" customFormat="1" ht="27.6" customHeight="1" x14ac:dyDescent="0.35">
      <c r="B278" s="363" t="s">
        <v>3094</v>
      </c>
      <c r="C278" s="363" t="s">
        <v>2725</v>
      </c>
      <c r="D278" s="363"/>
      <c r="E278" s="327">
        <v>1281700101</v>
      </c>
      <c r="F278" s="326" t="s">
        <v>144</v>
      </c>
      <c r="G278" s="365" t="s">
        <v>2056</v>
      </c>
      <c r="H278" s="365" t="s">
        <v>778</v>
      </c>
      <c r="I278" s="365">
        <v>13045</v>
      </c>
      <c r="J278" s="350" t="s">
        <v>3095</v>
      </c>
      <c r="K278" s="350" t="s">
        <v>1364</v>
      </c>
      <c r="L278" s="253" t="s">
        <v>2048</v>
      </c>
      <c r="M278" s="309">
        <v>4592</v>
      </c>
      <c r="N278" s="281">
        <v>288861.4916475417</v>
      </c>
      <c r="O278" s="295">
        <v>25755</v>
      </c>
      <c r="P278" s="281">
        <v>0</v>
      </c>
      <c r="Q278" s="281"/>
      <c r="R278" s="295">
        <f t="shared" si="10"/>
        <v>314616.4916475417</v>
      </c>
      <c r="S278" s="295"/>
      <c r="T278" s="295"/>
      <c r="V278" s="253">
        <v>1</v>
      </c>
      <c r="W278" s="253">
        <v>1991</v>
      </c>
      <c r="X278" s="297">
        <v>1</v>
      </c>
      <c r="Y278" s="348">
        <v>1</v>
      </c>
      <c r="Z278" s="362"/>
      <c r="AA278" s="281"/>
      <c r="AB278" s="309"/>
      <c r="AC278" s="309"/>
    </row>
    <row r="279" spans="2:29" s="253" customFormat="1" ht="27.6" customHeight="1" x14ac:dyDescent="0.35">
      <c r="B279" s="363" t="s">
        <v>3096</v>
      </c>
      <c r="C279" s="363" t="s">
        <v>2725</v>
      </c>
      <c r="D279" s="363"/>
      <c r="E279" s="327">
        <v>1281700102</v>
      </c>
      <c r="F279" s="326" t="s">
        <v>144</v>
      </c>
      <c r="G279" s="365" t="s">
        <v>2056</v>
      </c>
      <c r="H279" s="365" t="s">
        <v>778</v>
      </c>
      <c r="I279" s="365">
        <v>13045</v>
      </c>
      <c r="J279" s="350" t="s">
        <v>3097</v>
      </c>
      <c r="K279" s="350" t="s">
        <v>1364</v>
      </c>
      <c r="L279" s="253" t="s">
        <v>2048</v>
      </c>
      <c r="M279" s="309">
        <v>4592</v>
      </c>
      <c r="N279" s="281">
        <v>288861.4916475417</v>
      </c>
      <c r="O279" s="295">
        <v>25755</v>
      </c>
      <c r="P279" s="281">
        <v>0</v>
      </c>
      <c r="Q279" s="281"/>
      <c r="R279" s="295">
        <f t="shared" si="10"/>
        <v>314616.4916475417</v>
      </c>
      <c r="S279" s="295"/>
      <c r="T279" s="295"/>
      <c r="V279" s="253">
        <v>1</v>
      </c>
      <c r="W279" s="253">
        <v>1991</v>
      </c>
      <c r="X279" s="297">
        <v>1</v>
      </c>
      <c r="Y279" s="348">
        <v>1</v>
      </c>
      <c r="Z279" s="362"/>
      <c r="AA279" s="281"/>
      <c r="AB279" s="309"/>
      <c r="AC279" s="309"/>
    </row>
    <row r="280" spans="2:29" s="253" customFormat="1" ht="27.6" customHeight="1" x14ac:dyDescent="0.35">
      <c r="B280" s="363" t="s">
        <v>3098</v>
      </c>
      <c r="C280" s="363" t="s">
        <v>2725</v>
      </c>
      <c r="D280" s="363"/>
      <c r="E280" s="327">
        <v>1281700103</v>
      </c>
      <c r="F280" s="326" t="s">
        <v>144</v>
      </c>
      <c r="G280" s="365" t="s">
        <v>2056</v>
      </c>
      <c r="H280" s="365" t="s">
        <v>778</v>
      </c>
      <c r="I280" s="365">
        <v>13045</v>
      </c>
      <c r="J280" s="350" t="s">
        <v>3099</v>
      </c>
      <c r="K280" s="350" t="s">
        <v>1364</v>
      </c>
      <c r="L280" s="253" t="s">
        <v>2048</v>
      </c>
      <c r="M280" s="309">
        <v>4592</v>
      </c>
      <c r="N280" s="281">
        <v>288861.4916475417</v>
      </c>
      <c r="O280" s="295">
        <v>25755</v>
      </c>
      <c r="P280" s="281">
        <v>0</v>
      </c>
      <c r="Q280" s="281"/>
      <c r="R280" s="295">
        <f t="shared" si="10"/>
        <v>314616.4916475417</v>
      </c>
      <c r="S280" s="295"/>
      <c r="T280" s="295"/>
      <c r="V280" s="253">
        <v>1</v>
      </c>
      <c r="W280" s="253">
        <v>1991</v>
      </c>
      <c r="X280" s="297">
        <v>1</v>
      </c>
      <c r="Y280" s="348">
        <v>1</v>
      </c>
      <c r="Z280" s="362"/>
      <c r="AA280" s="281"/>
      <c r="AB280" s="309"/>
      <c r="AC280" s="309"/>
    </row>
    <row r="281" spans="2:29" s="253" customFormat="1" ht="27.6" customHeight="1" x14ac:dyDescent="0.35">
      <c r="B281" s="363" t="s">
        <v>3100</v>
      </c>
      <c r="C281" s="363" t="s">
        <v>2725</v>
      </c>
      <c r="D281" s="363"/>
      <c r="E281" s="327">
        <v>1281700104</v>
      </c>
      <c r="F281" s="326" t="s">
        <v>144</v>
      </c>
      <c r="G281" s="365" t="s">
        <v>2056</v>
      </c>
      <c r="H281" s="365" t="s">
        <v>778</v>
      </c>
      <c r="I281" s="365">
        <v>13045</v>
      </c>
      <c r="J281" s="350" t="s">
        <v>3101</v>
      </c>
      <c r="K281" s="350" t="s">
        <v>1364</v>
      </c>
      <c r="L281" s="253" t="s">
        <v>2048</v>
      </c>
      <c r="M281" s="309">
        <v>4592</v>
      </c>
      <c r="N281" s="281">
        <v>288861.4916475417</v>
      </c>
      <c r="O281" s="295">
        <v>25755</v>
      </c>
      <c r="P281" s="281">
        <v>0</v>
      </c>
      <c r="Q281" s="281"/>
      <c r="R281" s="295">
        <f t="shared" si="10"/>
        <v>314616.4916475417</v>
      </c>
      <c r="S281" s="295"/>
      <c r="T281" s="295"/>
      <c r="V281" s="253">
        <v>1</v>
      </c>
      <c r="W281" s="253">
        <v>1991</v>
      </c>
      <c r="X281" s="297">
        <v>1</v>
      </c>
      <c r="Y281" s="348">
        <v>1</v>
      </c>
      <c r="Z281" s="362"/>
      <c r="AA281" s="281"/>
      <c r="AB281" s="309"/>
      <c r="AC281" s="309"/>
    </row>
    <row r="282" spans="2:29" s="253" customFormat="1" ht="27.6" customHeight="1" x14ac:dyDescent="0.35">
      <c r="B282" s="363" t="s">
        <v>3102</v>
      </c>
      <c r="C282" s="363" t="s">
        <v>2725</v>
      </c>
      <c r="D282" s="363"/>
      <c r="E282" s="327">
        <v>1281700105</v>
      </c>
      <c r="F282" s="326" t="s">
        <v>144</v>
      </c>
      <c r="G282" s="365" t="s">
        <v>2056</v>
      </c>
      <c r="H282" s="365" t="s">
        <v>778</v>
      </c>
      <c r="I282" s="365">
        <v>13045</v>
      </c>
      <c r="J282" s="350" t="s">
        <v>3103</v>
      </c>
      <c r="K282" s="350" t="s">
        <v>1364</v>
      </c>
      <c r="L282" s="253" t="s">
        <v>2048</v>
      </c>
      <c r="M282" s="309">
        <v>4592</v>
      </c>
      <c r="N282" s="281">
        <v>288861.4916475417</v>
      </c>
      <c r="O282" s="295">
        <v>25755</v>
      </c>
      <c r="P282" s="281">
        <v>0</v>
      </c>
      <c r="Q282" s="281"/>
      <c r="R282" s="295">
        <f t="shared" si="10"/>
        <v>314616.4916475417</v>
      </c>
      <c r="S282" s="295"/>
      <c r="T282" s="295"/>
      <c r="V282" s="253">
        <v>1</v>
      </c>
      <c r="W282" s="253">
        <v>1991</v>
      </c>
      <c r="X282" s="297">
        <v>1</v>
      </c>
      <c r="Y282" s="348">
        <v>1</v>
      </c>
      <c r="Z282" s="362"/>
      <c r="AA282" s="281"/>
      <c r="AB282" s="309"/>
      <c r="AC282" s="309"/>
    </row>
    <row r="283" spans="2:29" s="253" customFormat="1" ht="27.6" customHeight="1" x14ac:dyDescent="0.35">
      <c r="B283" s="363" t="s">
        <v>3104</v>
      </c>
      <c r="C283" s="363" t="s">
        <v>2725</v>
      </c>
      <c r="D283" s="363"/>
      <c r="E283" s="327">
        <v>1281700106</v>
      </c>
      <c r="F283" s="326" t="s">
        <v>144</v>
      </c>
      <c r="G283" s="365" t="s">
        <v>2056</v>
      </c>
      <c r="H283" s="365" t="s">
        <v>778</v>
      </c>
      <c r="I283" s="365">
        <v>13045</v>
      </c>
      <c r="J283" s="350" t="s">
        <v>3105</v>
      </c>
      <c r="K283" s="350" t="s">
        <v>1364</v>
      </c>
      <c r="L283" s="253" t="s">
        <v>2048</v>
      </c>
      <c r="M283" s="309">
        <v>4592</v>
      </c>
      <c r="N283" s="281">
        <v>288861.4916475417</v>
      </c>
      <c r="O283" s="295">
        <v>25755</v>
      </c>
      <c r="P283" s="281">
        <v>0</v>
      </c>
      <c r="Q283" s="281"/>
      <c r="R283" s="295">
        <f t="shared" si="10"/>
        <v>314616.4916475417</v>
      </c>
      <c r="S283" s="295"/>
      <c r="T283" s="295"/>
      <c r="V283" s="253">
        <v>1</v>
      </c>
      <c r="W283" s="253">
        <v>1991</v>
      </c>
      <c r="X283" s="297">
        <v>1</v>
      </c>
      <c r="Y283" s="348">
        <v>1</v>
      </c>
      <c r="Z283" s="362"/>
      <c r="AA283" s="281"/>
      <c r="AB283" s="309"/>
      <c r="AC283" s="309"/>
    </row>
    <row r="284" spans="2:29" s="253" customFormat="1" ht="27.6" customHeight="1" x14ac:dyDescent="0.35">
      <c r="B284" s="363" t="s">
        <v>3106</v>
      </c>
      <c r="C284" s="363" t="s">
        <v>2725</v>
      </c>
      <c r="D284" s="363"/>
      <c r="E284" s="327">
        <v>1281700107</v>
      </c>
      <c r="F284" s="326" t="s">
        <v>144</v>
      </c>
      <c r="G284" s="365" t="s">
        <v>2056</v>
      </c>
      <c r="H284" s="365" t="s">
        <v>778</v>
      </c>
      <c r="I284" s="365">
        <v>13045</v>
      </c>
      <c r="J284" s="350" t="s">
        <v>3107</v>
      </c>
      <c r="K284" s="350" t="s">
        <v>1364</v>
      </c>
      <c r="L284" s="253" t="s">
        <v>2048</v>
      </c>
      <c r="M284" s="309">
        <v>4592</v>
      </c>
      <c r="N284" s="281">
        <v>288861.4916475417</v>
      </c>
      <c r="O284" s="295">
        <v>25755</v>
      </c>
      <c r="P284" s="281">
        <v>0</v>
      </c>
      <c r="Q284" s="281"/>
      <c r="R284" s="295">
        <f t="shared" si="10"/>
        <v>314616.4916475417</v>
      </c>
      <c r="S284" s="295"/>
      <c r="T284" s="295"/>
      <c r="V284" s="253">
        <v>1</v>
      </c>
      <c r="W284" s="253">
        <v>1991</v>
      </c>
      <c r="X284" s="297">
        <v>1</v>
      </c>
      <c r="Y284" s="348">
        <v>1</v>
      </c>
      <c r="Z284" s="362"/>
      <c r="AA284" s="281"/>
      <c r="AB284" s="309"/>
      <c r="AC284" s="309"/>
    </row>
    <row r="285" spans="2:29" s="253" customFormat="1" ht="27.6" customHeight="1" x14ac:dyDescent="0.35">
      <c r="B285" s="363" t="s">
        <v>3108</v>
      </c>
      <c r="C285" s="363" t="s">
        <v>2725</v>
      </c>
      <c r="D285" s="363"/>
      <c r="E285" s="327">
        <v>1281700108</v>
      </c>
      <c r="F285" s="326" t="s">
        <v>144</v>
      </c>
      <c r="G285" s="365" t="s">
        <v>2056</v>
      </c>
      <c r="H285" s="365" t="s">
        <v>778</v>
      </c>
      <c r="I285" s="365">
        <v>13045</v>
      </c>
      <c r="J285" s="350" t="s">
        <v>3109</v>
      </c>
      <c r="K285" s="350" t="s">
        <v>1364</v>
      </c>
      <c r="L285" s="253" t="s">
        <v>2048</v>
      </c>
      <c r="M285" s="309">
        <v>4592</v>
      </c>
      <c r="N285" s="281">
        <v>288861.4916475417</v>
      </c>
      <c r="O285" s="295">
        <v>25755</v>
      </c>
      <c r="P285" s="281">
        <v>0</v>
      </c>
      <c r="Q285" s="281"/>
      <c r="R285" s="295">
        <f t="shared" si="10"/>
        <v>314616.4916475417</v>
      </c>
      <c r="S285" s="295"/>
      <c r="T285" s="295"/>
      <c r="V285" s="253">
        <v>1</v>
      </c>
      <c r="W285" s="253">
        <v>1991</v>
      </c>
      <c r="X285" s="297">
        <v>1</v>
      </c>
      <c r="Y285" s="348">
        <v>1</v>
      </c>
      <c r="Z285" s="362"/>
      <c r="AA285" s="281"/>
      <c r="AB285" s="309"/>
      <c r="AC285" s="309"/>
    </row>
    <row r="286" spans="2:29" s="253" customFormat="1" ht="27.6" customHeight="1" x14ac:dyDescent="0.35">
      <c r="B286" s="363" t="s">
        <v>3110</v>
      </c>
      <c r="C286" s="363" t="s">
        <v>2725</v>
      </c>
      <c r="D286" s="363"/>
      <c r="E286" s="327">
        <v>1281700109</v>
      </c>
      <c r="F286" s="326" t="s">
        <v>144</v>
      </c>
      <c r="G286" s="365" t="s">
        <v>2056</v>
      </c>
      <c r="H286" s="365" t="s">
        <v>778</v>
      </c>
      <c r="I286" s="365">
        <v>13045</v>
      </c>
      <c r="J286" s="350" t="s">
        <v>3111</v>
      </c>
      <c r="K286" s="350" t="s">
        <v>1364</v>
      </c>
      <c r="L286" s="253" t="s">
        <v>2048</v>
      </c>
      <c r="M286" s="309">
        <v>4592</v>
      </c>
      <c r="N286" s="281">
        <v>288861.4916475417</v>
      </c>
      <c r="O286" s="295">
        <v>25755</v>
      </c>
      <c r="P286" s="281">
        <v>0</v>
      </c>
      <c r="Q286" s="281"/>
      <c r="R286" s="295">
        <f t="shared" si="10"/>
        <v>314616.4916475417</v>
      </c>
      <c r="S286" s="295"/>
      <c r="T286" s="295"/>
      <c r="V286" s="253">
        <v>1</v>
      </c>
      <c r="W286" s="253">
        <v>1991</v>
      </c>
      <c r="X286" s="297">
        <v>1</v>
      </c>
      <c r="Y286" s="348">
        <v>1</v>
      </c>
      <c r="Z286" s="362"/>
      <c r="AA286" s="281"/>
      <c r="AB286" s="309"/>
      <c r="AC286" s="309"/>
    </row>
    <row r="287" spans="2:29" s="253" customFormat="1" ht="27.6" customHeight="1" x14ac:dyDescent="0.35">
      <c r="B287" s="363" t="s">
        <v>3112</v>
      </c>
      <c r="C287" s="363" t="s">
        <v>2725</v>
      </c>
      <c r="D287" s="363"/>
      <c r="E287" s="327">
        <v>1281700110</v>
      </c>
      <c r="F287" s="326" t="s">
        <v>144</v>
      </c>
      <c r="G287" s="365" t="s">
        <v>2056</v>
      </c>
      <c r="H287" s="365" t="s">
        <v>778</v>
      </c>
      <c r="I287" s="365">
        <v>13045</v>
      </c>
      <c r="J287" s="350" t="s">
        <v>3113</v>
      </c>
      <c r="K287" s="350" t="s">
        <v>1364</v>
      </c>
      <c r="L287" s="253" t="s">
        <v>2048</v>
      </c>
      <c r="M287" s="309">
        <v>4592</v>
      </c>
      <c r="N287" s="281">
        <v>288861.4916475417</v>
      </c>
      <c r="O287" s="295">
        <v>25755</v>
      </c>
      <c r="P287" s="281">
        <v>0</v>
      </c>
      <c r="Q287" s="281"/>
      <c r="R287" s="295">
        <f t="shared" si="10"/>
        <v>314616.4916475417</v>
      </c>
      <c r="S287" s="295"/>
      <c r="T287" s="295"/>
      <c r="V287" s="253">
        <v>1</v>
      </c>
      <c r="W287" s="253">
        <v>1991</v>
      </c>
      <c r="X287" s="297">
        <v>1</v>
      </c>
      <c r="Y287" s="348">
        <v>1</v>
      </c>
      <c r="Z287" s="362"/>
      <c r="AA287" s="281"/>
      <c r="AB287" s="309"/>
      <c r="AC287" s="309"/>
    </row>
    <row r="288" spans="2:29" s="253" customFormat="1" ht="27.6" customHeight="1" x14ac:dyDescent="0.35">
      <c r="B288" s="363" t="s">
        <v>3114</v>
      </c>
      <c r="C288" s="363" t="s">
        <v>2725</v>
      </c>
      <c r="D288" s="363"/>
      <c r="E288" s="327">
        <v>1281700111</v>
      </c>
      <c r="F288" s="326" t="s">
        <v>144</v>
      </c>
      <c r="G288" s="365" t="s">
        <v>2056</v>
      </c>
      <c r="H288" s="365" t="s">
        <v>778</v>
      </c>
      <c r="I288" s="365">
        <v>13045</v>
      </c>
      <c r="J288" s="350" t="s">
        <v>3115</v>
      </c>
      <c r="K288" s="350" t="s">
        <v>1364</v>
      </c>
      <c r="L288" s="253" t="s">
        <v>2048</v>
      </c>
      <c r="M288" s="309">
        <v>4592</v>
      </c>
      <c r="N288" s="281">
        <v>288861.4916475417</v>
      </c>
      <c r="O288" s="295">
        <v>25755</v>
      </c>
      <c r="P288" s="281">
        <v>0</v>
      </c>
      <c r="Q288" s="281"/>
      <c r="R288" s="295">
        <f t="shared" si="10"/>
        <v>314616.4916475417</v>
      </c>
      <c r="S288" s="295"/>
      <c r="T288" s="295"/>
      <c r="V288" s="253">
        <v>1</v>
      </c>
      <c r="W288" s="253">
        <v>1991</v>
      </c>
      <c r="X288" s="297">
        <v>1</v>
      </c>
      <c r="Y288" s="348">
        <v>1</v>
      </c>
      <c r="Z288" s="362"/>
      <c r="AA288" s="281"/>
      <c r="AB288" s="309"/>
      <c r="AC288" s="309"/>
    </row>
    <row r="289" spans="2:29" s="253" customFormat="1" ht="27.6" customHeight="1" x14ac:dyDescent="0.35">
      <c r="B289" s="363" t="s">
        <v>3116</v>
      </c>
      <c r="C289" s="363" t="s">
        <v>2725</v>
      </c>
      <c r="D289" s="363"/>
      <c r="E289" s="327">
        <v>1281700112</v>
      </c>
      <c r="F289" s="326" t="s">
        <v>144</v>
      </c>
      <c r="G289" s="365" t="s">
        <v>2056</v>
      </c>
      <c r="H289" s="365" t="s">
        <v>778</v>
      </c>
      <c r="I289" s="365">
        <v>13045</v>
      </c>
      <c r="J289" s="350" t="s">
        <v>3117</v>
      </c>
      <c r="K289" s="350" t="s">
        <v>1364</v>
      </c>
      <c r="L289" s="253" t="s">
        <v>2048</v>
      </c>
      <c r="M289" s="309">
        <v>4592</v>
      </c>
      <c r="N289" s="281">
        <v>288861.4916475417</v>
      </c>
      <c r="O289" s="295">
        <v>25755</v>
      </c>
      <c r="P289" s="281">
        <v>0</v>
      </c>
      <c r="Q289" s="281"/>
      <c r="R289" s="295">
        <f t="shared" si="10"/>
        <v>314616.4916475417</v>
      </c>
      <c r="S289" s="295"/>
      <c r="T289" s="295"/>
      <c r="V289" s="253">
        <v>1</v>
      </c>
      <c r="W289" s="253">
        <v>1991</v>
      </c>
      <c r="X289" s="297">
        <v>1</v>
      </c>
      <c r="Y289" s="348">
        <v>1</v>
      </c>
      <c r="Z289" s="362"/>
      <c r="AA289" s="281"/>
      <c r="AB289" s="309"/>
      <c r="AC289" s="309"/>
    </row>
    <row r="290" spans="2:29" s="253" customFormat="1" ht="27.6" customHeight="1" x14ac:dyDescent="0.35">
      <c r="B290" s="363" t="s">
        <v>3118</v>
      </c>
      <c r="C290" s="363" t="s">
        <v>2725</v>
      </c>
      <c r="D290" s="363"/>
      <c r="E290" s="327">
        <v>1281700113</v>
      </c>
      <c r="F290" s="326" t="s">
        <v>144</v>
      </c>
      <c r="G290" s="365" t="s">
        <v>2056</v>
      </c>
      <c r="H290" s="365" t="s">
        <v>778</v>
      </c>
      <c r="I290" s="365">
        <v>13045</v>
      </c>
      <c r="J290" s="350" t="s">
        <v>3119</v>
      </c>
      <c r="K290" s="350" t="s">
        <v>1364</v>
      </c>
      <c r="L290" s="253" t="s">
        <v>2048</v>
      </c>
      <c r="M290" s="309">
        <v>4592</v>
      </c>
      <c r="N290" s="281">
        <v>288861.4916475417</v>
      </c>
      <c r="O290" s="295">
        <v>25755</v>
      </c>
      <c r="P290" s="281">
        <v>0</v>
      </c>
      <c r="Q290" s="281"/>
      <c r="R290" s="295">
        <f t="shared" si="10"/>
        <v>314616.4916475417</v>
      </c>
      <c r="S290" s="295"/>
      <c r="T290" s="295"/>
      <c r="V290" s="253">
        <v>1</v>
      </c>
      <c r="W290" s="253">
        <v>1991</v>
      </c>
      <c r="X290" s="297">
        <v>1</v>
      </c>
      <c r="Y290" s="348">
        <v>1</v>
      </c>
      <c r="Z290" s="362"/>
      <c r="AA290" s="281"/>
      <c r="AB290" s="309"/>
      <c r="AC290" s="309"/>
    </row>
    <row r="291" spans="2:29" s="253" customFormat="1" ht="27.6" customHeight="1" x14ac:dyDescent="0.35">
      <c r="B291" s="363" t="s">
        <v>3120</v>
      </c>
      <c r="C291" s="363" t="s">
        <v>2725</v>
      </c>
      <c r="D291" s="363"/>
      <c r="E291" s="327">
        <v>1281700114</v>
      </c>
      <c r="F291" s="326" t="s">
        <v>144</v>
      </c>
      <c r="G291" s="365" t="s">
        <v>2056</v>
      </c>
      <c r="H291" s="365" t="s">
        <v>778</v>
      </c>
      <c r="I291" s="365">
        <v>13045</v>
      </c>
      <c r="J291" s="350" t="s">
        <v>3121</v>
      </c>
      <c r="K291" s="350" t="s">
        <v>1364</v>
      </c>
      <c r="L291" s="253" t="s">
        <v>2048</v>
      </c>
      <c r="M291" s="309">
        <v>4592</v>
      </c>
      <c r="N291" s="281">
        <v>288861.4916475417</v>
      </c>
      <c r="O291" s="295">
        <v>25755</v>
      </c>
      <c r="P291" s="281">
        <v>0</v>
      </c>
      <c r="Q291" s="281"/>
      <c r="R291" s="295">
        <f t="shared" si="10"/>
        <v>314616.4916475417</v>
      </c>
      <c r="S291" s="295"/>
      <c r="T291" s="295"/>
      <c r="V291" s="253">
        <v>1</v>
      </c>
      <c r="W291" s="253">
        <v>1991</v>
      </c>
      <c r="X291" s="297">
        <v>1</v>
      </c>
      <c r="Y291" s="348">
        <v>1</v>
      </c>
      <c r="Z291" s="362"/>
      <c r="AA291" s="281"/>
      <c r="AB291" s="309"/>
      <c r="AC291" s="309"/>
    </row>
    <row r="292" spans="2:29" s="253" customFormat="1" ht="27.6" customHeight="1" x14ac:dyDescent="0.35">
      <c r="B292" s="363" t="s">
        <v>3122</v>
      </c>
      <c r="C292" s="363" t="s">
        <v>2725</v>
      </c>
      <c r="D292" s="363"/>
      <c r="E292" s="327">
        <v>1281700115</v>
      </c>
      <c r="F292" s="326" t="s">
        <v>144</v>
      </c>
      <c r="G292" s="365" t="s">
        <v>2056</v>
      </c>
      <c r="H292" s="365" t="s">
        <v>778</v>
      </c>
      <c r="I292" s="365">
        <v>13045</v>
      </c>
      <c r="J292" s="350" t="s">
        <v>3123</v>
      </c>
      <c r="K292" s="350" t="s">
        <v>1364</v>
      </c>
      <c r="L292" s="253" t="s">
        <v>2048</v>
      </c>
      <c r="M292" s="309">
        <v>4592</v>
      </c>
      <c r="N292" s="281">
        <v>288861.4916475417</v>
      </c>
      <c r="O292" s="295">
        <v>25755</v>
      </c>
      <c r="P292" s="281">
        <v>0</v>
      </c>
      <c r="Q292" s="281"/>
      <c r="R292" s="295">
        <f t="shared" si="10"/>
        <v>314616.4916475417</v>
      </c>
      <c r="S292" s="295"/>
      <c r="T292" s="295"/>
      <c r="V292" s="253">
        <v>1</v>
      </c>
      <c r="W292" s="253">
        <v>1991</v>
      </c>
      <c r="X292" s="297">
        <v>1</v>
      </c>
      <c r="Y292" s="348">
        <v>1</v>
      </c>
      <c r="Z292" s="362"/>
      <c r="AA292" s="281"/>
      <c r="AB292" s="309"/>
      <c r="AC292" s="309"/>
    </row>
    <row r="293" spans="2:29" s="253" customFormat="1" ht="27.6" customHeight="1" x14ac:dyDescent="0.35">
      <c r="B293" s="363" t="s">
        <v>3124</v>
      </c>
      <c r="C293" s="363" t="s">
        <v>2725</v>
      </c>
      <c r="D293" s="363"/>
      <c r="E293" s="327">
        <v>1281700116</v>
      </c>
      <c r="F293" s="326" t="s">
        <v>144</v>
      </c>
      <c r="G293" s="365" t="s">
        <v>2056</v>
      </c>
      <c r="H293" s="365" t="s">
        <v>778</v>
      </c>
      <c r="I293" s="365">
        <v>13045</v>
      </c>
      <c r="J293" s="350" t="s">
        <v>3125</v>
      </c>
      <c r="K293" s="350" t="s">
        <v>1364</v>
      </c>
      <c r="L293" s="253" t="s">
        <v>2048</v>
      </c>
      <c r="M293" s="309">
        <v>3040</v>
      </c>
      <c r="N293" s="281">
        <v>191232.3463868743</v>
      </c>
      <c r="O293" s="295">
        <v>25755</v>
      </c>
      <c r="P293" s="281">
        <v>0</v>
      </c>
      <c r="Q293" s="281"/>
      <c r="R293" s="295">
        <f t="shared" si="10"/>
        <v>216987.3463868743</v>
      </c>
      <c r="S293" s="295"/>
      <c r="T293" s="295"/>
      <c r="V293" s="253">
        <v>1</v>
      </c>
      <c r="W293" s="253">
        <v>1991</v>
      </c>
      <c r="X293" s="297">
        <v>1</v>
      </c>
      <c r="Y293" s="348">
        <v>1</v>
      </c>
      <c r="Z293" s="362"/>
      <c r="AA293" s="281"/>
      <c r="AB293" s="309"/>
      <c r="AC293" s="309"/>
    </row>
    <row r="294" spans="2:29" ht="27.6" customHeight="1" x14ac:dyDescent="0.35">
      <c r="B294" s="289" t="s">
        <v>2219</v>
      </c>
      <c r="C294" s="289" t="s">
        <v>2725</v>
      </c>
      <c r="D294" s="289"/>
      <c r="E294" s="299" t="s">
        <v>2220</v>
      </c>
      <c r="F294" s="291" t="s">
        <v>144</v>
      </c>
      <c r="G294" s="292" t="s">
        <v>2056</v>
      </c>
      <c r="H294" s="292" t="s">
        <v>778</v>
      </c>
      <c r="I294" s="292">
        <v>13045</v>
      </c>
      <c r="J294" s="293" t="s">
        <v>2221</v>
      </c>
      <c r="K294" s="293" t="s">
        <v>1364</v>
      </c>
      <c r="L294" s="293" t="s">
        <v>2218</v>
      </c>
      <c r="M294" s="294">
        <v>50295</v>
      </c>
      <c r="N294" s="281">
        <v>11034523.710000001</v>
      </c>
      <c r="O294" s="295">
        <v>226906.701</v>
      </c>
      <c r="P294" s="295">
        <v>0</v>
      </c>
      <c r="Q294" s="295"/>
      <c r="R294" s="295">
        <f t="shared" si="10"/>
        <v>11261430.411</v>
      </c>
      <c r="S294" s="295"/>
      <c r="T294" s="295"/>
      <c r="U294" s="253">
        <v>4</v>
      </c>
      <c r="V294" s="253">
        <v>3</v>
      </c>
      <c r="W294" s="253">
        <v>1966</v>
      </c>
      <c r="X294" s="297">
        <v>1</v>
      </c>
      <c r="Y294" s="348">
        <v>1</v>
      </c>
      <c r="AA294" s="281"/>
    </row>
    <row r="295" spans="2:29" ht="27.6" customHeight="1" x14ac:dyDescent="0.35">
      <c r="B295" s="289" t="s">
        <v>1719</v>
      </c>
      <c r="C295" s="289" t="s">
        <v>2725</v>
      </c>
      <c r="D295" s="289"/>
      <c r="E295" s="299" t="s">
        <v>2216</v>
      </c>
      <c r="F295" s="291" t="s">
        <v>151</v>
      </c>
      <c r="G295" s="292" t="s">
        <v>2056</v>
      </c>
      <c r="H295" s="292" t="s">
        <v>778</v>
      </c>
      <c r="I295" s="292">
        <v>13045</v>
      </c>
      <c r="J295" s="293" t="s">
        <v>2217</v>
      </c>
      <c r="K295" s="293" t="s">
        <v>1364</v>
      </c>
      <c r="L295" s="293" t="s">
        <v>2218</v>
      </c>
      <c r="M295" s="294">
        <v>50295</v>
      </c>
      <c r="N295" s="281">
        <v>11058694.571460001</v>
      </c>
      <c r="O295" s="295">
        <v>227952.35400000002</v>
      </c>
      <c r="P295" s="295">
        <v>0</v>
      </c>
      <c r="Q295" s="295"/>
      <c r="R295" s="295">
        <f t="shared" si="10"/>
        <v>11286646.925460001</v>
      </c>
      <c r="S295" s="295"/>
      <c r="T295" s="295"/>
      <c r="U295" s="253">
        <v>4</v>
      </c>
      <c r="V295" s="253">
        <v>3</v>
      </c>
      <c r="W295" s="253">
        <v>1966</v>
      </c>
      <c r="X295" s="297">
        <v>1</v>
      </c>
      <c r="Y295" s="348">
        <v>1</v>
      </c>
      <c r="AA295" s="281"/>
    </row>
    <row r="296" spans="2:29" ht="27.6" customHeight="1" x14ac:dyDescent="0.35">
      <c r="B296" s="289" t="s">
        <v>1716</v>
      </c>
      <c r="C296" s="289" t="s">
        <v>2725</v>
      </c>
      <c r="D296" s="289"/>
      <c r="E296" s="299" t="s">
        <v>1717</v>
      </c>
      <c r="F296" s="291" t="s">
        <v>144</v>
      </c>
      <c r="G296" s="292" t="s">
        <v>2056</v>
      </c>
      <c r="H296" s="292" t="s">
        <v>778</v>
      </c>
      <c r="I296" s="292">
        <v>13045</v>
      </c>
      <c r="J296" s="293" t="s">
        <v>1718</v>
      </c>
      <c r="K296" s="293" t="s">
        <v>1364</v>
      </c>
      <c r="L296" s="293" t="s">
        <v>1365</v>
      </c>
      <c r="M296" s="294">
        <v>35308</v>
      </c>
      <c r="N296" s="281">
        <v>12749012.640000001</v>
      </c>
      <c r="O296" s="295">
        <v>333563.30699999997</v>
      </c>
      <c r="P296" s="295">
        <v>0</v>
      </c>
      <c r="Q296" s="295"/>
      <c r="R296" s="295">
        <f t="shared" si="10"/>
        <v>13082575.947000001</v>
      </c>
      <c r="S296" s="295"/>
      <c r="T296" s="295"/>
      <c r="U296" s="253">
        <v>4</v>
      </c>
      <c r="V296" s="253">
        <v>3</v>
      </c>
      <c r="W296" s="253">
        <v>1951</v>
      </c>
      <c r="X296" s="282"/>
      <c r="Y296" s="348">
        <v>1</v>
      </c>
      <c r="AA296" s="281"/>
    </row>
    <row r="297" spans="2:29" ht="27.6" customHeight="1" x14ac:dyDescent="0.35">
      <c r="B297" s="289" t="s">
        <v>2209</v>
      </c>
      <c r="C297" s="289" t="s">
        <v>2725</v>
      </c>
      <c r="D297" s="289"/>
      <c r="E297" s="299" t="s">
        <v>54</v>
      </c>
      <c r="F297" s="291" t="s">
        <v>144</v>
      </c>
      <c r="G297" s="292" t="s">
        <v>2056</v>
      </c>
      <c r="H297" s="292" t="s">
        <v>778</v>
      </c>
      <c r="I297" s="292">
        <v>13045</v>
      </c>
      <c r="J297" s="293" t="s">
        <v>1822</v>
      </c>
      <c r="K297" s="293" t="s">
        <v>1364</v>
      </c>
      <c r="L297" s="293" t="s">
        <v>794</v>
      </c>
      <c r="M297" s="294">
        <v>46062</v>
      </c>
      <c r="N297" s="281">
        <v>16814512.32</v>
      </c>
      <c r="O297" s="295">
        <v>341928.53100000002</v>
      </c>
      <c r="P297" s="295">
        <v>0</v>
      </c>
      <c r="Q297" s="295"/>
      <c r="R297" s="295">
        <f t="shared" si="10"/>
        <v>17156440.851</v>
      </c>
      <c r="S297" s="295"/>
      <c r="T297" s="295"/>
      <c r="U297" s="253">
        <v>4</v>
      </c>
      <c r="V297" s="253">
        <v>3</v>
      </c>
      <c r="W297" s="253">
        <v>1951</v>
      </c>
      <c r="X297" s="282"/>
      <c r="Y297" s="348">
        <v>1</v>
      </c>
      <c r="AA297" s="281"/>
    </row>
    <row r="298" spans="2:29" ht="27.6" customHeight="1" x14ac:dyDescent="0.35">
      <c r="B298" s="289" t="s">
        <v>2208</v>
      </c>
      <c r="C298" s="289" t="s">
        <v>2725</v>
      </c>
      <c r="D298" s="289"/>
      <c r="E298" s="347">
        <v>1281700031</v>
      </c>
      <c r="F298" s="291" t="s">
        <v>144</v>
      </c>
      <c r="G298" s="292" t="s">
        <v>2056</v>
      </c>
      <c r="H298" s="292" t="s">
        <v>778</v>
      </c>
      <c r="I298" s="292">
        <v>13045</v>
      </c>
      <c r="J298" s="293" t="s">
        <v>1079</v>
      </c>
      <c r="K298" s="293" t="s">
        <v>1364</v>
      </c>
      <c r="L298" s="293" t="s">
        <v>977</v>
      </c>
      <c r="M298" s="294">
        <v>50295</v>
      </c>
      <c r="N298" s="281">
        <v>11161683.459420001</v>
      </c>
      <c r="O298" s="295">
        <v>231089.31299999999</v>
      </c>
      <c r="P298" s="295">
        <v>0</v>
      </c>
      <c r="Q298" s="295"/>
      <c r="R298" s="295">
        <f t="shared" si="10"/>
        <v>11392772.77242</v>
      </c>
      <c r="S298" s="295"/>
      <c r="T298" s="295"/>
      <c r="U298" s="253">
        <v>4</v>
      </c>
      <c r="V298" s="253">
        <v>3</v>
      </c>
      <c r="W298" s="253">
        <v>1967</v>
      </c>
      <c r="X298" s="297">
        <v>1</v>
      </c>
      <c r="Y298" s="348">
        <v>1</v>
      </c>
      <c r="AA298" s="281"/>
    </row>
    <row r="299" spans="2:29" ht="27.6" customHeight="1" x14ac:dyDescent="0.35">
      <c r="B299" s="289" t="s">
        <v>2206</v>
      </c>
      <c r="C299" s="289" t="s">
        <v>2725</v>
      </c>
      <c r="D299" s="289"/>
      <c r="E299" s="347">
        <v>1281700023</v>
      </c>
      <c r="F299" s="291" t="s">
        <v>144</v>
      </c>
      <c r="G299" s="292" t="s">
        <v>2056</v>
      </c>
      <c r="H299" s="292" t="s">
        <v>778</v>
      </c>
      <c r="I299" s="292">
        <v>13045</v>
      </c>
      <c r="J299" s="293" t="s">
        <v>2207</v>
      </c>
      <c r="K299" s="293" t="s">
        <v>1364</v>
      </c>
      <c r="L299" s="293" t="s">
        <v>1076</v>
      </c>
      <c r="M299" s="294">
        <v>147111</v>
      </c>
      <c r="N299" s="281">
        <v>29999191.792920001</v>
      </c>
      <c r="O299" s="295">
        <v>1468096.8120000002</v>
      </c>
      <c r="P299" s="295">
        <v>0</v>
      </c>
      <c r="Q299" s="295"/>
      <c r="R299" s="295">
        <f t="shared" si="10"/>
        <v>31467288.60492</v>
      </c>
      <c r="S299" s="295"/>
      <c r="T299" s="295"/>
      <c r="U299" s="253">
        <v>4</v>
      </c>
      <c r="V299" s="253">
        <v>3</v>
      </c>
      <c r="W299" s="253">
        <v>1971</v>
      </c>
      <c r="X299" s="282"/>
      <c r="Y299" s="348">
        <v>1</v>
      </c>
      <c r="AA299" s="281"/>
    </row>
    <row r="300" spans="2:29" ht="27.6" customHeight="1" x14ac:dyDescent="0.35">
      <c r="B300" s="289" t="s">
        <v>2203</v>
      </c>
      <c r="C300" s="289" t="s">
        <v>2725</v>
      </c>
      <c r="D300" s="289"/>
      <c r="E300" s="299" t="s">
        <v>2204</v>
      </c>
      <c r="F300" s="291" t="s">
        <v>144</v>
      </c>
      <c r="G300" s="292" t="s">
        <v>2056</v>
      </c>
      <c r="H300" s="292" t="s">
        <v>778</v>
      </c>
      <c r="I300" s="292">
        <v>13045</v>
      </c>
      <c r="J300" s="293" t="s">
        <v>2205</v>
      </c>
      <c r="K300" s="293" t="s">
        <v>1364</v>
      </c>
      <c r="L300" s="293" t="s">
        <v>1365</v>
      </c>
      <c r="M300" s="294">
        <v>38232</v>
      </c>
      <c r="N300" s="281">
        <v>7417301.7471599998</v>
      </c>
      <c r="O300" s="295">
        <v>179852.31599999999</v>
      </c>
      <c r="P300" s="295">
        <v>0</v>
      </c>
      <c r="Q300" s="295"/>
      <c r="R300" s="295">
        <f t="shared" si="10"/>
        <v>7597154.0631599994</v>
      </c>
      <c r="S300" s="295"/>
      <c r="T300" s="295"/>
      <c r="U300" s="253">
        <v>4</v>
      </c>
      <c r="V300" s="253">
        <v>3</v>
      </c>
      <c r="W300" s="253">
        <v>1963</v>
      </c>
      <c r="X300" s="348">
        <v>1</v>
      </c>
      <c r="Y300" s="348">
        <v>1</v>
      </c>
      <c r="AA300" s="281"/>
    </row>
    <row r="301" spans="2:29" ht="27.6" customHeight="1" x14ac:dyDescent="0.35">
      <c r="B301" s="289" t="s">
        <v>2200</v>
      </c>
      <c r="C301" s="289" t="s">
        <v>2725</v>
      </c>
      <c r="D301" s="289"/>
      <c r="E301" s="299" t="s">
        <v>2201</v>
      </c>
      <c r="F301" s="291" t="s">
        <v>144</v>
      </c>
      <c r="G301" s="292" t="s">
        <v>2056</v>
      </c>
      <c r="H301" s="292" t="s">
        <v>778</v>
      </c>
      <c r="I301" s="292">
        <v>13045</v>
      </c>
      <c r="J301" s="293" t="s">
        <v>2202</v>
      </c>
      <c r="K301" s="293" t="s">
        <v>1364</v>
      </c>
      <c r="L301" s="293" t="s">
        <v>1365</v>
      </c>
      <c r="M301" s="294">
        <v>38232</v>
      </c>
      <c r="N301" s="281">
        <v>7417301.7471599998</v>
      </c>
      <c r="O301" s="295">
        <v>181943.622</v>
      </c>
      <c r="P301" s="295">
        <v>0</v>
      </c>
      <c r="Q301" s="295"/>
      <c r="R301" s="295">
        <f t="shared" si="10"/>
        <v>7599245.3691600002</v>
      </c>
      <c r="S301" s="295"/>
      <c r="T301" s="295"/>
      <c r="U301" s="253">
        <v>4</v>
      </c>
      <c r="V301" s="253">
        <v>3</v>
      </c>
      <c r="W301" s="253">
        <v>1962</v>
      </c>
      <c r="X301" s="297">
        <v>1</v>
      </c>
      <c r="Y301" s="348">
        <v>1</v>
      </c>
      <c r="AA301" s="281"/>
    </row>
    <row r="302" spans="2:29" ht="27.6" customHeight="1" x14ac:dyDescent="0.35">
      <c r="B302" s="289" t="s">
        <v>2198</v>
      </c>
      <c r="C302" s="289" t="s">
        <v>2725</v>
      </c>
      <c r="D302" s="289"/>
      <c r="E302" s="347">
        <v>1281700016</v>
      </c>
      <c r="F302" s="291" t="s">
        <v>144</v>
      </c>
      <c r="G302" s="292" t="s">
        <v>2056</v>
      </c>
      <c r="H302" s="292" t="s">
        <v>778</v>
      </c>
      <c r="I302" s="292">
        <v>13045</v>
      </c>
      <c r="J302" s="293" t="s">
        <v>2199</v>
      </c>
      <c r="K302" s="293" t="s">
        <v>1364</v>
      </c>
      <c r="L302" s="293" t="s">
        <v>1365</v>
      </c>
      <c r="M302" s="294">
        <v>42304</v>
      </c>
      <c r="N302" s="281">
        <v>8187616.5928199999</v>
      </c>
      <c r="O302" s="295">
        <v>194491.45799999998</v>
      </c>
      <c r="P302" s="295">
        <v>0</v>
      </c>
      <c r="Q302" s="295"/>
      <c r="R302" s="295">
        <f t="shared" si="10"/>
        <v>8382108.0508199995</v>
      </c>
      <c r="S302" s="295"/>
      <c r="T302" s="295"/>
      <c r="U302" s="253">
        <v>4</v>
      </c>
      <c r="V302" s="253">
        <v>3</v>
      </c>
      <c r="W302" s="253">
        <v>1960</v>
      </c>
      <c r="X302" s="297">
        <v>1</v>
      </c>
      <c r="Y302" s="348">
        <v>1</v>
      </c>
      <c r="AA302" s="281"/>
    </row>
    <row r="303" spans="2:29" ht="27.6" customHeight="1" x14ac:dyDescent="0.35">
      <c r="B303" s="289" t="s">
        <v>2196</v>
      </c>
      <c r="C303" s="289" t="s">
        <v>2725</v>
      </c>
      <c r="D303" s="289"/>
      <c r="E303" s="347">
        <v>1281700015</v>
      </c>
      <c r="F303" s="291" t="s">
        <v>144</v>
      </c>
      <c r="G303" s="292" t="s">
        <v>2056</v>
      </c>
      <c r="H303" s="292" t="s">
        <v>778</v>
      </c>
      <c r="I303" s="292">
        <v>13045</v>
      </c>
      <c r="J303" s="293" t="s">
        <v>2197</v>
      </c>
      <c r="K303" s="293" t="s">
        <v>1364</v>
      </c>
      <c r="L303" s="293" t="s">
        <v>1365</v>
      </c>
      <c r="M303" s="294">
        <v>42304</v>
      </c>
      <c r="N303" s="281">
        <v>8182362.0577199999</v>
      </c>
      <c r="O303" s="295">
        <v>200765.37599999999</v>
      </c>
      <c r="P303" s="295">
        <v>0</v>
      </c>
      <c r="Q303" s="295"/>
      <c r="R303" s="295">
        <f t="shared" si="10"/>
        <v>8383127.4337200001</v>
      </c>
      <c r="S303" s="295"/>
      <c r="T303" s="295"/>
      <c r="U303" s="253">
        <v>4</v>
      </c>
      <c r="V303" s="253">
        <v>3</v>
      </c>
      <c r="W303" s="253">
        <v>1960</v>
      </c>
      <c r="X303" s="282"/>
      <c r="Y303" s="348">
        <v>1</v>
      </c>
      <c r="AA303" s="281"/>
    </row>
    <row r="304" spans="2:29" ht="27.6" customHeight="1" x14ac:dyDescent="0.35">
      <c r="B304" s="289" t="s">
        <v>145</v>
      </c>
      <c r="C304" s="289" t="s">
        <v>2725</v>
      </c>
      <c r="D304" s="289"/>
      <c r="E304" s="299" t="s">
        <v>146</v>
      </c>
      <c r="F304" s="291" t="s">
        <v>144</v>
      </c>
      <c r="G304" s="292" t="s">
        <v>2056</v>
      </c>
      <c r="H304" s="292" t="s">
        <v>778</v>
      </c>
      <c r="I304" s="292">
        <v>13045</v>
      </c>
      <c r="J304" s="293" t="s">
        <v>147</v>
      </c>
      <c r="K304" s="293" t="s">
        <v>1364</v>
      </c>
      <c r="L304" s="293" t="s">
        <v>1365</v>
      </c>
      <c r="M304" s="294">
        <v>40268</v>
      </c>
      <c r="N304" s="281">
        <v>7818748.2288000006</v>
      </c>
      <c r="O304" s="295">
        <v>191354.49900000001</v>
      </c>
      <c r="P304" s="295">
        <v>0</v>
      </c>
      <c r="Q304" s="295"/>
      <c r="R304" s="295">
        <f t="shared" si="10"/>
        <v>8010102.7278000005</v>
      </c>
      <c r="S304" s="295"/>
      <c r="T304" s="295"/>
      <c r="U304" s="253">
        <v>4</v>
      </c>
      <c r="V304" s="253">
        <v>3</v>
      </c>
      <c r="W304" s="253">
        <v>1959</v>
      </c>
      <c r="X304" s="297">
        <v>1</v>
      </c>
      <c r="Y304" s="348">
        <v>1</v>
      </c>
      <c r="AA304" s="281"/>
    </row>
    <row r="305" spans="2:29" ht="27.6" customHeight="1" x14ac:dyDescent="0.35">
      <c r="B305" s="289" t="s">
        <v>141</v>
      </c>
      <c r="C305" s="289" t="s">
        <v>2725</v>
      </c>
      <c r="D305" s="289"/>
      <c r="E305" s="299" t="s">
        <v>142</v>
      </c>
      <c r="F305" s="291" t="s">
        <v>144</v>
      </c>
      <c r="G305" s="292" t="s">
        <v>2056</v>
      </c>
      <c r="H305" s="292" t="s">
        <v>778</v>
      </c>
      <c r="I305" s="292">
        <v>13045</v>
      </c>
      <c r="J305" s="293" t="s">
        <v>143</v>
      </c>
      <c r="K305" s="293" t="s">
        <v>1364</v>
      </c>
      <c r="L305" s="293" t="s">
        <v>1365</v>
      </c>
      <c r="M305" s="294">
        <v>40268</v>
      </c>
      <c r="N305" s="281">
        <v>7818748.2288000006</v>
      </c>
      <c r="O305" s="295">
        <v>191354.49900000001</v>
      </c>
      <c r="P305" s="295">
        <v>0</v>
      </c>
      <c r="Q305" s="295"/>
      <c r="R305" s="295">
        <f t="shared" si="10"/>
        <v>8010102.7278000005</v>
      </c>
      <c r="S305" s="295"/>
      <c r="T305" s="295"/>
      <c r="U305" s="253">
        <v>4</v>
      </c>
      <c r="V305" s="253">
        <v>3</v>
      </c>
      <c r="W305" s="253">
        <v>1959</v>
      </c>
      <c r="X305" s="297">
        <v>1</v>
      </c>
      <c r="Y305" s="348">
        <v>1</v>
      </c>
      <c r="AA305" s="281"/>
    </row>
    <row r="306" spans="2:29" ht="27.6" customHeight="1" x14ac:dyDescent="0.35">
      <c r="B306" s="289" t="s">
        <v>2502</v>
      </c>
      <c r="C306" s="289"/>
      <c r="D306" s="289"/>
      <c r="E306" s="299">
        <v>1281700024</v>
      </c>
      <c r="F306" s="291" t="s">
        <v>151</v>
      </c>
      <c r="G306" s="292" t="s">
        <v>2056</v>
      </c>
      <c r="H306" s="292" t="s">
        <v>778</v>
      </c>
      <c r="I306" s="292">
        <v>13045</v>
      </c>
      <c r="J306" s="293" t="s">
        <v>2478</v>
      </c>
      <c r="K306" s="293" t="s">
        <v>1364</v>
      </c>
      <c r="L306" s="293" t="s">
        <v>794</v>
      </c>
      <c r="M306" s="366">
        <v>64665</v>
      </c>
      <c r="N306" s="295">
        <v>26012550</v>
      </c>
      <c r="O306" s="295">
        <v>255000</v>
      </c>
      <c r="P306" s="295"/>
      <c r="Q306" s="295"/>
      <c r="R306" s="295">
        <f t="shared" si="10"/>
        <v>26267550</v>
      </c>
      <c r="S306" s="295"/>
      <c r="T306" s="295"/>
      <c r="U306" s="253">
        <v>4</v>
      </c>
      <c r="V306" s="253">
        <v>5</v>
      </c>
      <c r="W306" s="253">
        <v>2013</v>
      </c>
      <c r="X306" s="297">
        <v>1</v>
      </c>
      <c r="Y306" s="348">
        <v>1</v>
      </c>
      <c r="AA306" s="295"/>
    </row>
    <row r="307" spans="2:29" ht="27.6" customHeight="1" x14ac:dyDescent="0.35">
      <c r="B307" s="289" t="s">
        <v>2523</v>
      </c>
      <c r="C307" s="289"/>
      <c r="D307" s="289"/>
      <c r="E307" s="299">
        <v>1281700025</v>
      </c>
      <c r="F307" s="291" t="s">
        <v>151</v>
      </c>
      <c r="G307" s="292" t="s">
        <v>2056</v>
      </c>
      <c r="H307" s="292" t="s">
        <v>778</v>
      </c>
      <c r="I307" s="292">
        <v>13046</v>
      </c>
      <c r="J307" s="293" t="s">
        <v>2524</v>
      </c>
      <c r="K307" s="293" t="s">
        <v>1364</v>
      </c>
      <c r="L307" s="293" t="s">
        <v>1365</v>
      </c>
      <c r="M307" s="294">
        <v>2716</v>
      </c>
      <c r="N307" s="281">
        <v>262726.755</v>
      </c>
      <c r="O307" s="295">
        <v>20604</v>
      </c>
      <c r="P307" s="295"/>
      <c r="Q307" s="295"/>
      <c r="R307" s="295">
        <f t="shared" si="10"/>
        <v>283330.755</v>
      </c>
      <c r="S307" s="295"/>
      <c r="T307" s="295"/>
      <c r="U307" s="253"/>
      <c r="V307" s="253"/>
      <c r="W307" s="253"/>
      <c r="X307" s="282"/>
      <c r="Y307" s="348"/>
      <c r="AA307" s="281"/>
    </row>
    <row r="308" spans="2:29" s="253" customFormat="1" ht="27.6" customHeight="1" x14ac:dyDescent="0.35">
      <c r="B308" s="363" t="s">
        <v>505</v>
      </c>
      <c r="C308" s="289" t="s">
        <v>2725</v>
      </c>
      <c r="D308" s="289"/>
      <c r="E308" s="364">
        <v>1281800006</v>
      </c>
      <c r="F308" s="326" t="s">
        <v>2331</v>
      </c>
      <c r="G308" s="365" t="s">
        <v>338</v>
      </c>
      <c r="H308" s="365" t="s">
        <v>778</v>
      </c>
      <c r="I308" s="365">
        <v>14063</v>
      </c>
      <c r="J308" s="350" t="s">
        <v>1749</v>
      </c>
      <c r="K308" s="350" t="s">
        <v>1364</v>
      </c>
      <c r="L308" s="350" t="s">
        <v>1479</v>
      </c>
      <c r="M308" s="366">
        <v>72940</v>
      </c>
      <c r="N308" s="295">
        <v>16936251.053999998</v>
      </c>
      <c r="O308" s="295">
        <v>817887</v>
      </c>
      <c r="P308" s="295">
        <v>0</v>
      </c>
      <c r="Q308" s="295"/>
      <c r="R308" s="295">
        <f t="shared" ref="R308:R328" si="11">SUM(N308:Q308)</f>
        <v>17754138.053999998</v>
      </c>
      <c r="S308" s="295"/>
      <c r="T308" s="295"/>
      <c r="U308" s="253">
        <v>4</v>
      </c>
      <c r="V308" s="253">
        <v>3</v>
      </c>
      <c r="W308" s="253">
        <v>1950</v>
      </c>
      <c r="X308" s="297">
        <v>0</v>
      </c>
      <c r="Y308" s="348">
        <v>1</v>
      </c>
      <c r="Z308" s="254"/>
      <c r="AA308" s="295"/>
      <c r="AB308" s="309"/>
      <c r="AC308" s="309"/>
    </row>
    <row r="309" spans="2:29" s="253" customFormat="1" ht="27.6" customHeight="1" x14ac:dyDescent="0.35">
      <c r="B309" s="363" t="s">
        <v>1750</v>
      </c>
      <c r="C309" s="289" t="s">
        <v>2725</v>
      </c>
      <c r="D309" s="289"/>
      <c r="E309" s="327" t="s">
        <v>1751</v>
      </c>
      <c r="F309" s="326" t="s">
        <v>2331</v>
      </c>
      <c r="G309" s="365" t="s">
        <v>338</v>
      </c>
      <c r="H309" s="365" t="s">
        <v>778</v>
      </c>
      <c r="I309" s="365">
        <v>14063</v>
      </c>
      <c r="J309" s="350" t="s">
        <v>1752</v>
      </c>
      <c r="K309" s="350" t="s">
        <v>1364</v>
      </c>
      <c r="L309" s="350" t="s">
        <v>1479</v>
      </c>
      <c r="M309" s="366">
        <v>43994</v>
      </c>
      <c r="N309" s="295">
        <v>8069093.0099999998</v>
      </c>
      <c r="O309" s="295">
        <v>204989.4</v>
      </c>
      <c r="P309" s="295">
        <v>0</v>
      </c>
      <c r="Q309" s="295"/>
      <c r="R309" s="295">
        <f t="shared" si="11"/>
        <v>8274082.4100000001</v>
      </c>
      <c r="S309" s="295"/>
      <c r="T309" s="295"/>
      <c r="U309" s="253">
        <v>4</v>
      </c>
      <c r="V309" s="253">
        <v>3</v>
      </c>
      <c r="W309" s="253">
        <v>1957</v>
      </c>
      <c r="X309" s="297">
        <v>0.05</v>
      </c>
      <c r="Y309" s="348">
        <v>1</v>
      </c>
      <c r="Z309" s="254"/>
      <c r="AA309" s="295"/>
      <c r="AB309" s="309"/>
      <c r="AC309" s="309"/>
    </row>
    <row r="310" spans="2:29" s="253" customFormat="1" ht="27.6" customHeight="1" x14ac:dyDescent="0.35">
      <c r="B310" s="363" t="s">
        <v>1527</v>
      </c>
      <c r="C310" s="289" t="s">
        <v>2725</v>
      </c>
      <c r="D310" s="289"/>
      <c r="E310" s="327" t="s">
        <v>1528</v>
      </c>
      <c r="F310" s="326" t="s">
        <v>2331</v>
      </c>
      <c r="G310" s="365" t="s">
        <v>338</v>
      </c>
      <c r="H310" s="365" t="s">
        <v>778</v>
      </c>
      <c r="I310" s="365">
        <v>14063</v>
      </c>
      <c r="J310" s="350" t="s">
        <v>1529</v>
      </c>
      <c r="K310" s="350" t="s">
        <v>1364</v>
      </c>
      <c r="L310" s="350" t="s">
        <v>1479</v>
      </c>
      <c r="M310" s="366">
        <v>45063</v>
      </c>
      <c r="N310" s="295">
        <v>8413499.1720000003</v>
      </c>
      <c r="O310" s="295">
        <v>200848.2</v>
      </c>
      <c r="P310" s="295">
        <v>0</v>
      </c>
      <c r="Q310" s="295"/>
      <c r="R310" s="295">
        <f t="shared" si="11"/>
        <v>8614347.3719999995</v>
      </c>
      <c r="S310" s="295"/>
      <c r="T310" s="295"/>
      <c r="U310" s="253">
        <v>4</v>
      </c>
      <c r="V310" s="253">
        <v>3</v>
      </c>
      <c r="W310" s="253">
        <v>1959</v>
      </c>
      <c r="X310" s="297">
        <v>0.05</v>
      </c>
      <c r="Y310" s="348">
        <v>1</v>
      </c>
      <c r="Z310" s="254"/>
      <c r="AA310" s="295"/>
      <c r="AB310" s="309"/>
      <c r="AC310" s="309"/>
    </row>
    <row r="311" spans="2:29" s="253" customFormat="1" ht="27.6" customHeight="1" x14ac:dyDescent="0.35">
      <c r="B311" s="363" t="s">
        <v>1530</v>
      </c>
      <c r="C311" s="289" t="s">
        <v>2725</v>
      </c>
      <c r="D311" s="289"/>
      <c r="E311" s="327" t="s">
        <v>1153</v>
      </c>
      <c r="F311" s="326" t="s">
        <v>2331</v>
      </c>
      <c r="G311" s="365" t="s">
        <v>338</v>
      </c>
      <c r="H311" s="365" t="s">
        <v>778</v>
      </c>
      <c r="I311" s="365">
        <v>14063</v>
      </c>
      <c r="J311" s="350" t="s">
        <v>1154</v>
      </c>
      <c r="K311" s="350" t="s">
        <v>1364</v>
      </c>
      <c r="L311" s="350" t="s">
        <v>1479</v>
      </c>
      <c r="M311" s="366">
        <v>45055</v>
      </c>
      <c r="N311" s="295">
        <v>9297925.8719999995</v>
      </c>
      <c r="O311" s="295">
        <v>209130.6</v>
      </c>
      <c r="P311" s="295">
        <v>0</v>
      </c>
      <c r="Q311" s="295"/>
      <c r="R311" s="295">
        <f t="shared" si="11"/>
        <v>9507056.4719999991</v>
      </c>
      <c r="S311" s="295"/>
      <c r="T311" s="295"/>
      <c r="U311" s="253">
        <v>4</v>
      </c>
      <c r="V311" s="253">
        <v>3</v>
      </c>
      <c r="W311" s="253">
        <v>1962</v>
      </c>
      <c r="X311" s="297">
        <v>0.05</v>
      </c>
      <c r="Y311" s="348">
        <v>1</v>
      </c>
      <c r="Z311" s="254"/>
      <c r="AA311" s="295"/>
      <c r="AB311" s="309"/>
      <c r="AC311" s="309"/>
    </row>
    <row r="312" spans="2:29" s="253" customFormat="1" ht="27.6" customHeight="1" x14ac:dyDescent="0.35">
      <c r="B312" s="363" t="s">
        <v>1163</v>
      </c>
      <c r="C312" s="289" t="s">
        <v>2725</v>
      </c>
      <c r="D312" s="289"/>
      <c r="E312" s="327" t="s">
        <v>1164</v>
      </c>
      <c r="F312" s="326" t="s">
        <v>2331</v>
      </c>
      <c r="G312" s="365" t="s">
        <v>338</v>
      </c>
      <c r="H312" s="365" t="s">
        <v>778</v>
      </c>
      <c r="I312" s="365">
        <v>14063</v>
      </c>
      <c r="J312" s="350" t="s">
        <v>1165</v>
      </c>
      <c r="K312" s="350" t="s">
        <v>1364</v>
      </c>
      <c r="L312" s="350" t="s">
        <v>1479</v>
      </c>
      <c r="M312" s="366">
        <v>45807</v>
      </c>
      <c r="N312" s="295">
        <v>8406215.6579999998</v>
      </c>
      <c r="O312" s="295">
        <v>216377.7</v>
      </c>
      <c r="P312" s="295">
        <v>0</v>
      </c>
      <c r="Q312" s="295"/>
      <c r="R312" s="295">
        <f t="shared" si="11"/>
        <v>8622593.3579999991</v>
      </c>
      <c r="S312" s="295"/>
      <c r="T312" s="295"/>
      <c r="U312" s="253">
        <v>4</v>
      </c>
      <c r="V312" s="253">
        <v>3</v>
      </c>
      <c r="W312" s="253">
        <v>1963</v>
      </c>
      <c r="X312" s="297">
        <v>0.05</v>
      </c>
      <c r="Y312" s="348">
        <v>1</v>
      </c>
      <c r="Z312" s="254"/>
      <c r="AA312" s="295"/>
      <c r="AB312" s="309"/>
      <c r="AC312" s="309"/>
    </row>
    <row r="313" spans="2:29" s="253" customFormat="1" ht="27.6" customHeight="1" x14ac:dyDescent="0.35">
      <c r="B313" s="363" t="s">
        <v>583</v>
      </c>
      <c r="C313" s="289" t="s">
        <v>2725</v>
      </c>
      <c r="D313" s="289"/>
      <c r="E313" s="364">
        <v>1281800021</v>
      </c>
      <c r="F313" s="326" t="s">
        <v>2331</v>
      </c>
      <c r="G313" s="365" t="s">
        <v>338</v>
      </c>
      <c r="H313" s="365" t="s">
        <v>778</v>
      </c>
      <c r="I313" s="365">
        <v>14063</v>
      </c>
      <c r="J313" s="350" t="s">
        <v>584</v>
      </c>
      <c r="K313" s="350" t="s">
        <v>1364</v>
      </c>
      <c r="L313" s="350" t="s">
        <v>1479</v>
      </c>
      <c r="M313" s="366">
        <v>51750</v>
      </c>
      <c r="N313" s="295">
        <v>10395655.481999999</v>
      </c>
      <c r="O313" s="295">
        <v>204989.4</v>
      </c>
      <c r="P313" s="295">
        <v>0</v>
      </c>
      <c r="Q313" s="295"/>
      <c r="R313" s="295">
        <f t="shared" si="11"/>
        <v>10600644.881999999</v>
      </c>
      <c r="S313" s="295"/>
      <c r="T313" s="295"/>
      <c r="U313" s="253">
        <v>4</v>
      </c>
      <c r="V313" s="253">
        <v>3</v>
      </c>
      <c r="W313" s="253">
        <v>1970</v>
      </c>
      <c r="X313" s="297">
        <v>0.1</v>
      </c>
      <c r="Y313" s="348">
        <v>1</v>
      </c>
      <c r="Z313" s="254"/>
      <c r="AA313" s="295"/>
      <c r="AB313" s="309"/>
      <c r="AC313" s="309"/>
    </row>
    <row r="314" spans="2:29" s="253" customFormat="1" ht="27.6" customHeight="1" x14ac:dyDescent="0.35">
      <c r="B314" s="363" t="s">
        <v>1166</v>
      </c>
      <c r="C314" s="289" t="s">
        <v>2725</v>
      </c>
      <c r="D314" s="289"/>
      <c r="E314" s="364">
        <v>1281800022</v>
      </c>
      <c r="F314" s="326" t="s">
        <v>2331</v>
      </c>
      <c r="G314" s="365" t="s">
        <v>338</v>
      </c>
      <c r="H314" s="365" t="s">
        <v>778</v>
      </c>
      <c r="I314" s="365">
        <v>14063</v>
      </c>
      <c r="J314" s="350" t="s">
        <v>2074</v>
      </c>
      <c r="K314" s="350" t="s">
        <v>1364</v>
      </c>
      <c r="L314" s="350" t="s">
        <v>1479</v>
      </c>
      <c r="M314" s="366">
        <v>51750</v>
      </c>
      <c r="N314" s="295">
        <v>10401898.493999999</v>
      </c>
      <c r="O314" s="295">
        <v>217413</v>
      </c>
      <c r="P314" s="295">
        <v>0</v>
      </c>
      <c r="Q314" s="295"/>
      <c r="R314" s="295">
        <f t="shared" si="11"/>
        <v>10619311.493999999</v>
      </c>
      <c r="S314" s="295"/>
      <c r="T314" s="295"/>
      <c r="U314" s="253">
        <v>4</v>
      </c>
      <c r="V314" s="253">
        <v>3</v>
      </c>
      <c r="W314" s="253">
        <v>1967</v>
      </c>
      <c r="X314" s="297">
        <v>0.1</v>
      </c>
      <c r="Y314" s="348">
        <v>1</v>
      </c>
      <c r="Z314" s="254"/>
      <c r="AA314" s="295"/>
      <c r="AB314" s="309"/>
      <c r="AC314" s="309"/>
    </row>
    <row r="315" spans="2:29" s="253" customFormat="1" ht="27.6" customHeight="1" x14ac:dyDescent="0.35">
      <c r="B315" s="363" t="s">
        <v>2075</v>
      </c>
      <c r="C315" s="289" t="s">
        <v>2725</v>
      </c>
      <c r="D315" s="289"/>
      <c r="E315" s="364">
        <v>1281800024</v>
      </c>
      <c r="F315" s="326" t="s">
        <v>2331</v>
      </c>
      <c r="G315" s="365" t="s">
        <v>338</v>
      </c>
      <c r="H315" s="365" t="s">
        <v>778</v>
      </c>
      <c r="I315" s="365">
        <v>14063</v>
      </c>
      <c r="J315" s="350" t="s">
        <v>253</v>
      </c>
      <c r="K315" s="350" t="s">
        <v>1364</v>
      </c>
      <c r="L315" s="350" t="s">
        <v>1479</v>
      </c>
      <c r="M315" s="366">
        <v>51750</v>
      </c>
      <c r="N315" s="295">
        <v>11028280.698000001</v>
      </c>
      <c r="O315" s="295">
        <v>207060</v>
      </c>
      <c r="P315" s="295">
        <v>0</v>
      </c>
      <c r="Q315" s="295"/>
      <c r="R315" s="295">
        <f t="shared" si="11"/>
        <v>11235340.698000001</v>
      </c>
      <c r="S315" s="295"/>
      <c r="T315" s="295"/>
      <c r="U315" s="253">
        <v>4</v>
      </c>
      <c r="V315" s="253">
        <v>3</v>
      </c>
      <c r="W315" s="253">
        <v>1967</v>
      </c>
      <c r="X315" s="297">
        <v>0.1</v>
      </c>
      <c r="Y315" s="348">
        <v>1</v>
      </c>
      <c r="Z315" s="254"/>
      <c r="AA315" s="295"/>
      <c r="AB315" s="309"/>
      <c r="AC315" s="309"/>
    </row>
    <row r="316" spans="2:29" s="253" customFormat="1" ht="27.6" customHeight="1" x14ac:dyDescent="0.35">
      <c r="B316" s="363" t="s">
        <v>254</v>
      </c>
      <c r="C316" s="289" t="s">
        <v>2725</v>
      </c>
      <c r="D316" s="289"/>
      <c r="E316" s="364">
        <v>1281800025</v>
      </c>
      <c r="F316" s="326" t="s">
        <v>2331</v>
      </c>
      <c r="G316" s="365" t="s">
        <v>338</v>
      </c>
      <c r="H316" s="365" t="s">
        <v>778</v>
      </c>
      <c r="I316" s="365">
        <v>14063</v>
      </c>
      <c r="J316" s="350" t="s">
        <v>1761</v>
      </c>
      <c r="K316" s="350" t="s">
        <v>1364</v>
      </c>
      <c r="L316" s="350" t="s">
        <v>1479</v>
      </c>
      <c r="M316" s="366">
        <v>51750</v>
      </c>
      <c r="N316" s="295">
        <v>9970090.1639999989</v>
      </c>
      <c r="O316" s="295">
        <v>207060</v>
      </c>
      <c r="P316" s="295">
        <v>0</v>
      </c>
      <c r="Q316" s="295"/>
      <c r="R316" s="295">
        <f t="shared" si="11"/>
        <v>10177150.163999999</v>
      </c>
      <c r="S316" s="295"/>
      <c r="T316" s="295"/>
      <c r="U316" s="253">
        <v>4</v>
      </c>
      <c r="V316" s="253">
        <v>3</v>
      </c>
      <c r="W316" s="253">
        <v>1967</v>
      </c>
      <c r="X316" s="297">
        <v>0.1</v>
      </c>
      <c r="Y316" s="348">
        <v>1</v>
      </c>
      <c r="Z316" s="254"/>
      <c r="AA316" s="295"/>
      <c r="AB316" s="309"/>
      <c r="AC316" s="309"/>
    </row>
    <row r="317" spans="2:29" s="253" customFormat="1" ht="27.6" customHeight="1" x14ac:dyDescent="0.35">
      <c r="B317" s="363" t="s">
        <v>1762</v>
      </c>
      <c r="C317" s="289" t="s">
        <v>2725</v>
      </c>
      <c r="D317" s="289"/>
      <c r="E317" s="364">
        <v>1281800031</v>
      </c>
      <c r="F317" s="326" t="s">
        <v>2331</v>
      </c>
      <c r="G317" s="365" t="s">
        <v>338</v>
      </c>
      <c r="H317" s="365" t="s">
        <v>778</v>
      </c>
      <c r="I317" s="365">
        <v>14063</v>
      </c>
      <c r="J317" s="350" t="s">
        <v>1763</v>
      </c>
      <c r="K317" s="350" t="s">
        <v>1364</v>
      </c>
      <c r="L317" s="350" t="s">
        <v>1479</v>
      </c>
      <c r="M317" s="366">
        <v>55125</v>
      </c>
      <c r="N317" s="295">
        <v>12505793.538000001</v>
      </c>
      <c r="O317" s="295">
        <v>225695.4</v>
      </c>
      <c r="P317" s="295">
        <v>0</v>
      </c>
      <c r="Q317" s="295"/>
      <c r="R317" s="295">
        <f t="shared" si="11"/>
        <v>12731488.938000001</v>
      </c>
      <c r="S317" s="295"/>
      <c r="T317" s="295"/>
      <c r="U317" s="253">
        <v>4</v>
      </c>
      <c r="V317" s="253">
        <v>3</v>
      </c>
      <c r="W317" s="253">
        <v>1970</v>
      </c>
      <c r="X317" s="297">
        <v>0.1</v>
      </c>
      <c r="Y317" s="348">
        <v>1</v>
      </c>
      <c r="Z317" s="254"/>
      <c r="AA317" s="295"/>
      <c r="AB317" s="309"/>
      <c r="AC317" s="309"/>
    </row>
    <row r="318" spans="2:29" s="253" customFormat="1" ht="27.6" customHeight="1" x14ac:dyDescent="0.35">
      <c r="B318" s="363" t="s">
        <v>1660</v>
      </c>
      <c r="C318" s="289" t="s">
        <v>2725</v>
      </c>
      <c r="D318" s="289"/>
      <c r="E318" s="364">
        <v>1281800033</v>
      </c>
      <c r="F318" s="326" t="s">
        <v>2331</v>
      </c>
      <c r="G318" s="365" t="s">
        <v>338</v>
      </c>
      <c r="H318" s="365" t="s">
        <v>778</v>
      </c>
      <c r="I318" s="365">
        <v>14063</v>
      </c>
      <c r="J318" s="350" t="s">
        <v>1661</v>
      </c>
      <c r="K318" s="350" t="s">
        <v>1364</v>
      </c>
      <c r="L318" s="350" t="s">
        <v>1479</v>
      </c>
      <c r="M318" s="366">
        <v>55125</v>
      </c>
      <c r="N318" s="295">
        <v>11645298.384</v>
      </c>
      <c r="O318" s="295">
        <v>248472</v>
      </c>
      <c r="P318" s="295">
        <v>0</v>
      </c>
      <c r="Q318" s="295"/>
      <c r="R318" s="295">
        <f t="shared" si="11"/>
        <v>11893770.384</v>
      </c>
      <c r="S318" s="295"/>
      <c r="T318" s="295"/>
      <c r="U318" s="253">
        <v>4</v>
      </c>
      <c r="V318" s="253">
        <v>3</v>
      </c>
      <c r="W318" s="253">
        <v>1970</v>
      </c>
      <c r="X318" s="297">
        <v>0.1</v>
      </c>
      <c r="Y318" s="348">
        <v>1</v>
      </c>
      <c r="Z318" s="254"/>
      <c r="AA318" s="295"/>
      <c r="AB318" s="309"/>
      <c r="AC318" s="309"/>
    </row>
    <row r="319" spans="2:29" s="253" customFormat="1" ht="27.6" customHeight="1" x14ac:dyDescent="0.35">
      <c r="B319" s="363" t="s">
        <v>819</v>
      </c>
      <c r="C319" s="289" t="s">
        <v>2725</v>
      </c>
      <c r="D319" s="289"/>
      <c r="E319" s="364">
        <v>1281800034</v>
      </c>
      <c r="F319" s="326" t="s">
        <v>2331</v>
      </c>
      <c r="G319" s="365" t="s">
        <v>338</v>
      </c>
      <c r="H319" s="365" t="s">
        <v>778</v>
      </c>
      <c r="I319" s="365">
        <v>14063</v>
      </c>
      <c r="J319" s="350" t="s">
        <v>820</v>
      </c>
      <c r="K319" s="350" t="s">
        <v>1364</v>
      </c>
      <c r="L319" s="350" t="s">
        <v>1479</v>
      </c>
      <c r="M319" s="366">
        <v>55125</v>
      </c>
      <c r="N319" s="295">
        <v>11128168.890000001</v>
      </c>
      <c r="O319" s="295">
        <v>213271.80000000002</v>
      </c>
      <c r="P319" s="295">
        <v>0</v>
      </c>
      <c r="Q319" s="295"/>
      <c r="R319" s="295">
        <f t="shared" si="11"/>
        <v>11341440.690000001</v>
      </c>
      <c r="S319" s="295"/>
      <c r="T319" s="295"/>
      <c r="U319" s="253">
        <v>4</v>
      </c>
      <c r="V319" s="253">
        <v>3</v>
      </c>
      <c r="W319" s="253">
        <v>1972</v>
      </c>
      <c r="X319" s="297">
        <v>0.1</v>
      </c>
      <c r="Y319" s="348">
        <v>1</v>
      </c>
      <c r="Z319" s="254"/>
      <c r="AA319" s="295"/>
      <c r="AB319" s="309"/>
      <c r="AC319" s="309"/>
    </row>
    <row r="320" spans="2:29" s="253" customFormat="1" ht="27.6" customHeight="1" x14ac:dyDescent="0.35">
      <c r="B320" s="363" t="s">
        <v>821</v>
      </c>
      <c r="C320" s="289" t="s">
        <v>2725</v>
      </c>
      <c r="D320" s="289"/>
      <c r="E320" s="364">
        <v>1281800035</v>
      </c>
      <c r="F320" s="326" t="s">
        <v>2331</v>
      </c>
      <c r="G320" s="365" t="s">
        <v>338</v>
      </c>
      <c r="H320" s="365" t="s">
        <v>778</v>
      </c>
      <c r="I320" s="365">
        <v>14063</v>
      </c>
      <c r="J320" s="350" t="s">
        <v>822</v>
      </c>
      <c r="K320" s="350" t="s">
        <v>1364</v>
      </c>
      <c r="L320" s="350" t="s">
        <v>1479</v>
      </c>
      <c r="M320" s="366">
        <v>56685</v>
      </c>
      <c r="N320" s="295">
        <v>12040689.143999999</v>
      </c>
      <c r="O320" s="295">
        <v>276425.09999999998</v>
      </c>
      <c r="P320" s="295">
        <v>0</v>
      </c>
      <c r="Q320" s="295"/>
      <c r="R320" s="295">
        <f t="shared" si="11"/>
        <v>12317114.243999999</v>
      </c>
      <c r="S320" s="295"/>
      <c r="T320" s="295"/>
      <c r="U320" s="253">
        <v>4</v>
      </c>
      <c r="V320" s="253">
        <v>3</v>
      </c>
      <c r="W320" s="253">
        <v>1970</v>
      </c>
      <c r="X320" s="297">
        <v>0.1</v>
      </c>
      <c r="Y320" s="348">
        <v>1</v>
      </c>
      <c r="Z320" s="254"/>
      <c r="AA320" s="295"/>
      <c r="AB320" s="309"/>
      <c r="AC320" s="309"/>
    </row>
    <row r="321" spans="2:29" s="253" customFormat="1" ht="34.5" customHeight="1" x14ac:dyDescent="0.35">
      <c r="B321" s="363" t="s">
        <v>2330</v>
      </c>
      <c r="C321" s="363"/>
      <c r="D321" s="363"/>
      <c r="E321" s="327">
        <v>1281800074</v>
      </c>
      <c r="F321" s="326" t="s">
        <v>2331</v>
      </c>
      <c r="G321" s="365" t="s">
        <v>338</v>
      </c>
      <c r="H321" s="365" t="s">
        <v>778</v>
      </c>
      <c r="I321" s="365">
        <v>14063</v>
      </c>
      <c r="J321" s="350" t="s">
        <v>282</v>
      </c>
      <c r="K321" s="350" t="s">
        <v>2332</v>
      </c>
      <c r="L321" s="350" t="s">
        <v>1573</v>
      </c>
      <c r="M321" s="366">
        <v>91368</v>
      </c>
      <c r="N321" s="295">
        <v>24048082.223999999</v>
      </c>
      <c r="O321" s="295">
        <v>595096.56000000006</v>
      </c>
      <c r="P321" s="295">
        <v>0</v>
      </c>
      <c r="Q321" s="295"/>
      <c r="R321" s="295">
        <f t="shared" si="11"/>
        <v>24643178.783999998</v>
      </c>
      <c r="S321" s="295"/>
      <c r="T321" s="295"/>
      <c r="V321" s="253">
        <v>3</v>
      </c>
      <c r="W321" s="253">
        <v>2006</v>
      </c>
      <c r="X321" s="297">
        <v>1</v>
      </c>
      <c r="Y321" s="348">
        <v>1</v>
      </c>
      <c r="Z321" s="254"/>
      <c r="AA321" s="295"/>
      <c r="AB321" s="309"/>
      <c r="AC321" s="309"/>
    </row>
    <row r="322" spans="2:29" s="253" customFormat="1" ht="34.5" customHeight="1" x14ac:dyDescent="0.35">
      <c r="B322" s="363" t="s">
        <v>2525</v>
      </c>
      <c r="C322" s="363"/>
      <c r="D322" s="363"/>
      <c r="E322" s="399">
        <v>1281800084</v>
      </c>
      <c r="F322" s="304" t="s">
        <v>2331</v>
      </c>
      <c r="G322" s="368" t="s">
        <v>338</v>
      </c>
      <c r="H322" s="368" t="s">
        <v>778</v>
      </c>
      <c r="I322" s="368">
        <v>14063</v>
      </c>
      <c r="J322" s="253" t="s">
        <v>2526</v>
      </c>
      <c r="K322" s="253" t="s">
        <v>250</v>
      </c>
      <c r="L322" s="253" t="s">
        <v>2527</v>
      </c>
      <c r="M322" s="309">
        <v>3771</v>
      </c>
      <c r="N322" s="281">
        <v>3383384.7458700002</v>
      </c>
      <c r="O322" s="281">
        <v>81600</v>
      </c>
      <c r="P322" s="281">
        <v>0</v>
      </c>
      <c r="Q322" s="281"/>
      <c r="R322" s="295">
        <f t="shared" si="11"/>
        <v>3464984.7458700002</v>
      </c>
      <c r="S322" s="309"/>
      <c r="T322" s="309"/>
      <c r="U322" s="253">
        <v>4</v>
      </c>
      <c r="V322" s="253">
        <v>3</v>
      </c>
      <c r="W322" s="253">
        <v>2014</v>
      </c>
      <c r="X322" s="297">
        <v>1</v>
      </c>
      <c r="Y322" s="297">
        <v>1</v>
      </c>
      <c r="Z322" s="254"/>
      <c r="AA322" s="281"/>
      <c r="AB322" s="309"/>
      <c r="AC322" s="309"/>
    </row>
    <row r="323" spans="2:29" s="253" customFormat="1" ht="34.5" customHeight="1" x14ac:dyDescent="0.35">
      <c r="B323" s="363" t="s">
        <v>2528</v>
      </c>
      <c r="C323" s="363"/>
      <c r="D323" s="363"/>
      <c r="E323" s="399">
        <v>1281800085</v>
      </c>
      <c r="F323" s="304" t="s">
        <v>2331</v>
      </c>
      <c r="G323" s="368" t="s">
        <v>338</v>
      </c>
      <c r="H323" s="368" t="s">
        <v>778</v>
      </c>
      <c r="I323" s="368">
        <v>14063</v>
      </c>
      <c r="J323" s="253" t="s">
        <v>2529</v>
      </c>
      <c r="K323" s="253" t="s">
        <v>250</v>
      </c>
      <c r="L323" s="253" t="s">
        <v>2527</v>
      </c>
      <c r="M323" s="309">
        <v>5793</v>
      </c>
      <c r="N323" s="281">
        <v>3886441.4503200003</v>
      </c>
      <c r="O323" s="281">
        <v>104040</v>
      </c>
      <c r="P323" s="281">
        <v>0</v>
      </c>
      <c r="Q323" s="281"/>
      <c r="R323" s="295">
        <f t="shared" si="11"/>
        <v>3990481.4503200003</v>
      </c>
      <c r="S323" s="309"/>
      <c r="T323" s="309"/>
      <c r="U323" s="253">
        <v>4</v>
      </c>
      <c r="V323" s="253">
        <v>3</v>
      </c>
      <c r="W323" s="253">
        <v>2014</v>
      </c>
      <c r="X323" s="297">
        <v>1</v>
      </c>
      <c r="Y323" s="297">
        <v>1</v>
      </c>
      <c r="Z323" s="254"/>
      <c r="AA323" s="281"/>
      <c r="AB323" s="309"/>
      <c r="AC323" s="309"/>
    </row>
    <row r="324" spans="2:29" s="253" customFormat="1" ht="34.5" customHeight="1" x14ac:dyDescent="0.35">
      <c r="B324" s="363" t="s">
        <v>2530</v>
      </c>
      <c r="C324" s="363"/>
      <c r="D324" s="363"/>
      <c r="E324" s="399">
        <v>1281800086</v>
      </c>
      <c r="F324" s="304" t="s">
        <v>2331</v>
      </c>
      <c r="G324" s="368" t="s">
        <v>338</v>
      </c>
      <c r="H324" s="368" t="s">
        <v>778</v>
      </c>
      <c r="I324" s="368">
        <v>14063</v>
      </c>
      <c r="J324" s="253" t="s">
        <v>2531</v>
      </c>
      <c r="K324" s="253" t="s">
        <v>250</v>
      </c>
      <c r="L324" s="253" t="s">
        <v>2527</v>
      </c>
      <c r="M324" s="309">
        <v>5793</v>
      </c>
      <c r="N324" s="281">
        <v>3886441.4503200003</v>
      </c>
      <c r="O324" s="281">
        <v>104040</v>
      </c>
      <c r="P324" s="281">
        <v>0</v>
      </c>
      <c r="Q324" s="281"/>
      <c r="R324" s="295">
        <f t="shared" si="11"/>
        <v>3990481.4503200003</v>
      </c>
      <c r="S324" s="309"/>
      <c r="T324" s="309"/>
      <c r="U324" s="253">
        <v>4</v>
      </c>
      <c r="V324" s="253">
        <v>3</v>
      </c>
      <c r="W324" s="253">
        <v>2014</v>
      </c>
      <c r="X324" s="297">
        <v>1</v>
      </c>
      <c r="Y324" s="297">
        <v>1</v>
      </c>
      <c r="Z324" s="254"/>
      <c r="AA324" s="281"/>
      <c r="AB324" s="309"/>
      <c r="AC324" s="309"/>
    </row>
    <row r="325" spans="2:29" s="253" customFormat="1" ht="34.5" customHeight="1" x14ac:dyDescent="0.35">
      <c r="B325" s="363" t="s">
        <v>2532</v>
      </c>
      <c r="C325" s="363"/>
      <c r="D325" s="363"/>
      <c r="E325" s="399">
        <v>1281800087</v>
      </c>
      <c r="F325" s="304" t="s">
        <v>2331</v>
      </c>
      <c r="G325" s="368" t="s">
        <v>338</v>
      </c>
      <c r="H325" s="368" t="s">
        <v>778</v>
      </c>
      <c r="I325" s="368">
        <v>14063</v>
      </c>
      <c r="J325" s="253" t="s">
        <v>2533</v>
      </c>
      <c r="K325" s="253" t="s">
        <v>250</v>
      </c>
      <c r="L325" s="253" t="s">
        <v>2527</v>
      </c>
      <c r="M325" s="309">
        <v>3771</v>
      </c>
      <c r="N325" s="281">
        <v>3409397.2958700005</v>
      </c>
      <c r="O325" s="281">
        <v>81600</v>
      </c>
      <c r="P325" s="281">
        <v>0</v>
      </c>
      <c r="Q325" s="281"/>
      <c r="R325" s="295">
        <f t="shared" si="11"/>
        <v>3490997.2958700005</v>
      </c>
      <c r="S325" s="309"/>
      <c r="T325" s="309"/>
      <c r="U325" s="253">
        <v>4</v>
      </c>
      <c r="V325" s="253">
        <v>3</v>
      </c>
      <c r="W325" s="253">
        <v>2014</v>
      </c>
      <c r="X325" s="297">
        <v>1</v>
      </c>
      <c r="Y325" s="297">
        <v>1</v>
      </c>
      <c r="Z325" s="254"/>
      <c r="AA325" s="281"/>
      <c r="AB325" s="309"/>
      <c r="AC325" s="309"/>
    </row>
    <row r="326" spans="2:29" s="253" customFormat="1" ht="34.5" customHeight="1" x14ac:dyDescent="0.35">
      <c r="B326" s="363" t="s">
        <v>2534</v>
      </c>
      <c r="C326" s="363"/>
      <c r="D326" s="363"/>
      <c r="E326" s="399">
        <v>1281800088</v>
      </c>
      <c r="F326" s="304" t="s">
        <v>2331</v>
      </c>
      <c r="G326" s="368" t="s">
        <v>338</v>
      </c>
      <c r="H326" s="368" t="s">
        <v>778</v>
      </c>
      <c r="I326" s="368">
        <v>14063</v>
      </c>
      <c r="J326" s="253" t="s">
        <v>2535</v>
      </c>
      <c r="K326" s="253" t="s">
        <v>250</v>
      </c>
      <c r="L326" s="253" t="s">
        <v>2527</v>
      </c>
      <c r="M326" s="309">
        <v>5793</v>
      </c>
      <c r="N326" s="281">
        <v>3886441.4503200003</v>
      </c>
      <c r="O326" s="281">
        <v>104040</v>
      </c>
      <c r="P326" s="281">
        <v>0</v>
      </c>
      <c r="Q326" s="281"/>
      <c r="R326" s="295">
        <f t="shared" si="11"/>
        <v>3990481.4503200003</v>
      </c>
      <c r="S326" s="309"/>
      <c r="T326" s="309"/>
      <c r="U326" s="253">
        <v>4</v>
      </c>
      <c r="V326" s="253">
        <v>3</v>
      </c>
      <c r="W326" s="253">
        <v>2014</v>
      </c>
      <c r="X326" s="297">
        <v>1</v>
      </c>
      <c r="Y326" s="297">
        <v>1</v>
      </c>
      <c r="Z326" s="254"/>
      <c r="AA326" s="281"/>
      <c r="AB326" s="309"/>
      <c r="AC326" s="309"/>
    </row>
    <row r="327" spans="2:29" s="253" customFormat="1" ht="34.5" customHeight="1" x14ac:dyDescent="0.35">
      <c r="B327" s="363" t="s">
        <v>2536</v>
      </c>
      <c r="C327" s="363"/>
      <c r="D327" s="363"/>
      <c r="E327" s="399">
        <v>1281800089</v>
      </c>
      <c r="F327" s="304" t="s">
        <v>2331</v>
      </c>
      <c r="G327" s="368" t="s">
        <v>338</v>
      </c>
      <c r="H327" s="368" t="s">
        <v>778</v>
      </c>
      <c r="I327" s="368">
        <v>14063</v>
      </c>
      <c r="J327" s="253" t="s">
        <v>2537</v>
      </c>
      <c r="K327" s="253" t="s">
        <v>250</v>
      </c>
      <c r="L327" s="253" t="s">
        <v>2527</v>
      </c>
      <c r="M327" s="309">
        <v>5793</v>
      </c>
      <c r="N327" s="281">
        <v>3886441.4503200003</v>
      </c>
      <c r="O327" s="281">
        <v>104040</v>
      </c>
      <c r="P327" s="281">
        <v>0</v>
      </c>
      <c r="Q327" s="281"/>
      <c r="R327" s="295">
        <f t="shared" si="11"/>
        <v>3990481.4503200003</v>
      </c>
      <c r="S327" s="309"/>
      <c r="T327" s="309"/>
      <c r="U327" s="253">
        <v>4</v>
      </c>
      <c r="V327" s="253">
        <v>3</v>
      </c>
      <c r="W327" s="253">
        <v>2014</v>
      </c>
      <c r="X327" s="297">
        <v>1</v>
      </c>
      <c r="Y327" s="297">
        <v>1</v>
      </c>
      <c r="Z327" s="254"/>
      <c r="AA327" s="281"/>
      <c r="AB327" s="309"/>
      <c r="AC327" s="309"/>
    </row>
    <row r="328" spans="2:29" s="253" customFormat="1" ht="34.5" customHeight="1" x14ac:dyDescent="0.35">
      <c r="B328" s="363" t="s">
        <v>2538</v>
      </c>
      <c r="C328" s="363"/>
      <c r="D328" s="363"/>
      <c r="E328" s="399">
        <v>1281800090</v>
      </c>
      <c r="F328" s="304" t="s">
        <v>2331</v>
      </c>
      <c r="G328" s="368" t="s">
        <v>338</v>
      </c>
      <c r="H328" s="368" t="s">
        <v>778</v>
      </c>
      <c r="I328" s="368">
        <v>14063</v>
      </c>
      <c r="J328" s="253" t="s">
        <v>2539</v>
      </c>
      <c r="K328" s="304" t="s">
        <v>2544</v>
      </c>
      <c r="L328" s="253" t="s">
        <v>2048</v>
      </c>
      <c r="M328" s="309">
        <v>4346</v>
      </c>
      <c r="N328" s="281">
        <v>3634910.4968400002</v>
      </c>
      <c r="O328" s="281">
        <v>40800</v>
      </c>
      <c r="P328" s="281">
        <v>0</v>
      </c>
      <c r="Q328" s="281"/>
      <c r="R328" s="295">
        <f t="shared" si="11"/>
        <v>3675710.4968400002</v>
      </c>
      <c r="S328" s="309"/>
      <c r="T328" s="309"/>
      <c r="V328" s="253">
        <v>3</v>
      </c>
      <c r="W328" s="253">
        <v>2014</v>
      </c>
      <c r="X328" s="297">
        <v>1</v>
      </c>
      <c r="Y328" s="297">
        <v>1</v>
      </c>
      <c r="Z328" s="254"/>
      <c r="AA328" s="281"/>
      <c r="AB328" s="309"/>
      <c r="AC328" s="309"/>
    </row>
    <row r="329" spans="2:29" s="253" customFormat="1" ht="27.6" customHeight="1" x14ac:dyDescent="0.35">
      <c r="B329" s="363" t="s">
        <v>1836</v>
      </c>
      <c r="C329" s="363" t="s">
        <v>2582</v>
      </c>
      <c r="D329" s="363"/>
      <c r="E329" s="327">
        <v>128100048</v>
      </c>
      <c r="F329" s="326" t="s">
        <v>1522</v>
      </c>
      <c r="G329" s="365" t="s">
        <v>339</v>
      </c>
      <c r="H329" s="365" t="s">
        <v>778</v>
      </c>
      <c r="I329" s="365">
        <v>14454</v>
      </c>
      <c r="J329" s="350" t="s">
        <v>1835</v>
      </c>
      <c r="K329" s="350" t="s">
        <v>1364</v>
      </c>
      <c r="L329" s="350" t="s">
        <v>1479</v>
      </c>
      <c r="M329" s="366">
        <v>68215</v>
      </c>
      <c r="N329" s="295">
        <v>15181964.682</v>
      </c>
      <c r="O329" s="295">
        <v>192144.54</v>
      </c>
      <c r="P329" s="295">
        <v>0</v>
      </c>
      <c r="Q329" s="295"/>
      <c r="R329" s="295">
        <f t="shared" ref="R329:R347" si="12">SUM(N329:Q329)</f>
        <v>15374109.221999999</v>
      </c>
      <c r="S329" s="295"/>
      <c r="T329" s="295"/>
      <c r="U329" s="253">
        <v>4</v>
      </c>
      <c r="V329" s="400">
        <v>3</v>
      </c>
      <c r="W329" s="253">
        <v>2001</v>
      </c>
      <c r="X329" s="297">
        <v>1</v>
      </c>
      <c r="Y329" s="348">
        <v>1</v>
      </c>
      <c r="Z329" s="254"/>
      <c r="AA329" s="295"/>
      <c r="AB329" s="309"/>
      <c r="AC329" s="309"/>
    </row>
    <row r="330" spans="2:29" s="253" customFormat="1" ht="27.6" customHeight="1" x14ac:dyDescent="0.35">
      <c r="B330" s="363" t="s">
        <v>705</v>
      </c>
      <c r="C330" s="363" t="s">
        <v>2054</v>
      </c>
      <c r="D330" s="363"/>
      <c r="E330" s="327">
        <v>128100045</v>
      </c>
      <c r="F330" s="326" t="s">
        <v>1522</v>
      </c>
      <c r="G330" s="365" t="s">
        <v>339</v>
      </c>
      <c r="H330" s="365" t="s">
        <v>778</v>
      </c>
      <c r="I330" s="365">
        <v>14454</v>
      </c>
      <c r="J330" s="350" t="s">
        <v>706</v>
      </c>
      <c r="K330" s="350" t="s">
        <v>1364</v>
      </c>
      <c r="L330" s="350" t="s">
        <v>704</v>
      </c>
      <c r="M330" s="366">
        <v>2680</v>
      </c>
      <c r="N330" s="295">
        <v>633665.71799999999</v>
      </c>
      <c r="O330" s="295">
        <v>0</v>
      </c>
      <c r="P330" s="295"/>
      <c r="Q330" s="295"/>
      <c r="R330" s="295">
        <f t="shared" si="12"/>
        <v>633665.71799999999</v>
      </c>
      <c r="S330" s="295"/>
      <c r="T330" s="295"/>
      <c r="U330" s="253">
        <v>4</v>
      </c>
      <c r="V330" s="253">
        <v>4</v>
      </c>
      <c r="W330" s="253">
        <v>2002</v>
      </c>
      <c r="X330" s="297">
        <v>1</v>
      </c>
      <c r="Y330" s="348">
        <v>1</v>
      </c>
      <c r="Z330" s="254"/>
      <c r="AA330" s="295"/>
      <c r="AB330" s="309"/>
      <c r="AC330" s="309"/>
    </row>
    <row r="331" spans="2:29" s="253" customFormat="1" ht="27.6" customHeight="1" x14ac:dyDescent="0.35">
      <c r="B331" s="363" t="s">
        <v>1523</v>
      </c>
      <c r="C331" s="363" t="s">
        <v>2582</v>
      </c>
      <c r="D331" s="363"/>
      <c r="E331" s="364">
        <v>1281900012</v>
      </c>
      <c r="F331" s="326" t="s">
        <v>1522</v>
      </c>
      <c r="G331" s="365" t="s">
        <v>339</v>
      </c>
      <c r="H331" s="365" t="s">
        <v>778</v>
      </c>
      <c r="I331" s="365">
        <v>14454</v>
      </c>
      <c r="J331" s="350" t="s">
        <v>1840</v>
      </c>
      <c r="K331" s="350" t="s">
        <v>1364</v>
      </c>
      <c r="L331" s="350" t="s">
        <v>1365</v>
      </c>
      <c r="M331" s="366">
        <v>51244</v>
      </c>
      <c r="N331" s="295">
        <v>9876444.9839999992</v>
      </c>
      <c r="O331" s="295">
        <v>211201.2</v>
      </c>
      <c r="P331" s="295">
        <v>0</v>
      </c>
      <c r="Q331" s="295"/>
      <c r="R331" s="295">
        <f t="shared" si="12"/>
        <v>10087646.183999998</v>
      </c>
      <c r="S331" s="295"/>
      <c r="T331" s="295"/>
      <c r="U331" s="253">
        <v>4</v>
      </c>
      <c r="V331" s="253">
        <v>4</v>
      </c>
      <c r="W331" s="253">
        <v>1959</v>
      </c>
      <c r="X331" s="297">
        <v>1</v>
      </c>
      <c r="Y331" s="348">
        <v>1</v>
      </c>
      <c r="Z331" s="254"/>
      <c r="AA331" s="295"/>
      <c r="AB331" s="309"/>
      <c r="AC331" s="309"/>
    </row>
    <row r="332" spans="2:29" s="253" customFormat="1" ht="27.6" customHeight="1" x14ac:dyDescent="0.35">
      <c r="B332" s="363" t="s">
        <v>1841</v>
      </c>
      <c r="C332" s="363" t="s">
        <v>2582</v>
      </c>
      <c r="D332" s="363"/>
      <c r="E332" s="327" t="s">
        <v>1842</v>
      </c>
      <c r="F332" s="326" t="s">
        <v>1522</v>
      </c>
      <c r="G332" s="365" t="s">
        <v>339</v>
      </c>
      <c r="H332" s="365" t="s">
        <v>778</v>
      </c>
      <c r="I332" s="365">
        <v>14454</v>
      </c>
      <c r="J332" s="350" t="s">
        <v>225</v>
      </c>
      <c r="K332" s="350" t="s">
        <v>1364</v>
      </c>
      <c r="L332" s="350" t="s">
        <v>1365</v>
      </c>
      <c r="M332" s="366">
        <v>51244</v>
      </c>
      <c r="N332" s="295">
        <v>10273916.748</v>
      </c>
      <c r="O332" s="295">
        <v>207060</v>
      </c>
      <c r="P332" s="295">
        <v>0</v>
      </c>
      <c r="Q332" s="295"/>
      <c r="R332" s="295">
        <f t="shared" si="12"/>
        <v>10480976.748</v>
      </c>
      <c r="S332" s="295"/>
      <c r="T332" s="295"/>
      <c r="U332" s="253">
        <v>4</v>
      </c>
      <c r="V332" s="253">
        <v>4</v>
      </c>
      <c r="W332" s="253">
        <v>1958</v>
      </c>
      <c r="X332" s="297">
        <v>1</v>
      </c>
      <c r="Y332" s="348">
        <v>1</v>
      </c>
      <c r="Z332" s="254"/>
      <c r="AA332" s="295"/>
      <c r="AB332" s="309"/>
      <c r="AC332" s="309"/>
    </row>
    <row r="333" spans="2:29" s="253" customFormat="1" ht="27.6" customHeight="1" x14ac:dyDescent="0.35">
      <c r="B333" s="363" t="s">
        <v>226</v>
      </c>
      <c r="C333" s="363" t="s">
        <v>2582</v>
      </c>
      <c r="D333" s="363"/>
      <c r="E333" s="327" t="s">
        <v>227</v>
      </c>
      <c r="F333" s="326" t="s">
        <v>1522</v>
      </c>
      <c r="G333" s="365" t="s">
        <v>339</v>
      </c>
      <c r="H333" s="365" t="s">
        <v>778</v>
      </c>
      <c r="I333" s="365">
        <v>14454</v>
      </c>
      <c r="J333" s="350" t="s">
        <v>1919</v>
      </c>
      <c r="K333" s="350" t="s">
        <v>1364</v>
      </c>
      <c r="L333" s="350" t="s">
        <v>1365</v>
      </c>
      <c r="M333" s="366">
        <v>52024</v>
      </c>
      <c r="N333" s="295">
        <v>10253106.708000001</v>
      </c>
      <c r="O333" s="295">
        <v>211201.2</v>
      </c>
      <c r="P333" s="295">
        <v>0</v>
      </c>
      <c r="Q333" s="295"/>
      <c r="R333" s="295">
        <f t="shared" si="12"/>
        <v>10464307.908</v>
      </c>
      <c r="S333" s="295"/>
      <c r="T333" s="295"/>
      <c r="U333" s="253">
        <v>4</v>
      </c>
      <c r="V333" s="253">
        <v>4</v>
      </c>
      <c r="W333" s="253">
        <v>1961</v>
      </c>
      <c r="X333" s="297">
        <v>1</v>
      </c>
      <c r="Y333" s="348">
        <v>1</v>
      </c>
      <c r="Z333" s="254"/>
      <c r="AA333" s="295"/>
      <c r="AB333" s="309"/>
      <c r="AC333" s="309"/>
    </row>
    <row r="334" spans="2:29" s="253" customFormat="1" ht="27.6" customHeight="1" x14ac:dyDescent="0.35">
      <c r="B334" s="363" t="s">
        <v>1920</v>
      </c>
      <c r="C334" s="363" t="s">
        <v>2582</v>
      </c>
      <c r="D334" s="363"/>
      <c r="E334" s="327" t="s">
        <v>1921</v>
      </c>
      <c r="F334" s="326" t="s">
        <v>1522</v>
      </c>
      <c r="G334" s="365" t="s">
        <v>339</v>
      </c>
      <c r="H334" s="365" t="s">
        <v>778</v>
      </c>
      <c r="I334" s="365">
        <v>14454</v>
      </c>
      <c r="J334" s="350" t="s">
        <v>1922</v>
      </c>
      <c r="K334" s="350" t="s">
        <v>1364</v>
      </c>
      <c r="L334" s="350" t="s">
        <v>1365</v>
      </c>
      <c r="M334" s="366">
        <v>63639</v>
      </c>
      <c r="N334" s="295">
        <v>11524600.152000001</v>
      </c>
      <c r="O334" s="295">
        <v>224660.1</v>
      </c>
      <c r="P334" s="295">
        <v>0</v>
      </c>
      <c r="Q334" s="295"/>
      <c r="R334" s="295">
        <f t="shared" si="12"/>
        <v>11749260.252</v>
      </c>
      <c r="S334" s="295"/>
      <c r="T334" s="295"/>
      <c r="U334" s="253">
        <v>4</v>
      </c>
      <c r="V334" s="253">
        <v>4</v>
      </c>
      <c r="W334" s="253">
        <v>1964</v>
      </c>
      <c r="X334" s="297">
        <v>1</v>
      </c>
      <c r="Y334" s="348">
        <v>1</v>
      </c>
      <c r="Z334" s="254"/>
      <c r="AA334" s="295"/>
      <c r="AB334" s="309"/>
      <c r="AC334" s="309"/>
    </row>
    <row r="335" spans="2:29" s="253" customFormat="1" ht="27.6" customHeight="1" x14ac:dyDescent="0.35">
      <c r="B335" s="363" t="s">
        <v>1923</v>
      </c>
      <c r="C335" s="363" t="s">
        <v>2582</v>
      </c>
      <c r="D335" s="363"/>
      <c r="E335" s="327" t="s">
        <v>1924</v>
      </c>
      <c r="F335" s="326" t="s">
        <v>1522</v>
      </c>
      <c r="G335" s="365" t="s">
        <v>339</v>
      </c>
      <c r="H335" s="365" t="s">
        <v>778</v>
      </c>
      <c r="I335" s="365">
        <v>14454</v>
      </c>
      <c r="J335" s="350" t="s">
        <v>576</v>
      </c>
      <c r="K335" s="350" t="s">
        <v>1364</v>
      </c>
      <c r="L335" s="350" t="s">
        <v>1365</v>
      </c>
      <c r="M335" s="366">
        <v>61353</v>
      </c>
      <c r="N335" s="295">
        <v>10931514.012</v>
      </c>
      <c r="O335" s="295">
        <v>211201.2</v>
      </c>
      <c r="P335" s="295">
        <v>0</v>
      </c>
      <c r="Q335" s="295"/>
      <c r="R335" s="295">
        <f t="shared" si="12"/>
        <v>11142715.211999999</v>
      </c>
      <c r="S335" s="295"/>
      <c r="T335" s="295"/>
      <c r="U335" s="253">
        <v>4</v>
      </c>
      <c r="V335" s="253">
        <v>4</v>
      </c>
      <c r="W335" s="253">
        <v>1965</v>
      </c>
      <c r="X335" s="297">
        <v>1</v>
      </c>
      <c r="Y335" s="348">
        <v>1</v>
      </c>
      <c r="Z335" s="254"/>
      <c r="AA335" s="295"/>
      <c r="AB335" s="309"/>
      <c r="AC335" s="309"/>
    </row>
    <row r="336" spans="2:29" s="253" customFormat="1" ht="27.6" customHeight="1" x14ac:dyDescent="0.35">
      <c r="B336" s="363" t="s">
        <v>577</v>
      </c>
      <c r="C336" s="363" t="s">
        <v>2582</v>
      </c>
      <c r="D336" s="363"/>
      <c r="E336" s="327" t="s">
        <v>578</v>
      </c>
      <c r="F336" s="326" t="s">
        <v>1522</v>
      </c>
      <c r="G336" s="365" t="s">
        <v>339</v>
      </c>
      <c r="H336" s="365" t="s">
        <v>778</v>
      </c>
      <c r="I336" s="365">
        <v>14454</v>
      </c>
      <c r="J336" s="350" t="s">
        <v>579</v>
      </c>
      <c r="K336" s="350" t="s">
        <v>1364</v>
      </c>
      <c r="L336" s="350" t="s">
        <v>1365</v>
      </c>
      <c r="M336" s="366">
        <v>61383</v>
      </c>
      <c r="N336" s="295">
        <v>10966891.08</v>
      </c>
      <c r="O336" s="295">
        <v>272283.90000000002</v>
      </c>
      <c r="P336" s="295">
        <v>0</v>
      </c>
      <c r="Q336" s="295"/>
      <c r="R336" s="295">
        <f t="shared" si="12"/>
        <v>11239174.98</v>
      </c>
      <c r="S336" s="295"/>
      <c r="T336" s="295"/>
      <c r="U336" s="253">
        <v>4</v>
      </c>
      <c r="V336" s="253">
        <v>4</v>
      </c>
      <c r="W336" s="253">
        <v>1965</v>
      </c>
      <c r="X336" s="297">
        <v>1</v>
      </c>
      <c r="Y336" s="348">
        <v>1</v>
      </c>
      <c r="Z336" s="254"/>
      <c r="AA336" s="295"/>
      <c r="AB336" s="309"/>
      <c r="AC336" s="309"/>
    </row>
    <row r="337" spans="2:29" s="253" customFormat="1" ht="27.6" customHeight="1" x14ac:dyDescent="0.35">
      <c r="B337" s="363" t="s">
        <v>580</v>
      </c>
      <c r="C337" s="363" t="s">
        <v>2582</v>
      </c>
      <c r="D337" s="363"/>
      <c r="E337" s="364">
        <v>1281900026</v>
      </c>
      <c r="F337" s="326" t="s">
        <v>1522</v>
      </c>
      <c r="G337" s="365" t="s">
        <v>339</v>
      </c>
      <c r="H337" s="365" t="s">
        <v>778</v>
      </c>
      <c r="I337" s="365">
        <v>14454</v>
      </c>
      <c r="J337" s="350" t="s">
        <v>581</v>
      </c>
      <c r="K337" s="350" t="s">
        <v>1364</v>
      </c>
      <c r="L337" s="350" t="s">
        <v>1365</v>
      </c>
      <c r="M337" s="366">
        <v>61353</v>
      </c>
      <c r="N337" s="295">
        <v>11059495.758000001</v>
      </c>
      <c r="O337" s="295">
        <v>237083.7</v>
      </c>
      <c r="P337" s="295">
        <v>0</v>
      </c>
      <c r="Q337" s="295"/>
      <c r="R337" s="295">
        <f t="shared" si="12"/>
        <v>11296579.458000001</v>
      </c>
      <c r="S337" s="295"/>
      <c r="T337" s="295"/>
      <c r="U337" s="253">
        <v>4</v>
      </c>
      <c r="V337" s="253">
        <v>4</v>
      </c>
      <c r="W337" s="253">
        <v>1966</v>
      </c>
      <c r="X337" s="297">
        <v>1</v>
      </c>
      <c r="Y337" s="348">
        <v>1</v>
      </c>
      <c r="Z337" s="254"/>
      <c r="AA337" s="295"/>
      <c r="AB337" s="309"/>
      <c r="AC337" s="309"/>
    </row>
    <row r="338" spans="2:29" s="253" customFormat="1" ht="27.6" customHeight="1" x14ac:dyDescent="0.35">
      <c r="B338" s="363" t="s">
        <v>582</v>
      </c>
      <c r="C338" s="363" t="s">
        <v>2582</v>
      </c>
      <c r="D338" s="363"/>
      <c r="E338" s="364">
        <v>1281900027</v>
      </c>
      <c r="F338" s="326" t="s">
        <v>1522</v>
      </c>
      <c r="G338" s="365" t="s">
        <v>339</v>
      </c>
      <c r="H338" s="365" t="s">
        <v>778</v>
      </c>
      <c r="I338" s="365">
        <v>14454</v>
      </c>
      <c r="J338" s="350" t="s">
        <v>715</v>
      </c>
      <c r="K338" s="350" t="s">
        <v>1364</v>
      </c>
      <c r="L338" s="350" t="s">
        <v>1365</v>
      </c>
      <c r="M338" s="366">
        <v>61383</v>
      </c>
      <c r="N338" s="295">
        <v>11062617.263999999</v>
      </c>
      <c r="O338" s="295">
        <v>236048.4</v>
      </c>
      <c r="P338" s="295">
        <v>0</v>
      </c>
      <c r="Q338" s="295"/>
      <c r="R338" s="295">
        <f t="shared" si="12"/>
        <v>11298665.663999999</v>
      </c>
      <c r="S338" s="295"/>
      <c r="T338" s="295"/>
      <c r="U338" s="253">
        <v>4</v>
      </c>
      <c r="V338" s="253">
        <v>4</v>
      </c>
      <c r="W338" s="253">
        <v>1965</v>
      </c>
      <c r="X338" s="297">
        <v>1</v>
      </c>
      <c r="Y338" s="348">
        <v>1</v>
      </c>
      <c r="Z338" s="254"/>
      <c r="AA338" s="295"/>
      <c r="AB338" s="309"/>
      <c r="AC338" s="309"/>
    </row>
    <row r="339" spans="2:29" s="253" customFormat="1" ht="27.6" customHeight="1" x14ac:dyDescent="0.35">
      <c r="B339" s="363" t="s">
        <v>716</v>
      </c>
      <c r="C339" s="363" t="s">
        <v>2582</v>
      </c>
      <c r="D339" s="363"/>
      <c r="E339" s="364">
        <v>1281900028</v>
      </c>
      <c r="F339" s="326" t="s">
        <v>1522</v>
      </c>
      <c r="G339" s="365" t="s">
        <v>339</v>
      </c>
      <c r="H339" s="365" t="s">
        <v>778</v>
      </c>
      <c r="I339" s="365">
        <v>14454</v>
      </c>
      <c r="J339" s="350" t="s">
        <v>717</v>
      </c>
      <c r="K339" s="350" t="s">
        <v>1364</v>
      </c>
      <c r="L339" s="350" t="s">
        <v>1365</v>
      </c>
      <c r="M339" s="366">
        <v>65415</v>
      </c>
      <c r="N339" s="295">
        <v>12038608.140000001</v>
      </c>
      <c r="O339" s="295">
        <v>600474</v>
      </c>
      <c r="P339" s="295">
        <v>0</v>
      </c>
      <c r="Q339" s="295"/>
      <c r="R339" s="295">
        <f t="shared" si="12"/>
        <v>12639082.140000001</v>
      </c>
      <c r="S339" s="295"/>
      <c r="T339" s="295"/>
      <c r="U339" s="253">
        <v>4</v>
      </c>
      <c r="V339" s="253">
        <v>4</v>
      </c>
      <c r="W339" s="253">
        <v>1966</v>
      </c>
      <c r="X339" s="297">
        <v>1</v>
      </c>
      <c r="Y339" s="348">
        <v>1</v>
      </c>
      <c r="Z339" s="254"/>
      <c r="AA339" s="295"/>
      <c r="AB339" s="309"/>
      <c r="AC339" s="309"/>
    </row>
    <row r="340" spans="2:29" s="253" customFormat="1" ht="27.6" customHeight="1" x14ac:dyDescent="0.35">
      <c r="B340" s="363" t="s">
        <v>718</v>
      </c>
      <c r="C340" s="363" t="s">
        <v>2582</v>
      </c>
      <c r="D340" s="363"/>
      <c r="E340" s="364">
        <v>1281900033</v>
      </c>
      <c r="F340" s="326" t="s">
        <v>1522</v>
      </c>
      <c r="G340" s="365" t="s">
        <v>339</v>
      </c>
      <c r="H340" s="365" t="s">
        <v>778</v>
      </c>
      <c r="I340" s="365">
        <v>14454</v>
      </c>
      <c r="J340" s="350" t="s">
        <v>719</v>
      </c>
      <c r="K340" s="350" t="s">
        <v>1364</v>
      </c>
      <c r="L340" s="350" t="s">
        <v>1365</v>
      </c>
      <c r="M340" s="366">
        <v>50074</v>
      </c>
      <c r="N340" s="295">
        <v>9513309.7860000003</v>
      </c>
      <c r="O340" s="295">
        <v>213271.80000000002</v>
      </c>
      <c r="P340" s="295">
        <v>0</v>
      </c>
      <c r="Q340" s="295"/>
      <c r="R340" s="295">
        <f t="shared" si="12"/>
        <v>9726581.5860000011</v>
      </c>
      <c r="S340" s="295"/>
      <c r="T340" s="295"/>
      <c r="U340" s="253">
        <v>4</v>
      </c>
      <c r="V340" s="253">
        <v>4</v>
      </c>
      <c r="W340" s="253">
        <v>1967</v>
      </c>
      <c r="X340" s="297">
        <v>1</v>
      </c>
      <c r="Y340" s="348">
        <v>1</v>
      </c>
      <c r="Z340" s="254"/>
      <c r="AA340" s="295"/>
      <c r="AB340" s="309"/>
      <c r="AC340" s="309"/>
    </row>
    <row r="341" spans="2:29" s="253" customFormat="1" ht="27.6" customHeight="1" x14ac:dyDescent="0.35">
      <c r="B341" s="363" t="s">
        <v>1172</v>
      </c>
      <c r="C341" s="363" t="s">
        <v>2582</v>
      </c>
      <c r="D341" s="363"/>
      <c r="E341" s="364">
        <v>1281900034</v>
      </c>
      <c r="F341" s="326" t="s">
        <v>1522</v>
      </c>
      <c r="G341" s="365" t="s">
        <v>339</v>
      </c>
      <c r="H341" s="365" t="s">
        <v>778</v>
      </c>
      <c r="I341" s="365">
        <v>14454</v>
      </c>
      <c r="J341" s="350" t="s">
        <v>1173</v>
      </c>
      <c r="K341" s="350" t="s">
        <v>1364</v>
      </c>
      <c r="L341" s="350" t="s">
        <v>1365</v>
      </c>
      <c r="M341" s="366">
        <v>50074</v>
      </c>
      <c r="N341" s="295">
        <v>9513309.7860000003</v>
      </c>
      <c r="O341" s="295">
        <v>212236.5</v>
      </c>
      <c r="P341" s="295">
        <v>0</v>
      </c>
      <c r="Q341" s="295"/>
      <c r="R341" s="295">
        <f t="shared" si="12"/>
        <v>9725546.2860000003</v>
      </c>
      <c r="S341" s="295"/>
      <c r="T341" s="295"/>
      <c r="U341" s="253">
        <v>4</v>
      </c>
      <c r="V341" s="253">
        <v>4</v>
      </c>
      <c r="W341" s="253">
        <v>1967</v>
      </c>
      <c r="X341" s="297">
        <v>1</v>
      </c>
      <c r="Y341" s="348">
        <v>1</v>
      </c>
      <c r="Z341" s="254"/>
      <c r="AA341" s="295"/>
      <c r="AB341" s="309"/>
      <c r="AC341" s="309"/>
    </row>
    <row r="342" spans="2:29" s="253" customFormat="1" ht="27.6" customHeight="1" x14ac:dyDescent="0.35">
      <c r="B342" s="363" t="s">
        <v>1174</v>
      </c>
      <c r="C342" s="363" t="s">
        <v>2582</v>
      </c>
      <c r="D342" s="363"/>
      <c r="E342" s="364">
        <v>1281900039</v>
      </c>
      <c r="F342" s="326" t="s">
        <v>1522</v>
      </c>
      <c r="G342" s="365" t="s">
        <v>339</v>
      </c>
      <c r="H342" s="365" t="s">
        <v>778</v>
      </c>
      <c r="I342" s="365">
        <v>14454</v>
      </c>
      <c r="J342" s="350" t="s">
        <v>1175</v>
      </c>
      <c r="K342" s="350" t="s">
        <v>1364</v>
      </c>
      <c r="L342" s="350" t="s">
        <v>1365</v>
      </c>
      <c r="M342" s="366">
        <v>26104</v>
      </c>
      <c r="N342" s="295">
        <v>5158808.9160000002</v>
      </c>
      <c r="O342" s="295">
        <v>115953.60000000001</v>
      </c>
      <c r="P342" s="295">
        <v>0</v>
      </c>
      <c r="Q342" s="295"/>
      <c r="R342" s="295">
        <f t="shared" si="12"/>
        <v>5274762.5159999998</v>
      </c>
      <c r="S342" s="295"/>
      <c r="T342" s="295"/>
      <c r="U342" s="253">
        <v>4</v>
      </c>
      <c r="V342" s="253">
        <v>4</v>
      </c>
      <c r="W342" s="253">
        <v>1970</v>
      </c>
      <c r="X342" s="297">
        <v>1</v>
      </c>
      <c r="Y342" s="348">
        <v>1</v>
      </c>
      <c r="Z342" s="254"/>
      <c r="AA342" s="295"/>
      <c r="AB342" s="309"/>
      <c r="AC342" s="309"/>
    </row>
    <row r="343" spans="2:29" s="253" customFormat="1" ht="27.6" customHeight="1" x14ac:dyDescent="0.35">
      <c r="B343" s="363" t="s">
        <v>468</v>
      </c>
      <c r="C343" s="363" t="s">
        <v>2582</v>
      </c>
      <c r="D343" s="363"/>
      <c r="E343" s="364">
        <v>1281900040</v>
      </c>
      <c r="F343" s="326" t="s">
        <v>1522</v>
      </c>
      <c r="G343" s="365" t="s">
        <v>339</v>
      </c>
      <c r="H343" s="365" t="s">
        <v>778</v>
      </c>
      <c r="I343" s="365">
        <v>14454</v>
      </c>
      <c r="J343" s="350" t="s">
        <v>1290</v>
      </c>
      <c r="K343" s="350" t="s">
        <v>1364</v>
      </c>
      <c r="L343" s="350" t="s">
        <v>1365</v>
      </c>
      <c r="M343" s="366">
        <v>85350</v>
      </c>
      <c r="N343" s="295">
        <v>15779212.83</v>
      </c>
      <c r="O343" s="295">
        <v>377884.5</v>
      </c>
      <c r="P343" s="295">
        <v>0</v>
      </c>
      <c r="Q343" s="295"/>
      <c r="R343" s="295">
        <f t="shared" si="12"/>
        <v>16157097.33</v>
      </c>
      <c r="S343" s="295"/>
      <c r="T343" s="295"/>
      <c r="U343" s="253">
        <v>4</v>
      </c>
      <c r="V343" s="253">
        <v>4</v>
      </c>
      <c r="W343" s="253">
        <v>1971</v>
      </c>
      <c r="X343" s="297">
        <v>1</v>
      </c>
      <c r="Y343" s="348">
        <v>1</v>
      </c>
      <c r="Z343" s="254"/>
      <c r="AA343" s="295"/>
      <c r="AB343" s="309"/>
      <c r="AC343" s="309"/>
    </row>
    <row r="344" spans="2:29" s="253" customFormat="1" ht="27.6" customHeight="1" x14ac:dyDescent="0.35">
      <c r="B344" s="363" t="s">
        <v>469</v>
      </c>
      <c r="C344" s="363" t="s">
        <v>2582</v>
      </c>
      <c r="D344" s="363"/>
      <c r="E344" s="364">
        <v>1281900041</v>
      </c>
      <c r="F344" s="326" t="s">
        <v>1522</v>
      </c>
      <c r="G344" s="365" t="s">
        <v>339</v>
      </c>
      <c r="H344" s="365" t="s">
        <v>778</v>
      </c>
      <c r="I344" s="365">
        <v>14454</v>
      </c>
      <c r="J344" s="350" t="s">
        <v>470</v>
      </c>
      <c r="K344" s="350" t="s">
        <v>1364</v>
      </c>
      <c r="L344" s="350" t="s">
        <v>1365</v>
      </c>
      <c r="M344" s="366">
        <v>43655</v>
      </c>
      <c r="N344" s="295">
        <v>8473848.2880000006</v>
      </c>
      <c r="O344" s="295">
        <v>211201.2</v>
      </c>
      <c r="P344" s="295">
        <v>0</v>
      </c>
      <c r="Q344" s="295"/>
      <c r="R344" s="295">
        <f t="shared" si="12"/>
        <v>8685049.4879999999</v>
      </c>
      <c r="S344" s="295"/>
      <c r="T344" s="295"/>
      <c r="U344" s="253">
        <v>4</v>
      </c>
      <c r="V344" s="253">
        <v>4</v>
      </c>
      <c r="W344" s="253">
        <v>1970</v>
      </c>
      <c r="X344" s="297">
        <v>1</v>
      </c>
      <c r="Y344" s="348">
        <v>1</v>
      </c>
      <c r="Z344" s="254"/>
      <c r="AA344" s="295"/>
      <c r="AB344" s="309"/>
      <c r="AC344" s="309"/>
    </row>
    <row r="345" spans="2:29" s="253" customFormat="1" ht="27.6" customHeight="1" x14ac:dyDescent="0.35">
      <c r="B345" s="363" t="s">
        <v>2210</v>
      </c>
      <c r="C345" s="363" t="s">
        <v>2582</v>
      </c>
      <c r="D345" s="363"/>
      <c r="E345" s="327">
        <v>1281900057</v>
      </c>
      <c r="F345" s="326" t="s">
        <v>1522</v>
      </c>
      <c r="G345" s="365" t="s">
        <v>339</v>
      </c>
      <c r="H345" s="365" t="s">
        <v>778</v>
      </c>
      <c r="I345" s="365">
        <v>14454</v>
      </c>
      <c r="J345" s="253" t="s">
        <v>1425</v>
      </c>
      <c r="K345" s="350" t="s">
        <v>1364</v>
      </c>
      <c r="L345" s="253" t="s">
        <v>1880</v>
      </c>
      <c r="M345" s="309">
        <v>28500</v>
      </c>
      <c r="N345" s="281">
        <v>5631196.824</v>
      </c>
      <c r="O345" s="281">
        <v>192144.54</v>
      </c>
      <c r="P345" s="281">
        <v>0</v>
      </c>
      <c r="Q345" s="281"/>
      <c r="R345" s="295">
        <f t="shared" si="12"/>
        <v>5823341.3640000001</v>
      </c>
      <c r="S345" s="295"/>
      <c r="T345" s="295"/>
      <c r="U345" s="253">
        <v>4</v>
      </c>
      <c r="V345" s="400">
        <v>3</v>
      </c>
      <c r="W345" s="253">
        <v>2004</v>
      </c>
      <c r="X345" s="297">
        <v>1</v>
      </c>
      <c r="Y345" s="348">
        <v>1</v>
      </c>
      <c r="Z345" s="254"/>
      <c r="AA345" s="281"/>
      <c r="AB345" s="309"/>
      <c r="AC345" s="309"/>
    </row>
    <row r="346" spans="2:29" s="253" customFormat="1" ht="27.6" customHeight="1" x14ac:dyDescent="0.35">
      <c r="B346" s="363" t="s">
        <v>2266</v>
      </c>
      <c r="C346" s="363"/>
      <c r="D346" s="363"/>
      <c r="E346" s="327">
        <v>1281900059</v>
      </c>
      <c r="F346" s="326" t="s">
        <v>1522</v>
      </c>
      <c r="G346" s="365" t="s">
        <v>339</v>
      </c>
      <c r="H346" s="365" t="s">
        <v>778</v>
      </c>
      <c r="I346" s="365">
        <v>14454</v>
      </c>
      <c r="J346" s="253" t="s">
        <v>2069</v>
      </c>
      <c r="K346" s="350" t="s">
        <v>1364</v>
      </c>
      <c r="L346" s="253" t="s">
        <v>1880</v>
      </c>
      <c r="M346" s="309">
        <v>33000</v>
      </c>
      <c r="N346" s="281">
        <v>10925271</v>
      </c>
      <c r="O346" s="281">
        <v>765000</v>
      </c>
      <c r="P346" s="281">
        <v>0</v>
      </c>
      <c r="Q346" s="281"/>
      <c r="R346" s="295">
        <f t="shared" si="12"/>
        <v>11690271</v>
      </c>
      <c r="S346" s="295"/>
      <c r="T346" s="295"/>
      <c r="U346" s="253">
        <v>4</v>
      </c>
      <c r="V346" s="400">
        <v>3</v>
      </c>
      <c r="W346" s="253">
        <v>2008</v>
      </c>
      <c r="X346" s="297">
        <v>1</v>
      </c>
      <c r="Y346" s="348">
        <v>1</v>
      </c>
      <c r="Z346" s="254"/>
      <c r="AA346" s="281"/>
      <c r="AB346" s="309"/>
      <c r="AC346" s="309"/>
    </row>
    <row r="347" spans="2:29" s="253" customFormat="1" ht="27.6" customHeight="1" x14ac:dyDescent="0.35">
      <c r="B347" s="363" t="s">
        <v>2381</v>
      </c>
      <c r="C347" s="363"/>
      <c r="D347" s="363"/>
      <c r="E347" s="327">
        <v>1281900069</v>
      </c>
      <c r="F347" s="326" t="s">
        <v>1522</v>
      </c>
      <c r="G347" s="365" t="s">
        <v>339</v>
      </c>
      <c r="H347" s="365" t="s">
        <v>778</v>
      </c>
      <c r="I347" s="365">
        <v>14454</v>
      </c>
      <c r="J347" s="253" t="s">
        <v>1481</v>
      </c>
      <c r="K347" s="350" t="s">
        <v>1364</v>
      </c>
      <c r="L347" s="253" t="s">
        <v>704</v>
      </c>
      <c r="M347" s="309">
        <v>2663</v>
      </c>
      <c r="N347" s="281">
        <v>6243012</v>
      </c>
      <c r="O347" s="281">
        <v>0</v>
      </c>
      <c r="P347" s="281">
        <v>0</v>
      </c>
      <c r="Q347" s="281"/>
      <c r="R347" s="295">
        <f t="shared" si="12"/>
        <v>6243012</v>
      </c>
      <c r="S347" s="295"/>
      <c r="T347" s="295"/>
      <c r="U347" s="253">
        <v>4</v>
      </c>
      <c r="V347" s="400">
        <v>3</v>
      </c>
      <c r="W347" s="253">
        <v>2008</v>
      </c>
      <c r="X347" s="297">
        <v>1</v>
      </c>
      <c r="Y347" s="348">
        <v>1</v>
      </c>
      <c r="Z347" s="254"/>
      <c r="AA347" s="281"/>
      <c r="AB347" s="309"/>
      <c r="AC347" s="309"/>
    </row>
    <row r="348" spans="2:29" s="253" customFormat="1" ht="27.6" customHeight="1" x14ac:dyDescent="0.35">
      <c r="B348" s="704" t="s">
        <v>2997</v>
      </c>
      <c r="C348" s="363" t="s">
        <v>2582</v>
      </c>
      <c r="D348" s="363"/>
      <c r="E348" s="364">
        <v>1282000034</v>
      </c>
      <c r="F348" s="326" t="s">
        <v>1292</v>
      </c>
      <c r="G348" s="365" t="s">
        <v>340</v>
      </c>
      <c r="H348" s="365" t="s">
        <v>2213</v>
      </c>
      <c r="I348" s="365">
        <v>11568</v>
      </c>
      <c r="J348" s="350" t="s">
        <v>440</v>
      </c>
      <c r="K348" s="350" t="s">
        <v>1364</v>
      </c>
      <c r="L348" s="350" t="s">
        <v>1365</v>
      </c>
      <c r="M348" s="366">
        <v>17933</v>
      </c>
      <c r="N348" s="295">
        <v>4165129.5060000001</v>
      </c>
      <c r="O348" s="295">
        <v>95247.6</v>
      </c>
      <c r="P348" s="295">
        <v>0</v>
      </c>
      <c r="Q348" s="295"/>
      <c r="R348" s="295">
        <f t="shared" ref="R348:R361" si="13">SUM(N348:Q348)</f>
        <v>4260377.1059999997</v>
      </c>
      <c r="S348" s="295"/>
      <c r="T348" s="295"/>
      <c r="U348" s="253">
        <v>4</v>
      </c>
      <c r="V348" s="253">
        <v>4</v>
      </c>
      <c r="W348" s="253">
        <v>1971</v>
      </c>
      <c r="X348" s="297">
        <v>0</v>
      </c>
      <c r="Y348" s="348">
        <v>1</v>
      </c>
      <c r="Z348" s="254"/>
      <c r="AA348" s="295"/>
      <c r="AB348" s="309"/>
      <c r="AC348" s="309"/>
    </row>
    <row r="349" spans="2:29" s="253" customFormat="1" ht="27.6" customHeight="1" x14ac:dyDescent="0.35">
      <c r="B349" s="704" t="s">
        <v>2998</v>
      </c>
      <c r="C349" s="363" t="s">
        <v>2582</v>
      </c>
      <c r="D349" s="363"/>
      <c r="E349" s="364">
        <v>1282000035</v>
      </c>
      <c r="F349" s="326" t="s">
        <v>1292</v>
      </c>
      <c r="G349" s="365" t="s">
        <v>340</v>
      </c>
      <c r="H349" s="365" t="s">
        <v>2213</v>
      </c>
      <c r="I349" s="365">
        <v>11568</v>
      </c>
      <c r="J349" s="350" t="s">
        <v>2043</v>
      </c>
      <c r="K349" s="350" t="s">
        <v>1364</v>
      </c>
      <c r="L349" s="350" t="s">
        <v>794</v>
      </c>
      <c r="M349" s="366">
        <v>22048</v>
      </c>
      <c r="N349" s="295">
        <v>5083892.7719999999</v>
      </c>
      <c r="O349" s="295">
        <v>88000.5</v>
      </c>
      <c r="P349" s="295">
        <v>0</v>
      </c>
      <c r="Q349" s="295"/>
      <c r="R349" s="295">
        <f t="shared" si="13"/>
        <v>5171893.2719999999</v>
      </c>
      <c r="S349" s="295"/>
      <c r="T349" s="295"/>
      <c r="U349" s="253">
        <v>4</v>
      </c>
      <c r="V349" s="253">
        <v>4</v>
      </c>
      <c r="W349" s="253">
        <v>1971</v>
      </c>
      <c r="X349" s="297">
        <v>0</v>
      </c>
      <c r="Y349" s="348">
        <v>1</v>
      </c>
      <c r="Z349" s="254"/>
      <c r="AA349" s="295"/>
      <c r="AB349" s="309"/>
      <c r="AC349" s="309"/>
    </row>
    <row r="350" spans="2:29" s="253" customFormat="1" ht="27.6" customHeight="1" x14ac:dyDescent="0.35">
      <c r="B350" s="704" t="s">
        <v>2999</v>
      </c>
      <c r="C350" s="363" t="s">
        <v>2582</v>
      </c>
      <c r="D350" s="363"/>
      <c r="E350" s="364">
        <v>1282000036</v>
      </c>
      <c r="F350" s="326" t="s">
        <v>1292</v>
      </c>
      <c r="G350" s="365" t="s">
        <v>340</v>
      </c>
      <c r="H350" s="365" t="s">
        <v>2213</v>
      </c>
      <c r="I350" s="365">
        <v>11568</v>
      </c>
      <c r="J350" s="350" t="s">
        <v>2044</v>
      </c>
      <c r="K350" s="350" t="s">
        <v>1364</v>
      </c>
      <c r="L350" s="350" t="s">
        <v>794</v>
      </c>
      <c r="M350" s="366">
        <v>21025</v>
      </c>
      <c r="N350" s="295">
        <v>4886197.392</v>
      </c>
      <c r="O350" s="295">
        <v>95247.6</v>
      </c>
      <c r="P350" s="295">
        <v>0</v>
      </c>
      <c r="Q350" s="295"/>
      <c r="R350" s="295">
        <f t="shared" si="13"/>
        <v>4981444.9919999996</v>
      </c>
      <c r="S350" s="295"/>
      <c r="T350" s="295"/>
      <c r="U350" s="253">
        <v>4</v>
      </c>
      <c r="V350" s="253">
        <v>4</v>
      </c>
      <c r="W350" s="253">
        <v>1971</v>
      </c>
      <c r="X350" s="297">
        <v>0</v>
      </c>
      <c r="Y350" s="348">
        <v>1</v>
      </c>
      <c r="Z350" s="254"/>
      <c r="AA350" s="295"/>
      <c r="AB350" s="309"/>
      <c r="AC350" s="309"/>
    </row>
    <row r="351" spans="2:29" s="253" customFormat="1" ht="27.6" customHeight="1" x14ac:dyDescent="0.35">
      <c r="B351" s="704" t="s">
        <v>3000</v>
      </c>
      <c r="C351" s="363" t="s">
        <v>2582</v>
      </c>
      <c r="D351" s="363"/>
      <c r="E351" s="364">
        <v>1282000037</v>
      </c>
      <c r="F351" s="326" t="s">
        <v>1292</v>
      </c>
      <c r="G351" s="365" t="s">
        <v>340</v>
      </c>
      <c r="H351" s="365" t="s">
        <v>2213</v>
      </c>
      <c r="I351" s="365">
        <v>11568</v>
      </c>
      <c r="J351" s="350" t="s">
        <v>1628</v>
      </c>
      <c r="K351" s="350" t="s">
        <v>1364</v>
      </c>
      <c r="L351" s="350" t="s">
        <v>794</v>
      </c>
      <c r="M351" s="366">
        <v>20515</v>
      </c>
      <c r="N351" s="295">
        <v>4780066.1880000001</v>
      </c>
      <c r="O351" s="295">
        <v>80753.399999999994</v>
      </c>
      <c r="P351" s="295">
        <v>0</v>
      </c>
      <c r="Q351" s="295"/>
      <c r="R351" s="295">
        <f t="shared" si="13"/>
        <v>4860819.5880000005</v>
      </c>
      <c r="S351" s="295"/>
      <c r="T351" s="295"/>
      <c r="U351" s="253">
        <v>4</v>
      </c>
      <c r="V351" s="253">
        <v>4</v>
      </c>
      <c r="W351" s="253">
        <v>1971</v>
      </c>
      <c r="X351" s="297">
        <v>0</v>
      </c>
      <c r="Y351" s="348">
        <v>1</v>
      </c>
      <c r="Z351" s="254"/>
      <c r="AA351" s="295"/>
      <c r="AB351" s="309"/>
      <c r="AC351" s="309"/>
    </row>
    <row r="352" spans="2:29" s="253" customFormat="1" ht="27.6" customHeight="1" x14ac:dyDescent="0.35">
      <c r="B352" s="704" t="s">
        <v>3001</v>
      </c>
      <c r="C352" s="363" t="s">
        <v>2582</v>
      </c>
      <c r="D352" s="363"/>
      <c r="E352" s="364">
        <v>1282000038</v>
      </c>
      <c r="F352" s="326" t="s">
        <v>1292</v>
      </c>
      <c r="G352" s="365" t="s">
        <v>340</v>
      </c>
      <c r="H352" s="365" t="s">
        <v>2213</v>
      </c>
      <c r="I352" s="365">
        <v>11568</v>
      </c>
      <c r="J352" s="350" t="s">
        <v>317</v>
      </c>
      <c r="K352" s="350" t="s">
        <v>1364</v>
      </c>
      <c r="L352" s="350" t="s">
        <v>794</v>
      </c>
      <c r="M352" s="366">
        <v>20635</v>
      </c>
      <c r="N352" s="295">
        <v>4796714.22</v>
      </c>
      <c r="O352" s="295">
        <v>105600.6</v>
      </c>
      <c r="P352" s="295">
        <v>0</v>
      </c>
      <c r="Q352" s="295"/>
      <c r="R352" s="295">
        <f t="shared" si="13"/>
        <v>4902314.8199999994</v>
      </c>
      <c r="S352" s="295"/>
      <c r="T352" s="295"/>
      <c r="U352" s="253">
        <v>4</v>
      </c>
      <c r="V352" s="253">
        <v>4</v>
      </c>
      <c r="W352" s="253">
        <v>1972</v>
      </c>
      <c r="X352" s="297">
        <v>0</v>
      </c>
      <c r="Y352" s="348">
        <v>1</v>
      </c>
      <c r="Z352" s="254"/>
      <c r="AA352" s="295"/>
      <c r="AB352" s="309"/>
      <c r="AC352" s="309"/>
    </row>
    <row r="353" spans="1:223" s="253" customFormat="1" ht="27.6" customHeight="1" x14ac:dyDescent="0.35">
      <c r="B353" s="704" t="s">
        <v>3002</v>
      </c>
      <c r="C353" s="363" t="s">
        <v>2582</v>
      </c>
      <c r="D353" s="363"/>
      <c r="E353" s="364">
        <v>1282000039</v>
      </c>
      <c r="F353" s="326" t="s">
        <v>1292</v>
      </c>
      <c r="G353" s="365" t="s">
        <v>340</v>
      </c>
      <c r="H353" s="365" t="s">
        <v>2213</v>
      </c>
      <c r="I353" s="365">
        <v>11568</v>
      </c>
      <c r="J353" s="350" t="s">
        <v>1294</v>
      </c>
      <c r="K353" s="350" t="s">
        <v>1364</v>
      </c>
      <c r="L353" s="350" t="s">
        <v>794</v>
      </c>
      <c r="M353" s="366">
        <v>20402</v>
      </c>
      <c r="N353" s="295">
        <v>4759256.148</v>
      </c>
      <c r="O353" s="295">
        <v>95247.6</v>
      </c>
      <c r="P353" s="295">
        <v>0</v>
      </c>
      <c r="Q353" s="295"/>
      <c r="R353" s="295">
        <f t="shared" si="13"/>
        <v>4854503.7479999997</v>
      </c>
      <c r="S353" s="295"/>
      <c r="T353" s="295"/>
      <c r="U353" s="253">
        <v>4</v>
      </c>
      <c r="V353" s="253">
        <v>4</v>
      </c>
      <c r="W353" s="253">
        <v>1972</v>
      </c>
      <c r="X353" s="297">
        <v>0</v>
      </c>
      <c r="Y353" s="348">
        <v>1</v>
      </c>
      <c r="Z353" s="254"/>
      <c r="AA353" s="295"/>
      <c r="AB353" s="309"/>
      <c r="AC353" s="309"/>
    </row>
    <row r="354" spans="1:223" s="253" customFormat="1" ht="27.6" customHeight="1" x14ac:dyDescent="0.35">
      <c r="B354" s="704" t="s">
        <v>3003</v>
      </c>
      <c r="C354" s="363" t="s">
        <v>2582</v>
      </c>
      <c r="D354" s="363"/>
      <c r="E354" s="364">
        <v>1282000040</v>
      </c>
      <c r="F354" s="326" t="s">
        <v>1292</v>
      </c>
      <c r="G354" s="365" t="s">
        <v>340</v>
      </c>
      <c r="H354" s="365" t="s">
        <v>2213</v>
      </c>
      <c r="I354" s="365">
        <v>11568</v>
      </c>
      <c r="J354" s="350" t="s">
        <v>1295</v>
      </c>
      <c r="K354" s="350" t="s">
        <v>1364</v>
      </c>
      <c r="L354" s="350" t="s">
        <v>794</v>
      </c>
      <c r="M354" s="366">
        <v>18288</v>
      </c>
      <c r="N354" s="295">
        <v>4317042.7980000004</v>
      </c>
      <c r="O354" s="295">
        <v>81788.7</v>
      </c>
      <c r="P354" s="295">
        <v>0</v>
      </c>
      <c r="Q354" s="295"/>
      <c r="R354" s="295">
        <f t="shared" si="13"/>
        <v>4398831.4980000006</v>
      </c>
      <c r="S354" s="295"/>
      <c r="T354" s="295"/>
      <c r="U354" s="253">
        <v>4</v>
      </c>
      <c r="V354" s="253">
        <v>4</v>
      </c>
      <c r="W354" s="253">
        <v>1972</v>
      </c>
      <c r="X354" s="297">
        <v>0</v>
      </c>
      <c r="Y354" s="348">
        <v>1</v>
      </c>
      <c r="Z354" s="254"/>
      <c r="AA354" s="295"/>
      <c r="AB354" s="309"/>
      <c r="AC354" s="309"/>
    </row>
    <row r="355" spans="1:223" s="253" customFormat="1" ht="27.6" customHeight="1" x14ac:dyDescent="0.35">
      <c r="B355" s="704" t="s">
        <v>3004</v>
      </c>
      <c r="C355" s="363" t="s">
        <v>2582</v>
      </c>
      <c r="D355" s="363"/>
      <c r="E355" s="364">
        <v>1282000041</v>
      </c>
      <c r="F355" s="326" t="s">
        <v>1292</v>
      </c>
      <c r="G355" s="365" t="s">
        <v>340</v>
      </c>
      <c r="H355" s="365" t="s">
        <v>2213</v>
      </c>
      <c r="I355" s="365">
        <v>11568</v>
      </c>
      <c r="J355" s="350" t="s">
        <v>1296</v>
      </c>
      <c r="K355" s="350" t="s">
        <v>1364</v>
      </c>
      <c r="L355" s="350" t="s">
        <v>794</v>
      </c>
      <c r="M355" s="366">
        <v>21607</v>
      </c>
      <c r="N355" s="295">
        <v>5005855.1219999995</v>
      </c>
      <c r="O355" s="295">
        <v>80753.399999999994</v>
      </c>
      <c r="P355" s="295">
        <v>0</v>
      </c>
      <c r="Q355" s="295"/>
      <c r="R355" s="295">
        <f t="shared" si="13"/>
        <v>5086608.5219999999</v>
      </c>
      <c r="S355" s="295"/>
      <c r="T355" s="295"/>
      <c r="U355" s="253">
        <v>4</v>
      </c>
      <c r="V355" s="253">
        <v>4</v>
      </c>
      <c r="W355" s="253">
        <v>1972</v>
      </c>
      <c r="X355" s="297">
        <v>0</v>
      </c>
      <c r="Y355" s="348">
        <v>1</v>
      </c>
      <c r="Z355" s="254"/>
      <c r="AA355" s="295"/>
      <c r="AB355" s="309"/>
      <c r="AC355" s="309"/>
    </row>
    <row r="356" spans="1:223" s="253" customFormat="1" ht="27.6" customHeight="1" x14ac:dyDescent="0.35">
      <c r="B356" s="704" t="s">
        <v>3005</v>
      </c>
      <c r="C356" s="363" t="s">
        <v>2582</v>
      </c>
      <c r="D356" s="363"/>
      <c r="E356" s="364">
        <v>1282000042</v>
      </c>
      <c r="F356" s="326" t="s">
        <v>1292</v>
      </c>
      <c r="G356" s="365" t="s">
        <v>340</v>
      </c>
      <c r="H356" s="365" t="s">
        <v>2213</v>
      </c>
      <c r="I356" s="365">
        <v>11568</v>
      </c>
      <c r="J356" s="350" t="s">
        <v>1297</v>
      </c>
      <c r="K356" s="350" t="s">
        <v>1364</v>
      </c>
      <c r="L356" s="350" t="s">
        <v>794</v>
      </c>
      <c r="M356" s="366">
        <v>21968</v>
      </c>
      <c r="N356" s="295">
        <v>5068285.2419999996</v>
      </c>
      <c r="O356" s="295">
        <v>129412.5</v>
      </c>
      <c r="P356" s="295">
        <v>0</v>
      </c>
      <c r="Q356" s="295"/>
      <c r="R356" s="295">
        <f t="shared" si="13"/>
        <v>5197697.7419999996</v>
      </c>
      <c r="S356" s="295"/>
      <c r="T356" s="295"/>
      <c r="U356" s="253">
        <v>4</v>
      </c>
      <c r="V356" s="253">
        <v>4</v>
      </c>
      <c r="W356" s="253">
        <v>1972</v>
      </c>
      <c r="X356" s="297">
        <v>0</v>
      </c>
      <c r="Y356" s="348">
        <v>1</v>
      </c>
      <c r="Z356" s="254"/>
      <c r="AA356" s="295"/>
      <c r="AB356" s="309"/>
      <c r="AC356" s="309"/>
    </row>
    <row r="357" spans="1:223" s="253" customFormat="1" ht="27.6" customHeight="1" x14ac:dyDescent="0.35">
      <c r="B357" s="704" t="s">
        <v>3006</v>
      </c>
      <c r="C357" s="363" t="s">
        <v>2582</v>
      </c>
      <c r="D357" s="363"/>
      <c r="E357" s="327">
        <v>1282000043</v>
      </c>
      <c r="F357" s="326" t="s">
        <v>1292</v>
      </c>
      <c r="G357" s="365" t="s">
        <v>1340</v>
      </c>
      <c r="H357" s="365" t="s">
        <v>778</v>
      </c>
      <c r="I357" s="365">
        <v>11568</v>
      </c>
      <c r="J357" s="253" t="s">
        <v>1341</v>
      </c>
      <c r="K357" s="253" t="s">
        <v>1364</v>
      </c>
      <c r="L357" s="253" t="s">
        <v>1882</v>
      </c>
      <c r="M357" s="309">
        <v>60614</v>
      </c>
      <c r="N357" s="281">
        <v>10954405.056000002</v>
      </c>
      <c r="O357" s="281">
        <v>266591.28000000003</v>
      </c>
      <c r="P357" s="281">
        <v>0</v>
      </c>
      <c r="Q357" s="281"/>
      <c r="R357" s="295">
        <f t="shared" si="13"/>
        <v>11220996.336000001</v>
      </c>
      <c r="S357" s="295"/>
      <c r="T357" s="295"/>
      <c r="U357" s="253">
        <v>4</v>
      </c>
      <c r="V357" s="253">
        <v>3</v>
      </c>
      <c r="W357" s="253">
        <v>2003</v>
      </c>
      <c r="X357" s="282">
        <v>100</v>
      </c>
      <c r="Y357" s="348">
        <v>1</v>
      </c>
      <c r="Z357" s="254"/>
      <c r="AA357" s="281"/>
      <c r="AB357" s="309"/>
      <c r="AC357" s="309"/>
    </row>
    <row r="358" spans="1:223" s="253" customFormat="1" ht="27.6" customHeight="1" x14ac:dyDescent="0.35">
      <c r="B358" s="704" t="s">
        <v>3007</v>
      </c>
      <c r="C358" s="363" t="s">
        <v>2582</v>
      </c>
      <c r="D358" s="363"/>
      <c r="E358" s="327">
        <v>1282000044</v>
      </c>
      <c r="F358" s="326" t="s">
        <v>1292</v>
      </c>
      <c r="G358" s="365" t="s">
        <v>340</v>
      </c>
      <c r="H358" s="365" t="s">
        <v>778</v>
      </c>
      <c r="I358" s="365">
        <v>11568</v>
      </c>
      <c r="J358" s="253" t="s">
        <v>1342</v>
      </c>
      <c r="K358" s="253" t="s">
        <v>1364</v>
      </c>
      <c r="L358" s="253" t="s">
        <v>1882</v>
      </c>
      <c r="M358" s="309">
        <v>60614</v>
      </c>
      <c r="N358" s="281">
        <v>10954405.056000002</v>
      </c>
      <c r="O358" s="281">
        <v>266591.28000000003</v>
      </c>
      <c r="P358" s="281">
        <v>0</v>
      </c>
      <c r="Q358" s="281"/>
      <c r="R358" s="295">
        <f t="shared" si="13"/>
        <v>11220996.336000001</v>
      </c>
      <c r="S358" s="295"/>
      <c r="T358" s="295"/>
      <c r="U358" s="253">
        <v>4</v>
      </c>
      <c r="V358" s="253">
        <v>3</v>
      </c>
      <c r="W358" s="253">
        <v>2003</v>
      </c>
      <c r="X358" s="282">
        <v>100</v>
      </c>
      <c r="Y358" s="348">
        <v>1</v>
      </c>
      <c r="Z358" s="254"/>
      <c r="AA358" s="281"/>
      <c r="AB358" s="309"/>
      <c r="AC358" s="309"/>
    </row>
    <row r="359" spans="1:223" s="253" customFormat="1" ht="27.6" customHeight="1" x14ac:dyDescent="0.35">
      <c r="B359" s="704" t="s">
        <v>3008</v>
      </c>
      <c r="C359" s="363" t="s">
        <v>2582</v>
      </c>
      <c r="D359" s="363"/>
      <c r="E359" s="327">
        <v>1282000045</v>
      </c>
      <c r="F359" s="326" t="s">
        <v>1292</v>
      </c>
      <c r="G359" s="365" t="s">
        <v>340</v>
      </c>
      <c r="H359" s="365" t="s">
        <v>778</v>
      </c>
      <c r="I359" s="365">
        <v>11568</v>
      </c>
      <c r="J359" s="253" t="s">
        <v>216</v>
      </c>
      <c r="K359" s="253" t="s">
        <v>1364</v>
      </c>
      <c r="L359" s="253" t="s">
        <v>1882</v>
      </c>
      <c r="M359" s="309">
        <v>60614</v>
      </c>
      <c r="N359" s="281">
        <v>10954405.056000002</v>
      </c>
      <c r="O359" s="281">
        <v>266591.28000000003</v>
      </c>
      <c r="P359" s="281">
        <v>0</v>
      </c>
      <c r="Q359" s="281"/>
      <c r="R359" s="295">
        <f t="shared" si="13"/>
        <v>11220996.336000001</v>
      </c>
      <c r="S359" s="295"/>
      <c r="T359" s="295"/>
      <c r="U359" s="253">
        <v>4</v>
      </c>
      <c r="V359" s="253">
        <v>3</v>
      </c>
      <c r="W359" s="253">
        <v>2003</v>
      </c>
      <c r="X359" s="282">
        <v>100</v>
      </c>
      <c r="Y359" s="348">
        <v>1</v>
      </c>
      <c r="Z359" s="254"/>
      <c r="AA359" s="281"/>
      <c r="AB359" s="309"/>
      <c r="AC359" s="309"/>
    </row>
    <row r="360" spans="1:223" s="253" customFormat="1" ht="27.6" customHeight="1" x14ac:dyDescent="0.35">
      <c r="B360" s="704" t="s">
        <v>3009</v>
      </c>
      <c r="C360" s="363" t="s">
        <v>2582</v>
      </c>
      <c r="D360" s="363"/>
      <c r="E360" s="327">
        <v>1282000046</v>
      </c>
      <c r="F360" s="326" t="s">
        <v>1292</v>
      </c>
      <c r="G360" s="365" t="s">
        <v>340</v>
      </c>
      <c r="H360" s="365" t="s">
        <v>778</v>
      </c>
      <c r="I360" s="365">
        <v>11568</v>
      </c>
      <c r="J360" s="253" t="s">
        <v>217</v>
      </c>
      <c r="K360" s="253" t="s">
        <v>1364</v>
      </c>
      <c r="L360" s="253" t="s">
        <v>1882</v>
      </c>
      <c r="M360" s="309">
        <v>60614</v>
      </c>
      <c r="N360" s="281">
        <v>10954405.056000002</v>
      </c>
      <c r="O360" s="281">
        <v>266591.28000000003</v>
      </c>
      <c r="P360" s="281">
        <v>0</v>
      </c>
      <c r="Q360" s="281"/>
      <c r="R360" s="295">
        <f t="shared" si="13"/>
        <v>11220996.336000001</v>
      </c>
      <c r="S360" s="295"/>
      <c r="T360" s="295"/>
      <c r="U360" s="253">
        <v>4</v>
      </c>
      <c r="V360" s="253">
        <v>3</v>
      </c>
      <c r="W360" s="253">
        <v>2003</v>
      </c>
      <c r="X360" s="282">
        <v>100</v>
      </c>
      <c r="Y360" s="348">
        <v>1</v>
      </c>
      <c r="Z360" s="254"/>
      <c r="AA360" s="281"/>
      <c r="AB360" s="309"/>
      <c r="AC360" s="309"/>
    </row>
    <row r="361" spans="1:223" s="253" customFormat="1" ht="27.6" customHeight="1" x14ac:dyDescent="0.35">
      <c r="B361" s="704" t="s">
        <v>3010</v>
      </c>
      <c r="C361" s="363" t="s">
        <v>2582</v>
      </c>
      <c r="D361" s="363"/>
      <c r="E361" s="327">
        <v>1282000047</v>
      </c>
      <c r="F361" s="326" t="s">
        <v>1292</v>
      </c>
      <c r="G361" s="365" t="s">
        <v>340</v>
      </c>
      <c r="H361" s="365" t="s">
        <v>778</v>
      </c>
      <c r="I361" s="365">
        <v>11568</v>
      </c>
      <c r="J361" s="253" t="s">
        <v>218</v>
      </c>
      <c r="K361" s="253" t="s">
        <v>1364</v>
      </c>
      <c r="L361" s="253" t="s">
        <v>1882</v>
      </c>
      <c r="M361" s="309">
        <v>60614</v>
      </c>
      <c r="N361" s="281">
        <v>10954405.056000002</v>
      </c>
      <c r="O361" s="281">
        <v>266591.28000000003</v>
      </c>
      <c r="P361" s="281">
        <v>0</v>
      </c>
      <c r="Q361" s="281"/>
      <c r="R361" s="295">
        <f t="shared" si="13"/>
        <v>11220996.336000001</v>
      </c>
      <c r="S361" s="295"/>
      <c r="T361" s="295"/>
      <c r="U361" s="253">
        <v>4</v>
      </c>
      <c r="V361" s="253">
        <v>3</v>
      </c>
      <c r="W361" s="253">
        <v>2003</v>
      </c>
      <c r="X361" s="282">
        <v>100</v>
      </c>
      <c r="Y361" s="348">
        <v>1</v>
      </c>
      <c r="Z361" s="254"/>
      <c r="AA361" s="281"/>
      <c r="AB361" s="309"/>
      <c r="AC361" s="309"/>
    </row>
    <row r="362" spans="1:223" ht="27.6" customHeight="1" x14ac:dyDescent="0.35">
      <c r="B362" s="289" t="s">
        <v>203</v>
      </c>
      <c r="C362" s="289" t="s">
        <v>2725</v>
      </c>
      <c r="D362" s="289"/>
      <c r="E362" s="299" t="s">
        <v>204</v>
      </c>
      <c r="F362" s="291" t="s">
        <v>2333</v>
      </c>
      <c r="G362" s="292" t="s">
        <v>341</v>
      </c>
      <c r="H362" s="292" t="s">
        <v>778</v>
      </c>
      <c r="I362" s="292">
        <v>12561</v>
      </c>
      <c r="J362" s="293" t="s">
        <v>205</v>
      </c>
      <c r="K362" s="293" t="s">
        <v>1364</v>
      </c>
      <c r="L362" s="293" t="s">
        <v>1365</v>
      </c>
      <c r="M362" s="294">
        <v>60260</v>
      </c>
      <c r="N362" s="296">
        <v>11335228.788000001</v>
      </c>
      <c r="O362" s="296">
        <v>296095.8</v>
      </c>
      <c r="P362" s="296">
        <v>0</v>
      </c>
      <c r="Q362" s="296"/>
      <c r="R362" s="295">
        <f t="shared" ref="R362:R380" si="14">SUM(N362:Q362)</f>
        <v>11631324.588000001</v>
      </c>
      <c r="S362" s="295"/>
      <c r="T362" s="295"/>
      <c r="U362" s="253">
        <v>4</v>
      </c>
      <c r="V362" s="253">
        <v>3</v>
      </c>
      <c r="W362" s="253">
        <v>1958</v>
      </c>
      <c r="X362" s="348">
        <v>1</v>
      </c>
      <c r="Y362" s="348">
        <v>1</v>
      </c>
      <c r="AA362" s="296"/>
    </row>
    <row r="363" spans="1:223" ht="27.6" customHeight="1" x14ac:dyDescent="0.35">
      <c r="B363" s="289" t="s">
        <v>206</v>
      </c>
      <c r="C363" s="289" t="s">
        <v>2725</v>
      </c>
      <c r="D363" s="289"/>
      <c r="E363" s="347">
        <v>1282100009</v>
      </c>
      <c r="F363" s="291" t="s">
        <v>2333</v>
      </c>
      <c r="G363" s="292" t="s">
        <v>341</v>
      </c>
      <c r="H363" s="292" t="s">
        <v>778</v>
      </c>
      <c r="I363" s="292">
        <v>12561</v>
      </c>
      <c r="J363" s="293" t="s">
        <v>207</v>
      </c>
      <c r="K363" s="293" t="s">
        <v>1364</v>
      </c>
      <c r="L363" s="293" t="s">
        <v>1365</v>
      </c>
      <c r="M363" s="294">
        <v>47404</v>
      </c>
      <c r="N363" s="296">
        <v>10163623.536</v>
      </c>
      <c r="O363" s="296">
        <v>260895.6</v>
      </c>
      <c r="P363" s="296">
        <v>0</v>
      </c>
      <c r="Q363" s="296"/>
      <c r="R363" s="295">
        <f t="shared" si="14"/>
        <v>10424519.136</v>
      </c>
      <c r="S363" s="295"/>
      <c r="T363" s="295"/>
      <c r="U363" s="253">
        <v>4</v>
      </c>
      <c r="V363" s="253">
        <v>3</v>
      </c>
      <c r="W363" s="253">
        <v>1960</v>
      </c>
      <c r="X363" s="297">
        <v>0</v>
      </c>
      <c r="Y363" s="348">
        <v>1</v>
      </c>
      <c r="AA363" s="296"/>
    </row>
    <row r="364" spans="1:223" ht="27.6" customHeight="1" x14ac:dyDescent="0.35">
      <c r="B364" s="289" t="s">
        <v>208</v>
      </c>
      <c r="C364" s="289" t="s">
        <v>2725</v>
      </c>
      <c r="D364" s="289"/>
      <c r="E364" s="299" t="s">
        <v>209</v>
      </c>
      <c r="F364" s="291" t="s">
        <v>2333</v>
      </c>
      <c r="G364" s="292" t="s">
        <v>341</v>
      </c>
      <c r="H364" s="292" t="s">
        <v>778</v>
      </c>
      <c r="I364" s="292">
        <v>12561</v>
      </c>
      <c r="J364" s="293" t="s">
        <v>210</v>
      </c>
      <c r="K364" s="293" t="s">
        <v>1364</v>
      </c>
      <c r="L364" s="293" t="s">
        <v>1365</v>
      </c>
      <c r="M364" s="294">
        <v>67616</v>
      </c>
      <c r="N364" s="296">
        <v>13916714.25</v>
      </c>
      <c r="O364" s="296">
        <v>301272.3</v>
      </c>
      <c r="P364" s="296">
        <v>0</v>
      </c>
      <c r="Q364" s="296"/>
      <c r="R364" s="295">
        <f t="shared" si="14"/>
        <v>14217986.550000001</v>
      </c>
      <c r="S364" s="295"/>
      <c r="T364" s="295"/>
      <c r="U364" s="253">
        <v>4</v>
      </c>
      <c r="V364" s="253">
        <v>3</v>
      </c>
      <c r="W364" s="253">
        <v>1963</v>
      </c>
      <c r="X364" s="297">
        <v>1</v>
      </c>
      <c r="Y364" s="348">
        <v>1</v>
      </c>
      <c r="AA364" s="296"/>
    </row>
    <row r="365" spans="1:223" ht="27.6" customHeight="1" x14ac:dyDescent="0.35">
      <c r="B365" s="289" t="s">
        <v>1775</v>
      </c>
      <c r="C365" s="289" t="s">
        <v>2725</v>
      </c>
      <c r="D365" s="289"/>
      <c r="E365" s="299" t="s">
        <v>1776</v>
      </c>
      <c r="F365" s="291" t="s">
        <v>2333</v>
      </c>
      <c r="G365" s="292" t="s">
        <v>341</v>
      </c>
      <c r="H365" s="292" t="s">
        <v>778</v>
      </c>
      <c r="I365" s="292">
        <v>12561</v>
      </c>
      <c r="J365" s="293" t="s">
        <v>1777</v>
      </c>
      <c r="K365" s="293" t="s">
        <v>1364</v>
      </c>
      <c r="L365" s="293" t="s">
        <v>1365</v>
      </c>
      <c r="M365" s="294">
        <v>47404</v>
      </c>
      <c r="N365" s="296">
        <v>9868120.9680000003</v>
      </c>
      <c r="O365" s="296">
        <v>209130.6</v>
      </c>
      <c r="P365" s="296">
        <v>0</v>
      </c>
      <c r="Q365" s="296"/>
      <c r="R365" s="295">
        <f t="shared" si="14"/>
        <v>10077251.568</v>
      </c>
      <c r="S365" s="295"/>
      <c r="T365" s="295"/>
      <c r="U365" s="253">
        <v>4</v>
      </c>
      <c r="V365" s="253">
        <v>3</v>
      </c>
      <c r="W365" s="253">
        <v>1962</v>
      </c>
      <c r="X365" s="348">
        <v>1</v>
      </c>
      <c r="Y365" s="348">
        <v>1</v>
      </c>
      <c r="AA365" s="296"/>
    </row>
    <row r="366" spans="1:223" s="255" customFormat="1" ht="27.6" customHeight="1" x14ac:dyDescent="0.35">
      <c r="A366" s="241"/>
      <c r="B366" s="289" t="s">
        <v>3026</v>
      </c>
      <c r="C366" s="289" t="s">
        <v>2725</v>
      </c>
      <c r="D366" s="289"/>
      <c r="E366" s="299" t="s">
        <v>45</v>
      </c>
      <c r="F366" s="291" t="s">
        <v>2333</v>
      </c>
      <c r="G366" s="292" t="s">
        <v>341</v>
      </c>
      <c r="H366" s="292" t="s">
        <v>778</v>
      </c>
      <c r="I366" s="292">
        <v>12561</v>
      </c>
      <c r="J366" s="293" t="s">
        <v>3027</v>
      </c>
      <c r="K366" s="293" t="s">
        <v>1364</v>
      </c>
      <c r="L366" s="293" t="s">
        <v>1365</v>
      </c>
      <c r="M366" s="294">
        <v>56394</v>
      </c>
      <c r="N366" s="296">
        <v>10896136.944</v>
      </c>
      <c r="O366" s="296">
        <v>206024.7</v>
      </c>
      <c r="P366" s="296">
        <v>0</v>
      </c>
      <c r="Q366" s="296"/>
      <c r="R366" s="295">
        <f t="shared" si="14"/>
        <v>11102161.643999999</v>
      </c>
      <c r="S366" s="295"/>
      <c r="T366" s="295"/>
      <c r="U366" s="253">
        <v>4</v>
      </c>
      <c r="V366" s="253">
        <v>3</v>
      </c>
      <c r="W366" s="253">
        <v>1968</v>
      </c>
      <c r="X366" s="297">
        <v>0</v>
      </c>
      <c r="Y366" s="348">
        <v>1</v>
      </c>
      <c r="Z366" s="254"/>
      <c r="AA366" s="296"/>
      <c r="AD366" s="241"/>
      <c r="AE366" s="241"/>
      <c r="AF366" s="241"/>
      <c r="AG366" s="241"/>
      <c r="AH366" s="241"/>
      <c r="AI366" s="241"/>
      <c r="AJ366" s="241"/>
      <c r="AK366" s="241"/>
      <c r="AL366" s="241"/>
      <c r="AM366" s="241"/>
      <c r="AN366" s="241"/>
      <c r="AO366" s="241"/>
      <c r="AP366" s="241"/>
      <c r="AQ366" s="241"/>
      <c r="AR366" s="241"/>
      <c r="AS366" s="241"/>
      <c r="AT366" s="241"/>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c r="HG366" s="241"/>
      <c r="HH366" s="241"/>
      <c r="HI366" s="241"/>
      <c r="HJ366" s="241"/>
      <c r="HK366" s="241"/>
      <c r="HL366" s="241"/>
      <c r="HM366" s="241"/>
      <c r="HN366" s="241"/>
      <c r="HO366" s="241"/>
    </row>
    <row r="367" spans="1:223" s="255" customFormat="1" ht="27.6" customHeight="1" x14ac:dyDescent="0.35">
      <c r="A367" s="241"/>
      <c r="B367" s="289" t="s">
        <v>3028</v>
      </c>
      <c r="C367" s="289" t="s">
        <v>2725</v>
      </c>
      <c r="D367" s="289"/>
      <c r="E367" s="299" t="s">
        <v>971</v>
      </c>
      <c r="F367" s="291" t="s">
        <v>2333</v>
      </c>
      <c r="G367" s="292" t="s">
        <v>341</v>
      </c>
      <c r="H367" s="292" t="s">
        <v>778</v>
      </c>
      <c r="I367" s="292">
        <v>12561</v>
      </c>
      <c r="J367" s="293" t="s">
        <v>3029</v>
      </c>
      <c r="K367" s="293" t="s">
        <v>1364</v>
      </c>
      <c r="L367" s="293" t="s">
        <v>1365</v>
      </c>
      <c r="M367" s="294">
        <v>56394</v>
      </c>
      <c r="N367" s="296">
        <v>10896136.944</v>
      </c>
      <c r="O367" s="296">
        <v>227766</v>
      </c>
      <c r="P367" s="296">
        <v>0</v>
      </c>
      <c r="Q367" s="296"/>
      <c r="R367" s="295">
        <f t="shared" si="14"/>
        <v>11123902.944</v>
      </c>
      <c r="S367" s="295"/>
      <c r="T367" s="295"/>
      <c r="U367" s="253">
        <v>4</v>
      </c>
      <c r="V367" s="253">
        <v>3</v>
      </c>
      <c r="W367" s="253">
        <v>1968</v>
      </c>
      <c r="X367" s="297">
        <v>0</v>
      </c>
      <c r="Y367" s="348">
        <v>1</v>
      </c>
      <c r="Z367" s="254"/>
      <c r="AA367" s="296"/>
      <c r="AD367" s="241"/>
      <c r="AE367" s="241"/>
      <c r="AF367" s="241"/>
      <c r="AG367" s="241"/>
      <c r="AH367" s="241"/>
      <c r="AI367" s="241"/>
      <c r="AJ367" s="241"/>
      <c r="AK367" s="241"/>
      <c r="AL367" s="241"/>
      <c r="AM367" s="241"/>
      <c r="AN367" s="241"/>
      <c r="AO367" s="241"/>
      <c r="AP367" s="241"/>
      <c r="AQ367" s="241"/>
      <c r="AR367" s="241"/>
      <c r="AS367" s="241"/>
      <c r="AT367" s="241"/>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c r="HG367" s="241"/>
      <c r="HH367" s="241"/>
      <c r="HI367" s="241"/>
      <c r="HJ367" s="241"/>
      <c r="HK367" s="241"/>
      <c r="HL367" s="241"/>
      <c r="HM367" s="241"/>
      <c r="HN367" s="241"/>
      <c r="HO367" s="241"/>
    </row>
    <row r="368" spans="1:223" s="255" customFormat="1" ht="27.6" customHeight="1" x14ac:dyDescent="0.35">
      <c r="A368" s="241"/>
      <c r="B368" s="289" t="s">
        <v>3030</v>
      </c>
      <c r="C368" s="289" t="s">
        <v>2725</v>
      </c>
      <c r="D368" s="289"/>
      <c r="E368" s="299" t="s">
        <v>973</v>
      </c>
      <c r="F368" s="291" t="s">
        <v>2333</v>
      </c>
      <c r="G368" s="292" t="s">
        <v>341</v>
      </c>
      <c r="H368" s="292" t="s">
        <v>778</v>
      </c>
      <c r="I368" s="292">
        <v>12561</v>
      </c>
      <c r="J368" s="293" t="s">
        <v>3031</v>
      </c>
      <c r="K368" s="293" t="s">
        <v>1364</v>
      </c>
      <c r="L368" s="293" t="s">
        <v>1365</v>
      </c>
      <c r="M368" s="294">
        <v>56394</v>
      </c>
      <c r="N368" s="296">
        <v>10896136.944</v>
      </c>
      <c r="O368" s="296">
        <v>221554.2</v>
      </c>
      <c r="P368" s="296">
        <v>0</v>
      </c>
      <c r="Q368" s="296"/>
      <c r="R368" s="295">
        <f t="shared" si="14"/>
        <v>11117691.143999999</v>
      </c>
      <c r="S368" s="295"/>
      <c r="T368" s="295"/>
      <c r="U368" s="253">
        <v>4</v>
      </c>
      <c r="V368" s="253">
        <v>3</v>
      </c>
      <c r="W368" s="253">
        <v>1968</v>
      </c>
      <c r="X368" s="297">
        <v>0</v>
      </c>
      <c r="Y368" s="348">
        <v>1</v>
      </c>
      <c r="Z368" s="254"/>
      <c r="AA368" s="296"/>
      <c r="AD368" s="241"/>
      <c r="AE368" s="241"/>
      <c r="AF368" s="241"/>
      <c r="AG368" s="241"/>
      <c r="AH368" s="241"/>
      <c r="AI368" s="241"/>
      <c r="AJ368" s="241"/>
      <c r="AK368" s="241"/>
      <c r="AL368" s="241"/>
      <c r="AM368" s="241"/>
      <c r="AN368" s="241"/>
      <c r="AO368" s="241"/>
      <c r="AP368" s="241"/>
      <c r="AQ368" s="241"/>
      <c r="AR368" s="241"/>
      <c r="AS368" s="241"/>
      <c r="AT368" s="241"/>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c r="HG368" s="241"/>
      <c r="HH368" s="241"/>
      <c r="HI368" s="241"/>
      <c r="HJ368" s="241"/>
      <c r="HK368" s="241"/>
      <c r="HL368" s="241"/>
      <c r="HM368" s="241"/>
      <c r="HN368" s="241"/>
      <c r="HO368" s="241"/>
    </row>
    <row r="369" spans="1:223" s="255" customFormat="1" ht="27.6" customHeight="1" x14ac:dyDescent="0.35">
      <c r="A369" s="241"/>
      <c r="B369" s="289" t="s">
        <v>3032</v>
      </c>
      <c r="C369" s="289" t="s">
        <v>2725</v>
      </c>
      <c r="D369" s="289"/>
      <c r="E369" s="347">
        <v>1282100036</v>
      </c>
      <c r="F369" s="291" t="s">
        <v>2333</v>
      </c>
      <c r="G369" s="292" t="s">
        <v>341</v>
      </c>
      <c r="H369" s="292" t="s">
        <v>778</v>
      </c>
      <c r="I369" s="292">
        <v>12561</v>
      </c>
      <c r="J369" s="293" t="s">
        <v>3033</v>
      </c>
      <c r="K369" s="293" t="s">
        <v>1364</v>
      </c>
      <c r="L369" s="293" t="s">
        <v>1365</v>
      </c>
      <c r="M369" s="294">
        <v>56394</v>
      </c>
      <c r="N369" s="296">
        <v>11056374.252</v>
      </c>
      <c r="O369" s="296">
        <v>221554.2</v>
      </c>
      <c r="P369" s="296">
        <v>0</v>
      </c>
      <c r="Q369" s="296"/>
      <c r="R369" s="295">
        <f t="shared" si="14"/>
        <v>11277928.452</v>
      </c>
      <c r="S369" s="295"/>
      <c r="T369" s="295"/>
      <c r="U369" s="253">
        <v>4</v>
      </c>
      <c r="V369" s="253">
        <v>3</v>
      </c>
      <c r="W369" s="253">
        <v>1968</v>
      </c>
      <c r="X369" s="297">
        <v>0</v>
      </c>
      <c r="Y369" s="348">
        <v>1</v>
      </c>
      <c r="Z369" s="254"/>
      <c r="AA369" s="296"/>
      <c r="AD369" s="241"/>
      <c r="AE369" s="241"/>
      <c r="AF369" s="241"/>
      <c r="AG369" s="241"/>
      <c r="AH369" s="241"/>
      <c r="AI369" s="241"/>
      <c r="AJ369" s="241"/>
      <c r="AK369" s="241"/>
      <c r="AL369" s="241"/>
      <c r="AM369" s="241"/>
      <c r="AN369" s="241"/>
      <c r="AO369" s="241"/>
      <c r="AP369" s="241"/>
      <c r="AQ369" s="241"/>
      <c r="AR369" s="241"/>
      <c r="AS369" s="241"/>
      <c r="AT369" s="241"/>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c r="HG369" s="241"/>
      <c r="HH369" s="241"/>
      <c r="HI369" s="241"/>
      <c r="HJ369" s="241"/>
      <c r="HK369" s="241"/>
      <c r="HL369" s="241"/>
      <c r="HM369" s="241"/>
      <c r="HN369" s="241"/>
      <c r="HO369" s="241"/>
    </row>
    <row r="370" spans="1:223" s="255" customFormat="1" ht="27.6" customHeight="1" x14ac:dyDescent="0.35">
      <c r="A370" s="241"/>
      <c r="B370" s="289" t="s">
        <v>3034</v>
      </c>
      <c r="C370" s="289" t="s">
        <v>2725</v>
      </c>
      <c r="D370" s="289"/>
      <c r="E370" s="347">
        <v>1282100037</v>
      </c>
      <c r="F370" s="291" t="s">
        <v>2333</v>
      </c>
      <c r="G370" s="292" t="s">
        <v>341</v>
      </c>
      <c r="H370" s="292" t="s">
        <v>778</v>
      </c>
      <c r="I370" s="292">
        <v>12561</v>
      </c>
      <c r="J370" s="293" t="s">
        <v>3035</v>
      </c>
      <c r="K370" s="293" t="s">
        <v>1364</v>
      </c>
      <c r="L370" s="293" t="s">
        <v>1365</v>
      </c>
      <c r="M370" s="294">
        <v>56394</v>
      </c>
      <c r="N370" s="296">
        <v>11056374.252</v>
      </c>
      <c r="O370" s="296">
        <v>241224.9</v>
      </c>
      <c r="P370" s="296">
        <v>0</v>
      </c>
      <c r="Q370" s="296"/>
      <c r="R370" s="295">
        <f t="shared" si="14"/>
        <v>11297599.152000001</v>
      </c>
      <c r="S370" s="295"/>
      <c r="T370" s="295"/>
      <c r="U370" s="253">
        <v>4</v>
      </c>
      <c r="V370" s="253">
        <v>3</v>
      </c>
      <c r="W370" s="253">
        <v>1968</v>
      </c>
      <c r="X370" s="297">
        <v>1</v>
      </c>
      <c r="Y370" s="348">
        <v>1</v>
      </c>
      <c r="Z370" s="254"/>
      <c r="AA370" s="296"/>
      <c r="AD370" s="241"/>
      <c r="AE370" s="241"/>
      <c r="AF370" s="241"/>
      <c r="AG370" s="241"/>
      <c r="AH370" s="241"/>
      <c r="AI370" s="241"/>
      <c r="AJ370" s="241"/>
      <c r="AK370" s="241"/>
      <c r="AL370" s="241"/>
      <c r="AM370" s="241"/>
      <c r="AN370" s="241"/>
      <c r="AO370" s="241"/>
      <c r="AP370" s="241"/>
      <c r="AQ370" s="241"/>
      <c r="AR370" s="241"/>
      <c r="AS370" s="241"/>
      <c r="AT370" s="241"/>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c r="HG370" s="241"/>
      <c r="HH370" s="241"/>
      <c r="HI370" s="241"/>
      <c r="HJ370" s="241"/>
      <c r="HK370" s="241"/>
      <c r="HL370" s="241"/>
      <c r="HM370" s="241"/>
      <c r="HN370" s="241"/>
      <c r="HO370" s="241"/>
    </row>
    <row r="371" spans="1:223" s="255" customFormat="1" ht="27.6" customHeight="1" x14ac:dyDescent="0.35">
      <c r="A371" s="241"/>
      <c r="B371" s="289" t="s">
        <v>567</v>
      </c>
      <c r="C371" s="289" t="s">
        <v>2725</v>
      </c>
      <c r="D371" s="289"/>
      <c r="E371" s="347">
        <v>1282100038</v>
      </c>
      <c r="F371" s="291" t="s">
        <v>2333</v>
      </c>
      <c r="G371" s="292" t="s">
        <v>341</v>
      </c>
      <c r="H371" s="292" t="s">
        <v>778</v>
      </c>
      <c r="I371" s="292">
        <v>12561</v>
      </c>
      <c r="J371" s="293" t="s">
        <v>568</v>
      </c>
      <c r="K371" s="293" t="s">
        <v>1364</v>
      </c>
      <c r="L371" s="293" t="s">
        <v>1365</v>
      </c>
      <c r="M371" s="294">
        <v>69634</v>
      </c>
      <c r="N371" s="296">
        <v>16254722.243999999</v>
      </c>
      <c r="O371" s="296">
        <v>487560</v>
      </c>
      <c r="P371" s="296">
        <v>0</v>
      </c>
      <c r="Q371" s="296"/>
      <c r="R371" s="295">
        <f t="shared" si="14"/>
        <v>16742282.243999999</v>
      </c>
      <c r="S371" s="295"/>
      <c r="T371" s="295"/>
      <c r="U371" s="253">
        <v>4</v>
      </c>
      <c r="V371" s="253">
        <v>3</v>
      </c>
      <c r="W371" s="253">
        <v>2001</v>
      </c>
      <c r="X371" s="348">
        <v>1</v>
      </c>
      <c r="Y371" s="348">
        <v>1</v>
      </c>
      <c r="Z371" s="254"/>
      <c r="AA371" s="296"/>
      <c r="AD371" s="241"/>
      <c r="AE371" s="241"/>
      <c r="AF371" s="241"/>
      <c r="AG371" s="241"/>
      <c r="AH371" s="241"/>
      <c r="AI371" s="241"/>
      <c r="AJ371" s="241"/>
      <c r="AK371" s="241"/>
      <c r="AL371" s="241"/>
      <c r="AM371" s="241"/>
      <c r="AN371" s="241"/>
      <c r="AO371" s="241"/>
      <c r="AP371" s="241"/>
      <c r="AQ371" s="241"/>
      <c r="AR371" s="241"/>
      <c r="AS371" s="241"/>
      <c r="AT371" s="241"/>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c r="HG371" s="241"/>
      <c r="HH371" s="241"/>
      <c r="HI371" s="241"/>
      <c r="HJ371" s="241"/>
      <c r="HK371" s="241"/>
      <c r="HL371" s="241"/>
      <c r="HM371" s="241"/>
      <c r="HN371" s="241"/>
      <c r="HO371" s="241"/>
    </row>
    <row r="372" spans="1:223" s="255" customFormat="1" ht="27.6" customHeight="1" x14ac:dyDescent="0.35">
      <c r="A372" s="241"/>
      <c r="B372" s="289" t="s">
        <v>952</v>
      </c>
      <c r="C372" s="289" t="s">
        <v>2725</v>
      </c>
      <c r="D372" s="289"/>
      <c r="E372" s="347">
        <v>1282100039</v>
      </c>
      <c r="F372" s="291" t="s">
        <v>2333</v>
      </c>
      <c r="G372" s="292" t="s">
        <v>341</v>
      </c>
      <c r="H372" s="292" t="s">
        <v>778</v>
      </c>
      <c r="I372" s="292">
        <v>12561</v>
      </c>
      <c r="J372" s="241" t="s">
        <v>953</v>
      </c>
      <c r="K372" s="293" t="s">
        <v>1364</v>
      </c>
      <c r="L372" s="293" t="s">
        <v>1365</v>
      </c>
      <c r="M372" s="255">
        <v>68035</v>
      </c>
      <c r="N372" s="296">
        <v>18672848.892000001</v>
      </c>
      <c r="O372" s="280">
        <v>510000</v>
      </c>
      <c r="P372" s="280">
        <v>0</v>
      </c>
      <c r="Q372" s="280"/>
      <c r="R372" s="295">
        <f t="shared" si="14"/>
        <v>19182848.892000001</v>
      </c>
      <c r="S372" s="295"/>
      <c r="T372" s="295"/>
      <c r="U372" s="253">
        <v>4</v>
      </c>
      <c r="V372" s="253">
        <v>3</v>
      </c>
      <c r="W372" s="253">
        <v>2004</v>
      </c>
      <c r="X372" s="297">
        <v>1</v>
      </c>
      <c r="Y372" s="348">
        <v>1</v>
      </c>
      <c r="Z372" s="254"/>
      <c r="AA372" s="280"/>
      <c r="AD372" s="241"/>
      <c r="AE372" s="241"/>
      <c r="AF372" s="241"/>
      <c r="AG372" s="241"/>
      <c r="AH372" s="241"/>
      <c r="AI372" s="241"/>
      <c r="AJ372" s="241"/>
      <c r="AK372" s="241"/>
      <c r="AL372" s="241"/>
      <c r="AM372" s="241"/>
      <c r="AN372" s="241"/>
      <c r="AO372" s="241"/>
      <c r="AP372" s="241"/>
      <c r="AQ372" s="241"/>
      <c r="AR372" s="241"/>
      <c r="AS372" s="241"/>
      <c r="AT372" s="241"/>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c r="HG372" s="241"/>
      <c r="HH372" s="241"/>
      <c r="HI372" s="241"/>
      <c r="HJ372" s="241"/>
      <c r="HK372" s="241"/>
      <c r="HL372" s="241"/>
      <c r="HM372" s="241"/>
      <c r="HN372" s="241"/>
      <c r="HO372" s="241"/>
    </row>
    <row r="373" spans="1:223" s="255" customFormat="1" ht="27.6" customHeight="1" x14ac:dyDescent="0.35">
      <c r="A373" s="241"/>
      <c r="B373" s="289" t="s">
        <v>2334</v>
      </c>
      <c r="C373" s="289" t="s">
        <v>2725</v>
      </c>
      <c r="D373" s="289"/>
      <c r="E373" s="299" t="s">
        <v>195</v>
      </c>
      <c r="F373" s="291" t="s">
        <v>2333</v>
      </c>
      <c r="G373" s="292" t="s">
        <v>341</v>
      </c>
      <c r="H373" s="292" t="s">
        <v>778</v>
      </c>
      <c r="I373" s="292">
        <v>12561</v>
      </c>
      <c r="J373" s="293" t="s">
        <v>1893</v>
      </c>
      <c r="K373" s="293" t="s">
        <v>1364</v>
      </c>
      <c r="L373" s="293" t="s">
        <v>1479</v>
      </c>
      <c r="M373" s="294">
        <v>10630</v>
      </c>
      <c r="N373" s="296">
        <v>2382749.58</v>
      </c>
      <c r="O373" s="296">
        <v>66259.199999999997</v>
      </c>
      <c r="P373" s="296">
        <v>0</v>
      </c>
      <c r="Q373" s="296"/>
      <c r="R373" s="295">
        <f t="shared" si="14"/>
        <v>2449008.7800000003</v>
      </c>
      <c r="S373" s="295"/>
      <c r="T373" s="295"/>
      <c r="U373" s="253">
        <v>4</v>
      </c>
      <c r="V373" s="253">
        <v>3</v>
      </c>
      <c r="W373" s="253">
        <v>1951</v>
      </c>
      <c r="X373" s="297">
        <v>0</v>
      </c>
      <c r="Y373" s="348">
        <v>1</v>
      </c>
      <c r="Z373" s="254"/>
      <c r="AA373" s="296"/>
      <c r="AD373" s="241"/>
      <c r="AE373" s="241"/>
      <c r="AF373" s="241"/>
      <c r="AG373" s="241"/>
      <c r="AH373" s="241"/>
      <c r="AI373" s="241"/>
      <c r="AJ373" s="241"/>
      <c r="AK373" s="241"/>
      <c r="AL373" s="241"/>
      <c r="AM373" s="241"/>
      <c r="AN373" s="241"/>
      <c r="AO373" s="241"/>
      <c r="AP373" s="241"/>
      <c r="AQ373" s="241"/>
      <c r="AR373" s="241"/>
      <c r="AS373" s="241"/>
      <c r="AT373" s="241"/>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c r="HG373" s="241"/>
      <c r="HH373" s="241"/>
      <c r="HI373" s="241"/>
      <c r="HJ373" s="241"/>
      <c r="HK373" s="241"/>
      <c r="HL373" s="241"/>
      <c r="HM373" s="241"/>
      <c r="HN373" s="241"/>
      <c r="HO373" s="241"/>
    </row>
    <row r="374" spans="1:223" s="255" customFormat="1" ht="27.6" customHeight="1" x14ac:dyDescent="0.35">
      <c r="A374" s="241"/>
      <c r="B374" s="289" t="s">
        <v>2335</v>
      </c>
      <c r="C374" s="289" t="s">
        <v>2725</v>
      </c>
      <c r="D374" s="289"/>
      <c r="E374" s="299" t="s">
        <v>1894</v>
      </c>
      <c r="F374" s="291" t="s">
        <v>2333</v>
      </c>
      <c r="G374" s="292" t="s">
        <v>341</v>
      </c>
      <c r="H374" s="292" t="s">
        <v>778</v>
      </c>
      <c r="I374" s="292">
        <v>12561</v>
      </c>
      <c r="J374" s="293" t="s">
        <v>1895</v>
      </c>
      <c r="K374" s="293" t="s">
        <v>1364</v>
      </c>
      <c r="L374" s="293" t="s">
        <v>1479</v>
      </c>
      <c r="M374" s="294">
        <v>10630</v>
      </c>
      <c r="N374" s="296">
        <v>2382749.58</v>
      </c>
      <c r="O374" s="296">
        <v>66259.199999999997</v>
      </c>
      <c r="P374" s="296">
        <v>0</v>
      </c>
      <c r="Q374" s="296"/>
      <c r="R374" s="295">
        <f t="shared" si="14"/>
        <v>2449008.7800000003</v>
      </c>
      <c r="S374" s="295"/>
      <c r="T374" s="295"/>
      <c r="U374" s="253">
        <v>4</v>
      </c>
      <c r="V374" s="253">
        <v>3</v>
      </c>
      <c r="W374" s="253">
        <v>1951</v>
      </c>
      <c r="X374" s="297">
        <v>0</v>
      </c>
      <c r="Y374" s="348">
        <v>1</v>
      </c>
      <c r="Z374" s="254"/>
      <c r="AA374" s="296"/>
      <c r="AD374" s="241"/>
      <c r="AE374" s="241"/>
      <c r="AF374" s="241"/>
      <c r="AG374" s="241"/>
      <c r="AH374" s="241"/>
      <c r="AI374" s="241"/>
      <c r="AJ374" s="241"/>
      <c r="AK374" s="241"/>
      <c r="AL374" s="241"/>
      <c r="AM374" s="241"/>
      <c r="AN374" s="241"/>
      <c r="AO374" s="241"/>
      <c r="AP374" s="241"/>
      <c r="AQ374" s="241"/>
      <c r="AR374" s="241"/>
      <c r="AS374" s="241"/>
      <c r="AT374" s="241"/>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c r="HG374" s="241"/>
      <c r="HH374" s="241"/>
      <c r="HI374" s="241"/>
      <c r="HJ374" s="241"/>
      <c r="HK374" s="241"/>
      <c r="HL374" s="241"/>
      <c r="HM374" s="241"/>
      <c r="HN374" s="241"/>
      <c r="HO374" s="241"/>
    </row>
    <row r="375" spans="1:223" s="255" customFormat="1" ht="27.6" customHeight="1" x14ac:dyDescent="0.35">
      <c r="A375" s="241"/>
      <c r="B375" s="289" t="s">
        <v>2336</v>
      </c>
      <c r="C375" s="289" t="s">
        <v>2725</v>
      </c>
      <c r="D375" s="289"/>
      <c r="E375" s="299" t="s">
        <v>1896</v>
      </c>
      <c r="F375" s="291" t="s">
        <v>2333</v>
      </c>
      <c r="G375" s="292" t="s">
        <v>341</v>
      </c>
      <c r="H375" s="292" t="s">
        <v>778</v>
      </c>
      <c r="I375" s="292">
        <v>12561</v>
      </c>
      <c r="J375" s="293" t="s">
        <v>1897</v>
      </c>
      <c r="K375" s="293" t="s">
        <v>1364</v>
      </c>
      <c r="L375" s="293" t="s">
        <v>1479</v>
      </c>
      <c r="M375" s="294">
        <v>10730</v>
      </c>
      <c r="N375" s="296">
        <v>2382749.58</v>
      </c>
      <c r="O375" s="296">
        <v>66259.199999999997</v>
      </c>
      <c r="P375" s="296">
        <v>0</v>
      </c>
      <c r="Q375" s="296"/>
      <c r="R375" s="295">
        <f t="shared" si="14"/>
        <v>2449008.7800000003</v>
      </c>
      <c r="S375" s="295"/>
      <c r="T375" s="295"/>
      <c r="U375" s="253">
        <v>4</v>
      </c>
      <c r="V375" s="253">
        <v>3</v>
      </c>
      <c r="W375" s="253">
        <v>1951</v>
      </c>
      <c r="X375" s="297">
        <v>0</v>
      </c>
      <c r="Y375" s="348">
        <v>1</v>
      </c>
      <c r="Z375" s="254"/>
      <c r="AA375" s="296"/>
      <c r="AD375" s="241"/>
      <c r="AE375" s="241"/>
      <c r="AF375" s="241"/>
      <c r="AG375" s="241"/>
      <c r="AH375" s="241"/>
      <c r="AI375" s="241"/>
      <c r="AJ375" s="241"/>
      <c r="AK375" s="241"/>
      <c r="AL375" s="241"/>
      <c r="AM375" s="241"/>
      <c r="AN375" s="241"/>
      <c r="AO375" s="241"/>
      <c r="AP375" s="241"/>
      <c r="AQ375" s="241"/>
      <c r="AR375" s="241"/>
      <c r="AS375" s="241"/>
      <c r="AT375" s="241"/>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row>
    <row r="376" spans="1:223" s="255" customFormat="1" ht="27.6" customHeight="1" x14ac:dyDescent="0.35">
      <c r="A376" s="241"/>
      <c r="B376" s="289" t="s">
        <v>2337</v>
      </c>
      <c r="C376" s="289" t="s">
        <v>2725</v>
      </c>
      <c r="D376" s="289"/>
      <c r="E376" s="299" t="s">
        <v>1898</v>
      </c>
      <c r="F376" s="291" t="s">
        <v>2333</v>
      </c>
      <c r="G376" s="292" t="s">
        <v>341</v>
      </c>
      <c r="H376" s="292" t="s">
        <v>778</v>
      </c>
      <c r="I376" s="292">
        <v>12561</v>
      </c>
      <c r="J376" s="293" t="s">
        <v>1899</v>
      </c>
      <c r="K376" s="293" t="s">
        <v>1364</v>
      </c>
      <c r="L376" s="293" t="s">
        <v>1479</v>
      </c>
      <c r="M376" s="294">
        <v>8612</v>
      </c>
      <c r="N376" s="296">
        <v>2609579.0159999998</v>
      </c>
      <c r="O376" s="296">
        <v>134589</v>
      </c>
      <c r="P376" s="296">
        <v>0</v>
      </c>
      <c r="Q376" s="296"/>
      <c r="R376" s="295">
        <f t="shared" si="14"/>
        <v>2744168.0159999998</v>
      </c>
      <c r="S376" s="295"/>
      <c r="T376" s="295"/>
      <c r="U376" s="253">
        <v>4</v>
      </c>
      <c r="V376" s="253">
        <v>3</v>
      </c>
      <c r="W376" s="253">
        <v>1951</v>
      </c>
      <c r="X376" s="297">
        <v>0</v>
      </c>
      <c r="Y376" s="348">
        <v>1</v>
      </c>
      <c r="Z376" s="254"/>
      <c r="AA376" s="296"/>
      <c r="AD376" s="241"/>
      <c r="AE376" s="241"/>
      <c r="AF376" s="241"/>
      <c r="AG376" s="241"/>
      <c r="AH376" s="241"/>
      <c r="AI376" s="241"/>
      <c r="AJ376" s="241"/>
      <c r="AK376" s="241"/>
      <c r="AL376" s="241"/>
      <c r="AM376" s="241"/>
      <c r="AN376" s="241"/>
      <c r="AO376" s="241"/>
      <c r="AP376" s="241"/>
      <c r="AQ376" s="241"/>
      <c r="AR376" s="241"/>
      <c r="AS376" s="241"/>
      <c r="AT376" s="241"/>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c r="HG376" s="241"/>
      <c r="HH376" s="241"/>
      <c r="HI376" s="241"/>
      <c r="HJ376" s="241"/>
      <c r="HK376" s="241"/>
      <c r="HL376" s="241"/>
      <c r="HM376" s="241"/>
      <c r="HN376" s="241"/>
      <c r="HO376" s="241"/>
    </row>
    <row r="377" spans="1:223" s="255" customFormat="1" ht="27.6" customHeight="1" x14ac:dyDescent="0.35">
      <c r="A377" s="241"/>
      <c r="B377" s="289" t="s">
        <v>1900</v>
      </c>
      <c r="C377" s="289" t="s">
        <v>2725</v>
      </c>
      <c r="D377" s="289"/>
      <c r="E377" s="299" t="s">
        <v>1901</v>
      </c>
      <c r="F377" s="291" t="s">
        <v>2333</v>
      </c>
      <c r="G377" s="292" t="s">
        <v>341</v>
      </c>
      <c r="H377" s="292" t="s">
        <v>778</v>
      </c>
      <c r="I377" s="292">
        <v>12561</v>
      </c>
      <c r="J377" s="293" t="s">
        <v>1902</v>
      </c>
      <c r="K377" s="293" t="s">
        <v>1364</v>
      </c>
      <c r="L377" s="293" t="s">
        <v>1365</v>
      </c>
      <c r="M377" s="294">
        <v>47404</v>
      </c>
      <c r="N377" s="296">
        <v>9772394.784</v>
      </c>
      <c r="O377" s="296">
        <v>210165.9</v>
      </c>
      <c r="P377" s="296">
        <v>0</v>
      </c>
      <c r="Q377" s="296"/>
      <c r="R377" s="295">
        <f t="shared" si="14"/>
        <v>9982560.6840000004</v>
      </c>
      <c r="S377" s="295"/>
      <c r="T377" s="295"/>
      <c r="U377" s="253">
        <v>4</v>
      </c>
      <c r="V377" s="253">
        <v>3</v>
      </c>
      <c r="W377" s="253">
        <v>1961</v>
      </c>
      <c r="X377" s="297">
        <v>1</v>
      </c>
      <c r="Y377" s="348">
        <v>1</v>
      </c>
      <c r="Z377" s="254"/>
      <c r="AA377" s="296"/>
      <c r="AD377" s="241"/>
      <c r="AE377" s="241"/>
      <c r="AF377" s="241"/>
      <c r="AG377" s="241"/>
      <c r="AH377" s="241"/>
      <c r="AI377" s="241"/>
      <c r="AJ377" s="241"/>
      <c r="AK377" s="241"/>
      <c r="AL377" s="241"/>
      <c r="AM377" s="241"/>
      <c r="AN377" s="241"/>
      <c r="AO377" s="241"/>
      <c r="AP377" s="241"/>
      <c r="AQ377" s="241"/>
      <c r="AR377" s="241"/>
      <c r="AS377" s="241"/>
      <c r="AT377" s="241"/>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c r="HG377" s="241"/>
      <c r="HH377" s="241"/>
      <c r="HI377" s="241"/>
      <c r="HJ377" s="241"/>
      <c r="HK377" s="241"/>
      <c r="HL377" s="241"/>
      <c r="HM377" s="241"/>
      <c r="HN377" s="241"/>
      <c r="HO377" s="241"/>
    </row>
    <row r="378" spans="1:223" s="255" customFormat="1" ht="27.6" customHeight="1" x14ac:dyDescent="0.35">
      <c r="A378" s="241"/>
      <c r="B378" s="289" t="s">
        <v>2338</v>
      </c>
      <c r="C378" s="289"/>
      <c r="D378" s="289"/>
      <c r="E378" s="299" t="s">
        <v>2311</v>
      </c>
      <c r="F378" s="291" t="s">
        <v>2333</v>
      </c>
      <c r="G378" s="292" t="s">
        <v>341</v>
      </c>
      <c r="H378" s="292" t="s">
        <v>778</v>
      </c>
      <c r="I378" s="292">
        <v>12561</v>
      </c>
      <c r="J378" s="293" t="s">
        <v>2314</v>
      </c>
      <c r="K378" s="293" t="s">
        <v>1364</v>
      </c>
      <c r="L378" s="293" t="s">
        <v>1479</v>
      </c>
      <c r="M378" s="294">
        <v>10506</v>
      </c>
      <c r="N378" s="296">
        <v>2349453.5159999998</v>
      </c>
      <c r="O378" s="296">
        <v>39780</v>
      </c>
      <c r="P378" s="296">
        <v>0</v>
      </c>
      <c r="Q378" s="296"/>
      <c r="R378" s="295">
        <f t="shared" si="14"/>
        <v>2389233.5159999998</v>
      </c>
      <c r="S378" s="295"/>
      <c r="T378" s="295"/>
      <c r="U378" s="253">
        <v>4</v>
      </c>
      <c r="V378" s="253">
        <v>3</v>
      </c>
      <c r="W378" s="253">
        <v>1951</v>
      </c>
      <c r="X378" s="297">
        <v>0</v>
      </c>
      <c r="Y378" s="348">
        <v>1</v>
      </c>
      <c r="Z378" s="254"/>
      <c r="AA378" s="296"/>
      <c r="AD378" s="241"/>
      <c r="AE378" s="241"/>
      <c r="AF378" s="241"/>
      <c r="AG378" s="241"/>
      <c r="AH378" s="241"/>
      <c r="AI378" s="241"/>
      <c r="AJ378" s="241"/>
      <c r="AK378" s="241"/>
      <c r="AL378" s="241"/>
      <c r="AM378" s="241"/>
      <c r="AN378" s="241"/>
      <c r="AO378" s="241"/>
      <c r="AP378" s="241"/>
      <c r="AQ378" s="241"/>
      <c r="AR378" s="241"/>
      <c r="AS378" s="241"/>
      <c r="AT378" s="241"/>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c r="HG378" s="241"/>
      <c r="HH378" s="241"/>
      <c r="HI378" s="241"/>
      <c r="HJ378" s="241"/>
      <c r="HK378" s="241"/>
      <c r="HL378" s="241"/>
      <c r="HM378" s="241"/>
      <c r="HN378" s="241"/>
      <c r="HO378" s="241"/>
    </row>
    <row r="379" spans="1:223" s="255" customFormat="1" ht="27.6" customHeight="1" x14ac:dyDescent="0.35">
      <c r="A379" s="241"/>
      <c r="B379" s="289" t="s">
        <v>2339</v>
      </c>
      <c r="C379" s="289"/>
      <c r="D379" s="289"/>
      <c r="E379" s="299" t="s">
        <v>2312</v>
      </c>
      <c r="F379" s="291" t="s">
        <v>2333</v>
      </c>
      <c r="G379" s="292" t="s">
        <v>341</v>
      </c>
      <c r="H379" s="292" t="s">
        <v>778</v>
      </c>
      <c r="I379" s="292">
        <v>12561</v>
      </c>
      <c r="J379" s="293" t="s">
        <v>2313</v>
      </c>
      <c r="K379" s="293" t="s">
        <v>1364</v>
      </c>
      <c r="L379" s="293" t="s">
        <v>1479</v>
      </c>
      <c r="M379" s="294">
        <v>10451</v>
      </c>
      <c r="N379" s="296">
        <v>2476394.7600000002</v>
      </c>
      <c r="O379" s="296">
        <v>39780</v>
      </c>
      <c r="P379" s="296">
        <v>0</v>
      </c>
      <c r="Q379" s="296"/>
      <c r="R379" s="295">
        <f t="shared" si="14"/>
        <v>2516174.7600000002</v>
      </c>
      <c r="S379" s="295"/>
      <c r="T379" s="295"/>
      <c r="U379" s="253">
        <v>4</v>
      </c>
      <c r="V379" s="253">
        <v>3</v>
      </c>
      <c r="W379" s="253">
        <v>1951</v>
      </c>
      <c r="X379" s="297">
        <v>0</v>
      </c>
      <c r="Y379" s="348">
        <v>1</v>
      </c>
      <c r="Z379" s="254"/>
      <c r="AA379" s="296"/>
      <c r="AD379" s="241"/>
      <c r="AE379" s="241"/>
      <c r="AF379" s="241"/>
      <c r="AG379" s="241"/>
      <c r="AH379" s="241"/>
      <c r="AI379" s="241"/>
      <c r="AJ379" s="241"/>
      <c r="AK379" s="241"/>
      <c r="AL379" s="241"/>
      <c r="AM379" s="241"/>
      <c r="AN379" s="241"/>
      <c r="AO379" s="241"/>
      <c r="AP379" s="241"/>
      <c r="AQ379" s="241"/>
      <c r="AR379" s="241"/>
      <c r="AS379" s="241"/>
      <c r="AT379" s="241"/>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c r="HG379" s="241"/>
      <c r="HH379" s="241"/>
      <c r="HI379" s="241"/>
      <c r="HJ379" s="241"/>
      <c r="HK379" s="241"/>
      <c r="HL379" s="241"/>
      <c r="HM379" s="241"/>
      <c r="HN379" s="241"/>
      <c r="HO379" s="241"/>
    </row>
    <row r="380" spans="1:223" s="255" customFormat="1" ht="27.6" customHeight="1" x14ac:dyDescent="0.35">
      <c r="A380" s="241"/>
      <c r="B380" s="289" t="s">
        <v>2558</v>
      </c>
      <c r="C380" s="289"/>
      <c r="D380" s="289"/>
      <c r="E380" s="299"/>
      <c r="F380" s="291" t="s">
        <v>2333</v>
      </c>
      <c r="G380" s="292" t="s">
        <v>341</v>
      </c>
      <c r="H380" s="292" t="s">
        <v>778</v>
      </c>
      <c r="I380" s="292">
        <v>12561</v>
      </c>
      <c r="J380" s="293" t="s">
        <v>2557</v>
      </c>
      <c r="K380" s="293" t="s">
        <v>1364</v>
      </c>
      <c r="L380" s="293" t="s">
        <v>1479</v>
      </c>
      <c r="M380" s="294">
        <v>69589</v>
      </c>
      <c r="N380" s="296">
        <v>29846799.870000001</v>
      </c>
      <c r="O380" s="296">
        <v>775200</v>
      </c>
      <c r="P380" s="296"/>
      <c r="Q380" s="296"/>
      <c r="R380" s="295">
        <f t="shared" si="14"/>
        <v>30621999.870000001</v>
      </c>
      <c r="S380" s="295"/>
      <c r="T380" s="295"/>
      <c r="U380" s="253">
        <v>4</v>
      </c>
      <c r="V380" s="253">
        <v>4</v>
      </c>
      <c r="W380" s="253">
        <v>2015</v>
      </c>
      <c r="X380" s="297">
        <v>1</v>
      </c>
      <c r="Y380" s="348">
        <v>1</v>
      </c>
      <c r="Z380" s="254"/>
      <c r="AA380" s="296"/>
      <c r="AD380" s="241"/>
      <c r="AE380" s="241"/>
      <c r="AF380" s="241"/>
      <c r="AG380" s="241"/>
      <c r="AH380" s="241"/>
      <c r="AI380" s="241"/>
      <c r="AJ380" s="241"/>
      <c r="AK380" s="241"/>
      <c r="AL380" s="241"/>
      <c r="AM380" s="241"/>
      <c r="AN380" s="241"/>
      <c r="AO380" s="241"/>
      <c r="AP380" s="241"/>
      <c r="AQ380" s="241"/>
      <c r="AR380" s="241"/>
      <c r="AS380" s="241"/>
      <c r="AT380" s="241"/>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c r="HG380" s="241"/>
      <c r="HH380" s="241"/>
      <c r="HI380" s="241"/>
      <c r="HJ380" s="241"/>
      <c r="HK380" s="241"/>
      <c r="HL380" s="241"/>
      <c r="HM380" s="241"/>
      <c r="HN380" s="241"/>
      <c r="HO380" s="241"/>
    </row>
    <row r="381" spans="1:223" s="253" customFormat="1" ht="27.6" customHeight="1" x14ac:dyDescent="0.35">
      <c r="B381" s="363" t="s">
        <v>1904</v>
      </c>
      <c r="C381" s="363" t="s">
        <v>2725</v>
      </c>
      <c r="D381" s="363"/>
      <c r="E381" s="327" t="s">
        <v>1905</v>
      </c>
      <c r="F381" s="326" t="s">
        <v>1907</v>
      </c>
      <c r="G381" s="365" t="s">
        <v>342</v>
      </c>
      <c r="H381" s="365" t="s">
        <v>778</v>
      </c>
      <c r="I381" s="365">
        <v>13820</v>
      </c>
      <c r="J381" s="350" t="s">
        <v>1906</v>
      </c>
      <c r="K381" s="350" t="s">
        <v>1364</v>
      </c>
      <c r="L381" s="350" t="s">
        <v>1365</v>
      </c>
      <c r="M381" s="366">
        <v>51266</v>
      </c>
      <c r="N381" s="295">
        <v>8434309.2119999994</v>
      </c>
      <c r="O381" s="295">
        <v>312120</v>
      </c>
      <c r="P381" s="295">
        <v>0</v>
      </c>
      <c r="Q381" s="295"/>
      <c r="R381" s="295">
        <f t="shared" ref="R381:R397" si="15">SUM(N381:Q381)</f>
        <v>8746429.2119999994</v>
      </c>
      <c r="S381" s="295"/>
      <c r="T381" s="295"/>
      <c r="U381" s="253">
        <v>4</v>
      </c>
      <c r="V381" s="253">
        <v>4</v>
      </c>
      <c r="W381" s="253">
        <v>1958</v>
      </c>
      <c r="X381" s="348">
        <v>1</v>
      </c>
      <c r="Y381" s="348">
        <v>1</v>
      </c>
      <c r="Z381" s="254"/>
      <c r="AA381" s="295"/>
      <c r="AB381" s="309"/>
      <c r="AC381" s="309"/>
    </row>
    <row r="382" spans="1:223" s="253" customFormat="1" ht="27.6" customHeight="1" x14ac:dyDescent="0.35">
      <c r="B382" s="363" t="s">
        <v>1908</v>
      </c>
      <c r="C382" s="363" t="s">
        <v>2725</v>
      </c>
      <c r="D382" s="363"/>
      <c r="E382" s="364">
        <v>1282200013</v>
      </c>
      <c r="F382" s="326" t="s">
        <v>1907</v>
      </c>
      <c r="G382" s="365" t="s">
        <v>342</v>
      </c>
      <c r="H382" s="365" t="s">
        <v>778</v>
      </c>
      <c r="I382" s="365">
        <v>13820</v>
      </c>
      <c r="J382" s="350" t="s">
        <v>884</v>
      </c>
      <c r="K382" s="350" t="s">
        <v>1364</v>
      </c>
      <c r="L382" s="350" t="s">
        <v>1365</v>
      </c>
      <c r="M382" s="366">
        <v>51286</v>
      </c>
      <c r="N382" s="295">
        <v>8355231.0600000005</v>
      </c>
      <c r="O382" s="295">
        <v>312120</v>
      </c>
      <c r="P382" s="295">
        <v>0</v>
      </c>
      <c r="Q382" s="295"/>
      <c r="R382" s="295">
        <f t="shared" si="15"/>
        <v>8667351.0600000005</v>
      </c>
      <c r="S382" s="295"/>
      <c r="T382" s="295"/>
      <c r="U382" s="253">
        <v>4</v>
      </c>
      <c r="V382" s="253">
        <v>4</v>
      </c>
      <c r="W382" s="253">
        <v>1959</v>
      </c>
      <c r="X382" s="348">
        <v>1</v>
      </c>
      <c r="Y382" s="348">
        <v>1</v>
      </c>
      <c r="Z382" s="254"/>
      <c r="AA382" s="295"/>
      <c r="AB382" s="309"/>
      <c r="AC382" s="309"/>
    </row>
    <row r="383" spans="1:223" s="253" customFormat="1" ht="27.6" customHeight="1" x14ac:dyDescent="0.35">
      <c r="B383" s="363" t="s">
        <v>885</v>
      </c>
      <c r="C383" s="363"/>
      <c r="D383" s="363"/>
      <c r="E383" s="327" t="s">
        <v>886</v>
      </c>
      <c r="F383" s="326" t="s">
        <v>1907</v>
      </c>
      <c r="G383" s="365" t="s">
        <v>342</v>
      </c>
      <c r="H383" s="365" t="s">
        <v>778</v>
      </c>
      <c r="I383" s="365">
        <v>13820</v>
      </c>
      <c r="J383" s="350" t="s">
        <v>887</v>
      </c>
      <c r="K383" s="350" t="s">
        <v>1364</v>
      </c>
      <c r="L383" s="350" t="s">
        <v>1365</v>
      </c>
      <c r="M383" s="366">
        <v>51286</v>
      </c>
      <c r="N383" s="295">
        <v>8472807.7860000003</v>
      </c>
      <c r="O383" s="295">
        <v>312120</v>
      </c>
      <c r="P383" s="295">
        <v>0</v>
      </c>
      <c r="Q383" s="295"/>
      <c r="R383" s="295">
        <f t="shared" si="15"/>
        <v>8784927.7860000003</v>
      </c>
      <c r="S383" s="295"/>
      <c r="T383" s="295"/>
      <c r="U383" s="253">
        <v>4</v>
      </c>
      <c r="V383" s="253">
        <v>4</v>
      </c>
      <c r="W383" s="253">
        <v>1960</v>
      </c>
      <c r="X383" s="348">
        <v>1</v>
      </c>
      <c r="Y383" s="348">
        <v>1</v>
      </c>
      <c r="Z383" s="254"/>
      <c r="AA383" s="295"/>
      <c r="AB383" s="309"/>
      <c r="AC383" s="309"/>
    </row>
    <row r="384" spans="1:223" s="253" customFormat="1" ht="27.6" customHeight="1" x14ac:dyDescent="0.35">
      <c r="B384" s="363" t="s">
        <v>888</v>
      </c>
      <c r="C384" s="363" t="s">
        <v>2725</v>
      </c>
      <c r="D384" s="363"/>
      <c r="E384" s="327" t="s">
        <v>889</v>
      </c>
      <c r="F384" s="326" t="s">
        <v>1907</v>
      </c>
      <c r="G384" s="365" t="s">
        <v>342</v>
      </c>
      <c r="H384" s="365" t="s">
        <v>778</v>
      </c>
      <c r="I384" s="365">
        <v>13820</v>
      </c>
      <c r="J384" s="350" t="s">
        <v>890</v>
      </c>
      <c r="K384" s="350" t="s">
        <v>1364</v>
      </c>
      <c r="L384" s="350" t="s">
        <v>1365</v>
      </c>
      <c r="M384" s="366">
        <v>51266</v>
      </c>
      <c r="N384" s="295">
        <v>8784958.3860000018</v>
      </c>
      <c r="O384" s="295">
        <v>312120</v>
      </c>
      <c r="P384" s="295">
        <v>0</v>
      </c>
      <c r="Q384" s="295"/>
      <c r="R384" s="295">
        <f t="shared" si="15"/>
        <v>9097078.3860000018</v>
      </c>
      <c r="S384" s="295"/>
      <c r="T384" s="295"/>
      <c r="U384" s="253">
        <v>4</v>
      </c>
      <c r="V384" s="253">
        <v>4</v>
      </c>
      <c r="W384" s="253">
        <v>1963</v>
      </c>
      <c r="X384" s="348">
        <v>1</v>
      </c>
      <c r="Y384" s="348">
        <v>1</v>
      </c>
      <c r="Z384" s="254"/>
      <c r="AA384" s="295"/>
      <c r="AB384" s="309"/>
      <c r="AC384" s="309"/>
    </row>
    <row r="385" spans="2:29" s="253" customFormat="1" ht="27.6" customHeight="1" x14ac:dyDescent="0.35">
      <c r="B385" s="363" t="s">
        <v>891</v>
      </c>
      <c r="C385" s="363" t="s">
        <v>2725</v>
      </c>
      <c r="D385" s="363"/>
      <c r="E385" s="327" t="s">
        <v>892</v>
      </c>
      <c r="F385" s="326" t="s">
        <v>1907</v>
      </c>
      <c r="G385" s="365" t="s">
        <v>342</v>
      </c>
      <c r="H385" s="365" t="s">
        <v>778</v>
      </c>
      <c r="I385" s="365">
        <v>13820</v>
      </c>
      <c r="J385" s="350" t="s">
        <v>893</v>
      </c>
      <c r="K385" s="350" t="s">
        <v>1364</v>
      </c>
      <c r="L385" s="350" t="s">
        <v>1365</v>
      </c>
      <c r="M385" s="366">
        <v>55780</v>
      </c>
      <c r="N385" s="295">
        <v>9976333.1760000009</v>
      </c>
      <c r="O385" s="295">
        <v>312120</v>
      </c>
      <c r="P385" s="295">
        <v>0</v>
      </c>
      <c r="Q385" s="295"/>
      <c r="R385" s="295">
        <f t="shared" si="15"/>
        <v>10288453.176000001</v>
      </c>
      <c r="S385" s="295"/>
      <c r="T385" s="295"/>
      <c r="U385" s="253">
        <v>4</v>
      </c>
      <c r="V385" s="253">
        <v>4</v>
      </c>
      <c r="W385" s="253">
        <v>1966</v>
      </c>
      <c r="X385" s="282">
        <v>0</v>
      </c>
      <c r="Y385" s="348">
        <v>1</v>
      </c>
      <c r="Z385" s="254"/>
      <c r="AA385" s="295"/>
      <c r="AB385" s="309"/>
      <c r="AC385" s="309"/>
    </row>
    <row r="386" spans="2:29" s="253" customFormat="1" ht="27.6" customHeight="1" x14ac:dyDescent="0.35">
      <c r="B386" s="363" t="s">
        <v>894</v>
      </c>
      <c r="C386" s="363" t="s">
        <v>2725</v>
      </c>
      <c r="D386" s="363"/>
      <c r="E386" s="327" t="s">
        <v>895</v>
      </c>
      <c r="F386" s="326" t="s">
        <v>1907</v>
      </c>
      <c r="G386" s="365" t="s">
        <v>342</v>
      </c>
      <c r="H386" s="365" t="s">
        <v>778</v>
      </c>
      <c r="I386" s="365">
        <v>13820</v>
      </c>
      <c r="J386" s="350" t="s">
        <v>896</v>
      </c>
      <c r="K386" s="350" t="s">
        <v>1364</v>
      </c>
      <c r="L386" s="350" t="s">
        <v>1365</v>
      </c>
      <c r="M386" s="366">
        <v>55780</v>
      </c>
      <c r="N386" s="295">
        <v>10001305.223999999</v>
      </c>
      <c r="O386" s="295">
        <v>312120</v>
      </c>
      <c r="P386" s="295">
        <v>0</v>
      </c>
      <c r="Q386" s="295"/>
      <c r="R386" s="295">
        <f t="shared" si="15"/>
        <v>10313425.223999999</v>
      </c>
      <c r="S386" s="295"/>
      <c r="T386" s="295"/>
      <c r="U386" s="253">
        <v>4</v>
      </c>
      <c r="V386" s="253">
        <v>4</v>
      </c>
      <c r="W386" s="253">
        <v>1966</v>
      </c>
      <c r="X386" s="282">
        <v>0</v>
      </c>
      <c r="Y386" s="348">
        <v>1</v>
      </c>
      <c r="Z386" s="254"/>
      <c r="AA386" s="295"/>
      <c r="AB386" s="309"/>
      <c r="AC386" s="309"/>
    </row>
    <row r="387" spans="2:29" s="253" customFormat="1" ht="27.6" customHeight="1" x14ac:dyDescent="0.35">
      <c r="B387" s="363" t="s">
        <v>1293</v>
      </c>
      <c r="C387" s="363" t="s">
        <v>2725</v>
      </c>
      <c r="D387" s="363"/>
      <c r="E387" s="364">
        <v>1282200020</v>
      </c>
      <c r="F387" s="326" t="s">
        <v>1907</v>
      </c>
      <c r="G387" s="365" t="s">
        <v>342</v>
      </c>
      <c r="H387" s="365" t="s">
        <v>778</v>
      </c>
      <c r="I387" s="365">
        <v>13820</v>
      </c>
      <c r="J387" s="350" t="s">
        <v>897</v>
      </c>
      <c r="K387" s="350" t="s">
        <v>1364</v>
      </c>
      <c r="L387" s="350" t="s">
        <v>1365</v>
      </c>
      <c r="M387" s="366">
        <v>55780</v>
      </c>
      <c r="N387" s="295">
        <v>9797366.8320000004</v>
      </c>
      <c r="O387" s="295">
        <v>312120</v>
      </c>
      <c r="P387" s="295">
        <v>0</v>
      </c>
      <c r="Q387" s="295"/>
      <c r="R387" s="295">
        <f t="shared" si="15"/>
        <v>10109486.832</v>
      </c>
      <c r="S387" s="295"/>
      <c r="T387" s="295"/>
      <c r="U387" s="253">
        <v>4</v>
      </c>
      <c r="V387" s="253">
        <v>4</v>
      </c>
      <c r="W387" s="253">
        <v>1966</v>
      </c>
      <c r="X387" s="282">
        <v>0</v>
      </c>
      <c r="Y387" s="348">
        <v>1</v>
      </c>
      <c r="Z387" s="254"/>
      <c r="AA387" s="295"/>
      <c r="AB387" s="309"/>
      <c r="AC387" s="309"/>
    </row>
    <row r="388" spans="2:29" s="253" customFormat="1" ht="27.6" customHeight="1" x14ac:dyDescent="0.35">
      <c r="B388" s="363" t="s">
        <v>898</v>
      </c>
      <c r="C388" s="363" t="s">
        <v>2725</v>
      </c>
      <c r="D388" s="363"/>
      <c r="E388" s="364">
        <v>1282200021</v>
      </c>
      <c r="F388" s="326" t="s">
        <v>1907</v>
      </c>
      <c r="G388" s="365" t="s">
        <v>342</v>
      </c>
      <c r="H388" s="365" t="s">
        <v>778</v>
      </c>
      <c r="I388" s="365">
        <v>13820</v>
      </c>
      <c r="J388" s="350" t="s">
        <v>899</v>
      </c>
      <c r="K388" s="350" t="s">
        <v>1364</v>
      </c>
      <c r="L388" s="350" t="s">
        <v>1365</v>
      </c>
      <c r="M388" s="366">
        <v>55780</v>
      </c>
      <c r="N388" s="295">
        <v>9898295.5260000005</v>
      </c>
      <c r="O388" s="295">
        <v>312120</v>
      </c>
      <c r="P388" s="295">
        <v>0</v>
      </c>
      <c r="Q388" s="295"/>
      <c r="R388" s="295">
        <f t="shared" si="15"/>
        <v>10210415.526000001</v>
      </c>
      <c r="S388" s="295"/>
      <c r="T388" s="295"/>
      <c r="U388" s="253">
        <v>4</v>
      </c>
      <c r="V388" s="253">
        <v>4</v>
      </c>
      <c r="W388" s="253">
        <v>1966</v>
      </c>
      <c r="X388" s="282">
        <v>0</v>
      </c>
      <c r="Y388" s="348">
        <v>1</v>
      </c>
      <c r="Z388" s="254"/>
      <c r="AA388" s="295"/>
      <c r="AB388" s="309"/>
      <c r="AC388" s="309"/>
    </row>
    <row r="389" spans="2:29" s="253" customFormat="1" ht="27.6" customHeight="1" x14ac:dyDescent="0.35">
      <c r="B389" s="363" t="s">
        <v>900</v>
      </c>
      <c r="C389" s="363" t="s">
        <v>2725</v>
      </c>
      <c r="D389" s="363"/>
      <c r="E389" s="364">
        <v>1282200022</v>
      </c>
      <c r="F389" s="326" t="s">
        <v>1907</v>
      </c>
      <c r="G389" s="365" t="s">
        <v>342</v>
      </c>
      <c r="H389" s="365" t="s">
        <v>778</v>
      </c>
      <c r="I389" s="365">
        <v>13820</v>
      </c>
      <c r="J389" s="350" t="s">
        <v>901</v>
      </c>
      <c r="K389" s="350" t="s">
        <v>1364</v>
      </c>
      <c r="L389" s="350" t="s">
        <v>1365</v>
      </c>
      <c r="M389" s="366">
        <v>55780</v>
      </c>
      <c r="N389" s="295">
        <v>9901417.0319999997</v>
      </c>
      <c r="O389" s="295">
        <v>312120</v>
      </c>
      <c r="P389" s="295">
        <v>0</v>
      </c>
      <c r="Q389" s="295"/>
      <c r="R389" s="295">
        <f t="shared" si="15"/>
        <v>10213537.032</v>
      </c>
      <c r="S389" s="295"/>
      <c r="T389" s="295"/>
      <c r="U389" s="253">
        <v>4</v>
      </c>
      <c r="V389" s="253">
        <v>4</v>
      </c>
      <c r="W389" s="253">
        <v>1966</v>
      </c>
      <c r="X389" s="282">
        <v>0</v>
      </c>
      <c r="Y389" s="348">
        <v>1</v>
      </c>
      <c r="Z389" s="254"/>
      <c r="AA389" s="295"/>
      <c r="AB389" s="309"/>
      <c r="AC389" s="309"/>
    </row>
    <row r="390" spans="2:29" s="253" customFormat="1" ht="27.6" customHeight="1" x14ac:dyDescent="0.35">
      <c r="B390" s="363" t="s">
        <v>902</v>
      </c>
      <c r="C390" s="363" t="s">
        <v>2725</v>
      </c>
      <c r="D390" s="363"/>
      <c r="E390" s="364">
        <v>1282200029</v>
      </c>
      <c r="F390" s="326" t="s">
        <v>1907</v>
      </c>
      <c r="G390" s="365" t="s">
        <v>342</v>
      </c>
      <c r="H390" s="365" t="s">
        <v>778</v>
      </c>
      <c r="I390" s="365">
        <v>13820</v>
      </c>
      <c r="J390" s="350" t="s">
        <v>903</v>
      </c>
      <c r="K390" s="350" t="s">
        <v>1364</v>
      </c>
      <c r="L390" s="350" t="s">
        <v>1365</v>
      </c>
      <c r="M390" s="366">
        <v>55070</v>
      </c>
      <c r="N390" s="295">
        <v>9654818.0580000002</v>
      </c>
      <c r="O390" s="295">
        <v>312120</v>
      </c>
      <c r="P390" s="295">
        <v>0</v>
      </c>
      <c r="Q390" s="295"/>
      <c r="R390" s="295">
        <f t="shared" si="15"/>
        <v>9966938.0580000002</v>
      </c>
      <c r="S390" s="295"/>
      <c r="T390" s="295"/>
      <c r="U390" s="253">
        <v>4</v>
      </c>
      <c r="V390" s="253">
        <v>4</v>
      </c>
      <c r="W390" s="253">
        <v>1967</v>
      </c>
      <c r="X390" s="282">
        <v>0.4</v>
      </c>
      <c r="Y390" s="348">
        <v>1</v>
      </c>
      <c r="Z390" s="254"/>
      <c r="AA390" s="295"/>
      <c r="AB390" s="309"/>
      <c r="AC390" s="309"/>
    </row>
    <row r="391" spans="2:29" s="253" customFormat="1" ht="27.6" customHeight="1" x14ac:dyDescent="0.35">
      <c r="B391" s="363" t="s">
        <v>1179</v>
      </c>
      <c r="C391" s="363" t="s">
        <v>2725</v>
      </c>
      <c r="D391" s="363"/>
      <c r="E391" s="364">
        <v>1282200030</v>
      </c>
      <c r="F391" s="326" t="s">
        <v>1907</v>
      </c>
      <c r="G391" s="365" t="s">
        <v>342</v>
      </c>
      <c r="H391" s="365" t="s">
        <v>778</v>
      </c>
      <c r="I391" s="365">
        <v>13820</v>
      </c>
      <c r="J391" s="350" t="s">
        <v>1180</v>
      </c>
      <c r="K391" s="350" t="s">
        <v>1364</v>
      </c>
      <c r="L391" s="350" t="s">
        <v>1365</v>
      </c>
      <c r="M391" s="366">
        <v>55070</v>
      </c>
      <c r="N391" s="295">
        <v>9635048.5199999996</v>
      </c>
      <c r="O391" s="295">
        <v>312120</v>
      </c>
      <c r="P391" s="295">
        <v>0</v>
      </c>
      <c r="Q391" s="295"/>
      <c r="R391" s="295">
        <f t="shared" si="15"/>
        <v>9947168.5199999996</v>
      </c>
      <c r="S391" s="295"/>
      <c r="T391" s="295"/>
      <c r="U391" s="253">
        <v>4</v>
      </c>
      <c r="V391" s="253">
        <v>4</v>
      </c>
      <c r="W391" s="253">
        <v>1967</v>
      </c>
      <c r="X391" s="282">
        <v>0.4</v>
      </c>
      <c r="Y391" s="348">
        <v>1</v>
      </c>
      <c r="Z391" s="254"/>
      <c r="AA391" s="295"/>
      <c r="AB391" s="309"/>
      <c r="AC391" s="309"/>
    </row>
    <row r="392" spans="2:29" s="253" customFormat="1" ht="27.6" customHeight="1" x14ac:dyDescent="0.35">
      <c r="B392" s="363" t="s">
        <v>1181</v>
      </c>
      <c r="C392" s="363" t="s">
        <v>2725</v>
      </c>
      <c r="D392" s="363"/>
      <c r="E392" s="364">
        <v>1282200031</v>
      </c>
      <c r="F392" s="326" t="s">
        <v>1907</v>
      </c>
      <c r="G392" s="365" t="s">
        <v>342</v>
      </c>
      <c r="H392" s="365" t="s">
        <v>778</v>
      </c>
      <c r="I392" s="365">
        <v>13820</v>
      </c>
      <c r="J392" s="350" t="s">
        <v>1182</v>
      </c>
      <c r="K392" s="350" t="s">
        <v>1364</v>
      </c>
      <c r="L392" s="350" t="s">
        <v>1365</v>
      </c>
      <c r="M392" s="366">
        <v>55070</v>
      </c>
      <c r="N392" s="295">
        <v>9642332.034</v>
      </c>
      <c r="O392" s="295">
        <v>312120</v>
      </c>
      <c r="P392" s="295">
        <v>0</v>
      </c>
      <c r="Q392" s="295"/>
      <c r="R392" s="295">
        <f t="shared" si="15"/>
        <v>9954452.034</v>
      </c>
      <c r="S392" s="295"/>
      <c r="T392" s="295"/>
      <c r="U392" s="253">
        <v>4</v>
      </c>
      <c r="V392" s="253">
        <v>4</v>
      </c>
      <c r="W392" s="253">
        <v>1968</v>
      </c>
      <c r="X392" s="282">
        <v>0.4</v>
      </c>
      <c r="Y392" s="348">
        <v>1</v>
      </c>
      <c r="Z392" s="254"/>
      <c r="AA392" s="295"/>
      <c r="AB392" s="309"/>
      <c r="AC392" s="309"/>
    </row>
    <row r="393" spans="2:29" s="253" customFormat="1" ht="27.6" customHeight="1" x14ac:dyDescent="0.35">
      <c r="B393" s="363" t="s">
        <v>1183</v>
      </c>
      <c r="C393" s="363" t="s">
        <v>2725</v>
      </c>
      <c r="D393" s="363"/>
      <c r="E393" s="364">
        <v>1282200032</v>
      </c>
      <c r="F393" s="326" t="s">
        <v>1907</v>
      </c>
      <c r="G393" s="365" t="s">
        <v>342</v>
      </c>
      <c r="H393" s="365" t="s">
        <v>778</v>
      </c>
      <c r="I393" s="365">
        <v>13820</v>
      </c>
      <c r="J393" s="350" t="s">
        <v>1184</v>
      </c>
      <c r="K393" s="350" t="s">
        <v>1364</v>
      </c>
      <c r="L393" s="350" t="s">
        <v>794</v>
      </c>
      <c r="M393" s="366">
        <v>60160</v>
      </c>
      <c r="N393" s="295">
        <v>10552771.284</v>
      </c>
      <c r="O393" s="295">
        <v>312120</v>
      </c>
      <c r="P393" s="295">
        <v>0</v>
      </c>
      <c r="Q393" s="295"/>
      <c r="R393" s="295">
        <f t="shared" si="15"/>
        <v>10864891.284</v>
      </c>
      <c r="S393" s="295"/>
      <c r="T393" s="295"/>
      <c r="U393" s="253">
        <v>4</v>
      </c>
      <c r="V393" s="253">
        <v>4</v>
      </c>
      <c r="W393" s="253">
        <v>1968</v>
      </c>
      <c r="X393" s="282">
        <v>0.4</v>
      </c>
      <c r="Y393" s="348">
        <v>1</v>
      </c>
      <c r="Z393" s="254"/>
      <c r="AA393" s="295"/>
      <c r="AB393" s="309"/>
      <c r="AC393" s="309"/>
    </row>
    <row r="394" spans="2:29" s="253" customFormat="1" ht="27.6" customHeight="1" x14ac:dyDescent="0.35">
      <c r="B394" s="363" t="s">
        <v>1185</v>
      </c>
      <c r="C394" s="363" t="s">
        <v>2725</v>
      </c>
      <c r="D394" s="363"/>
      <c r="E394" s="327" t="s">
        <v>1186</v>
      </c>
      <c r="F394" s="326" t="s">
        <v>1907</v>
      </c>
      <c r="G394" s="365" t="s">
        <v>342</v>
      </c>
      <c r="H394" s="365" t="s">
        <v>778</v>
      </c>
      <c r="I394" s="365">
        <v>13820</v>
      </c>
      <c r="J394" s="350" t="s">
        <v>1187</v>
      </c>
      <c r="K394" s="350" t="s">
        <v>1364</v>
      </c>
      <c r="L394" s="350" t="s">
        <v>794</v>
      </c>
      <c r="M394" s="366">
        <v>56544</v>
      </c>
      <c r="N394" s="295">
        <v>10022115.263999999</v>
      </c>
      <c r="O394" s="295">
        <v>332152.8</v>
      </c>
      <c r="P394" s="295">
        <v>0</v>
      </c>
      <c r="Q394" s="295"/>
      <c r="R394" s="295">
        <f t="shared" si="15"/>
        <v>10354268.063999999</v>
      </c>
      <c r="S394" s="295"/>
      <c r="T394" s="295"/>
      <c r="U394" s="253">
        <v>4</v>
      </c>
      <c r="V394" s="253">
        <v>3</v>
      </c>
      <c r="W394" s="253">
        <v>1972</v>
      </c>
      <c r="X394" s="282" t="s">
        <v>914</v>
      </c>
      <c r="Y394" s="348">
        <v>1</v>
      </c>
      <c r="Z394" s="254"/>
      <c r="AA394" s="295"/>
      <c r="AB394" s="309"/>
      <c r="AC394" s="309"/>
    </row>
    <row r="395" spans="2:29" s="253" customFormat="1" ht="27.6" customHeight="1" x14ac:dyDescent="0.35">
      <c r="B395" s="363" t="s">
        <v>1188</v>
      </c>
      <c r="C395" s="363" t="s">
        <v>2725</v>
      </c>
      <c r="D395" s="363"/>
      <c r="E395" s="327" t="s">
        <v>1189</v>
      </c>
      <c r="F395" s="326" t="s">
        <v>1907</v>
      </c>
      <c r="G395" s="365" t="s">
        <v>342</v>
      </c>
      <c r="H395" s="365" t="s">
        <v>778</v>
      </c>
      <c r="I395" s="365">
        <v>13820</v>
      </c>
      <c r="J395" s="350" t="s">
        <v>1190</v>
      </c>
      <c r="K395" s="350" t="s">
        <v>1364</v>
      </c>
      <c r="L395" s="350" t="s">
        <v>794</v>
      </c>
      <c r="M395" s="366">
        <v>37797</v>
      </c>
      <c r="N395" s="295">
        <v>7158653.7599999998</v>
      </c>
      <c r="O395" s="295">
        <v>183870.30000000002</v>
      </c>
      <c r="P395" s="295">
        <v>0</v>
      </c>
      <c r="Q395" s="295"/>
      <c r="R395" s="295">
        <f t="shared" si="15"/>
        <v>7342524.0599999996</v>
      </c>
      <c r="S395" s="295"/>
      <c r="T395" s="295"/>
      <c r="U395" s="253">
        <v>4</v>
      </c>
      <c r="V395" s="253">
        <v>3</v>
      </c>
      <c r="W395" s="253">
        <v>1972</v>
      </c>
      <c r="X395" s="282" t="s">
        <v>914</v>
      </c>
      <c r="Y395" s="348">
        <v>1</v>
      </c>
      <c r="Z395" s="254"/>
      <c r="AA395" s="295"/>
      <c r="AB395" s="309"/>
      <c r="AC395" s="309"/>
    </row>
    <row r="396" spans="2:29" s="253" customFormat="1" ht="27.6" customHeight="1" x14ac:dyDescent="0.35">
      <c r="B396" s="363" t="s">
        <v>1191</v>
      </c>
      <c r="C396" s="363" t="s">
        <v>2054</v>
      </c>
      <c r="D396" s="363"/>
      <c r="E396" s="327" t="s">
        <v>1192</v>
      </c>
      <c r="F396" s="404" t="s">
        <v>1907</v>
      </c>
      <c r="G396" s="365" t="s">
        <v>342</v>
      </c>
      <c r="H396" s="365" t="s">
        <v>778</v>
      </c>
      <c r="I396" s="365">
        <v>13820</v>
      </c>
      <c r="J396" s="350" t="s">
        <v>1193</v>
      </c>
      <c r="K396" s="350" t="s">
        <v>1364</v>
      </c>
      <c r="L396" s="350" t="s">
        <v>1365</v>
      </c>
      <c r="M396" s="366">
        <v>17533</v>
      </c>
      <c r="N396" s="295">
        <v>3618865.9559999998</v>
      </c>
      <c r="O396" s="295">
        <v>77106.899999999994</v>
      </c>
      <c r="P396" s="295">
        <v>0</v>
      </c>
      <c r="Q396" s="295"/>
      <c r="R396" s="295">
        <f t="shared" si="15"/>
        <v>3695972.8559999997</v>
      </c>
      <c r="S396" s="295"/>
      <c r="T396" s="295"/>
      <c r="U396" s="253">
        <v>4</v>
      </c>
      <c r="V396" s="253">
        <v>3</v>
      </c>
      <c r="W396" s="253">
        <v>1972</v>
      </c>
      <c r="X396" s="282" t="s">
        <v>914</v>
      </c>
      <c r="Y396" s="348">
        <v>1</v>
      </c>
      <c r="Z396" s="254"/>
      <c r="AA396" s="295"/>
      <c r="AB396" s="309"/>
      <c r="AC396" s="309"/>
    </row>
    <row r="397" spans="2:29" s="253" customFormat="1" ht="27.6" customHeight="1" x14ac:dyDescent="0.35">
      <c r="B397" s="363" t="s">
        <v>246</v>
      </c>
      <c r="C397" s="363"/>
      <c r="D397" s="363"/>
      <c r="E397" s="364">
        <v>128220057</v>
      </c>
      <c r="F397" s="326" t="s">
        <v>247</v>
      </c>
      <c r="G397" s="365" t="s">
        <v>342</v>
      </c>
      <c r="H397" s="365" t="s">
        <v>778</v>
      </c>
      <c r="I397" s="365">
        <v>13820</v>
      </c>
      <c r="J397" s="350" t="s">
        <v>2221</v>
      </c>
      <c r="K397" s="350" t="s">
        <v>1364</v>
      </c>
      <c r="L397" s="350" t="s">
        <v>1573</v>
      </c>
      <c r="M397" s="309">
        <v>66085</v>
      </c>
      <c r="N397" s="405">
        <v>12866847.732000001</v>
      </c>
      <c r="O397" s="281">
        <v>576029.69999999995</v>
      </c>
      <c r="P397" s="281">
        <v>0</v>
      </c>
      <c r="Q397" s="281"/>
      <c r="R397" s="295">
        <f t="shared" si="15"/>
        <v>13442877.432</v>
      </c>
      <c r="S397" s="295"/>
      <c r="T397" s="295"/>
      <c r="U397" s="253">
        <v>4</v>
      </c>
      <c r="V397" s="253">
        <v>4</v>
      </c>
      <c r="W397" s="253">
        <v>2004</v>
      </c>
      <c r="X397" s="297">
        <v>1</v>
      </c>
      <c r="Y397" s="348">
        <v>1</v>
      </c>
      <c r="Z397" s="254"/>
      <c r="AA397" s="405"/>
      <c r="AB397" s="309"/>
      <c r="AC397" s="309"/>
    </row>
    <row r="398" spans="2:29" s="253" customFormat="1" ht="27.6" customHeight="1" x14ac:dyDescent="0.35">
      <c r="B398" s="363" t="s">
        <v>2157</v>
      </c>
      <c r="C398" s="363" t="s">
        <v>2582</v>
      </c>
      <c r="D398" s="363"/>
      <c r="E398" s="364">
        <v>1282300032</v>
      </c>
      <c r="F398" s="326" t="s">
        <v>2159</v>
      </c>
      <c r="G398" s="365" t="s">
        <v>343</v>
      </c>
      <c r="H398" s="365" t="s">
        <v>778</v>
      </c>
      <c r="I398" s="365">
        <v>13126</v>
      </c>
      <c r="J398" s="350" t="s">
        <v>2069</v>
      </c>
      <c r="K398" s="350" t="s">
        <v>1364</v>
      </c>
      <c r="L398" s="350" t="s">
        <v>1076</v>
      </c>
      <c r="M398" s="366">
        <v>152548</v>
      </c>
      <c r="N398" s="295">
        <v>40316530.770384006</v>
      </c>
      <c r="O398" s="295">
        <v>1555989.6</v>
      </c>
      <c r="P398" s="295">
        <v>0</v>
      </c>
      <c r="Q398" s="295"/>
      <c r="R398" s="295">
        <f t="shared" ref="R398:R423" si="16">SUM(N398:Q398)</f>
        <v>41872520.370384008</v>
      </c>
      <c r="S398" s="295"/>
      <c r="T398" s="295"/>
      <c r="U398" s="253">
        <v>4</v>
      </c>
      <c r="V398" s="253">
        <v>4</v>
      </c>
      <c r="W398" s="253">
        <v>1967</v>
      </c>
      <c r="X398" s="282">
        <v>0</v>
      </c>
      <c r="Y398" s="348">
        <v>1</v>
      </c>
      <c r="Z398" s="254"/>
      <c r="AA398" s="295"/>
      <c r="AB398" s="309"/>
      <c r="AC398" s="309"/>
    </row>
    <row r="399" spans="2:29" s="253" customFormat="1" ht="27.6" customHeight="1" x14ac:dyDescent="0.35">
      <c r="B399" s="363" t="s">
        <v>2160</v>
      </c>
      <c r="C399" s="363" t="s">
        <v>2582</v>
      </c>
      <c r="D399" s="363"/>
      <c r="E399" s="364">
        <v>1282300033</v>
      </c>
      <c r="F399" s="326" t="s">
        <v>2159</v>
      </c>
      <c r="G399" s="365" t="s">
        <v>343</v>
      </c>
      <c r="H399" s="365" t="s">
        <v>778</v>
      </c>
      <c r="I399" s="365">
        <v>13126</v>
      </c>
      <c r="J399" s="350" t="s">
        <v>572</v>
      </c>
      <c r="K399" s="350" t="s">
        <v>1364</v>
      </c>
      <c r="L399" s="350" t="s">
        <v>794</v>
      </c>
      <c r="M399" s="366">
        <v>105072</v>
      </c>
      <c r="N399" s="295">
        <v>27769217.040576</v>
      </c>
      <c r="O399" s="295">
        <v>1071734.3999999999</v>
      </c>
      <c r="P399" s="295">
        <v>0</v>
      </c>
      <c r="Q399" s="295"/>
      <c r="R399" s="295">
        <f t="shared" si="16"/>
        <v>28840951.440575998</v>
      </c>
      <c r="S399" s="295"/>
      <c r="T399" s="295"/>
      <c r="U399" s="253">
        <v>4</v>
      </c>
      <c r="V399" s="253">
        <v>4</v>
      </c>
      <c r="W399" s="253">
        <v>1967</v>
      </c>
      <c r="X399" s="282">
        <v>0</v>
      </c>
      <c r="Y399" s="348">
        <v>1</v>
      </c>
      <c r="Z399" s="254"/>
      <c r="AA399" s="295"/>
      <c r="AB399" s="309"/>
      <c r="AC399" s="309"/>
    </row>
    <row r="400" spans="2:29" s="253" customFormat="1" ht="27.6" customHeight="1" x14ac:dyDescent="0.35">
      <c r="B400" s="363" t="s">
        <v>2162</v>
      </c>
      <c r="C400" s="363" t="s">
        <v>2582</v>
      </c>
      <c r="D400" s="363"/>
      <c r="E400" s="364">
        <v>1282300034</v>
      </c>
      <c r="F400" s="326" t="s">
        <v>2159</v>
      </c>
      <c r="G400" s="365" t="s">
        <v>343</v>
      </c>
      <c r="H400" s="365" t="s">
        <v>778</v>
      </c>
      <c r="I400" s="365">
        <v>13126</v>
      </c>
      <c r="J400" s="350" t="s">
        <v>1290</v>
      </c>
      <c r="K400" s="350" t="s">
        <v>1364</v>
      </c>
      <c r="L400" s="350" t="s">
        <v>1076</v>
      </c>
      <c r="M400" s="366">
        <v>152548</v>
      </c>
      <c r="N400" s="295">
        <v>40316530.770384006</v>
      </c>
      <c r="O400" s="295">
        <v>1555989.6</v>
      </c>
      <c r="P400" s="295">
        <v>0</v>
      </c>
      <c r="Q400" s="295"/>
      <c r="R400" s="295">
        <f t="shared" si="16"/>
        <v>41872520.370384008</v>
      </c>
      <c r="S400" s="295"/>
      <c r="T400" s="295"/>
      <c r="U400" s="253">
        <v>4</v>
      </c>
      <c r="V400" s="253">
        <v>4</v>
      </c>
      <c r="W400" s="253">
        <v>1968</v>
      </c>
      <c r="X400" s="282">
        <v>0</v>
      </c>
      <c r="Y400" s="348">
        <v>1</v>
      </c>
      <c r="Z400" s="254"/>
      <c r="AA400" s="295"/>
      <c r="AB400" s="309"/>
      <c r="AC400" s="309"/>
    </row>
    <row r="401" spans="2:29" s="253" customFormat="1" ht="27.6" customHeight="1" x14ac:dyDescent="0.35">
      <c r="B401" s="363" t="s">
        <v>2164</v>
      </c>
      <c r="C401" s="363" t="s">
        <v>2582</v>
      </c>
      <c r="D401" s="363"/>
      <c r="E401" s="364">
        <v>1282300036</v>
      </c>
      <c r="F401" s="326" t="s">
        <v>2159</v>
      </c>
      <c r="G401" s="365" t="s">
        <v>343</v>
      </c>
      <c r="H401" s="365" t="s">
        <v>778</v>
      </c>
      <c r="I401" s="365">
        <v>13126</v>
      </c>
      <c r="J401" s="350" t="s">
        <v>1258</v>
      </c>
      <c r="K401" s="350" t="s">
        <v>1364</v>
      </c>
      <c r="L401" s="350" t="s">
        <v>794</v>
      </c>
      <c r="M401" s="366">
        <v>105000</v>
      </c>
      <c r="N401" s="295">
        <v>27750188.34</v>
      </c>
      <c r="O401" s="295">
        <v>1071000</v>
      </c>
      <c r="P401" s="295">
        <v>0</v>
      </c>
      <c r="Q401" s="295"/>
      <c r="R401" s="295">
        <f t="shared" si="16"/>
        <v>28821188.34</v>
      </c>
      <c r="S401" s="295"/>
      <c r="T401" s="295"/>
      <c r="U401" s="253">
        <v>4</v>
      </c>
      <c r="V401" s="253">
        <v>4</v>
      </c>
      <c r="W401" s="253">
        <v>1970</v>
      </c>
      <c r="X401" s="282">
        <v>0</v>
      </c>
      <c r="Y401" s="348">
        <v>1</v>
      </c>
      <c r="Z401" s="254"/>
      <c r="AA401" s="295"/>
      <c r="AB401" s="309"/>
      <c r="AC401" s="309"/>
    </row>
    <row r="402" spans="2:29" s="253" customFormat="1" ht="27.6" customHeight="1" x14ac:dyDescent="0.35">
      <c r="B402" s="363" t="s">
        <v>2166</v>
      </c>
      <c r="C402" s="363" t="s">
        <v>2582</v>
      </c>
      <c r="D402" s="363"/>
      <c r="E402" s="327" t="s">
        <v>2167</v>
      </c>
      <c r="F402" s="326" t="s">
        <v>2159</v>
      </c>
      <c r="G402" s="365" t="s">
        <v>343</v>
      </c>
      <c r="H402" s="365" t="s">
        <v>778</v>
      </c>
      <c r="I402" s="365">
        <v>13126</v>
      </c>
      <c r="J402" s="350" t="s">
        <v>1629</v>
      </c>
      <c r="K402" s="350" t="s">
        <v>1364</v>
      </c>
      <c r="L402" s="350" t="s">
        <v>794</v>
      </c>
      <c r="M402" s="366">
        <v>79097</v>
      </c>
      <c r="N402" s="295">
        <v>20904349.020275999</v>
      </c>
      <c r="O402" s="295">
        <v>80678.94</v>
      </c>
      <c r="P402" s="295">
        <v>0</v>
      </c>
      <c r="Q402" s="295"/>
      <c r="R402" s="295">
        <f t="shared" si="16"/>
        <v>20985027.960276</v>
      </c>
      <c r="S402" s="295"/>
      <c r="T402" s="295"/>
      <c r="U402" s="253">
        <v>4</v>
      </c>
      <c r="V402" s="253">
        <v>3</v>
      </c>
      <c r="W402" s="253">
        <v>1958</v>
      </c>
      <c r="X402" s="297">
        <v>1</v>
      </c>
      <c r="Y402" s="348">
        <v>1</v>
      </c>
      <c r="Z402" s="254"/>
      <c r="AA402" s="295"/>
      <c r="AB402" s="309"/>
      <c r="AC402" s="309"/>
    </row>
    <row r="403" spans="2:29" s="253" customFormat="1" ht="27.6" customHeight="1" x14ac:dyDescent="0.35">
      <c r="B403" s="363" t="s">
        <v>2168</v>
      </c>
      <c r="C403" s="363" t="s">
        <v>2582</v>
      </c>
      <c r="D403" s="363"/>
      <c r="E403" s="364">
        <v>1282300043</v>
      </c>
      <c r="F403" s="326" t="s">
        <v>2159</v>
      </c>
      <c r="G403" s="365" t="s">
        <v>343</v>
      </c>
      <c r="H403" s="365" t="s">
        <v>778</v>
      </c>
      <c r="I403" s="365">
        <v>13126</v>
      </c>
      <c r="J403" s="350" t="s">
        <v>2170</v>
      </c>
      <c r="K403" s="350" t="s">
        <v>1364</v>
      </c>
      <c r="L403" s="350" t="s">
        <v>1365</v>
      </c>
      <c r="M403" s="366">
        <v>58201</v>
      </c>
      <c r="N403" s="295">
        <v>15381797.253107999</v>
      </c>
      <c r="O403" s="295">
        <v>593650.19999999995</v>
      </c>
      <c r="P403" s="295">
        <v>0</v>
      </c>
      <c r="Q403" s="295"/>
      <c r="R403" s="295">
        <f t="shared" si="16"/>
        <v>15975447.453107998</v>
      </c>
      <c r="S403" s="295"/>
      <c r="T403" s="295"/>
      <c r="U403" s="253">
        <v>4</v>
      </c>
      <c r="V403" s="253">
        <v>3</v>
      </c>
      <c r="W403" s="253">
        <v>1960</v>
      </c>
      <c r="X403" s="297">
        <v>1</v>
      </c>
      <c r="Y403" s="348">
        <v>1</v>
      </c>
      <c r="Z403" s="254"/>
      <c r="AA403" s="295"/>
      <c r="AB403" s="309"/>
      <c r="AC403" s="309"/>
    </row>
    <row r="404" spans="2:29" s="253" customFormat="1" ht="27.6" customHeight="1" x14ac:dyDescent="0.35">
      <c r="B404" s="363" t="s">
        <v>2171</v>
      </c>
      <c r="C404" s="363" t="s">
        <v>2582</v>
      </c>
      <c r="D404" s="363"/>
      <c r="E404" s="364">
        <v>1282300044</v>
      </c>
      <c r="F404" s="326" t="s">
        <v>2159</v>
      </c>
      <c r="G404" s="365" t="s">
        <v>343</v>
      </c>
      <c r="H404" s="365" t="s">
        <v>778</v>
      </c>
      <c r="I404" s="365">
        <v>13126</v>
      </c>
      <c r="J404" s="350" t="s">
        <v>2173</v>
      </c>
      <c r="K404" s="350" t="s">
        <v>1364</v>
      </c>
      <c r="L404" s="350" t="s">
        <v>1365</v>
      </c>
      <c r="M404" s="366">
        <v>57464</v>
      </c>
      <c r="N404" s="295">
        <v>15187017.359712001</v>
      </c>
      <c r="O404" s="295">
        <v>586132.80000000005</v>
      </c>
      <c r="P404" s="295">
        <v>0</v>
      </c>
      <c r="Q404" s="295"/>
      <c r="R404" s="295">
        <f t="shared" si="16"/>
        <v>15773150.159712002</v>
      </c>
      <c r="S404" s="295"/>
      <c r="T404" s="295"/>
      <c r="U404" s="253">
        <v>4</v>
      </c>
      <c r="V404" s="253">
        <v>3</v>
      </c>
      <c r="W404" s="253">
        <v>1960</v>
      </c>
      <c r="X404" s="282">
        <v>0</v>
      </c>
      <c r="Y404" s="348">
        <v>1</v>
      </c>
      <c r="Z404" s="254"/>
      <c r="AA404" s="295"/>
      <c r="AB404" s="309"/>
      <c r="AC404" s="309"/>
    </row>
    <row r="405" spans="2:29" s="253" customFormat="1" ht="27.6" customHeight="1" x14ac:dyDescent="0.35">
      <c r="B405" s="363" t="s">
        <v>2174</v>
      </c>
      <c r="C405" s="363" t="s">
        <v>2582</v>
      </c>
      <c r="D405" s="363"/>
      <c r="E405" s="327" t="s">
        <v>2175</v>
      </c>
      <c r="F405" s="326" t="s">
        <v>2159</v>
      </c>
      <c r="G405" s="365" t="s">
        <v>343</v>
      </c>
      <c r="H405" s="365" t="s">
        <v>778</v>
      </c>
      <c r="I405" s="365">
        <v>13126</v>
      </c>
      <c r="J405" s="350" t="s">
        <v>2176</v>
      </c>
      <c r="K405" s="350" t="s">
        <v>1364</v>
      </c>
      <c r="L405" s="350" t="s">
        <v>1365</v>
      </c>
      <c r="M405" s="366">
        <v>57464</v>
      </c>
      <c r="N405" s="295">
        <v>15187017.359712001</v>
      </c>
      <c r="O405" s="295">
        <v>586132.80000000005</v>
      </c>
      <c r="P405" s="295">
        <v>0</v>
      </c>
      <c r="Q405" s="295"/>
      <c r="R405" s="295">
        <f t="shared" si="16"/>
        <v>15773150.159712002</v>
      </c>
      <c r="S405" s="295"/>
      <c r="T405" s="295"/>
      <c r="U405" s="253">
        <v>4</v>
      </c>
      <c r="V405" s="253">
        <v>3</v>
      </c>
      <c r="W405" s="253">
        <v>1961</v>
      </c>
      <c r="X405" s="282">
        <v>0</v>
      </c>
      <c r="Y405" s="348">
        <v>1</v>
      </c>
      <c r="Z405" s="254"/>
      <c r="AA405" s="295"/>
      <c r="AB405" s="309"/>
      <c r="AC405" s="309"/>
    </row>
    <row r="406" spans="2:29" s="253" customFormat="1" ht="27.6" customHeight="1" x14ac:dyDescent="0.35">
      <c r="B406" s="363" t="s">
        <v>2177</v>
      </c>
      <c r="C406" s="363" t="s">
        <v>2582</v>
      </c>
      <c r="D406" s="363"/>
      <c r="E406" s="327" t="s">
        <v>2178</v>
      </c>
      <c r="F406" s="326" t="s">
        <v>2159</v>
      </c>
      <c r="G406" s="365" t="s">
        <v>343</v>
      </c>
      <c r="H406" s="365" t="s">
        <v>778</v>
      </c>
      <c r="I406" s="365">
        <v>13126</v>
      </c>
      <c r="J406" s="350" t="s">
        <v>2179</v>
      </c>
      <c r="K406" s="350" t="s">
        <v>1364</v>
      </c>
      <c r="L406" s="350" t="s">
        <v>977</v>
      </c>
      <c r="M406" s="366">
        <v>114365</v>
      </c>
      <c r="N406" s="295">
        <v>30225240.852420002</v>
      </c>
      <c r="O406" s="295">
        <v>1166523</v>
      </c>
      <c r="P406" s="295">
        <v>0</v>
      </c>
      <c r="Q406" s="295"/>
      <c r="R406" s="295">
        <f t="shared" si="16"/>
        <v>31391763.852420002</v>
      </c>
      <c r="S406" s="295"/>
      <c r="T406" s="295"/>
      <c r="U406" s="253">
        <v>4</v>
      </c>
      <c r="V406" s="253">
        <v>3</v>
      </c>
      <c r="W406" s="253">
        <v>1963</v>
      </c>
      <c r="X406" s="282">
        <v>0</v>
      </c>
      <c r="Y406" s="348">
        <v>1</v>
      </c>
      <c r="Z406" s="254"/>
      <c r="AA406" s="295"/>
      <c r="AB406" s="309"/>
      <c r="AC406" s="309"/>
    </row>
    <row r="407" spans="2:29" s="253" customFormat="1" ht="27.6" customHeight="1" x14ac:dyDescent="0.35">
      <c r="B407" s="363" t="s">
        <v>2180</v>
      </c>
      <c r="C407" s="363" t="s">
        <v>2582</v>
      </c>
      <c r="D407" s="363"/>
      <c r="E407" s="327" t="s">
        <v>2181</v>
      </c>
      <c r="F407" s="326" t="s">
        <v>2159</v>
      </c>
      <c r="G407" s="365" t="s">
        <v>343</v>
      </c>
      <c r="H407" s="365" t="s">
        <v>778</v>
      </c>
      <c r="I407" s="365">
        <v>13126</v>
      </c>
      <c r="J407" s="350" t="s">
        <v>2182</v>
      </c>
      <c r="K407" s="350" t="s">
        <v>1364</v>
      </c>
      <c r="L407" s="350" t="s">
        <v>977</v>
      </c>
      <c r="M407" s="366">
        <v>114365</v>
      </c>
      <c r="N407" s="295">
        <v>30225240.852420002</v>
      </c>
      <c r="O407" s="295">
        <v>1166523</v>
      </c>
      <c r="P407" s="295">
        <v>0</v>
      </c>
      <c r="Q407" s="295"/>
      <c r="R407" s="295">
        <f t="shared" si="16"/>
        <v>31391763.852420002</v>
      </c>
      <c r="S407" s="295"/>
      <c r="T407" s="295"/>
      <c r="U407" s="253">
        <v>4</v>
      </c>
      <c r="V407" s="253">
        <v>3</v>
      </c>
      <c r="W407" s="253">
        <v>1965</v>
      </c>
      <c r="X407" s="282">
        <v>0</v>
      </c>
      <c r="Y407" s="348">
        <v>1</v>
      </c>
      <c r="Z407" s="254"/>
      <c r="AA407" s="295"/>
      <c r="AB407" s="309"/>
      <c r="AC407" s="309"/>
    </row>
    <row r="408" spans="2:29" s="253" customFormat="1" ht="27.6" customHeight="1" x14ac:dyDescent="0.35">
      <c r="B408" s="363" t="s">
        <v>1460</v>
      </c>
      <c r="C408" s="363" t="s">
        <v>2582</v>
      </c>
      <c r="D408" s="363"/>
      <c r="E408" s="364">
        <v>128230015</v>
      </c>
      <c r="F408" s="326" t="s">
        <v>2159</v>
      </c>
      <c r="G408" s="365" t="s">
        <v>343</v>
      </c>
      <c r="H408" s="365" t="s">
        <v>778</v>
      </c>
      <c r="I408" s="365">
        <v>13126</v>
      </c>
      <c r="J408" s="350" t="s">
        <v>2342</v>
      </c>
      <c r="K408" s="350" t="s">
        <v>1097</v>
      </c>
      <c r="L408" s="350" t="s">
        <v>1479</v>
      </c>
      <c r="M408" s="366">
        <v>41984</v>
      </c>
      <c r="N408" s="295">
        <v>11095846.735871999</v>
      </c>
      <c r="O408" s="295">
        <v>428236.79999999999</v>
      </c>
      <c r="P408" s="295">
        <v>0</v>
      </c>
      <c r="Q408" s="295"/>
      <c r="R408" s="295">
        <f t="shared" si="16"/>
        <v>11524083.535871999</v>
      </c>
      <c r="S408" s="295"/>
      <c r="T408" s="295"/>
      <c r="U408" s="253">
        <v>4</v>
      </c>
      <c r="V408" s="253">
        <v>3</v>
      </c>
      <c r="W408" s="253">
        <v>1951</v>
      </c>
      <c r="X408" s="282">
        <v>0</v>
      </c>
      <c r="Y408" s="348">
        <v>1</v>
      </c>
      <c r="Z408" s="254"/>
      <c r="AA408" s="295"/>
      <c r="AB408" s="309"/>
      <c r="AC408" s="309"/>
    </row>
    <row r="409" spans="2:29" s="253" customFormat="1" ht="27.6" customHeight="1" x14ac:dyDescent="0.35">
      <c r="B409" s="363" t="s">
        <v>2183</v>
      </c>
      <c r="C409" s="363" t="s">
        <v>2582</v>
      </c>
      <c r="D409" s="363"/>
      <c r="E409" s="327" t="s">
        <v>2184</v>
      </c>
      <c r="F409" s="326" t="s">
        <v>2159</v>
      </c>
      <c r="G409" s="365" t="s">
        <v>343</v>
      </c>
      <c r="H409" s="365" t="s">
        <v>778</v>
      </c>
      <c r="I409" s="365">
        <v>13126</v>
      </c>
      <c r="J409" s="350" t="s">
        <v>2185</v>
      </c>
      <c r="K409" s="350" t="s">
        <v>1364</v>
      </c>
      <c r="L409" s="350" t="s">
        <v>1365</v>
      </c>
      <c r="M409" s="366">
        <v>29400</v>
      </c>
      <c r="N409" s="295">
        <v>7770052.7352</v>
      </c>
      <c r="O409" s="295">
        <v>299880</v>
      </c>
      <c r="P409" s="295">
        <v>0</v>
      </c>
      <c r="Q409" s="295"/>
      <c r="R409" s="295">
        <f t="shared" si="16"/>
        <v>8069932.7352</v>
      </c>
      <c r="S409" s="295"/>
      <c r="T409" s="295"/>
      <c r="U409" s="253">
        <v>4</v>
      </c>
      <c r="V409" s="253">
        <v>3</v>
      </c>
      <c r="W409" s="253">
        <v>1951</v>
      </c>
      <c r="X409" s="282">
        <v>0</v>
      </c>
      <c r="Y409" s="348">
        <v>1</v>
      </c>
      <c r="Z409" s="254"/>
      <c r="AA409" s="295"/>
      <c r="AB409" s="309"/>
      <c r="AC409" s="309"/>
    </row>
    <row r="410" spans="2:29" s="253" customFormat="1" ht="27.6" customHeight="1" x14ac:dyDescent="0.35">
      <c r="B410" s="363" t="s">
        <v>2186</v>
      </c>
      <c r="C410" s="363" t="s">
        <v>2582</v>
      </c>
      <c r="D410" s="363"/>
      <c r="E410" s="327" t="s">
        <v>2187</v>
      </c>
      <c r="F410" s="326" t="s">
        <v>2159</v>
      </c>
      <c r="G410" s="365" t="s">
        <v>343</v>
      </c>
      <c r="H410" s="365" t="s">
        <v>778</v>
      </c>
      <c r="I410" s="365">
        <v>13126</v>
      </c>
      <c r="J410" s="350" t="s">
        <v>2188</v>
      </c>
      <c r="K410" s="350" t="s">
        <v>1364</v>
      </c>
      <c r="L410" s="350" t="s">
        <v>1365</v>
      </c>
      <c r="M410" s="366">
        <v>32285</v>
      </c>
      <c r="N410" s="295">
        <v>7770052.7352</v>
      </c>
      <c r="O410" s="295">
        <v>299880</v>
      </c>
      <c r="P410" s="295">
        <v>0</v>
      </c>
      <c r="Q410" s="295"/>
      <c r="R410" s="295">
        <f t="shared" si="16"/>
        <v>8069932.7352</v>
      </c>
      <c r="S410" s="295"/>
      <c r="T410" s="295"/>
      <c r="U410" s="253">
        <v>4</v>
      </c>
      <c r="V410" s="253">
        <v>3</v>
      </c>
      <c r="W410" s="253">
        <v>1951</v>
      </c>
      <c r="X410" s="282">
        <v>0</v>
      </c>
      <c r="Y410" s="348">
        <v>1</v>
      </c>
      <c r="Z410" s="254"/>
      <c r="AA410" s="295"/>
      <c r="AB410" s="309"/>
      <c r="AC410" s="309"/>
    </row>
    <row r="411" spans="2:29" s="253" customFormat="1" ht="27.6" customHeight="1" x14ac:dyDescent="0.35">
      <c r="B411" s="704" t="s">
        <v>3126</v>
      </c>
      <c r="C411" s="363" t="s">
        <v>2582</v>
      </c>
      <c r="D411" s="363"/>
      <c r="E411" s="367" t="s">
        <v>3127</v>
      </c>
      <c r="F411" s="304" t="s">
        <v>2321</v>
      </c>
      <c r="G411" s="368" t="s">
        <v>343</v>
      </c>
      <c r="H411" s="368" t="s">
        <v>778</v>
      </c>
      <c r="I411" s="368">
        <v>13126</v>
      </c>
      <c r="J411" s="253" t="s">
        <v>3128</v>
      </c>
      <c r="K411" s="253" t="s">
        <v>1364</v>
      </c>
      <c r="L411" s="304" t="s">
        <v>2323</v>
      </c>
      <c r="M411" s="309">
        <v>10260</v>
      </c>
      <c r="N411" s="281">
        <v>2722897.73977246</v>
      </c>
      <c r="O411" s="281">
        <v>170000</v>
      </c>
      <c r="P411" s="281">
        <v>0</v>
      </c>
      <c r="Q411" s="281"/>
      <c r="R411" s="295">
        <f t="shared" si="16"/>
        <v>2892897.73977246</v>
      </c>
      <c r="S411" s="281"/>
      <c r="T411" s="281"/>
      <c r="U411" s="253">
        <v>4</v>
      </c>
      <c r="V411" s="253">
        <v>4</v>
      </c>
      <c r="W411" s="253">
        <v>2010</v>
      </c>
      <c r="X411" s="348">
        <v>1</v>
      </c>
      <c r="Y411" s="348">
        <v>1</v>
      </c>
      <c r="Z411" s="362"/>
      <c r="AA411" s="281"/>
      <c r="AB411" s="309"/>
      <c r="AC411" s="309"/>
    </row>
    <row r="412" spans="2:29" s="253" customFormat="1" ht="27.6" customHeight="1" x14ac:dyDescent="0.35">
      <c r="B412" s="704" t="s">
        <v>3129</v>
      </c>
      <c r="C412" s="363" t="s">
        <v>2582</v>
      </c>
      <c r="D412" s="363"/>
      <c r="E412" s="367" t="s">
        <v>3130</v>
      </c>
      <c r="F412" s="304" t="s">
        <v>2321</v>
      </c>
      <c r="G412" s="368" t="s">
        <v>343</v>
      </c>
      <c r="H412" s="368" t="s">
        <v>778</v>
      </c>
      <c r="I412" s="368">
        <v>13126</v>
      </c>
      <c r="J412" s="253" t="s">
        <v>3131</v>
      </c>
      <c r="K412" s="253" t="s">
        <v>1364</v>
      </c>
      <c r="L412" s="304" t="s">
        <v>2323</v>
      </c>
      <c r="M412" s="309">
        <v>8082</v>
      </c>
      <c r="N412" s="281">
        <v>2144879.096768131</v>
      </c>
      <c r="O412" s="281">
        <v>170000</v>
      </c>
      <c r="P412" s="281">
        <v>0</v>
      </c>
      <c r="Q412" s="281"/>
      <c r="R412" s="295">
        <f t="shared" si="16"/>
        <v>2314879.096768131</v>
      </c>
      <c r="S412" s="281"/>
      <c r="T412" s="281"/>
      <c r="U412" s="253">
        <v>4</v>
      </c>
      <c r="V412" s="253">
        <v>4</v>
      </c>
      <c r="W412" s="253">
        <v>2010</v>
      </c>
      <c r="X412" s="348">
        <v>1</v>
      </c>
      <c r="Y412" s="348">
        <v>1</v>
      </c>
      <c r="Z412" s="362"/>
      <c r="AA412" s="281"/>
      <c r="AB412" s="309"/>
      <c r="AC412" s="309"/>
    </row>
    <row r="413" spans="2:29" s="253" customFormat="1" ht="27.6" customHeight="1" x14ac:dyDescent="0.35">
      <c r="B413" s="704" t="s">
        <v>3132</v>
      </c>
      <c r="C413" s="363" t="s">
        <v>2582</v>
      </c>
      <c r="D413" s="363"/>
      <c r="E413" s="367" t="s">
        <v>3133</v>
      </c>
      <c r="F413" s="304" t="s">
        <v>2321</v>
      </c>
      <c r="G413" s="368" t="s">
        <v>343</v>
      </c>
      <c r="H413" s="368" t="s">
        <v>778</v>
      </c>
      <c r="I413" s="368">
        <v>13126</v>
      </c>
      <c r="J413" s="253" t="s">
        <v>3134</v>
      </c>
      <c r="K413" s="253" t="s">
        <v>1364</v>
      </c>
      <c r="L413" s="304" t="s">
        <v>2323</v>
      </c>
      <c r="M413" s="309">
        <v>12599</v>
      </c>
      <c r="N413" s="281">
        <v>3343644.1153404703</v>
      </c>
      <c r="O413" s="281">
        <v>170000</v>
      </c>
      <c r="P413" s="281">
        <v>0</v>
      </c>
      <c r="Q413" s="281"/>
      <c r="R413" s="295">
        <f t="shared" si="16"/>
        <v>3513644.1153404703</v>
      </c>
      <c r="S413" s="281"/>
      <c r="T413" s="281"/>
      <c r="U413" s="253">
        <v>4</v>
      </c>
      <c r="V413" s="253">
        <v>4</v>
      </c>
      <c r="W413" s="253">
        <v>2010</v>
      </c>
      <c r="X413" s="348">
        <v>1</v>
      </c>
      <c r="Y413" s="348">
        <v>1</v>
      </c>
      <c r="Z413" s="362"/>
      <c r="AA413" s="281"/>
      <c r="AB413" s="309"/>
      <c r="AC413" s="309"/>
    </row>
    <row r="414" spans="2:29" s="253" customFormat="1" ht="27.6" customHeight="1" x14ac:dyDescent="0.35">
      <c r="B414" s="704" t="s">
        <v>3135</v>
      </c>
      <c r="C414" s="363" t="s">
        <v>2582</v>
      </c>
      <c r="D414" s="363"/>
      <c r="E414" s="367" t="s">
        <v>3136</v>
      </c>
      <c r="F414" s="304" t="s">
        <v>2321</v>
      </c>
      <c r="G414" s="368" t="s">
        <v>343</v>
      </c>
      <c r="H414" s="368" t="s">
        <v>778</v>
      </c>
      <c r="I414" s="368">
        <v>13126</v>
      </c>
      <c r="J414" s="253" t="s">
        <v>3137</v>
      </c>
      <c r="K414" s="253" t="s">
        <v>1364</v>
      </c>
      <c r="L414" s="304" t="s">
        <v>2323</v>
      </c>
      <c r="M414" s="309">
        <v>12599</v>
      </c>
      <c r="N414" s="281">
        <v>3343644.1153404703</v>
      </c>
      <c r="O414" s="281">
        <v>170000</v>
      </c>
      <c r="P414" s="281">
        <v>0</v>
      </c>
      <c r="Q414" s="281"/>
      <c r="R414" s="295">
        <f t="shared" si="16"/>
        <v>3513644.1153404703</v>
      </c>
      <c r="S414" s="281"/>
      <c r="T414" s="281"/>
      <c r="U414" s="253">
        <v>4</v>
      </c>
      <c r="V414" s="253">
        <v>4</v>
      </c>
      <c r="W414" s="253">
        <v>2010</v>
      </c>
      <c r="X414" s="348">
        <v>1</v>
      </c>
      <c r="Y414" s="348">
        <v>1</v>
      </c>
      <c r="Z414" s="362"/>
      <c r="AA414" s="281"/>
      <c r="AB414" s="309"/>
      <c r="AC414" s="309"/>
    </row>
    <row r="415" spans="2:29" s="253" customFormat="1" ht="27.6" customHeight="1" x14ac:dyDescent="0.35">
      <c r="B415" s="704" t="s">
        <v>3138</v>
      </c>
      <c r="C415" s="363" t="s">
        <v>2582</v>
      </c>
      <c r="D415" s="363"/>
      <c r="E415" s="367" t="s">
        <v>3139</v>
      </c>
      <c r="F415" s="304" t="s">
        <v>2321</v>
      </c>
      <c r="G415" s="368" t="s">
        <v>343</v>
      </c>
      <c r="H415" s="368" t="s">
        <v>778</v>
      </c>
      <c r="I415" s="368">
        <v>13126</v>
      </c>
      <c r="J415" s="253" t="s">
        <v>3140</v>
      </c>
      <c r="K415" s="253" t="s">
        <v>1364</v>
      </c>
      <c r="L415" s="304" t="s">
        <v>2323</v>
      </c>
      <c r="M415" s="309">
        <v>15880</v>
      </c>
      <c r="N415" s="281">
        <v>4214387.5348525019</v>
      </c>
      <c r="O415" s="281">
        <v>170000</v>
      </c>
      <c r="P415" s="281">
        <v>0</v>
      </c>
      <c r="Q415" s="281"/>
      <c r="R415" s="295">
        <f t="shared" si="16"/>
        <v>4384387.5348525019</v>
      </c>
      <c r="S415" s="281"/>
      <c r="T415" s="281"/>
      <c r="U415" s="253">
        <v>4</v>
      </c>
      <c r="V415" s="253">
        <v>4</v>
      </c>
      <c r="W415" s="253">
        <v>2010</v>
      </c>
      <c r="X415" s="348">
        <v>1</v>
      </c>
      <c r="Y415" s="348">
        <v>1</v>
      </c>
      <c r="Z415" s="362"/>
      <c r="AA415" s="281"/>
      <c r="AB415" s="309"/>
      <c r="AC415" s="309"/>
    </row>
    <row r="416" spans="2:29" s="253" customFormat="1" ht="27.6" customHeight="1" x14ac:dyDescent="0.35">
      <c r="B416" s="704" t="s">
        <v>3141</v>
      </c>
      <c r="C416" s="363" t="s">
        <v>2582</v>
      </c>
      <c r="D416" s="363"/>
      <c r="E416" s="367" t="s">
        <v>3142</v>
      </c>
      <c r="F416" s="304" t="s">
        <v>2321</v>
      </c>
      <c r="G416" s="368" t="s">
        <v>343</v>
      </c>
      <c r="H416" s="368" t="s">
        <v>778</v>
      </c>
      <c r="I416" s="368">
        <v>13126</v>
      </c>
      <c r="J416" s="253" t="s">
        <v>3143</v>
      </c>
      <c r="K416" s="253" t="s">
        <v>1364</v>
      </c>
      <c r="L416" s="304" t="s">
        <v>2323</v>
      </c>
      <c r="M416" s="309">
        <v>18295</v>
      </c>
      <c r="N416" s="281">
        <v>4855303.5233077155</v>
      </c>
      <c r="O416" s="281">
        <v>170000</v>
      </c>
      <c r="P416" s="281">
        <v>0</v>
      </c>
      <c r="Q416" s="281"/>
      <c r="R416" s="295">
        <f t="shared" si="16"/>
        <v>5025303.5233077155</v>
      </c>
      <c r="S416" s="281"/>
      <c r="T416" s="281"/>
      <c r="U416" s="253">
        <v>4</v>
      </c>
      <c r="V416" s="253">
        <v>4</v>
      </c>
      <c r="W416" s="253">
        <v>2010</v>
      </c>
      <c r="X416" s="348">
        <v>1</v>
      </c>
      <c r="Y416" s="348">
        <v>1</v>
      </c>
      <c r="Z416" s="362"/>
      <c r="AA416" s="281"/>
      <c r="AB416" s="309"/>
      <c r="AC416" s="309"/>
    </row>
    <row r="417" spans="2:29" s="253" customFormat="1" ht="27.6" customHeight="1" x14ac:dyDescent="0.35">
      <c r="B417" s="704" t="s">
        <v>3144</v>
      </c>
      <c r="C417" s="363" t="s">
        <v>2582</v>
      </c>
      <c r="D417" s="363"/>
      <c r="E417" s="367" t="s">
        <v>3145</v>
      </c>
      <c r="F417" s="304" t="s">
        <v>2321</v>
      </c>
      <c r="G417" s="368" t="s">
        <v>343</v>
      </c>
      <c r="H417" s="368" t="s">
        <v>778</v>
      </c>
      <c r="I417" s="368">
        <v>13126</v>
      </c>
      <c r="J417" s="253" t="s">
        <v>3146</v>
      </c>
      <c r="K417" s="253" t="s">
        <v>1364</v>
      </c>
      <c r="L417" s="304" t="s">
        <v>2323</v>
      </c>
      <c r="M417" s="309">
        <v>8082</v>
      </c>
      <c r="N417" s="281">
        <v>2144879.096768131</v>
      </c>
      <c r="O417" s="281">
        <v>170000</v>
      </c>
      <c r="P417" s="281">
        <v>0</v>
      </c>
      <c r="Q417" s="281"/>
      <c r="R417" s="295">
        <f t="shared" si="16"/>
        <v>2314879.096768131</v>
      </c>
      <c r="S417" s="281"/>
      <c r="T417" s="281"/>
      <c r="U417" s="253">
        <v>4</v>
      </c>
      <c r="V417" s="253">
        <v>4</v>
      </c>
      <c r="W417" s="253">
        <v>2010</v>
      </c>
      <c r="X417" s="348">
        <v>1</v>
      </c>
      <c r="Y417" s="348">
        <v>1</v>
      </c>
      <c r="Z417" s="362"/>
      <c r="AA417" s="281"/>
      <c r="AB417" s="309"/>
      <c r="AC417" s="309"/>
    </row>
    <row r="418" spans="2:29" s="253" customFormat="1" ht="27.6" customHeight="1" x14ac:dyDescent="0.35">
      <c r="B418" s="704" t="s">
        <v>3147</v>
      </c>
      <c r="C418" s="363" t="s">
        <v>2582</v>
      </c>
      <c r="D418" s="363"/>
      <c r="E418" s="367" t="s">
        <v>3148</v>
      </c>
      <c r="F418" s="304" t="s">
        <v>2321</v>
      </c>
      <c r="G418" s="368" t="s">
        <v>343</v>
      </c>
      <c r="H418" s="368" t="s">
        <v>778</v>
      </c>
      <c r="I418" s="368">
        <v>13126</v>
      </c>
      <c r="J418" s="253" t="s">
        <v>3149</v>
      </c>
      <c r="K418" s="253" t="s">
        <v>1364</v>
      </c>
      <c r="L418" s="304" t="s">
        <v>2323</v>
      </c>
      <c r="M418" s="309">
        <v>10260</v>
      </c>
      <c r="N418" s="281">
        <v>2722897.73977246</v>
      </c>
      <c r="O418" s="281">
        <v>170000</v>
      </c>
      <c r="P418" s="281">
        <v>0</v>
      </c>
      <c r="Q418" s="281"/>
      <c r="R418" s="295">
        <f t="shared" si="16"/>
        <v>2892897.73977246</v>
      </c>
      <c r="S418" s="281"/>
      <c r="T418" s="281"/>
      <c r="U418" s="253">
        <v>4</v>
      </c>
      <c r="V418" s="253">
        <v>4</v>
      </c>
      <c r="W418" s="253">
        <v>2010</v>
      </c>
      <c r="X418" s="348">
        <v>1</v>
      </c>
      <c r="Y418" s="348">
        <v>1</v>
      </c>
      <c r="Z418" s="362"/>
      <c r="AA418" s="281"/>
      <c r="AB418" s="309"/>
      <c r="AC418" s="309"/>
    </row>
    <row r="419" spans="2:29" s="253" customFormat="1" ht="27.6" customHeight="1" x14ac:dyDescent="0.35">
      <c r="B419" s="704" t="s">
        <v>3150</v>
      </c>
      <c r="C419" s="363" t="s">
        <v>2582</v>
      </c>
      <c r="D419" s="363"/>
      <c r="E419" s="367" t="s">
        <v>3151</v>
      </c>
      <c r="F419" s="304" t="s">
        <v>2321</v>
      </c>
      <c r="G419" s="368" t="s">
        <v>343</v>
      </c>
      <c r="H419" s="368" t="s">
        <v>778</v>
      </c>
      <c r="I419" s="368">
        <v>13126</v>
      </c>
      <c r="J419" s="253" t="s">
        <v>3152</v>
      </c>
      <c r="K419" s="253" t="s">
        <v>1364</v>
      </c>
      <c r="L419" s="304" t="s">
        <v>2323</v>
      </c>
      <c r="M419" s="309">
        <v>12599</v>
      </c>
      <c r="N419" s="281">
        <v>3343644.1153404703</v>
      </c>
      <c r="O419" s="281">
        <v>170000</v>
      </c>
      <c r="P419" s="281">
        <v>0</v>
      </c>
      <c r="Q419" s="281"/>
      <c r="R419" s="295">
        <f t="shared" si="16"/>
        <v>3513644.1153404703</v>
      </c>
      <c r="S419" s="281"/>
      <c r="T419" s="281"/>
      <c r="U419" s="253">
        <v>4</v>
      </c>
      <c r="V419" s="253">
        <v>4</v>
      </c>
      <c r="W419" s="253">
        <v>2010</v>
      </c>
      <c r="X419" s="348">
        <v>1</v>
      </c>
      <c r="Y419" s="348">
        <v>1</v>
      </c>
      <c r="Z419" s="362"/>
      <c r="AA419" s="281"/>
      <c r="AB419" s="309"/>
      <c r="AC419" s="309"/>
    </row>
    <row r="420" spans="2:29" s="253" customFormat="1" ht="27.6" customHeight="1" x14ac:dyDescent="0.35">
      <c r="B420" s="704" t="s">
        <v>3153</v>
      </c>
      <c r="C420" s="363" t="s">
        <v>2582</v>
      </c>
      <c r="D420" s="363"/>
      <c r="E420" s="367" t="s">
        <v>3154</v>
      </c>
      <c r="F420" s="304" t="s">
        <v>2321</v>
      </c>
      <c r="G420" s="368" t="s">
        <v>343</v>
      </c>
      <c r="H420" s="368" t="s">
        <v>778</v>
      </c>
      <c r="I420" s="368">
        <v>13126</v>
      </c>
      <c r="J420" s="253" t="s">
        <v>3155</v>
      </c>
      <c r="K420" s="253" t="s">
        <v>1364</v>
      </c>
      <c r="L420" s="304" t="s">
        <v>2323</v>
      </c>
      <c r="M420" s="309">
        <v>12599</v>
      </c>
      <c r="N420" s="281">
        <v>3343644.1153404703</v>
      </c>
      <c r="O420" s="281">
        <v>170000</v>
      </c>
      <c r="P420" s="281">
        <v>0</v>
      </c>
      <c r="Q420" s="281"/>
      <c r="R420" s="295">
        <f t="shared" si="16"/>
        <v>3513644.1153404703</v>
      </c>
      <c r="S420" s="281"/>
      <c r="T420" s="281"/>
      <c r="U420" s="253">
        <v>4</v>
      </c>
      <c r="V420" s="253">
        <v>4</v>
      </c>
      <c r="W420" s="253">
        <v>2010</v>
      </c>
      <c r="X420" s="348">
        <v>1</v>
      </c>
      <c r="Y420" s="348">
        <v>1</v>
      </c>
      <c r="Z420" s="362"/>
      <c r="AA420" s="281"/>
      <c r="AB420" s="309"/>
      <c r="AC420" s="309"/>
    </row>
    <row r="421" spans="2:29" s="253" customFormat="1" ht="27.6" customHeight="1" x14ac:dyDescent="0.35">
      <c r="B421" s="704" t="s">
        <v>3156</v>
      </c>
      <c r="C421" s="363" t="s">
        <v>2582</v>
      </c>
      <c r="D421" s="363"/>
      <c r="E421" s="367" t="s">
        <v>3157</v>
      </c>
      <c r="F421" s="304" t="s">
        <v>2321</v>
      </c>
      <c r="G421" s="368" t="s">
        <v>343</v>
      </c>
      <c r="H421" s="368" t="s">
        <v>778</v>
      </c>
      <c r="I421" s="368">
        <v>13126</v>
      </c>
      <c r="J421" s="253" t="s">
        <v>3158</v>
      </c>
      <c r="K421" s="253" t="s">
        <v>1364</v>
      </c>
      <c r="L421" s="304" t="s">
        <v>2323</v>
      </c>
      <c r="M421" s="309">
        <v>16729</v>
      </c>
      <c r="N421" s="281">
        <v>4439703.3419740247</v>
      </c>
      <c r="O421" s="281">
        <v>170000</v>
      </c>
      <c r="P421" s="281">
        <v>0</v>
      </c>
      <c r="Q421" s="281"/>
      <c r="R421" s="295">
        <f t="shared" si="16"/>
        <v>4609703.3419740247</v>
      </c>
      <c r="S421" s="281"/>
      <c r="T421" s="281"/>
      <c r="U421" s="253">
        <v>4</v>
      </c>
      <c r="V421" s="253">
        <v>4</v>
      </c>
      <c r="W421" s="253">
        <v>2010</v>
      </c>
      <c r="X421" s="348">
        <v>1</v>
      </c>
      <c r="Y421" s="348">
        <v>1</v>
      </c>
      <c r="Z421" s="362"/>
      <c r="AA421" s="281"/>
      <c r="AB421" s="309"/>
      <c r="AC421" s="309"/>
    </row>
    <row r="422" spans="2:29" s="253" customFormat="1" ht="27.6" customHeight="1" x14ac:dyDescent="0.35">
      <c r="B422" s="704" t="s">
        <v>3159</v>
      </c>
      <c r="C422" s="363" t="s">
        <v>2582</v>
      </c>
      <c r="D422" s="363"/>
      <c r="E422" s="367" t="s">
        <v>3160</v>
      </c>
      <c r="F422" s="304" t="s">
        <v>2321</v>
      </c>
      <c r="G422" s="368" t="s">
        <v>343</v>
      </c>
      <c r="H422" s="368" t="s">
        <v>778</v>
      </c>
      <c r="I422" s="368">
        <v>13126</v>
      </c>
      <c r="J422" s="253" t="s">
        <v>3161</v>
      </c>
      <c r="K422" s="253" t="s">
        <v>1364</v>
      </c>
      <c r="L422" s="304" t="s">
        <v>2323</v>
      </c>
      <c r="M422" s="309">
        <v>12567</v>
      </c>
      <c r="N422" s="281">
        <v>3335151.646756385</v>
      </c>
      <c r="O422" s="281">
        <v>170000</v>
      </c>
      <c r="P422" s="281">
        <v>0</v>
      </c>
      <c r="Q422" s="281"/>
      <c r="R422" s="295">
        <f t="shared" si="16"/>
        <v>3505151.646756385</v>
      </c>
      <c r="S422" s="281"/>
      <c r="T422" s="281"/>
      <c r="U422" s="253">
        <v>4</v>
      </c>
      <c r="V422" s="253">
        <v>4</v>
      </c>
      <c r="W422" s="253">
        <v>2010</v>
      </c>
      <c r="X422" s="348">
        <v>1</v>
      </c>
      <c r="Y422" s="348">
        <v>1</v>
      </c>
      <c r="Z422" s="362"/>
      <c r="AA422" s="281"/>
      <c r="AB422" s="309"/>
      <c r="AC422" s="309"/>
    </row>
    <row r="423" spans="2:29" s="406" customFormat="1" ht="27.6" customHeight="1" x14ac:dyDescent="0.35">
      <c r="B423" s="363" t="s">
        <v>2345</v>
      </c>
      <c r="C423" s="363"/>
      <c r="D423" s="363"/>
      <c r="E423" s="367">
        <v>1282300041</v>
      </c>
      <c r="F423" s="304" t="s">
        <v>2346</v>
      </c>
      <c r="G423" s="368" t="s">
        <v>2347</v>
      </c>
      <c r="H423" s="368" t="s">
        <v>778</v>
      </c>
      <c r="I423" s="368">
        <v>13126</v>
      </c>
      <c r="J423" s="253" t="s">
        <v>2348</v>
      </c>
      <c r="K423" s="253" t="s">
        <v>1364</v>
      </c>
      <c r="L423" s="253" t="s">
        <v>2048</v>
      </c>
      <c r="M423" s="309">
        <v>39339</v>
      </c>
      <c r="N423" s="281">
        <v>14326537.5</v>
      </c>
      <c r="O423" s="281">
        <v>353430</v>
      </c>
      <c r="P423" s="281">
        <v>0</v>
      </c>
      <c r="Q423" s="281"/>
      <c r="R423" s="295">
        <f t="shared" si="16"/>
        <v>14679967.5</v>
      </c>
      <c r="S423" s="281"/>
      <c r="T423" s="281"/>
      <c r="U423" s="253">
        <v>4</v>
      </c>
      <c r="V423" s="253">
        <v>4</v>
      </c>
      <c r="W423" s="253">
        <v>1912</v>
      </c>
      <c r="X423" s="348">
        <v>1</v>
      </c>
      <c r="Y423" s="348">
        <v>1</v>
      </c>
      <c r="Z423" s="254"/>
      <c r="AA423" s="281"/>
      <c r="AB423" s="309"/>
      <c r="AC423" s="309"/>
    </row>
    <row r="424" spans="2:29" s="253" customFormat="1" ht="27.6" customHeight="1" x14ac:dyDescent="0.35">
      <c r="B424" s="363" t="s">
        <v>1252</v>
      </c>
      <c r="C424" s="363" t="s">
        <v>2582</v>
      </c>
      <c r="D424" s="363"/>
      <c r="E424" s="327" t="s">
        <v>1253</v>
      </c>
      <c r="F424" s="326" t="s">
        <v>1255</v>
      </c>
      <c r="G424" s="365" t="s">
        <v>344</v>
      </c>
      <c r="H424" s="365" t="s">
        <v>778</v>
      </c>
      <c r="I424" s="365">
        <v>12901</v>
      </c>
      <c r="J424" s="350" t="s">
        <v>1254</v>
      </c>
      <c r="K424" s="350" t="s">
        <v>1364</v>
      </c>
      <c r="L424" s="350" t="s">
        <v>1365</v>
      </c>
      <c r="M424" s="366">
        <v>46350</v>
      </c>
      <c r="N424" s="407">
        <v>8012905.9019999998</v>
      </c>
      <c r="O424" s="408">
        <v>200848.2</v>
      </c>
      <c r="P424" s="295">
        <v>0</v>
      </c>
      <c r="Q424" s="295"/>
      <c r="R424" s="295">
        <f t="shared" ref="R424:R435" si="17">SUM(N424:Q424)</f>
        <v>8213754.102</v>
      </c>
      <c r="S424" s="295"/>
      <c r="T424" s="295"/>
      <c r="U424" s="253">
        <v>4</v>
      </c>
      <c r="V424" s="253">
        <v>4</v>
      </c>
      <c r="W424" s="253">
        <v>1958</v>
      </c>
      <c r="X424" s="297">
        <v>1</v>
      </c>
      <c r="Y424" s="348">
        <v>1</v>
      </c>
      <c r="Z424" s="254"/>
      <c r="AA424" s="407"/>
      <c r="AB424" s="309"/>
      <c r="AC424" s="309"/>
    </row>
    <row r="425" spans="2:29" s="253" customFormat="1" ht="27.6" customHeight="1" x14ac:dyDescent="0.35">
      <c r="B425" s="363" t="s">
        <v>1256</v>
      </c>
      <c r="C425" s="363" t="s">
        <v>2582</v>
      </c>
      <c r="D425" s="363"/>
      <c r="E425" s="364">
        <v>1282400008</v>
      </c>
      <c r="F425" s="326" t="s">
        <v>1255</v>
      </c>
      <c r="G425" s="365" t="s">
        <v>344</v>
      </c>
      <c r="H425" s="365" t="s">
        <v>778</v>
      </c>
      <c r="I425" s="365">
        <v>12901</v>
      </c>
      <c r="J425" s="350" t="s">
        <v>1257</v>
      </c>
      <c r="K425" s="350" t="s">
        <v>1364</v>
      </c>
      <c r="L425" s="350" t="s">
        <v>1365</v>
      </c>
      <c r="M425" s="366">
        <v>95935</v>
      </c>
      <c r="N425" s="407">
        <v>16345245.918000001</v>
      </c>
      <c r="O425" s="408">
        <v>286778.09999999998</v>
      </c>
      <c r="P425" s="295">
        <v>0</v>
      </c>
      <c r="Q425" s="295"/>
      <c r="R425" s="295">
        <f t="shared" si="17"/>
        <v>16632024.018000001</v>
      </c>
      <c r="S425" s="295"/>
      <c r="T425" s="295"/>
      <c r="U425" s="253">
        <v>4</v>
      </c>
      <c r="V425" s="400">
        <v>3</v>
      </c>
      <c r="W425" s="253">
        <v>1951</v>
      </c>
      <c r="X425" s="297">
        <v>1</v>
      </c>
      <c r="Y425" s="348">
        <v>1</v>
      </c>
      <c r="Z425" s="254"/>
      <c r="AA425" s="407"/>
      <c r="AB425" s="309"/>
      <c r="AC425" s="309"/>
    </row>
    <row r="426" spans="2:29" s="253" customFormat="1" ht="27.6" customHeight="1" x14ac:dyDescent="0.35">
      <c r="B426" s="363" t="s">
        <v>1937</v>
      </c>
      <c r="C426" s="363" t="s">
        <v>2582</v>
      </c>
      <c r="D426" s="363"/>
      <c r="E426" s="364">
        <v>1282400013</v>
      </c>
      <c r="F426" s="326" t="s">
        <v>1255</v>
      </c>
      <c r="G426" s="365" t="s">
        <v>344</v>
      </c>
      <c r="H426" s="365" t="s">
        <v>778</v>
      </c>
      <c r="I426" s="365">
        <v>12901</v>
      </c>
      <c r="J426" s="350" t="s">
        <v>315</v>
      </c>
      <c r="K426" s="350" t="s">
        <v>1364</v>
      </c>
      <c r="L426" s="350" t="s">
        <v>1365</v>
      </c>
      <c r="M426" s="366">
        <v>46748</v>
      </c>
      <c r="N426" s="407">
        <v>8290719.9359999998</v>
      </c>
      <c r="O426" s="408">
        <v>214307.1</v>
      </c>
      <c r="P426" s="295">
        <v>0</v>
      </c>
      <c r="Q426" s="295"/>
      <c r="R426" s="295">
        <f t="shared" si="17"/>
        <v>8505027.0360000003</v>
      </c>
      <c r="S426" s="295"/>
      <c r="T426" s="295"/>
      <c r="U426" s="253">
        <v>4</v>
      </c>
      <c r="V426" s="253">
        <v>4</v>
      </c>
      <c r="W426" s="253">
        <v>1960</v>
      </c>
      <c r="X426" s="297">
        <v>0.02</v>
      </c>
      <c r="Y426" s="348">
        <v>1</v>
      </c>
      <c r="Z426" s="254"/>
      <c r="AA426" s="407"/>
      <c r="AB426" s="309"/>
      <c r="AC426" s="309"/>
    </row>
    <row r="427" spans="2:29" s="253" customFormat="1" ht="27.6" customHeight="1" x14ac:dyDescent="0.35">
      <c r="B427" s="363" t="s">
        <v>1712</v>
      </c>
      <c r="C427" s="363" t="s">
        <v>2582</v>
      </c>
      <c r="D427" s="363"/>
      <c r="E427" s="327" t="s">
        <v>1713</v>
      </c>
      <c r="F427" s="326" t="s">
        <v>1255</v>
      </c>
      <c r="G427" s="365" t="s">
        <v>344</v>
      </c>
      <c r="H427" s="365" t="s">
        <v>778</v>
      </c>
      <c r="I427" s="365">
        <v>12901</v>
      </c>
      <c r="J427" s="350" t="s">
        <v>364</v>
      </c>
      <c r="K427" s="350" t="s">
        <v>1364</v>
      </c>
      <c r="L427" s="350" t="s">
        <v>1365</v>
      </c>
      <c r="M427" s="366">
        <v>46780</v>
      </c>
      <c r="N427" s="407">
        <v>7821453.534</v>
      </c>
      <c r="O427" s="408">
        <v>210165.9</v>
      </c>
      <c r="P427" s="295">
        <v>0</v>
      </c>
      <c r="Q427" s="295"/>
      <c r="R427" s="295">
        <f t="shared" si="17"/>
        <v>8031619.4340000004</v>
      </c>
      <c r="S427" s="295"/>
      <c r="T427" s="295"/>
      <c r="U427" s="253">
        <v>4</v>
      </c>
      <c r="V427" s="253">
        <v>4</v>
      </c>
      <c r="W427" s="253">
        <v>1961</v>
      </c>
      <c r="X427" s="297">
        <v>0.02</v>
      </c>
      <c r="Y427" s="348">
        <v>1</v>
      </c>
      <c r="Z427" s="254"/>
      <c r="AA427" s="407"/>
      <c r="AB427" s="309"/>
      <c r="AC427" s="309"/>
    </row>
    <row r="428" spans="2:29" s="253" customFormat="1" ht="27.6" customHeight="1" x14ac:dyDescent="0.35">
      <c r="B428" s="363" t="s">
        <v>365</v>
      </c>
      <c r="C428" s="363" t="s">
        <v>2725</v>
      </c>
      <c r="D428" s="363"/>
      <c r="E428" s="327" t="s">
        <v>366</v>
      </c>
      <c r="F428" s="326" t="s">
        <v>1255</v>
      </c>
      <c r="G428" s="365" t="s">
        <v>344</v>
      </c>
      <c r="H428" s="365" t="s">
        <v>778</v>
      </c>
      <c r="I428" s="365">
        <v>12901</v>
      </c>
      <c r="J428" s="350" t="s">
        <v>367</v>
      </c>
      <c r="K428" s="350" t="s">
        <v>1364</v>
      </c>
      <c r="L428" s="350" t="s">
        <v>1365</v>
      </c>
      <c r="M428" s="366">
        <v>48880</v>
      </c>
      <c r="N428" s="407">
        <v>8402053.6500000004</v>
      </c>
      <c r="O428" s="408">
        <v>215342.4</v>
      </c>
      <c r="P428" s="295">
        <v>0</v>
      </c>
      <c r="Q428" s="295"/>
      <c r="R428" s="295">
        <f t="shared" si="17"/>
        <v>8617396.0500000007</v>
      </c>
      <c r="S428" s="295"/>
      <c r="T428" s="295"/>
      <c r="U428" s="253">
        <v>4</v>
      </c>
      <c r="V428" s="253">
        <v>4</v>
      </c>
      <c r="W428" s="253">
        <v>1964</v>
      </c>
      <c r="X428" s="297">
        <v>1</v>
      </c>
      <c r="Y428" s="348">
        <v>1</v>
      </c>
      <c r="Z428" s="254"/>
      <c r="AA428" s="407"/>
      <c r="AB428" s="309"/>
      <c r="AC428" s="309"/>
    </row>
    <row r="429" spans="2:29" s="253" customFormat="1" ht="27.6" customHeight="1" x14ac:dyDescent="0.35">
      <c r="B429" s="363" t="s">
        <v>368</v>
      </c>
      <c r="C429" s="363" t="s">
        <v>2582</v>
      </c>
      <c r="D429" s="363"/>
      <c r="E429" s="364">
        <v>1282400022</v>
      </c>
      <c r="F429" s="326" t="s">
        <v>1255</v>
      </c>
      <c r="G429" s="365" t="s">
        <v>344</v>
      </c>
      <c r="H429" s="365" t="s">
        <v>778</v>
      </c>
      <c r="I429" s="365">
        <v>12901</v>
      </c>
      <c r="J429" s="350" t="s">
        <v>63</v>
      </c>
      <c r="K429" s="350" t="s">
        <v>1364</v>
      </c>
      <c r="L429" s="350" t="s">
        <v>977</v>
      </c>
      <c r="M429" s="366">
        <v>56300</v>
      </c>
      <c r="N429" s="407">
        <v>10618322.91</v>
      </c>
      <c r="O429" s="408">
        <v>247436.7</v>
      </c>
      <c r="P429" s="295">
        <v>0</v>
      </c>
      <c r="Q429" s="295"/>
      <c r="R429" s="295">
        <f t="shared" si="17"/>
        <v>10865759.609999999</v>
      </c>
      <c r="S429" s="295"/>
      <c r="T429" s="295"/>
      <c r="U429" s="253">
        <v>4</v>
      </c>
      <c r="V429" s="253">
        <v>4</v>
      </c>
      <c r="W429" s="253">
        <v>1967</v>
      </c>
      <c r="X429" s="297">
        <v>1</v>
      </c>
      <c r="Y429" s="348">
        <v>1</v>
      </c>
      <c r="Z429" s="254"/>
      <c r="AA429" s="407"/>
      <c r="AB429" s="309"/>
      <c r="AC429" s="309"/>
    </row>
    <row r="430" spans="2:29" s="253" customFormat="1" ht="27.6" customHeight="1" x14ac:dyDescent="0.35">
      <c r="B430" s="363" t="s">
        <v>64</v>
      </c>
      <c r="C430" s="363" t="s">
        <v>2582</v>
      </c>
      <c r="D430" s="363"/>
      <c r="E430" s="364">
        <v>1282400023</v>
      </c>
      <c r="F430" s="326" t="s">
        <v>1255</v>
      </c>
      <c r="G430" s="365" t="s">
        <v>344</v>
      </c>
      <c r="H430" s="365" t="s">
        <v>778</v>
      </c>
      <c r="I430" s="365">
        <v>12901</v>
      </c>
      <c r="J430" s="350" t="s">
        <v>65</v>
      </c>
      <c r="K430" s="350" t="s">
        <v>1364</v>
      </c>
      <c r="L430" s="350" t="s">
        <v>1076</v>
      </c>
      <c r="M430" s="366">
        <v>62000</v>
      </c>
      <c r="N430" s="407">
        <v>11703566.496000001</v>
      </c>
      <c r="O430" s="408">
        <v>268142.7</v>
      </c>
      <c r="P430" s="295">
        <v>0</v>
      </c>
      <c r="Q430" s="295"/>
      <c r="R430" s="295">
        <f t="shared" si="17"/>
        <v>11971709.196</v>
      </c>
      <c r="S430" s="295"/>
      <c r="T430" s="295"/>
      <c r="U430" s="253">
        <v>4</v>
      </c>
      <c r="V430" s="253">
        <v>4</v>
      </c>
      <c r="W430" s="253">
        <v>1968</v>
      </c>
      <c r="X430" s="297">
        <v>1</v>
      </c>
      <c r="Y430" s="348">
        <v>1</v>
      </c>
      <c r="Z430" s="254"/>
      <c r="AA430" s="407"/>
      <c r="AB430" s="309"/>
      <c r="AC430" s="309"/>
    </row>
    <row r="431" spans="2:29" s="253" customFormat="1" ht="27.6" customHeight="1" x14ac:dyDescent="0.35">
      <c r="B431" s="363" t="s">
        <v>66</v>
      </c>
      <c r="C431" s="363" t="s">
        <v>2582</v>
      </c>
      <c r="D431" s="363"/>
      <c r="E431" s="364">
        <v>1282400024</v>
      </c>
      <c r="F431" s="326" t="s">
        <v>1255</v>
      </c>
      <c r="G431" s="365" t="s">
        <v>344</v>
      </c>
      <c r="H431" s="365" t="s">
        <v>778</v>
      </c>
      <c r="I431" s="365">
        <v>12901</v>
      </c>
      <c r="J431" s="350" t="s">
        <v>67</v>
      </c>
      <c r="K431" s="350" t="s">
        <v>1364</v>
      </c>
      <c r="L431" s="350" t="s">
        <v>977</v>
      </c>
      <c r="M431" s="366">
        <v>56270</v>
      </c>
      <c r="N431" s="407">
        <v>10572540.822000001</v>
      </c>
      <c r="O431" s="408">
        <v>255719.1</v>
      </c>
      <c r="P431" s="295">
        <v>0</v>
      </c>
      <c r="Q431" s="295"/>
      <c r="R431" s="295">
        <f t="shared" si="17"/>
        <v>10828259.922</v>
      </c>
      <c r="S431" s="295"/>
      <c r="T431" s="295"/>
      <c r="U431" s="253">
        <v>4</v>
      </c>
      <c r="V431" s="253">
        <v>4</v>
      </c>
      <c r="W431" s="253">
        <v>1968</v>
      </c>
      <c r="X431" s="297">
        <v>1</v>
      </c>
      <c r="Y431" s="348">
        <v>1</v>
      </c>
      <c r="Z431" s="254"/>
      <c r="AA431" s="407"/>
      <c r="AB431" s="309"/>
      <c r="AC431" s="309"/>
    </row>
    <row r="432" spans="2:29" s="253" customFormat="1" ht="27.6" customHeight="1" x14ac:dyDescent="0.35">
      <c r="B432" s="363" t="s">
        <v>68</v>
      </c>
      <c r="C432" s="363" t="s">
        <v>2582</v>
      </c>
      <c r="D432" s="363"/>
      <c r="E432" s="364">
        <v>1282400030</v>
      </c>
      <c r="F432" s="326" t="s">
        <v>1255</v>
      </c>
      <c r="G432" s="365" t="s">
        <v>344</v>
      </c>
      <c r="H432" s="365" t="s">
        <v>778</v>
      </c>
      <c r="I432" s="365">
        <v>12901</v>
      </c>
      <c r="J432" s="350" t="s">
        <v>69</v>
      </c>
      <c r="K432" s="350" t="s">
        <v>1364</v>
      </c>
      <c r="L432" s="350" t="s">
        <v>977</v>
      </c>
      <c r="M432" s="366">
        <v>62512</v>
      </c>
      <c r="N432" s="407">
        <v>11419509.450000001</v>
      </c>
      <c r="O432" s="408">
        <v>292989.90000000002</v>
      </c>
      <c r="P432" s="295">
        <v>0</v>
      </c>
      <c r="Q432" s="295"/>
      <c r="R432" s="295">
        <f t="shared" si="17"/>
        <v>11712499.350000001</v>
      </c>
      <c r="S432" s="295"/>
      <c r="T432" s="295"/>
      <c r="U432" s="253">
        <v>4</v>
      </c>
      <c r="V432" s="253">
        <v>4</v>
      </c>
      <c r="W432" s="253">
        <v>1970</v>
      </c>
      <c r="X432" s="297">
        <v>0.02</v>
      </c>
      <c r="Y432" s="348">
        <v>1</v>
      </c>
      <c r="Z432" s="254"/>
      <c r="AA432" s="407"/>
      <c r="AB432" s="309"/>
      <c r="AC432" s="309"/>
    </row>
    <row r="433" spans="2:29" s="253" customFormat="1" ht="27.6" customHeight="1" x14ac:dyDescent="0.35">
      <c r="B433" s="363" t="s">
        <v>70</v>
      </c>
      <c r="C433" s="363" t="s">
        <v>2582</v>
      </c>
      <c r="D433" s="363"/>
      <c r="E433" s="364">
        <v>1282400033</v>
      </c>
      <c r="F433" s="326" t="s">
        <v>1255</v>
      </c>
      <c r="G433" s="365" t="s">
        <v>344</v>
      </c>
      <c r="H433" s="365" t="s">
        <v>778</v>
      </c>
      <c r="I433" s="365">
        <v>12901</v>
      </c>
      <c r="J433" s="350" t="s">
        <v>71</v>
      </c>
      <c r="K433" s="350" t="s">
        <v>1364</v>
      </c>
      <c r="L433" s="350" t="s">
        <v>977</v>
      </c>
      <c r="M433" s="366">
        <v>62595</v>
      </c>
      <c r="N433" s="407">
        <v>11474656.056000002</v>
      </c>
      <c r="O433" s="408">
        <v>304378.2</v>
      </c>
      <c r="P433" s="295">
        <v>0</v>
      </c>
      <c r="Q433" s="295"/>
      <c r="R433" s="295">
        <f t="shared" si="17"/>
        <v>11779034.256000001</v>
      </c>
      <c r="S433" s="295"/>
      <c r="T433" s="295"/>
      <c r="U433" s="253">
        <v>4</v>
      </c>
      <c r="V433" s="253">
        <v>4</v>
      </c>
      <c r="W433" s="253">
        <v>1972</v>
      </c>
      <c r="X433" s="297">
        <v>0.02</v>
      </c>
      <c r="Y433" s="348">
        <v>1</v>
      </c>
      <c r="Z433" s="254"/>
      <c r="AA433" s="407"/>
      <c r="AB433" s="309"/>
      <c r="AC433" s="309"/>
    </row>
    <row r="434" spans="2:29" s="253" customFormat="1" ht="27.6" customHeight="1" x14ac:dyDescent="0.35">
      <c r="B434" s="363" t="s">
        <v>72</v>
      </c>
      <c r="C434" s="363" t="s">
        <v>2582</v>
      </c>
      <c r="D434" s="363"/>
      <c r="E434" s="364">
        <v>1282400035</v>
      </c>
      <c r="F434" s="326" t="s">
        <v>1255</v>
      </c>
      <c r="G434" s="365" t="s">
        <v>344</v>
      </c>
      <c r="H434" s="365" t="s">
        <v>778</v>
      </c>
      <c r="I434" s="365">
        <v>12901</v>
      </c>
      <c r="J434" s="350" t="s">
        <v>73</v>
      </c>
      <c r="K434" s="350" t="s">
        <v>1364</v>
      </c>
      <c r="L434" s="350" t="s">
        <v>1365</v>
      </c>
      <c r="M434" s="366">
        <v>62627</v>
      </c>
      <c r="N434" s="407">
        <v>11561017.721999999</v>
      </c>
      <c r="O434" s="408">
        <v>279531</v>
      </c>
      <c r="P434" s="295">
        <v>0</v>
      </c>
      <c r="Q434" s="295"/>
      <c r="R434" s="295">
        <f t="shared" si="17"/>
        <v>11840548.721999999</v>
      </c>
      <c r="S434" s="295"/>
      <c r="T434" s="295"/>
      <c r="U434" s="253">
        <v>4</v>
      </c>
      <c r="V434" s="253">
        <v>4</v>
      </c>
      <c r="W434" s="253">
        <v>1972</v>
      </c>
      <c r="X434" s="297">
        <v>0</v>
      </c>
      <c r="Y434" s="348">
        <v>1</v>
      </c>
      <c r="Z434" s="254"/>
      <c r="AA434" s="407"/>
      <c r="AB434" s="309"/>
      <c r="AC434" s="309"/>
    </row>
    <row r="435" spans="2:29" s="253" customFormat="1" ht="27.6" customHeight="1" x14ac:dyDescent="0.35">
      <c r="B435" s="363" t="s">
        <v>796</v>
      </c>
      <c r="C435" s="363" t="s">
        <v>2582</v>
      </c>
      <c r="D435" s="363"/>
      <c r="E435" s="364">
        <v>1282400036</v>
      </c>
      <c r="F435" s="326" t="s">
        <v>1255</v>
      </c>
      <c r="G435" s="365" t="s">
        <v>344</v>
      </c>
      <c r="H435" s="365" t="s">
        <v>778</v>
      </c>
      <c r="I435" s="365">
        <v>12901</v>
      </c>
      <c r="J435" s="350" t="s">
        <v>797</v>
      </c>
      <c r="K435" s="350" t="s">
        <v>1364</v>
      </c>
      <c r="L435" s="350" t="s">
        <v>977</v>
      </c>
      <c r="M435" s="366">
        <v>62046</v>
      </c>
      <c r="N435" s="407">
        <v>11318580.756000001</v>
      </c>
      <c r="O435" s="408">
        <v>254683.80000000002</v>
      </c>
      <c r="P435" s="295">
        <v>0</v>
      </c>
      <c r="Q435" s="295"/>
      <c r="R435" s="295">
        <f t="shared" si="17"/>
        <v>11573264.556000002</v>
      </c>
      <c r="S435" s="295"/>
      <c r="T435" s="295"/>
      <c r="U435" s="253">
        <v>4</v>
      </c>
      <c r="V435" s="253">
        <v>4</v>
      </c>
      <c r="W435" s="253">
        <v>1972</v>
      </c>
      <c r="X435" s="297">
        <v>0.02</v>
      </c>
      <c r="Y435" s="348">
        <v>1</v>
      </c>
      <c r="Z435" s="254"/>
      <c r="AA435" s="407"/>
      <c r="AB435" s="309"/>
      <c r="AC435" s="309"/>
    </row>
    <row r="436" spans="2:29" s="253" customFormat="1" ht="27.6" customHeight="1" x14ac:dyDescent="0.35">
      <c r="B436" s="363" t="s">
        <v>799</v>
      </c>
      <c r="C436" s="363" t="s">
        <v>2582</v>
      </c>
      <c r="D436" s="363"/>
      <c r="E436" s="364">
        <v>1282500006</v>
      </c>
      <c r="F436" s="304" t="s">
        <v>801</v>
      </c>
      <c r="G436" s="365" t="s">
        <v>345</v>
      </c>
      <c r="H436" s="365" t="s">
        <v>778</v>
      </c>
      <c r="I436" s="365">
        <v>13676</v>
      </c>
      <c r="J436" s="350" t="s">
        <v>800</v>
      </c>
      <c r="K436" s="350" t="s">
        <v>1364</v>
      </c>
      <c r="L436" s="350" t="s">
        <v>1683</v>
      </c>
      <c r="M436" s="366">
        <v>195700</v>
      </c>
      <c r="N436" s="295">
        <v>37043952.204000004</v>
      </c>
      <c r="O436" s="295">
        <v>840663.6</v>
      </c>
      <c r="P436" s="295">
        <v>0</v>
      </c>
      <c r="Q436" s="295"/>
      <c r="R436" s="295">
        <f t="shared" ref="R436:R450" si="18">SUM(N436:Q436)</f>
        <v>37884615.804000005</v>
      </c>
      <c r="S436" s="295"/>
      <c r="T436" s="295"/>
      <c r="U436" s="253">
        <v>4</v>
      </c>
      <c r="V436" s="253">
        <v>3</v>
      </c>
      <c r="W436" s="253">
        <v>1972</v>
      </c>
      <c r="X436" s="297">
        <v>0.5</v>
      </c>
      <c r="Y436" s="297">
        <v>1</v>
      </c>
      <c r="Z436" s="254"/>
      <c r="AA436" s="295"/>
      <c r="AB436" s="309"/>
      <c r="AC436" s="309"/>
    </row>
    <row r="437" spans="2:29" s="253" customFormat="1" ht="27.6" customHeight="1" x14ac:dyDescent="0.35">
      <c r="B437" s="363" t="s">
        <v>1455</v>
      </c>
      <c r="C437" s="363" t="s">
        <v>2582</v>
      </c>
      <c r="D437" s="363"/>
      <c r="E437" s="364">
        <v>1282500018</v>
      </c>
      <c r="F437" s="304" t="s">
        <v>801</v>
      </c>
      <c r="G437" s="365" t="s">
        <v>345</v>
      </c>
      <c r="H437" s="365" t="s">
        <v>778</v>
      </c>
      <c r="I437" s="365">
        <v>13676</v>
      </c>
      <c r="J437" s="350" t="s">
        <v>2340</v>
      </c>
      <c r="K437" s="350" t="s">
        <v>1364</v>
      </c>
      <c r="L437" s="350" t="s">
        <v>794</v>
      </c>
      <c r="M437" s="366">
        <v>71157</v>
      </c>
      <c r="N437" s="295">
        <v>12678516.870000001</v>
      </c>
      <c r="O437" s="295">
        <v>310590</v>
      </c>
      <c r="P437" s="295">
        <v>0</v>
      </c>
      <c r="Q437" s="295"/>
      <c r="R437" s="295">
        <f t="shared" si="18"/>
        <v>12989106.870000001</v>
      </c>
      <c r="S437" s="295"/>
      <c r="T437" s="295"/>
      <c r="U437" s="253">
        <v>4</v>
      </c>
      <c r="V437" s="253">
        <v>3</v>
      </c>
      <c r="W437" s="253">
        <v>1959</v>
      </c>
      <c r="X437" s="297">
        <v>0.05</v>
      </c>
      <c r="Y437" s="297">
        <v>1</v>
      </c>
      <c r="Z437" s="254"/>
      <c r="AA437" s="295"/>
      <c r="AB437" s="309"/>
      <c r="AC437" s="309"/>
    </row>
    <row r="438" spans="2:29" s="253" customFormat="1" ht="27.6" customHeight="1" x14ac:dyDescent="0.35">
      <c r="B438" s="363" t="s">
        <v>153</v>
      </c>
      <c r="C438" s="363" t="s">
        <v>2582</v>
      </c>
      <c r="D438" s="363"/>
      <c r="E438" s="327" t="s">
        <v>154</v>
      </c>
      <c r="F438" s="304" t="s">
        <v>801</v>
      </c>
      <c r="G438" s="365" t="s">
        <v>345</v>
      </c>
      <c r="H438" s="365" t="s">
        <v>778</v>
      </c>
      <c r="I438" s="365">
        <v>13676</v>
      </c>
      <c r="J438" s="350" t="s">
        <v>2341</v>
      </c>
      <c r="K438" s="350" t="s">
        <v>1364</v>
      </c>
      <c r="L438" s="350" t="s">
        <v>794</v>
      </c>
      <c r="M438" s="366">
        <v>71157</v>
      </c>
      <c r="N438" s="295">
        <v>12759676.026000001</v>
      </c>
      <c r="O438" s="295">
        <v>309554.7</v>
      </c>
      <c r="P438" s="295">
        <v>0</v>
      </c>
      <c r="Q438" s="295"/>
      <c r="R438" s="295">
        <f t="shared" si="18"/>
        <v>13069230.726</v>
      </c>
      <c r="S438" s="295"/>
      <c r="T438" s="295"/>
      <c r="U438" s="253">
        <v>4</v>
      </c>
      <c r="V438" s="253">
        <v>3</v>
      </c>
      <c r="W438" s="253">
        <v>1961</v>
      </c>
      <c r="X438" s="297">
        <v>0.05</v>
      </c>
      <c r="Y438" s="297">
        <v>1</v>
      </c>
      <c r="Z438" s="254"/>
      <c r="AA438" s="295"/>
      <c r="AB438" s="309"/>
      <c r="AC438" s="309"/>
    </row>
    <row r="439" spans="2:29" s="253" customFormat="1" ht="27.6" customHeight="1" x14ac:dyDescent="0.35">
      <c r="B439" s="363" t="s">
        <v>155</v>
      </c>
      <c r="C439" s="363" t="s">
        <v>2582</v>
      </c>
      <c r="D439" s="363"/>
      <c r="E439" s="364">
        <v>1282500023</v>
      </c>
      <c r="F439" s="304" t="s">
        <v>801</v>
      </c>
      <c r="G439" s="365" t="s">
        <v>345</v>
      </c>
      <c r="H439" s="365" t="s">
        <v>778</v>
      </c>
      <c r="I439" s="365">
        <v>13676</v>
      </c>
      <c r="J439" s="350" t="s">
        <v>156</v>
      </c>
      <c r="K439" s="350" t="s">
        <v>1364</v>
      </c>
      <c r="L439" s="350" t="s">
        <v>1847</v>
      </c>
      <c r="M439" s="366">
        <v>165900</v>
      </c>
      <c r="N439" s="295">
        <v>28213211.73</v>
      </c>
      <c r="O439" s="295">
        <v>684333.3</v>
      </c>
      <c r="P439" s="295">
        <v>0</v>
      </c>
      <c r="Q439" s="295"/>
      <c r="R439" s="295">
        <f t="shared" si="18"/>
        <v>28897545.030000001</v>
      </c>
      <c r="S439" s="295"/>
      <c r="T439" s="295"/>
      <c r="U439" s="253">
        <v>4</v>
      </c>
      <c r="V439" s="253">
        <v>3</v>
      </c>
      <c r="W439" s="253">
        <v>1966</v>
      </c>
      <c r="X439" s="297">
        <v>0.1</v>
      </c>
      <c r="Y439" s="297">
        <v>1</v>
      </c>
      <c r="Z439" s="254"/>
      <c r="AA439" s="295"/>
      <c r="AB439" s="309"/>
      <c r="AC439" s="309"/>
    </row>
    <row r="440" spans="2:29" s="253" customFormat="1" ht="27.6" customHeight="1" x14ac:dyDescent="0.35">
      <c r="B440" s="363" t="s">
        <v>157</v>
      </c>
      <c r="C440" s="363" t="s">
        <v>2582</v>
      </c>
      <c r="D440" s="363"/>
      <c r="E440" s="364">
        <v>1282500028</v>
      </c>
      <c r="F440" s="304" t="s">
        <v>801</v>
      </c>
      <c r="G440" s="365" t="s">
        <v>345</v>
      </c>
      <c r="H440" s="365" t="s">
        <v>778</v>
      </c>
      <c r="I440" s="365">
        <v>13676</v>
      </c>
      <c r="J440" s="350" t="s">
        <v>675</v>
      </c>
      <c r="K440" s="350" t="s">
        <v>1364</v>
      </c>
      <c r="L440" s="350" t="s">
        <v>1847</v>
      </c>
      <c r="M440" s="366">
        <v>173100</v>
      </c>
      <c r="N440" s="295">
        <v>29504474.712000001</v>
      </c>
      <c r="O440" s="295">
        <v>713321.70000000007</v>
      </c>
      <c r="P440" s="295">
        <v>0</v>
      </c>
      <c r="Q440" s="295"/>
      <c r="R440" s="295">
        <f t="shared" si="18"/>
        <v>30217796.412</v>
      </c>
      <c r="S440" s="295"/>
      <c r="T440" s="295"/>
      <c r="U440" s="253">
        <v>4</v>
      </c>
      <c r="V440" s="253">
        <v>3</v>
      </c>
      <c r="W440" s="253">
        <v>1969</v>
      </c>
      <c r="X440" s="297">
        <v>0.05</v>
      </c>
      <c r="Y440" s="297">
        <v>1</v>
      </c>
      <c r="Z440" s="254"/>
      <c r="AA440" s="295"/>
      <c r="AB440" s="309"/>
      <c r="AC440" s="309"/>
    </row>
    <row r="441" spans="2:29" s="253" customFormat="1" ht="27.6" customHeight="1" x14ac:dyDescent="0.35">
      <c r="B441" s="363" t="s">
        <v>3162</v>
      </c>
      <c r="C441" s="363" t="s">
        <v>2582</v>
      </c>
      <c r="D441" s="363"/>
      <c r="E441" s="364">
        <v>1282500034</v>
      </c>
      <c r="F441" s="304" t="s">
        <v>801</v>
      </c>
      <c r="G441" s="365" t="s">
        <v>345</v>
      </c>
      <c r="H441" s="365" t="s">
        <v>778</v>
      </c>
      <c r="I441" s="365">
        <v>13676</v>
      </c>
      <c r="J441" s="350" t="s">
        <v>3163</v>
      </c>
      <c r="K441" s="350" t="s">
        <v>1364</v>
      </c>
      <c r="L441" s="253" t="s">
        <v>2048</v>
      </c>
      <c r="M441" s="309">
        <v>6347</v>
      </c>
      <c r="N441" s="281">
        <v>1175374.5985556403</v>
      </c>
      <c r="O441" s="281">
        <v>61200</v>
      </c>
      <c r="P441" s="281">
        <v>0</v>
      </c>
      <c r="Q441" s="281"/>
      <c r="R441" s="295">
        <f t="shared" si="18"/>
        <v>1236574.5985556403</v>
      </c>
      <c r="S441" s="295"/>
      <c r="T441" s="295"/>
      <c r="U441" s="253">
        <v>4</v>
      </c>
      <c r="V441" s="253">
        <v>1</v>
      </c>
      <c r="W441" s="253">
        <v>2006</v>
      </c>
      <c r="X441" s="297">
        <v>1</v>
      </c>
      <c r="Y441" s="297">
        <v>1</v>
      </c>
      <c r="Z441" s="362"/>
      <c r="AA441" s="281"/>
      <c r="AB441" s="309"/>
      <c r="AC441" s="309"/>
    </row>
    <row r="442" spans="2:29" s="253" customFormat="1" ht="27.6" customHeight="1" x14ac:dyDescent="0.35">
      <c r="B442" s="363" t="s">
        <v>3164</v>
      </c>
      <c r="C442" s="363" t="s">
        <v>2582</v>
      </c>
      <c r="D442" s="363"/>
      <c r="E442" s="364">
        <v>1282500035</v>
      </c>
      <c r="F442" s="304" t="s">
        <v>801</v>
      </c>
      <c r="G442" s="365" t="s">
        <v>345</v>
      </c>
      <c r="H442" s="365" t="s">
        <v>778</v>
      </c>
      <c r="I442" s="365">
        <v>13676</v>
      </c>
      <c r="J442" s="350" t="s">
        <v>3165</v>
      </c>
      <c r="K442" s="350" t="s">
        <v>1364</v>
      </c>
      <c r="L442" s="253" t="s">
        <v>2048</v>
      </c>
      <c r="M442" s="309">
        <v>9472</v>
      </c>
      <c r="N442" s="281">
        <v>1754080.3840427012</v>
      </c>
      <c r="O442" s="281">
        <v>61200</v>
      </c>
      <c r="P442" s="281">
        <v>0</v>
      </c>
      <c r="Q442" s="281"/>
      <c r="R442" s="295">
        <f t="shared" si="18"/>
        <v>1815280.3840427012</v>
      </c>
      <c r="S442" s="295"/>
      <c r="T442" s="295"/>
      <c r="U442" s="253">
        <v>4</v>
      </c>
      <c r="V442" s="253">
        <v>1</v>
      </c>
      <c r="W442" s="253">
        <v>2006</v>
      </c>
      <c r="X442" s="297">
        <v>1</v>
      </c>
      <c r="Y442" s="297">
        <v>1</v>
      </c>
      <c r="Z442" s="362"/>
      <c r="AA442" s="281"/>
      <c r="AB442" s="309"/>
      <c r="AC442" s="309"/>
    </row>
    <row r="443" spans="2:29" s="253" customFormat="1" ht="27.6" customHeight="1" x14ac:dyDescent="0.35">
      <c r="B443" s="363" t="s">
        <v>3166</v>
      </c>
      <c r="C443" s="363" t="s">
        <v>2582</v>
      </c>
      <c r="D443" s="363"/>
      <c r="E443" s="364">
        <v>1282500036</v>
      </c>
      <c r="F443" s="304" t="s">
        <v>801</v>
      </c>
      <c r="G443" s="365" t="s">
        <v>345</v>
      </c>
      <c r="H443" s="365" t="s">
        <v>778</v>
      </c>
      <c r="I443" s="365">
        <v>13676</v>
      </c>
      <c r="J443" s="350" t="s">
        <v>3167</v>
      </c>
      <c r="K443" s="350" t="s">
        <v>1364</v>
      </c>
      <c r="L443" s="253" t="s">
        <v>2048</v>
      </c>
      <c r="M443" s="309">
        <v>9472</v>
      </c>
      <c r="N443" s="281">
        <v>1754080.3840427012</v>
      </c>
      <c r="O443" s="281">
        <v>61200</v>
      </c>
      <c r="P443" s="281">
        <v>0</v>
      </c>
      <c r="Q443" s="281"/>
      <c r="R443" s="295">
        <f t="shared" si="18"/>
        <v>1815280.3840427012</v>
      </c>
      <c r="S443" s="295"/>
      <c r="T443" s="295"/>
      <c r="U443" s="253">
        <v>4</v>
      </c>
      <c r="V443" s="253">
        <v>1</v>
      </c>
      <c r="W443" s="253">
        <v>2006</v>
      </c>
      <c r="X443" s="297">
        <v>1</v>
      </c>
      <c r="Y443" s="297">
        <v>1</v>
      </c>
      <c r="Z443" s="362"/>
      <c r="AA443" s="281"/>
      <c r="AB443" s="309"/>
      <c r="AC443" s="309"/>
    </row>
    <row r="444" spans="2:29" s="253" customFormat="1" ht="27.6" customHeight="1" x14ac:dyDescent="0.35">
      <c r="B444" s="363" t="s">
        <v>3168</v>
      </c>
      <c r="C444" s="363" t="s">
        <v>2582</v>
      </c>
      <c r="D444" s="363"/>
      <c r="E444" s="364">
        <v>1282500037</v>
      </c>
      <c r="F444" s="304" t="s">
        <v>801</v>
      </c>
      <c r="G444" s="365" t="s">
        <v>345</v>
      </c>
      <c r="H444" s="365" t="s">
        <v>778</v>
      </c>
      <c r="I444" s="365">
        <v>13676</v>
      </c>
      <c r="J444" s="350" t="s">
        <v>3169</v>
      </c>
      <c r="K444" s="350" t="s">
        <v>1364</v>
      </c>
      <c r="L444" s="253" t="s">
        <v>2048</v>
      </c>
      <c r="M444" s="309">
        <v>6347</v>
      </c>
      <c r="N444" s="281">
        <v>1175374.5985556403</v>
      </c>
      <c r="O444" s="281">
        <v>61200</v>
      </c>
      <c r="P444" s="281">
        <v>0</v>
      </c>
      <c r="Q444" s="281"/>
      <c r="R444" s="295">
        <f t="shared" si="18"/>
        <v>1236574.5985556403</v>
      </c>
      <c r="S444" s="295"/>
      <c r="T444" s="295"/>
      <c r="U444" s="253">
        <v>4</v>
      </c>
      <c r="V444" s="253">
        <v>1</v>
      </c>
      <c r="W444" s="253">
        <v>2006</v>
      </c>
      <c r="X444" s="297">
        <v>1</v>
      </c>
      <c r="Y444" s="297">
        <v>1</v>
      </c>
      <c r="Z444" s="362"/>
      <c r="AA444" s="281"/>
      <c r="AB444" s="309"/>
      <c r="AC444" s="309"/>
    </row>
    <row r="445" spans="2:29" s="253" customFormat="1" ht="27.6" customHeight="1" x14ac:dyDescent="0.35">
      <c r="B445" s="363" t="s">
        <v>3170</v>
      </c>
      <c r="C445" s="363" t="s">
        <v>2582</v>
      </c>
      <c r="D445" s="363"/>
      <c r="E445" s="364">
        <v>1282500038</v>
      </c>
      <c r="F445" s="304" t="s">
        <v>801</v>
      </c>
      <c r="G445" s="365" t="s">
        <v>345</v>
      </c>
      <c r="H445" s="365" t="s">
        <v>778</v>
      </c>
      <c r="I445" s="365">
        <v>13676</v>
      </c>
      <c r="J445" s="350" t="s">
        <v>3171</v>
      </c>
      <c r="K445" s="350" t="s">
        <v>1364</v>
      </c>
      <c r="L445" s="253" t="s">
        <v>2048</v>
      </c>
      <c r="M445" s="309">
        <v>10328</v>
      </c>
      <c r="N445" s="281">
        <v>1912599.472803317</v>
      </c>
      <c r="O445" s="281">
        <v>61200</v>
      </c>
      <c r="P445" s="281">
        <v>0</v>
      </c>
      <c r="Q445" s="281"/>
      <c r="R445" s="295">
        <f t="shared" si="18"/>
        <v>1973799.472803317</v>
      </c>
      <c r="S445" s="295"/>
      <c r="T445" s="295"/>
      <c r="U445" s="253">
        <v>4</v>
      </c>
      <c r="V445" s="253">
        <v>1</v>
      </c>
      <c r="W445" s="253">
        <v>2006</v>
      </c>
      <c r="X445" s="297">
        <v>1</v>
      </c>
      <c r="Y445" s="297">
        <v>1</v>
      </c>
      <c r="Z445" s="362"/>
      <c r="AA445" s="281"/>
      <c r="AB445" s="309"/>
      <c r="AC445" s="309"/>
    </row>
    <row r="446" spans="2:29" s="253" customFormat="1" ht="27.6" customHeight="1" x14ac:dyDescent="0.35">
      <c r="B446" s="363" t="s">
        <v>3172</v>
      </c>
      <c r="C446" s="363" t="s">
        <v>2582</v>
      </c>
      <c r="D446" s="363"/>
      <c r="E446" s="364">
        <v>1282500039</v>
      </c>
      <c r="F446" s="304" t="s">
        <v>801</v>
      </c>
      <c r="G446" s="365" t="s">
        <v>345</v>
      </c>
      <c r="H446" s="365" t="s">
        <v>778</v>
      </c>
      <c r="I446" s="365">
        <v>13676</v>
      </c>
      <c r="J446" s="350" t="s">
        <v>3173</v>
      </c>
      <c r="K446" s="350" t="s">
        <v>1364</v>
      </c>
      <c r="L446" s="253" t="s">
        <v>2048</v>
      </c>
      <c r="M446" s="309">
        <v>11606</v>
      </c>
      <c r="N446" s="281">
        <v>2831925.3652822394</v>
      </c>
      <c r="O446" s="281">
        <v>61200</v>
      </c>
      <c r="P446" s="281">
        <v>0</v>
      </c>
      <c r="Q446" s="281"/>
      <c r="R446" s="295">
        <f t="shared" si="18"/>
        <v>2893125.3652822394</v>
      </c>
      <c r="S446" s="295"/>
      <c r="T446" s="295"/>
      <c r="U446" s="253">
        <v>4</v>
      </c>
      <c r="V446" s="253">
        <v>1</v>
      </c>
      <c r="W446" s="253">
        <v>2008</v>
      </c>
      <c r="X446" s="297">
        <v>1</v>
      </c>
      <c r="Y446" s="297">
        <v>1</v>
      </c>
      <c r="Z446" s="362"/>
      <c r="AA446" s="281"/>
      <c r="AB446" s="309"/>
      <c r="AC446" s="309"/>
    </row>
    <row r="447" spans="2:29" s="253" customFormat="1" ht="27.6" customHeight="1" x14ac:dyDescent="0.35">
      <c r="B447" s="363" t="s">
        <v>3174</v>
      </c>
      <c r="C447" s="363" t="s">
        <v>2582</v>
      </c>
      <c r="D447" s="363"/>
      <c r="E447" s="364">
        <v>1282500040</v>
      </c>
      <c r="F447" s="304" t="s">
        <v>801</v>
      </c>
      <c r="G447" s="365" t="s">
        <v>345</v>
      </c>
      <c r="H447" s="365" t="s">
        <v>778</v>
      </c>
      <c r="I447" s="365">
        <v>13676</v>
      </c>
      <c r="J447" s="350" t="s">
        <v>3175</v>
      </c>
      <c r="K447" s="350" t="s">
        <v>1364</v>
      </c>
      <c r="L447" s="253" t="s">
        <v>2048</v>
      </c>
      <c r="M447" s="309">
        <v>7351</v>
      </c>
      <c r="N447" s="281">
        <v>1793682.8674986851</v>
      </c>
      <c r="O447" s="281">
        <v>61200</v>
      </c>
      <c r="P447" s="281">
        <v>0</v>
      </c>
      <c r="Q447" s="281"/>
      <c r="R447" s="295">
        <f t="shared" si="18"/>
        <v>1854882.8674986851</v>
      </c>
      <c r="S447" s="295"/>
      <c r="T447" s="295"/>
      <c r="U447" s="253">
        <v>4</v>
      </c>
      <c r="V447" s="253">
        <v>1</v>
      </c>
      <c r="W447" s="253">
        <v>2008</v>
      </c>
      <c r="X447" s="297">
        <v>1</v>
      </c>
      <c r="Y447" s="297">
        <v>1</v>
      </c>
      <c r="Z447" s="362"/>
      <c r="AA447" s="281"/>
      <c r="AB447" s="309"/>
      <c r="AC447" s="309"/>
    </row>
    <row r="448" spans="2:29" s="253" customFormat="1" ht="27.6" customHeight="1" x14ac:dyDescent="0.35">
      <c r="B448" s="363" t="s">
        <v>3176</v>
      </c>
      <c r="C448" s="363" t="s">
        <v>2582</v>
      </c>
      <c r="D448" s="363"/>
      <c r="E448" s="364">
        <v>1282500041</v>
      </c>
      <c r="F448" s="304" t="s">
        <v>801</v>
      </c>
      <c r="G448" s="365" t="s">
        <v>345</v>
      </c>
      <c r="H448" s="365" t="s">
        <v>778</v>
      </c>
      <c r="I448" s="365">
        <v>13676</v>
      </c>
      <c r="J448" s="350" t="s">
        <v>3177</v>
      </c>
      <c r="K448" s="350" t="s">
        <v>1364</v>
      </c>
      <c r="L448" s="253" t="s">
        <v>2048</v>
      </c>
      <c r="M448" s="309">
        <v>11681</v>
      </c>
      <c r="N448" s="281">
        <v>2850225.7618354158</v>
      </c>
      <c r="O448" s="281">
        <v>61200</v>
      </c>
      <c r="P448" s="281">
        <v>0</v>
      </c>
      <c r="Q448" s="281"/>
      <c r="R448" s="295">
        <f t="shared" si="18"/>
        <v>2911425.7618354158</v>
      </c>
      <c r="S448" s="295"/>
      <c r="T448" s="295"/>
      <c r="U448" s="253">
        <v>4</v>
      </c>
      <c r="V448" s="253">
        <v>1</v>
      </c>
      <c r="W448" s="253">
        <v>2008</v>
      </c>
      <c r="X448" s="297">
        <v>1</v>
      </c>
      <c r="Y448" s="297">
        <v>1</v>
      </c>
      <c r="Z448" s="362"/>
      <c r="AA448" s="281"/>
      <c r="AB448" s="309"/>
      <c r="AC448" s="309"/>
    </row>
    <row r="449" spans="2:29" s="253" customFormat="1" ht="27.6" customHeight="1" x14ac:dyDescent="0.35">
      <c r="B449" s="363" t="s">
        <v>3178</v>
      </c>
      <c r="C449" s="363" t="s">
        <v>2582</v>
      </c>
      <c r="D449" s="363"/>
      <c r="E449" s="364">
        <v>1282500042</v>
      </c>
      <c r="F449" s="304" t="s">
        <v>801</v>
      </c>
      <c r="G449" s="365" t="s">
        <v>345</v>
      </c>
      <c r="H449" s="365" t="s">
        <v>778</v>
      </c>
      <c r="I449" s="365">
        <v>13676</v>
      </c>
      <c r="J449" s="350" t="s">
        <v>3179</v>
      </c>
      <c r="K449" s="350" t="s">
        <v>1364</v>
      </c>
      <c r="L449" s="253" t="s">
        <v>2048</v>
      </c>
      <c r="M449" s="309">
        <v>10820</v>
      </c>
      <c r="N449" s="281">
        <v>2640137.2094049482</v>
      </c>
      <c r="O449" s="281">
        <v>61200</v>
      </c>
      <c r="P449" s="281">
        <v>0</v>
      </c>
      <c r="Q449" s="281"/>
      <c r="R449" s="295">
        <f t="shared" si="18"/>
        <v>2701337.2094049482</v>
      </c>
      <c r="S449" s="295"/>
      <c r="T449" s="295"/>
      <c r="U449" s="253">
        <v>4</v>
      </c>
      <c r="V449" s="253">
        <v>1</v>
      </c>
      <c r="W449" s="253">
        <v>2008</v>
      </c>
      <c r="X449" s="297">
        <v>1</v>
      </c>
      <c r="Y449" s="297">
        <v>1</v>
      </c>
      <c r="Z449" s="362"/>
      <c r="AA449" s="281"/>
      <c r="AB449" s="309"/>
      <c r="AC449" s="309"/>
    </row>
    <row r="450" spans="2:29" s="253" customFormat="1" ht="27.6" customHeight="1" x14ac:dyDescent="0.35">
      <c r="B450" s="363" t="s">
        <v>3180</v>
      </c>
      <c r="C450" s="363" t="s">
        <v>2582</v>
      </c>
      <c r="D450" s="363"/>
      <c r="E450" s="364">
        <v>1282500043</v>
      </c>
      <c r="F450" s="304" t="s">
        <v>801</v>
      </c>
      <c r="G450" s="365" t="s">
        <v>345</v>
      </c>
      <c r="H450" s="365" t="s">
        <v>778</v>
      </c>
      <c r="I450" s="365">
        <v>13676</v>
      </c>
      <c r="J450" s="350" t="s">
        <v>3181</v>
      </c>
      <c r="K450" s="350" t="s">
        <v>1364</v>
      </c>
      <c r="L450" s="253" t="s">
        <v>2048</v>
      </c>
      <c r="M450" s="309">
        <v>7210</v>
      </c>
      <c r="N450" s="281">
        <v>1759278.1219787132</v>
      </c>
      <c r="O450" s="281">
        <v>61200</v>
      </c>
      <c r="P450" s="281">
        <v>0</v>
      </c>
      <c r="Q450" s="281"/>
      <c r="R450" s="295">
        <f t="shared" si="18"/>
        <v>1820478.1219787132</v>
      </c>
      <c r="S450" s="295"/>
      <c r="T450" s="295"/>
      <c r="U450" s="253">
        <v>4</v>
      </c>
      <c r="V450" s="253">
        <v>1</v>
      </c>
      <c r="W450" s="253">
        <v>2008</v>
      </c>
      <c r="X450" s="297">
        <v>1</v>
      </c>
      <c r="Y450" s="297">
        <v>1</v>
      </c>
      <c r="Z450" s="362"/>
      <c r="AA450" s="281"/>
      <c r="AB450" s="309"/>
      <c r="AC450" s="309"/>
    </row>
    <row r="451" spans="2:29" s="253" customFormat="1" ht="27.6" customHeight="1" x14ac:dyDescent="0.35">
      <c r="B451" s="363" t="s">
        <v>2556</v>
      </c>
      <c r="C451" s="363"/>
      <c r="D451" s="363"/>
      <c r="E451" s="327">
        <v>1282600068</v>
      </c>
      <c r="F451" s="326" t="s">
        <v>1534</v>
      </c>
      <c r="G451" s="365" t="s">
        <v>346</v>
      </c>
      <c r="H451" s="365" t="s">
        <v>778</v>
      </c>
      <c r="I451" s="365">
        <v>10577</v>
      </c>
      <c r="J451" s="350" t="s">
        <v>1994</v>
      </c>
      <c r="K451" s="350" t="s">
        <v>1364</v>
      </c>
      <c r="L451" s="350" t="s">
        <v>794</v>
      </c>
      <c r="M451" s="409">
        <v>47160</v>
      </c>
      <c r="N451" s="295">
        <v>14721022.296</v>
      </c>
      <c r="O451" s="295">
        <v>617100</v>
      </c>
      <c r="P451" s="295">
        <v>0</v>
      </c>
      <c r="Q451" s="295"/>
      <c r="R451" s="295">
        <f t="shared" ref="R451:R455" si="19">SUM(N451:Q451)</f>
        <v>15338122.296</v>
      </c>
      <c r="S451" s="295"/>
      <c r="T451" s="295"/>
      <c r="U451" s="253">
        <v>4</v>
      </c>
      <c r="V451" s="253">
        <v>3</v>
      </c>
      <c r="W451" s="253">
        <v>2001</v>
      </c>
      <c r="X451" s="297">
        <v>1</v>
      </c>
      <c r="Y451" s="348">
        <v>1</v>
      </c>
      <c r="Z451" s="254"/>
      <c r="AA451" s="295"/>
      <c r="AB451" s="309"/>
      <c r="AC451" s="309"/>
    </row>
    <row r="452" spans="2:29" s="253" customFormat="1" ht="27.6" customHeight="1" x14ac:dyDescent="0.35">
      <c r="B452" s="363" t="s">
        <v>3182</v>
      </c>
      <c r="C452" s="363" t="s">
        <v>2582</v>
      </c>
      <c r="D452" s="363"/>
      <c r="E452" s="364">
        <v>1282600063</v>
      </c>
      <c r="F452" s="326" t="s">
        <v>1534</v>
      </c>
      <c r="G452" s="365" t="s">
        <v>346</v>
      </c>
      <c r="H452" s="365" t="s">
        <v>778</v>
      </c>
      <c r="I452" s="365">
        <v>10577</v>
      </c>
      <c r="J452" s="350" t="s">
        <v>803</v>
      </c>
      <c r="K452" s="350" t="s">
        <v>1364</v>
      </c>
      <c r="L452" s="350" t="s">
        <v>1408</v>
      </c>
      <c r="M452" s="366">
        <v>91593</v>
      </c>
      <c r="N452" s="295">
        <v>28590809.9058</v>
      </c>
      <c r="O452" s="295">
        <v>544360.74</v>
      </c>
      <c r="P452" s="295">
        <v>0</v>
      </c>
      <c r="Q452" s="295"/>
      <c r="R452" s="295">
        <f t="shared" si="19"/>
        <v>29135170.645799998</v>
      </c>
      <c r="S452" s="295"/>
      <c r="T452" s="295"/>
      <c r="U452" s="253">
        <v>4</v>
      </c>
      <c r="V452" s="253">
        <v>1</v>
      </c>
      <c r="W452" s="253">
        <v>1981</v>
      </c>
      <c r="X452" s="297">
        <v>0.25</v>
      </c>
      <c r="Y452" s="348">
        <v>1</v>
      </c>
      <c r="Z452" s="254"/>
      <c r="AA452" s="295"/>
      <c r="AB452" s="309"/>
      <c r="AC452" s="309"/>
    </row>
    <row r="453" spans="2:29" s="253" customFormat="1" ht="27.6" customHeight="1" x14ac:dyDescent="0.35">
      <c r="B453" s="363" t="s">
        <v>3183</v>
      </c>
      <c r="C453" s="363" t="s">
        <v>2582</v>
      </c>
      <c r="D453" s="363"/>
      <c r="E453" s="364">
        <v>1282600062</v>
      </c>
      <c r="F453" s="326" t="s">
        <v>1534</v>
      </c>
      <c r="G453" s="365" t="s">
        <v>346</v>
      </c>
      <c r="H453" s="365" t="s">
        <v>778</v>
      </c>
      <c r="I453" s="365">
        <v>10577</v>
      </c>
      <c r="J453" s="350" t="s">
        <v>1995</v>
      </c>
      <c r="K453" s="350" t="s">
        <v>1364</v>
      </c>
      <c r="L453" s="350" t="s">
        <v>1408</v>
      </c>
      <c r="M453" s="366">
        <v>109792</v>
      </c>
      <c r="N453" s="295">
        <v>34271638.6752</v>
      </c>
      <c r="O453" s="295">
        <v>417951.12</v>
      </c>
      <c r="P453" s="295">
        <v>0</v>
      </c>
      <c r="Q453" s="295"/>
      <c r="R453" s="295">
        <f t="shared" si="19"/>
        <v>34689589.795199998</v>
      </c>
      <c r="S453" s="295"/>
      <c r="T453" s="295"/>
      <c r="U453" s="253">
        <v>4</v>
      </c>
      <c r="V453" s="253">
        <v>1</v>
      </c>
      <c r="W453" s="253">
        <v>1976</v>
      </c>
      <c r="X453" s="297">
        <v>0</v>
      </c>
      <c r="Y453" s="348">
        <v>1</v>
      </c>
      <c r="Z453" s="254"/>
      <c r="AA453" s="295"/>
      <c r="AB453" s="309"/>
      <c r="AC453" s="309"/>
    </row>
    <row r="454" spans="2:29" s="253" customFormat="1" ht="27.6" customHeight="1" x14ac:dyDescent="0.35">
      <c r="B454" s="363" t="s">
        <v>1532</v>
      </c>
      <c r="C454" s="363" t="s">
        <v>2582</v>
      </c>
      <c r="D454" s="363"/>
      <c r="E454" s="364">
        <v>1282600045</v>
      </c>
      <c r="F454" s="326" t="s">
        <v>1534</v>
      </c>
      <c r="G454" s="365" t="s">
        <v>346</v>
      </c>
      <c r="H454" s="365" t="s">
        <v>778</v>
      </c>
      <c r="I454" s="365">
        <v>10577</v>
      </c>
      <c r="J454" s="350" t="s">
        <v>1533</v>
      </c>
      <c r="K454" s="350" t="s">
        <v>1364</v>
      </c>
      <c r="L454" s="350" t="s">
        <v>1365</v>
      </c>
      <c r="M454" s="366">
        <v>198372</v>
      </c>
      <c r="N454" s="295">
        <v>61921938.823200002</v>
      </c>
      <c r="O454" s="295">
        <v>1021531.02</v>
      </c>
      <c r="P454" s="295">
        <v>0</v>
      </c>
      <c r="Q454" s="295"/>
      <c r="R454" s="295">
        <f t="shared" si="19"/>
        <v>62943469.843200006</v>
      </c>
      <c r="S454" s="295"/>
      <c r="T454" s="295"/>
      <c r="U454" s="253">
        <v>4</v>
      </c>
      <c r="V454" s="253">
        <v>3</v>
      </c>
      <c r="W454" s="253">
        <v>1972</v>
      </c>
      <c r="X454" s="282" t="s">
        <v>285</v>
      </c>
      <c r="Y454" s="348">
        <v>1</v>
      </c>
      <c r="Z454" s="254"/>
      <c r="AA454" s="295"/>
      <c r="AB454" s="309"/>
      <c r="AC454" s="309"/>
    </row>
    <row r="455" spans="2:29" s="253" customFormat="1" ht="27.6" customHeight="1" x14ac:dyDescent="0.35">
      <c r="B455" s="363" t="s">
        <v>237</v>
      </c>
      <c r="C455" s="363" t="s">
        <v>2582</v>
      </c>
      <c r="D455" s="363"/>
      <c r="E455" s="327">
        <v>1282600084</v>
      </c>
      <c r="F455" s="326" t="s">
        <v>1534</v>
      </c>
      <c r="G455" s="365" t="s">
        <v>346</v>
      </c>
      <c r="H455" s="365" t="s">
        <v>778</v>
      </c>
      <c r="I455" s="365">
        <v>10577</v>
      </c>
      <c r="J455" s="350" t="s">
        <v>236</v>
      </c>
      <c r="K455" s="350" t="s">
        <v>1364</v>
      </c>
      <c r="L455" s="350" t="s">
        <v>794</v>
      </c>
      <c r="M455" s="366">
        <v>96000</v>
      </c>
      <c r="N455" s="295">
        <v>29966457.600000001</v>
      </c>
      <c r="O455" s="295">
        <v>673200</v>
      </c>
      <c r="P455" s="295">
        <v>0</v>
      </c>
      <c r="Q455" s="295"/>
      <c r="R455" s="295">
        <f t="shared" si="19"/>
        <v>30639657.600000001</v>
      </c>
      <c r="S455" s="295"/>
      <c r="T455" s="295"/>
      <c r="U455" s="410" t="s">
        <v>2262</v>
      </c>
      <c r="V455" s="253">
        <v>3</v>
      </c>
      <c r="W455" s="253">
        <v>2006</v>
      </c>
      <c r="X455" s="297">
        <v>1</v>
      </c>
      <c r="Y455" s="297">
        <v>1</v>
      </c>
      <c r="Z455" s="254"/>
      <c r="AA455" s="295"/>
      <c r="AB455" s="309"/>
      <c r="AC455" s="309"/>
    </row>
    <row r="456" spans="2:29" ht="27.6" customHeight="1" x14ac:dyDescent="0.35">
      <c r="B456" s="289" t="s">
        <v>404</v>
      </c>
      <c r="C456" s="289" t="s">
        <v>2725</v>
      </c>
      <c r="D456" s="289"/>
      <c r="E456" s="299" t="s">
        <v>1884</v>
      </c>
      <c r="F456" s="291" t="s">
        <v>1886</v>
      </c>
      <c r="G456" s="292" t="s">
        <v>347</v>
      </c>
      <c r="H456" s="292" t="s">
        <v>778</v>
      </c>
      <c r="I456" s="292">
        <v>14802</v>
      </c>
      <c r="J456" s="293" t="s">
        <v>1885</v>
      </c>
      <c r="K456" s="293" t="s">
        <v>1364</v>
      </c>
      <c r="L456" s="293" t="s">
        <v>1479</v>
      </c>
      <c r="M456" s="294">
        <v>19782</v>
      </c>
      <c r="N456" s="296">
        <v>3315039.372</v>
      </c>
      <c r="O456" s="296">
        <v>110777.1</v>
      </c>
      <c r="P456" s="296">
        <v>0</v>
      </c>
      <c r="Q456" s="296"/>
      <c r="R456" s="295">
        <f t="shared" ref="R456:R491" si="20">SUM(N456:Q456)</f>
        <v>3425816.4720000001</v>
      </c>
      <c r="S456" s="295"/>
      <c r="T456" s="295"/>
      <c r="U456" s="253">
        <v>4</v>
      </c>
      <c r="V456" s="253">
        <v>4</v>
      </c>
      <c r="W456" s="253">
        <v>1957</v>
      </c>
      <c r="X456" s="348">
        <v>1</v>
      </c>
      <c r="Y456" s="348">
        <v>1</v>
      </c>
      <c r="AA456" s="296"/>
    </row>
    <row r="457" spans="2:29" ht="27.6" customHeight="1" x14ac:dyDescent="0.35">
      <c r="B457" s="289" t="s">
        <v>1887</v>
      </c>
      <c r="C457" s="289" t="s">
        <v>2725</v>
      </c>
      <c r="D457" s="289"/>
      <c r="E457" s="299" t="s">
        <v>1888</v>
      </c>
      <c r="F457" s="291" t="s">
        <v>1886</v>
      </c>
      <c r="G457" s="292" t="s">
        <v>347</v>
      </c>
      <c r="H457" s="292" t="s">
        <v>778</v>
      </c>
      <c r="I457" s="292">
        <v>14802</v>
      </c>
      <c r="J457" s="293" t="s">
        <v>1889</v>
      </c>
      <c r="K457" s="293" t="s">
        <v>1364</v>
      </c>
      <c r="L457" s="293" t="s">
        <v>1479</v>
      </c>
      <c r="M457" s="294">
        <v>33986</v>
      </c>
      <c r="N457" s="296">
        <v>5374192.8300000001</v>
      </c>
      <c r="O457" s="296">
        <v>210165.9</v>
      </c>
      <c r="P457" s="296">
        <v>0</v>
      </c>
      <c r="Q457" s="296"/>
      <c r="R457" s="295">
        <f t="shared" si="20"/>
        <v>5584358.7300000004</v>
      </c>
      <c r="S457" s="295"/>
      <c r="T457" s="295"/>
      <c r="U457" s="253">
        <v>4</v>
      </c>
      <c r="V457" s="253">
        <v>4</v>
      </c>
      <c r="W457" s="253">
        <v>1958</v>
      </c>
      <c r="X457" s="297">
        <v>1</v>
      </c>
      <c r="Y457" s="348">
        <v>1</v>
      </c>
      <c r="AA457" s="296"/>
    </row>
    <row r="458" spans="2:29" ht="27.6" customHeight="1" x14ac:dyDescent="0.35">
      <c r="B458" s="289" t="s">
        <v>788</v>
      </c>
      <c r="C458" s="289" t="s">
        <v>2725</v>
      </c>
      <c r="D458" s="289"/>
      <c r="E458" s="299" t="s">
        <v>789</v>
      </c>
      <c r="F458" s="291" t="s">
        <v>1886</v>
      </c>
      <c r="G458" s="292" t="s">
        <v>347</v>
      </c>
      <c r="H458" s="292" t="s">
        <v>778</v>
      </c>
      <c r="I458" s="292">
        <v>14802</v>
      </c>
      <c r="J458" s="293" t="s">
        <v>790</v>
      </c>
      <c r="K458" s="293" t="s">
        <v>1364</v>
      </c>
      <c r="L458" s="293" t="s">
        <v>794</v>
      </c>
      <c r="M458" s="294">
        <v>46284</v>
      </c>
      <c r="N458" s="296">
        <v>7922382.2280000001</v>
      </c>
      <c r="O458" s="296">
        <v>332331.3</v>
      </c>
      <c r="P458" s="296">
        <v>0</v>
      </c>
      <c r="Q458" s="296"/>
      <c r="R458" s="295">
        <f t="shared" si="20"/>
        <v>8254713.5279999999</v>
      </c>
      <c r="S458" s="295"/>
      <c r="T458" s="295"/>
      <c r="U458" s="253">
        <v>4</v>
      </c>
      <c r="V458" s="400">
        <v>3</v>
      </c>
      <c r="W458" s="253">
        <v>1964</v>
      </c>
      <c r="X458" s="297">
        <v>1</v>
      </c>
      <c r="Y458" s="348">
        <v>1</v>
      </c>
      <c r="AA458" s="296"/>
    </row>
    <row r="459" spans="2:29" ht="27.6" customHeight="1" x14ac:dyDescent="0.35">
      <c r="B459" s="289" t="s">
        <v>791</v>
      </c>
      <c r="C459" s="289" t="s">
        <v>2725</v>
      </c>
      <c r="D459" s="289"/>
      <c r="E459" s="299" t="s">
        <v>792</v>
      </c>
      <c r="F459" s="291" t="s">
        <v>1886</v>
      </c>
      <c r="G459" s="292" t="s">
        <v>347</v>
      </c>
      <c r="H459" s="292" t="s">
        <v>778</v>
      </c>
      <c r="I459" s="292">
        <v>14802</v>
      </c>
      <c r="J459" s="293" t="s">
        <v>793</v>
      </c>
      <c r="K459" s="293" t="s">
        <v>1364</v>
      </c>
      <c r="L459" s="293" t="s">
        <v>794</v>
      </c>
      <c r="M459" s="294">
        <v>49208</v>
      </c>
      <c r="N459" s="296">
        <v>8399972.6459999997</v>
      </c>
      <c r="O459" s="296">
        <v>204989.4</v>
      </c>
      <c r="P459" s="296">
        <v>0</v>
      </c>
      <c r="Q459" s="296"/>
      <c r="R459" s="295">
        <f t="shared" si="20"/>
        <v>8604962.0460000001</v>
      </c>
      <c r="S459" s="295"/>
      <c r="T459" s="295"/>
      <c r="U459" s="253">
        <v>4</v>
      </c>
      <c r="V459" s="400">
        <v>3</v>
      </c>
      <c r="W459" s="253">
        <v>1964</v>
      </c>
      <c r="X459" s="297">
        <v>1</v>
      </c>
      <c r="Y459" s="348">
        <v>1</v>
      </c>
      <c r="AA459" s="296"/>
    </row>
    <row r="460" spans="2:29" ht="27.6" customHeight="1" x14ac:dyDescent="0.35">
      <c r="B460" s="289" t="s">
        <v>940</v>
      </c>
      <c r="C460" s="289" t="s">
        <v>2725</v>
      </c>
      <c r="D460" s="289"/>
      <c r="E460" s="347">
        <v>1283500071</v>
      </c>
      <c r="F460" s="291" t="s">
        <v>1886</v>
      </c>
      <c r="G460" s="292" t="s">
        <v>347</v>
      </c>
      <c r="H460" s="292" t="s">
        <v>778</v>
      </c>
      <c r="I460" s="292">
        <v>14802</v>
      </c>
      <c r="J460" s="293" t="s">
        <v>1861</v>
      </c>
      <c r="K460" s="293" t="s">
        <v>1364</v>
      </c>
      <c r="L460" s="293" t="s">
        <v>1365</v>
      </c>
      <c r="M460" s="294">
        <v>47372</v>
      </c>
      <c r="N460" s="296">
        <v>8069093.0099999998</v>
      </c>
      <c r="O460" s="296">
        <v>200848.2</v>
      </c>
      <c r="P460" s="296">
        <v>0</v>
      </c>
      <c r="Q460" s="296"/>
      <c r="R460" s="295">
        <f t="shared" si="20"/>
        <v>8269941.21</v>
      </c>
      <c r="S460" s="295"/>
      <c r="T460" s="295"/>
      <c r="U460" s="253">
        <v>4</v>
      </c>
      <c r="V460" s="400">
        <v>3</v>
      </c>
      <c r="W460" s="253">
        <v>1967</v>
      </c>
      <c r="X460" s="297">
        <v>1</v>
      </c>
      <c r="Y460" s="348">
        <v>1</v>
      </c>
      <c r="AA460" s="296"/>
    </row>
    <row r="461" spans="2:29" ht="27.6" customHeight="1" x14ac:dyDescent="0.35">
      <c r="B461" s="289" t="s">
        <v>1862</v>
      </c>
      <c r="C461" s="289" t="s">
        <v>2725</v>
      </c>
      <c r="D461" s="289"/>
      <c r="E461" s="347">
        <v>1283500072</v>
      </c>
      <c r="F461" s="291" t="s">
        <v>1886</v>
      </c>
      <c r="G461" s="292" t="s">
        <v>347</v>
      </c>
      <c r="H461" s="292" t="s">
        <v>778</v>
      </c>
      <c r="I461" s="292">
        <v>14802</v>
      </c>
      <c r="J461" s="293" t="s">
        <v>1863</v>
      </c>
      <c r="K461" s="293" t="s">
        <v>1364</v>
      </c>
      <c r="L461" s="293" t="s">
        <v>1365</v>
      </c>
      <c r="M461" s="294">
        <v>47372</v>
      </c>
      <c r="N461" s="296">
        <v>7760063.9160000002</v>
      </c>
      <c r="O461" s="296">
        <v>346825.5</v>
      </c>
      <c r="P461" s="296">
        <v>0</v>
      </c>
      <c r="Q461" s="296"/>
      <c r="R461" s="295">
        <f t="shared" si="20"/>
        <v>8106889.4160000002</v>
      </c>
      <c r="S461" s="295"/>
      <c r="T461" s="295"/>
      <c r="U461" s="253">
        <v>4</v>
      </c>
      <c r="V461" s="253">
        <v>4</v>
      </c>
      <c r="W461" s="253">
        <v>1969</v>
      </c>
      <c r="X461" s="348">
        <v>1</v>
      </c>
      <c r="Y461" s="348">
        <v>1</v>
      </c>
      <c r="AA461" s="296"/>
    </row>
    <row r="462" spans="2:29" ht="27.6" customHeight="1" x14ac:dyDescent="0.35">
      <c r="B462" s="289" t="s">
        <v>936</v>
      </c>
      <c r="C462" s="289" t="s">
        <v>2725</v>
      </c>
      <c r="D462" s="289"/>
      <c r="E462" s="347">
        <v>1283500089</v>
      </c>
      <c r="F462" s="291" t="s">
        <v>1886</v>
      </c>
      <c r="G462" s="292" t="s">
        <v>347</v>
      </c>
      <c r="H462" s="292" t="s">
        <v>778</v>
      </c>
      <c r="I462" s="292">
        <v>14802</v>
      </c>
      <c r="J462" s="293" t="s">
        <v>937</v>
      </c>
      <c r="K462" s="293" t="s">
        <v>1364</v>
      </c>
      <c r="L462" s="293" t="s">
        <v>794</v>
      </c>
      <c r="M462" s="294">
        <v>48891</v>
      </c>
      <c r="N462" s="296">
        <v>8161697.6880000001</v>
      </c>
      <c r="O462" s="296">
        <v>128377.2</v>
      </c>
      <c r="P462" s="296">
        <v>0</v>
      </c>
      <c r="Q462" s="296"/>
      <c r="R462" s="295">
        <f t="shared" si="20"/>
        <v>8290074.8880000003</v>
      </c>
      <c r="S462" s="295"/>
      <c r="T462" s="295"/>
      <c r="U462" s="253">
        <v>4</v>
      </c>
      <c r="V462" s="253">
        <v>4</v>
      </c>
      <c r="W462" s="253">
        <v>1972</v>
      </c>
      <c r="X462" s="348">
        <v>1</v>
      </c>
      <c r="Y462" s="348">
        <v>1</v>
      </c>
      <c r="AA462" s="296"/>
    </row>
    <row r="463" spans="2:29" ht="27.6" customHeight="1" x14ac:dyDescent="0.35">
      <c r="B463" s="289" t="s">
        <v>938</v>
      </c>
      <c r="C463" s="289" t="s">
        <v>2725</v>
      </c>
      <c r="D463" s="289"/>
      <c r="E463" s="347">
        <v>1283500090</v>
      </c>
      <c r="F463" s="291" t="s">
        <v>1886</v>
      </c>
      <c r="G463" s="292" t="s">
        <v>347</v>
      </c>
      <c r="H463" s="292" t="s">
        <v>778</v>
      </c>
      <c r="I463" s="292">
        <v>14802</v>
      </c>
      <c r="J463" s="293" t="s">
        <v>939</v>
      </c>
      <c r="K463" s="293" t="s">
        <v>1364</v>
      </c>
      <c r="L463" s="293" t="s">
        <v>794</v>
      </c>
      <c r="M463" s="294">
        <v>47834</v>
      </c>
      <c r="N463" s="296">
        <v>7817291.5259999996</v>
      </c>
      <c r="O463" s="296">
        <v>202918.80000000002</v>
      </c>
      <c r="P463" s="296">
        <v>0</v>
      </c>
      <c r="Q463" s="296"/>
      <c r="R463" s="295">
        <f t="shared" si="20"/>
        <v>8020210.3259999994</v>
      </c>
      <c r="S463" s="295"/>
      <c r="T463" s="295"/>
      <c r="U463" s="253">
        <v>4</v>
      </c>
      <c r="V463" s="253">
        <v>4</v>
      </c>
      <c r="W463" s="253">
        <v>1972</v>
      </c>
      <c r="X463" s="297">
        <v>1</v>
      </c>
      <c r="Y463" s="348">
        <v>1</v>
      </c>
      <c r="AA463" s="296"/>
    </row>
    <row r="464" spans="2:29" ht="27.6" customHeight="1" x14ac:dyDescent="0.35">
      <c r="B464" s="289" t="s">
        <v>541</v>
      </c>
      <c r="C464" s="289" t="s">
        <v>2725</v>
      </c>
      <c r="D464" s="289"/>
      <c r="E464" s="299" t="s">
        <v>542</v>
      </c>
      <c r="F464" s="291" t="s">
        <v>1886</v>
      </c>
      <c r="G464" s="292" t="s">
        <v>347</v>
      </c>
      <c r="H464" s="292" t="s">
        <v>778</v>
      </c>
      <c r="I464" s="292">
        <v>14802</v>
      </c>
      <c r="J464" s="293" t="s">
        <v>543</v>
      </c>
      <c r="K464" s="293" t="s">
        <v>1364</v>
      </c>
      <c r="L464" s="293" t="s">
        <v>1479</v>
      </c>
      <c r="M464" s="294">
        <v>5527</v>
      </c>
      <c r="N464" s="296">
        <v>1122701.6579999998</v>
      </c>
      <c r="O464" s="296">
        <v>89035.8</v>
      </c>
      <c r="P464" s="296">
        <v>0</v>
      </c>
      <c r="Q464" s="296"/>
      <c r="R464" s="295">
        <f t="shared" si="20"/>
        <v>1211737.4579999999</v>
      </c>
      <c r="S464" s="295"/>
      <c r="T464" s="295"/>
      <c r="U464" s="253">
        <v>4</v>
      </c>
      <c r="V464" s="253">
        <v>4</v>
      </c>
      <c r="W464" s="253">
        <v>1971</v>
      </c>
      <c r="X464" s="282"/>
      <c r="Y464" s="348">
        <v>1</v>
      </c>
      <c r="AA464" s="296"/>
    </row>
    <row r="465" spans="1:223" ht="27.6" customHeight="1" x14ac:dyDescent="0.35">
      <c r="B465" s="289" t="s">
        <v>544</v>
      </c>
      <c r="C465" s="289" t="s">
        <v>2725</v>
      </c>
      <c r="D465" s="289"/>
      <c r="E465" s="299" t="s">
        <v>545</v>
      </c>
      <c r="F465" s="291" t="s">
        <v>1886</v>
      </c>
      <c r="G465" s="292" t="s">
        <v>347</v>
      </c>
      <c r="H465" s="292" t="s">
        <v>778</v>
      </c>
      <c r="I465" s="292">
        <v>14802</v>
      </c>
      <c r="J465" s="293" t="s">
        <v>546</v>
      </c>
      <c r="K465" s="293" t="s">
        <v>1364</v>
      </c>
      <c r="L465" s="293" t="s">
        <v>1479</v>
      </c>
      <c r="M465" s="294">
        <v>5751</v>
      </c>
      <c r="N465" s="296">
        <v>1166402.7420000001</v>
      </c>
      <c r="O465" s="296">
        <v>22776.600000000002</v>
      </c>
      <c r="P465" s="296">
        <v>0</v>
      </c>
      <c r="Q465" s="296"/>
      <c r="R465" s="295">
        <f t="shared" si="20"/>
        <v>1189179.3420000002</v>
      </c>
      <c r="S465" s="295"/>
      <c r="T465" s="295"/>
      <c r="U465" s="253">
        <v>4</v>
      </c>
      <c r="V465" s="253">
        <v>4</v>
      </c>
      <c r="W465" s="253">
        <v>1971</v>
      </c>
      <c r="X465" s="282"/>
      <c r="Y465" s="348">
        <v>1</v>
      </c>
      <c r="AA465" s="296"/>
    </row>
    <row r="466" spans="1:223" s="255" customFormat="1" ht="27.6" customHeight="1" x14ac:dyDescent="0.35">
      <c r="A466" s="241"/>
      <c r="B466" s="289" t="s">
        <v>547</v>
      </c>
      <c r="C466" s="289" t="s">
        <v>2725</v>
      </c>
      <c r="D466" s="289"/>
      <c r="E466" s="299" t="s">
        <v>548</v>
      </c>
      <c r="F466" s="291" t="s">
        <v>1886</v>
      </c>
      <c r="G466" s="292" t="s">
        <v>347</v>
      </c>
      <c r="H466" s="292" t="s">
        <v>778</v>
      </c>
      <c r="I466" s="292">
        <v>14802</v>
      </c>
      <c r="J466" s="293" t="s">
        <v>549</v>
      </c>
      <c r="K466" s="293" t="s">
        <v>1364</v>
      </c>
      <c r="L466" s="293" t="s">
        <v>1479</v>
      </c>
      <c r="M466" s="294">
        <v>5751</v>
      </c>
      <c r="N466" s="296">
        <v>1160159.73</v>
      </c>
      <c r="O466" s="296">
        <v>22776.600000000002</v>
      </c>
      <c r="P466" s="296">
        <v>0</v>
      </c>
      <c r="Q466" s="296"/>
      <c r="R466" s="295">
        <f t="shared" si="20"/>
        <v>1182936.33</v>
      </c>
      <c r="S466" s="295"/>
      <c r="T466" s="295"/>
      <c r="U466" s="253">
        <v>4</v>
      </c>
      <c r="V466" s="253">
        <v>4</v>
      </c>
      <c r="W466" s="253">
        <v>1971</v>
      </c>
      <c r="X466" s="282"/>
      <c r="Y466" s="348">
        <v>1</v>
      </c>
      <c r="Z466" s="254"/>
      <c r="AA466" s="296"/>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c r="HG466" s="241"/>
      <c r="HH466" s="241"/>
      <c r="HI466" s="241"/>
      <c r="HJ466" s="241"/>
      <c r="HK466" s="241"/>
      <c r="HL466" s="241"/>
      <c r="HM466" s="241"/>
      <c r="HN466" s="241"/>
      <c r="HO466" s="241"/>
    </row>
    <row r="467" spans="1:223" s="255" customFormat="1" ht="27.6" customHeight="1" x14ac:dyDescent="0.35">
      <c r="A467" s="241"/>
      <c r="B467" s="289" t="s">
        <v>2046</v>
      </c>
      <c r="C467" s="289" t="s">
        <v>2725</v>
      </c>
      <c r="D467" s="289"/>
      <c r="E467" s="299" t="s">
        <v>2047</v>
      </c>
      <c r="F467" s="291" t="s">
        <v>1886</v>
      </c>
      <c r="G467" s="292" t="s">
        <v>347</v>
      </c>
      <c r="H467" s="292" t="s">
        <v>778</v>
      </c>
      <c r="I467" s="292">
        <v>14802</v>
      </c>
      <c r="J467" s="293" t="s">
        <v>2078</v>
      </c>
      <c r="K467" s="293" t="s">
        <v>1364</v>
      </c>
      <c r="L467" s="293" t="s">
        <v>1365</v>
      </c>
      <c r="M467" s="294">
        <v>17424</v>
      </c>
      <c r="N467" s="296">
        <v>3051792.3659999999</v>
      </c>
      <c r="O467" s="296">
        <v>60047.4</v>
      </c>
      <c r="P467" s="296">
        <v>0</v>
      </c>
      <c r="Q467" s="296"/>
      <c r="R467" s="295">
        <f t="shared" si="20"/>
        <v>3111839.7659999998</v>
      </c>
      <c r="S467" s="295"/>
      <c r="T467" s="295"/>
      <c r="U467" s="253">
        <v>4</v>
      </c>
      <c r="V467" s="253">
        <v>4</v>
      </c>
      <c r="W467" s="253">
        <v>1971</v>
      </c>
      <c r="X467" s="282"/>
      <c r="Y467" s="348">
        <v>1</v>
      </c>
      <c r="Z467" s="254"/>
      <c r="AA467" s="296"/>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c r="HG467" s="241"/>
      <c r="HH467" s="241"/>
      <c r="HI467" s="241"/>
      <c r="HJ467" s="241"/>
      <c r="HK467" s="241"/>
      <c r="HL467" s="241"/>
      <c r="HM467" s="241"/>
      <c r="HN467" s="241"/>
      <c r="HO467" s="241"/>
    </row>
    <row r="468" spans="1:223" s="255" customFormat="1" ht="27.6" customHeight="1" x14ac:dyDescent="0.35">
      <c r="A468" s="241"/>
      <c r="B468" s="289" t="s">
        <v>2079</v>
      </c>
      <c r="C468" s="289" t="s">
        <v>2725</v>
      </c>
      <c r="D468" s="289"/>
      <c r="E468" s="299" t="s">
        <v>2080</v>
      </c>
      <c r="F468" s="291" t="s">
        <v>1886</v>
      </c>
      <c r="G468" s="292" t="s">
        <v>347</v>
      </c>
      <c r="H468" s="292" t="s">
        <v>778</v>
      </c>
      <c r="I468" s="292">
        <v>14802</v>
      </c>
      <c r="J468" s="293" t="s">
        <v>2081</v>
      </c>
      <c r="K468" s="293" t="s">
        <v>1364</v>
      </c>
      <c r="L468" s="293" t="s">
        <v>1365</v>
      </c>
      <c r="M468" s="294">
        <v>14678</v>
      </c>
      <c r="N468" s="296">
        <v>2684495.16</v>
      </c>
      <c r="O468" s="296">
        <v>74541.600000000006</v>
      </c>
      <c r="P468" s="296">
        <v>0</v>
      </c>
      <c r="Q468" s="296"/>
      <c r="R468" s="295">
        <f t="shared" si="20"/>
        <v>2759036.7600000002</v>
      </c>
      <c r="S468" s="295"/>
      <c r="T468" s="295"/>
      <c r="U468" s="253">
        <v>4</v>
      </c>
      <c r="V468" s="253">
        <v>4</v>
      </c>
      <c r="W468" s="253">
        <v>1971</v>
      </c>
      <c r="X468" s="282"/>
      <c r="Y468" s="348">
        <v>1</v>
      </c>
      <c r="Z468" s="254"/>
      <c r="AA468" s="296"/>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c r="HG468" s="241"/>
      <c r="HH468" s="241"/>
      <c r="HI468" s="241"/>
      <c r="HJ468" s="241"/>
      <c r="HK468" s="241"/>
      <c r="HL468" s="241"/>
      <c r="HM468" s="241"/>
      <c r="HN468" s="241"/>
      <c r="HO468" s="241"/>
    </row>
    <row r="469" spans="1:223" s="255" customFormat="1" ht="27.6" customHeight="1" x14ac:dyDescent="0.35">
      <c r="A469" s="241"/>
      <c r="B469" s="289" t="s">
        <v>870</v>
      </c>
      <c r="C469" s="289" t="s">
        <v>2725</v>
      </c>
      <c r="D469" s="289"/>
      <c r="E469" s="299" t="s">
        <v>871</v>
      </c>
      <c r="F469" s="291" t="s">
        <v>1886</v>
      </c>
      <c r="G469" s="292" t="s">
        <v>347</v>
      </c>
      <c r="H469" s="292" t="s">
        <v>778</v>
      </c>
      <c r="I469" s="292">
        <v>14802</v>
      </c>
      <c r="J469" s="293" t="s">
        <v>872</v>
      </c>
      <c r="K469" s="293" t="s">
        <v>1364</v>
      </c>
      <c r="L469" s="293" t="s">
        <v>1365</v>
      </c>
      <c r="M469" s="294">
        <v>16689</v>
      </c>
      <c r="N469" s="296">
        <v>2958147.1859999998</v>
      </c>
      <c r="O469" s="296">
        <v>82824</v>
      </c>
      <c r="P469" s="296">
        <v>0</v>
      </c>
      <c r="Q469" s="296"/>
      <c r="R469" s="295">
        <f t="shared" si="20"/>
        <v>3040971.1859999998</v>
      </c>
      <c r="S469" s="295"/>
      <c r="T469" s="295"/>
      <c r="U469" s="253">
        <v>4</v>
      </c>
      <c r="V469" s="253">
        <v>4</v>
      </c>
      <c r="W469" s="253">
        <v>1972</v>
      </c>
      <c r="X469" s="282"/>
      <c r="Y469" s="348">
        <v>1</v>
      </c>
      <c r="Z469" s="254"/>
      <c r="AA469" s="296"/>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c r="HG469" s="241"/>
      <c r="HH469" s="241"/>
      <c r="HI469" s="241"/>
      <c r="HJ469" s="241"/>
      <c r="HK469" s="241"/>
      <c r="HL469" s="241"/>
      <c r="HM469" s="241"/>
      <c r="HN469" s="241"/>
      <c r="HO469" s="241"/>
    </row>
    <row r="470" spans="1:223" s="255" customFormat="1" ht="27.6" customHeight="1" x14ac:dyDescent="0.35">
      <c r="A470" s="241"/>
      <c r="B470" s="289" t="s">
        <v>74</v>
      </c>
      <c r="C470" s="289" t="s">
        <v>2725</v>
      </c>
      <c r="D470" s="289"/>
      <c r="E470" s="299" t="s">
        <v>75</v>
      </c>
      <c r="F470" s="291" t="s">
        <v>1886</v>
      </c>
      <c r="G470" s="292" t="s">
        <v>347</v>
      </c>
      <c r="H470" s="292" t="s">
        <v>778</v>
      </c>
      <c r="I470" s="292">
        <v>14802</v>
      </c>
      <c r="J470" s="293" t="s">
        <v>76</v>
      </c>
      <c r="K470" s="293" t="s">
        <v>1364</v>
      </c>
      <c r="L470" s="293" t="s">
        <v>1479</v>
      </c>
      <c r="M470" s="294">
        <v>5527</v>
      </c>
      <c r="N470" s="296">
        <v>1144552.2</v>
      </c>
      <c r="O470" s="296">
        <v>22776.600000000002</v>
      </c>
      <c r="P470" s="296">
        <v>0</v>
      </c>
      <c r="Q470" s="296"/>
      <c r="R470" s="295">
        <f t="shared" si="20"/>
        <v>1167328.8</v>
      </c>
      <c r="S470" s="295"/>
      <c r="T470" s="295"/>
      <c r="U470" s="253">
        <v>4</v>
      </c>
      <c r="V470" s="253">
        <v>4</v>
      </c>
      <c r="W470" s="253">
        <v>1972</v>
      </c>
      <c r="X470" s="282"/>
      <c r="Y470" s="348">
        <v>1</v>
      </c>
      <c r="Z470" s="254"/>
      <c r="AA470" s="296"/>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c r="HG470" s="241"/>
      <c r="HH470" s="241"/>
      <c r="HI470" s="241"/>
      <c r="HJ470" s="241"/>
      <c r="HK470" s="241"/>
      <c r="HL470" s="241"/>
      <c r="HM470" s="241"/>
      <c r="HN470" s="241"/>
      <c r="HO470" s="241"/>
    </row>
    <row r="471" spans="1:223" s="255" customFormat="1" ht="27.6" customHeight="1" x14ac:dyDescent="0.35">
      <c r="A471" s="241"/>
      <c r="B471" s="289" t="s">
        <v>77</v>
      </c>
      <c r="C471" s="289" t="s">
        <v>2725</v>
      </c>
      <c r="D471" s="289"/>
      <c r="E471" s="299" t="s">
        <v>78</v>
      </c>
      <c r="F471" s="291" t="s">
        <v>1886</v>
      </c>
      <c r="G471" s="292" t="s">
        <v>347</v>
      </c>
      <c r="H471" s="292" t="s">
        <v>778</v>
      </c>
      <c r="I471" s="292">
        <v>14802</v>
      </c>
      <c r="J471" s="293" t="s">
        <v>79</v>
      </c>
      <c r="K471" s="293" t="s">
        <v>1364</v>
      </c>
      <c r="L471" s="293" t="s">
        <v>1479</v>
      </c>
      <c r="M471" s="294">
        <v>5751</v>
      </c>
      <c r="N471" s="296">
        <v>1167443.2439999999</v>
      </c>
      <c r="O471" s="296">
        <v>23811.9</v>
      </c>
      <c r="P471" s="296">
        <v>0</v>
      </c>
      <c r="Q471" s="296"/>
      <c r="R471" s="295">
        <f t="shared" si="20"/>
        <v>1191255.1439999999</v>
      </c>
      <c r="S471" s="295"/>
      <c r="T471" s="295"/>
      <c r="U471" s="253">
        <v>4</v>
      </c>
      <c r="V471" s="253">
        <v>4</v>
      </c>
      <c r="W471" s="253">
        <v>1972</v>
      </c>
      <c r="X471" s="282"/>
      <c r="Y471" s="348">
        <v>1</v>
      </c>
      <c r="Z471" s="254"/>
      <c r="AA471" s="296"/>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c r="HG471" s="241"/>
      <c r="HH471" s="241"/>
      <c r="HI471" s="241"/>
      <c r="HJ471" s="241"/>
      <c r="HK471" s="241"/>
      <c r="HL471" s="241"/>
      <c r="HM471" s="241"/>
      <c r="HN471" s="241"/>
      <c r="HO471" s="241"/>
    </row>
    <row r="472" spans="1:223" s="255" customFormat="1" ht="27.6" customHeight="1" x14ac:dyDescent="0.35">
      <c r="A472" s="241"/>
      <c r="B472" s="289" t="s">
        <v>80</v>
      </c>
      <c r="C472" s="289" t="s">
        <v>2725</v>
      </c>
      <c r="D472" s="289"/>
      <c r="E472" s="299" t="s">
        <v>81</v>
      </c>
      <c r="F472" s="291" t="s">
        <v>1886</v>
      </c>
      <c r="G472" s="292" t="s">
        <v>347</v>
      </c>
      <c r="H472" s="292" t="s">
        <v>778</v>
      </c>
      <c r="I472" s="292">
        <v>14802</v>
      </c>
      <c r="J472" s="293" t="s">
        <v>82</v>
      </c>
      <c r="K472" s="293" t="s">
        <v>1364</v>
      </c>
      <c r="L472" s="293" t="s">
        <v>1479</v>
      </c>
      <c r="M472" s="294">
        <v>5751</v>
      </c>
      <c r="N472" s="296">
        <v>1171605.2520000001</v>
      </c>
      <c r="O472" s="296">
        <v>23811.9</v>
      </c>
      <c r="P472" s="296">
        <v>0</v>
      </c>
      <c r="Q472" s="296"/>
      <c r="R472" s="295">
        <f t="shared" si="20"/>
        <v>1195417.152</v>
      </c>
      <c r="S472" s="295"/>
      <c r="T472" s="295"/>
      <c r="U472" s="253">
        <v>4</v>
      </c>
      <c r="V472" s="253">
        <v>4</v>
      </c>
      <c r="W472" s="253">
        <v>1972</v>
      </c>
      <c r="X472" s="282"/>
      <c r="Y472" s="348">
        <v>1</v>
      </c>
      <c r="Z472" s="254"/>
      <c r="AA472" s="296"/>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c r="HG472" s="241"/>
      <c r="HH472" s="241"/>
      <c r="HI472" s="241"/>
      <c r="HJ472" s="241"/>
      <c r="HK472" s="241"/>
      <c r="HL472" s="241"/>
      <c r="HM472" s="241"/>
      <c r="HN472" s="241"/>
      <c r="HO472" s="241"/>
    </row>
    <row r="473" spans="1:223" s="255" customFormat="1" ht="27.6" customHeight="1" x14ac:dyDescent="0.35">
      <c r="A473" s="241"/>
      <c r="B473" s="289" t="s">
        <v>83</v>
      </c>
      <c r="C473" s="289" t="s">
        <v>2725</v>
      </c>
      <c r="D473" s="289"/>
      <c r="E473" s="299" t="s">
        <v>84</v>
      </c>
      <c r="F473" s="291" t="s">
        <v>1886</v>
      </c>
      <c r="G473" s="292" t="s">
        <v>347</v>
      </c>
      <c r="H473" s="292" t="s">
        <v>778</v>
      </c>
      <c r="I473" s="292">
        <v>14802</v>
      </c>
      <c r="J473" s="293" t="s">
        <v>85</v>
      </c>
      <c r="K473" s="293" t="s">
        <v>1364</v>
      </c>
      <c r="L473" s="293" t="s">
        <v>794</v>
      </c>
      <c r="M473" s="294">
        <v>21780</v>
      </c>
      <c r="N473" s="296">
        <v>3818642.34</v>
      </c>
      <c r="O473" s="296">
        <v>75576.899999999994</v>
      </c>
      <c r="P473" s="296">
        <v>0</v>
      </c>
      <c r="Q473" s="296"/>
      <c r="R473" s="295">
        <f t="shared" si="20"/>
        <v>3894219.2399999998</v>
      </c>
      <c r="S473" s="295"/>
      <c r="T473" s="295"/>
      <c r="U473" s="253">
        <v>4</v>
      </c>
      <c r="V473" s="253">
        <v>4</v>
      </c>
      <c r="W473" s="253">
        <v>1972</v>
      </c>
      <c r="X473" s="282"/>
      <c r="Y473" s="348">
        <v>1</v>
      </c>
      <c r="Z473" s="254"/>
      <c r="AA473" s="296"/>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c r="HG473" s="241"/>
      <c r="HH473" s="241"/>
      <c r="HI473" s="241"/>
      <c r="HJ473" s="241"/>
      <c r="HK473" s="241"/>
      <c r="HL473" s="241"/>
      <c r="HM473" s="241"/>
      <c r="HN473" s="241"/>
      <c r="HO473" s="241"/>
    </row>
    <row r="474" spans="1:223" s="255" customFormat="1" ht="27.6" customHeight="1" x14ac:dyDescent="0.35">
      <c r="A474" s="241"/>
      <c r="B474" s="289" t="s">
        <v>86</v>
      </c>
      <c r="C474" s="289" t="s">
        <v>2725</v>
      </c>
      <c r="D474" s="289"/>
      <c r="E474" s="299" t="s">
        <v>87</v>
      </c>
      <c r="F474" s="291" t="s">
        <v>1886</v>
      </c>
      <c r="G474" s="292" t="s">
        <v>347</v>
      </c>
      <c r="H474" s="292" t="s">
        <v>778</v>
      </c>
      <c r="I474" s="292">
        <v>14802</v>
      </c>
      <c r="J474" s="293" t="s">
        <v>88</v>
      </c>
      <c r="K474" s="293" t="s">
        <v>1364</v>
      </c>
      <c r="L474" s="293" t="s">
        <v>794</v>
      </c>
      <c r="M474" s="294">
        <v>21780</v>
      </c>
      <c r="N474" s="296">
        <v>3765576.7379999999</v>
      </c>
      <c r="O474" s="296">
        <v>102494.7</v>
      </c>
      <c r="P474" s="296">
        <v>0</v>
      </c>
      <c r="Q474" s="296"/>
      <c r="R474" s="295">
        <f t="shared" si="20"/>
        <v>3868071.4380000001</v>
      </c>
      <c r="S474" s="295"/>
      <c r="T474" s="295"/>
      <c r="U474" s="253">
        <v>4</v>
      </c>
      <c r="V474" s="253">
        <v>4</v>
      </c>
      <c r="W474" s="253">
        <v>1972</v>
      </c>
      <c r="X474" s="252"/>
      <c r="Y474" s="348">
        <v>1</v>
      </c>
      <c r="Z474" s="254"/>
      <c r="AA474" s="296"/>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c r="HG474" s="241"/>
      <c r="HH474" s="241"/>
      <c r="HI474" s="241"/>
      <c r="HJ474" s="241"/>
      <c r="HK474" s="241"/>
      <c r="HL474" s="241"/>
      <c r="HM474" s="241"/>
      <c r="HN474" s="241"/>
      <c r="HO474" s="241"/>
    </row>
    <row r="475" spans="1:223" s="255" customFormat="1" ht="27.6" customHeight="1" x14ac:dyDescent="0.35">
      <c r="A475" s="241"/>
      <c r="B475" s="289" t="s">
        <v>89</v>
      </c>
      <c r="C475" s="289" t="s">
        <v>2725</v>
      </c>
      <c r="D475" s="289"/>
      <c r="E475" s="299" t="s">
        <v>90</v>
      </c>
      <c r="F475" s="291" t="s">
        <v>1886</v>
      </c>
      <c r="G475" s="292" t="s">
        <v>347</v>
      </c>
      <c r="H475" s="292" t="s">
        <v>778</v>
      </c>
      <c r="I475" s="292">
        <v>14802</v>
      </c>
      <c r="J475" s="293" t="s">
        <v>91</v>
      </c>
      <c r="K475" s="293" t="s">
        <v>1364</v>
      </c>
      <c r="L475" s="293" t="s">
        <v>1408</v>
      </c>
      <c r="M475" s="294">
        <v>4428</v>
      </c>
      <c r="N475" s="296">
        <v>925006.27800000005</v>
      </c>
      <c r="O475" s="296">
        <v>261930.9</v>
      </c>
      <c r="P475" s="296">
        <v>0</v>
      </c>
      <c r="Q475" s="296"/>
      <c r="R475" s="295">
        <f t="shared" si="20"/>
        <v>1186937.1780000001</v>
      </c>
      <c r="S475" s="295"/>
      <c r="T475" s="295"/>
      <c r="U475" s="253">
        <v>4</v>
      </c>
      <c r="V475" s="253">
        <v>4</v>
      </c>
      <c r="W475" s="253">
        <v>1971</v>
      </c>
      <c r="X475" s="282"/>
      <c r="Y475" s="348">
        <v>1</v>
      </c>
      <c r="Z475" s="254"/>
      <c r="AA475" s="296"/>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c r="HG475" s="241"/>
      <c r="HH475" s="241"/>
      <c r="HI475" s="241"/>
      <c r="HJ475" s="241"/>
      <c r="HK475" s="241"/>
      <c r="HL475" s="241"/>
      <c r="HM475" s="241"/>
      <c r="HN475" s="241"/>
      <c r="HO475" s="241"/>
    </row>
    <row r="476" spans="1:223" s="255" customFormat="1" ht="27.6" customHeight="1" x14ac:dyDescent="0.35">
      <c r="A476" s="241"/>
      <c r="B476" s="289" t="s">
        <v>92</v>
      </c>
      <c r="C476" s="289" t="s">
        <v>2725</v>
      </c>
      <c r="D476" s="289"/>
      <c r="E476" s="299" t="s">
        <v>960</v>
      </c>
      <c r="F476" s="291" t="s">
        <v>1886</v>
      </c>
      <c r="G476" s="292" t="s">
        <v>347</v>
      </c>
      <c r="H476" s="292" t="s">
        <v>778</v>
      </c>
      <c r="I476" s="292">
        <v>14802</v>
      </c>
      <c r="J476" s="293" t="s">
        <v>961</v>
      </c>
      <c r="K476" s="293" t="s">
        <v>1364</v>
      </c>
      <c r="L476" s="293" t="s">
        <v>1408</v>
      </c>
      <c r="M476" s="294">
        <v>5206</v>
      </c>
      <c r="N476" s="296">
        <v>926046.78</v>
      </c>
      <c r="O476" s="296">
        <v>23811.9</v>
      </c>
      <c r="P476" s="296">
        <v>0</v>
      </c>
      <c r="Q476" s="296"/>
      <c r="R476" s="295">
        <f t="shared" si="20"/>
        <v>949858.68</v>
      </c>
      <c r="S476" s="295"/>
      <c r="T476" s="295"/>
      <c r="U476" s="253">
        <v>4</v>
      </c>
      <c r="V476" s="253">
        <v>4</v>
      </c>
      <c r="W476" s="253">
        <v>1971</v>
      </c>
      <c r="X476" s="282"/>
      <c r="Y476" s="348">
        <v>1</v>
      </c>
      <c r="Z476" s="254"/>
      <c r="AA476" s="296"/>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c r="HG476" s="241"/>
      <c r="HH476" s="241"/>
      <c r="HI476" s="241"/>
      <c r="HJ476" s="241"/>
      <c r="HK476" s="241"/>
      <c r="HL476" s="241"/>
      <c r="HM476" s="241"/>
      <c r="HN476" s="241"/>
      <c r="HO476" s="241"/>
    </row>
    <row r="477" spans="1:223" s="255" customFormat="1" ht="27.6" customHeight="1" x14ac:dyDescent="0.35">
      <c r="A477" s="241"/>
      <c r="B477" s="289" t="s">
        <v>962</v>
      </c>
      <c r="C477" s="289" t="s">
        <v>2725</v>
      </c>
      <c r="D477" s="289"/>
      <c r="E477" s="299" t="s">
        <v>963</v>
      </c>
      <c r="F477" s="291" t="s">
        <v>1886</v>
      </c>
      <c r="G477" s="292" t="s">
        <v>347</v>
      </c>
      <c r="H477" s="292" t="s">
        <v>778</v>
      </c>
      <c r="I477" s="292">
        <v>14802</v>
      </c>
      <c r="J477" s="293" t="s">
        <v>964</v>
      </c>
      <c r="K477" s="293" t="s">
        <v>1364</v>
      </c>
      <c r="L477" s="293" t="s">
        <v>794</v>
      </c>
      <c r="M477" s="294">
        <v>18920</v>
      </c>
      <c r="N477" s="296">
        <v>3363942.966</v>
      </c>
      <c r="O477" s="296">
        <v>77647.5</v>
      </c>
      <c r="P477" s="296">
        <v>0</v>
      </c>
      <c r="Q477" s="296"/>
      <c r="R477" s="295">
        <f t="shared" si="20"/>
        <v>3441590.466</v>
      </c>
      <c r="S477" s="295"/>
      <c r="T477" s="295"/>
      <c r="U477" s="253">
        <v>4</v>
      </c>
      <c r="V477" s="253">
        <v>4</v>
      </c>
      <c r="W477" s="253">
        <v>1971</v>
      </c>
      <c r="X477" s="282"/>
      <c r="Y477" s="348">
        <v>1</v>
      </c>
      <c r="Z477" s="254"/>
      <c r="AA477" s="296"/>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c r="HG477" s="241"/>
      <c r="HH477" s="241"/>
      <c r="HI477" s="241"/>
      <c r="HJ477" s="241"/>
      <c r="HK477" s="241"/>
      <c r="HL477" s="241"/>
      <c r="HM477" s="241"/>
      <c r="HN477" s="241"/>
      <c r="HO477" s="241"/>
    </row>
    <row r="478" spans="1:223" s="255" customFormat="1" ht="27.6" customHeight="1" x14ac:dyDescent="0.35">
      <c r="A478" s="241"/>
      <c r="B478" s="289" t="s">
        <v>965</v>
      </c>
      <c r="C478" s="289" t="s">
        <v>2725</v>
      </c>
      <c r="D478" s="289"/>
      <c r="E478" s="299" t="s">
        <v>966</v>
      </c>
      <c r="F478" s="291" t="s">
        <v>1886</v>
      </c>
      <c r="G478" s="292" t="s">
        <v>347</v>
      </c>
      <c r="H478" s="292" t="s">
        <v>778</v>
      </c>
      <c r="I478" s="292">
        <v>14802</v>
      </c>
      <c r="J478" s="293" t="s">
        <v>967</v>
      </c>
      <c r="K478" s="293" t="s">
        <v>1364</v>
      </c>
      <c r="L478" s="293" t="s">
        <v>794</v>
      </c>
      <c r="M478" s="294">
        <v>21780</v>
      </c>
      <c r="N478" s="296">
        <v>3818642.34</v>
      </c>
      <c r="O478" s="296">
        <v>105600.6</v>
      </c>
      <c r="P478" s="296">
        <v>0</v>
      </c>
      <c r="Q478" s="296"/>
      <c r="R478" s="295">
        <f t="shared" si="20"/>
        <v>3924242.94</v>
      </c>
      <c r="S478" s="295"/>
      <c r="T478" s="295"/>
      <c r="U478" s="253">
        <v>4</v>
      </c>
      <c r="V478" s="253">
        <v>4</v>
      </c>
      <c r="W478" s="253">
        <v>1971</v>
      </c>
      <c r="X478" s="282"/>
      <c r="Y478" s="348">
        <v>1</v>
      </c>
      <c r="Z478" s="254"/>
      <c r="AA478" s="296"/>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c r="HG478" s="241"/>
      <c r="HH478" s="241"/>
      <c r="HI478" s="241"/>
      <c r="HJ478" s="241"/>
      <c r="HK478" s="241"/>
      <c r="HL478" s="241"/>
      <c r="HM478" s="241"/>
      <c r="HN478" s="241"/>
      <c r="HO478" s="241"/>
    </row>
    <row r="479" spans="1:223" s="255" customFormat="1" ht="27.6" customHeight="1" x14ac:dyDescent="0.35">
      <c r="A479" s="241"/>
      <c r="B479" s="289" t="s">
        <v>968</v>
      </c>
      <c r="C479" s="289" t="s">
        <v>2725</v>
      </c>
      <c r="D479" s="289"/>
      <c r="E479" s="299" t="s">
        <v>969</v>
      </c>
      <c r="F479" s="291" t="s">
        <v>1886</v>
      </c>
      <c r="G479" s="292" t="s">
        <v>347</v>
      </c>
      <c r="H479" s="292" t="s">
        <v>778</v>
      </c>
      <c r="I479" s="292">
        <v>14802</v>
      </c>
      <c r="J479" s="293" t="s">
        <v>970</v>
      </c>
      <c r="K479" s="293" t="s">
        <v>1364</v>
      </c>
      <c r="L479" s="293" t="s">
        <v>1408</v>
      </c>
      <c r="M479" s="294">
        <v>4428</v>
      </c>
      <c r="N479" s="296">
        <v>933330.29399999999</v>
      </c>
      <c r="O479" s="296">
        <v>23811.9</v>
      </c>
      <c r="P479" s="296">
        <v>0</v>
      </c>
      <c r="Q479" s="296"/>
      <c r="R479" s="295">
        <f t="shared" si="20"/>
        <v>957142.19400000002</v>
      </c>
      <c r="S479" s="295"/>
      <c r="T479" s="295"/>
      <c r="U479" s="253">
        <v>4</v>
      </c>
      <c r="V479" s="253">
        <v>4</v>
      </c>
      <c r="W479" s="253">
        <v>1971</v>
      </c>
      <c r="X479" s="282"/>
      <c r="Y479" s="348">
        <v>1</v>
      </c>
      <c r="Z479" s="254"/>
      <c r="AA479" s="296"/>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c r="HG479" s="241"/>
      <c r="HH479" s="241"/>
      <c r="HI479" s="241"/>
      <c r="HJ479" s="241"/>
      <c r="HK479" s="241"/>
      <c r="HL479" s="241"/>
      <c r="HM479" s="241"/>
      <c r="HN479" s="241"/>
      <c r="HO479" s="241"/>
    </row>
    <row r="480" spans="1:223" s="255" customFormat="1" ht="27.6" customHeight="1" x14ac:dyDescent="0.35">
      <c r="A480" s="241"/>
      <c r="B480" s="289" t="s">
        <v>954</v>
      </c>
      <c r="C480" s="289" t="s">
        <v>2725</v>
      </c>
      <c r="D480" s="289"/>
      <c r="E480" s="299" t="s">
        <v>955</v>
      </c>
      <c r="F480" s="291" t="s">
        <v>1886</v>
      </c>
      <c r="G480" s="292" t="s">
        <v>347</v>
      </c>
      <c r="H480" s="292" t="s">
        <v>778</v>
      </c>
      <c r="I480" s="292">
        <v>14802</v>
      </c>
      <c r="J480" s="293" t="s">
        <v>956</v>
      </c>
      <c r="K480" s="293" t="s">
        <v>1364</v>
      </c>
      <c r="L480" s="293" t="s">
        <v>1408</v>
      </c>
      <c r="M480" s="294">
        <v>4428</v>
      </c>
      <c r="N480" s="296">
        <v>930208.78800000006</v>
      </c>
      <c r="O480" s="296">
        <v>23811.9</v>
      </c>
      <c r="P480" s="296">
        <v>0</v>
      </c>
      <c r="Q480" s="296"/>
      <c r="R480" s="295">
        <f t="shared" si="20"/>
        <v>954020.68800000008</v>
      </c>
      <c r="S480" s="295"/>
      <c r="T480" s="295"/>
      <c r="U480" s="253">
        <v>4</v>
      </c>
      <c r="V480" s="253">
        <v>4</v>
      </c>
      <c r="W480" s="253">
        <v>1971</v>
      </c>
      <c r="X480" s="282"/>
      <c r="Y480" s="348">
        <v>1</v>
      </c>
      <c r="Z480" s="254"/>
      <c r="AA480" s="296"/>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c r="HG480" s="241"/>
      <c r="HH480" s="241"/>
      <c r="HI480" s="241"/>
      <c r="HJ480" s="241"/>
      <c r="HK480" s="241"/>
      <c r="HL480" s="241"/>
      <c r="HM480" s="241"/>
      <c r="HN480" s="241"/>
      <c r="HO480" s="241"/>
    </row>
    <row r="481" spans="1:223" s="255" customFormat="1" ht="27.6" customHeight="1" x14ac:dyDescent="0.35">
      <c r="A481" s="241"/>
      <c r="B481" s="289" t="s">
        <v>957</v>
      </c>
      <c r="C481" s="289" t="s">
        <v>2725</v>
      </c>
      <c r="D481" s="289"/>
      <c r="E481" s="299" t="s">
        <v>958</v>
      </c>
      <c r="F481" s="291" t="s">
        <v>1886</v>
      </c>
      <c r="G481" s="292" t="s">
        <v>347</v>
      </c>
      <c r="H481" s="292" t="s">
        <v>778</v>
      </c>
      <c r="I481" s="292">
        <v>14802</v>
      </c>
      <c r="J481" s="293" t="s">
        <v>959</v>
      </c>
      <c r="K481" s="293" t="s">
        <v>1364</v>
      </c>
      <c r="L481" s="293" t="s">
        <v>1408</v>
      </c>
      <c r="M481" s="294">
        <v>4428</v>
      </c>
      <c r="N481" s="296">
        <v>931249.29</v>
      </c>
      <c r="O481" s="296">
        <v>23811.9</v>
      </c>
      <c r="P481" s="296">
        <v>0</v>
      </c>
      <c r="Q481" s="296"/>
      <c r="R481" s="295">
        <f t="shared" si="20"/>
        <v>955061.19000000006</v>
      </c>
      <c r="S481" s="295"/>
      <c r="T481" s="295"/>
      <c r="U481" s="253">
        <v>4</v>
      </c>
      <c r="V481" s="253">
        <v>4</v>
      </c>
      <c r="W481" s="253">
        <v>1971</v>
      </c>
      <c r="X481" s="282"/>
      <c r="Y481" s="348">
        <v>1</v>
      </c>
      <c r="Z481" s="254"/>
      <c r="AA481" s="296"/>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c r="HG481" s="241"/>
      <c r="HH481" s="241"/>
      <c r="HI481" s="241"/>
      <c r="HJ481" s="241"/>
      <c r="HK481" s="241"/>
      <c r="HL481" s="241"/>
      <c r="HM481" s="241"/>
      <c r="HN481" s="241"/>
      <c r="HO481" s="241"/>
    </row>
    <row r="482" spans="1:223" ht="27.6" customHeight="1" x14ac:dyDescent="0.35">
      <c r="B482" s="289" t="s">
        <v>1393</v>
      </c>
      <c r="C482" s="289" t="s">
        <v>2725</v>
      </c>
      <c r="D482" s="289"/>
      <c r="E482" s="299" t="s">
        <v>1394</v>
      </c>
      <c r="F482" s="291" t="s">
        <v>1886</v>
      </c>
      <c r="G482" s="292" t="s">
        <v>347</v>
      </c>
      <c r="H482" s="292" t="s">
        <v>778</v>
      </c>
      <c r="I482" s="292">
        <v>14802</v>
      </c>
      <c r="J482" s="293" t="s">
        <v>25</v>
      </c>
      <c r="K482" s="293" t="s">
        <v>1364</v>
      </c>
      <c r="L482" s="293" t="s">
        <v>794</v>
      </c>
      <c r="M482" s="294">
        <v>21780</v>
      </c>
      <c r="N482" s="296">
        <v>3128789.5140000004</v>
      </c>
      <c r="O482" s="296">
        <v>60047.4</v>
      </c>
      <c r="P482" s="296">
        <v>0</v>
      </c>
      <c r="Q482" s="296"/>
      <c r="R482" s="295">
        <f t="shared" si="20"/>
        <v>3188836.9140000003</v>
      </c>
      <c r="S482" s="295"/>
      <c r="T482" s="295"/>
      <c r="U482" s="253">
        <v>4</v>
      </c>
      <c r="V482" s="253">
        <v>4</v>
      </c>
      <c r="W482" s="253">
        <v>1971</v>
      </c>
      <c r="X482" s="282"/>
      <c r="Y482" s="348">
        <v>1</v>
      </c>
      <c r="AA482" s="296"/>
    </row>
    <row r="483" spans="1:223" ht="27.6" customHeight="1" x14ac:dyDescent="0.35">
      <c r="B483" s="289" t="s">
        <v>26</v>
      </c>
      <c r="C483" s="289" t="s">
        <v>2725</v>
      </c>
      <c r="D483" s="289"/>
      <c r="E483" s="299" t="s">
        <v>27</v>
      </c>
      <c r="F483" s="291" t="s">
        <v>1886</v>
      </c>
      <c r="G483" s="292" t="s">
        <v>347</v>
      </c>
      <c r="H483" s="292" t="s">
        <v>778</v>
      </c>
      <c r="I483" s="292">
        <v>14802</v>
      </c>
      <c r="J483" s="293" t="s">
        <v>2139</v>
      </c>
      <c r="K483" s="293" t="s">
        <v>1364</v>
      </c>
      <c r="L483" s="293" t="s">
        <v>794</v>
      </c>
      <c r="M483" s="294">
        <v>19481</v>
      </c>
      <c r="N483" s="296">
        <v>3433656.6</v>
      </c>
      <c r="O483" s="296">
        <v>106635.90000000001</v>
      </c>
      <c r="P483" s="296">
        <v>0</v>
      </c>
      <c r="Q483" s="296"/>
      <c r="R483" s="295">
        <f t="shared" si="20"/>
        <v>3540292.5</v>
      </c>
      <c r="S483" s="295"/>
      <c r="T483" s="295"/>
      <c r="U483" s="253">
        <v>4</v>
      </c>
      <c r="V483" s="253">
        <v>4</v>
      </c>
      <c r="W483" s="253">
        <v>1971</v>
      </c>
      <c r="X483" s="282"/>
      <c r="Y483" s="348">
        <v>1</v>
      </c>
      <c r="AA483" s="296"/>
    </row>
    <row r="484" spans="1:223" s="253" customFormat="1" ht="27.6" customHeight="1" x14ac:dyDescent="0.35">
      <c r="B484" s="370" t="s">
        <v>3184</v>
      </c>
      <c r="C484" s="363" t="s">
        <v>2725</v>
      </c>
      <c r="D484" s="370"/>
      <c r="E484" s="327" t="s">
        <v>3185</v>
      </c>
      <c r="F484" s="326" t="s">
        <v>1886</v>
      </c>
      <c r="G484" s="365" t="s">
        <v>347</v>
      </c>
      <c r="H484" s="365" t="s">
        <v>778</v>
      </c>
      <c r="I484" s="365">
        <v>14803</v>
      </c>
      <c r="J484" s="350" t="s">
        <v>3186</v>
      </c>
      <c r="K484" s="350" t="s">
        <v>1364</v>
      </c>
      <c r="L484" s="350" t="s">
        <v>2048</v>
      </c>
      <c r="M484" s="366">
        <v>7056</v>
      </c>
      <c r="N484" s="295">
        <v>2511862.3064347832</v>
      </c>
      <c r="O484" s="295">
        <v>87428.571428571406</v>
      </c>
      <c r="P484" s="295">
        <v>0</v>
      </c>
      <c r="Q484" s="295"/>
      <c r="R484" s="295">
        <f t="shared" si="20"/>
        <v>2599290.8778633545</v>
      </c>
      <c r="S484" s="295"/>
      <c r="T484" s="295"/>
      <c r="U484" s="253">
        <v>4</v>
      </c>
      <c r="V484" s="253">
        <v>1</v>
      </c>
      <c r="W484" s="253">
        <v>2007</v>
      </c>
      <c r="X484" s="297">
        <v>1</v>
      </c>
      <c r="Y484" s="348">
        <v>1</v>
      </c>
      <c r="Z484" s="362"/>
      <c r="AA484" s="295"/>
      <c r="AB484" s="309"/>
      <c r="AC484" s="309"/>
    </row>
    <row r="485" spans="1:223" s="253" customFormat="1" ht="27.6" customHeight="1" x14ac:dyDescent="0.35">
      <c r="B485" s="370" t="s">
        <v>3187</v>
      </c>
      <c r="C485" s="363" t="s">
        <v>2725</v>
      </c>
      <c r="D485" s="370"/>
      <c r="E485" s="327" t="s">
        <v>3188</v>
      </c>
      <c r="F485" s="326" t="s">
        <v>1886</v>
      </c>
      <c r="G485" s="365" t="s">
        <v>347</v>
      </c>
      <c r="H485" s="365" t="s">
        <v>778</v>
      </c>
      <c r="I485" s="365">
        <v>14803</v>
      </c>
      <c r="J485" s="350" t="s">
        <v>3189</v>
      </c>
      <c r="K485" s="350" t="s">
        <v>1364</v>
      </c>
      <c r="L485" s="350" t="s">
        <v>2048</v>
      </c>
      <c r="M485" s="366">
        <v>7056</v>
      </c>
      <c r="N485" s="295">
        <v>2511862.3064347832</v>
      </c>
      <c r="O485" s="295">
        <v>87428.571428571406</v>
      </c>
      <c r="P485" s="295">
        <v>0</v>
      </c>
      <c r="Q485" s="295"/>
      <c r="R485" s="295">
        <f t="shared" si="20"/>
        <v>2599290.8778633545</v>
      </c>
      <c r="S485" s="295"/>
      <c r="T485" s="295"/>
      <c r="U485" s="253">
        <v>4</v>
      </c>
      <c r="V485" s="253">
        <v>1</v>
      </c>
      <c r="W485" s="253">
        <v>2007</v>
      </c>
      <c r="X485" s="297">
        <v>1</v>
      </c>
      <c r="Y485" s="348">
        <v>1</v>
      </c>
      <c r="Z485" s="362"/>
      <c r="AA485" s="295"/>
      <c r="AB485" s="309"/>
      <c r="AC485" s="309"/>
    </row>
    <row r="486" spans="1:223" s="253" customFormat="1" ht="27.6" customHeight="1" x14ac:dyDescent="0.35">
      <c r="B486" s="370" t="s">
        <v>3190</v>
      </c>
      <c r="C486" s="363" t="s">
        <v>2725</v>
      </c>
      <c r="D486" s="370"/>
      <c r="E486" s="327" t="s">
        <v>3191</v>
      </c>
      <c r="F486" s="326" t="s">
        <v>1886</v>
      </c>
      <c r="G486" s="365" t="s">
        <v>347</v>
      </c>
      <c r="H486" s="365" t="s">
        <v>778</v>
      </c>
      <c r="I486" s="365">
        <v>14803</v>
      </c>
      <c r="J486" s="350" t="s">
        <v>3192</v>
      </c>
      <c r="K486" s="350" t="s">
        <v>1364</v>
      </c>
      <c r="L486" s="350" t="s">
        <v>2048</v>
      </c>
      <c r="M486" s="366">
        <v>8754</v>
      </c>
      <c r="N486" s="295">
        <v>3116332.5723540373</v>
      </c>
      <c r="O486" s="295">
        <v>87428.571428571406</v>
      </c>
      <c r="P486" s="295">
        <v>0</v>
      </c>
      <c r="Q486" s="295"/>
      <c r="R486" s="295">
        <f t="shared" si="20"/>
        <v>3203761.1437826087</v>
      </c>
      <c r="S486" s="295"/>
      <c r="T486" s="295"/>
      <c r="U486" s="253">
        <v>4</v>
      </c>
      <c r="V486" s="253">
        <v>1</v>
      </c>
      <c r="W486" s="253">
        <v>2007</v>
      </c>
      <c r="X486" s="297">
        <v>1</v>
      </c>
      <c r="Y486" s="348">
        <v>1</v>
      </c>
      <c r="Z486" s="362"/>
      <c r="AA486" s="295"/>
      <c r="AB486" s="309"/>
      <c r="AC486" s="309"/>
    </row>
    <row r="487" spans="1:223" s="253" customFormat="1" ht="27.6" customHeight="1" x14ac:dyDescent="0.35">
      <c r="B487" s="370" t="s">
        <v>3193</v>
      </c>
      <c r="C487" s="363" t="s">
        <v>2725</v>
      </c>
      <c r="D487" s="370"/>
      <c r="E487" s="327" t="s">
        <v>3194</v>
      </c>
      <c r="F487" s="326" t="s">
        <v>1886</v>
      </c>
      <c r="G487" s="365" t="s">
        <v>347</v>
      </c>
      <c r="H487" s="365" t="s">
        <v>778</v>
      </c>
      <c r="I487" s="365">
        <v>14803</v>
      </c>
      <c r="J487" s="350" t="s">
        <v>3195</v>
      </c>
      <c r="K487" s="350" t="s">
        <v>1364</v>
      </c>
      <c r="L487" s="350" t="s">
        <v>2048</v>
      </c>
      <c r="M487" s="366">
        <v>7056</v>
      </c>
      <c r="N487" s="295">
        <v>2511862.3064347832</v>
      </c>
      <c r="O487" s="295">
        <v>87428.571428571406</v>
      </c>
      <c r="P487" s="295">
        <v>0</v>
      </c>
      <c r="Q487" s="295"/>
      <c r="R487" s="295">
        <f t="shared" si="20"/>
        <v>2599290.8778633545</v>
      </c>
      <c r="S487" s="295"/>
      <c r="T487" s="295"/>
      <c r="U487" s="253">
        <v>4</v>
      </c>
      <c r="V487" s="253">
        <v>1</v>
      </c>
      <c r="W487" s="253">
        <v>2007</v>
      </c>
      <c r="X487" s="297">
        <v>1</v>
      </c>
      <c r="Y487" s="348">
        <v>1</v>
      </c>
      <c r="Z487" s="362"/>
      <c r="AA487" s="295"/>
      <c r="AB487" s="309"/>
      <c r="AC487" s="309"/>
    </row>
    <row r="488" spans="1:223" s="253" customFormat="1" ht="27.6" customHeight="1" x14ac:dyDescent="0.35">
      <c r="B488" s="370" t="s">
        <v>3196</v>
      </c>
      <c r="C488" s="363" t="s">
        <v>2725</v>
      </c>
      <c r="D488" s="370"/>
      <c r="E488" s="327" t="s">
        <v>3197</v>
      </c>
      <c r="F488" s="326" t="s">
        <v>1886</v>
      </c>
      <c r="G488" s="365" t="s">
        <v>347</v>
      </c>
      <c r="H488" s="365" t="s">
        <v>778</v>
      </c>
      <c r="I488" s="365">
        <v>14803</v>
      </c>
      <c r="J488" s="350" t="s">
        <v>3198</v>
      </c>
      <c r="K488" s="350" t="s">
        <v>1364</v>
      </c>
      <c r="L488" s="350" t="s">
        <v>2048</v>
      </c>
      <c r="M488" s="366">
        <v>7056</v>
      </c>
      <c r="N488" s="295">
        <v>2511862.3064347832</v>
      </c>
      <c r="O488" s="295">
        <v>87428.571428571406</v>
      </c>
      <c r="P488" s="295">
        <v>0</v>
      </c>
      <c r="Q488" s="295"/>
      <c r="R488" s="295">
        <f t="shared" si="20"/>
        <v>2599290.8778633545</v>
      </c>
      <c r="S488" s="295"/>
      <c r="T488" s="295"/>
      <c r="U488" s="253">
        <v>4</v>
      </c>
      <c r="V488" s="253">
        <v>1</v>
      </c>
      <c r="W488" s="253">
        <v>2007</v>
      </c>
      <c r="X488" s="297">
        <v>1</v>
      </c>
      <c r="Y488" s="348">
        <v>1</v>
      </c>
      <c r="Z488" s="362"/>
      <c r="AA488" s="295"/>
      <c r="AB488" s="309"/>
      <c r="AC488" s="309"/>
    </row>
    <row r="489" spans="1:223" s="253" customFormat="1" ht="27.6" customHeight="1" x14ac:dyDescent="0.35">
      <c r="B489" s="370" t="s">
        <v>3199</v>
      </c>
      <c r="C489" s="363" t="s">
        <v>2725</v>
      </c>
      <c r="D489" s="370"/>
      <c r="E489" s="327" t="s">
        <v>3200</v>
      </c>
      <c r="F489" s="326" t="s">
        <v>1886</v>
      </c>
      <c r="G489" s="365" t="s">
        <v>347</v>
      </c>
      <c r="H489" s="365" t="s">
        <v>778</v>
      </c>
      <c r="I489" s="365">
        <v>14803</v>
      </c>
      <c r="J489" s="350" t="s">
        <v>3201</v>
      </c>
      <c r="K489" s="350" t="s">
        <v>1364</v>
      </c>
      <c r="L489" s="350" t="s">
        <v>2048</v>
      </c>
      <c r="M489" s="366">
        <v>7056</v>
      </c>
      <c r="N489" s="295">
        <v>2511862.3064347832</v>
      </c>
      <c r="O489" s="295">
        <v>87428.571428571406</v>
      </c>
      <c r="P489" s="295">
        <v>0</v>
      </c>
      <c r="Q489" s="295"/>
      <c r="R489" s="295">
        <f t="shared" si="20"/>
        <v>2599290.8778633545</v>
      </c>
      <c r="S489" s="295"/>
      <c r="T489" s="295"/>
      <c r="U489" s="253">
        <v>4</v>
      </c>
      <c r="V489" s="253">
        <v>1</v>
      </c>
      <c r="W489" s="253">
        <v>2007</v>
      </c>
      <c r="X489" s="297">
        <v>1</v>
      </c>
      <c r="Y489" s="348">
        <v>1</v>
      </c>
      <c r="Z489" s="362"/>
      <c r="AA489" s="295"/>
      <c r="AB489" s="309"/>
      <c r="AC489" s="309"/>
    </row>
    <row r="490" spans="1:223" s="253" customFormat="1" ht="27.6" customHeight="1" x14ac:dyDescent="0.35">
      <c r="B490" s="370" t="s">
        <v>3202</v>
      </c>
      <c r="C490" s="363" t="s">
        <v>2725</v>
      </c>
      <c r="D490" s="370"/>
      <c r="E490" s="327" t="s">
        <v>3203</v>
      </c>
      <c r="F490" s="326" t="s">
        <v>1886</v>
      </c>
      <c r="G490" s="365" t="s">
        <v>347</v>
      </c>
      <c r="H490" s="365" t="s">
        <v>778</v>
      </c>
      <c r="I490" s="365">
        <v>14803</v>
      </c>
      <c r="J490" s="350" t="s">
        <v>3204</v>
      </c>
      <c r="K490" s="350" t="s">
        <v>1364</v>
      </c>
      <c r="L490" s="350" t="s">
        <v>2048</v>
      </c>
      <c r="M490" s="366">
        <v>4266</v>
      </c>
      <c r="N490" s="295">
        <v>1518651.4454720495</v>
      </c>
      <c r="O490" s="295">
        <v>87428.571428571406</v>
      </c>
      <c r="P490" s="295">
        <v>0</v>
      </c>
      <c r="Q490" s="295"/>
      <c r="R490" s="295">
        <f t="shared" si="20"/>
        <v>1606080.0169006209</v>
      </c>
      <c r="S490" s="295"/>
      <c r="T490" s="295"/>
      <c r="U490" s="253">
        <v>4</v>
      </c>
      <c r="V490" s="253">
        <v>1</v>
      </c>
      <c r="W490" s="253">
        <v>2007</v>
      </c>
      <c r="X490" s="297">
        <v>1</v>
      </c>
      <c r="Y490" s="348">
        <v>1</v>
      </c>
      <c r="Z490" s="362"/>
      <c r="AA490" s="295"/>
      <c r="AB490" s="309"/>
      <c r="AC490" s="309"/>
    </row>
    <row r="491" spans="1:223" s="253" customFormat="1" ht="24.6" customHeight="1" x14ac:dyDescent="0.35">
      <c r="B491" s="703" t="s">
        <v>2993</v>
      </c>
      <c r="C491" s="703" t="s">
        <v>2725</v>
      </c>
      <c r="D491" s="588"/>
      <c r="E491" s="367">
        <v>12835088</v>
      </c>
      <c r="F491" s="304" t="s">
        <v>1886</v>
      </c>
      <c r="G491" s="365" t="s">
        <v>347</v>
      </c>
      <c r="H491" s="365" t="s">
        <v>778</v>
      </c>
      <c r="I491" s="365">
        <v>14802</v>
      </c>
      <c r="J491" s="350" t="s">
        <v>2664</v>
      </c>
      <c r="K491" s="350" t="s">
        <v>1364</v>
      </c>
      <c r="L491" s="350" t="s">
        <v>2665</v>
      </c>
      <c r="M491" s="366">
        <v>34422</v>
      </c>
      <c r="N491" s="295">
        <v>17850000</v>
      </c>
      <c r="O491" s="295">
        <v>714000</v>
      </c>
      <c r="P491" s="295"/>
      <c r="Q491" s="295"/>
      <c r="R491" s="295">
        <f t="shared" si="20"/>
        <v>18564000</v>
      </c>
      <c r="S491" s="295"/>
      <c r="U491" s="253">
        <v>4</v>
      </c>
      <c r="V491" s="253">
        <v>4</v>
      </c>
      <c r="W491" s="253">
        <v>1971</v>
      </c>
      <c r="X491" s="297">
        <v>1</v>
      </c>
      <c r="Y491" s="348">
        <v>1</v>
      </c>
      <c r="Z491" s="362"/>
      <c r="AA491" s="295"/>
      <c r="AB491" s="309"/>
      <c r="AC491" s="309"/>
    </row>
    <row r="492" spans="1:223" s="253" customFormat="1" ht="27.6" customHeight="1" x14ac:dyDescent="0.35">
      <c r="B492" s="363" t="s">
        <v>2150</v>
      </c>
      <c r="C492" s="363" t="s">
        <v>2582</v>
      </c>
      <c r="D492" s="363"/>
      <c r="E492" s="364">
        <v>1283600014</v>
      </c>
      <c r="F492" s="326" t="s">
        <v>2144</v>
      </c>
      <c r="G492" s="365" t="s">
        <v>348</v>
      </c>
      <c r="H492" s="365" t="s">
        <v>778</v>
      </c>
      <c r="I492" s="365">
        <v>13617</v>
      </c>
      <c r="J492" s="350" t="s">
        <v>2192</v>
      </c>
      <c r="K492" s="350" t="s">
        <v>1364</v>
      </c>
      <c r="L492" s="350" t="s">
        <v>1479</v>
      </c>
      <c r="M492" s="366">
        <v>59718</v>
      </c>
      <c r="N492" s="295">
        <v>10732778.130000001</v>
      </c>
      <c r="O492" s="295">
        <v>224660.1</v>
      </c>
      <c r="P492" s="295">
        <v>0</v>
      </c>
      <c r="Q492" s="295"/>
      <c r="R492" s="295">
        <f>SUM(N492:Q492)</f>
        <v>10957438.23</v>
      </c>
      <c r="S492" s="295"/>
      <c r="T492" s="295"/>
      <c r="U492" s="253">
        <v>4</v>
      </c>
      <c r="V492" s="253">
        <v>4</v>
      </c>
      <c r="W492" s="253">
        <v>1969</v>
      </c>
      <c r="X492" s="282"/>
      <c r="Y492" s="348">
        <v>1</v>
      </c>
      <c r="Z492" s="254"/>
      <c r="AA492" s="295"/>
      <c r="AB492" s="309"/>
      <c r="AC492" s="309"/>
    </row>
    <row r="493" spans="1:223" s="253" customFormat="1" ht="27.6" customHeight="1" x14ac:dyDescent="0.35">
      <c r="B493" s="363" t="s">
        <v>2148</v>
      </c>
      <c r="C493" s="363" t="s">
        <v>2582</v>
      </c>
      <c r="D493" s="363"/>
      <c r="E493" s="364">
        <v>1283600012</v>
      </c>
      <c r="F493" s="326" t="s">
        <v>2144</v>
      </c>
      <c r="G493" s="365" t="s">
        <v>348</v>
      </c>
      <c r="H493" s="365" t="s">
        <v>778</v>
      </c>
      <c r="I493" s="365">
        <v>13617</v>
      </c>
      <c r="J493" s="350" t="s">
        <v>2149</v>
      </c>
      <c r="K493" s="350" t="s">
        <v>1364</v>
      </c>
      <c r="L493" s="350" t="s">
        <v>1479</v>
      </c>
      <c r="M493" s="366">
        <v>59718</v>
      </c>
      <c r="N493" s="295">
        <v>10732778.130000001</v>
      </c>
      <c r="O493" s="295">
        <v>229836.6</v>
      </c>
      <c r="P493" s="295">
        <v>0</v>
      </c>
      <c r="Q493" s="295"/>
      <c r="R493" s="295">
        <f>SUM(N493:Q493)</f>
        <v>10962614.73</v>
      </c>
      <c r="S493" s="295"/>
      <c r="T493" s="295"/>
      <c r="U493" s="253">
        <v>4</v>
      </c>
      <c r="V493" s="253">
        <v>4</v>
      </c>
      <c r="W493" s="253">
        <v>1967</v>
      </c>
      <c r="X493" s="282"/>
      <c r="Y493" s="348">
        <v>1</v>
      </c>
      <c r="Z493" s="254"/>
      <c r="AA493" s="295"/>
      <c r="AB493" s="309"/>
      <c r="AC493" s="309"/>
    </row>
    <row r="494" spans="1:223" s="253" customFormat="1" ht="27.6" customHeight="1" x14ac:dyDescent="0.35">
      <c r="B494" s="363" t="s">
        <v>2145</v>
      </c>
      <c r="C494" s="363" t="s">
        <v>2582</v>
      </c>
      <c r="D494" s="363"/>
      <c r="E494" s="327" t="s">
        <v>2146</v>
      </c>
      <c r="F494" s="326" t="s">
        <v>2144</v>
      </c>
      <c r="G494" s="365" t="s">
        <v>348</v>
      </c>
      <c r="H494" s="365" t="s">
        <v>778</v>
      </c>
      <c r="I494" s="365">
        <v>13617</v>
      </c>
      <c r="J494" s="350" t="s">
        <v>2147</v>
      </c>
      <c r="K494" s="350" t="s">
        <v>1364</v>
      </c>
      <c r="L494" s="350" t="s">
        <v>1479</v>
      </c>
      <c r="M494" s="366">
        <v>59718</v>
      </c>
      <c r="N494" s="295">
        <v>10732778.130000001</v>
      </c>
      <c r="O494" s="295">
        <v>247436.7</v>
      </c>
      <c r="P494" s="295">
        <v>0</v>
      </c>
      <c r="Q494" s="295"/>
      <c r="R494" s="295">
        <f>SUM(N494:Q494)</f>
        <v>10980214.83</v>
      </c>
      <c r="S494" s="295"/>
      <c r="T494" s="295"/>
      <c r="U494" s="253">
        <v>4</v>
      </c>
      <c r="V494" s="253">
        <v>4</v>
      </c>
      <c r="W494" s="253">
        <v>1967</v>
      </c>
      <c r="X494" s="282"/>
      <c r="Y494" s="348">
        <v>1</v>
      </c>
      <c r="Z494" s="254"/>
      <c r="AA494" s="295"/>
      <c r="AB494" s="309"/>
      <c r="AC494" s="309"/>
    </row>
    <row r="495" spans="1:223" s="253" customFormat="1" ht="27.6" customHeight="1" x14ac:dyDescent="0.35">
      <c r="B495" s="363" t="s">
        <v>2141</v>
      </c>
      <c r="C495" s="363" t="s">
        <v>2582</v>
      </c>
      <c r="D495" s="363"/>
      <c r="E495" s="327" t="s">
        <v>2142</v>
      </c>
      <c r="F495" s="326" t="s">
        <v>2144</v>
      </c>
      <c r="G495" s="365" t="s">
        <v>348</v>
      </c>
      <c r="H495" s="365" t="s">
        <v>778</v>
      </c>
      <c r="I495" s="365">
        <v>13617</v>
      </c>
      <c r="J495" s="350" t="s">
        <v>2143</v>
      </c>
      <c r="K495" s="350" t="s">
        <v>1364</v>
      </c>
      <c r="L495" s="350" t="s">
        <v>1479</v>
      </c>
      <c r="M495" s="366">
        <v>59718</v>
      </c>
      <c r="N495" s="295">
        <v>10272876.246000001</v>
      </c>
      <c r="O495" s="295">
        <v>229836.6</v>
      </c>
      <c r="P495" s="295">
        <v>0</v>
      </c>
      <c r="Q495" s="295"/>
      <c r="R495" s="295">
        <f>SUM(N495:Q495)</f>
        <v>10502712.846000001</v>
      </c>
      <c r="S495" s="295"/>
      <c r="T495" s="295"/>
      <c r="U495" s="253">
        <v>4</v>
      </c>
      <c r="V495" s="253">
        <v>4</v>
      </c>
      <c r="W495" s="253">
        <v>1966</v>
      </c>
      <c r="X495" s="282"/>
      <c r="Y495" s="348">
        <v>1</v>
      </c>
      <c r="Z495" s="254"/>
      <c r="AA495" s="295"/>
      <c r="AB495" s="309"/>
      <c r="AC495" s="309"/>
    </row>
    <row r="496" spans="1:223" s="253" customFormat="1" ht="27.6" customHeight="1" x14ac:dyDescent="0.35">
      <c r="B496" s="363" t="s">
        <v>2152</v>
      </c>
      <c r="C496" s="363" t="s">
        <v>2582</v>
      </c>
      <c r="D496" s="363"/>
      <c r="E496" s="364">
        <v>1283700031</v>
      </c>
      <c r="F496" s="326" t="s">
        <v>2154</v>
      </c>
      <c r="G496" s="365" t="s">
        <v>1448</v>
      </c>
      <c r="H496" s="365" t="s">
        <v>778</v>
      </c>
      <c r="I496" s="365">
        <v>12043</v>
      </c>
      <c r="J496" s="350" t="s">
        <v>2153</v>
      </c>
      <c r="K496" s="350" t="s">
        <v>1364</v>
      </c>
      <c r="L496" s="350" t="s">
        <v>1365</v>
      </c>
      <c r="M496" s="366">
        <v>35584</v>
      </c>
      <c r="N496" s="295">
        <v>9719329.182</v>
      </c>
      <c r="O496" s="295">
        <v>289476</v>
      </c>
      <c r="P496" s="295">
        <v>0</v>
      </c>
      <c r="Q496" s="295"/>
      <c r="R496" s="295">
        <f t="shared" ref="R496:R505" si="21">SUM(N496:Q496)</f>
        <v>10008805.182</v>
      </c>
      <c r="S496" s="295"/>
      <c r="T496" s="295"/>
      <c r="U496" s="253">
        <v>4</v>
      </c>
      <c r="V496" s="253">
        <v>3</v>
      </c>
      <c r="W496" s="253">
        <v>1966</v>
      </c>
      <c r="X496" s="297">
        <v>0.04</v>
      </c>
      <c r="Y496" s="348">
        <v>1</v>
      </c>
      <c r="Z496" s="254"/>
      <c r="AA496" s="295"/>
      <c r="AB496" s="309"/>
      <c r="AC496" s="309"/>
    </row>
    <row r="497" spans="2:29" s="253" customFormat="1" ht="27.6" customHeight="1" x14ac:dyDescent="0.35">
      <c r="B497" s="363" t="s">
        <v>2155</v>
      </c>
      <c r="C497" s="363" t="s">
        <v>2582</v>
      </c>
      <c r="D497" s="363"/>
      <c r="E497" s="327" t="s">
        <v>843</v>
      </c>
      <c r="F497" s="326" t="s">
        <v>2154</v>
      </c>
      <c r="G497" s="365" t="s">
        <v>1448</v>
      </c>
      <c r="H497" s="365" t="s">
        <v>778</v>
      </c>
      <c r="I497" s="365">
        <v>12043</v>
      </c>
      <c r="J497" s="350" t="s">
        <v>844</v>
      </c>
      <c r="K497" s="350" t="s">
        <v>1364</v>
      </c>
      <c r="L497" s="350" t="s">
        <v>1479</v>
      </c>
      <c r="M497" s="366">
        <v>37818</v>
      </c>
      <c r="N497" s="295">
        <v>10329063.354</v>
      </c>
      <c r="O497" s="295">
        <v>266220</v>
      </c>
      <c r="P497" s="295">
        <v>0</v>
      </c>
      <c r="Q497" s="295"/>
      <c r="R497" s="295">
        <f t="shared" si="21"/>
        <v>10595283.354</v>
      </c>
      <c r="S497" s="295"/>
      <c r="T497" s="295"/>
      <c r="U497" s="253">
        <v>4</v>
      </c>
      <c r="V497" s="253">
        <v>3</v>
      </c>
      <c r="W497" s="253">
        <v>1962</v>
      </c>
      <c r="X497" s="297">
        <v>0.04</v>
      </c>
      <c r="Y497" s="348">
        <v>1</v>
      </c>
      <c r="Z497" s="254"/>
      <c r="AA497" s="295"/>
      <c r="AB497" s="309"/>
      <c r="AC497" s="309"/>
    </row>
    <row r="498" spans="2:29" s="253" customFormat="1" ht="27.6" customHeight="1" x14ac:dyDescent="0.35">
      <c r="B498" s="363" t="s">
        <v>2328</v>
      </c>
      <c r="C498" s="363" t="s">
        <v>2582</v>
      </c>
      <c r="D498" s="363"/>
      <c r="E498" s="327" t="s">
        <v>812</v>
      </c>
      <c r="F498" s="326" t="s">
        <v>2154</v>
      </c>
      <c r="G498" s="365" t="s">
        <v>1448</v>
      </c>
      <c r="H498" s="365" t="s">
        <v>778</v>
      </c>
      <c r="I498" s="365">
        <v>12043</v>
      </c>
      <c r="J498" s="350" t="s">
        <v>2329</v>
      </c>
      <c r="K498" s="350" t="s">
        <v>1364</v>
      </c>
      <c r="L498" s="350" t="s">
        <v>1479</v>
      </c>
      <c r="M498" s="366">
        <v>37818</v>
      </c>
      <c r="N498" s="295">
        <v>10329063.354</v>
      </c>
      <c r="O498" s="295">
        <v>266220</v>
      </c>
      <c r="P498" s="295">
        <v>0</v>
      </c>
      <c r="Q498" s="295"/>
      <c r="R498" s="295">
        <f t="shared" si="21"/>
        <v>10595283.354</v>
      </c>
      <c r="S498" s="295"/>
      <c r="T498" s="295"/>
      <c r="U498" s="253">
        <v>4</v>
      </c>
      <c r="V498" s="253">
        <v>3</v>
      </c>
      <c r="W498" s="253">
        <v>1962</v>
      </c>
      <c r="X498" s="297">
        <v>0.04</v>
      </c>
      <c r="Y498" s="348">
        <v>1</v>
      </c>
      <c r="Z498" s="254"/>
      <c r="AA498" s="295"/>
      <c r="AB498" s="309"/>
      <c r="AC498" s="309"/>
    </row>
    <row r="499" spans="2:29" s="253" customFormat="1" ht="27.6" customHeight="1" x14ac:dyDescent="0.35">
      <c r="B499" s="363" t="s">
        <v>813</v>
      </c>
      <c r="C499" s="363" t="s">
        <v>2582</v>
      </c>
      <c r="D499" s="363"/>
      <c r="E499" s="364">
        <v>1283700035</v>
      </c>
      <c r="F499" s="326" t="s">
        <v>2154</v>
      </c>
      <c r="G499" s="365" t="s">
        <v>1448</v>
      </c>
      <c r="H499" s="365" t="s">
        <v>778</v>
      </c>
      <c r="I499" s="365">
        <v>12043</v>
      </c>
      <c r="J499" s="350" t="s">
        <v>814</v>
      </c>
      <c r="K499" s="350" t="s">
        <v>1364</v>
      </c>
      <c r="L499" s="350" t="s">
        <v>1365</v>
      </c>
      <c r="M499" s="366">
        <v>35584</v>
      </c>
      <c r="N499" s="295">
        <v>9719329.182</v>
      </c>
      <c r="O499" s="295">
        <v>289476</v>
      </c>
      <c r="P499" s="295">
        <v>0</v>
      </c>
      <c r="Q499" s="295"/>
      <c r="R499" s="295">
        <f t="shared" si="21"/>
        <v>10008805.182</v>
      </c>
      <c r="S499" s="295"/>
      <c r="T499" s="295"/>
      <c r="U499" s="253">
        <v>4</v>
      </c>
      <c r="V499" s="253">
        <v>3</v>
      </c>
      <c r="W499" s="253">
        <v>1966</v>
      </c>
      <c r="X499" s="297">
        <v>0.04</v>
      </c>
      <c r="Y499" s="348">
        <v>1</v>
      </c>
      <c r="Z499" s="254"/>
      <c r="AA499" s="295"/>
      <c r="AB499" s="309"/>
      <c r="AC499" s="309"/>
    </row>
    <row r="500" spans="2:29" s="253" customFormat="1" ht="27.6" customHeight="1" x14ac:dyDescent="0.35">
      <c r="B500" s="363" t="s">
        <v>815</v>
      </c>
      <c r="C500" s="363" t="s">
        <v>2582</v>
      </c>
      <c r="D500" s="363"/>
      <c r="E500" s="364">
        <v>1283700036</v>
      </c>
      <c r="F500" s="326" t="s">
        <v>2154</v>
      </c>
      <c r="G500" s="365" t="s">
        <v>1448</v>
      </c>
      <c r="H500" s="365" t="s">
        <v>778</v>
      </c>
      <c r="I500" s="365">
        <v>12043</v>
      </c>
      <c r="J500" s="350" t="s">
        <v>816</v>
      </c>
      <c r="K500" s="350" t="s">
        <v>1364</v>
      </c>
      <c r="L500" s="350" t="s">
        <v>1365</v>
      </c>
      <c r="M500" s="366">
        <v>35584</v>
      </c>
      <c r="N500" s="295">
        <v>9719329.182</v>
      </c>
      <c r="O500" s="295">
        <v>289476</v>
      </c>
      <c r="P500" s="295">
        <v>0</v>
      </c>
      <c r="Q500" s="295"/>
      <c r="R500" s="295">
        <f t="shared" si="21"/>
        <v>10008805.182</v>
      </c>
      <c r="S500" s="295"/>
      <c r="T500" s="295"/>
      <c r="U500" s="253">
        <v>4</v>
      </c>
      <c r="V500" s="253">
        <v>3</v>
      </c>
      <c r="W500" s="253">
        <v>1966</v>
      </c>
      <c r="X500" s="297">
        <v>0.04</v>
      </c>
      <c r="Y500" s="348">
        <v>1</v>
      </c>
      <c r="Z500" s="254"/>
      <c r="AA500" s="295"/>
      <c r="AB500" s="309"/>
      <c r="AC500" s="309"/>
    </row>
    <row r="501" spans="2:29" s="253" customFormat="1" ht="27.6" customHeight="1" x14ac:dyDescent="0.35">
      <c r="B501" s="363" t="s">
        <v>817</v>
      </c>
      <c r="C501" s="363" t="s">
        <v>2728</v>
      </c>
      <c r="D501" s="363"/>
      <c r="E501" s="364">
        <v>1283700043</v>
      </c>
      <c r="F501" s="326" t="s">
        <v>2154</v>
      </c>
      <c r="G501" s="365" t="s">
        <v>1448</v>
      </c>
      <c r="H501" s="365" t="s">
        <v>778</v>
      </c>
      <c r="I501" s="365">
        <v>12043</v>
      </c>
      <c r="J501" s="350" t="s">
        <v>818</v>
      </c>
      <c r="K501" s="350" t="s">
        <v>1364</v>
      </c>
      <c r="L501" s="350" t="s">
        <v>794</v>
      </c>
      <c r="M501" s="366">
        <v>42215</v>
      </c>
      <c r="N501" s="295">
        <v>11529802.662</v>
      </c>
      <c r="O501" s="295">
        <v>297228</v>
      </c>
      <c r="P501" s="295">
        <v>0</v>
      </c>
      <c r="Q501" s="295"/>
      <c r="R501" s="295">
        <f t="shared" si="21"/>
        <v>11827030.662</v>
      </c>
      <c r="S501" s="295"/>
      <c r="T501" s="295"/>
      <c r="U501" s="253">
        <v>4</v>
      </c>
      <c r="V501" s="253">
        <v>4</v>
      </c>
      <c r="W501" s="253">
        <v>1971</v>
      </c>
      <c r="X501" s="297">
        <v>0.1</v>
      </c>
      <c r="Y501" s="348">
        <v>1</v>
      </c>
      <c r="Z501" s="254"/>
      <c r="AA501" s="295"/>
      <c r="AB501" s="309"/>
      <c r="AC501" s="309"/>
    </row>
    <row r="502" spans="2:29" s="253" customFormat="1" ht="27.6" customHeight="1" x14ac:dyDescent="0.35">
      <c r="B502" s="363" t="s">
        <v>1549</v>
      </c>
      <c r="C502" s="363" t="s">
        <v>2728</v>
      </c>
      <c r="D502" s="363"/>
      <c r="E502" s="364">
        <v>1283700044</v>
      </c>
      <c r="F502" s="326" t="s">
        <v>2154</v>
      </c>
      <c r="G502" s="365" t="s">
        <v>1448</v>
      </c>
      <c r="H502" s="365" t="s">
        <v>778</v>
      </c>
      <c r="I502" s="365">
        <v>12043</v>
      </c>
      <c r="J502" s="350" t="s">
        <v>1550</v>
      </c>
      <c r="K502" s="350" t="s">
        <v>1364</v>
      </c>
      <c r="L502" s="350" t="s">
        <v>1542</v>
      </c>
      <c r="M502" s="366">
        <v>50658</v>
      </c>
      <c r="N502" s="295">
        <v>13836595.596000001</v>
      </c>
      <c r="O502" s="295">
        <v>401268</v>
      </c>
      <c r="P502" s="295">
        <v>0</v>
      </c>
      <c r="Q502" s="295"/>
      <c r="R502" s="295">
        <f t="shared" si="21"/>
        <v>14237863.596000001</v>
      </c>
      <c r="S502" s="295"/>
      <c r="T502" s="295"/>
      <c r="U502" s="253">
        <v>4</v>
      </c>
      <c r="V502" s="253">
        <v>4</v>
      </c>
      <c r="W502" s="253">
        <v>1971</v>
      </c>
      <c r="X502" s="297">
        <v>0.1</v>
      </c>
      <c r="Y502" s="348">
        <v>1</v>
      </c>
      <c r="Z502" s="254"/>
      <c r="AA502" s="295"/>
      <c r="AB502" s="309"/>
      <c r="AC502" s="309"/>
    </row>
    <row r="503" spans="2:29" s="253" customFormat="1" ht="27.6" customHeight="1" x14ac:dyDescent="0.35">
      <c r="B503" s="363" t="s">
        <v>1551</v>
      </c>
      <c r="C503" s="363" t="s">
        <v>2728</v>
      </c>
      <c r="D503" s="363"/>
      <c r="E503" s="364">
        <v>1283700045</v>
      </c>
      <c r="F503" s="326" t="s">
        <v>2154</v>
      </c>
      <c r="G503" s="365" t="s">
        <v>1448</v>
      </c>
      <c r="H503" s="365" t="s">
        <v>778</v>
      </c>
      <c r="I503" s="365">
        <v>12043</v>
      </c>
      <c r="J503" s="350" t="s">
        <v>1552</v>
      </c>
      <c r="K503" s="350" t="s">
        <v>1364</v>
      </c>
      <c r="L503" s="350" t="s">
        <v>1542</v>
      </c>
      <c r="M503" s="366">
        <v>50658</v>
      </c>
      <c r="N503" s="295">
        <v>13836595.596000001</v>
      </c>
      <c r="O503" s="295">
        <v>401268</v>
      </c>
      <c r="P503" s="295">
        <v>0</v>
      </c>
      <c r="Q503" s="295"/>
      <c r="R503" s="295">
        <f t="shared" si="21"/>
        <v>14237863.596000001</v>
      </c>
      <c r="S503" s="295"/>
      <c r="T503" s="295"/>
      <c r="U503" s="253">
        <v>4</v>
      </c>
      <c r="V503" s="253">
        <v>4</v>
      </c>
      <c r="W503" s="253">
        <v>1971</v>
      </c>
      <c r="X503" s="297">
        <v>0.1</v>
      </c>
      <c r="Y503" s="348">
        <v>1</v>
      </c>
      <c r="Z503" s="254"/>
      <c r="AA503" s="295"/>
      <c r="AB503" s="309"/>
      <c r="AC503" s="309"/>
    </row>
    <row r="504" spans="2:29" s="253" customFormat="1" ht="27.6" customHeight="1" x14ac:dyDescent="0.35">
      <c r="B504" s="363" t="s">
        <v>1553</v>
      </c>
      <c r="C504" s="363" t="s">
        <v>2728</v>
      </c>
      <c r="D504" s="363"/>
      <c r="E504" s="364">
        <v>1283700046</v>
      </c>
      <c r="F504" s="326" t="s">
        <v>2154</v>
      </c>
      <c r="G504" s="365" t="s">
        <v>1448</v>
      </c>
      <c r="H504" s="365" t="s">
        <v>778</v>
      </c>
      <c r="I504" s="365">
        <v>12043</v>
      </c>
      <c r="J504" s="350" t="s">
        <v>1654</v>
      </c>
      <c r="K504" s="350" t="s">
        <v>1364</v>
      </c>
      <c r="L504" s="350" t="s">
        <v>794</v>
      </c>
      <c r="M504" s="366">
        <v>42215</v>
      </c>
      <c r="N504" s="295">
        <v>11529802.662</v>
      </c>
      <c r="O504" s="295">
        <v>334764</v>
      </c>
      <c r="P504" s="295">
        <v>0</v>
      </c>
      <c r="Q504" s="295"/>
      <c r="R504" s="295">
        <f t="shared" si="21"/>
        <v>11864566.662</v>
      </c>
      <c r="S504" s="295"/>
      <c r="T504" s="295"/>
      <c r="U504" s="253">
        <v>4</v>
      </c>
      <c r="V504" s="253">
        <v>4</v>
      </c>
      <c r="W504" s="253">
        <v>1971</v>
      </c>
      <c r="X504" s="297">
        <v>0.1</v>
      </c>
      <c r="Y504" s="348">
        <v>1</v>
      </c>
      <c r="Z504" s="254"/>
      <c r="AA504" s="295"/>
      <c r="AB504" s="309"/>
      <c r="AC504" s="309"/>
    </row>
    <row r="505" spans="2:29" s="253" customFormat="1" ht="27.6" customHeight="1" x14ac:dyDescent="0.35">
      <c r="B505" s="363" t="s">
        <v>1554</v>
      </c>
      <c r="C505" s="363" t="s">
        <v>2728</v>
      </c>
      <c r="D505" s="363"/>
      <c r="E505" s="364">
        <v>1283700047</v>
      </c>
      <c r="F505" s="326" t="s">
        <v>2154</v>
      </c>
      <c r="G505" s="365" t="s">
        <v>1448</v>
      </c>
      <c r="H505" s="365" t="s">
        <v>778</v>
      </c>
      <c r="I505" s="365">
        <v>12043</v>
      </c>
      <c r="J505" s="350" t="s">
        <v>1555</v>
      </c>
      <c r="K505" s="350" t="s">
        <v>1364</v>
      </c>
      <c r="L505" s="350" t="s">
        <v>794</v>
      </c>
      <c r="M505" s="366">
        <v>42215</v>
      </c>
      <c r="N505" s="295">
        <v>11529802.662</v>
      </c>
      <c r="O505" s="295">
        <v>334764</v>
      </c>
      <c r="P505" s="295">
        <v>0</v>
      </c>
      <c r="Q505" s="295"/>
      <c r="R505" s="295">
        <f t="shared" si="21"/>
        <v>11864566.662</v>
      </c>
      <c r="S505" s="295"/>
      <c r="T505" s="295"/>
      <c r="U505" s="253">
        <v>4</v>
      </c>
      <c r="V505" s="253">
        <v>4</v>
      </c>
      <c r="W505" s="253">
        <v>1971</v>
      </c>
      <c r="X505" s="297">
        <v>0.1</v>
      </c>
      <c r="Y505" s="348">
        <v>1</v>
      </c>
      <c r="Z505" s="254"/>
      <c r="AA505" s="295"/>
      <c r="AB505" s="309"/>
      <c r="AC505" s="309"/>
    </row>
    <row r="506" spans="2:29" s="253" customFormat="1" ht="27.6" customHeight="1" x14ac:dyDescent="0.35">
      <c r="B506" s="363" t="s">
        <v>1557</v>
      </c>
      <c r="C506" s="363" t="s">
        <v>2725</v>
      </c>
      <c r="D506" s="363"/>
      <c r="E506" s="327" t="s">
        <v>1558</v>
      </c>
      <c r="F506" s="326" t="s">
        <v>2559</v>
      </c>
      <c r="G506" s="365" t="s">
        <v>349</v>
      </c>
      <c r="H506" s="365" t="s">
        <v>778</v>
      </c>
      <c r="I506" s="365">
        <v>13753</v>
      </c>
      <c r="J506" s="350" t="s">
        <v>1559</v>
      </c>
      <c r="K506" s="350" t="s">
        <v>1364</v>
      </c>
      <c r="L506" s="350" t="s">
        <v>1365</v>
      </c>
      <c r="M506" s="366">
        <v>38479</v>
      </c>
      <c r="N506" s="295">
        <v>7003618.9619999994</v>
      </c>
      <c r="O506" s="295">
        <v>198777.60000000001</v>
      </c>
      <c r="P506" s="295">
        <v>0</v>
      </c>
      <c r="Q506" s="295"/>
      <c r="R506" s="295">
        <f t="shared" ref="R506:R511" si="22">SUM(N506:Q506)</f>
        <v>7202396.561999999</v>
      </c>
      <c r="S506" s="295"/>
      <c r="T506" s="295"/>
      <c r="U506" s="253">
        <v>4</v>
      </c>
      <c r="V506" s="253">
        <v>3</v>
      </c>
      <c r="W506" s="253">
        <v>1962</v>
      </c>
      <c r="X506" s="297">
        <v>0.1</v>
      </c>
      <c r="Y506" s="412">
        <v>1</v>
      </c>
      <c r="Z506" s="254"/>
      <c r="AA506" s="295"/>
      <c r="AB506" s="309"/>
      <c r="AC506" s="309"/>
    </row>
    <row r="507" spans="2:29" s="253" customFormat="1" ht="27.6" customHeight="1" x14ac:dyDescent="0.35">
      <c r="B507" s="363" t="s">
        <v>1155</v>
      </c>
      <c r="C507" s="363" t="s">
        <v>2725</v>
      </c>
      <c r="D507" s="363"/>
      <c r="E507" s="327" t="s">
        <v>1156</v>
      </c>
      <c r="F507" s="374" t="s">
        <v>2688</v>
      </c>
      <c r="G507" s="365" t="s">
        <v>349</v>
      </c>
      <c r="H507" s="365" t="s">
        <v>778</v>
      </c>
      <c r="I507" s="365">
        <v>13753</v>
      </c>
      <c r="J507" s="350" t="s">
        <v>972</v>
      </c>
      <c r="K507" s="350" t="s">
        <v>1364</v>
      </c>
      <c r="L507" s="350" t="s">
        <v>1365</v>
      </c>
      <c r="M507" s="366">
        <v>38185</v>
      </c>
      <c r="N507" s="295">
        <v>7690350.2819999997</v>
      </c>
      <c r="O507" s="295">
        <v>200848.2</v>
      </c>
      <c r="P507" s="295">
        <v>0</v>
      </c>
      <c r="Q507" s="295"/>
      <c r="R507" s="295">
        <f t="shared" si="22"/>
        <v>7891198.4819999998</v>
      </c>
      <c r="S507" s="295"/>
      <c r="T507" s="295"/>
      <c r="U507" s="253">
        <v>4</v>
      </c>
      <c r="V507" s="253">
        <v>3</v>
      </c>
      <c r="W507" s="253">
        <v>1962</v>
      </c>
      <c r="X507" s="297">
        <v>0.1</v>
      </c>
      <c r="Y507" s="412">
        <v>1</v>
      </c>
      <c r="Z507" s="254"/>
      <c r="AA507" s="295"/>
      <c r="AB507" s="309"/>
      <c r="AC507" s="309"/>
    </row>
    <row r="508" spans="2:29" s="253" customFormat="1" ht="27.6" customHeight="1" x14ac:dyDescent="0.35">
      <c r="B508" s="363" t="s">
        <v>539</v>
      </c>
      <c r="C508" s="363" t="s">
        <v>2725</v>
      </c>
      <c r="D508" s="363"/>
      <c r="E508" s="364">
        <v>1283800030</v>
      </c>
      <c r="F508" s="326" t="s">
        <v>2560</v>
      </c>
      <c r="G508" s="365" t="s">
        <v>349</v>
      </c>
      <c r="H508" s="365" t="s">
        <v>778</v>
      </c>
      <c r="I508" s="365">
        <v>13753</v>
      </c>
      <c r="J508" s="350" t="s">
        <v>540</v>
      </c>
      <c r="K508" s="350" t="s">
        <v>1364</v>
      </c>
      <c r="L508" s="350" t="s">
        <v>1365</v>
      </c>
      <c r="M508" s="366">
        <v>49980</v>
      </c>
      <c r="N508" s="295">
        <v>6709156.8959999997</v>
      </c>
      <c r="O508" s="295">
        <v>219483.6</v>
      </c>
      <c r="P508" s="295">
        <v>0</v>
      </c>
      <c r="Q508" s="295"/>
      <c r="R508" s="295">
        <f t="shared" si="22"/>
        <v>6928640.4959999993</v>
      </c>
      <c r="S508" s="295"/>
      <c r="T508" s="295"/>
      <c r="U508" s="253">
        <v>4</v>
      </c>
      <c r="V508" s="253">
        <v>3</v>
      </c>
      <c r="W508" s="253">
        <v>1966</v>
      </c>
      <c r="X508" s="297">
        <v>0.1</v>
      </c>
      <c r="Y508" s="412">
        <v>1</v>
      </c>
      <c r="Z508" s="254"/>
      <c r="AA508" s="295"/>
      <c r="AB508" s="309"/>
      <c r="AC508" s="309"/>
    </row>
    <row r="509" spans="2:29" s="253" customFormat="1" ht="27.6" customHeight="1" x14ac:dyDescent="0.35">
      <c r="B509" s="363" t="s">
        <v>823</v>
      </c>
      <c r="C509" s="363" t="s">
        <v>2725</v>
      </c>
      <c r="D509" s="363"/>
      <c r="E509" s="364">
        <v>1283800031</v>
      </c>
      <c r="F509" s="326" t="s">
        <v>2561</v>
      </c>
      <c r="G509" s="365" t="s">
        <v>349</v>
      </c>
      <c r="H509" s="365" t="s">
        <v>778</v>
      </c>
      <c r="I509" s="365">
        <v>13753</v>
      </c>
      <c r="J509" s="350" t="s">
        <v>394</v>
      </c>
      <c r="K509" s="350" t="s">
        <v>1364</v>
      </c>
      <c r="L509" s="350" t="s">
        <v>1365</v>
      </c>
      <c r="M509" s="366">
        <v>49980</v>
      </c>
      <c r="N509" s="295">
        <v>9030516.8580000009</v>
      </c>
      <c r="O509" s="295">
        <v>227766</v>
      </c>
      <c r="P509" s="295">
        <v>0</v>
      </c>
      <c r="Q509" s="295"/>
      <c r="R509" s="295">
        <f t="shared" si="22"/>
        <v>9258282.8580000009</v>
      </c>
      <c r="S509" s="295"/>
      <c r="T509" s="295"/>
      <c r="U509" s="253">
        <v>4</v>
      </c>
      <c r="V509" s="253">
        <v>3</v>
      </c>
      <c r="W509" s="253">
        <v>1967</v>
      </c>
      <c r="X509" s="297">
        <v>0.1</v>
      </c>
      <c r="Y509" s="412">
        <v>1</v>
      </c>
      <c r="Z509" s="254"/>
      <c r="AA509" s="295"/>
      <c r="AB509" s="309"/>
      <c r="AC509" s="309"/>
    </row>
    <row r="510" spans="2:29" s="253" customFormat="1" ht="27.6" customHeight="1" x14ac:dyDescent="0.35">
      <c r="B510" s="363" t="s">
        <v>824</v>
      </c>
      <c r="C510" s="363" t="s">
        <v>2725</v>
      </c>
      <c r="D510" s="363"/>
      <c r="E510" s="364">
        <v>1283800036</v>
      </c>
      <c r="F510" s="326" t="s">
        <v>2562</v>
      </c>
      <c r="G510" s="365" t="s">
        <v>349</v>
      </c>
      <c r="H510" s="365" t="s">
        <v>778</v>
      </c>
      <c r="I510" s="365">
        <v>13753</v>
      </c>
      <c r="J510" s="350" t="s">
        <v>825</v>
      </c>
      <c r="K510" s="350" t="s">
        <v>1364</v>
      </c>
      <c r="L510" s="350" t="s">
        <v>794</v>
      </c>
      <c r="M510" s="366">
        <v>102272</v>
      </c>
      <c r="N510" s="295">
        <v>20996289.857999999</v>
      </c>
      <c r="O510" s="295">
        <v>428614.2</v>
      </c>
      <c r="P510" s="295">
        <v>0</v>
      </c>
      <c r="Q510" s="295"/>
      <c r="R510" s="295">
        <f t="shared" si="22"/>
        <v>21424904.057999998</v>
      </c>
      <c r="S510" s="295"/>
      <c r="T510" s="295"/>
      <c r="U510" s="253">
        <v>4</v>
      </c>
      <c r="V510" s="253">
        <v>3</v>
      </c>
      <c r="W510" s="253">
        <v>1970</v>
      </c>
      <c r="X510" s="297">
        <v>0.1</v>
      </c>
      <c r="Y510" s="412">
        <v>1</v>
      </c>
      <c r="Z510" s="254"/>
      <c r="AA510" s="295"/>
      <c r="AB510" s="309"/>
      <c r="AC510" s="309"/>
    </row>
    <row r="511" spans="2:29" s="253" customFormat="1" ht="27.6" customHeight="1" x14ac:dyDescent="0.35">
      <c r="B511" s="363" t="s">
        <v>1096</v>
      </c>
      <c r="C511" s="363" t="s">
        <v>2725</v>
      </c>
      <c r="D511" s="363"/>
      <c r="E511" s="413">
        <v>1283800037</v>
      </c>
      <c r="F511" s="326" t="s">
        <v>2563</v>
      </c>
      <c r="G511" s="365" t="s">
        <v>349</v>
      </c>
      <c r="H511" s="365" t="s">
        <v>778</v>
      </c>
      <c r="I511" s="365">
        <v>13753</v>
      </c>
      <c r="J511" s="350" t="s">
        <v>1449</v>
      </c>
      <c r="K511" s="350" t="s">
        <v>1364</v>
      </c>
      <c r="L511" s="350" t="s">
        <v>1450</v>
      </c>
      <c r="M511" s="309">
        <v>48200</v>
      </c>
      <c r="N511" s="281">
        <v>7965042.8100000005</v>
      </c>
      <c r="O511" s="281">
        <v>255000</v>
      </c>
      <c r="P511" s="281">
        <v>0</v>
      </c>
      <c r="Q511" s="281"/>
      <c r="R511" s="295">
        <f t="shared" si="22"/>
        <v>8220042.8100000005</v>
      </c>
      <c r="S511" s="295"/>
      <c r="T511" s="295"/>
      <c r="V511" s="253">
        <v>4</v>
      </c>
      <c r="W511" s="253">
        <v>2004</v>
      </c>
      <c r="X511" s="412">
        <v>1</v>
      </c>
      <c r="Y511" s="412">
        <v>1</v>
      </c>
      <c r="Z511" s="254"/>
      <c r="AA511" s="281"/>
      <c r="AB511" s="309"/>
      <c r="AC511" s="309"/>
    </row>
    <row r="512" spans="2:29" s="253" customFormat="1" ht="27.6" customHeight="1" x14ac:dyDescent="0.35">
      <c r="B512" s="363" t="s">
        <v>827</v>
      </c>
      <c r="C512" s="363" t="s">
        <v>2582</v>
      </c>
      <c r="D512" s="363"/>
      <c r="E512" s="327" t="s">
        <v>828</v>
      </c>
      <c r="F512" s="326" t="s">
        <v>829</v>
      </c>
      <c r="G512" s="365" t="s">
        <v>350</v>
      </c>
      <c r="H512" s="365" t="s">
        <v>778</v>
      </c>
      <c r="I512" s="365">
        <v>11735</v>
      </c>
      <c r="J512" s="350" t="s">
        <v>1752</v>
      </c>
      <c r="K512" s="350" t="s">
        <v>1364</v>
      </c>
      <c r="L512" s="350" t="s">
        <v>1408</v>
      </c>
      <c r="M512" s="366">
        <v>12569</v>
      </c>
      <c r="N512" s="295">
        <v>3320241.8820000002</v>
      </c>
      <c r="O512" s="295">
        <v>94212.3</v>
      </c>
      <c r="P512" s="295">
        <v>0</v>
      </c>
      <c r="Q512" s="295"/>
      <c r="R512" s="295">
        <f>SUM(N512:Q512)</f>
        <v>3414454.182</v>
      </c>
      <c r="S512" s="295"/>
      <c r="T512" s="295"/>
      <c r="U512" s="253">
        <v>4</v>
      </c>
      <c r="V512" s="253">
        <v>4</v>
      </c>
      <c r="W512" s="253">
        <v>1950</v>
      </c>
      <c r="X512" s="297">
        <v>0.01</v>
      </c>
      <c r="Y512" s="348">
        <v>0.01</v>
      </c>
      <c r="Z512" s="254"/>
      <c r="AA512" s="295"/>
      <c r="AB512" s="309"/>
      <c r="AC512" s="309"/>
    </row>
    <row r="513" spans="2:29" s="253" customFormat="1" ht="27.6" customHeight="1" x14ac:dyDescent="0.35">
      <c r="B513" s="363" t="s">
        <v>1764</v>
      </c>
      <c r="C513" s="363" t="s">
        <v>2582</v>
      </c>
      <c r="D513" s="363"/>
      <c r="E513" s="327" t="s">
        <v>1765</v>
      </c>
      <c r="F513" s="326" t="s">
        <v>829</v>
      </c>
      <c r="G513" s="365" t="s">
        <v>350</v>
      </c>
      <c r="H513" s="365" t="s">
        <v>778</v>
      </c>
      <c r="I513" s="365">
        <v>11735</v>
      </c>
      <c r="J513" s="350" t="s">
        <v>1571</v>
      </c>
      <c r="K513" s="350" t="s">
        <v>1364</v>
      </c>
      <c r="L513" s="350" t="s">
        <v>1365</v>
      </c>
      <c r="M513" s="366">
        <v>37506</v>
      </c>
      <c r="N513" s="295">
        <v>8535237.9059999995</v>
      </c>
      <c r="O513" s="295">
        <v>160471.5</v>
      </c>
      <c r="P513" s="295">
        <v>0</v>
      </c>
      <c r="Q513" s="295"/>
      <c r="R513" s="295">
        <f>SUM(N513:Q513)</f>
        <v>8695709.4059999995</v>
      </c>
      <c r="S513" s="295"/>
      <c r="T513" s="295"/>
      <c r="U513" s="253">
        <v>4</v>
      </c>
      <c r="V513" s="253">
        <v>4</v>
      </c>
      <c r="W513" s="253">
        <v>1970</v>
      </c>
      <c r="X513" s="297">
        <v>0.01</v>
      </c>
      <c r="Y513" s="348">
        <v>0.01</v>
      </c>
      <c r="Z513" s="254"/>
      <c r="AA513" s="295"/>
      <c r="AB513" s="309"/>
      <c r="AC513" s="309"/>
    </row>
    <row r="514" spans="2:29" s="253" customFormat="1" ht="27.6" customHeight="1" x14ac:dyDescent="0.35">
      <c r="B514" s="363" t="s">
        <v>714</v>
      </c>
      <c r="C514" s="363" t="s">
        <v>2725</v>
      </c>
      <c r="D514" s="363"/>
      <c r="E514" s="327">
        <v>1283900094</v>
      </c>
      <c r="F514" s="326" t="s">
        <v>829</v>
      </c>
      <c r="G514" s="365" t="s">
        <v>350</v>
      </c>
      <c r="H514" s="365" t="s">
        <v>778</v>
      </c>
      <c r="I514" s="365">
        <v>11735</v>
      </c>
      <c r="J514" s="350" t="s">
        <v>585</v>
      </c>
      <c r="K514" s="350" t="s">
        <v>1364</v>
      </c>
      <c r="L514" s="350" t="s">
        <v>1365</v>
      </c>
      <c r="M514" s="366">
        <v>107000</v>
      </c>
      <c r="N514" s="295">
        <v>24648451.877999999</v>
      </c>
      <c r="O514" s="295">
        <v>867000</v>
      </c>
      <c r="P514" s="295">
        <v>0</v>
      </c>
      <c r="Q514" s="295"/>
      <c r="R514" s="295">
        <f>SUM(N514:Q514)</f>
        <v>25515451.877999999</v>
      </c>
      <c r="S514" s="295"/>
      <c r="T514" s="295"/>
      <c r="U514" s="253">
        <v>4</v>
      </c>
      <c r="V514" s="253">
        <v>3</v>
      </c>
      <c r="W514" s="253">
        <v>2005</v>
      </c>
      <c r="X514" s="297">
        <v>1</v>
      </c>
      <c r="Y514" s="348">
        <v>1</v>
      </c>
      <c r="Z514" s="254"/>
      <c r="AA514" s="295"/>
      <c r="AB514" s="309"/>
      <c r="AC514" s="309"/>
    </row>
    <row r="515" spans="2:29" s="253" customFormat="1" ht="27.6" customHeight="1" x14ac:dyDescent="0.35">
      <c r="B515" s="363" t="s">
        <v>449</v>
      </c>
      <c r="C515" s="363" t="s">
        <v>2725</v>
      </c>
      <c r="D515" s="363"/>
      <c r="E515" s="327" t="s">
        <v>450</v>
      </c>
      <c r="F515" s="326" t="s">
        <v>1767</v>
      </c>
      <c r="G515" s="365" t="s">
        <v>351</v>
      </c>
      <c r="H515" s="365" t="s">
        <v>778</v>
      </c>
      <c r="I515" s="365">
        <v>13408</v>
      </c>
      <c r="J515" s="350" t="s">
        <v>572</v>
      </c>
      <c r="K515" s="350" t="s">
        <v>1364</v>
      </c>
      <c r="L515" s="350" t="s">
        <v>1365</v>
      </c>
      <c r="M515" s="366">
        <v>45108</v>
      </c>
      <c r="N515" s="295">
        <v>8020189.4160000002</v>
      </c>
      <c r="O515" s="295">
        <v>210165.9</v>
      </c>
      <c r="P515" s="295">
        <v>0</v>
      </c>
      <c r="Q515" s="295"/>
      <c r="R515" s="295">
        <f t="shared" ref="R515:R524" si="23">SUM(N515:Q515)</f>
        <v>8230355.3160000006</v>
      </c>
      <c r="S515" s="295"/>
      <c r="T515" s="295"/>
      <c r="U515" s="253">
        <v>4</v>
      </c>
      <c r="V515" s="253">
        <v>3</v>
      </c>
      <c r="W515" s="253">
        <v>1962</v>
      </c>
      <c r="X515" s="297">
        <v>1</v>
      </c>
      <c r="Y515" s="348">
        <v>1</v>
      </c>
      <c r="Z515" s="254"/>
      <c r="AA515" s="295"/>
      <c r="AB515" s="309"/>
      <c r="AC515" s="309"/>
    </row>
    <row r="516" spans="2:29" s="253" customFormat="1" ht="27.6" customHeight="1" x14ac:dyDescent="0.35">
      <c r="B516" s="363" t="s">
        <v>1604</v>
      </c>
      <c r="C516" s="363" t="s">
        <v>2725</v>
      </c>
      <c r="D516" s="363"/>
      <c r="E516" s="327" t="s">
        <v>1605</v>
      </c>
      <c r="F516" s="326" t="s">
        <v>1767</v>
      </c>
      <c r="G516" s="365" t="s">
        <v>351</v>
      </c>
      <c r="H516" s="365" t="s">
        <v>778</v>
      </c>
      <c r="I516" s="365">
        <v>13408</v>
      </c>
      <c r="J516" s="350" t="s">
        <v>1258</v>
      </c>
      <c r="K516" s="350" t="s">
        <v>1364</v>
      </c>
      <c r="L516" s="350" t="s">
        <v>1365</v>
      </c>
      <c r="M516" s="366">
        <v>45108</v>
      </c>
      <c r="N516" s="295">
        <v>8030594.4359999998</v>
      </c>
      <c r="O516" s="295">
        <v>216377.7</v>
      </c>
      <c r="P516" s="295">
        <v>0</v>
      </c>
      <c r="Q516" s="295"/>
      <c r="R516" s="295">
        <f t="shared" si="23"/>
        <v>8246972.1359999999</v>
      </c>
      <c r="S516" s="295"/>
      <c r="T516" s="295"/>
      <c r="U516" s="253">
        <v>4</v>
      </c>
      <c r="V516" s="253">
        <v>3</v>
      </c>
      <c r="W516" s="253">
        <v>1962</v>
      </c>
      <c r="X516" s="297">
        <v>1</v>
      </c>
      <c r="Y516" s="348">
        <v>1</v>
      </c>
      <c r="Z516" s="254"/>
      <c r="AA516" s="295"/>
      <c r="AB516" s="309"/>
      <c r="AC516" s="309"/>
    </row>
    <row r="517" spans="2:29" s="253" customFormat="1" ht="27.6" customHeight="1" x14ac:dyDescent="0.35">
      <c r="B517" s="363" t="s">
        <v>1602</v>
      </c>
      <c r="C517" s="363" t="s">
        <v>2725</v>
      </c>
      <c r="D517" s="363"/>
      <c r="E517" s="364">
        <v>1284000036</v>
      </c>
      <c r="F517" s="326" t="s">
        <v>1767</v>
      </c>
      <c r="G517" s="365" t="s">
        <v>351</v>
      </c>
      <c r="H517" s="365" t="s">
        <v>778</v>
      </c>
      <c r="I517" s="365">
        <v>13408</v>
      </c>
      <c r="J517" s="350" t="s">
        <v>1603</v>
      </c>
      <c r="K517" s="350" t="s">
        <v>1364</v>
      </c>
      <c r="L517" s="350" t="s">
        <v>1365</v>
      </c>
      <c r="M517" s="366">
        <v>22092</v>
      </c>
      <c r="N517" s="295">
        <v>4739486.6100000003</v>
      </c>
      <c r="O517" s="295">
        <v>164612.70000000001</v>
      </c>
      <c r="P517" s="295">
        <v>0</v>
      </c>
      <c r="Q517" s="295"/>
      <c r="R517" s="295">
        <f t="shared" si="23"/>
        <v>4904099.3100000005</v>
      </c>
      <c r="S517" s="295"/>
      <c r="T517" s="295"/>
      <c r="U517" s="253">
        <v>4</v>
      </c>
      <c r="V517" s="253">
        <v>3</v>
      </c>
      <c r="W517" s="253">
        <v>1951</v>
      </c>
      <c r="X517" s="297">
        <v>1</v>
      </c>
      <c r="Y517" s="348">
        <v>1</v>
      </c>
      <c r="Z517" s="254"/>
      <c r="AA517" s="295"/>
      <c r="AB517" s="309"/>
      <c r="AC517" s="309"/>
    </row>
    <row r="518" spans="2:29" s="253" customFormat="1" ht="27.6" customHeight="1" x14ac:dyDescent="0.35">
      <c r="B518" s="363" t="s">
        <v>1601</v>
      </c>
      <c r="C518" s="363" t="s">
        <v>2725</v>
      </c>
      <c r="D518" s="363"/>
      <c r="E518" s="364">
        <v>1284000026</v>
      </c>
      <c r="F518" s="326" t="s">
        <v>1767</v>
      </c>
      <c r="G518" s="365" t="s">
        <v>351</v>
      </c>
      <c r="H518" s="365" t="s">
        <v>778</v>
      </c>
      <c r="I518" s="365">
        <v>13408</v>
      </c>
      <c r="J518" s="350" t="s">
        <v>1290</v>
      </c>
      <c r="K518" s="350" t="s">
        <v>1364</v>
      </c>
      <c r="L518" s="350" t="s">
        <v>1365</v>
      </c>
      <c r="M518" s="366">
        <v>50887</v>
      </c>
      <c r="N518" s="295">
        <v>9311452.398</v>
      </c>
      <c r="O518" s="295">
        <v>296095.8</v>
      </c>
      <c r="P518" s="295">
        <v>0</v>
      </c>
      <c r="Q518" s="295"/>
      <c r="R518" s="295">
        <f t="shared" si="23"/>
        <v>9607548.1980000008</v>
      </c>
      <c r="S518" s="295"/>
      <c r="T518" s="295"/>
      <c r="U518" s="253">
        <v>4</v>
      </c>
      <c r="V518" s="253">
        <v>3</v>
      </c>
      <c r="W518" s="253">
        <v>1965</v>
      </c>
      <c r="X518" s="297">
        <v>0.01</v>
      </c>
      <c r="Y518" s="348">
        <v>1</v>
      </c>
      <c r="Z518" s="254"/>
      <c r="AA518" s="295"/>
      <c r="AB518" s="309"/>
      <c r="AC518" s="309"/>
    </row>
    <row r="519" spans="2:29" s="253" customFormat="1" ht="27.6" customHeight="1" x14ac:dyDescent="0.35">
      <c r="B519" s="363" t="s">
        <v>1600</v>
      </c>
      <c r="C519" s="363" t="s">
        <v>2725</v>
      </c>
      <c r="D519" s="363"/>
      <c r="E519" s="364">
        <v>1284000025</v>
      </c>
      <c r="F519" s="326" t="s">
        <v>1767</v>
      </c>
      <c r="G519" s="365" t="s">
        <v>351</v>
      </c>
      <c r="H519" s="365" t="s">
        <v>778</v>
      </c>
      <c r="I519" s="365">
        <v>13408</v>
      </c>
      <c r="J519" s="350" t="s">
        <v>2149</v>
      </c>
      <c r="K519" s="350" t="s">
        <v>1364</v>
      </c>
      <c r="L519" s="350" t="s">
        <v>1365</v>
      </c>
      <c r="M519" s="366">
        <v>50887</v>
      </c>
      <c r="N519" s="295">
        <v>9643372.5360000003</v>
      </c>
      <c r="O519" s="295">
        <v>211201.2</v>
      </c>
      <c r="P519" s="295">
        <v>0</v>
      </c>
      <c r="Q519" s="295"/>
      <c r="R519" s="295">
        <f t="shared" si="23"/>
        <v>9854573.7359999996</v>
      </c>
      <c r="S519" s="295"/>
      <c r="T519" s="295"/>
      <c r="U519" s="253">
        <v>4</v>
      </c>
      <c r="V519" s="253">
        <v>3</v>
      </c>
      <c r="W519" s="253">
        <v>1965</v>
      </c>
      <c r="X519" s="297">
        <v>0.01</v>
      </c>
      <c r="Y519" s="348">
        <v>1</v>
      </c>
      <c r="Z519" s="254"/>
      <c r="AA519" s="295"/>
      <c r="AB519" s="309"/>
      <c r="AC519" s="309"/>
    </row>
    <row r="520" spans="2:29" s="253" customFormat="1" ht="27.6" customHeight="1" x14ac:dyDescent="0.35">
      <c r="B520" s="363" t="s">
        <v>1598</v>
      </c>
      <c r="C520" s="363" t="s">
        <v>2725</v>
      </c>
      <c r="D520" s="363"/>
      <c r="E520" s="364">
        <v>1284000021</v>
      </c>
      <c r="F520" s="326" t="s">
        <v>1767</v>
      </c>
      <c r="G520" s="365" t="s">
        <v>351</v>
      </c>
      <c r="H520" s="365" t="s">
        <v>778</v>
      </c>
      <c r="I520" s="365">
        <v>13408</v>
      </c>
      <c r="J520" s="350" t="s">
        <v>1599</v>
      </c>
      <c r="K520" s="350" t="s">
        <v>1364</v>
      </c>
      <c r="L520" s="350" t="s">
        <v>794</v>
      </c>
      <c r="M520" s="366">
        <v>58539</v>
      </c>
      <c r="N520" s="295">
        <v>10744223.652000001</v>
      </c>
      <c r="O520" s="295">
        <v>219483.6</v>
      </c>
      <c r="P520" s="295">
        <v>0</v>
      </c>
      <c r="Q520" s="295"/>
      <c r="R520" s="295">
        <f t="shared" si="23"/>
        <v>10963707.252</v>
      </c>
      <c r="S520" s="295"/>
      <c r="T520" s="295"/>
      <c r="U520" s="253">
        <v>4</v>
      </c>
      <c r="V520" s="253">
        <v>3</v>
      </c>
      <c r="W520" s="253">
        <v>1970</v>
      </c>
      <c r="X520" s="297">
        <v>0.01</v>
      </c>
      <c r="Y520" s="348">
        <v>1</v>
      </c>
      <c r="Z520" s="254"/>
      <c r="AA520" s="295"/>
      <c r="AB520" s="309"/>
      <c r="AC520" s="309"/>
    </row>
    <row r="521" spans="2:29" s="253" customFormat="1" ht="27.6" customHeight="1" x14ac:dyDescent="0.35">
      <c r="B521" s="363" t="s">
        <v>1596</v>
      </c>
      <c r="C521" s="363" t="s">
        <v>2725</v>
      </c>
      <c r="D521" s="363"/>
      <c r="E521" s="364">
        <v>1284000020</v>
      </c>
      <c r="F521" s="326" t="s">
        <v>1767</v>
      </c>
      <c r="G521" s="365" t="s">
        <v>351</v>
      </c>
      <c r="H521" s="365" t="s">
        <v>778</v>
      </c>
      <c r="I521" s="365">
        <v>13408</v>
      </c>
      <c r="J521" s="350" t="s">
        <v>1597</v>
      </c>
      <c r="K521" s="350" t="s">
        <v>1364</v>
      </c>
      <c r="L521" s="350" t="s">
        <v>794</v>
      </c>
      <c r="M521" s="366">
        <v>58539</v>
      </c>
      <c r="N521" s="295">
        <v>10859719.374</v>
      </c>
      <c r="O521" s="295">
        <v>218448.30000000002</v>
      </c>
      <c r="P521" s="295">
        <v>0</v>
      </c>
      <c r="Q521" s="295"/>
      <c r="R521" s="295">
        <f t="shared" si="23"/>
        <v>11078167.674000001</v>
      </c>
      <c r="S521" s="295"/>
      <c r="T521" s="295"/>
      <c r="U521" s="253">
        <v>4</v>
      </c>
      <c r="V521" s="253">
        <v>3</v>
      </c>
      <c r="W521" s="253">
        <v>1970</v>
      </c>
      <c r="X521" s="297">
        <v>0.01</v>
      </c>
      <c r="Y521" s="348">
        <v>1</v>
      </c>
      <c r="Z521" s="254"/>
      <c r="AA521" s="295"/>
      <c r="AB521" s="309"/>
      <c r="AC521" s="309"/>
    </row>
    <row r="522" spans="2:29" s="253" customFormat="1" ht="27.6" customHeight="1" x14ac:dyDescent="0.35">
      <c r="B522" s="363" t="s">
        <v>1594</v>
      </c>
      <c r="C522" s="363" t="s">
        <v>2725</v>
      </c>
      <c r="D522" s="363"/>
      <c r="E522" s="364">
        <v>1284000019</v>
      </c>
      <c r="F522" s="326" t="s">
        <v>1767</v>
      </c>
      <c r="G522" s="365" t="s">
        <v>351</v>
      </c>
      <c r="H522" s="365" t="s">
        <v>778</v>
      </c>
      <c r="I522" s="365">
        <v>13408</v>
      </c>
      <c r="J522" s="350" t="s">
        <v>1595</v>
      </c>
      <c r="K522" s="350" t="s">
        <v>1364</v>
      </c>
      <c r="L522" s="350" t="s">
        <v>1365</v>
      </c>
      <c r="M522" s="366">
        <v>58255</v>
      </c>
      <c r="N522" s="295">
        <v>3430535.094</v>
      </c>
      <c r="O522" s="295">
        <v>219483.6</v>
      </c>
      <c r="P522" s="295">
        <v>0</v>
      </c>
      <c r="Q522" s="295"/>
      <c r="R522" s="295">
        <f t="shared" si="23"/>
        <v>3650018.6940000001</v>
      </c>
      <c r="S522" s="295"/>
      <c r="T522" s="295"/>
      <c r="U522" s="253">
        <v>4</v>
      </c>
      <c r="V522" s="253">
        <v>3</v>
      </c>
      <c r="W522" s="253">
        <v>1968</v>
      </c>
      <c r="X522" s="297">
        <v>0.01</v>
      </c>
      <c r="Y522" s="348">
        <v>1</v>
      </c>
      <c r="Z522" s="254"/>
      <c r="AA522" s="295"/>
      <c r="AB522" s="309"/>
      <c r="AC522" s="309"/>
    </row>
    <row r="523" spans="2:29" s="253" customFormat="1" ht="27.6" customHeight="1" x14ac:dyDescent="0.35">
      <c r="B523" s="363" t="s">
        <v>1592</v>
      </c>
      <c r="C523" s="363" t="s">
        <v>2725</v>
      </c>
      <c r="D523" s="363"/>
      <c r="E523" s="364">
        <v>1284000018</v>
      </c>
      <c r="F523" s="326" t="s">
        <v>1767</v>
      </c>
      <c r="G523" s="365" t="s">
        <v>351</v>
      </c>
      <c r="H523" s="365" t="s">
        <v>778</v>
      </c>
      <c r="I523" s="365">
        <v>13408</v>
      </c>
      <c r="J523" s="350" t="s">
        <v>1593</v>
      </c>
      <c r="K523" s="350" t="s">
        <v>1364</v>
      </c>
      <c r="L523" s="350" t="s">
        <v>794</v>
      </c>
      <c r="M523" s="366">
        <v>58255</v>
      </c>
      <c r="N523" s="295">
        <v>3430535.094</v>
      </c>
      <c r="O523" s="295">
        <v>212236.5</v>
      </c>
      <c r="P523" s="295">
        <v>0</v>
      </c>
      <c r="Q523" s="295"/>
      <c r="R523" s="295">
        <f t="shared" si="23"/>
        <v>3642771.594</v>
      </c>
      <c r="S523" s="295"/>
      <c r="T523" s="295"/>
      <c r="U523" s="253">
        <v>4</v>
      </c>
      <c r="V523" s="253">
        <v>3</v>
      </c>
      <c r="W523" s="253">
        <v>1968</v>
      </c>
      <c r="X523" s="297">
        <v>0.01</v>
      </c>
      <c r="Y523" s="348">
        <v>1</v>
      </c>
      <c r="Z523" s="254"/>
      <c r="AA523" s="295"/>
      <c r="AB523" s="309"/>
      <c r="AC523" s="309"/>
    </row>
    <row r="524" spans="2:29" s="253" customFormat="1" ht="27.6" customHeight="1" x14ac:dyDescent="0.35">
      <c r="B524" s="363" t="s">
        <v>1451</v>
      </c>
      <c r="C524" s="363" t="s">
        <v>2054</v>
      </c>
      <c r="D524" s="363"/>
      <c r="E524" s="414">
        <v>1284000017</v>
      </c>
      <c r="F524" s="415" t="s">
        <v>1767</v>
      </c>
      <c r="G524" s="368" t="s">
        <v>351</v>
      </c>
      <c r="H524" s="368" t="s">
        <v>778</v>
      </c>
      <c r="I524" s="368">
        <v>13408</v>
      </c>
      <c r="J524" s="253" t="s">
        <v>1452</v>
      </c>
      <c r="K524" s="251" t="s">
        <v>1364</v>
      </c>
      <c r="L524" s="344" t="s">
        <v>1882</v>
      </c>
      <c r="M524" s="344">
        <v>27000</v>
      </c>
      <c r="N524" s="345">
        <v>14130017.16</v>
      </c>
      <c r="O524" s="345">
        <v>178500</v>
      </c>
      <c r="P524" s="249">
        <v>0</v>
      </c>
      <c r="Q524" s="249"/>
      <c r="R524" s="295">
        <f t="shared" si="23"/>
        <v>14308517.16</v>
      </c>
      <c r="S524" s="295"/>
      <c r="T524" s="295"/>
      <c r="U524" s="416">
        <v>4</v>
      </c>
      <c r="V524" s="251">
        <v>5</v>
      </c>
      <c r="W524" s="251">
        <v>2003</v>
      </c>
      <c r="X524" s="376">
        <v>1</v>
      </c>
      <c r="Y524" s="348">
        <v>1</v>
      </c>
      <c r="Z524" s="254"/>
      <c r="AA524" s="345"/>
      <c r="AB524" s="309"/>
      <c r="AC524" s="309"/>
    </row>
    <row r="525" spans="2:29" ht="27.6" customHeight="1" x14ac:dyDescent="0.35">
      <c r="B525" s="289" t="s">
        <v>452</v>
      </c>
      <c r="C525" s="289" t="s">
        <v>2729</v>
      </c>
      <c r="D525" s="289"/>
      <c r="E525" s="299" t="s">
        <v>453</v>
      </c>
      <c r="F525" s="291" t="s">
        <v>455</v>
      </c>
      <c r="G525" s="292" t="s">
        <v>60</v>
      </c>
      <c r="H525" s="292" t="s">
        <v>778</v>
      </c>
      <c r="I525" s="292">
        <v>10465</v>
      </c>
      <c r="J525" s="293" t="s">
        <v>454</v>
      </c>
      <c r="K525" s="293" t="s">
        <v>1364</v>
      </c>
      <c r="L525" s="293" t="s">
        <v>1365</v>
      </c>
      <c r="M525" s="294">
        <v>70099</v>
      </c>
      <c r="N525" s="296">
        <v>17257766.172000002</v>
      </c>
      <c r="O525" s="296">
        <v>313695.90000000002</v>
      </c>
      <c r="P525" s="296">
        <v>0</v>
      </c>
      <c r="Q525" s="296"/>
      <c r="R525" s="295">
        <f>SUM(N525:Q525)</f>
        <v>17571462.072000001</v>
      </c>
      <c r="S525" s="295"/>
      <c r="T525" s="295"/>
      <c r="U525" s="253">
        <v>4</v>
      </c>
      <c r="V525" s="253">
        <v>3</v>
      </c>
      <c r="W525" s="253">
        <v>1963</v>
      </c>
      <c r="X525" s="297">
        <v>0.25</v>
      </c>
      <c r="Y525" s="348">
        <v>1</v>
      </c>
      <c r="AA525" s="296"/>
    </row>
    <row r="526" spans="2:29" ht="27.6" customHeight="1" x14ac:dyDescent="0.35">
      <c r="B526" s="289" t="s">
        <v>1780</v>
      </c>
      <c r="C526" s="289" t="s">
        <v>2729</v>
      </c>
      <c r="D526" s="289"/>
      <c r="E526" s="299" t="s">
        <v>1781</v>
      </c>
      <c r="F526" s="291" t="s">
        <v>455</v>
      </c>
      <c r="G526" s="292" t="s">
        <v>60</v>
      </c>
      <c r="H526" s="292" t="s">
        <v>778</v>
      </c>
      <c r="I526" s="292">
        <v>10465</v>
      </c>
      <c r="J526" s="293" t="s">
        <v>1782</v>
      </c>
      <c r="K526" s="293" t="s">
        <v>1364</v>
      </c>
      <c r="L526" s="293" t="s">
        <v>1365</v>
      </c>
      <c r="M526" s="294">
        <v>70099</v>
      </c>
      <c r="N526" s="296">
        <v>17341006.332000002</v>
      </c>
      <c r="O526" s="296">
        <v>313695.90000000002</v>
      </c>
      <c r="P526" s="296">
        <v>0</v>
      </c>
      <c r="Q526" s="296"/>
      <c r="R526" s="295">
        <f>SUM(N526:Q526)</f>
        <v>17654702.232000001</v>
      </c>
      <c r="S526" s="295"/>
      <c r="T526" s="295"/>
      <c r="U526" s="253">
        <v>4</v>
      </c>
      <c r="V526" s="253">
        <v>3</v>
      </c>
      <c r="W526" s="253">
        <v>1963</v>
      </c>
      <c r="X526" s="297">
        <v>0.25</v>
      </c>
      <c r="Y526" s="348">
        <v>1</v>
      </c>
      <c r="AA526" s="296"/>
    </row>
    <row r="527" spans="2:29" ht="27.6" customHeight="1" x14ac:dyDescent="0.35">
      <c r="B527" s="289" t="s">
        <v>1783</v>
      </c>
      <c r="C527" s="289" t="s">
        <v>2729</v>
      </c>
      <c r="D527" s="289"/>
      <c r="E527" s="299" t="s">
        <v>1784</v>
      </c>
      <c r="F527" s="291" t="s">
        <v>455</v>
      </c>
      <c r="G527" s="292" t="s">
        <v>60</v>
      </c>
      <c r="H527" s="292" t="s">
        <v>778</v>
      </c>
      <c r="I527" s="292">
        <v>10465</v>
      </c>
      <c r="J527" s="293" t="s">
        <v>1785</v>
      </c>
      <c r="K527" s="293" t="s">
        <v>1364</v>
      </c>
      <c r="L527" s="293" t="s">
        <v>1683</v>
      </c>
      <c r="M527" s="294">
        <v>77000</v>
      </c>
      <c r="N527" s="296">
        <v>21179418.210000001</v>
      </c>
      <c r="O527" s="296">
        <v>348896.10000000003</v>
      </c>
      <c r="P527" s="296">
        <v>0</v>
      </c>
      <c r="Q527" s="296"/>
      <c r="R527" s="295">
        <f>SUM(N527:Q527)</f>
        <v>21528314.310000002</v>
      </c>
      <c r="S527" s="295"/>
      <c r="T527" s="295"/>
      <c r="U527" s="253">
        <v>4</v>
      </c>
      <c r="V527" s="253">
        <v>3</v>
      </c>
      <c r="W527" s="253">
        <v>1970</v>
      </c>
      <c r="X527" s="297">
        <v>0.12</v>
      </c>
      <c r="Y527" s="348">
        <v>1</v>
      </c>
      <c r="AA527" s="296"/>
    </row>
    <row r="528" spans="2:29" ht="27.6" customHeight="1" x14ac:dyDescent="0.35">
      <c r="B528" s="289" t="s">
        <v>1356</v>
      </c>
      <c r="C528" s="289" t="s">
        <v>2729</v>
      </c>
      <c r="D528" s="289"/>
      <c r="E528" s="299">
        <v>1285700057</v>
      </c>
      <c r="F528" s="291" t="s">
        <v>455</v>
      </c>
      <c r="G528" s="292" t="s">
        <v>60</v>
      </c>
      <c r="H528" s="292" t="s">
        <v>778</v>
      </c>
      <c r="I528" s="292">
        <v>10465</v>
      </c>
      <c r="J528" s="293" t="s">
        <v>1360</v>
      </c>
      <c r="K528" s="293" t="s">
        <v>1364</v>
      </c>
      <c r="L528" s="293" t="s">
        <v>1880</v>
      </c>
      <c r="M528" s="294">
        <v>64000</v>
      </c>
      <c r="N528" s="296">
        <v>30489830.106000002</v>
      </c>
      <c r="O528" s="296">
        <v>765000</v>
      </c>
      <c r="P528" s="296">
        <v>0</v>
      </c>
      <c r="Q528" s="296"/>
      <c r="R528" s="295">
        <f>SUM(N528:Q528)</f>
        <v>31254830.106000002</v>
      </c>
      <c r="S528" s="295"/>
      <c r="T528" s="295"/>
      <c r="U528" s="253">
        <v>4</v>
      </c>
      <c r="V528" s="253">
        <v>3</v>
      </c>
      <c r="W528" s="253">
        <v>2004</v>
      </c>
      <c r="X528" s="297">
        <v>1</v>
      </c>
      <c r="Y528" s="348">
        <v>1</v>
      </c>
      <c r="AA528" s="296"/>
    </row>
    <row r="529" spans="1:29" s="253" customFormat="1" ht="27.6" customHeight="1" x14ac:dyDescent="0.35">
      <c r="B529" s="363" t="s">
        <v>1788</v>
      </c>
      <c r="C529" s="363"/>
      <c r="D529" s="363" t="s">
        <v>2750</v>
      </c>
      <c r="E529" s="327" t="s">
        <v>1789</v>
      </c>
      <c r="F529" s="326" t="s">
        <v>2281</v>
      </c>
      <c r="G529" s="365" t="s">
        <v>2212</v>
      </c>
      <c r="H529" s="365" t="s">
        <v>778</v>
      </c>
      <c r="I529" s="365">
        <v>10453</v>
      </c>
      <c r="J529" s="350" t="s">
        <v>1790</v>
      </c>
      <c r="M529" s="309"/>
      <c r="N529" s="281"/>
      <c r="O529" s="281"/>
      <c r="P529" s="281"/>
      <c r="Q529" s="281"/>
      <c r="R529" s="295"/>
      <c r="S529" s="295"/>
      <c r="T529" s="295"/>
      <c r="X529" s="282"/>
      <c r="Z529" s="362"/>
      <c r="AA529" s="362"/>
      <c r="AB529" s="309"/>
      <c r="AC529" s="309"/>
    </row>
    <row r="530" spans="1:29" ht="27.6" customHeight="1" x14ac:dyDescent="0.35">
      <c r="A530" s="298"/>
      <c r="B530" s="289" t="s">
        <v>1791</v>
      </c>
      <c r="C530" s="289" t="s">
        <v>2725</v>
      </c>
      <c r="D530" s="289" t="s">
        <v>2751</v>
      </c>
      <c r="E530" s="299" t="s">
        <v>875</v>
      </c>
      <c r="F530" s="291" t="s">
        <v>915</v>
      </c>
      <c r="G530" s="292" t="s">
        <v>2212</v>
      </c>
      <c r="H530" s="292" t="s">
        <v>778</v>
      </c>
      <c r="I530" s="292">
        <v>10453</v>
      </c>
      <c r="J530" s="293" t="s">
        <v>677</v>
      </c>
      <c r="K530" s="293" t="s">
        <v>981</v>
      </c>
      <c r="L530" s="293" t="s">
        <v>2218</v>
      </c>
      <c r="M530" s="294">
        <v>112332</v>
      </c>
      <c r="N530" s="280">
        <v>58725077.319653623</v>
      </c>
      <c r="O530" s="280">
        <v>1926553.2000000004</v>
      </c>
      <c r="P530" s="296"/>
      <c r="Q530" s="296"/>
      <c r="R530" s="295">
        <f t="shared" ref="R530:R567" si="24">SUM(N530:Q530)</f>
        <v>60651630.519653626</v>
      </c>
      <c r="S530" s="295"/>
      <c r="T530" s="295"/>
      <c r="U530" s="253">
        <v>25</v>
      </c>
      <c r="V530" s="253">
        <v>4</v>
      </c>
      <c r="W530" s="253">
        <v>1956</v>
      </c>
      <c r="X530" s="282"/>
    </row>
    <row r="531" spans="1:29" ht="27.6" customHeight="1" x14ac:dyDescent="0.35">
      <c r="A531" s="420"/>
      <c r="B531" s="289" t="s">
        <v>678</v>
      </c>
      <c r="C531" s="289" t="s">
        <v>2725</v>
      </c>
      <c r="D531" s="289" t="s">
        <v>2753</v>
      </c>
      <c r="E531" s="299" t="s">
        <v>679</v>
      </c>
      <c r="F531" s="434" t="s">
        <v>916</v>
      </c>
      <c r="G531" s="292" t="s">
        <v>2212</v>
      </c>
      <c r="H531" s="292" t="s">
        <v>778</v>
      </c>
      <c r="I531" s="292">
        <v>10453</v>
      </c>
      <c r="J531" s="293" t="s">
        <v>680</v>
      </c>
      <c r="K531" s="293" t="s">
        <v>981</v>
      </c>
      <c r="L531" s="293" t="s">
        <v>1408</v>
      </c>
      <c r="M531" s="294">
        <v>33015</v>
      </c>
      <c r="N531" s="280">
        <v>20027627.525199797</v>
      </c>
      <c r="O531" s="280">
        <v>642184.4</v>
      </c>
      <c r="P531" s="296"/>
      <c r="Q531" s="296"/>
      <c r="R531" s="295">
        <f t="shared" si="24"/>
        <v>20669811.925199796</v>
      </c>
      <c r="S531" s="295"/>
      <c r="T531" s="295"/>
      <c r="U531" s="253">
        <v>25</v>
      </c>
      <c r="V531" s="253">
        <v>4</v>
      </c>
      <c r="W531" s="253"/>
      <c r="X531" s="282"/>
    </row>
    <row r="532" spans="1:29" ht="27.6" customHeight="1" x14ac:dyDescent="0.35">
      <c r="A532" s="422"/>
      <c r="B532" s="289" t="s">
        <v>988</v>
      </c>
      <c r="C532" s="289" t="s">
        <v>2725</v>
      </c>
      <c r="D532" s="289" t="s">
        <v>2754</v>
      </c>
      <c r="E532" s="299" t="s">
        <v>2730</v>
      </c>
      <c r="F532" s="488" t="s">
        <v>918</v>
      </c>
      <c r="G532" s="292" t="s">
        <v>2212</v>
      </c>
      <c r="H532" s="292" t="s">
        <v>778</v>
      </c>
      <c r="I532" s="292">
        <v>10453</v>
      </c>
      <c r="J532" s="293" t="s">
        <v>681</v>
      </c>
      <c r="K532" s="293" t="s">
        <v>1872</v>
      </c>
      <c r="L532" s="293" t="s">
        <v>1408</v>
      </c>
      <c r="M532" s="294">
        <v>5600</v>
      </c>
      <c r="N532" s="280">
        <v>3903690.1108440277</v>
      </c>
      <c r="O532" s="280">
        <v>93408.639999999999</v>
      </c>
      <c r="P532" s="296"/>
      <c r="Q532" s="296"/>
      <c r="R532" s="295">
        <f t="shared" si="24"/>
        <v>3997098.7508440278</v>
      </c>
      <c r="S532" s="295"/>
      <c r="T532" s="295"/>
      <c r="U532" s="253">
        <v>25</v>
      </c>
      <c r="V532" s="253">
        <v>4</v>
      </c>
      <c r="W532" s="253">
        <v>1950</v>
      </c>
      <c r="X532" s="282"/>
    </row>
    <row r="533" spans="1:29" ht="27.6" customHeight="1" x14ac:dyDescent="0.35">
      <c r="A533" s="423"/>
      <c r="B533" s="289" t="s">
        <v>917</v>
      </c>
      <c r="C533" s="289" t="s">
        <v>2725</v>
      </c>
      <c r="D533" s="289" t="s">
        <v>2756</v>
      </c>
      <c r="E533" s="299" t="s">
        <v>1873</v>
      </c>
      <c r="F533" s="291" t="s">
        <v>919</v>
      </c>
      <c r="G533" s="292" t="s">
        <v>2212</v>
      </c>
      <c r="H533" s="292" t="s">
        <v>778</v>
      </c>
      <c r="I533" s="292">
        <v>10453</v>
      </c>
      <c r="J533" s="293" t="s">
        <v>1874</v>
      </c>
      <c r="K533" s="293" t="s">
        <v>1872</v>
      </c>
      <c r="L533" s="293" t="s">
        <v>794</v>
      </c>
      <c r="M533" s="294">
        <v>63848</v>
      </c>
      <c r="N533" s="280">
        <v>29362538.659826815</v>
      </c>
      <c r="O533" s="280">
        <v>4139170.3600000008</v>
      </c>
      <c r="P533" s="296"/>
      <c r="Q533" s="296"/>
      <c r="R533" s="295">
        <f t="shared" si="24"/>
        <v>33501709.019826815</v>
      </c>
      <c r="S533" s="295"/>
      <c r="T533" s="295"/>
      <c r="U533" s="253">
        <v>25</v>
      </c>
      <c r="V533" s="253">
        <v>4</v>
      </c>
      <c r="W533" s="253">
        <v>1959</v>
      </c>
      <c r="X533" s="282"/>
    </row>
    <row r="534" spans="1:29" s="253" customFormat="1" ht="27.6" customHeight="1" x14ac:dyDescent="0.35">
      <c r="A534" s="437"/>
      <c r="B534" s="363" t="s">
        <v>1875</v>
      </c>
      <c r="C534" s="363" t="s">
        <v>2725</v>
      </c>
      <c r="D534" s="363"/>
      <c r="E534" s="327" t="s">
        <v>1876</v>
      </c>
      <c r="F534" s="326" t="s">
        <v>3</v>
      </c>
      <c r="G534" s="365" t="s">
        <v>2212</v>
      </c>
      <c r="H534" s="365" t="s">
        <v>778</v>
      </c>
      <c r="I534" s="365">
        <v>10453</v>
      </c>
      <c r="J534" s="350" t="s">
        <v>1877</v>
      </c>
      <c r="K534" s="350" t="s">
        <v>232</v>
      </c>
      <c r="L534" s="350" t="s">
        <v>1878</v>
      </c>
      <c r="M534" s="366">
        <v>1650</v>
      </c>
      <c r="N534" s="281">
        <v>149876.24140786167</v>
      </c>
      <c r="O534" s="281">
        <v>18961.95392</v>
      </c>
      <c r="P534" s="295"/>
      <c r="Q534" s="295"/>
      <c r="R534" s="295">
        <f t="shared" si="24"/>
        <v>168838.19532786167</v>
      </c>
      <c r="S534" s="295"/>
      <c r="T534" s="295"/>
      <c r="U534" s="253">
        <v>8</v>
      </c>
      <c r="V534" s="253">
        <v>6</v>
      </c>
      <c r="W534" s="253">
        <v>1995</v>
      </c>
      <c r="X534" s="282"/>
      <c r="Z534" s="362"/>
      <c r="AA534" s="362"/>
      <c r="AB534" s="309"/>
      <c r="AC534" s="309"/>
    </row>
    <row r="535" spans="1:29" ht="27.6" customHeight="1" x14ac:dyDescent="0.35">
      <c r="A535" s="420"/>
      <c r="B535" s="289" t="s">
        <v>4</v>
      </c>
      <c r="C535" s="289" t="s">
        <v>2725</v>
      </c>
      <c r="D535" s="289" t="s">
        <v>2757</v>
      </c>
      <c r="E535" s="299" t="s">
        <v>1458</v>
      </c>
      <c r="F535" s="291" t="s">
        <v>920</v>
      </c>
      <c r="G535" s="292" t="s">
        <v>2212</v>
      </c>
      <c r="H535" s="292" t="s">
        <v>778</v>
      </c>
      <c r="I535" s="292">
        <v>10453</v>
      </c>
      <c r="J535" s="293" t="s">
        <v>1459</v>
      </c>
      <c r="K535" s="293" t="s">
        <v>1872</v>
      </c>
      <c r="L535" s="293" t="s">
        <v>794</v>
      </c>
      <c r="M535" s="294">
        <v>12900</v>
      </c>
      <c r="N535" s="280">
        <v>5940397.9947626507</v>
      </c>
      <c r="O535" s="280">
        <v>1287871.6240000001</v>
      </c>
      <c r="P535" s="296"/>
      <c r="Q535" s="296"/>
      <c r="R535" s="295">
        <f t="shared" si="24"/>
        <v>7228269.6187626505</v>
      </c>
      <c r="S535" s="295"/>
      <c r="T535" s="295"/>
      <c r="U535" s="253">
        <v>25</v>
      </c>
      <c r="V535" s="253">
        <v>4</v>
      </c>
      <c r="W535" s="253">
        <v>1959</v>
      </c>
      <c r="X535" s="282"/>
    </row>
    <row r="536" spans="1:29" ht="27.6" customHeight="1" x14ac:dyDescent="0.35">
      <c r="A536" s="420"/>
      <c r="B536" s="289" t="s">
        <v>1852</v>
      </c>
      <c r="C536" s="289" t="s">
        <v>2725</v>
      </c>
      <c r="D536" s="289" t="s">
        <v>2758</v>
      </c>
      <c r="E536" s="568" t="s">
        <v>1853</v>
      </c>
      <c r="F536" s="434" t="s">
        <v>922</v>
      </c>
      <c r="G536" s="292" t="s">
        <v>2212</v>
      </c>
      <c r="H536" s="292" t="s">
        <v>778</v>
      </c>
      <c r="I536" s="292">
        <v>10453</v>
      </c>
      <c r="J536" s="293" t="s">
        <v>1854</v>
      </c>
      <c r="K536" s="293" t="s">
        <v>981</v>
      </c>
      <c r="L536" s="293" t="s">
        <v>1365</v>
      </c>
      <c r="M536" s="294">
        <v>21413</v>
      </c>
      <c r="N536" s="280">
        <v>8656008.5066541489</v>
      </c>
      <c r="O536" s="280">
        <v>350282.4</v>
      </c>
      <c r="P536" s="296"/>
      <c r="Q536" s="296"/>
      <c r="R536" s="295">
        <f t="shared" si="24"/>
        <v>9006290.9066541493</v>
      </c>
      <c r="S536" s="295"/>
      <c r="T536" s="295"/>
      <c r="U536" s="253">
        <v>25</v>
      </c>
      <c r="V536" s="253">
        <v>4</v>
      </c>
      <c r="W536" s="253">
        <v>1899</v>
      </c>
      <c r="X536" s="282"/>
    </row>
    <row r="537" spans="1:29" ht="27.6" customHeight="1" x14ac:dyDescent="0.35">
      <c r="A537" s="420"/>
      <c r="B537" s="289" t="s">
        <v>1502</v>
      </c>
      <c r="C537" s="289" t="s">
        <v>2725</v>
      </c>
      <c r="D537" s="289" t="s">
        <v>2759</v>
      </c>
      <c r="E537" s="299" t="s">
        <v>1503</v>
      </c>
      <c r="F537" s="291" t="s">
        <v>921</v>
      </c>
      <c r="G537" s="292" t="s">
        <v>2212</v>
      </c>
      <c r="H537" s="292" t="s">
        <v>778</v>
      </c>
      <c r="I537" s="292">
        <v>10453</v>
      </c>
      <c r="J537" s="293" t="s">
        <v>1504</v>
      </c>
      <c r="K537" s="293" t="s">
        <v>232</v>
      </c>
      <c r="L537" s="293" t="s">
        <v>1542</v>
      </c>
      <c r="M537" s="294">
        <v>71000</v>
      </c>
      <c r="N537" s="280">
        <v>32078149.171718318</v>
      </c>
      <c r="O537" s="280">
        <v>700564.8</v>
      </c>
      <c r="P537" s="296"/>
      <c r="Q537" s="296"/>
      <c r="R537" s="295">
        <f t="shared" si="24"/>
        <v>32778713.971718319</v>
      </c>
      <c r="S537" s="295"/>
      <c r="T537" s="295"/>
      <c r="U537" s="253">
        <v>25</v>
      </c>
      <c r="V537" s="253">
        <v>4</v>
      </c>
      <c r="W537" s="253">
        <v>1898</v>
      </c>
      <c r="X537" s="282"/>
    </row>
    <row r="538" spans="1:29" ht="27.6" customHeight="1" x14ac:dyDescent="0.35">
      <c r="A538" s="420"/>
      <c r="B538" s="289" t="s">
        <v>1505</v>
      </c>
      <c r="C538" s="289" t="s">
        <v>2725</v>
      </c>
      <c r="D538" s="289" t="s">
        <v>2755</v>
      </c>
      <c r="E538" s="299" t="s">
        <v>1506</v>
      </c>
      <c r="F538" s="488" t="s">
        <v>923</v>
      </c>
      <c r="G538" s="292" t="s">
        <v>2212</v>
      </c>
      <c r="H538" s="292" t="s">
        <v>778</v>
      </c>
      <c r="I538" s="292">
        <v>10453</v>
      </c>
      <c r="J538" s="293" t="s">
        <v>1507</v>
      </c>
      <c r="K538" s="293" t="s">
        <v>232</v>
      </c>
      <c r="L538" s="293" t="s">
        <v>1408</v>
      </c>
      <c r="M538" s="294">
        <v>13360</v>
      </c>
      <c r="N538" s="280">
        <v>7977105.8786812751</v>
      </c>
      <c r="O538" s="280">
        <v>233521.60000000003</v>
      </c>
      <c r="P538" s="296"/>
      <c r="Q538" s="296"/>
      <c r="R538" s="295">
        <f t="shared" si="24"/>
        <v>8210627.4786812747</v>
      </c>
      <c r="S538" s="295"/>
      <c r="T538" s="295"/>
      <c r="U538" s="253">
        <v>25</v>
      </c>
      <c r="V538" s="253">
        <v>4</v>
      </c>
      <c r="W538" s="253">
        <v>1898</v>
      </c>
      <c r="X538" s="282"/>
    </row>
    <row r="539" spans="1:29" ht="27.6" customHeight="1" x14ac:dyDescent="0.35">
      <c r="A539" s="420"/>
      <c r="B539" s="289" t="s">
        <v>1508</v>
      </c>
      <c r="C539" s="289" t="s">
        <v>2725</v>
      </c>
      <c r="D539" s="289" t="s">
        <v>2760</v>
      </c>
      <c r="E539" s="299" t="s">
        <v>1509</v>
      </c>
      <c r="F539" s="291" t="s">
        <v>924</v>
      </c>
      <c r="G539" s="292" t="s">
        <v>2212</v>
      </c>
      <c r="H539" s="292" t="s">
        <v>778</v>
      </c>
      <c r="I539" s="292">
        <v>10453</v>
      </c>
      <c r="J539" s="293" t="s">
        <v>1510</v>
      </c>
      <c r="K539" s="293" t="s">
        <v>1872</v>
      </c>
      <c r="L539" s="293" t="s">
        <v>1365</v>
      </c>
      <c r="M539" s="294">
        <v>20136</v>
      </c>
      <c r="N539" s="280">
        <v>8656008.5066541489</v>
      </c>
      <c r="O539" s="280">
        <v>467043.20000000007</v>
      </c>
      <c r="P539" s="296"/>
      <c r="Q539" s="296"/>
      <c r="R539" s="295">
        <f t="shared" si="24"/>
        <v>9123051.7066541482</v>
      </c>
      <c r="S539" s="295"/>
      <c r="T539" s="295"/>
      <c r="U539" s="253">
        <v>25</v>
      </c>
      <c r="V539" s="253">
        <v>4</v>
      </c>
      <c r="W539" s="253">
        <v>1912</v>
      </c>
      <c r="X539" s="282"/>
    </row>
    <row r="540" spans="1:29" ht="27.6" customHeight="1" x14ac:dyDescent="0.35">
      <c r="A540" s="420"/>
      <c r="B540" s="289" t="s">
        <v>1511</v>
      </c>
      <c r="C540" s="289" t="s">
        <v>2725</v>
      </c>
      <c r="D540" s="289" t="s">
        <v>2761</v>
      </c>
      <c r="E540" s="299" t="s">
        <v>482</v>
      </c>
      <c r="F540" s="291" t="s">
        <v>925</v>
      </c>
      <c r="G540" s="292" t="s">
        <v>2212</v>
      </c>
      <c r="H540" s="292" t="s">
        <v>778</v>
      </c>
      <c r="I540" s="292">
        <v>10453</v>
      </c>
      <c r="J540" s="293" t="s">
        <v>483</v>
      </c>
      <c r="K540" s="293" t="s">
        <v>232</v>
      </c>
      <c r="L540" s="241"/>
      <c r="M540" s="294">
        <v>160</v>
      </c>
      <c r="N540" s="280">
        <v>76376.545646948391</v>
      </c>
      <c r="O540" s="280">
        <v>0</v>
      </c>
      <c r="P540" s="296"/>
      <c r="Q540" s="296"/>
      <c r="R540" s="295">
        <f t="shared" si="24"/>
        <v>76376.545646948391</v>
      </c>
      <c r="S540" s="295"/>
      <c r="T540" s="295"/>
      <c r="U540" s="253">
        <v>8</v>
      </c>
      <c r="V540" s="253">
        <v>6</v>
      </c>
      <c r="W540" s="253">
        <v>1959</v>
      </c>
      <c r="X540" s="282"/>
    </row>
    <row r="541" spans="1:29" ht="27.6" customHeight="1" x14ac:dyDescent="0.35">
      <c r="A541" s="420"/>
      <c r="B541" s="289" t="s">
        <v>989</v>
      </c>
      <c r="C541" s="289" t="s">
        <v>2725</v>
      </c>
      <c r="D541" s="289" t="s">
        <v>2762</v>
      </c>
      <c r="E541" s="299" t="s">
        <v>2731</v>
      </c>
      <c r="F541" s="291" t="s">
        <v>637</v>
      </c>
      <c r="G541" s="292" t="s">
        <v>2212</v>
      </c>
      <c r="H541" s="292" t="s">
        <v>778</v>
      </c>
      <c r="I541" s="292">
        <v>10453</v>
      </c>
      <c r="J541" s="293" t="s">
        <v>1401</v>
      </c>
      <c r="K541" s="293" t="s">
        <v>232</v>
      </c>
      <c r="L541" s="293" t="s">
        <v>1247</v>
      </c>
      <c r="M541" s="294">
        <v>100</v>
      </c>
      <c r="N541" s="280">
        <v>50917.697097965574</v>
      </c>
      <c r="O541" s="280">
        <v>0</v>
      </c>
      <c r="P541" s="296"/>
      <c r="Q541" s="296"/>
      <c r="R541" s="295">
        <f t="shared" si="24"/>
        <v>50917.697097965574</v>
      </c>
      <c r="S541" s="295"/>
      <c r="T541" s="295"/>
      <c r="U541" s="253">
        <v>8</v>
      </c>
      <c r="V541" s="253">
        <v>6</v>
      </c>
      <c r="W541" s="253">
        <v>1956</v>
      </c>
      <c r="X541" s="282"/>
    </row>
    <row r="542" spans="1:29" ht="27.6" customHeight="1" x14ac:dyDescent="0.35">
      <c r="A542" s="422"/>
      <c r="B542" s="289" t="s">
        <v>1010</v>
      </c>
      <c r="C542" s="289" t="s">
        <v>2725</v>
      </c>
      <c r="D542" s="289" t="s">
        <v>2763</v>
      </c>
      <c r="E542" s="299" t="s">
        <v>1402</v>
      </c>
      <c r="F542" s="488" t="s">
        <v>984</v>
      </c>
      <c r="G542" s="292" t="s">
        <v>2212</v>
      </c>
      <c r="H542" s="292" t="s">
        <v>778</v>
      </c>
      <c r="I542" s="292">
        <v>10453</v>
      </c>
      <c r="J542" s="293" t="s">
        <v>1011</v>
      </c>
      <c r="K542" s="293" t="s">
        <v>232</v>
      </c>
      <c r="L542" s="293" t="s">
        <v>794</v>
      </c>
      <c r="M542" s="294">
        <v>70000</v>
      </c>
      <c r="N542" s="280">
        <v>28853361.688847162</v>
      </c>
      <c r="O542" s="280">
        <v>1167608</v>
      </c>
      <c r="P542" s="296"/>
      <c r="Q542" s="296"/>
      <c r="R542" s="295">
        <f t="shared" si="24"/>
        <v>30020969.688847162</v>
      </c>
      <c r="S542" s="295"/>
      <c r="T542" s="295"/>
      <c r="U542" s="253">
        <v>25</v>
      </c>
      <c r="V542" s="253">
        <v>4</v>
      </c>
      <c r="W542" s="253">
        <v>1953</v>
      </c>
      <c r="X542" s="282"/>
    </row>
    <row r="543" spans="1:29" ht="27.6" customHeight="1" x14ac:dyDescent="0.35">
      <c r="A543" s="422"/>
      <c r="B543" s="289" t="s">
        <v>524</v>
      </c>
      <c r="C543" s="289" t="s">
        <v>2725</v>
      </c>
      <c r="D543" s="289" t="s">
        <v>2765</v>
      </c>
      <c r="E543" s="299" t="s">
        <v>656</v>
      </c>
      <c r="F543" s="291" t="s">
        <v>985</v>
      </c>
      <c r="G543" s="292" t="s">
        <v>2212</v>
      </c>
      <c r="H543" s="292" t="s">
        <v>778</v>
      </c>
      <c r="I543" s="292">
        <v>10453</v>
      </c>
      <c r="J543" s="293" t="s">
        <v>525</v>
      </c>
      <c r="K543" s="293" t="s">
        <v>232</v>
      </c>
      <c r="L543" s="293" t="s">
        <v>1479</v>
      </c>
      <c r="M543" s="294">
        <v>13800</v>
      </c>
      <c r="N543" s="280">
        <v>6110123.6517558703</v>
      </c>
      <c r="O543" s="280">
        <v>221845.52000000005</v>
      </c>
      <c r="P543" s="296"/>
      <c r="Q543" s="296"/>
      <c r="R543" s="295">
        <f t="shared" si="24"/>
        <v>6331969.1717558708</v>
      </c>
      <c r="S543" s="295"/>
      <c r="T543" s="295"/>
      <c r="U543" s="253">
        <v>25</v>
      </c>
      <c r="V543" s="253">
        <v>4</v>
      </c>
      <c r="W543" s="253">
        <v>1965</v>
      </c>
      <c r="X543" s="282"/>
    </row>
    <row r="544" spans="1:29" ht="27.6" customHeight="1" x14ac:dyDescent="0.35">
      <c r="A544" s="422"/>
      <c r="B544" s="289" t="s">
        <v>527</v>
      </c>
      <c r="C544" s="289" t="s">
        <v>2725</v>
      </c>
      <c r="D544" s="289" t="s">
        <v>2766</v>
      </c>
      <c r="E544" s="299" t="s">
        <v>657</v>
      </c>
      <c r="F544" s="488" t="s">
        <v>987</v>
      </c>
      <c r="G544" s="292" t="s">
        <v>2212</v>
      </c>
      <c r="H544" s="292" t="s">
        <v>778</v>
      </c>
      <c r="I544" s="292">
        <v>10453</v>
      </c>
      <c r="J544" s="293" t="s">
        <v>526</v>
      </c>
      <c r="K544" s="293" t="s">
        <v>1872</v>
      </c>
      <c r="L544" s="293" t="s">
        <v>1542</v>
      </c>
      <c r="M544" s="294">
        <v>39336</v>
      </c>
      <c r="N544" s="280">
        <v>17651468.327294733</v>
      </c>
      <c r="O544" s="280">
        <v>875706.00000000012</v>
      </c>
      <c r="P544" s="296"/>
      <c r="Q544" s="296"/>
      <c r="R544" s="295">
        <f t="shared" si="24"/>
        <v>18527174.327294733</v>
      </c>
      <c r="S544" s="295"/>
      <c r="T544" s="295"/>
      <c r="U544" s="253">
        <v>25</v>
      </c>
      <c r="V544" s="253">
        <v>4</v>
      </c>
      <c r="W544" s="253">
        <v>1896</v>
      </c>
      <c r="X544" s="282"/>
    </row>
    <row r="545" spans="1:223" ht="27.6" customHeight="1" x14ac:dyDescent="0.35">
      <c r="A545" s="420"/>
      <c r="B545" s="289" t="s">
        <v>529</v>
      </c>
      <c r="C545" s="289" t="s">
        <v>2725</v>
      </c>
      <c r="D545" s="289" t="s">
        <v>2767</v>
      </c>
      <c r="E545" s="299" t="s">
        <v>1946</v>
      </c>
      <c r="F545" s="291" t="s">
        <v>986</v>
      </c>
      <c r="G545" s="292" t="s">
        <v>2212</v>
      </c>
      <c r="H545" s="292" t="s">
        <v>778</v>
      </c>
      <c r="I545" s="292">
        <v>10453</v>
      </c>
      <c r="J545" s="293" t="s">
        <v>528</v>
      </c>
      <c r="K545" s="293" t="s">
        <v>981</v>
      </c>
      <c r="L545" s="293" t="s">
        <v>794</v>
      </c>
      <c r="M545" s="294">
        <v>53170</v>
      </c>
      <c r="N545" s="280">
        <v>21555158.438138761</v>
      </c>
      <c r="O545" s="280">
        <v>1009980.9200000002</v>
      </c>
      <c r="P545" s="296"/>
      <c r="Q545" s="296"/>
      <c r="R545" s="295">
        <f t="shared" si="24"/>
        <v>22565139.358138762</v>
      </c>
      <c r="S545" s="295"/>
      <c r="T545" s="295"/>
      <c r="U545" s="253">
        <v>25</v>
      </c>
      <c r="V545" s="253">
        <v>4</v>
      </c>
      <c r="W545" s="253">
        <v>1954</v>
      </c>
      <c r="X545" s="282"/>
    </row>
    <row r="546" spans="1:223" s="253" customFormat="1" ht="27.6" customHeight="1" x14ac:dyDescent="0.35">
      <c r="A546" s="420"/>
      <c r="B546" s="289" t="s">
        <v>286</v>
      </c>
      <c r="C546" s="289" t="s">
        <v>2725</v>
      </c>
      <c r="D546" s="289" t="s">
        <v>2768</v>
      </c>
      <c r="E546" s="299" t="s">
        <v>287</v>
      </c>
      <c r="F546" s="488" t="s">
        <v>990</v>
      </c>
      <c r="G546" s="292" t="s">
        <v>2212</v>
      </c>
      <c r="H546" s="292" t="s">
        <v>778</v>
      </c>
      <c r="I546" s="292">
        <v>10453</v>
      </c>
      <c r="J546" s="293" t="s">
        <v>288</v>
      </c>
      <c r="K546" s="293" t="s">
        <v>232</v>
      </c>
      <c r="L546" s="293" t="s">
        <v>1247</v>
      </c>
      <c r="M546" s="294">
        <v>1600</v>
      </c>
      <c r="N546" s="280">
        <v>594039.79947626509</v>
      </c>
      <c r="O546" s="280">
        <v>29190.200000000004</v>
      </c>
      <c r="P546" s="296"/>
      <c r="Q546" s="296"/>
      <c r="R546" s="295">
        <f t="shared" si="24"/>
        <v>623229.99947626505</v>
      </c>
      <c r="S546" s="295"/>
      <c r="T546" s="295"/>
      <c r="U546" s="253">
        <v>25</v>
      </c>
      <c r="V546" s="253">
        <v>4</v>
      </c>
      <c r="W546" s="253">
        <v>1965</v>
      </c>
      <c r="X546" s="282"/>
      <c r="Z546" s="254"/>
      <c r="AA546" s="254"/>
      <c r="AB546" s="255"/>
      <c r="AC546" s="255"/>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c r="HG546" s="241"/>
      <c r="HH546" s="241"/>
      <c r="HI546" s="241"/>
      <c r="HJ546" s="241"/>
      <c r="HK546" s="241"/>
      <c r="HL546" s="241"/>
      <c r="HM546" s="241"/>
      <c r="HN546" s="241"/>
      <c r="HO546" s="241"/>
    </row>
    <row r="547" spans="1:223" s="253" customFormat="1" ht="27.6" customHeight="1" x14ac:dyDescent="0.35">
      <c r="A547" s="420"/>
      <c r="B547" s="289" t="s">
        <v>2001</v>
      </c>
      <c r="C547" s="289" t="s">
        <v>2725</v>
      </c>
      <c r="D547" s="289" t="s">
        <v>2769</v>
      </c>
      <c r="E547" s="299" t="s">
        <v>159</v>
      </c>
      <c r="F547" s="291" t="s">
        <v>991</v>
      </c>
      <c r="G547" s="292" t="s">
        <v>2212</v>
      </c>
      <c r="H547" s="292" t="s">
        <v>778</v>
      </c>
      <c r="I547" s="292">
        <v>10453</v>
      </c>
      <c r="J547" s="293" t="s">
        <v>530</v>
      </c>
      <c r="K547" s="293" t="s">
        <v>232</v>
      </c>
      <c r="L547" s="293" t="s">
        <v>1247</v>
      </c>
      <c r="M547" s="294">
        <v>12000</v>
      </c>
      <c r="N547" s="280">
        <v>3394513.1398643716</v>
      </c>
      <c r="O547" s="280">
        <v>198493.36000000002</v>
      </c>
      <c r="P547" s="296"/>
      <c r="Q547" s="296"/>
      <c r="R547" s="295">
        <f t="shared" si="24"/>
        <v>3593006.4998643715</v>
      </c>
      <c r="S547" s="295"/>
      <c r="T547" s="295"/>
      <c r="U547" s="253">
        <v>25</v>
      </c>
      <c r="V547" s="253">
        <v>4</v>
      </c>
      <c r="W547" s="253">
        <v>1920</v>
      </c>
      <c r="X547" s="282"/>
      <c r="Z547" s="254"/>
      <c r="AA547" s="254"/>
      <c r="AB547" s="255"/>
      <c r="AC547" s="255"/>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c r="HG547" s="241"/>
      <c r="HH547" s="241"/>
      <c r="HI547" s="241"/>
      <c r="HJ547" s="241"/>
      <c r="HK547" s="241"/>
      <c r="HL547" s="241"/>
      <c r="HM547" s="241"/>
      <c r="HN547" s="241"/>
      <c r="HO547" s="241"/>
    </row>
    <row r="548" spans="1:223" s="253" customFormat="1" ht="27.6" customHeight="1" x14ac:dyDescent="0.35">
      <c r="A548" s="420"/>
      <c r="B548" s="289" t="s">
        <v>160</v>
      </c>
      <c r="C548" s="289" t="s">
        <v>2725</v>
      </c>
      <c r="D548" s="289" t="s">
        <v>2770</v>
      </c>
      <c r="E548" s="299" t="s">
        <v>161</v>
      </c>
      <c r="F548" s="488" t="s">
        <v>992</v>
      </c>
      <c r="G548" s="292" t="s">
        <v>2212</v>
      </c>
      <c r="H548" s="292" t="s">
        <v>778</v>
      </c>
      <c r="I548" s="292">
        <v>10453</v>
      </c>
      <c r="J548" s="293" t="s">
        <v>162</v>
      </c>
      <c r="K548" s="293" t="s">
        <v>232</v>
      </c>
      <c r="L548" s="293" t="s">
        <v>1542</v>
      </c>
      <c r="M548" s="294">
        <v>63000</v>
      </c>
      <c r="N548" s="280">
        <v>31908423.5147251</v>
      </c>
      <c r="O548" s="280">
        <v>1798116.3200000003</v>
      </c>
      <c r="P548" s="296"/>
      <c r="Q548" s="296"/>
      <c r="R548" s="295">
        <f t="shared" si="24"/>
        <v>33706539.834725097</v>
      </c>
      <c r="S548" s="295"/>
      <c r="T548" s="295"/>
      <c r="U548" s="253">
        <v>25</v>
      </c>
      <c r="V548" s="253">
        <v>4</v>
      </c>
      <c r="W548" s="253">
        <v>1930</v>
      </c>
      <c r="X548" s="282"/>
      <c r="Z548" s="254"/>
      <c r="AA548" s="254"/>
      <c r="AB548" s="255"/>
      <c r="AC548" s="255"/>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c r="HG548" s="241"/>
      <c r="HH548" s="241"/>
      <c r="HI548" s="241"/>
      <c r="HJ548" s="241"/>
      <c r="HK548" s="241"/>
      <c r="HL548" s="241"/>
      <c r="HM548" s="241"/>
      <c r="HN548" s="241"/>
      <c r="HO548" s="241"/>
    </row>
    <row r="549" spans="1:223" s="253" customFormat="1" ht="27.6" customHeight="1" x14ac:dyDescent="0.35">
      <c r="A549" s="420"/>
      <c r="B549" s="289" t="s">
        <v>163</v>
      </c>
      <c r="C549" s="289" t="s">
        <v>2725</v>
      </c>
      <c r="D549" s="289" t="s">
        <v>2771</v>
      </c>
      <c r="E549" s="299" t="s">
        <v>164</v>
      </c>
      <c r="F549" s="291" t="s">
        <v>993</v>
      </c>
      <c r="G549" s="292" t="s">
        <v>2212</v>
      </c>
      <c r="H549" s="292" t="s">
        <v>778</v>
      </c>
      <c r="I549" s="292">
        <v>10453</v>
      </c>
      <c r="J549" s="293" t="s">
        <v>1548</v>
      </c>
      <c r="K549" s="293" t="s">
        <v>1872</v>
      </c>
      <c r="L549" s="293" t="s">
        <v>1542</v>
      </c>
      <c r="M549" s="294">
        <v>71670</v>
      </c>
      <c r="N549" s="280">
        <v>31059795.229759</v>
      </c>
      <c r="O549" s="280">
        <v>1926553.2000000004</v>
      </c>
      <c r="P549" s="296"/>
      <c r="Q549" s="296"/>
      <c r="R549" s="295">
        <f t="shared" si="24"/>
        <v>32986348.429758999</v>
      </c>
      <c r="S549" s="295"/>
      <c r="T549" s="295"/>
      <c r="U549" s="253">
        <v>25</v>
      </c>
      <c r="V549" s="253">
        <v>4</v>
      </c>
      <c r="W549" s="253">
        <v>1926</v>
      </c>
      <c r="X549" s="282"/>
      <c r="Z549" s="254"/>
      <c r="AA549" s="254"/>
      <c r="AB549" s="255"/>
      <c r="AC549" s="255"/>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c r="HG549" s="241"/>
      <c r="HH549" s="241"/>
      <c r="HI549" s="241"/>
      <c r="HJ549" s="241"/>
      <c r="HK549" s="241"/>
      <c r="HL549" s="241"/>
      <c r="HM549" s="241"/>
      <c r="HN549" s="241"/>
      <c r="HO549" s="241"/>
    </row>
    <row r="550" spans="1:223" s="253" customFormat="1" ht="27.6" customHeight="1" x14ac:dyDescent="0.35">
      <c r="A550" s="420"/>
      <c r="B550" s="289" t="s">
        <v>658</v>
      </c>
      <c r="C550" s="289" t="s">
        <v>2725</v>
      </c>
      <c r="D550" s="289" t="s">
        <v>2772</v>
      </c>
      <c r="E550" s="299" t="s">
        <v>659</v>
      </c>
      <c r="F550" s="488" t="s">
        <v>994</v>
      </c>
      <c r="G550" s="292" t="s">
        <v>2212</v>
      </c>
      <c r="H550" s="292" t="s">
        <v>778</v>
      </c>
      <c r="I550" s="292">
        <v>10453</v>
      </c>
      <c r="J550" s="293" t="s">
        <v>660</v>
      </c>
      <c r="K550" s="293" t="s">
        <v>1872</v>
      </c>
      <c r="L550" s="293" t="s">
        <v>794</v>
      </c>
      <c r="M550" s="294">
        <v>39930</v>
      </c>
      <c r="N550" s="280">
        <v>17651468.327294733</v>
      </c>
      <c r="O550" s="280">
        <v>899058.16000000015</v>
      </c>
      <c r="P550" s="296"/>
      <c r="Q550" s="296"/>
      <c r="R550" s="295">
        <f t="shared" si="24"/>
        <v>18550526.487294734</v>
      </c>
      <c r="S550" s="295"/>
      <c r="T550" s="295"/>
      <c r="U550" s="253">
        <v>25</v>
      </c>
      <c r="V550" s="253">
        <v>4</v>
      </c>
      <c r="W550" s="253">
        <v>1965</v>
      </c>
      <c r="X550" s="282"/>
      <c r="Z550" s="254"/>
      <c r="AA550" s="254"/>
      <c r="AB550" s="255"/>
      <c r="AC550" s="255"/>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c r="HG550" s="241"/>
      <c r="HH550" s="241"/>
      <c r="HI550" s="241"/>
      <c r="HJ550" s="241"/>
      <c r="HK550" s="241"/>
      <c r="HL550" s="241"/>
      <c r="HM550" s="241"/>
      <c r="HN550" s="241"/>
      <c r="HO550" s="241"/>
    </row>
    <row r="551" spans="1:223" s="253" customFormat="1" ht="27.6" customHeight="1" x14ac:dyDescent="0.35">
      <c r="A551" s="420"/>
      <c r="B551" s="289" t="s">
        <v>2002</v>
      </c>
      <c r="C551" s="289" t="s">
        <v>2725</v>
      </c>
      <c r="D551" s="289" t="s">
        <v>2773</v>
      </c>
      <c r="E551" s="299" t="s">
        <v>2732</v>
      </c>
      <c r="F551" s="291" t="s">
        <v>995</v>
      </c>
      <c r="G551" s="292" t="s">
        <v>2212</v>
      </c>
      <c r="H551" s="292" t="s">
        <v>778</v>
      </c>
      <c r="I551" s="292">
        <v>10453</v>
      </c>
      <c r="J551" s="293" t="s">
        <v>661</v>
      </c>
      <c r="K551" s="293" t="s">
        <v>662</v>
      </c>
      <c r="L551" s="293" t="s">
        <v>1247</v>
      </c>
      <c r="M551" s="294">
        <v>18000</v>
      </c>
      <c r="N551" s="280">
        <v>12559698.617498176</v>
      </c>
      <c r="O551" s="280">
        <v>105084.72</v>
      </c>
      <c r="P551" s="296"/>
      <c r="Q551" s="296"/>
      <c r="R551" s="295">
        <f t="shared" si="24"/>
        <v>12664783.337498177</v>
      </c>
      <c r="S551" s="295"/>
      <c r="T551" s="295"/>
      <c r="U551" s="253">
        <v>23</v>
      </c>
      <c r="V551" s="253">
        <v>4</v>
      </c>
      <c r="W551" s="253">
        <v>1984</v>
      </c>
      <c r="X551" s="282"/>
      <c r="Z551" s="254"/>
      <c r="AA551" s="254"/>
      <c r="AB551" s="255"/>
      <c r="AC551" s="255"/>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c r="HG551" s="241"/>
      <c r="HH551" s="241"/>
      <c r="HI551" s="241"/>
      <c r="HJ551" s="241"/>
      <c r="HK551" s="241"/>
      <c r="HL551" s="241"/>
      <c r="HM551" s="241"/>
      <c r="HN551" s="241"/>
      <c r="HO551" s="241"/>
    </row>
    <row r="552" spans="1:223" s="253" customFormat="1" ht="27.6" customHeight="1" x14ac:dyDescent="0.35">
      <c r="A552" s="420"/>
      <c r="B552" s="289" t="s">
        <v>663</v>
      </c>
      <c r="C552" s="289" t="s">
        <v>2725</v>
      </c>
      <c r="D552" s="289" t="s">
        <v>2774</v>
      </c>
      <c r="E552" s="299" t="s">
        <v>664</v>
      </c>
      <c r="F552" s="488" t="s">
        <v>996</v>
      </c>
      <c r="G552" s="292" t="s">
        <v>2212</v>
      </c>
      <c r="H552" s="292" t="s">
        <v>778</v>
      </c>
      <c r="I552" s="292">
        <v>10453</v>
      </c>
      <c r="J552" s="293" t="s">
        <v>1777</v>
      </c>
      <c r="K552" s="293" t="s">
        <v>1872</v>
      </c>
      <c r="L552" s="293" t="s">
        <v>1365</v>
      </c>
      <c r="M552" s="294">
        <v>33400</v>
      </c>
      <c r="N552" s="280">
        <v>15105583.472396454</v>
      </c>
      <c r="O552" s="280">
        <v>502071.44000000006</v>
      </c>
      <c r="P552" s="296"/>
      <c r="Q552" s="296"/>
      <c r="R552" s="295">
        <f t="shared" si="24"/>
        <v>15607654.912396453</v>
      </c>
      <c r="S552" s="295"/>
      <c r="T552" s="295"/>
      <c r="U552" s="253">
        <v>25</v>
      </c>
      <c r="V552" s="253">
        <v>4</v>
      </c>
      <c r="W552" s="253">
        <v>1936</v>
      </c>
      <c r="X552" s="282"/>
      <c r="Z552" s="254"/>
      <c r="AA552" s="254"/>
      <c r="AB552" s="255"/>
      <c r="AC552" s="255"/>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c r="HG552" s="241"/>
      <c r="HH552" s="241"/>
      <c r="HI552" s="241"/>
      <c r="HJ552" s="241"/>
      <c r="HK552" s="241"/>
      <c r="HL552" s="241"/>
      <c r="HM552" s="241"/>
      <c r="HN552" s="241"/>
      <c r="HO552" s="241"/>
    </row>
    <row r="553" spans="1:223" s="253" customFormat="1" ht="27.6" customHeight="1" x14ac:dyDescent="0.35">
      <c r="A553" s="420"/>
      <c r="B553" s="289" t="s">
        <v>665</v>
      </c>
      <c r="C553" s="289" t="s">
        <v>2725</v>
      </c>
      <c r="D553" s="289" t="s">
        <v>2775</v>
      </c>
      <c r="E553" s="299" t="s">
        <v>666</v>
      </c>
      <c r="F553" s="291" t="s">
        <v>997</v>
      </c>
      <c r="G553" s="292" t="s">
        <v>2212</v>
      </c>
      <c r="H553" s="292" t="s">
        <v>778</v>
      </c>
      <c r="I553" s="292">
        <v>10453</v>
      </c>
      <c r="J553" s="293" t="s">
        <v>667</v>
      </c>
      <c r="K553" s="293" t="s">
        <v>1872</v>
      </c>
      <c r="L553" s="293" t="s">
        <v>1365</v>
      </c>
      <c r="M553" s="294">
        <v>20000</v>
      </c>
      <c r="N553" s="280">
        <v>10353265.076586334</v>
      </c>
      <c r="O553" s="280">
        <v>729755</v>
      </c>
      <c r="P553" s="296"/>
      <c r="Q553" s="296"/>
      <c r="R553" s="295">
        <f t="shared" si="24"/>
        <v>11083020.076586334</v>
      </c>
      <c r="S553" s="295"/>
      <c r="T553" s="295"/>
      <c r="U553" s="253">
        <v>25</v>
      </c>
      <c r="V553" s="253">
        <v>4</v>
      </c>
      <c r="W553" s="253">
        <v>1926</v>
      </c>
      <c r="X553" s="282"/>
      <c r="Z553" s="254"/>
      <c r="AA553" s="254"/>
      <c r="AB553" s="255"/>
      <c r="AC553" s="255"/>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c r="HG553" s="241"/>
      <c r="HH553" s="241"/>
      <c r="HI553" s="241"/>
      <c r="HJ553" s="241"/>
      <c r="HK553" s="241"/>
      <c r="HL553" s="241"/>
      <c r="HM553" s="241"/>
      <c r="HN553" s="241"/>
      <c r="HO553" s="241"/>
    </row>
    <row r="554" spans="1:223" s="253" customFormat="1" ht="27.6" customHeight="1" x14ac:dyDescent="0.35">
      <c r="A554" s="420"/>
      <c r="B554" s="289" t="s">
        <v>2003</v>
      </c>
      <c r="C554" s="289" t="s">
        <v>2725</v>
      </c>
      <c r="D554" s="289" t="s">
        <v>2776</v>
      </c>
      <c r="E554" s="568" t="s">
        <v>668</v>
      </c>
      <c r="F554" s="488" t="s">
        <v>998</v>
      </c>
      <c r="G554" s="292" t="s">
        <v>2212</v>
      </c>
      <c r="H554" s="292" t="s">
        <v>778</v>
      </c>
      <c r="I554" s="292">
        <v>10453</v>
      </c>
      <c r="J554" s="293" t="s">
        <v>2004</v>
      </c>
      <c r="K554" s="293" t="s">
        <v>1872</v>
      </c>
      <c r="L554" s="293" t="s">
        <v>1851</v>
      </c>
      <c r="M554" s="294">
        <v>210000</v>
      </c>
      <c r="N554" s="280">
        <v>88427067.293466911</v>
      </c>
      <c r="O554" s="280">
        <v>11722784.32</v>
      </c>
      <c r="P554" s="296"/>
      <c r="Q554" s="296"/>
      <c r="R554" s="295">
        <f t="shared" si="24"/>
        <v>100149851.61346692</v>
      </c>
      <c r="S554" s="295"/>
      <c r="T554" s="295"/>
      <c r="U554" s="253">
        <v>25</v>
      </c>
      <c r="V554" s="253">
        <v>4</v>
      </c>
      <c r="W554" s="253">
        <v>1966</v>
      </c>
      <c r="X554" s="282"/>
      <c r="Z554" s="254"/>
      <c r="AA554" s="254"/>
      <c r="AB554" s="255"/>
      <c r="AC554" s="255"/>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c r="HG554" s="241"/>
      <c r="HH554" s="241"/>
      <c r="HI554" s="241"/>
      <c r="HJ554" s="241"/>
      <c r="HK554" s="241"/>
      <c r="HL554" s="241"/>
      <c r="HM554" s="241"/>
      <c r="HN554" s="241"/>
      <c r="HO554" s="241"/>
    </row>
    <row r="555" spans="1:223" s="253" customFormat="1" ht="27.6" customHeight="1" x14ac:dyDescent="0.35">
      <c r="A555" s="420"/>
      <c r="B555" s="424" t="s">
        <v>2005</v>
      </c>
      <c r="C555" s="289" t="s">
        <v>2725</v>
      </c>
      <c r="D555" s="289" t="s">
        <v>2777</v>
      </c>
      <c r="E555" s="299" t="s">
        <v>506</v>
      </c>
      <c r="F555" s="291" t="s">
        <v>999</v>
      </c>
      <c r="G555" s="292" t="s">
        <v>2212</v>
      </c>
      <c r="H555" s="292" t="s">
        <v>778</v>
      </c>
      <c r="I555" s="292">
        <v>10453</v>
      </c>
      <c r="J555" s="293" t="s">
        <v>2006</v>
      </c>
      <c r="K555" s="293" t="s">
        <v>1872</v>
      </c>
      <c r="L555" s="293" t="s">
        <v>1365</v>
      </c>
      <c r="M555" s="294">
        <v>32000</v>
      </c>
      <c r="N555" s="280">
        <v>14256955.187430359</v>
      </c>
      <c r="O555" s="280">
        <v>1202636.24</v>
      </c>
      <c r="P555" s="296"/>
      <c r="Q555" s="296"/>
      <c r="R555" s="295">
        <f t="shared" si="24"/>
        <v>15459591.42743036</v>
      </c>
      <c r="S555" s="295"/>
      <c r="T555" s="295"/>
      <c r="U555" s="253">
        <v>25</v>
      </c>
      <c r="V555" s="253">
        <v>4</v>
      </c>
      <c r="W555" s="253">
        <v>1920</v>
      </c>
      <c r="X555" s="282"/>
      <c r="Z555" s="254"/>
      <c r="AA555" s="254"/>
      <c r="AB555" s="255"/>
      <c r="AC555" s="255"/>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c r="HG555" s="241"/>
      <c r="HH555" s="241"/>
      <c r="HI555" s="241"/>
      <c r="HJ555" s="241"/>
      <c r="HK555" s="241"/>
      <c r="HL555" s="241"/>
      <c r="HM555" s="241"/>
      <c r="HN555" s="241"/>
      <c r="HO555" s="241"/>
    </row>
    <row r="556" spans="1:223" s="253" customFormat="1" ht="27.6" customHeight="1" x14ac:dyDescent="0.35">
      <c r="A556" s="420"/>
      <c r="B556" s="289" t="s">
        <v>2007</v>
      </c>
      <c r="C556" s="289" t="s">
        <v>2725</v>
      </c>
      <c r="D556" s="289" t="s">
        <v>2778</v>
      </c>
      <c r="E556" s="299" t="s">
        <v>507</v>
      </c>
      <c r="F556" s="488" t="s">
        <v>998</v>
      </c>
      <c r="G556" s="292" t="s">
        <v>2212</v>
      </c>
      <c r="H556" s="292" t="s">
        <v>778</v>
      </c>
      <c r="I556" s="292">
        <v>10453</v>
      </c>
      <c r="J556" s="293" t="s">
        <v>2008</v>
      </c>
      <c r="K556" s="293" t="s">
        <v>1872</v>
      </c>
      <c r="L556" s="293" t="s">
        <v>1479</v>
      </c>
      <c r="M556" s="294">
        <v>10500</v>
      </c>
      <c r="N556" s="280">
        <v>6687190.8855328122</v>
      </c>
      <c r="O556" s="280">
        <v>233521.60000000003</v>
      </c>
      <c r="P556" s="296"/>
      <c r="Q556" s="296"/>
      <c r="R556" s="295">
        <f t="shared" si="24"/>
        <v>6920712.4855328118</v>
      </c>
      <c r="S556" s="295"/>
      <c r="T556" s="295"/>
      <c r="U556" s="253">
        <v>25</v>
      </c>
      <c r="V556" s="253">
        <v>4</v>
      </c>
      <c r="W556" s="253">
        <v>1961</v>
      </c>
      <c r="X556" s="282"/>
      <c r="Z556" s="254"/>
      <c r="AA556" s="254"/>
      <c r="AB556" s="255"/>
      <c r="AC556" s="255"/>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c r="HG556" s="241"/>
      <c r="HH556" s="241"/>
      <c r="HI556" s="241"/>
      <c r="HJ556" s="241"/>
      <c r="HK556" s="241"/>
      <c r="HL556" s="241"/>
      <c r="HM556" s="241"/>
      <c r="HN556" s="241"/>
      <c r="HO556" s="241"/>
    </row>
    <row r="557" spans="1:223" s="253" customFormat="1" ht="27.6" customHeight="1" x14ac:dyDescent="0.35">
      <c r="A557" s="420"/>
      <c r="B557" s="289" t="s">
        <v>508</v>
      </c>
      <c r="C557" s="289" t="s">
        <v>2725</v>
      </c>
      <c r="D557" s="289" t="s">
        <v>2779</v>
      </c>
      <c r="E557" s="299" t="s">
        <v>509</v>
      </c>
      <c r="F557" s="291" t="s">
        <v>1000</v>
      </c>
      <c r="G557" s="292" t="s">
        <v>2212</v>
      </c>
      <c r="H557" s="292" t="s">
        <v>778</v>
      </c>
      <c r="I557" s="292">
        <v>10453</v>
      </c>
      <c r="J557" s="293" t="s">
        <v>1597</v>
      </c>
      <c r="K557" s="293" t="s">
        <v>1541</v>
      </c>
      <c r="L557" s="293" t="s">
        <v>1365</v>
      </c>
      <c r="M557" s="294">
        <v>18500</v>
      </c>
      <c r="N557" s="280">
        <v>6839943.9768267097</v>
      </c>
      <c r="O557" s="280">
        <v>233521.60000000003</v>
      </c>
      <c r="P557" s="296"/>
      <c r="Q557" s="296"/>
      <c r="R557" s="295">
        <f t="shared" si="24"/>
        <v>7073465.5768267093</v>
      </c>
      <c r="S557" s="295"/>
      <c r="T557" s="295"/>
      <c r="U557" s="253">
        <v>25</v>
      </c>
      <c r="V557" s="253">
        <v>4</v>
      </c>
      <c r="W557" s="253">
        <v>1956</v>
      </c>
      <c r="X557" s="282"/>
      <c r="Z557" s="254"/>
      <c r="AA557" s="254"/>
      <c r="AB557" s="255"/>
      <c r="AC557" s="255"/>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c r="HG557" s="241"/>
      <c r="HH557" s="241"/>
      <c r="HI557" s="241"/>
      <c r="HJ557" s="241"/>
      <c r="HK557" s="241"/>
      <c r="HL557" s="241"/>
      <c r="HM557" s="241"/>
      <c r="HN557" s="241"/>
      <c r="HO557" s="241"/>
    </row>
    <row r="558" spans="1:223" s="253" customFormat="1" ht="27.6" customHeight="1" x14ac:dyDescent="0.35">
      <c r="A558" s="420"/>
      <c r="B558" s="289" t="s">
        <v>2009</v>
      </c>
      <c r="C558" s="289" t="s">
        <v>2725</v>
      </c>
      <c r="D558" s="289" t="s">
        <v>2780</v>
      </c>
      <c r="E558" s="299" t="s">
        <v>510</v>
      </c>
      <c r="F558" s="488" t="s">
        <v>1001</v>
      </c>
      <c r="G558" s="292" t="s">
        <v>2212</v>
      </c>
      <c r="H558" s="292" t="s">
        <v>778</v>
      </c>
      <c r="I558" s="292">
        <v>10453</v>
      </c>
      <c r="J558" s="293" t="s">
        <v>2010</v>
      </c>
      <c r="K558" s="293" t="s">
        <v>1872</v>
      </c>
      <c r="L558" s="293" t="s">
        <v>1479</v>
      </c>
      <c r="M558" s="294">
        <v>12500</v>
      </c>
      <c r="N558" s="280">
        <v>7858297.9187860209</v>
      </c>
      <c r="O558" s="280">
        <v>303578.08</v>
      </c>
      <c r="P558" s="296"/>
      <c r="Q558" s="296"/>
      <c r="R558" s="295">
        <f t="shared" si="24"/>
        <v>8161875.998786021</v>
      </c>
      <c r="S558" s="295"/>
      <c r="T558" s="295"/>
      <c r="U558" s="253">
        <v>25</v>
      </c>
      <c r="V558" s="253">
        <v>4</v>
      </c>
      <c r="W558" s="253">
        <v>1948</v>
      </c>
      <c r="X558" s="282"/>
      <c r="Z558" s="254"/>
      <c r="AA558" s="254"/>
      <c r="AB558" s="255"/>
      <c r="AC558" s="255"/>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c r="HG558" s="241"/>
      <c r="HH558" s="241"/>
      <c r="HI558" s="241"/>
      <c r="HJ558" s="241"/>
      <c r="HK558" s="241"/>
      <c r="HL558" s="241"/>
      <c r="HM558" s="241"/>
      <c r="HN558" s="241"/>
      <c r="HO558" s="241"/>
    </row>
    <row r="559" spans="1:223" s="253" customFormat="1" ht="27.6" customHeight="1" x14ac:dyDescent="0.35">
      <c r="A559" s="420"/>
      <c r="B559" s="289" t="s">
        <v>2011</v>
      </c>
      <c r="C559" s="289" t="s">
        <v>2725</v>
      </c>
      <c r="D559" s="289" t="s">
        <v>2781</v>
      </c>
      <c r="E559" s="299" t="s">
        <v>511</v>
      </c>
      <c r="F559" s="291" t="s">
        <v>1002</v>
      </c>
      <c r="G559" s="292" t="s">
        <v>2212</v>
      </c>
      <c r="H559" s="292" t="s">
        <v>778</v>
      </c>
      <c r="I559" s="292">
        <v>10453</v>
      </c>
      <c r="J559" s="293" t="s">
        <v>2012</v>
      </c>
      <c r="K559" s="293" t="s">
        <v>1872</v>
      </c>
      <c r="L559" s="293" t="s">
        <v>1247</v>
      </c>
      <c r="M559" s="294">
        <v>6500</v>
      </c>
      <c r="N559" s="280">
        <v>1533216.7224482405</v>
      </c>
      <c r="O559" s="280">
        <v>99246.680000000008</v>
      </c>
      <c r="P559" s="296"/>
      <c r="Q559" s="296"/>
      <c r="R559" s="295">
        <f t="shared" si="24"/>
        <v>1632463.4024482404</v>
      </c>
      <c r="S559" s="295"/>
      <c r="T559" s="295"/>
      <c r="U559" s="253">
        <v>25</v>
      </c>
      <c r="V559" s="253">
        <v>4</v>
      </c>
      <c r="W559" s="253">
        <v>1948</v>
      </c>
      <c r="X559" s="282"/>
      <c r="Z559" s="254"/>
      <c r="AA559" s="254"/>
      <c r="AB559" s="255"/>
      <c r="AC559" s="255"/>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c r="HG559" s="241"/>
      <c r="HH559" s="241"/>
      <c r="HI559" s="241"/>
      <c r="HJ559" s="241"/>
      <c r="HK559" s="241"/>
      <c r="HL559" s="241"/>
      <c r="HM559" s="241"/>
      <c r="HN559" s="241"/>
      <c r="HO559" s="241"/>
    </row>
    <row r="560" spans="1:223" s="253" customFormat="1" ht="27.6" customHeight="1" x14ac:dyDescent="0.35">
      <c r="A560" s="420"/>
      <c r="B560" s="289" t="s">
        <v>1003</v>
      </c>
      <c r="C560" s="289"/>
      <c r="D560" s="289" t="s">
        <v>2764</v>
      </c>
      <c r="E560" s="299" t="s">
        <v>2733</v>
      </c>
      <c r="F560" s="291" t="s">
        <v>1004</v>
      </c>
      <c r="G560" s="292" t="s">
        <v>2212</v>
      </c>
      <c r="H560" s="292" t="s">
        <v>778</v>
      </c>
      <c r="I560" s="292">
        <v>10453</v>
      </c>
      <c r="J560" s="293" t="s">
        <v>512</v>
      </c>
      <c r="K560" s="293" t="s">
        <v>232</v>
      </c>
      <c r="L560" s="293" t="s">
        <v>1247</v>
      </c>
      <c r="M560" s="294">
        <v>300</v>
      </c>
      <c r="N560" s="280">
        <v>82690.34008709612</v>
      </c>
      <c r="O560" s="280">
        <v>4670.4320000000007</v>
      </c>
      <c r="P560" s="296"/>
      <c r="Q560" s="296"/>
      <c r="R560" s="295">
        <f t="shared" si="24"/>
        <v>87360.77208709612</v>
      </c>
      <c r="S560" s="295"/>
      <c r="T560" s="295"/>
      <c r="U560" s="253">
        <v>25</v>
      </c>
      <c r="V560" s="253">
        <v>1</v>
      </c>
      <c r="W560" s="253">
        <v>1963</v>
      </c>
      <c r="X560" s="282"/>
      <c r="Z560" s="254"/>
      <c r="AA560" s="254"/>
      <c r="AB560" s="255"/>
      <c r="AC560" s="255"/>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c r="HG560" s="241"/>
      <c r="HH560" s="241"/>
      <c r="HI560" s="241"/>
      <c r="HJ560" s="241"/>
      <c r="HK560" s="241"/>
      <c r="HL560" s="241"/>
      <c r="HM560" s="241"/>
      <c r="HN560" s="241"/>
      <c r="HO560" s="241"/>
    </row>
    <row r="561" spans="1:223" s="253" customFormat="1" ht="27.6" customHeight="1" x14ac:dyDescent="0.35">
      <c r="A561" s="420"/>
      <c r="B561" s="289" t="s">
        <v>2013</v>
      </c>
      <c r="C561" s="289" t="s">
        <v>2725</v>
      </c>
      <c r="D561" s="289" t="s">
        <v>2752</v>
      </c>
      <c r="E561" s="299" t="s">
        <v>550</v>
      </c>
      <c r="F561" s="291" t="s">
        <v>1005</v>
      </c>
      <c r="G561" s="292" t="s">
        <v>2212</v>
      </c>
      <c r="H561" s="292" t="s">
        <v>778</v>
      </c>
      <c r="I561" s="292">
        <v>10453</v>
      </c>
      <c r="J561" s="293" t="s">
        <v>2014</v>
      </c>
      <c r="K561" s="293" t="s">
        <v>232</v>
      </c>
      <c r="L561" s="241"/>
      <c r="M561" s="294">
        <v>4000</v>
      </c>
      <c r="N561" s="280">
        <v>783835.51540893177</v>
      </c>
      <c r="O561" s="280">
        <v>0</v>
      </c>
      <c r="P561" s="296"/>
      <c r="Q561" s="296"/>
      <c r="R561" s="295">
        <f t="shared" si="24"/>
        <v>783835.51540893177</v>
      </c>
      <c r="S561" s="295"/>
      <c r="T561" s="295"/>
      <c r="U561" s="253">
        <v>25</v>
      </c>
      <c r="V561" s="253">
        <v>4</v>
      </c>
      <c r="W561" s="253">
        <v>1966</v>
      </c>
      <c r="X561" s="282"/>
      <c r="Z561" s="254"/>
      <c r="AA561" s="254"/>
      <c r="AB561" s="255"/>
      <c r="AC561" s="255"/>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c r="HG561" s="241"/>
      <c r="HH561" s="241"/>
      <c r="HI561" s="241"/>
      <c r="HJ561" s="241"/>
      <c r="HK561" s="241"/>
      <c r="HL561" s="241"/>
      <c r="HM561" s="241"/>
      <c r="HN561" s="241"/>
      <c r="HO561" s="241"/>
    </row>
    <row r="562" spans="1:223" ht="27.6" customHeight="1" x14ac:dyDescent="0.35">
      <c r="A562" s="420"/>
      <c r="B562" s="289" t="s">
        <v>551</v>
      </c>
      <c r="C562" s="289" t="s">
        <v>2725</v>
      </c>
      <c r="D562" s="289" t="s">
        <v>2782</v>
      </c>
      <c r="E562" s="299" t="s">
        <v>552</v>
      </c>
      <c r="F562" s="291" t="s">
        <v>1006</v>
      </c>
      <c r="G562" s="292" t="s">
        <v>2212</v>
      </c>
      <c r="H562" s="292" t="s">
        <v>778</v>
      </c>
      <c r="I562" s="292">
        <v>10453</v>
      </c>
      <c r="J562" s="293" t="s">
        <v>553</v>
      </c>
      <c r="K562" s="293" t="s">
        <v>981</v>
      </c>
      <c r="L562" s="293" t="s">
        <v>1365</v>
      </c>
      <c r="M562" s="294">
        <v>8500</v>
      </c>
      <c r="N562" s="280">
        <v>4633510.4359148685</v>
      </c>
      <c r="O562" s="280">
        <v>163465.12</v>
      </c>
      <c r="P562" s="296"/>
      <c r="Q562" s="296"/>
      <c r="R562" s="295">
        <f t="shared" si="24"/>
        <v>4796975.5559148686</v>
      </c>
      <c r="S562" s="295"/>
      <c r="T562" s="295"/>
      <c r="U562" s="253">
        <v>25</v>
      </c>
      <c r="V562" s="253">
        <v>4</v>
      </c>
      <c r="W562" s="253">
        <v>1962</v>
      </c>
      <c r="X562" s="282"/>
    </row>
    <row r="563" spans="1:223" ht="27.6" customHeight="1" x14ac:dyDescent="0.35">
      <c r="A563" s="420"/>
      <c r="B563" s="289" t="s">
        <v>441</v>
      </c>
      <c r="C563" s="289" t="s">
        <v>2725</v>
      </c>
      <c r="D563" s="289" t="s">
        <v>2783</v>
      </c>
      <c r="E563" s="299" t="s">
        <v>442</v>
      </c>
      <c r="F563" s="291" t="s">
        <v>1007</v>
      </c>
      <c r="G563" s="292" t="s">
        <v>2212</v>
      </c>
      <c r="H563" s="292" t="s">
        <v>778</v>
      </c>
      <c r="I563" s="292">
        <v>10453</v>
      </c>
      <c r="J563" s="293" t="s">
        <v>443</v>
      </c>
      <c r="K563" s="293" t="s">
        <v>1541</v>
      </c>
      <c r="L563" s="293" t="s">
        <v>794</v>
      </c>
      <c r="M563" s="294">
        <v>15000</v>
      </c>
      <c r="N563" s="280">
        <v>6483520.0971409511</v>
      </c>
      <c r="O563" s="280">
        <v>233521.60000000003</v>
      </c>
      <c r="P563" s="296"/>
      <c r="Q563" s="296"/>
      <c r="R563" s="295">
        <f t="shared" si="24"/>
        <v>6717041.6971409507</v>
      </c>
      <c r="S563" s="295"/>
      <c r="T563" s="295"/>
      <c r="U563" s="253">
        <v>25</v>
      </c>
      <c r="V563" s="253">
        <v>4</v>
      </c>
      <c r="W563" s="253">
        <v>1962</v>
      </c>
      <c r="X563" s="282"/>
    </row>
    <row r="564" spans="1:223" ht="27.6" customHeight="1" x14ac:dyDescent="0.35">
      <c r="A564" s="420"/>
      <c r="B564" s="289" t="s">
        <v>2016</v>
      </c>
      <c r="C564" s="289" t="s">
        <v>2725</v>
      </c>
      <c r="D564" s="289" t="s">
        <v>2784</v>
      </c>
      <c r="E564" s="299" t="s">
        <v>444</v>
      </c>
      <c r="F564" s="291" t="s">
        <v>1008</v>
      </c>
      <c r="G564" s="292" t="s">
        <v>2212</v>
      </c>
      <c r="H564" s="292" t="s">
        <v>778</v>
      </c>
      <c r="I564" s="292">
        <v>10453</v>
      </c>
      <c r="J564" s="293" t="s">
        <v>2015</v>
      </c>
      <c r="K564" s="293" t="s">
        <v>232</v>
      </c>
      <c r="L564" s="293" t="s">
        <v>1247</v>
      </c>
      <c r="M564" s="294">
        <v>41000</v>
      </c>
      <c r="N564" s="280">
        <v>15716595.837572042</v>
      </c>
      <c r="O564" s="280">
        <v>196730.27192</v>
      </c>
      <c r="P564" s="296"/>
      <c r="Q564" s="296"/>
      <c r="R564" s="295">
        <f t="shared" si="24"/>
        <v>15913326.109492041</v>
      </c>
      <c r="S564" s="295"/>
      <c r="T564" s="295"/>
      <c r="U564" s="253">
        <v>25</v>
      </c>
      <c r="V564" s="253">
        <v>4</v>
      </c>
      <c r="W564" s="253">
        <v>1953</v>
      </c>
      <c r="X564" s="282"/>
    </row>
    <row r="565" spans="1:223" ht="27.6" customHeight="1" x14ac:dyDescent="0.35">
      <c r="A565" s="420"/>
      <c r="B565" s="289" t="s">
        <v>445</v>
      </c>
      <c r="C565" s="289" t="s">
        <v>2725</v>
      </c>
      <c r="D565" s="289" t="s">
        <v>2785</v>
      </c>
      <c r="E565" s="299" t="s">
        <v>446</v>
      </c>
      <c r="F565" s="291" t="s">
        <v>1009</v>
      </c>
      <c r="G565" s="292" t="s">
        <v>2212</v>
      </c>
      <c r="H565" s="292" t="s">
        <v>778</v>
      </c>
      <c r="I565" s="292">
        <v>10453</v>
      </c>
      <c r="J565" s="293" t="s">
        <v>447</v>
      </c>
      <c r="K565" s="293" t="s">
        <v>232</v>
      </c>
      <c r="L565" s="293" t="s">
        <v>1247</v>
      </c>
      <c r="M565" s="294">
        <v>7970</v>
      </c>
      <c r="N565" s="280">
        <v>3394513.1398643716</v>
      </c>
      <c r="O565" s="280">
        <v>175141.2</v>
      </c>
      <c r="P565" s="296"/>
      <c r="Q565" s="296"/>
      <c r="R565" s="295">
        <f t="shared" si="24"/>
        <v>3569654.3398643718</v>
      </c>
      <c r="S565" s="295"/>
      <c r="T565" s="295"/>
      <c r="U565" s="253">
        <v>25</v>
      </c>
      <c r="V565" s="253">
        <v>1</v>
      </c>
      <c r="W565" s="253">
        <v>1958</v>
      </c>
      <c r="X565" s="282"/>
    </row>
    <row r="566" spans="1:223" s="253" customFormat="1" ht="27.6" customHeight="1" x14ac:dyDescent="0.35">
      <c r="A566" s="437"/>
      <c r="B566" s="363" t="s">
        <v>1999</v>
      </c>
      <c r="C566" s="363"/>
      <c r="D566" s="363" t="s">
        <v>2984</v>
      </c>
      <c r="E566" s="364">
        <v>521057</v>
      </c>
      <c r="F566" s="326" t="s">
        <v>990</v>
      </c>
      <c r="G566" s="365" t="s">
        <v>2212</v>
      </c>
      <c r="H566" s="365" t="s">
        <v>778</v>
      </c>
      <c r="I566" s="365">
        <v>10453</v>
      </c>
      <c r="J566" s="350" t="s">
        <v>2000</v>
      </c>
      <c r="K566" s="350" t="s">
        <v>232</v>
      </c>
      <c r="L566" s="350" t="s">
        <v>704</v>
      </c>
      <c r="M566" s="366">
        <v>53</v>
      </c>
      <c r="N566" s="281">
        <v>102293.66983680002</v>
      </c>
      <c r="O566" s="281">
        <v>0</v>
      </c>
      <c r="P566" s="295"/>
      <c r="Q566" s="295"/>
      <c r="R566" s="295">
        <f t="shared" si="24"/>
        <v>102293.66983680002</v>
      </c>
      <c r="S566" s="295"/>
      <c r="T566" s="295"/>
      <c r="X566" s="282"/>
      <c r="Z566" s="362"/>
      <c r="AA566" s="362"/>
      <c r="AB566" s="309"/>
      <c r="AC566" s="309"/>
    </row>
    <row r="567" spans="1:223" s="253" customFormat="1" ht="27.6" customHeight="1" x14ac:dyDescent="0.35">
      <c r="A567" s="437"/>
      <c r="B567" s="363" t="s">
        <v>2414</v>
      </c>
      <c r="C567" s="363"/>
      <c r="D567" s="363" t="s">
        <v>2750</v>
      </c>
      <c r="E567" s="364">
        <v>521058</v>
      </c>
      <c r="F567" s="326" t="s">
        <v>2415</v>
      </c>
      <c r="G567" s="365" t="s">
        <v>2212</v>
      </c>
      <c r="H567" s="365" t="s">
        <v>778</v>
      </c>
      <c r="I567" s="365">
        <v>10454</v>
      </c>
      <c r="J567" s="350" t="s">
        <v>2416</v>
      </c>
      <c r="K567" s="350" t="s">
        <v>981</v>
      </c>
      <c r="L567" s="350" t="s">
        <v>2417</v>
      </c>
      <c r="M567" s="366">
        <v>98000</v>
      </c>
      <c r="N567" s="281">
        <v>85950416.105771452</v>
      </c>
      <c r="O567" s="281">
        <v>0</v>
      </c>
      <c r="P567" s="295"/>
      <c r="Q567" s="295"/>
      <c r="R567" s="295">
        <f t="shared" si="24"/>
        <v>85950416.105771452</v>
      </c>
      <c r="S567" s="295"/>
      <c r="T567" s="295"/>
      <c r="U567" s="253">
        <v>25</v>
      </c>
      <c r="V567" s="253">
        <v>4</v>
      </c>
      <c r="W567" s="253">
        <v>2012</v>
      </c>
      <c r="X567" s="297">
        <v>1</v>
      </c>
      <c r="Y567" s="297">
        <v>1</v>
      </c>
      <c r="Z567" s="362"/>
      <c r="AA567" s="362"/>
      <c r="AB567" s="309"/>
      <c r="AC567" s="309"/>
    </row>
    <row r="568" spans="1:223" ht="27.6" customHeight="1" x14ac:dyDescent="0.35">
      <c r="A568" s="426"/>
      <c r="B568" s="289" t="s">
        <v>290</v>
      </c>
      <c r="C568" s="289" t="s">
        <v>2725</v>
      </c>
      <c r="D568" s="289"/>
      <c r="E568" s="299" t="s">
        <v>291</v>
      </c>
      <c r="F568" s="291" t="s">
        <v>293</v>
      </c>
      <c r="G568" s="292" t="s">
        <v>2212</v>
      </c>
      <c r="H568" s="292" t="s">
        <v>778</v>
      </c>
      <c r="I568" s="292">
        <v>10451</v>
      </c>
      <c r="J568" s="293" t="s">
        <v>292</v>
      </c>
      <c r="K568" s="241"/>
      <c r="L568" s="241"/>
      <c r="M568" s="255"/>
      <c r="N568" s="280"/>
      <c r="O568" s="280"/>
      <c r="P568" s="280"/>
      <c r="Q568" s="280"/>
      <c r="R568" s="295"/>
      <c r="S568" s="295"/>
      <c r="T568" s="295"/>
      <c r="U568" s="253"/>
      <c r="V568" s="253"/>
      <c r="W568" s="253"/>
      <c r="X568" s="282"/>
    </row>
    <row r="569" spans="1:223" ht="27.6" customHeight="1" x14ac:dyDescent="0.35">
      <c r="A569" s="420"/>
      <c r="B569" s="289" t="s">
        <v>2023</v>
      </c>
      <c r="C569" s="289" t="s">
        <v>2725</v>
      </c>
      <c r="D569" s="289" t="s">
        <v>2786</v>
      </c>
      <c r="E569" s="299" t="s">
        <v>294</v>
      </c>
      <c r="F569" s="291" t="s">
        <v>293</v>
      </c>
      <c r="G569" s="292" t="s">
        <v>2212</v>
      </c>
      <c r="H569" s="292" t="s">
        <v>778</v>
      </c>
      <c r="I569" s="292">
        <v>10451</v>
      </c>
      <c r="J569" s="293" t="s">
        <v>2018</v>
      </c>
      <c r="K569" s="293" t="s">
        <v>981</v>
      </c>
      <c r="L569" s="293" t="s">
        <v>1847</v>
      </c>
      <c r="M569" s="294">
        <v>130000</v>
      </c>
      <c r="N569" s="280">
        <v>77055448.274921238</v>
      </c>
      <c r="O569" s="280">
        <v>2808097.24</v>
      </c>
      <c r="P569" s="296"/>
      <c r="Q569" s="296"/>
      <c r="R569" s="295">
        <f t="shared" ref="R569:R576" si="25">SUM(N569:Q569)</f>
        <v>79863545.514921233</v>
      </c>
      <c r="S569" s="295"/>
      <c r="T569" s="295"/>
      <c r="U569" s="253">
        <v>25</v>
      </c>
      <c r="V569" s="253">
        <v>4</v>
      </c>
      <c r="W569" s="253">
        <v>1965</v>
      </c>
      <c r="X569" s="282"/>
      <c r="AA569" s="280"/>
    </row>
    <row r="570" spans="1:223" ht="27.6" customHeight="1" x14ac:dyDescent="0.35">
      <c r="A570" s="420"/>
      <c r="B570" s="289" t="s">
        <v>2024</v>
      </c>
      <c r="C570" s="289" t="s">
        <v>2725</v>
      </c>
      <c r="D570" s="289" t="s">
        <v>2787</v>
      </c>
      <c r="E570" s="299" t="s">
        <v>295</v>
      </c>
      <c r="F570" s="291" t="s">
        <v>316</v>
      </c>
      <c r="G570" s="292" t="s">
        <v>2212</v>
      </c>
      <c r="H570" s="292" t="s">
        <v>778</v>
      </c>
      <c r="I570" s="292">
        <v>10451</v>
      </c>
      <c r="J570" s="293" t="s">
        <v>2019</v>
      </c>
      <c r="K570" s="293" t="s">
        <v>981</v>
      </c>
      <c r="L570" s="293" t="s">
        <v>1542</v>
      </c>
      <c r="M570" s="294">
        <v>196045</v>
      </c>
      <c r="N570" s="280">
        <v>95725270.544175297</v>
      </c>
      <c r="O570" s="280">
        <v>8640299.2000000011</v>
      </c>
      <c r="P570" s="296"/>
      <c r="Q570" s="296"/>
      <c r="R570" s="295">
        <f t="shared" si="25"/>
        <v>104365569.7441753</v>
      </c>
      <c r="S570" s="295"/>
      <c r="T570" s="295"/>
      <c r="U570" s="253">
        <v>25</v>
      </c>
      <c r="V570" s="253">
        <v>4</v>
      </c>
      <c r="W570" s="253">
        <v>1965</v>
      </c>
      <c r="X570" s="282"/>
      <c r="AA570" s="280"/>
    </row>
    <row r="571" spans="1:223" ht="27.6" customHeight="1" x14ac:dyDescent="0.35">
      <c r="A571" s="420"/>
      <c r="B571" s="289" t="s">
        <v>252</v>
      </c>
      <c r="C571" s="289" t="s">
        <v>2725</v>
      </c>
      <c r="D571" s="289" t="s">
        <v>2788</v>
      </c>
      <c r="E571" s="299">
        <v>522003</v>
      </c>
      <c r="F571" s="291" t="s">
        <v>1792</v>
      </c>
      <c r="G571" s="292" t="s">
        <v>2212</v>
      </c>
      <c r="H571" s="292" t="s">
        <v>778</v>
      </c>
      <c r="I571" s="292">
        <v>10451</v>
      </c>
      <c r="J571" s="293" t="s">
        <v>2020</v>
      </c>
      <c r="K571" s="293" t="s">
        <v>1872</v>
      </c>
      <c r="L571" s="293" t="s">
        <v>1408</v>
      </c>
      <c r="M571" s="294">
        <v>234471</v>
      </c>
      <c r="N571" s="280">
        <v>130349304.57079187</v>
      </c>
      <c r="O571" s="280">
        <v>6305083.2000000002</v>
      </c>
      <c r="P571" s="296"/>
      <c r="Q571" s="296"/>
      <c r="R571" s="295">
        <f t="shared" si="25"/>
        <v>136654387.77079186</v>
      </c>
      <c r="S571" s="295"/>
      <c r="T571" s="295"/>
      <c r="U571" s="253">
        <v>25</v>
      </c>
      <c r="V571" s="253">
        <v>4</v>
      </c>
      <c r="W571" s="253">
        <v>1965</v>
      </c>
      <c r="X571" s="282"/>
      <c r="AA571" s="280"/>
    </row>
    <row r="572" spans="1:223" ht="27.6" customHeight="1" x14ac:dyDescent="0.35">
      <c r="A572" s="420"/>
      <c r="B572" s="289" t="s">
        <v>2025</v>
      </c>
      <c r="C572" s="289" t="s">
        <v>2725</v>
      </c>
      <c r="D572" s="289" t="s">
        <v>2789</v>
      </c>
      <c r="E572" s="299">
        <v>522005</v>
      </c>
      <c r="F572" s="291" t="s">
        <v>1793</v>
      </c>
      <c r="G572" s="292" t="s">
        <v>2212</v>
      </c>
      <c r="H572" s="292" t="s">
        <v>778</v>
      </c>
      <c r="I572" s="292">
        <v>10451</v>
      </c>
      <c r="J572" s="293" t="s">
        <v>2021</v>
      </c>
      <c r="K572" s="293" t="s">
        <v>1872</v>
      </c>
      <c r="L572" s="293" t="s">
        <v>1479</v>
      </c>
      <c r="M572" s="294">
        <v>35000</v>
      </c>
      <c r="N572" s="280">
        <v>19178999.240233701</v>
      </c>
      <c r="O572" s="280">
        <v>1067193.7120000003</v>
      </c>
      <c r="P572" s="296"/>
      <c r="Q572" s="296"/>
      <c r="R572" s="295">
        <f t="shared" si="25"/>
        <v>20246192.952233702</v>
      </c>
      <c r="S572" s="295"/>
      <c r="T572" s="295"/>
      <c r="U572" s="253">
        <v>25</v>
      </c>
      <c r="V572" s="253">
        <v>4</v>
      </c>
      <c r="W572" s="253">
        <v>1965</v>
      </c>
      <c r="X572" s="282"/>
      <c r="AA572" s="280"/>
    </row>
    <row r="573" spans="1:223" s="253" customFormat="1" ht="27.6" customHeight="1" x14ac:dyDescent="0.35">
      <c r="A573" s="563"/>
      <c r="B573" s="363" t="s">
        <v>2288</v>
      </c>
      <c r="C573" s="363" t="s">
        <v>2725</v>
      </c>
      <c r="D573" s="363" t="s">
        <v>2791</v>
      </c>
      <c r="E573" s="327" t="s">
        <v>2289</v>
      </c>
      <c r="F573" s="326" t="s">
        <v>2156</v>
      </c>
      <c r="G573" s="365" t="s">
        <v>2212</v>
      </c>
      <c r="H573" s="365" t="s">
        <v>778</v>
      </c>
      <c r="I573" s="365">
        <v>10451</v>
      </c>
      <c r="J573" s="350" t="s">
        <v>2156</v>
      </c>
      <c r="K573" s="350" t="s">
        <v>1975</v>
      </c>
      <c r="L573" s="350" t="s">
        <v>1479</v>
      </c>
      <c r="M573" s="366">
        <v>29640</v>
      </c>
      <c r="N573" s="281">
        <v>3903690.1108440277</v>
      </c>
      <c r="O573" s="281">
        <v>0</v>
      </c>
      <c r="P573" s="295"/>
      <c r="Q573" s="295"/>
      <c r="R573" s="295">
        <f t="shared" si="25"/>
        <v>3903690.1108440277</v>
      </c>
      <c r="S573" s="295"/>
      <c r="T573" s="295"/>
      <c r="U573" s="253">
        <v>39</v>
      </c>
      <c r="V573" s="253">
        <v>6</v>
      </c>
      <c r="W573" s="253">
        <v>1931</v>
      </c>
      <c r="X573" s="282" t="s">
        <v>1976</v>
      </c>
      <c r="Z573" s="362"/>
      <c r="AA573" s="281"/>
      <c r="AB573" s="309"/>
      <c r="AC573" s="309"/>
    </row>
    <row r="574" spans="1:223" s="253" customFormat="1" ht="27.6" customHeight="1" x14ac:dyDescent="0.35">
      <c r="A574" s="437"/>
      <c r="B574" s="363" t="s">
        <v>2026</v>
      </c>
      <c r="C574" s="363" t="s">
        <v>2725</v>
      </c>
      <c r="D574" s="363" t="s">
        <v>2793</v>
      </c>
      <c r="E574" s="327" t="s">
        <v>2017</v>
      </c>
      <c r="F574" s="326" t="s">
        <v>775</v>
      </c>
      <c r="G574" s="365" t="s">
        <v>2212</v>
      </c>
      <c r="H574" s="365" t="s">
        <v>778</v>
      </c>
      <c r="I574" s="365">
        <v>10451</v>
      </c>
      <c r="J574" s="350" t="s">
        <v>2022</v>
      </c>
      <c r="K574" s="350" t="s">
        <v>981</v>
      </c>
      <c r="L574" s="350" t="s">
        <v>1247</v>
      </c>
      <c r="M574" s="366">
        <v>13500</v>
      </c>
      <c r="N574" s="281">
        <v>5855535.1662660409</v>
      </c>
      <c r="O574" s="281">
        <v>350282.4</v>
      </c>
      <c r="P574" s="295"/>
      <c r="Q574" s="295"/>
      <c r="R574" s="295">
        <f t="shared" si="25"/>
        <v>6205817.5662660412</v>
      </c>
      <c r="S574" s="295"/>
      <c r="T574" s="295"/>
      <c r="U574" s="253">
        <v>25</v>
      </c>
      <c r="V574" s="253">
        <v>4</v>
      </c>
      <c r="W574" s="253">
        <v>1965</v>
      </c>
      <c r="X574" s="282"/>
      <c r="Z574" s="362"/>
      <c r="AA574" s="281"/>
      <c r="AB574" s="309"/>
      <c r="AC574" s="309"/>
    </row>
    <row r="575" spans="1:223" s="431" customFormat="1" ht="27.6" customHeight="1" x14ac:dyDescent="0.35">
      <c r="A575" s="564"/>
      <c r="B575" s="498" t="s">
        <v>1808</v>
      </c>
      <c r="C575" s="498"/>
      <c r="D575" s="498" t="s">
        <v>2790</v>
      </c>
      <c r="E575" s="565">
        <v>522006</v>
      </c>
      <c r="F575" s="326" t="s">
        <v>2222</v>
      </c>
      <c r="G575" s="365" t="s">
        <v>2212</v>
      </c>
      <c r="H575" s="365" t="s">
        <v>778</v>
      </c>
      <c r="I575" s="365">
        <v>10451</v>
      </c>
      <c r="J575" s="452"/>
      <c r="K575" s="452"/>
      <c r="L575" s="452"/>
      <c r="M575" s="489">
        <v>13680</v>
      </c>
      <c r="N575" s="281">
        <v>5834830.9274910744</v>
      </c>
      <c r="O575" s="566">
        <v>0</v>
      </c>
      <c r="P575" s="408"/>
      <c r="Q575" s="408"/>
      <c r="R575" s="295">
        <f t="shared" si="25"/>
        <v>5834830.9274910744</v>
      </c>
      <c r="S575" s="295"/>
      <c r="T575" s="295"/>
      <c r="X575" s="432"/>
      <c r="Z575" s="362"/>
      <c r="AA575" s="281"/>
      <c r="AB575" s="309"/>
      <c r="AC575" s="309"/>
    </row>
    <row r="576" spans="1:223" s="431" customFormat="1" ht="27.6" customHeight="1" x14ac:dyDescent="0.35">
      <c r="A576" s="564"/>
      <c r="B576" s="498" t="s">
        <v>2286</v>
      </c>
      <c r="C576" s="498"/>
      <c r="D576" s="498" t="s">
        <v>2792</v>
      </c>
      <c r="E576" s="567" t="s">
        <v>2287</v>
      </c>
      <c r="F576" s="326" t="s">
        <v>2223</v>
      </c>
      <c r="G576" s="365" t="s">
        <v>2212</v>
      </c>
      <c r="H576" s="365" t="s">
        <v>778</v>
      </c>
      <c r="I576" s="365">
        <v>10451</v>
      </c>
      <c r="J576" s="452"/>
      <c r="K576" s="452"/>
      <c r="L576" s="452"/>
      <c r="M576" s="489">
        <v>8763</v>
      </c>
      <c r="N576" s="566">
        <v>6546794.8695552014</v>
      </c>
      <c r="O576" s="566">
        <v>0</v>
      </c>
      <c r="P576" s="408"/>
      <c r="Q576" s="408"/>
      <c r="R576" s="295">
        <f t="shared" si="25"/>
        <v>6546794.8695552014</v>
      </c>
      <c r="S576" s="295"/>
      <c r="T576" s="295"/>
      <c r="X576" s="432"/>
      <c r="Z576" s="362"/>
      <c r="AA576" s="566"/>
      <c r="AB576" s="309"/>
      <c r="AC576" s="309"/>
    </row>
    <row r="577" spans="1:29" ht="27.6" customHeight="1" x14ac:dyDescent="0.35">
      <c r="A577" s="420"/>
      <c r="B577" s="289" t="s">
        <v>1795</v>
      </c>
      <c r="C577" s="289" t="s">
        <v>2725</v>
      </c>
      <c r="D577" s="289" t="s">
        <v>2794</v>
      </c>
      <c r="E577" s="299" t="s">
        <v>1796</v>
      </c>
      <c r="F577" s="291" t="s">
        <v>1798</v>
      </c>
      <c r="G577" s="292" t="s">
        <v>130</v>
      </c>
      <c r="H577" s="292" t="s">
        <v>778</v>
      </c>
      <c r="I577" s="292">
        <v>11235</v>
      </c>
      <c r="J577" s="293" t="s">
        <v>1797</v>
      </c>
      <c r="K577" s="293" t="s">
        <v>1541</v>
      </c>
      <c r="L577" s="293" t="s">
        <v>1408</v>
      </c>
      <c r="M577" s="294">
        <v>50000</v>
      </c>
      <c r="N577" s="280">
        <v>40903883.335365683</v>
      </c>
      <c r="O577" s="280">
        <v>5791335.6800000006</v>
      </c>
      <c r="P577" s="296"/>
      <c r="Q577" s="296"/>
      <c r="R577" s="295">
        <f t="shared" ref="R577:R592" si="26">SUM(N577:Q577)</f>
        <v>46695219.015365683</v>
      </c>
      <c r="S577" s="295"/>
      <c r="T577" s="295"/>
      <c r="U577" s="253">
        <v>25</v>
      </c>
      <c r="V577" s="253">
        <v>4</v>
      </c>
      <c r="W577" s="253">
        <v>1977</v>
      </c>
      <c r="X577" s="282"/>
      <c r="AA577" s="280"/>
    </row>
    <row r="578" spans="1:29" ht="27.6" customHeight="1" x14ac:dyDescent="0.35">
      <c r="A578" s="420"/>
      <c r="B578" s="289" t="s">
        <v>642</v>
      </c>
      <c r="C578" s="289"/>
      <c r="D578" s="289" t="s">
        <v>2795</v>
      </c>
      <c r="E578" s="299" t="s">
        <v>332</v>
      </c>
      <c r="F578" s="291" t="s">
        <v>2027</v>
      </c>
      <c r="G578" s="292" t="s">
        <v>130</v>
      </c>
      <c r="H578" s="292" t="s">
        <v>778</v>
      </c>
      <c r="I578" s="292">
        <v>11235</v>
      </c>
      <c r="J578" s="293" t="s">
        <v>641</v>
      </c>
      <c r="K578" s="293" t="s">
        <v>981</v>
      </c>
      <c r="L578" s="293" t="s">
        <v>1479</v>
      </c>
      <c r="M578" s="294">
        <v>35150</v>
      </c>
      <c r="N578" s="280">
        <v>16458823.108169084</v>
      </c>
      <c r="O578" s="280">
        <v>598399.1</v>
      </c>
      <c r="P578" s="296"/>
      <c r="Q578" s="296"/>
      <c r="R578" s="295">
        <f t="shared" si="26"/>
        <v>17057222.208169084</v>
      </c>
      <c r="S578" s="295"/>
      <c r="T578" s="295"/>
      <c r="U578" s="253">
        <v>25</v>
      </c>
      <c r="V578" s="253">
        <v>4</v>
      </c>
      <c r="W578" s="253">
        <v>1977</v>
      </c>
      <c r="X578" s="282"/>
      <c r="AA578" s="280"/>
    </row>
    <row r="579" spans="1:29" ht="27.6" customHeight="1" x14ac:dyDescent="0.35">
      <c r="A579" s="420"/>
      <c r="B579" s="289" t="s">
        <v>643</v>
      </c>
      <c r="C579" s="289"/>
      <c r="D579" s="289" t="s">
        <v>2796</v>
      </c>
      <c r="E579" s="299" t="s">
        <v>333</v>
      </c>
      <c r="F579" s="291" t="s">
        <v>2027</v>
      </c>
      <c r="G579" s="292" t="s">
        <v>130</v>
      </c>
      <c r="H579" s="292" t="s">
        <v>778</v>
      </c>
      <c r="I579" s="292">
        <v>11235</v>
      </c>
      <c r="J579" s="293" t="s">
        <v>646</v>
      </c>
      <c r="K579" s="293" t="s">
        <v>1872</v>
      </c>
      <c r="L579" s="293" t="s">
        <v>1479</v>
      </c>
      <c r="M579" s="294">
        <v>35150</v>
      </c>
      <c r="N579" s="280">
        <v>17642328.600665648</v>
      </c>
      <c r="O579" s="280">
        <v>598399.1</v>
      </c>
      <c r="P579" s="296"/>
      <c r="Q579" s="296"/>
      <c r="R579" s="295">
        <f t="shared" si="26"/>
        <v>18240727.700665649</v>
      </c>
      <c r="S579" s="295"/>
      <c r="T579" s="295"/>
      <c r="U579" s="253">
        <v>25</v>
      </c>
      <c r="V579" s="253">
        <v>4</v>
      </c>
      <c r="W579" s="253">
        <v>1977</v>
      </c>
      <c r="X579" s="282"/>
      <c r="AA579" s="280"/>
    </row>
    <row r="580" spans="1:29" ht="27.6" customHeight="1" x14ac:dyDescent="0.35">
      <c r="A580" s="422"/>
      <c r="B580" s="289" t="s">
        <v>644</v>
      </c>
      <c r="C580" s="289"/>
      <c r="D580" s="289" t="s">
        <v>2797</v>
      </c>
      <c r="E580" s="299" t="s">
        <v>780</v>
      </c>
      <c r="F580" s="291" t="s">
        <v>2027</v>
      </c>
      <c r="G580" s="292" t="s">
        <v>130</v>
      </c>
      <c r="H580" s="292" t="s">
        <v>778</v>
      </c>
      <c r="I580" s="292">
        <v>11235</v>
      </c>
      <c r="J580" s="293" t="s">
        <v>647</v>
      </c>
      <c r="K580" s="241"/>
      <c r="L580" s="293" t="s">
        <v>1479</v>
      </c>
      <c r="M580" s="294">
        <v>35150</v>
      </c>
      <c r="N580" s="280">
        <v>17833550.012117062</v>
      </c>
      <c r="O580" s="280">
        <v>598399.1</v>
      </c>
      <c r="P580" s="296"/>
      <c r="Q580" s="296"/>
      <c r="R580" s="295">
        <f t="shared" si="26"/>
        <v>18431949.112117063</v>
      </c>
      <c r="S580" s="295"/>
      <c r="T580" s="295"/>
      <c r="U580" s="253">
        <v>25</v>
      </c>
      <c r="V580" s="253">
        <v>4</v>
      </c>
      <c r="W580" s="253">
        <v>1977</v>
      </c>
      <c r="X580" s="282"/>
      <c r="AA580" s="280"/>
    </row>
    <row r="581" spans="1:29" ht="27.6" customHeight="1" x14ac:dyDescent="0.35">
      <c r="A581" s="422"/>
      <c r="B581" s="289" t="s">
        <v>645</v>
      </c>
      <c r="C581" s="289"/>
      <c r="D581" s="289" t="s">
        <v>2807</v>
      </c>
      <c r="E581" s="299" t="s">
        <v>781</v>
      </c>
      <c r="F581" s="291" t="s">
        <v>2027</v>
      </c>
      <c r="G581" s="292" t="s">
        <v>130</v>
      </c>
      <c r="H581" s="292" t="s">
        <v>778</v>
      </c>
      <c r="I581" s="292">
        <v>11235</v>
      </c>
      <c r="J581" s="293" t="s">
        <v>648</v>
      </c>
      <c r="K581" s="293" t="s">
        <v>1541</v>
      </c>
      <c r="L581" s="293" t="s">
        <v>1479</v>
      </c>
      <c r="M581" s="294">
        <v>35150</v>
      </c>
      <c r="N581" s="280">
        <v>16694835.120501004</v>
      </c>
      <c r="O581" s="280">
        <v>598399.1</v>
      </c>
      <c r="P581" s="296"/>
      <c r="Q581" s="296"/>
      <c r="R581" s="295">
        <f t="shared" si="26"/>
        <v>17293234.220501006</v>
      </c>
      <c r="S581" s="295"/>
      <c r="T581" s="295"/>
      <c r="U581" s="253">
        <v>25</v>
      </c>
      <c r="V581" s="253">
        <v>4</v>
      </c>
      <c r="W581" s="253">
        <v>1977</v>
      </c>
      <c r="X581" s="282"/>
      <c r="AA581" s="280"/>
    </row>
    <row r="582" spans="1:29" ht="27.6" customHeight="1" x14ac:dyDescent="0.35">
      <c r="A582" s="422"/>
      <c r="B582" s="289" t="s">
        <v>649</v>
      </c>
      <c r="C582" s="289" t="s">
        <v>2725</v>
      </c>
      <c r="D582" s="289" t="s">
        <v>2798</v>
      </c>
      <c r="E582" s="299" t="s">
        <v>782</v>
      </c>
      <c r="F582" s="291" t="s">
        <v>639</v>
      </c>
      <c r="G582" s="292" t="s">
        <v>130</v>
      </c>
      <c r="H582" s="292" t="s">
        <v>778</v>
      </c>
      <c r="I582" s="292">
        <v>11235</v>
      </c>
      <c r="J582" s="293" t="s">
        <v>650</v>
      </c>
      <c r="K582" s="293" t="s">
        <v>232</v>
      </c>
      <c r="L582" s="293" t="s">
        <v>1479</v>
      </c>
      <c r="M582" s="294">
        <v>103150</v>
      </c>
      <c r="N582" s="280">
        <v>39885529.393406369</v>
      </c>
      <c r="O582" s="280">
        <v>1903201.0400000003</v>
      </c>
      <c r="P582" s="296"/>
      <c r="Q582" s="296"/>
      <c r="R582" s="295">
        <f t="shared" si="26"/>
        <v>41788730.433406368</v>
      </c>
      <c r="S582" s="295"/>
      <c r="T582" s="295"/>
      <c r="U582" s="253">
        <v>25</v>
      </c>
      <c r="V582" s="253">
        <v>4</v>
      </c>
      <c r="W582" s="253">
        <v>1976</v>
      </c>
      <c r="X582" s="282"/>
      <c r="AA582" s="280"/>
    </row>
    <row r="583" spans="1:29" ht="27.6" customHeight="1" x14ac:dyDescent="0.35">
      <c r="A583" s="422"/>
      <c r="B583" s="289" t="s">
        <v>651</v>
      </c>
      <c r="C583" s="289" t="s">
        <v>2725</v>
      </c>
      <c r="D583" s="289" t="s">
        <v>2799</v>
      </c>
      <c r="E583" s="299" t="s">
        <v>783</v>
      </c>
      <c r="F583" s="291" t="s">
        <v>638</v>
      </c>
      <c r="G583" s="292" t="s">
        <v>130</v>
      </c>
      <c r="H583" s="292" t="s">
        <v>778</v>
      </c>
      <c r="I583" s="292">
        <v>11235</v>
      </c>
      <c r="J583" s="293" t="s">
        <v>652</v>
      </c>
      <c r="K583" s="293" t="s">
        <v>232</v>
      </c>
      <c r="L583" s="293" t="s">
        <v>1683</v>
      </c>
      <c r="M583" s="294">
        <v>117300</v>
      </c>
      <c r="N583" s="280">
        <v>49220440.528033391</v>
      </c>
      <c r="O583" s="280">
        <v>4530319.04</v>
      </c>
      <c r="P583" s="296"/>
      <c r="Q583" s="296"/>
      <c r="R583" s="295">
        <f t="shared" si="26"/>
        <v>53750759.56803339</v>
      </c>
      <c r="S583" s="295"/>
      <c r="T583" s="295"/>
      <c r="U583" s="253">
        <v>25</v>
      </c>
      <c r="V583" s="253">
        <v>4</v>
      </c>
      <c r="W583" s="253">
        <v>1977</v>
      </c>
      <c r="X583" s="282"/>
      <c r="AA583" s="280"/>
    </row>
    <row r="584" spans="1:29" ht="27.6" customHeight="1" x14ac:dyDescent="0.35">
      <c r="A584" s="422"/>
      <c r="B584" s="289" t="s">
        <v>653</v>
      </c>
      <c r="C584" s="289"/>
      <c r="D584" s="289" t="s">
        <v>2800</v>
      </c>
      <c r="E584" s="299" t="s">
        <v>785</v>
      </c>
      <c r="F584" s="291" t="s">
        <v>2032</v>
      </c>
      <c r="G584" s="292" t="s">
        <v>130</v>
      </c>
      <c r="H584" s="292" t="s">
        <v>778</v>
      </c>
      <c r="I584" s="292">
        <v>11235</v>
      </c>
      <c r="J584" s="293" t="s">
        <v>640</v>
      </c>
      <c r="K584" s="293" t="s">
        <v>1872</v>
      </c>
      <c r="L584" s="293" t="s">
        <v>1365</v>
      </c>
      <c r="M584" s="294">
        <v>205000</v>
      </c>
      <c r="N584" s="280">
        <v>102514296.82390404</v>
      </c>
      <c r="O584" s="280">
        <v>4378530.0000000009</v>
      </c>
      <c r="P584" s="296"/>
      <c r="Q584" s="296"/>
      <c r="R584" s="295">
        <f t="shared" si="26"/>
        <v>106892826.82390404</v>
      </c>
      <c r="S584" s="295"/>
      <c r="T584" s="295"/>
      <c r="U584" s="253">
        <v>25</v>
      </c>
      <c r="V584" s="253">
        <v>4</v>
      </c>
      <c r="W584" s="253">
        <v>1991</v>
      </c>
      <c r="X584" s="282"/>
      <c r="AA584" s="280"/>
    </row>
    <row r="585" spans="1:29" ht="27.6" customHeight="1" x14ac:dyDescent="0.35">
      <c r="A585" s="422"/>
      <c r="B585" s="289" t="s">
        <v>2224</v>
      </c>
      <c r="C585" s="289"/>
      <c r="D585" s="289" t="s">
        <v>2801</v>
      </c>
      <c r="E585" s="299" t="s">
        <v>2225</v>
      </c>
      <c r="F585" s="291" t="s">
        <v>2031</v>
      </c>
      <c r="G585" s="292" t="s">
        <v>130</v>
      </c>
      <c r="H585" s="292" t="s">
        <v>778</v>
      </c>
      <c r="I585" s="292">
        <v>11235</v>
      </c>
      <c r="J585" s="293" t="s">
        <v>654</v>
      </c>
      <c r="K585" s="293" t="s">
        <v>662</v>
      </c>
      <c r="L585" s="293" t="s">
        <v>1408</v>
      </c>
      <c r="M585" s="294">
        <v>74900</v>
      </c>
      <c r="N585" s="280">
        <v>83165571.926677108</v>
      </c>
      <c r="O585" s="280">
        <v>1167608</v>
      </c>
      <c r="P585" s="296"/>
      <c r="Q585" s="296"/>
      <c r="R585" s="295">
        <f t="shared" si="26"/>
        <v>84333179.926677108</v>
      </c>
      <c r="S585" s="295"/>
      <c r="T585" s="295"/>
      <c r="U585" s="253">
        <v>23</v>
      </c>
      <c r="V585" s="253">
        <v>4</v>
      </c>
      <c r="W585" s="253">
        <v>1976</v>
      </c>
      <c r="X585" s="282"/>
      <c r="AA585" s="280"/>
    </row>
    <row r="586" spans="1:29" ht="27.6" customHeight="1" x14ac:dyDescent="0.35">
      <c r="A586" s="422"/>
      <c r="B586" s="289" t="s">
        <v>655</v>
      </c>
      <c r="C586" s="289"/>
      <c r="D586" s="289" t="s">
        <v>2802</v>
      </c>
      <c r="E586" s="299" t="s">
        <v>248</v>
      </c>
      <c r="F586" s="291" t="s">
        <v>2030</v>
      </c>
      <c r="G586" s="292" t="s">
        <v>130</v>
      </c>
      <c r="H586" s="292" t="s">
        <v>778</v>
      </c>
      <c r="I586" s="292">
        <v>11235</v>
      </c>
      <c r="J586" s="293" t="s">
        <v>1213</v>
      </c>
      <c r="K586" s="293" t="s">
        <v>232</v>
      </c>
      <c r="L586" s="293" t="s">
        <v>1247</v>
      </c>
      <c r="M586" s="294">
        <v>1130</v>
      </c>
      <c r="N586" s="280">
        <v>644957.49657423072</v>
      </c>
      <c r="O586" s="280">
        <v>11676.08</v>
      </c>
      <c r="P586" s="296"/>
      <c r="Q586" s="296"/>
      <c r="R586" s="295">
        <f t="shared" si="26"/>
        <v>656633.57657423068</v>
      </c>
      <c r="S586" s="295"/>
      <c r="T586" s="295"/>
      <c r="U586" s="253">
        <v>25</v>
      </c>
      <c r="V586" s="253">
        <v>4</v>
      </c>
      <c r="W586" s="253">
        <v>1976</v>
      </c>
      <c r="X586" s="282"/>
      <c r="AA586" s="280"/>
    </row>
    <row r="587" spans="1:29" ht="27.6" customHeight="1" x14ac:dyDescent="0.35">
      <c r="A587" s="422"/>
      <c r="B587" s="289" t="s">
        <v>1214</v>
      </c>
      <c r="C587" s="289" t="s">
        <v>2725</v>
      </c>
      <c r="D587" s="289" t="s">
        <v>2803</v>
      </c>
      <c r="E587" s="299" t="s">
        <v>249</v>
      </c>
      <c r="F587" s="291" t="s">
        <v>2029</v>
      </c>
      <c r="G587" s="292" t="s">
        <v>130</v>
      </c>
      <c r="H587" s="292" t="s">
        <v>778</v>
      </c>
      <c r="I587" s="292">
        <v>11235</v>
      </c>
      <c r="J587" s="293" t="s">
        <v>1215</v>
      </c>
      <c r="K587" s="293" t="s">
        <v>1872</v>
      </c>
      <c r="L587" s="293" t="s">
        <v>1479</v>
      </c>
      <c r="M587" s="294">
        <v>103200</v>
      </c>
      <c r="N587" s="280">
        <v>47523183.958101206</v>
      </c>
      <c r="O587" s="280">
        <v>10204893.92</v>
      </c>
      <c r="P587" s="296"/>
      <c r="Q587" s="296"/>
      <c r="R587" s="295">
        <f t="shared" si="26"/>
        <v>57728077.878101207</v>
      </c>
      <c r="S587" s="295"/>
      <c r="T587" s="295"/>
      <c r="U587" s="253">
        <v>25</v>
      </c>
      <c r="V587" s="253">
        <v>4</v>
      </c>
      <c r="W587" s="253">
        <v>1976</v>
      </c>
      <c r="X587" s="282"/>
      <c r="AA587" s="280"/>
    </row>
    <row r="588" spans="1:29" ht="27.6" customHeight="1" x14ac:dyDescent="0.35">
      <c r="A588" s="421"/>
      <c r="B588" s="289" t="s">
        <v>1216</v>
      </c>
      <c r="C588" s="289" t="s">
        <v>2725</v>
      </c>
      <c r="D588" s="289" t="s">
        <v>2804</v>
      </c>
      <c r="E588" s="299" t="s">
        <v>243</v>
      </c>
      <c r="F588" s="291" t="s">
        <v>1798</v>
      </c>
      <c r="G588" s="292" t="s">
        <v>130</v>
      </c>
      <c r="H588" s="292" t="s">
        <v>778</v>
      </c>
      <c r="I588" s="292">
        <v>11235</v>
      </c>
      <c r="J588" s="293" t="s">
        <v>1217</v>
      </c>
      <c r="K588" s="293" t="s">
        <v>232</v>
      </c>
      <c r="L588" s="293" t="s">
        <v>1479</v>
      </c>
      <c r="M588" s="294">
        <v>43440</v>
      </c>
      <c r="N588" s="280">
        <v>13136765.85127512</v>
      </c>
      <c r="O588" s="280">
        <v>1401129.6</v>
      </c>
      <c r="P588" s="296"/>
      <c r="Q588" s="296"/>
      <c r="R588" s="295">
        <f t="shared" si="26"/>
        <v>14537895.45127512</v>
      </c>
      <c r="S588" s="295"/>
      <c r="T588" s="295"/>
      <c r="U588" s="253">
        <v>10</v>
      </c>
      <c r="V588" s="253">
        <v>4</v>
      </c>
      <c r="W588" s="253">
        <v>1968</v>
      </c>
      <c r="X588" s="282"/>
      <c r="AA588" s="280"/>
    </row>
    <row r="589" spans="1:29" ht="27.6" customHeight="1" x14ac:dyDescent="0.35">
      <c r="A589" s="422"/>
      <c r="B589" s="289" t="s">
        <v>244</v>
      </c>
      <c r="C589" s="289"/>
      <c r="D589" s="289" t="s">
        <v>2805</v>
      </c>
      <c r="E589" s="299" t="s">
        <v>245</v>
      </c>
      <c r="F589" s="291" t="s">
        <v>2028</v>
      </c>
      <c r="G589" s="292" t="s">
        <v>130</v>
      </c>
      <c r="H589" s="292" t="s">
        <v>778</v>
      </c>
      <c r="I589" s="292">
        <v>11235</v>
      </c>
      <c r="J589" s="293" t="s">
        <v>1218</v>
      </c>
      <c r="K589" s="293" t="s">
        <v>232</v>
      </c>
      <c r="L589" s="293" t="s">
        <v>1408</v>
      </c>
      <c r="M589" s="294">
        <v>94800</v>
      </c>
      <c r="N589" s="280">
        <v>58215900.348673984</v>
      </c>
      <c r="O589" s="280">
        <v>1984933.6000000003</v>
      </c>
      <c r="P589" s="296"/>
      <c r="Q589" s="296"/>
      <c r="R589" s="295">
        <f t="shared" si="26"/>
        <v>60200833.948673986</v>
      </c>
      <c r="S589" s="295"/>
      <c r="T589" s="295"/>
      <c r="U589" s="253">
        <v>25</v>
      </c>
      <c r="V589" s="253">
        <v>4</v>
      </c>
      <c r="W589" s="253">
        <v>1977</v>
      </c>
      <c r="X589" s="282"/>
      <c r="AA589" s="280"/>
    </row>
    <row r="590" spans="1:29" ht="27.6" customHeight="1" x14ac:dyDescent="0.35">
      <c r="A590" s="422"/>
      <c r="B590" s="289" t="s">
        <v>1132</v>
      </c>
      <c r="C590" s="289"/>
      <c r="D590" s="289" t="s">
        <v>2806</v>
      </c>
      <c r="E590" s="299" t="s">
        <v>1133</v>
      </c>
      <c r="F590" s="291" t="s">
        <v>1134</v>
      </c>
      <c r="G590" s="292" t="s">
        <v>1990</v>
      </c>
      <c r="H590" s="292" t="s">
        <v>778</v>
      </c>
      <c r="I590" s="292">
        <v>11235</v>
      </c>
      <c r="J590" s="241" t="s">
        <v>1357</v>
      </c>
      <c r="K590" s="241" t="s">
        <v>981</v>
      </c>
      <c r="L590" s="241" t="s">
        <v>2048</v>
      </c>
      <c r="M590" s="255">
        <v>39384</v>
      </c>
      <c r="N590" s="280">
        <v>33818387.067027472</v>
      </c>
      <c r="O590" s="280">
        <v>2101694.4000000004</v>
      </c>
      <c r="R590" s="295">
        <f t="shared" si="26"/>
        <v>35920081.46702747</v>
      </c>
      <c r="S590" s="295"/>
      <c r="T590" s="295"/>
      <c r="U590" s="253">
        <v>25</v>
      </c>
      <c r="V590" s="253">
        <v>6</v>
      </c>
      <c r="W590" s="253">
        <v>2003</v>
      </c>
      <c r="X590" s="297">
        <v>1</v>
      </c>
      <c r="AA590" s="280"/>
    </row>
    <row r="591" spans="1:29" s="353" customFormat="1" ht="27.6" customHeight="1" x14ac:dyDescent="0.35">
      <c r="A591" s="354"/>
      <c r="B591" s="429" t="s">
        <v>1809</v>
      </c>
      <c r="C591" s="429"/>
      <c r="D591" s="429" t="s">
        <v>2808</v>
      </c>
      <c r="E591" s="433" t="s">
        <v>406</v>
      </c>
      <c r="F591" s="434" t="s">
        <v>408</v>
      </c>
      <c r="G591" s="292" t="s">
        <v>1990</v>
      </c>
      <c r="H591" s="292" t="s">
        <v>778</v>
      </c>
      <c r="I591" s="292">
        <v>11235</v>
      </c>
      <c r="M591" s="355">
        <v>4000</v>
      </c>
      <c r="N591" s="280">
        <v>676502.13652070425</v>
      </c>
      <c r="O591" s="356">
        <v>0</v>
      </c>
      <c r="P591" s="435"/>
      <c r="Q591" s="435"/>
      <c r="R591" s="295">
        <f t="shared" si="26"/>
        <v>676502.13652070425</v>
      </c>
      <c r="S591" s="295"/>
      <c r="T591" s="295"/>
      <c r="U591" s="431"/>
      <c r="V591" s="431"/>
      <c r="W591" s="431"/>
      <c r="X591" s="432"/>
      <c r="Y591" s="431"/>
      <c r="Z591" s="254"/>
      <c r="AA591" s="280"/>
      <c r="AB591" s="255"/>
      <c r="AC591" s="255"/>
    </row>
    <row r="592" spans="1:29" s="431" customFormat="1" ht="49.5" customHeight="1" x14ac:dyDescent="0.35">
      <c r="A592" s="452"/>
      <c r="B592" s="498" t="s">
        <v>405</v>
      </c>
      <c r="C592" s="498"/>
      <c r="D592" s="576" t="s">
        <v>2975</v>
      </c>
      <c r="E592" s="568" t="s">
        <v>407</v>
      </c>
      <c r="F592" s="436" t="s">
        <v>1531</v>
      </c>
      <c r="G592" s="365" t="s">
        <v>1990</v>
      </c>
      <c r="H592" s="365" t="s">
        <v>778</v>
      </c>
      <c r="I592" s="365">
        <v>11235</v>
      </c>
      <c r="L592" s="488" t="s">
        <v>2359</v>
      </c>
      <c r="M592" s="569">
        <v>194290</v>
      </c>
      <c r="N592" s="566">
        <v>47405887.216688335</v>
      </c>
      <c r="O592" s="566">
        <v>0</v>
      </c>
      <c r="P592" s="570"/>
      <c r="Q592" s="570"/>
      <c r="R592" s="295">
        <f t="shared" si="26"/>
        <v>47405887.216688335</v>
      </c>
      <c r="S592" s="295"/>
      <c r="T592" s="295"/>
      <c r="V592" s="436" t="s">
        <v>2358</v>
      </c>
      <c r="W592" s="431">
        <v>1974</v>
      </c>
      <c r="X592" s="432"/>
      <c r="Z592" s="362"/>
      <c r="AA592" s="566"/>
      <c r="AB592" s="309"/>
      <c r="AC592" s="309"/>
    </row>
    <row r="593" spans="1:223" ht="27.6" customHeight="1" x14ac:dyDescent="0.35">
      <c r="A593" s="420"/>
      <c r="B593" s="289" t="s">
        <v>1284</v>
      </c>
      <c r="C593" s="289" t="s">
        <v>2725</v>
      </c>
      <c r="D593" s="289" t="s">
        <v>2809</v>
      </c>
      <c r="E593" s="299" t="s">
        <v>1403</v>
      </c>
      <c r="F593" s="291" t="s">
        <v>1404</v>
      </c>
      <c r="G593" s="292" t="s">
        <v>352</v>
      </c>
      <c r="H593" s="292" t="s">
        <v>778</v>
      </c>
      <c r="I593" s="292">
        <v>11103</v>
      </c>
      <c r="J593" s="293" t="s">
        <v>1285</v>
      </c>
      <c r="K593" s="293" t="s">
        <v>981</v>
      </c>
      <c r="L593" s="293" t="s">
        <v>1365</v>
      </c>
      <c r="M593" s="294">
        <v>281765</v>
      </c>
      <c r="N593" s="280">
        <v>106417986.93474805</v>
      </c>
      <c r="O593" s="280">
        <v>7145760.9600000009</v>
      </c>
      <c r="P593" s="280"/>
      <c r="Q593" s="280"/>
      <c r="R593" s="295">
        <f>SUM(N593:Q593)</f>
        <v>113563747.89474806</v>
      </c>
      <c r="S593" s="295"/>
      <c r="T593" s="295"/>
      <c r="U593" s="253">
        <v>25</v>
      </c>
      <c r="V593" s="253">
        <v>4</v>
      </c>
      <c r="W593" s="253">
        <v>1920</v>
      </c>
      <c r="X593" s="282"/>
      <c r="AA593" s="280"/>
    </row>
    <row r="594" spans="1:223" ht="27.6" customHeight="1" x14ac:dyDescent="0.35">
      <c r="A594" s="422"/>
      <c r="B594" s="289" t="s">
        <v>531</v>
      </c>
      <c r="C594" s="289" t="s">
        <v>2725</v>
      </c>
      <c r="D594" s="352" t="s">
        <v>2810</v>
      </c>
      <c r="E594" s="299" t="s">
        <v>1405</v>
      </c>
      <c r="F594" s="291" t="s">
        <v>533</v>
      </c>
      <c r="G594" s="292" t="s">
        <v>352</v>
      </c>
      <c r="H594" s="292" t="s">
        <v>778</v>
      </c>
      <c r="I594" s="292">
        <v>11101</v>
      </c>
      <c r="J594" s="293" t="s">
        <v>532</v>
      </c>
      <c r="K594" s="293" t="s">
        <v>1872</v>
      </c>
      <c r="L594" s="293" t="s">
        <v>794</v>
      </c>
      <c r="M594" s="294">
        <v>367000</v>
      </c>
      <c r="N594" s="280">
        <v>180248647.72679815</v>
      </c>
      <c r="O594" s="280">
        <v>13100561.76</v>
      </c>
      <c r="R594" s="295">
        <f>SUM(N594:Q594)</f>
        <v>193349209.48679814</v>
      </c>
      <c r="S594" s="295"/>
      <c r="T594" s="295"/>
      <c r="U594" s="253">
        <v>25</v>
      </c>
      <c r="V594" s="253">
        <v>4</v>
      </c>
      <c r="W594" s="253">
        <v>1920</v>
      </c>
      <c r="X594" s="282"/>
      <c r="AA594" s="280"/>
    </row>
    <row r="595" spans="1:223" s="253" customFormat="1" ht="27.6" customHeight="1" x14ac:dyDescent="0.35">
      <c r="A595" s="473"/>
      <c r="B595" s="363" t="s">
        <v>537</v>
      </c>
      <c r="C595" s="363" t="s">
        <v>2725</v>
      </c>
      <c r="D595" s="369" t="s">
        <v>2811</v>
      </c>
      <c r="E595" s="327">
        <v>524007</v>
      </c>
      <c r="F595" s="326" t="s">
        <v>125</v>
      </c>
      <c r="G595" s="365" t="s">
        <v>352</v>
      </c>
      <c r="H595" s="365" t="s">
        <v>778</v>
      </c>
      <c r="I595" s="365">
        <v>11103</v>
      </c>
      <c r="J595" s="350" t="s">
        <v>124</v>
      </c>
      <c r="K595" s="350" t="s">
        <v>232</v>
      </c>
      <c r="M595" s="366">
        <v>0</v>
      </c>
      <c r="N595" s="281">
        <v>0</v>
      </c>
      <c r="O595" s="281">
        <v>0</v>
      </c>
      <c r="P595" s="281"/>
      <c r="Q595" s="281"/>
      <c r="R595" s="295">
        <f>SUM(N595:Q595)</f>
        <v>0</v>
      </c>
      <c r="S595" s="295"/>
      <c r="T595" s="295"/>
      <c r="U595" s="253">
        <v>11</v>
      </c>
      <c r="X595" s="282"/>
      <c r="Z595" s="362"/>
      <c r="AA595" s="281"/>
      <c r="AB595" s="309"/>
      <c r="AC595" s="309"/>
    </row>
    <row r="596" spans="1:223" s="253" customFormat="1" ht="27.6" customHeight="1" x14ac:dyDescent="0.35">
      <c r="A596" s="437"/>
      <c r="B596" s="363" t="s">
        <v>534</v>
      </c>
      <c r="C596" s="363" t="s">
        <v>2725</v>
      </c>
      <c r="D596" s="369" t="s">
        <v>2974</v>
      </c>
      <c r="E596" s="327" t="s">
        <v>535</v>
      </c>
      <c r="F596" s="326" t="s">
        <v>2283</v>
      </c>
      <c r="G596" s="365" t="s">
        <v>352</v>
      </c>
      <c r="H596" s="365" t="s">
        <v>778</v>
      </c>
      <c r="I596" s="365">
        <v>11101</v>
      </c>
      <c r="J596" s="350" t="s">
        <v>536</v>
      </c>
      <c r="K596" s="350" t="s">
        <v>1872</v>
      </c>
      <c r="L596" s="365" t="s">
        <v>523</v>
      </c>
      <c r="M596" s="366">
        <v>930000</v>
      </c>
      <c r="N596" s="281">
        <v>411924169.52254152</v>
      </c>
      <c r="O596" s="281">
        <v>5750469.4000000004</v>
      </c>
      <c r="P596" s="281"/>
      <c r="Q596" s="281"/>
      <c r="R596" s="295">
        <f>SUM(N596:Q596)</f>
        <v>417674638.9225415</v>
      </c>
      <c r="S596" s="295"/>
      <c r="T596" s="295"/>
      <c r="U596" s="253">
        <v>25</v>
      </c>
      <c r="V596" s="253">
        <v>4</v>
      </c>
      <c r="W596" s="253">
        <v>1917</v>
      </c>
      <c r="X596" s="282"/>
      <c r="Z596" s="362"/>
      <c r="AA596" s="281"/>
      <c r="AB596" s="309"/>
      <c r="AC596" s="309"/>
    </row>
    <row r="597" spans="1:223" s="253" customFormat="1" ht="27.6" customHeight="1" x14ac:dyDescent="0.35">
      <c r="A597" s="473"/>
      <c r="B597" s="363" t="s">
        <v>2482</v>
      </c>
      <c r="C597" s="363" t="s">
        <v>2725</v>
      </c>
      <c r="D597" s="363" t="s">
        <v>2985</v>
      </c>
      <c r="E597" s="327" t="s">
        <v>2483</v>
      </c>
      <c r="F597" s="326" t="s">
        <v>2484</v>
      </c>
      <c r="G597" s="365" t="s">
        <v>352</v>
      </c>
      <c r="H597" s="365" t="s">
        <v>778</v>
      </c>
      <c r="I597" s="365">
        <v>11101</v>
      </c>
      <c r="J597" s="350" t="s">
        <v>2485</v>
      </c>
      <c r="K597" s="350" t="s">
        <v>2486</v>
      </c>
      <c r="L597" s="350"/>
      <c r="M597" s="366">
        <v>34237</v>
      </c>
      <c r="N597" s="281">
        <v>22662821.573443588</v>
      </c>
      <c r="O597" s="281">
        <v>0</v>
      </c>
      <c r="P597" s="281"/>
      <c r="Q597" s="281"/>
      <c r="R597" s="295">
        <f>SUM(N597:Q597)</f>
        <v>22662821.573443588</v>
      </c>
      <c r="S597" s="295"/>
      <c r="T597" s="295"/>
      <c r="X597" s="282"/>
      <c r="Z597" s="362"/>
      <c r="AA597" s="281"/>
      <c r="AB597" s="309"/>
      <c r="AC597" s="309"/>
    </row>
    <row r="598" spans="1:223" ht="27.6" customHeight="1" x14ac:dyDescent="0.35">
      <c r="A598" s="422"/>
      <c r="B598" s="289" t="s">
        <v>46</v>
      </c>
      <c r="C598" s="289"/>
      <c r="D598" s="289"/>
      <c r="E598" s="299" t="s">
        <v>47</v>
      </c>
      <c r="F598" s="291" t="s">
        <v>49</v>
      </c>
      <c r="G598" s="292" t="s">
        <v>337</v>
      </c>
      <c r="H598" s="292" t="s">
        <v>778</v>
      </c>
      <c r="I598" s="292">
        <v>10007</v>
      </c>
      <c r="J598" s="293" t="s">
        <v>48</v>
      </c>
      <c r="K598" s="241"/>
      <c r="L598" s="241"/>
      <c r="M598" s="255"/>
      <c r="N598" s="296"/>
      <c r="O598" s="296"/>
      <c r="P598" s="296"/>
      <c r="Q598" s="296"/>
      <c r="R598" s="295"/>
      <c r="S598" s="295"/>
      <c r="T598" s="295"/>
      <c r="U598" s="253"/>
      <c r="V598" s="253"/>
      <c r="W598" s="253"/>
      <c r="X598" s="282"/>
    </row>
    <row r="599" spans="1:223" ht="27.6" customHeight="1" x14ac:dyDescent="0.35">
      <c r="A599" s="422"/>
      <c r="B599" s="289" t="s">
        <v>50</v>
      </c>
      <c r="C599" s="289"/>
      <c r="D599" s="289" t="s">
        <v>2812</v>
      </c>
      <c r="E599" s="299" t="s">
        <v>51</v>
      </c>
      <c r="F599" s="291" t="s">
        <v>49</v>
      </c>
      <c r="G599" s="292" t="s">
        <v>337</v>
      </c>
      <c r="H599" s="292" t="s">
        <v>778</v>
      </c>
      <c r="I599" s="292">
        <v>10007</v>
      </c>
      <c r="J599" s="293" t="s">
        <v>52</v>
      </c>
      <c r="K599" s="293" t="s">
        <v>981</v>
      </c>
      <c r="L599" s="293" t="s">
        <v>1683</v>
      </c>
      <c r="M599" s="294">
        <v>688493</v>
      </c>
      <c r="N599" s="280">
        <v>271561051.18914974</v>
      </c>
      <c r="O599" s="280">
        <v>41339161.240000002</v>
      </c>
      <c r="P599" s="280"/>
      <c r="Q599" s="280"/>
      <c r="R599" s="295">
        <f>SUM(N599:P599)</f>
        <v>312900212.42914975</v>
      </c>
      <c r="S599" s="295"/>
      <c r="T599" s="295"/>
      <c r="U599" s="253">
        <v>25</v>
      </c>
      <c r="V599" s="253">
        <v>4</v>
      </c>
      <c r="W599" s="253">
        <v>1983</v>
      </c>
      <c r="X599" s="282"/>
      <c r="AA599" s="280"/>
    </row>
    <row r="600" spans="1:223" ht="27.6" customHeight="1" x14ac:dyDescent="0.35">
      <c r="A600" s="422"/>
      <c r="B600" s="289" t="s">
        <v>2421</v>
      </c>
      <c r="C600" s="289" t="s">
        <v>2725</v>
      </c>
      <c r="D600" s="352" t="s">
        <v>2951</v>
      </c>
      <c r="E600" s="347">
        <v>525002</v>
      </c>
      <c r="F600" s="291" t="s">
        <v>2422</v>
      </c>
      <c r="G600" s="292" t="s">
        <v>337</v>
      </c>
      <c r="H600" s="292" t="s">
        <v>778</v>
      </c>
      <c r="I600" s="292">
        <v>10007</v>
      </c>
      <c r="J600" s="293" t="s">
        <v>2420</v>
      </c>
      <c r="K600" s="293" t="s">
        <v>981</v>
      </c>
      <c r="L600" s="293" t="s">
        <v>2423</v>
      </c>
      <c r="M600" s="246">
        <v>400000</v>
      </c>
      <c r="N600" s="280">
        <v>333017945.74778599</v>
      </c>
      <c r="O600" s="280">
        <v>0</v>
      </c>
      <c r="P600" s="280"/>
      <c r="Q600" s="280"/>
      <c r="R600" s="295">
        <f>SUM(N600:P600)</f>
        <v>333017945.74778599</v>
      </c>
      <c r="S600" s="295"/>
      <c r="T600" s="295"/>
      <c r="U600" s="253">
        <v>25</v>
      </c>
      <c r="V600" s="253">
        <v>4</v>
      </c>
      <c r="W600" s="253">
        <v>2012</v>
      </c>
      <c r="X600" s="282" t="s">
        <v>2424</v>
      </c>
      <c r="Y600" s="282" t="s">
        <v>2424</v>
      </c>
      <c r="AA600" s="280"/>
    </row>
    <row r="601" spans="1:223" ht="27.6" customHeight="1" x14ac:dyDescent="0.35">
      <c r="A601" s="422"/>
      <c r="B601" s="289" t="s">
        <v>1663</v>
      </c>
      <c r="C601" s="289" t="s">
        <v>2725</v>
      </c>
      <c r="D601" s="289" t="s">
        <v>2813</v>
      </c>
      <c r="E601" s="299" t="s">
        <v>1664</v>
      </c>
      <c r="F601" s="291" t="s">
        <v>1666</v>
      </c>
      <c r="G601" s="292" t="s">
        <v>353</v>
      </c>
      <c r="H601" s="292" t="s">
        <v>778</v>
      </c>
      <c r="I601" s="292">
        <v>11364</v>
      </c>
      <c r="J601" s="293" t="s">
        <v>1665</v>
      </c>
      <c r="K601" s="293" t="s">
        <v>1872</v>
      </c>
      <c r="L601" s="293" t="s">
        <v>1479</v>
      </c>
      <c r="M601" s="294">
        <v>28237</v>
      </c>
      <c r="N601" s="280">
        <v>13408326.902464269</v>
      </c>
      <c r="O601" s="280">
        <v>2950545.4160000002</v>
      </c>
      <c r="P601" s="296"/>
      <c r="Q601" s="296"/>
      <c r="R601" s="295">
        <f t="shared" ref="R601:R611" si="27">SUM(N601:Q601)</f>
        <v>16358872.318464268</v>
      </c>
      <c r="S601" s="295"/>
      <c r="T601" s="295"/>
      <c r="U601" s="253">
        <v>25</v>
      </c>
      <c r="V601" s="253">
        <v>4</v>
      </c>
      <c r="W601" s="253">
        <v>1963</v>
      </c>
      <c r="X601" s="282"/>
      <c r="AA601" s="280"/>
    </row>
    <row r="602" spans="1:223" ht="27.6" customHeight="1" x14ac:dyDescent="0.35">
      <c r="A602" s="422"/>
      <c r="B602" s="289" t="s">
        <v>1667</v>
      </c>
      <c r="C602" s="289" t="s">
        <v>2725</v>
      </c>
      <c r="D602" s="352" t="s">
        <v>2817</v>
      </c>
      <c r="E602" s="299" t="s">
        <v>1668</v>
      </c>
      <c r="F602" s="291" t="s">
        <v>1670</v>
      </c>
      <c r="G602" s="292" t="s">
        <v>353</v>
      </c>
      <c r="H602" s="292" t="s">
        <v>778</v>
      </c>
      <c r="I602" s="292">
        <v>11364</v>
      </c>
      <c r="J602" s="293" t="s">
        <v>1669</v>
      </c>
      <c r="K602" s="293" t="s">
        <v>981</v>
      </c>
      <c r="L602" s="293" t="s">
        <v>794</v>
      </c>
      <c r="M602" s="294">
        <v>163200</v>
      </c>
      <c r="N602" s="280">
        <v>67211360.169314563</v>
      </c>
      <c r="O602" s="280">
        <v>13976267.760000002</v>
      </c>
      <c r="P602" s="280"/>
      <c r="Q602" s="280"/>
      <c r="R602" s="295">
        <f t="shared" si="27"/>
        <v>81187627.929314569</v>
      </c>
      <c r="S602" s="295"/>
      <c r="T602" s="295"/>
      <c r="U602" s="253">
        <v>25</v>
      </c>
      <c r="V602" s="253">
        <v>4</v>
      </c>
      <c r="W602" s="253">
        <v>1967</v>
      </c>
      <c r="X602" s="282"/>
      <c r="AA602" s="280"/>
    </row>
    <row r="603" spans="1:223" ht="27.6" customHeight="1" x14ac:dyDescent="0.35">
      <c r="A603" s="422"/>
      <c r="B603" s="289" t="s">
        <v>388</v>
      </c>
      <c r="C603" s="289" t="s">
        <v>2725</v>
      </c>
      <c r="D603" s="352" t="s">
        <v>2818</v>
      </c>
      <c r="E603" s="299" t="s">
        <v>1671</v>
      </c>
      <c r="F603" s="291" t="s">
        <v>1672</v>
      </c>
      <c r="G603" s="292" t="s">
        <v>353</v>
      </c>
      <c r="H603" s="292" t="s">
        <v>778</v>
      </c>
      <c r="I603" s="292">
        <v>11364</v>
      </c>
      <c r="J603" s="293" t="s">
        <v>389</v>
      </c>
      <c r="K603" s="293" t="s">
        <v>981</v>
      </c>
      <c r="L603" s="293" t="s">
        <v>1479</v>
      </c>
      <c r="M603" s="294">
        <v>80812</v>
      </c>
      <c r="N603" s="280">
        <v>54481935.894823171</v>
      </c>
      <c r="O603" s="280">
        <v>1389453.52</v>
      </c>
      <c r="P603" s="280"/>
      <c r="Q603" s="280"/>
      <c r="R603" s="295">
        <f t="shared" si="27"/>
        <v>55871389.414823174</v>
      </c>
      <c r="S603" s="295"/>
      <c r="T603" s="295"/>
      <c r="U603" s="253">
        <v>25</v>
      </c>
      <c r="V603" s="253">
        <v>4</v>
      </c>
      <c r="W603" s="253">
        <v>1967</v>
      </c>
      <c r="X603" s="282"/>
      <c r="AA603" s="280"/>
    </row>
    <row r="604" spans="1:223" ht="27.6" customHeight="1" x14ac:dyDescent="0.35">
      <c r="A604" s="422"/>
      <c r="B604" s="289" t="s">
        <v>1673</v>
      </c>
      <c r="C604" s="289" t="s">
        <v>2725</v>
      </c>
      <c r="D604" s="352" t="s">
        <v>2820</v>
      </c>
      <c r="E604" s="299" t="s">
        <v>1674</v>
      </c>
      <c r="F604" s="291" t="s">
        <v>702</v>
      </c>
      <c r="G604" s="292" t="s">
        <v>353</v>
      </c>
      <c r="H604" s="292" t="s">
        <v>778</v>
      </c>
      <c r="I604" s="292">
        <v>11364</v>
      </c>
      <c r="J604" s="293" t="s">
        <v>1675</v>
      </c>
      <c r="K604" s="293" t="s">
        <v>232</v>
      </c>
      <c r="L604" s="293" t="s">
        <v>1479</v>
      </c>
      <c r="M604" s="294">
        <v>24270</v>
      </c>
      <c r="N604" s="280">
        <v>13747778.216450704</v>
      </c>
      <c r="O604" s="280">
        <v>583804</v>
      </c>
      <c r="P604" s="280"/>
      <c r="Q604" s="280"/>
      <c r="R604" s="295">
        <f t="shared" si="27"/>
        <v>14331582.216450704</v>
      </c>
      <c r="S604" s="295"/>
      <c r="T604" s="295"/>
      <c r="U604" s="253">
        <v>25</v>
      </c>
      <c r="V604" s="253">
        <v>4</v>
      </c>
      <c r="W604" s="253">
        <v>1976</v>
      </c>
      <c r="X604" s="282"/>
      <c r="AA604" s="280"/>
    </row>
    <row r="605" spans="1:223" ht="27.6" customHeight="1" x14ac:dyDescent="0.35">
      <c r="A605" s="422"/>
      <c r="B605" s="289" t="s">
        <v>1456</v>
      </c>
      <c r="C605" s="289" t="s">
        <v>2725</v>
      </c>
      <c r="D605" s="352" t="s">
        <v>2814</v>
      </c>
      <c r="E605" s="299" t="s">
        <v>1676</v>
      </c>
      <c r="F605" s="291" t="s">
        <v>703</v>
      </c>
      <c r="G605" s="292" t="s">
        <v>353</v>
      </c>
      <c r="H605" s="292" t="s">
        <v>778</v>
      </c>
      <c r="I605" s="292">
        <v>11364</v>
      </c>
      <c r="J605" s="293" t="s">
        <v>1797</v>
      </c>
      <c r="K605" s="293" t="s">
        <v>1541</v>
      </c>
      <c r="L605" s="293" t="s">
        <v>794</v>
      </c>
      <c r="M605" s="294">
        <v>71250</v>
      </c>
      <c r="N605" s="280">
        <v>30720343.915772565</v>
      </c>
      <c r="O605" s="280">
        <v>2813935.2800000003</v>
      </c>
      <c r="P605" s="280"/>
      <c r="Q605" s="280"/>
      <c r="R605" s="295">
        <f t="shared" si="27"/>
        <v>33534279.195772566</v>
      </c>
      <c r="S605" s="295"/>
      <c r="T605" s="295"/>
      <c r="U605" s="253">
        <v>25</v>
      </c>
      <c r="V605" s="253">
        <v>4</v>
      </c>
      <c r="W605" s="253">
        <v>1978</v>
      </c>
      <c r="X605" s="282"/>
      <c r="AA605" s="280"/>
    </row>
    <row r="606" spans="1:223" ht="27.6" customHeight="1" x14ac:dyDescent="0.35">
      <c r="A606" s="422"/>
      <c r="B606" s="289" t="s">
        <v>1677</v>
      </c>
      <c r="C606" s="289" t="s">
        <v>2725</v>
      </c>
      <c r="D606" s="352" t="s">
        <v>2815</v>
      </c>
      <c r="E606" s="299" t="s">
        <v>1678</v>
      </c>
      <c r="F606" s="291" t="s">
        <v>1800</v>
      </c>
      <c r="G606" s="292" t="s">
        <v>353</v>
      </c>
      <c r="H606" s="292" t="s">
        <v>778</v>
      </c>
      <c r="I606" s="292">
        <v>11364</v>
      </c>
      <c r="J606" s="293" t="s">
        <v>1679</v>
      </c>
      <c r="K606" s="293" t="s">
        <v>1680</v>
      </c>
      <c r="L606" s="293" t="s">
        <v>1847</v>
      </c>
      <c r="M606" s="294">
        <v>120680</v>
      </c>
      <c r="N606" s="280">
        <v>59743431.261612952</v>
      </c>
      <c r="O606" s="280">
        <v>10712803.4</v>
      </c>
      <c r="P606" s="280"/>
      <c r="Q606" s="280"/>
      <c r="R606" s="295">
        <f t="shared" si="27"/>
        <v>70456234.661612958</v>
      </c>
      <c r="S606" s="295"/>
      <c r="T606" s="295"/>
      <c r="U606" s="253">
        <v>25</v>
      </c>
      <c r="V606" s="253">
        <v>4</v>
      </c>
      <c r="W606" s="253">
        <v>1978</v>
      </c>
      <c r="X606" s="282"/>
      <c r="AA606" s="280"/>
    </row>
    <row r="607" spans="1:223" s="353" customFormat="1" ht="27.6" customHeight="1" x14ac:dyDescent="0.35">
      <c r="A607" s="436" t="s">
        <v>1497</v>
      </c>
      <c r="B607" s="429" t="s">
        <v>409</v>
      </c>
      <c r="C607" s="429"/>
      <c r="D607" s="352" t="s">
        <v>2822</v>
      </c>
      <c r="E607" s="439">
        <v>527001</v>
      </c>
      <c r="F607" s="436" t="s">
        <v>415</v>
      </c>
      <c r="G607" s="292" t="s">
        <v>353</v>
      </c>
      <c r="H607" s="292" t="s">
        <v>778</v>
      </c>
      <c r="I607" s="292">
        <v>11364</v>
      </c>
      <c r="J607" s="436"/>
      <c r="K607" s="436"/>
      <c r="L607" s="436"/>
      <c r="M607" s="440">
        <v>24652</v>
      </c>
      <c r="N607" s="356">
        <v>8997478.4157253653</v>
      </c>
      <c r="O607" s="441">
        <v>0</v>
      </c>
      <c r="P607" s="441"/>
      <c r="Q607" s="441"/>
      <c r="R607" s="295">
        <f t="shared" si="27"/>
        <v>8997478.4157253653</v>
      </c>
      <c r="S607" s="295"/>
      <c r="T607" s="295"/>
      <c r="U607" s="436"/>
      <c r="V607" s="436"/>
      <c r="W607" s="436"/>
      <c r="X607" s="436"/>
      <c r="Y607" s="436"/>
      <c r="Z607" s="254"/>
      <c r="AA607" s="356"/>
      <c r="AB607" s="255"/>
      <c r="AC607" s="255"/>
      <c r="AD607" s="436"/>
      <c r="AE607" s="436"/>
      <c r="AF607" s="436"/>
      <c r="AG607" s="436"/>
      <c r="AH607" s="436"/>
      <c r="AI607" s="436"/>
      <c r="AJ607" s="436"/>
      <c r="AK607" s="436"/>
      <c r="AL607" s="436"/>
      <c r="AM607" s="436"/>
      <c r="AN607" s="436"/>
      <c r="AO607" s="436"/>
      <c r="AP607" s="436"/>
      <c r="AQ607" s="436"/>
      <c r="AR607" s="436"/>
      <c r="AS607" s="436"/>
      <c r="AT607" s="436"/>
      <c r="AU607" s="436"/>
      <c r="AV607" s="436"/>
      <c r="AW607" s="436"/>
      <c r="AX607" s="436"/>
      <c r="AY607" s="436"/>
      <c r="AZ607" s="436"/>
      <c r="BA607" s="436"/>
      <c r="BB607" s="436"/>
      <c r="BC607" s="436"/>
      <c r="BD607" s="436"/>
      <c r="BE607" s="436"/>
      <c r="BF607" s="436"/>
      <c r="BG607" s="436"/>
      <c r="BH607" s="436"/>
      <c r="BI607" s="436"/>
      <c r="BJ607" s="436"/>
      <c r="BK607" s="436"/>
      <c r="BL607" s="436"/>
      <c r="BM607" s="436"/>
      <c r="BN607" s="436"/>
      <c r="BO607" s="436"/>
      <c r="BP607" s="436"/>
      <c r="BQ607" s="436"/>
      <c r="BR607" s="436"/>
      <c r="BS607" s="436"/>
      <c r="BT607" s="436"/>
      <c r="BU607" s="436"/>
      <c r="BV607" s="436"/>
      <c r="BW607" s="436"/>
      <c r="BX607" s="436"/>
      <c r="BY607" s="436"/>
      <c r="BZ607" s="436"/>
      <c r="CA607" s="436"/>
      <c r="CB607" s="436"/>
      <c r="CC607" s="436"/>
      <c r="CD607" s="436"/>
      <c r="CE607" s="436"/>
      <c r="CF607" s="436"/>
      <c r="CG607" s="436"/>
      <c r="CH607" s="436"/>
      <c r="CI607" s="436"/>
      <c r="CJ607" s="436"/>
      <c r="CK607" s="436"/>
      <c r="CL607" s="436"/>
      <c r="CM607" s="436"/>
      <c r="CN607" s="436"/>
      <c r="CO607" s="436"/>
      <c r="CP607" s="436"/>
      <c r="CQ607" s="436"/>
      <c r="CR607" s="436"/>
      <c r="CS607" s="436"/>
      <c r="CT607" s="436"/>
      <c r="CU607" s="436"/>
      <c r="CV607" s="436"/>
      <c r="CW607" s="436"/>
      <c r="CX607" s="436"/>
      <c r="CY607" s="436"/>
      <c r="CZ607" s="436"/>
      <c r="DA607" s="436"/>
      <c r="DB607" s="436"/>
      <c r="DC607" s="436"/>
      <c r="DD607" s="436"/>
      <c r="DE607" s="436"/>
      <c r="DF607" s="436"/>
      <c r="DG607" s="436"/>
      <c r="DH607" s="436"/>
      <c r="DI607" s="436"/>
      <c r="DJ607" s="436"/>
      <c r="DK607" s="436"/>
      <c r="DL607" s="436"/>
      <c r="DM607" s="436"/>
      <c r="DN607" s="436"/>
      <c r="DO607" s="436"/>
      <c r="DP607" s="436"/>
      <c r="DQ607" s="436"/>
      <c r="DR607" s="436"/>
      <c r="DS607" s="436"/>
      <c r="DT607" s="436"/>
      <c r="DU607" s="436"/>
      <c r="DV607" s="436"/>
      <c r="DW607" s="436"/>
      <c r="DX607" s="436"/>
      <c r="DY607" s="436"/>
      <c r="DZ607" s="436"/>
      <c r="EA607" s="436"/>
      <c r="EB607" s="436"/>
      <c r="EC607" s="436"/>
      <c r="ED607" s="436"/>
      <c r="EE607" s="436"/>
      <c r="EF607" s="436"/>
      <c r="EG607" s="436"/>
      <c r="EH607" s="436"/>
      <c r="EI607" s="436"/>
      <c r="EJ607" s="436"/>
      <c r="EK607" s="436"/>
      <c r="EL607" s="436"/>
      <c r="EM607" s="436"/>
      <c r="EN607" s="436"/>
      <c r="EO607" s="436"/>
      <c r="EP607" s="436"/>
      <c r="EQ607" s="436"/>
      <c r="ER607" s="436"/>
      <c r="ES607" s="436"/>
      <c r="ET607" s="436"/>
      <c r="EU607" s="436"/>
      <c r="EV607" s="436"/>
      <c r="EW607" s="436"/>
      <c r="EX607" s="436"/>
      <c r="EY607" s="436"/>
      <c r="EZ607" s="436"/>
      <c r="FA607" s="436"/>
      <c r="FB607" s="436"/>
      <c r="FC607" s="436"/>
      <c r="FD607" s="436"/>
      <c r="FE607" s="436"/>
      <c r="FF607" s="436"/>
      <c r="FG607" s="436"/>
      <c r="FH607" s="436"/>
      <c r="FI607" s="436"/>
      <c r="FJ607" s="436"/>
      <c r="FK607" s="436"/>
      <c r="FL607" s="436"/>
      <c r="FM607" s="436"/>
      <c r="FN607" s="436"/>
      <c r="FO607" s="436"/>
      <c r="FP607" s="436"/>
      <c r="FQ607" s="436"/>
      <c r="FR607" s="436"/>
      <c r="FS607" s="436"/>
      <c r="FT607" s="436"/>
      <c r="FU607" s="436"/>
      <c r="FV607" s="436"/>
      <c r="FW607" s="436"/>
      <c r="FX607" s="436"/>
      <c r="FY607" s="436"/>
      <c r="FZ607" s="436"/>
      <c r="GA607" s="436"/>
      <c r="GB607" s="436"/>
      <c r="GC607" s="436"/>
      <c r="GD607" s="436"/>
      <c r="GE607" s="436"/>
      <c r="GF607" s="436"/>
      <c r="GG607" s="436"/>
      <c r="GH607" s="436"/>
      <c r="GI607" s="436"/>
      <c r="GJ607" s="436"/>
      <c r="GK607" s="436"/>
      <c r="GL607" s="436"/>
      <c r="GM607" s="436"/>
      <c r="GN607" s="436"/>
      <c r="GO607" s="436"/>
      <c r="GP607" s="436"/>
      <c r="GQ607" s="436"/>
      <c r="GR607" s="436"/>
      <c r="GS607" s="436"/>
      <c r="GT607" s="436"/>
      <c r="GU607" s="436"/>
      <c r="GV607" s="436"/>
      <c r="GW607" s="436"/>
      <c r="GX607" s="436"/>
      <c r="GY607" s="436"/>
      <c r="GZ607" s="436"/>
      <c r="HA607" s="436"/>
      <c r="HB607" s="436"/>
      <c r="HC607" s="436"/>
      <c r="HD607" s="436"/>
      <c r="HE607" s="436"/>
      <c r="HF607" s="436"/>
      <c r="HG607" s="436"/>
      <c r="HH607" s="436"/>
      <c r="HI607" s="436"/>
      <c r="HJ607" s="436"/>
      <c r="HK607" s="436"/>
      <c r="HL607" s="436"/>
      <c r="HM607" s="436"/>
      <c r="HN607" s="436"/>
      <c r="HO607" s="436"/>
    </row>
    <row r="608" spans="1:223" s="353" customFormat="1" ht="27.6" customHeight="1" x14ac:dyDescent="0.35">
      <c r="A608" s="436" t="s">
        <v>1498</v>
      </c>
      <c r="B608" s="429" t="s">
        <v>410</v>
      </c>
      <c r="C608" s="429"/>
      <c r="D608" s="352" t="s">
        <v>2816</v>
      </c>
      <c r="E608" s="439">
        <v>527003</v>
      </c>
      <c r="F608" s="436" t="s">
        <v>418</v>
      </c>
      <c r="G608" s="292" t="s">
        <v>353</v>
      </c>
      <c r="H608" s="292" t="s">
        <v>778</v>
      </c>
      <c r="I608" s="292">
        <v>11364</v>
      </c>
      <c r="J608" s="436"/>
      <c r="K608" s="436"/>
      <c r="L608" s="436"/>
      <c r="M608" s="440">
        <v>107166</v>
      </c>
      <c r="N608" s="280">
        <v>42788760.134934537</v>
      </c>
      <c r="O608" s="441">
        <v>0</v>
      </c>
      <c r="P608" s="441"/>
      <c r="Q608" s="441"/>
      <c r="R608" s="295">
        <f t="shared" si="27"/>
        <v>42788760.134934537</v>
      </c>
      <c r="S608" s="295"/>
      <c r="T608" s="295"/>
      <c r="U608" s="436"/>
      <c r="V608" s="436"/>
      <c r="W608" s="436"/>
      <c r="X608" s="436"/>
      <c r="Y608" s="436"/>
      <c r="Z608" s="254"/>
      <c r="AA608" s="280"/>
      <c r="AB608" s="255"/>
      <c r="AC608" s="255"/>
      <c r="AD608" s="436"/>
      <c r="AE608" s="436"/>
      <c r="AF608" s="436"/>
      <c r="AG608" s="436"/>
      <c r="AH608" s="436"/>
      <c r="AI608" s="436"/>
      <c r="AJ608" s="436"/>
      <c r="AK608" s="436"/>
      <c r="AL608" s="436"/>
      <c r="AM608" s="436"/>
      <c r="AN608" s="436"/>
      <c r="AO608" s="436"/>
      <c r="AP608" s="436"/>
      <c r="AQ608" s="436"/>
      <c r="AR608" s="436"/>
      <c r="AS608" s="436"/>
      <c r="AT608" s="436"/>
      <c r="AU608" s="436"/>
      <c r="AV608" s="436"/>
      <c r="AW608" s="436"/>
      <c r="AX608" s="436"/>
      <c r="AY608" s="436"/>
      <c r="AZ608" s="436"/>
      <c r="BA608" s="436"/>
      <c r="BB608" s="436"/>
      <c r="BC608" s="436"/>
      <c r="BD608" s="436"/>
      <c r="BE608" s="436"/>
      <c r="BF608" s="436"/>
      <c r="BG608" s="436"/>
      <c r="BH608" s="436"/>
      <c r="BI608" s="436"/>
      <c r="BJ608" s="436"/>
      <c r="BK608" s="436"/>
      <c r="BL608" s="436"/>
      <c r="BM608" s="436"/>
      <c r="BN608" s="436"/>
      <c r="BO608" s="436"/>
      <c r="BP608" s="436"/>
      <c r="BQ608" s="436"/>
      <c r="BR608" s="436"/>
      <c r="BS608" s="436"/>
      <c r="BT608" s="436"/>
      <c r="BU608" s="436"/>
      <c r="BV608" s="436"/>
      <c r="BW608" s="436"/>
      <c r="BX608" s="436"/>
      <c r="BY608" s="436"/>
      <c r="BZ608" s="436"/>
      <c r="CA608" s="436"/>
      <c r="CB608" s="436"/>
      <c r="CC608" s="436"/>
      <c r="CD608" s="436"/>
      <c r="CE608" s="436"/>
      <c r="CF608" s="436"/>
      <c r="CG608" s="436"/>
      <c r="CH608" s="436"/>
      <c r="CI608" s="436"/>
      <c r="CJ608" s="436"/>
      <c r="CK608" s="436"/>
      <c r="CL608" s="436"/>
      <c r="CM608" s="436"/>
      <c r="CN608" s="436"/>
      <c r="CO608" s="436"/>
      <c r="CP608" s="436"/>
      <c r="CQ608" s="436"/>
      <c r="CR608" s="436"/>
      <c r="CS608" s="436"/>
      <c r="CT608" s="436"/>
      <c r="CU608" s="436"/>
      <c r="CV608" s="436"/>
      <c r="CW608" s="436"/>
      <c r="CX608" s="436"/>
      <c r="CY608" s="436"/>
      <c r="CZ608" s="436"/>
      <c r="DA608" s="436"/>
      <c r="DB608" s="436"/>
      <c r="DC608" s="436"/>
      <c r="DD608" s="436"/>
      <c r="DE608" s="436"/>
      <c r="DF608" s="436"/>
      <c r="DG608" s="436"/>
      <c r="DH608" s="436"/>
      <c r="DI608" s="436"/>
      <c r="DJ608" s="436"/>
      <c r="DK608" s="436"/>
      <c r="DL608" s="436"/>
      <c r="DM608" s="436"/>
      <c r="DN608" s="436"/>
      <c r="DO608" s="436"/>
      <c r="DP608" s="436"/>
      <c r="DQ608" s="436"/>
      <c r="DR608" s="436"/>
      <c r="DS608" s="436"/>
      <c r="DT608" s="436"/>
      <c r="DU608" s="436"/>
      <c r="DV608" s="436"/>
      <c r="DW608" s="436"/>
      <c r="DX608" s="436"/>
      <c r="DY608" s="436"/>
      <c r="DZ608" s="436"/>
      <c r="EA608" s="436"/>
      <c r="EB608" s="436"/>
      <c r="EC608" s="436"/>
      <c r="ED608" s="436"/>
      <c r="EE608" s="436"/>
      <c r="EF608" s="436"/>
      <c r="EG608" s="436"/>
      <c r="EH608" s="436"/>
      <c r="EI608" s="436"/>
      <c r="EJ608" s="436"/>
      <c r="EK608" s="436"/>
      <c r="EL608" s="436"/>
      <c r="EM608" s="436"/>
      <c r="EN608" s="436"/>
      <c r="EO608" s="436"/>
      <c r="EP608" s="436"/>
      <c r="EQ608" s="436"/>
      <c r="ER608" s="436"/>
      <c r="ES608" s="436"/>
      <c r="ET608" s="436"/>
      <c r="EU608" s="436"/>
      <c r="EV608" s="436"/>
      <c r="EW608" s="436"/>
      <c r="EX608" s="436"/>
      <c r="EY608" s="436"/>
      <c r="EZ608" s="436"/>
      <c r="FA608" s="436"/>
      <c r="FB608" s="436"/>
      <c r="FC608" s="436"/>
      <c r="FD608" s="436"/>
      <c r="FE608" s="436"/>
      <c r="FF608" s="436"/>
      <c r="FG608" s="436"/>
      <c r="FH608" s="436"/>
      <c r="FI608" s="436"/>
      <c r="FJ608" s="436"/>
      <c r="FK608" s="436"/>
      <c r="FL608" s="436"/>
      <c r="FM608" s="436"/>
      <c r="FN608" s="436"/>
      <c r="FO608" s="436"/>
      <c r="FP608" s="436"/>
      <c r="FQ608" s="436"/>
      <c r="FR608" s="436"/>
      <c r="FS608" s="436"/>
      <c r="FT608" s="436"/>
      <c r="FU608" s="436"/>
      <c r="FV608" s="436"/>
      <c r="FW608" s="436"/>
      <c r="FX608" s="436"/>
      <c r="FY608" s="436"/>
      <c r="FZ608" s="436"/>
      <c r="GA608" s="436"/>
      <c r="GB608" s="436"/>
      <c r="GC608" s="436"/>
      <c r="GD608" s="436"/>
      <c r="GE608" s="436"/>
      <c r="GF608" s="436"/>
      <c r="GG608" s="436"/>
      <c r="GH608" s="436"/>
      <c r="GI608" s="436"/>
      <c r="GJ608" s="436"/>
      <c r="GK608" s="436"/>
      <c r="GL608" s="436"/>
      <c r="GM608" s="436"/>
      <c r="GN608" s="436"/>
      <c r="GO608" s="436"/>
      <c r="GP608" s="436"/>
      <c r="GQ608" s="436"/>
      <c r="GR608" s="436"/>
      <c r="GS608" s="436"/>
      <c r="GT608" s="436"/>
      <c r="GU608" s="436"/>
      <c r="GV608" s="436"/>
      <c r="GW608" s="436"/>
      <c r="GX608" s="436"/>
      <c r="GY608" s="436"/>
      <c r="GZ608" s="436"/>
      <c r="HA608" s="436"/>
      <c r="HB608" s="436"/>
      <c r="HC608" s="436"/>
      <c r="HD608" s="436"/>
      <c r="HE608" s="436"/>
      <c r="HF608" s="436"/>
      <c r="HG608" s="436"/>
      <c r="HH608" s="436"/>
      <c r="HI608" s="436"/>
      <c r="HJ608" s="436"/>
      <c r="HK608" s="436"/>
      <c r="HL608" s="436"/>
      <c r="HM608" s="436"/>
      <c r="HN608" s="436"/>
      <c r="HO608" s="436"/>
    </row>
    <row r="609" spans="1:223" s="353" customFormat="1" ht="27.6" customHeight="1" x14ac:dyDescent="0.35">
      <c r="A609" s="436" t="s">
        <v>1499</v>
      </c>
      <c r="B609" s="429" t="s">
        <v>411</v>
      </c>
      <c r="C609" s="429"/>
      <c r="D609" s="352" t="s">
        <v>2819</v>
      </c>
      <c r="E609" s="439">
        <v>527006</v>
      </c>
      <c r="F609" s="436" t="s">
        <v>417</v>
      </c>
      <c r="G609" s="292" t="s">
        <v>353</v>
      </c>
      <c r="H609" s="292" t="s">
        <v>778</v>
      </c>
      <c r="I609" s="292">
        <v>11364</v>
      </c>
      <c r="J609" s="436"/>
      <c r="K609" s="436"/>
      <c r="L609" s="436"/>
      <c r="M609" s="440">
        <v>41551</v>
      </c>
      <c r="N609" s="280">
        <v>20125938.561490949</v>
      </c>
      <c r="O609" s="441">
        <v>0</v>
      </c>
      <c r="P609" s="441"/>
      <c r="Q609" s="441"/>
      <c r="R609" s="295">
        <f t="shared" si="27"/>
        <v>20125938.561490949</v>
      </c>
      <c r="S609" s="295"/>
      <c r="T609" s="295"/>
      <c r="U609" s="436"/>
      <c r="V609" s="436"/>
      <c r="W609" s="436"/>
      <c r="X609" s="436"/>
      <c r="Y609" s="436"/>
      <c r="Z609" s="254"/>
      <c r="AA609" s="280"/>
      <c r="AB609" s="255"/>
      <c r="AC609" s="255"/>
      <c r="AD609" s="436"/>
      <c r="AE609" s="436"/>
      <c r="AF609" s="436"/>
      <c r="AG609" s="436"/>
      <c r="AH609" s="436"/>
      <c r="AI609" s="436"/>
      <c r="AJ609" s="436"/>
      <c r="AK609" s="436"/>
      <c r="AL609" s="436"/>
      <c r="AM609" s="436"/>
      <c r="AN609" s="436"/>
      <c r="AO609" s="436"/>
      <c r="AP609" s="436"/>
      <c r="AQ609" s="436"/>
      <c r="AR609" s="436"/>
      <c r="AS609" s="436"/>
      <c r="AT609" s="436"/>
      <c r="AU609" s="436"/>
      <c r="AV609" s="436"/>
      <c r="AW609" s="436"/>
      <c r="AX609" s="436"/>
      <c r="AY609" s="436"/>
      <c r="AZ609" s="436"/>
      <c r="BA609" s="436"/>
      <c r="BB609" s="436"/>
      <c r="BC609" s="436"/>
      <c r="BD609" s="436"/>
      <c r="BE609" s="436"/>
      <c r="BF609" s="436"/>
      <c r="BG609" s="436"/>
      <c r="BH609" s="436"/>
      <c r="BI609" s="436"/>
      <c r="BJ609" s="436"/>
      <c r="BK609" s="436"/>
      <c r="BL609" s="436"/>
      <c r="BM609" s="436"/>
      <c r="BN609" s="436"/>
      <c r="BO609" s="436"/>
      <c r="BP609" s="436"/>
      <c r="BQ609" s="436"/>
      <c r="BR609" s="436"/>
      <c r="BS609" s="436"/>
      <c r="BT609" s="436"/>
      <c r="BU609" s="436"/>
      <c r="BV609" s="436"/>
      <c r="BW609" s="436"/>
      <c r="BX609" s="436"/>
      <c r="BY609" s="436"/>
      <c r="BZ609" s="436"/>
      <c r="CA609" s="436"/>
      <c r="CB609" s="436"/>
      <c r="CC609" s="436"/>
      <c r="CD609" s="436"/>
      <c r="CE609" s="436"/>
      <c r="CF609" s="436"/>
      <c r="CG609" s="436"/>
      <c r="CH609" s="436"/>
      <c r="CI609" s="436"/>
      <c r="CJ609" s="436"/>
      <c r="CK609" s="436"/>
      <c r="CL609" s="436"/>
      <c r="CM609" s="436"/>
      <c r="CN609" s="436"/>
      <c r="CO609" s="436"/>
      <c r="CP609" s="436"/>
      <c r="CQ609" s="436"/>
      <c r="CR609" s="436"/>
      <c r="CS609" s="436"/>
      <c r="CT609" s="436"/>
      <c r="CU609" s="436"/>
      <c r="CV609" s="436"/>
      <c r="CW609" s="436"/>
      <c r="CX609" s="436"/>
      <c r="CY609" s="436"/>
      <c r="CZ609" s="436"/>
      <c r="DA609" s="436"/>
      <c r="DB609" s="436"/>
      <c r="DC609" s="436"/>
      <c r="DD609" s="436"/>
      <c r="DE609" s="436"/>
      <c r="DF609" s="436"/>
      <c r="DG609" s="436"/>
      <c r="DH609" s="436"/>
      <c r="DI609" s="436"/>
      <c r="DJ609" s="436"/>
      <c r="DK609" s="436"/>
      <c r="DL609" s="436"/>
      <c r="DM609" s="436"/>
      <c r="DN609" s="436"/>
      <c r="DO609" s="436"/>
      <c r="DP609" s="436"/>
      <c r="DQ609" s="436"/>
      <c r="DR609" s="436"/>
      <c r="DS609" s="436"/>
      <c r="DT609" s="436"/>
      <c r="DU609" s="436"/>
      <c r="DV609" s="436"/>
      <c r="DW609" s="436"/>
      <c r="DX609" s="436"/>
      <c r="DY609" s="436"/>
      <c r="DZ609" s="436"/>
      <c r="EA609" s="436"/>
      <c r="EB609" s="436"/>
      <c r="EC609" s="436"/>
      <c r="ED609" s="436"/>
      <c r="EE609" s="436"/>
      <c r="EF609" s="436"/>
      <c r="EG609" s="436"/>
      <c r="EH609" s="436"/>
      <c r="EI609" s="436"/>
      <c r="EJ609" s="436"/>
      <c r="EK609" s="436"/>
      <c r="EL609" s="436"/>
      <c r="EM609" s="436"/>
      <c r="EN609" s="436"/>
      <c r="EO609" s="436"/>
      <c r="EP609" s="436"/>
      <c r="EQ609" s="436"/>
      <c r="ER609" s="436"/>
      <c r="ES609" s="436"/>
      <c r="ET609" s="436"/>
      <c r="EU609" s="436"/>
      <c r="EV609" s="436"/>
      <c r="EW609" s="436"/>
      <c r="EX609" s="436"/>
      <c r="EY609" s="436"/>
      <c r="EZ609" s="436"/>
      <c r="FA609" s="436"/>
      <c r="FB609" s="436"/>
      <c r="FC609" s="436"/>
      <c r="FD609" s="436"/>
      <c r="FE609" s="436"/>
      <c r="FF609" s="436"/>
      <c r="FG609" s="436"/>
      <c r="FH609" s="436"/>
      <c r="FI609" s="436"/>
      <c r="FJ609" s="436"/>
      <c r="FK609" s="436"/>
      <c r="FL609" s="436"/>
      <c r="FM609" s="436"/>
      <c r="FN609" s="436"/>
      <c r="FO609" s="436"/>
      <c r="FP609" s="436"/>
      <c r="FQ609" s="436"/>
      <c r="FR609" s="436"/>
      <c r="FS609" s="436"/>
      <c r="FT609" s="436"/>
      <c r="FU609" s="436"/>
      <c r="FV609" s="436"/>
      <c r="FW609" s="436"/>
      <c r="FX609" s="436"/>
      <c r="FY609" s="436"/>
      <c r="FZ609" s="436"/>
      <c r="GA609" s="436"/>
      <c r="GB609" s="436"/>
      <c r="GC609" s="436"/>
      <c r="GD609" s="436"/>
      <c r="GE609" s="436"/>
      <c r="GF609" s="436"/>
      <c r="GG609" s="436"/>
      <c r="GH609" s="436"/>
      <c r="GI609" s="436"/>
      <c r="GJ609" s="436"/>
      <c r="GK609" s="436"/>
      <c r="GL609" s="436"/>
      <c r="GM609" s="436"/>
      <c r="GN609" s="436"/>
      <c r="GO609" s="436"/>
      <c r="GP609" s="436"/>
      <c r="GQ609" s="436"/>
      <c r="GR609" s="436"/>
      <c r="GS609" s="436"/>
      <c r="GT609" s="436"/>
      <c r="GU609" s="436"/>
      <c r="GV609" s="436"/>
      <c r="GW609" s="436"/>
      <c r="GX609" s="436"/>
      <c r="GY609" s="436"/>
      <c r="GZ609" s="436"/>
      <c r="HA609" s="436"/>
      <c r="HB609" s="436"/>
      <c r="HC609" s="436"/>
      <c r="HD609" s="436"/>
      <c r="HE609" s="436"/>
      <c r="HF609" s="436"/>
      <c r="HG609" s="436"/>
      <c r="HH609" s="436"/>
      <c r="HI609" s="436"/>
      <c r="HJ609" s="436"/>
      <c r="HK609" s="436"/>
      <c r="HL609" s="436"/>
      <c r="HM609" s="436"/>
      <c r="HN609" s="436"/>
      <c r="HO609" s="436"/>
    </row>
    <row r="610" spans="1:223" s="353" customFormat="1" ht="27.6" customHeight="1" x14ac:dyDescent="0.35">
      <c r="A610" s="436" t="s">
        <v>1500</v>
      </c>
      <c r="B610" s="429" t="s">
        <v>412</v>
      </c>
      <c r="C610" s="429"/>
      <c r="D610" s="352" t="s">
        <v>2821</v>
      </c>
      <c r="E610" s="439">
        <v>527030</v>
      </c>
      <c r="F610" s="436" t="s">
        <v>416</v>
      </c>
      <c r="G610" s="292" t="s">
        <v>353</v>
      </c>
      <c r="H610" s="292" t="s">
        <v>778</v>
      </c>
      <c r="I610" s="292">
        <v>11364</v>
      </c>
      <c r="J610" s="436"/>
      <c r="K610" s="436"/>
      <c r="L610" s="436"/>
      <c r="M610" s="440">
        <v>161360</v>
      </c>
      <c r="N610" s="280">
        <v>64436828.503597066</v>
      </c>
      <c r="O610" s="441">
        <v>0</v>
      </c>
      <c r="P610" s="441"/>
      <c r="Q610" s="441"/>
      <c r="R610" s="295">
        <f t="shared" si="27"/>
        <v>64436828.503597066</v>
      </c>
      <c r="S610" s="295"/>
      <c r="T610" s="295"/>
      <c r="U610" s="436"/>
      <c r="V610" s="436"/>
      <c r="W610" s="436"/>
      <c r="X610" s="436"/>
      <c r="Y610" s="436"/>
      <c r="Z610" s="254"/>
      <c r="AA610" s="280"/>
      <c r="AB610" s="255"/>
      <c r="AC610" s="255"/>
      <c r="AD610" s="436"/>
      <c r="AE610" s="436"/>
      <c r="AF610" s="436"/>
      <c r="AG610" s="436"/>
      <c r="AH610" s="436"/>
      <c r="AI610" s="436"/>
      <c r="AJ610" s="436"/>
      <c r="AK610" s="436"/>
      <c r="AL610" s="436"/>
      <c r="AM610" s="436"/>
      <c r="AN610" s="436"/>
      <c r="AO610" s="436"/>
      <c r="AP610" s="436"/>
      <c r="AQ610" s="436"/>
      <c r="AR610" s="436"/>
      <c r="AS610" s="436"/>
      <c r="AT610" s="436"/>
      <c r="AU610" s="436"/>
      <c r="AV610" s="436"/>
      <c r="AW610" s="436"/>
      <c r="AX610" s="436"/>
      <c r="AY610" s="436"/>
      <c r="AZ610" s="436"/>
      <c r="BA610" s="436"/>
      <c r="BB610" s="436"/>
      <c r="BC610" s="436"/>
      <c r="BD610" s="436"/>
      <c r="BE610" s="436"/>
      <c r="BF610" s="436"/>
      <c r="BG610" s="436"/>
      <c r="BH610" s="436"/>
      <c r="BI610" s="436"/>
      <c r="BJ610" s="436"/>
      <c r="BK610" s="436"/>
      <c r="BL610" s="436"/>
      <c r="BM610" s="436"/>
      <c r="BN610" s="436"/>
      <c r="BO610" s="436"/>
      <c r="BP610" s="436"/>
      <c r="BQ610" s="436"/>
      <c r="BR610" s="436"/>
      <c r="BS610" s="436"/>
      <c r="BT610" s="436"/>
      <c r="BU610" s="436"/>
      <c r="BV610" s="436"/>
      <c r="BW610" s="436"/>
      <c r="BX610" s="436"/>
      <c r="BY610" s="436"/>
      <c r="BZ610" s="436"/>
      <c r="CA610" s="436"/>
      <c r="CB610" s="436"/>
      <c r="CC610" s="436"/>
      <c r="CD610" s="436"/>
      <c r="CE610" s="436"/>
      <c r="CF610" s="436"/>
      <c r="CG610" s="436"/>
      <c r="CH610" s="436"/>
      <c r="CI610" s="436"/>
      <c r="CJ610" s="436"/>
      <c r="CK610" s="436"/>
      <c r="CL610" s="436"/>
      <c r="CM610" s="436"/>
      <c r="CN610" s="436"/>
      <c r="CO610" s="436"/>
      <c r="CP610" s="436"/>
      <c r="CQ610" s="436"/>
      <c r="CR610" s="436"/>
      <c r="CS610" s="436"/>
      <c r="CT610" s="436"/>
      <c r="CU610" s="436"/>
      <c r="CV610" s="436"/>
      <c r="CW610" s="436"/>
      <c r="CX610" s="436"/>
      <c r="CY610" s="436"/>
      <c r="CZ610" s="436"/>
      <c r="DA610" s="436"/>
      <c r="DB610" s="436"/>
      <c r="DC610" s="436"/>
      <c r="DD610" s="436"/>
      <c r="DE610" s="436"/>
      <c r="DF610" s="436"/>
      <c r="DG610" s="436"/>
      <c r="DH610" s="436"/>
      <c r="DI610" s="436"/>
      <c r="DJ610" s="436"/>
      <c r="DK610" s="436"/>
      <c r="DL610" s="436"/>
      <c r="DM610" s="436"/>
      <c r="DN610" s="436"/>
      <c r="DO610" s="436"/>
      <c r="DP610" s="436"/>
      <c r="DQ610" s="436"/>
      <c r="DR610" s="436"/>
      <c r="DS610" s="436"/>
      <c r="DT610" s="436"/>
      <c r="DU610" s="436"/>
      <c r="DV610" s="436"/>
      <c r="DW610" s="436"/>
      <c r="DX610" s="436"/>
      <c r="DY610" s="436"/>
      <c r="DZ610" s="436"/>
      <c r="EA610" s="436"/>
      <c r="EB610" s="436"/>
      <c r="EC610" s="436"/>
      <c r="ED610" s="436"/>
      <c r="EE610" s="436"/>
      <c r="EF610" s="436"/>
      <c r="EG610" s="436"/>
      <c r="EH610" s="436"/>
      <c r="EI610" s="436"/>
      <c r="EJ610" s="436"/>
      <c r="EK610" s="436"/>
      <c r="EL610" s="436"/>
      <c r="EM610" s="436"/>
      <c r="EN610" s="436"/>
      <c r="EO610" s="436"/>
      <c r="EP610" s="436"/>
      <c r="EQ610" s="436"/>
      <c r="ER610" s="436"/>
      <c r="ES610" s="436"/>
      <c r="ET610" s="436"/>
      <c r="EU610" s="436"/>
      <c r="EV610" s="436"/>
      <c r="EW610" s="436"/>
      <c r="EX610" s="436"/>
      <c r="EY610" s="436"/>
      <c r="EZ610" s="436"/>
      <c r="FA610" s="436"/>
      <c r="FB610" s="436"/>
      <c r="FC610" s="436"/>
      <c r="FD610" s="436"/>
      <c r="FE610" s="436"/>
      <c r="FF610" s="436"/>
      <c r="FG610" s="436"/>
      <c r="FH610" s="436"/>
      <c r="FI610" s="436"/>
      <c r="FJ610" s="436"/>
      <c r="FK610" s="436"/>
      <c r="FL610" s="436"/>
      <c r="FM610" s="436"/>
      <c r="FN610" s="436"/>
      <c r="FO610" s="436"/>
      <c r="FP610" s="436"/>
      <c r="FQ610" s="436"/>
      <c r="FR610" s="436"/>
      <c r="FS610" s="436"/>
      <c r="FT610" s="436"/>
      <c r="FU610" s="436"/>
      <c r="FV610" s="436"/>
      <c r="FW610" s="436"/>
      <c r="FX610" s="436"/>
      <c r="FY610" s="436"/>
      <c r="FZ610" s="436"/>
      <c r="GA610" s="436"/>
      <c r="GB610" s="436"/>
      <c r="GC610" s="436"/>
      <c r="GD610" s="436"/>
      <c r="GE610" s="436"/>
      <c r="GF610" s="436"/>
      <c r="GG610" s="436"/>
      <c r="GH610" s="436"/>
      <c r="GI610" s="436"/>
      <c r="GJ610" s="436"/>
      <c r="GK610" s="436"/>
      <c r="GL610" s="436"/>
      <c r="GM610" s="436"/>
      <c r="GN610" s="436"/>
      <c r="GO610" s="436"/>
      <c r="GP610" s="436"/>
      <c r="GQ610" s="436"/>
      <c r="GR610" s="436"/>
      <c r="GS610" s="436"/>
      <c r="GT610" s="436"/>
      <c r="GU610" s="436"/>
      <c r="GV610" s="436"/>
      <c r="GW610" s="436"/>
      <c r="GX610" s="436"/>
      <c r="GY610" s="436"/>
      <c r="GZ610" s="436"/>
      <c r="HA610" s="436"/>
      <c r="HB610" s="436"/>
      <c r="HC610" s="436"/>
      <c r="HD610" s="436"/>
      <c r="HE610" s="436"/>
      <c r="HF610" s="436"/>
      <c r="HG610" s="436"/>
      <c r="HH610" s="436"/>
      <c r="HI610" s="436"/>
      <c r="HJ610" s="436"/>
      <c r="HK610" s="436"/>
      <c r="HL610" s="436"/>
      <c r="HM610" s="436"/>
      <c r="HN610" s="436"/>
      <c r="HO610" s="436"/>
    </row>
    <row r="611" spans="1:223" s="431" customFormat="1" ht="72" customHeight="1" x14ac:dyDescent="0.35">
      <c r="A611" s="436" t="s">
        <v>1501</v>
      </c>
      <c r="B611" s="498" t="s">
        <v>413</v>
      </c>
      <c r="C611" s="498"/>
      <c r="D611" s="498" t="s">
        <v>2986</v>
      </c>
      <c r="E611" s="442" t="s">
        <v>414</v>
      </c>
      <c r="F611" s="561" t="s">
        <v>2991</v>
      </c>
      <c r="G611" s="365" t="s">
        <v>353</v>
      </c>
      <c r="H611" s="365" t="s">
        <v>778</v>
      </c>
      <c r="I611" s="365">
        <v>11364</v>
      </c>
      <c r="J611" s="436"/>
      <c r="K611" s="436"/>
      <c r="L611" s="436"/>
      <c r="M611" s="440">
        <v>54709</v>
      </c>
      <c r="N611" s="443">
        <v>4091746.7934720009</v>
      </c>
      <c r="O611" s="441">
        <v>0</v>
      </c>
      <c r="P611" s="441"/>
      <c r="Q611" s="441"/>
      <c r="R611" s="295">
        <f t="shared" si="27"/>
        <v>4091746.7934720009</v>
      </c>
      <c r="S611" s="295"/>
      <c r="T611" s="295"/>
      <c r="U611" s="436"/>
      <c r="V611" s="436"/>
      <c r="W611" s="436"/>
      <c r="X611" s="436"/>
      <c r="Y611" s="436"/>
      <c r="Z611" s="362"/>
      <c r="AA611" s="443"/>
      <c r="AB611" s="309"/>
      <c r="AC611" s="309"/>
      <c r="AD611" s="436"/>
      <c r="AE611" s="436"/>
      <c r="AF611" s="436"/>
      <c r="AG611" s="436"/>
      <c r="AH611" s="436"/>
      <c r="AI611" s="436"/>
      <c r="AJ611" s="436"/>
      <c r="AK611" s="436"/>
      <c r="AL611" s="436"/>
      <c r="AM611" s="436"/>
      <c r="AN611" s="436"/>
      <c r="AO611" s="436"/>
      <c r="AP611" s="436"/>
      <c r="AQ611" s="436"/>
      <c r="AR611" s="436"/>
      <c r="AS611" s="436"/>
      <c r="AT611" s="436"/>
      <c r="AU611" s="436"/>
      <c r="AV611" s="436"/>
      <c r="AW611" s="436"/>
      <c r="AX611" s="436"/>
      <c r="AY611" s="436"/>
      <c r="AZ611" s="436"/>
      <c r="BA611" s="436"/>
      <c r="BB611" s="436"/>
      <c r="BC611" s="436"/>
      <c r="BD611" s="436"/>
      <c r="BE611" s="436"/>
      <c r="BF611" s="436"/>
      <c r="BG611" s="436"/>
      <c r="BH611" s="436"/>
      <c r="BI611" s="436"/>
      <c r="BJ611" s="436"/>
      <c r="BK611" s="436"/>
      <c r="BL611" s="436"/>
      <c r="BM611" s="436"/>
      <c r="BN611" s="436"/>
      <c r="BO611" s="436"/>
      <c r="BP611" s="436"/>
      <c r="BQ611" s="436"/>
      <c r="BR611" s="436"/>
      <c r="BS611" s="436"/>
      <c r="BT611" s="436"/>
      <c r="BU611" s="436"/>
      <c r="BV611" s="436"/>
      <c r="BW611" s="436"/>
      <c r="BX611" s="436"/>
      <c r="BY611" s="436"/>
      <c r="BZ611" s="436"/>
      <c r="CA611" s="436"/>
      <c r="CB611" s="436"/>
      <c r="CC611" s="436"/>
      <c r="CD611" s="436"/>
      <c r="CE611" s="436"/>
      <c r="CF611" s="436"/>
      <c r="CG611" s="436"/>
      <c r="CH611" s="436"/>
      <c r="CI611" s="436"/>
      <c r="CJ611" s="436"/>
      <c r="CK611" s="436"/>
      <c r="CL611" s="436"/>
      <c r="CM611" s="436"/>
      <c r="CN611" s="436"/>
      <c r="CO611" s="436"/>
      <c r="CP611" s="436"/>
      <c r="CQ611" s="436"/>
      <c r="CR611" s="436"/>
      <c r="CS611" s="436"/>
      <c r="CT611" s="436"/>
      <c r="CU611" s="436"/>
      <c r="CV611" s="436"/>
      <c r="CW611" s="436"/>
      <c r="CX611" s="436"/>
      <c r="CY611" s="436"/>
      <c r="CZ611" s="436"/>
      <c r="DA611" s="436"/>
      <c r="DB611" s="436"/>
      <c r="DC611" s="436"/>
      <c r="DD611" s="436"/>
      <c r="DE611" s="436"/>
      <c r="DF611" s="436"/>
      <c r="DG611" s="436"/>
      <c r="DH611" s="436"/>
      <c r="DI611" s="436"/>
      <c r="DJ611" s="436"/>
      <c r="DK611" s="436"/>
      <c r="DL611" s="436"/>
      <c r="DM611" s="436"/>
      <c r="DN611" s="436"/>
      <c r="DO611" s="436"/>
      <c r="DP611" s="436"/>
      <c r="DQ611" s="436"/>
      <c r="DR611" s="436"/>
      <c r="DS611" s="436"/>
      <c r="DT611" s="436"/>
      <c r="DU611" s="436"/>
      <c r="DV611" s="436"/>
      <c r="DW611" s="436"/>
      <c r="DX611" s="436"/>
      <c r="DY611" s="436"/>
      <c r="DZ611" s="436"/>
      <c r="EA611" s="436"/>
      <c r="EB611" s="436"/>
      <c r="EC611" s="436"/>
      <c r="ED611" s="436"/>
      <c r="EE611" s="436"/>
      <c r="EF611" s="436"/>
      <c r="EG611" s="436"/>
      <c r="EH611" s="436"/>
      <c r="EI611" s="436"/>
      <c r="EJ611" s="436"/>
      <c r="EK611" s="436"/>
      <c r="EL611" s="436"/>
      <c r="EM611" s="436"/>
      <c r="EN611" s="436"/>
      <c r="EO611" s="436"/>
      <c r="EP611" s="436"/>
      <c r="EQ611" s="436"/>
      <c r="ER611" s="436"/>
      <c r="ES611" s="436"/>
      <c r="ET611" s="436"/>
      <c r="EU611" s="436"/>
      <c r="EV611" s="436"/>
      <c r="EW611" s="436"/>
      <c r="EX611" s="436"/>
      <c r="EY611" s="436"/>
      <c r="EZ611" s="436"/>
      <c r="FA611" s="436"/>
      <c r="FB611" s="436"/>
      <c r="FC611" s="436"/>
      <c r="FD611" s="436"/>
      <c r="FE611" s="436"/>
      <c r="FF611" s="436"/>
      <c r="FG611" s="436"/>
      <c r="FH611" s="436"/>
      <c r="FI611" s="436"/>
      <c r="FJ611" s="436"/>
      <c r="FK611" s="436"/>
      <c r="FL611" s="436"/>
      <c r="FM611" s="436"/>
      <c r="FN611" s="436"/>
      <c r="FO611" s="436"/>
      <c r="FP611" s="436"/>
      <c r="FQ611" s="436"/>
      <c r="FR611" s="436"/>
      <c r="FS611" s="436"/>
      <c r="FT611" s="436"/>
      <c r="FU611" s="436"/>
      <c r="FV611" s="436"/>
      <c r="FW611" s="436"/>
      <c r="FX611" s="436"/>
      <c r="FY611" s="436"/>
      <c r="FZ611" s="436"/>
      <c r="GA611" s="436"/>
      <c r="GB611" s="436"/>
      <c r="GC611" s="436"/>
      <c r="GD611" s="436"/>
      <c r="GE611" s="436"/>
      <c r="GF611" s="436"/>
      <c r="GG611" s="436"/>
      <c r="GH611" s="436"/>
      <c r="GI611" s="436"/>
      <c r="GJ611" s="436"/>
      <c r="GK611" s="436"/>
      <c r="GL611" s="436"/>
      <c r="GM611" s="436"/>
      <c r="GN611" s="436"/>
      <c r="GO611" s="436"/>
      <c r="GP611" s="436"/>
      <c r="GQ611" s="436"/>
      <c r="GR611" s="436"/>
      <c r="GS611" s="436"/>
      <c r="GT611" s="436"/>
      <c r="GU611" s="436"/>
      <c r="GV611" s="436"/>
      <c r="GW611" s="436"/>
      <c r="GX611" s="436"/>
      <c r="GY611" s="436"/>
      <c r="GZ611" s="436"/>
      <c r="HA611" s="436"/>
      <c r="HB611" s="436"/>
      <c r="HC611" s="436"/>
      <c r="HD611" s="436"/>
      <c r="HE611" s="436"/>
      <c r="HF611" s="436"/>
      <c r="HG611" s="436"/>
      <c r="HH611" s="436"/>
      <c r="HI611" s="436"/>
      <c r="HJ611" s="436"/>
      <c r="HK611" s="436"/>
      <c r="HL611" s="436"/>
      <c r="HM611" s="436"/>
      <c r="HN611" s="436"/>
      <c r="HO611" s="436"/>
    </row>
    <row r="612" spans="1:223" s="431" customFormat="1" ht="46.5" x14ac:dyDescent="0.35">
      <c r="A612" s="436"/>
      <c r="B612" s="498" t="s">
        <v>3289</v>
      </c>
      <c r="C612" s="498"/>
      <c r="D612" s="498"/>
      <c r="E612" s="442" t="s">
        <v>3286</v>
      </c>
      <c r="F612" s="561" t="s">
        <v>3290</v>
      </c>
      <c r="G612" s="365" t="s">
        <v>3291</v>
      </c>
      <c r="H612" s="365" t="s">
        <v>778</v>
      </c>
      <c r="I612" s="365">
        <v>11364</v>
      </c>
      <c r="J612" s="436" t="s">
        <v>3288</v>
      </c>
      <c r="K612" s="436" t="s">
        <v>3287</v>
      </c>
      <c r="L612" s="436" t="s">
        <v>2048</v>
      </c>
      <c r="M612" s="440">
        <v>11330</v>
      </c>
      <c r="N612" s="443">
        <v>11300000</v>
      </c>
      <c r="O612" s="441"/>
      <c r="P612" s="441"/>
      <c r="Q612" s="441"/>
      <c r="R612" s="295">
        <v>11300000</v>
      </c>
      <c r="S612" s="295"/>
      <c r="T612" s="295"/>
      <c r="U612" s="436">
        <v>25</v>
      </c>
      <c r="V612" s="436">
        <v>3</v>
      </c>
      <c r="W612" s="436">
        <v>1957</v>
      </c>
      <c r="X612" s="436">
        <v>0</v>
      </c>
      <c r="Y612" s="436">
        <v>0</v>
      </c>
      <c r="Z612" s="362"/>
      <c r="AA612" s="443"/>
      <c r="AB612" s="309"/>
      <c r="AC612" s="309"/>
      <c r="AD612" s="436"/>
      <c r="AE612" s="436"/>
      <c r="AF612" s="436"/>
      <c r="AG612" s="436"/>
      <c r="AH612" s="436"/>
      <c r="AI612" s="436"/>
      <c r="AJ612" s="436"/>
      <c r="AK612" s="436"/>
      <c r="AL612" s="436"/>
      <c r="AM612" s="436"/>
      <c r="AN612" s="436"/>
      <c r="AO612" s="436"/>
      <c r="AP612" s="436"/>
      <c r="AQ612" s="436"/>
      <c r="AR612" s="436"/>
      <c r="AS612" s="436"/>
      <c r="AT612" s="436"/>
      <c r="AU612" s="436"/>
      <c r="AV612" s="436"/>
      <c r="AW612" s="436"/>
      <c r="AX612" s="436"/>
      <c r="AY612" s="436"/>
      <c r="AZ612" s="436"/>
      <c r="BA612" s="436"/>
      <c r="BB612" s="436"/>
      <c r="BC612" s="436"/>
      <c r="BD612" s="436"/>
      <c r="BE612" s="436"/>
      <c r="BF612" s="436"/>
      <c r="BG612" s="436"/>
      <c r="BH612" s="436"/>
      <c r="BI612" s="436"/>
      <c r="BJ612" s="436"/>
      <c r="BK612" s="436"/>
      <c r="BL612" s="436"/>
      <c r="BM612" s="436"/>
      <c r="BN612" s="436"/>
      <c r="BO612" s="436"/>
      <c r="BP612" s="436"/>
      <c r="BQ612" s="436"/>
      <c r="BR612" s="436"/>
      <c r="BS612" s="436"/>
      <c r="BT612" s="436"/>
      <c r="BU612" s="436"/>
      <c r="BV612" s="436"/>
      <c r="BW612" s="436"/>
      <c r="BX612" s="436"/>
      <c r="BY612" s="436"/>
      <c r="BZ612" s="436"/>
      <c r="CA612" s="436"/>
      <c r="CB612" s="436"/>
      <c r="CC612" s="436"/>
      <c r="CD612" s="436"/>
      <c r="CE612" s="436"/>
      <c r="CF612" s="436"/>
      <c r="CG612" s="436"/>
      <c r="CH612" s="436"/>
      <c r="CI612" s="436"/>
      <c r="CJ612" s="436"/>
      <c r="CK612" s="436"/>
      <c r="CL612" s="436"/>
      <c r="CM612" s="436"/>
      <c r="CN612" s="436"/>
      <c r="CO612" s="436"/>
      <c r="CP612" s="436"/>
      <c r="CQ612" s="436"/>
      <c r="CR612" s="436"/>
      <c r="CS612" s="436"/>
      <c r="CT612" s="436"/>
      <c r="CU612" s="436"/>
      <c r="CV612" s="436"/>
      <c r="CW612" s="436"/>
      <c r="CX612" s="436"/>
      <c r="CY612" s="436"/>
      <c r="CZ612" s="436"/>
      <c r="DA612" s="436"/>
      <c r="DB612" s="436"/>
      <c r="DC612" s="436"/>
      <c r="DD612" s="436"/>
      <c r="DE612" s="436"/>
      <c r="DF612" s="436"/>
      <c r="DG612" s="436"/>
      <c r="DH612" s="436"/>
      <c r="DI612" s="436"/>
      <c r="DJ612" s="436"/>
      <c r="DK612" s="436"/>
      <c r="DL612" s="436"/>
      <c r="DM612" s="436"/>
      <c r="DN612" s="436"/>
      <c r="DO612" s="436"/>
      <c r="DP612" s="436"/>
      <c r="DQ612" s="436"/>
      <c r="DR612" s="436"/>
      <c r="DS612" s="436"/>
      <c r="DT612" s="436"/>
      <c r="DU612" s="436"/>
      <c r="DV612" s="436"/>
      <c r="DW612" s="436"/>
      <c r="DX612" s="436"/>
      <c r="DY612" s="436"/>
      <c r="DZ612" s="436"/>
      <c r="EA612" s="436"/>
      <c r="EB612" s="436"/>
      <c r="EC612" s="436"/>
      <c r="ED612" s="436"/>
      <c r="EE612" s="436"/>
      <c r="EF612" s="436"/>
      <c r="EG612" s="436"/>
      <c r="EH612" s="436"/>
      <c r="EI612" s="436"/>
      <c r="EJ612" s="436"/>
      <c r="EK612" s="436"/>
      <c r="EL612" s="436"/>
      <c r="EM612" s="436"/>
      <c r="EN612" s="436"/>
      <c r="EO612" s="436"/>
      <c r="EP612" s="436"/>
      <c r="EQ612" s="436"/>
      <c r="ER612" s="436"/>
      <c r="ES612" s="436"/>
      <c r="ET612" s="436"/>
      <c r="EU612" s="436"/>
      <c r="EV612" s="436"/>
      <c r="EW612" s="436"/>
      <c r="EX612" s="436"/>
      <c r="EY612" s="436"/>
      <c r="EZ612" s="436"/>
      <c r="FA612" s="436"/>
      <c r="FB612" s="436"/>
      <c r="FC612" s="436"/>
      <c r="FD612" s="436"/>
      <c r="FE612" s="436"/>
      <c r="FF612" s="436"/>
      <c r="FG612" s="436"/>
      <c r="FH612" s="436"/>
      <c r="FI612" s="436"/>
      <c r="FJ612" s="436"/>
      <c r="FK612" s="436"/>
      <c r="FL612" s="436"/>
      <c r="FM612" s="436"/>
      <c r="FN612" s="436"/>
      <c r="FO612" s="436"/>
      <c r="FP612" s="436"/>
      <c r="FQ612" s="436"/>
      <c r="FR612" s="436"/>
      <c r="FS612" s="436"/>
      <c r="FT612" s="436"/>
      <c r="FU612" s="436"/>
      <c r="FV612" s="436"/>
      <c r="FW612" s="436"/>
      <c r="FX612" s="436"/>
      <c r="FY612" s="436"/>
      <c r="FZ612" s="436"/>
      <c r="GA612" s="436"/>
      <c r="GB612" s="436"/>
      <c r="GC612" s="436"/>
      <c r="GD612" s="436"/>
      <c r="GE612" s="436"/>
      <c r="GF612" s="436"/>
      <c r="GG612" s="436"/>
      <c r="GH612" s="436"/>
      <c r="GI612" s="436"/>
      <c r="GJ612" s="436"/>
      <c r="GK612" s="436"/>
      <c r="GL612" s="436"/>
      <c r="GM612" s="436"/>
      <c r="GN612" s="436"/>
      <c r="GO612" s="436"/>
      <c r="GP612" s="436"/>
      <c r="GQ612" s="436"/>
      <c r="GR612" s="436"/>
      <c r="GS612" s="436"/>
      <c r="GT612" s="436"/>
      <c r="GU612" s="436"/>
      <c r="GV612" s="436"/>
      <c r="GW612" s="436"/>
      <c r="GX612" s="436"/>
      <c r="GY612" s="436"/>
      <c r="GZ612" s="436"/>
      <c r="HA612" s="436"/>
      <c r="HB612" s="436"/>
      <c r="HC612" s="436"/>
      <c r="HD612" s="436"/>
      <c r="HE612" s="436"/>
      <c r="HF612" s="436"/>
      <c r="HG612" s="436"/>
      <c r="HH612" s="436"/>
      <c r="HI612" s="436"/>
      <c r="HJ612" s="436"/>
      <c r="HK612" s="436"/>
      <c r="HL612" s="436"/>
      <c r="HM612" s="436"/>
      <c r="HN612" s="436"/>
      <c r="HO612" s="436"/>
    </row>
    <row r="613" spans="1:223" s="255" customFormat="1" ht="27.6" customHeight="1" x14ac:dyDescent="0.35">
      <c r="A613" s="446"/>
      <c r="B613" s="289" t="s">
        <v>1457</v>
      </c>
      <c r="C613" s="289" t="s">
        <v>2725</v>
      </c>
      <c r="D613" s="289" t="s">
        <v>2976</v>
      </c>
      <c r="E613" s="299" t="s">
        <v>2734</v>
      </c>
      <c r="F613" s="291" t="s">
        <v>2438</v>
      </c>
      <c r="G613" s="292" t="s">
        <v>337</v>
      </c>
      <c r="H613" s="292" t="s">
        <v>778</v>
      </c>
      <c r="I613" s="292">
        <v>10021</v>
      </c>
      <c r="J613" s="293" t="s">
        <v>942</v>
      </c>
      <c r="K613" s="241"/>
      <c r="L613" s="293" t="s">
        <v>2439</v>
      </c>
      <c r="M613" s="294">
        <v>162778</v>
      </c>
      <c r="N613" s="280">
        <v>27540603.417600002</v>
      </c>
      <c r="O613" s="280">
        <v>8640299.2000000011</v>
      </c>
      <c r="P613" s="280">
        <v>0</v>
      </c>
      <c r="Q613" s="280"/>
      <c r="R613" s="295">
        <f>SUM(N613:Q613)</f>
        <v>36180902.617600001</v>
      </c>
      <c r="S613" s="295"/>
      <c r="T613" s="295"/>
      <c r="U613" s="253">
        <v>25</v>
      </c>
      <c r="V613" s="253">
        <v>9</v>
      </c>
      <c r="W613" s="253">
        <v>1929</v>
      </c>
      <c r="X613" s="297">
        <v>1</v>
      </c>
      <c r="Y613" s="348">
        <v>1</v>
      </c>
      <c r="Z613" s="254"/>
      <c r="AA613" s="280"/>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c r="HG613" s="241"/>
      <c r="HH613" s="241"/>
      <c r="HI613" s="241"/>
      <c r="HJ613" s="241"/>
      <c r="HK613" s="241"/>
      <c r="HL613" s="241"/>
      <c r="HM613" s="241"/>
      <c r="HN613" s="241"/>
      <c r="HO613" s="241"/>
    </row>
    <row r="614" spans="1:223" s="255" customFormat="1" ht="27.6" customHeight="1" x14ac:dyDescent="0.35">
      <c r="A614" s="420"/>
      <c r="B614" s="289" t="s">
        <v>1710</v>
      </c>
      <c r="C614" s="289" t="s">
        <v>2725</v>
      </c>
      <c r="D614" s="289"/>
      <c r="E614" s="299" t="s">
        <v>1711</v>
      </c>
      <c r="F614" s="291" t="s">
        <v>2285</v>
      </c>
      <c r="G614" s="292" t="s">
        <v>337</v>
      </c>
      <c r="H614" s="292" t="s">
        <v>778</v>
      </c>
      <c r="I614" s="292">
        <v>10010</v>
      </c>
      <c r="J614" s="293" t="s">
        <v>1830</v>
      </c>
      <c r="K614" s="241"/>
      <c r="L614" s="241"/>
      <c r="N614" s="296"/>
      <c r="O614" s="296"/>
      <c r="P614" s="296"/>
      <c r="Q614" s="296"/>
      <c r="R614" s="295"/>
      <c r="S614" s="295"/>
      <c r="T614" s="295"/>
      <c r="U614" s="253"/>
      <c r="V614" s="253"/>
      <c r="W614" s="253"/>
      <c r="X614" s="282"/>
      <c r="Y614" s="253"/>
      <c r="Z614" s="254"/>
      <c r="AA614" s="254"/>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c r="HG614" s="241"/>
      <c r="HH614" s="241"/>
      <c r="HI614" s="241"/>
      <c r="HJ614" s="241"/>
      <c r="HK614" s="241"/>
      <c r="HL614" s="241"/>
      <c r="HM614" s="241"/>
      <c r="HN614" s="241"/>
      <c r="HO614" s="241"/>
    </row>
    <row r="615" spans="1:223" s="255" customFormat="1" ht="27.6" customHeight="1" x14ac:dyDescent="0.35">
      <c r="A615" s="420"/>
      <c r="B615" s="289" t="s">
        <v>1512</v>
      </c>
      <c r="C615" s="289" t="s">
        <v>2725</v>
      </c>
      <c r="D615" s="289" t="s">
        <v>2823</v>
      </c>
      <c r="E615" s="299" t="s">
        <v>1517</v>
      </c>
      <c r="F615" s="291" t="s">
        <v>1514</v>
      </c>
      <c r="G615" s="292" t="s">
        <v>337</v>
      </c>
      <c r="H615" s="292" t="s">
        <v>778</v>
      </c>
      <c r="I615" s="292">
        <v>10010</v>
      </c>
      <c r="J615" s="293" t="s">
        <v>1513</v>
      </c>
      <c r="K615" s="293" t="s">
        <v>981</v>
      </c>
      <c r="L615" s="293" t="s">
        <v>1847</v>
      </c>
      <c r="M615" s="294">
        <v>330000</v>
      </c>
      <c r="N615" s="280">
        <v>172610993.16210333</v>
      </c>
      <c r="O615" s="280">
        <v>6772126.4000000004</v>
      </c>
      <c r="P615" s="296"/>
      <c r="Q615" s="296"/>
      <c r="R615" s="295">
        <f t="shared" ref="R615:R619" si="28">SUM(N615:Q615)</f>
        <v>179383119.56210333</v>
      </c>
      <c r="S615" s="295"/>
      <c r="T615" s="295"/>
      <c r="U615" s="253">
        <v>25</v>
      </c>
      <c r="V615" s="253">
        <v>4</v>
      </c>
      <c r="W615" s="253">
        <v>1996</v>
      </c>
      <c r="X615" s="282"/>
      <c r="Y615" s="253"/>
      <c r="Z615" s="254"/>
      <c r="AA615" s="280"/>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c r="HG615" s="241"/>
      <c r="HH615" s="241"/>
      <c r="HI615" s="241"/>
      <c r="HJ615" s="241"/>
      <c r="HK615" s="241"/>
      <c r="HL615" s="241"/>
      <c r="HM615" s="241"/>
      <c r="HN615" s="241"/>
      <c r="HO615" s="241"/>
    </row>
    <row r="616" spans="1:223" s="255" customFormat="1" ht="27.6" customHeight="1" x14ac:dyDescent="0.35">
      <c r="A616" s="420"/>
      <c r="B616" s="289" t="s">
        <v>1516</v>
      </c>
      <c r="C616" s="289" t="s">
        <v>2725</v>
      </c>
      <c r="D616" s="352" t="s">
        <v>2826</v>
      </c>
      <c r="E616" s="299" t="s">
        <v>1518</v>
      </c>
      <c r="F616" s="291" t="s">
        <v>1519</v>
      </c>
      <c r="G616" s="292" t="s">
        <v>337</v>
      </c>
      <c r="H616" s="292" t="s">
        <v>778</v>
      </c>
      <c r="I616" s="292">
        <v>10010</v>
      </c>
      <c r="J616" s="293" t="s">
        <v>1515</v>
      </c>
      <c r="K616" s="293" t="s">
        <v>981</v>
      </c>
      <c r="L616" s="293" t="s">
        <v>53</v>
      </c>
      <c r="M616" s="294">
        <v>785000</v>
      </c>
      <c r="N616" s="280">
        <v>392235993.31132817</v>
      </c>
      <c r="O616" s="280">
        <v>17012048.560000002</v>
      </c>
      <c r="P616" s="296"/>
      <c r="Q616" s="296"/>
      <c r="R616" s="295">
        <f t="shared" si="28"/>
        <v>409248041.87132818</v>
      </c>
      <c r="S616" s="295"/>
      <c r="T616" s="295"/>
      <c r="U616" s="253">
        <v>25</v>
      </c>
      <c r="V616" s="253">
        <v>4</v>
      </c>
      <c r="W616" s="253">
        <v>2001</v>
      </c>
      <c r="X616" s="282"/>
      <c r="Y616" s="253"/>
      <c r="Z616" s="254"/>
      <c r="AA616" s="280"/>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c r="HG616" s="241"/>
      <c r="HH616" s="241"/>
      <c r="HI616" s="241"/>
      <c r="HJ616" s="241"/>
      <c r="HK616" s="241"/>
      <c r="HL616" s="241"/>
      <c r="HM616" s="241"/>
      <c r="HN616" s="241"/>
      <c r="HO616" s="241"/>
    </row>
    <row r="617" spans="1:223" s="255" customFormat="1" ht="48" customHeight="1" x14ac:dyDescent="0.35">
      <c r="A617" s="420"/>
      <c r="B617" s="289" t="s">
        <v>2506</v>
      </c>
      <c r="C617" s="289"/>
      <c r="D617" s="352" t="s">
        <v>2977</v>
      </c>
      <c r="E617" s="299" t="s">
        <v>2503</v>
      </c>
      <c r="F617" s="291" t="s">
        <v>2446</v>
      </c>
      <c r="G617" s="292" t="s">
        <v>354</v>
      </c>
      <c r="H617" s="292" t="s">
        <v>778</v>
      </c>
      <c r="I617" s="292">
        <v>10010</v>
      </c>
      <c r="J617" s="293" t="s">
        <v>2445</v>
      </c>
      <c r="K617" s="293" t="s">
        <v>981</v>
      </c>
      <c r="L617" s="293" t="s">
        <v>2447</v>
      </c>
      <c r="M617" s="294">
        <v>273610</v>
      </c>
      <c r="N617" s="280">
        <v>393437191.68000001</v>
      </c>
      <c r="O617" s="280">
        <v>21016944</v>
      </c>
      <c r="P617" s="296"/>
      <c r="Q617" s="296"/>
      <c r="R617" s="295">
        <f t="shared" si="28"/>
        <v>414454135.68000001</v>
      </c>
      <c r="S617" s="295"/>
      <c r="T617" s="295"/>
      <c r="U617" s="253">
        <v>25</v>
      </c>
      <c r="V617" s="253">
        <v>4</v>
      </c>
      <c r="W617" s="253">
        <v>1929</v>
      </c>
      <c r="X617" s="449" t="s">
        <v>2545</v>
      </c>
      <c r="Y617" s="348">
        <v>1</v>
      </c>
      <c r="Z617" s="254"/>
      <c r="AA617" s="280"/>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c r="HG617" s="241"/>
      <c r="HH617" s="241"/>
      <c r="HI617" s="241"/>
      <c r="HJ617" s="241"/>
      <c r="HK617" s="241"/>
      <c r="HL617" s="241"/>
      <c r="HM617" s="241"/>
      <c r="HN617" s="241"/>
      <c r="HO617" s="241"/>
    </row>
    <row r="618" spans="1:223" s="255" customFormat="1" ht="27.6" customHeight="1" x14ac:dyDescent="0.35">
      <c r="A618" s="420"/>
      <c r="B618" s="289" t="s">
        <v>2507</v>
      </c>
      <c r="C618" s="289"/>
      <c r="D618" s="352" t="s">
        <v>2824</v>
      </c>
      <c r="E618" s="299" t="s">
        <v>2504</v>
      </c>
      <c r="F618" s="291" t="s">
        <v>2449</v>
      </c>
      <c r="G618" s="292" t="s">
        <v>354</v>
      </c>
      <c r="H618" s="292" t="s">
        <v>778</v>
      </c>
      <c r="I618" s="292">
        <v>10010</v>
      </c>
      <c r="J618" s="293" t="s">
        <v>2448</v>
      </c>
      <c r="K618" s="293" t="s">
        <v>981</v>
      </c>
      <c r="L618" s="293" t="s">
        <v>2450</v>
      </c>
      <c r="M618" s="294">
        <v>85000</v>
      </c>
      <c r="N618" s="280">
        <v>111473870.97600001</v>
      </c>
      <c r="O618" s="280">
        <v>11676080</v>
      </c>
      <c r="P618" s="296"/>
      <c r="Q618" s="296"/>
      <c r="R618" s="295">
        <f t="shared" si="28"/>
        <v>123149950.97600001</v>
      </c>
      <c r="S618" s="295"/>
      <c r="T618" s="295"/>
      <c r="U618" s="253">
        <v>25</v>
      </c>
      <c r="V618" s="253">
        <v>4</v>
      </c>
      <c r="W618" s="253">
        <v>1939</v>
      </c>
      <c r="X618" s="282" t="s">
        <v>2481</v>
      </c>
      <c r="Y618" s="348">
        <v>1</v>
      </c>
      <c r="Z618" s="254"/>
      <c r="AA618" s="280"/>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c r="HG618" s="241"/>
      <c r="HH618" s="241"/>
      <c r="HI618" s="241"/>
      <c r="HJ618" s="241"/>
      <c r="HK618" s="241"/>
      <c r="HL618" s="241"/>
      <c r="HM618" s="241"/>
      <c r="HN618" s="241"/>
      <c r="HO618" s="241"/>
    </row>
    <row r="619" spans="1:223" s="255" customFormat="1" ht="27.6" customHeight="1" x14ac:dyDescent="0.35">
      <c r="A619" s="420"/>
      <c r="B619" s="289" t="s">
        <v>2508</v>
      </c>
      <c r="C619" s="289"/>
      <c r="D619" s="352" t="s">
        <v>2825</v>
      </c>
      <c r="E619" s="299" t="s">
        <v>2505</v>
      </c>
      <c r="F619" s="291" t="s">
        <v>2452</v>
      </c>
      <c r="G619" s="292" t="s">
        <v>354</v>
      </c>
      <c r="H619" s="292" t="s">
        <v>778</v>
      </c>
      <c r="I619" s="292">
        <v>10010</v>
      </c>
      <c r="J619" s="293" t="s">
        <v>2451</v>
      </c>
      <c r="K619" s="293" t="s">
        <v>981</v>
      </c>
      <c r="L619" s="293" t="s">
        <v>2453</v>
      </c>
      <c r="M619" s="294">
        <v>31774</v>
      </c>
      <c r="N619" s="280">
        <v>41966633.779200003</v>
      </c>
      <c r="O619" s="280">
        <v>4670432</v>
      </c>
      <c r="P619" s="296"/>
      <c r="Q619" s="296"/>
      <c r="R619" s="295">
        <f t="shared" si="28"/>
        <v>46637065.779200003</v>
      </c>
      <c r="S619" s="295"/>
      <c r="T619" s="295"/>
      <c r="U619" s="253">
        <v>25</v>
      </c>
      <c r="V619" s="253">
        <v>4</v>
      </c>
      <c r="W619" s="253">
        <v>1913</v>
      </c>
      <c r="X619" s="282" t="s">
        <v>2480</v>
      </c>
      <c r="Y619" s="348">
        <v>1</v>
      </c>
      <c r="Z619" s="254"/>
      <c r="AA619" s="280"/>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c r="HG619" s="241"/>
      <c r="HH619" s="241"/>
      <c r="HI619" s="241"/>
      <c r="HJ619" s="241"/>
      <c r="HK619" s="241"/>
      <c r="HL619" s="241"/>
      <c r="HM619" s="241"/>
      <c r="HN619" s="241"/>
      <c r="HO619" s="241"/>
    </row>
    <row r="620" spans="1:223" s="255" customFormat="1" ht="27.6" customHeight="1" x14ac:dyDescent="0.35">
      <c r="A620" s="426"/>
      <c r="B620" s="289" t="s">
        <v>307</v>
      </c>
      <c r="C620" s="289" t="s">
        <v>2725</v>
      </c>
      <c r="D620" s="289"/>
      <c r="E620" s="299" t="s">
        <v>308</v>
      </c>
      <c r="F620" s="291" t="s">
        <v>1526</v>
      </c>
      <c r="G620" s="292" t="s">
        <v>1990</v>
      </c>
      <c r="H620" s="292" t="s">
        <v>778</v>
      </c>
      <c r="I620" s="292">
        <v>11210</v>
      </c>
      <c r="J620" s="293" t="s">
        <v>1525</v>
      </c>
      <c r="K620" s="241"/>
      <c r="L620" s="241"/>
      <c r="N620" s="296"/>
      <c r="O620" s="296"/>
      <c r="P620" s="296"/>
      <c r="Q620" s="296"/>
      <c r="R620" s="295"/>
      <c r="S620" s="295"/>
      <c r="T620" s="295"/>
      <c r="U620" s="253"/>
      <c r="V620" s="253"/>
      <c r="W620" s="253"/>
      <c r="X620" s="282"/>
      <c r="Y620" s="253"/>
      <c r="Z620" s="254"/>
      <c r="AA620" s="254"/>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c r="HG620" s="241"/>
      <c r="HH620" s="241"/>
      <c r="HI620" s="241"/>
      <c r="HJ620" s="241"/>
      <c r="HK620" s="241"/>
      <c r="HL620" s="241"/>
      <c r="HM620" s="241"/>
      <c r="HN620" s="241"/>
      <c r="HO620" s="241"/>
    </row>
    <row r="621" spans="1:223" s="255" customFormat="1" ht="27.6" customHeight="1" x14ac:dyDescent="0.35">
      <c r="A621" s="420"/>
      <c r="B621" s="289" t="s">
        <v>1947</v>
      </c>
      <c r="C621" s="289" t="s">
        <v>2725</v>
      </c>
      <c r="D621" s="289" t="s">
        <v>2827</v>
      </c>
      <c r="E621" s="299" t="s">
        <v>1948</v>
      </c>
      <c r="F621" s="291" t="s">
        <v>99</v>
      </c>
      <c r="G621" s="292" t="s">
        <v>1990</v>
      </c>
      <c r="H621" s="292" t="s">
        <v>778</v>
      </c>
      <c r="I621" s="292">
        <v>11210</v>
      </c>
      <c r="J621" s="293" t="s">
        <v>2057</v>
      </c>
      <c r="K621" s="293" t="s">
        <v>981</v>
      </c>
      <c r="L621" s="293" t="s">
        <v>1542</v>
      </c>
      <c r="M621" s="294">
        <v>301600</v>
      </c>
      <c r="N621" s="280">
        <v>103532650.76586336</v>
      </c>
      <c r="O621" s="280">
        <v>7589452.0000000009</v>
      </c>
      <c r="P621" s="296"/>
      <c r="Q621" s="296"/>
      <c r="R621" s="295">
        <f t="shared" ref="R621:R639" si="29">SUM(N621:Q621)</f>
        <v>111122102.76586336</v>
      </c>
      <c r="S621" s="295"/>
      <c r="T621" s="295"/>
      <c r="U621" s="253">
        <v>25</v>
      </c>
      <c r="V621" s="253">
        <v>4</v>
      </c>
      <c r="W621" s="253">
        <v>1937</v>
      </c>
      <c r="X621" s="282"/>
      <c r="Y621" s="253"/>
      <c r="Z621" s="254"/>
      <c r="AA621" s="280"/>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c r="HG621" s="241"/>
      <c r="HH621" s="241"/>
      <c r="HI621" s="241"/>
      <c r="HJ621" s="241"/>
      <c r="HK621" s="241"/>
      <c r="HL621" s="241"/>
      <c r="HM621" s="241"/>
      <c r="HN621" s="241"/>
      <c r="HO621" s="241"/>
    </row>
    <row r="622" spans="1:223" ht="27.6" customHeight="1" x14ac:dyDescent="0.35">
      <c r="A622" s="420"/>
      <c r="B622" s="289" t="s">
        <v>2058</v>
      </c>
      <c r="C622" s="289" t="s">
        <v>2725</v>
      </c>
      <c r="D622" s="352" t="s">
        <v>2828</v>
      </c>
      <c r="E622" s="299" t="s">
        <v>2059</v>
      </c>
      <c r="F622" s="291" t="s">
        <v>98</v>
      </c>
      <c r="G622" s="292" t="s">
        <v>1990</v>
      </c>
      <c r="H622" s="292" t="s">
        <v>778</v>
      </c>
      <c r="I622" s="292">
        <v>11210</v>
      </c>
      <c r="J622" s="293" t="s">
        <v>2060</v>
      </c>
      <c r="K622" s="293" t="s">
        <v>1872</v>
      </c>
      <c r="L622" s="293" t="s">
        <v>1542</v>
      </c>
      <c r="M622" s="294">
        <v>302300</v>
      </c>
      <c r="N622" s="280">
        <v>108624420.47565989</v>
      </c>
      <c r="O622" s="280">
        <v>41774679.024000004</v>
      </c>
      <c r="P622" s="296"/>
      <c r="Q622" s="296"/>
      <c r="R622" s="295">
        <f t="shared" si="29"/>
        <v>150399099.4996599</v>
      </c>
      <c r="S622" s="295"/>
      <c r="T622" s="295"/>
      <c r="U622" s="253">
        <v>25</v>
      </c>
      <c r="V622" s="253">
        <v>4</v>
      </c>
      <c r="W622" s="253">
        <v>1937</v>
      </c>
      <c r="X622" s="282"/>
      <c r="AA622" s="280"/>
    </row>
    <row r="623" spans="1:223" ht="27.6" customHeight="1" x14ac:dyDescent="0.35">
      <c r="A623" s="420"/>
      <c r="B623" s="289" t="s">
        <v>2061</v>
      </c>
      <c r="C623" s="289" t="s">
        <v>2725</v>
      </c>
      <c r="D623" s="352" t="s">
        <v>2830</v>
      </c>
      <c r="E623" s="299" t="s">
        <v>2062</v>
      </c>
      <c r="F623" s="291" t="s">
        <v>1520</v>
      </c>
      <c r="G623" s="292" t="s">
        <v>1990</v>
      </c>
      <c r="H623" s="292" t="s">
        <v>778</v>
      </c>
      <c r="I623" s="292">
        <v>11210</v>
      </c>
      <c r="J623" s="293" t="s">
        <v>2063</v>
      </c>
      <c r="K623" s="293" t="s">
        <v>1872</v>
      </c>
      <c r="L623" s="293" t="s">
        <v>1542</v>
      </c>
      <c r="M623" s="294">
        <v>264680</v>
      </c>
      <c r="N623" s="280">
        <v>101835394.19593117</v>
      </c>
      <c r="O623" s="280">
        <v>41774679.024000004</v>
      </c>
      <c r="P623" s="296"/>
      <c r="Q623" s="296"/>
      <c r="R623" s="295">
        <f t="shared" si="29"/>
        <v>143610073.21993119</v>
      </c>
      <c r="S623" s="295"/>
      <c r="T623" s="295"/>
      <c r="U623" s="253">
        <v>25</v>
      </c>
      <c r="V623" s="253">
        <v>4</v>
      </c>
      <c r="W623" s="253">
        <v>1971</v>
      </c>
      <c r="X623" s="282"/>
      <c r="AA623" s="280"/>
    </row>
    <row r="624" spans="1:223" ht="27.6" customHeight="1" x14ac:dyDescent="0.35">
      <c r="A624" s="420"/>
      <c r="B624" s="289" t="s">
        <v>100</v>
      </c>
      <c r="C624" s="289" t="s">
        <v>2725</v>
      </c>
      <c r="D624" s="352" t="s">
        <v>2831</v>
      </c>
      <c r="E624" s="299" t="s">
        <v>2064</v>
      </c>
      <c r="F624" s="291" t="s">
        <v>102</v>
      </c>
      <c r="G624" s="292" t="s">
        <v>1990</v>
      </c>
      <c r="H624" s="292" t="s">
        <v>778</v>
      </c>
      <c r="I624" s="292">
        <v>11210</v>
      </c>
      <c r="J624" s="293" t="s">
        <v>101</v>
      </c>
      <c r="K624" s="293" t="s">
        <v>981</v>
      </c>
      <c r="L624" s="293" t="s">
        <v>1542</v>
      </c>
      <c r="M624" s="294">
        <v>187190</v>
      </c>
      <c r="N624" s="280">
        <v>101835394.19593117</v>
      </c>
      <c r="O624" s="280">
        <v>5546138</v>
      </c>
      <c r="P624" s="296"/>
      <c r="Q624" s="296"/>
      <c r="R624" s="295">
        <f t="shared" si="29"/>
        <v>107381532.19593117</v>
      </c>
      <c r="S624" s="295"/>
      <c r="T624" s="295"/>
      <c r="U624" s="253">
        <v>25</v>
      </c>
      <c r="V624" s="253">
        <v>4</v>
      </c>
      <c r="W624" s="253">
        <v>1937</v>
      </c>
      <c r="X624" s="282"/>
      <c r="AA624" s="280"/>
    </row>
    <row r="625" spans="1:29" ht="27.6" customHeight="1" x14ac:dyDescent="0.35">
      <c r="A625" s="420"/>
      <c r="B625" s="289" t="s">
        <v>2065</v>
      </c>
      <c r="C625" s="289" t="s">
        <v>2725</v>
      </c>
      <c r="D625" s="352" t="s">
        <v>2833</v>
      </c>
      <c r="E625" s="299" t="s">
        <v>2066</v>
      </c>
      <c r="F625" s="291" t="s">
        <v>1044</v>
      </c>
      <c r="G625" s="292" t="s">
        <v>1990</v>
      </c>
      <c r="H625" s="292" t="s">
        <v>778</v>
      </c>
      <c r="I625" s="292">
        <v>11210</v>
      </c>
      <c r="J625" s="293" t="s">
        <v>2067</v>
      </c>
      <c r="K625" s="293" t="s">
        <v>981</v>
      </c>
      <c r="L625" s="293" t="s">
        <v>1542</v>
      </c>
      <c r="M625" s="294">
        <v>150418</v>
      </c>
      <c r="N625" s="280">
        <v>54312210.237829946</v>
      </c>
      <c r="O625" s="280">
        <v>1658003.36</v>
      </c>
      <c r="P625" s="296"/>
      <c r="Q625" s="296"/>
      <c r="R625" s="295">
        <f t="shared" si="29"/>
        <v>55970213.597829945</v>
      </c>
      <c r="S625" s="295"/>
      <c r="T625" s="295"/>
      <c r="U625" s="253">
        <v>25</v>
      </c>
      <c r="V625" s="253">
        <v>4</v>
      </c>
      <c r="W625" s="253">
        <v>1971</v>
      </c>
      <c r="X625" s="282"/>
      <c r="AA625" s="280"/>
    </row>
    <row r="626" spans="1:29" ht="27.6" customHeight="1" x14ac:dyDescent="0.35">
      <c r="A626" s="420"/>
      <c r="B626" s="289" t="s">
        <v>2068</v>
      </c>
      <c r="C626" s="289" t="s">
        <v>2725</v>
      </c>
      <c r="D626" s="352" t="s">
        <v>2829</v>
      </c>
      <c r="E626" s="299" t="s">
        <v>761</v>
      </c>
      <c r="F626" s="291" t="s">
        <v>1045</v>
      </c>
      <c r="G626" s="292" t="s">
        <v>1990</v>
      </c>
      <c r="H626" s="292" t="s">
        <v>778</v>
      </c>
      <c r="I626" s="292">
        <v>11210</v>
      </c>
      <c r="J626" s="293" t="s">
        <v>762</v>
      </c>
      <c r="K626" s="293" t="s">
        <v>1872</v>
      </c>
      <c r="L626" s="293" t="s">
        <v>1542</v>
      </c>
      <c r="M626" s="294">
        <v>143000</v>
      </c>
      <c r="N626" s="280">
        <v>33945131.398643717</v>
      </c>
      <c r="O626" s="280">
        <v>3409415.3600000008</v>
      </c>
      <c r="P626" s="296"/>
      <c r="Q626" s="296"/>
      <c r="R626" s="295">
        <f t="shared" si="29"/>
        <v>37354546.758643717</v>
      </c>
      <c r="S626" s="295"/>
      <c r="T626" s="295"/>
      <c r="U626" s="253">
        <v>25</v>
      </c>
      <c r="V626" s="253">
        <v>4</v>
      </c>
      <c r="W626" s="253">
        <v>1963</v>
      </c>
      <c r="X626" s="282"/>
      <c r="AA626" s="280"/>
    </row>
    <row r="627" spans="1:29" ht="27.6" customHeight="1" x14ac:dyDescent="0.35">
      <c r="A627" s="420"/>
      <c r="B627" s="289" t="s">
        <v>1047</v>
      </c>
      <c r="C627" s="289" t="s">
        <v>2725</v>
      </c>
      <c r="D627" s="352" t="s">
        <v>2835</v>
      </c>
      <c r="E627" s="299" t="s">
        <v>2735</v>
      </c>
      <c r="F627" s="291" t="s">
        <v>1046</v>
      </c>
      <c r="G627" s="292" t="s">
        <v>1990</v>
      </c>
      <c r="H627" s="292" t="s">
        <v>778</v>
      </c>
      <c r="I627" s="292">
        <v>11210</v>
      </c>
      <c r="J627" s="293" t="s">
        <v>1048</v>
      </c>
      <c r="K627" s="293" t="s">
        <v>1872</v>
      </c>
      <c r="L627" s="350" t="s">
        <v>763</v>
      </c>
      <c r="M627" s="366">
        <v>155860</v>
      </c>
      <c r="N627" s="280">
        <v>28853361.688847162</v>
      </c>
      <c r="O627" s="280">
        <v>5522785.8399999999</v>
      </c>
      <c r="P627" s="296"/>
      <c r="Q627" s="296"/>
      <c r="R627" s="295">
        <f t="shared" si="29"/>
        <v>34376147.528847158</v>
      </c>
      <c r="S627" s="295"/>
      <c r="T627" s="295"/>
      <c r="U627" s="253">
        <v>25</v>
      </c>
      <c r="V627" s="253">
        <v>4</v>
      </c>
      <c r="W627" s="253">
        <v>1953</v>
      </c>
      <c r="X627" s="282"/>
      <c r="AA627" s="280"/>
    </row>
    <row r="628" spans="1:29" ht="27.6" customHeight="1" x14ac:dyDescent="0.35">
      <c r="A628" s="420"/>
      <c r="B628" s="289" t="s">
        <v>2035</v>
      </c>
      <c r="C628" s="289" t="s">
        <v>2725</v>
      </c>
      <c r="D628" s="352" t="s">
        <v>2839</v>
      </c>
      <c r="E628" s="299">
        <v>602010</v>
      </c>
      <c r="F628" s="291" t="s">
        <v>2034</v>
      </c>
      <c r="G628" s="292" t="s">
        <v>1990</v>
      </c>
      <c r="H628" s="292" t="s">
        <v>778</v>
      </c>
      <c r="I628" s="292">
        <v>11210</v>
      </c>
      <c r="J628" s="293" t="s">
        <v>2036</v>
      </c>
      <c r="K628" s="293" t="s">
        <v>1541</v>
      </c>
      <c r="L628" s="293" t="s">
        <v>1365</v>
      </c>
      <c r="M628" s="294">
        <v>3960</v>
      </c>
      <c r="N628" s="280">
        <v>3903690.1108440277</v>
      </c>
      <c r="O628" s="280">
        <v>233521.60000000003</v>
      </c>
      <c r="R628" s="295">
        <f t="shared" si="29"/>
        <v>4137211.7108440278</v>
      </c>
      <c r="S628" s="295"/>
      <c r="T628" s="295"/>
      <c r="U628" s="253">
        <v>8</v>
      </c>
      <c r="V628" s="253">
        <v>1</v>
      </c>
      <c r="W628" s="253">
        <v>1933</v>
      </c>
      <c r="X628" s="282"/>
      <c r="AA628" s="280"/>
    </row>
    <row r="629" spans="1:29" ht="27.6" customHeight="1" x14ac:dyDescent="0.35">
      <c r="A629" s="420"/>
      <c r="B629" s="289" t="s">
        <v>764</v>
      </c>
      <c r="C629" s="289" t="s">
        <v>2725</v>
      </c>
      <c r="D629" s="352" t="s">
        <v>2840</v>
      </c>
      <c r="E629" s="299" t="s">
        <v>765</v>
      </c>
      <c r="F629" s="291" t="s">
        <v>1049</v>
      </c>
      <c r="G629" s="292" t="s">
        <v>1990</v>
      </c>
      <c r="H629" s="292" t="s">
        <v>778</v>
      </c>
      <c r="I629" s="292">
        <v>11210</v>
      </c>
      <c r="J629" s="293" t="s">
        <v>766</v>
      </c>
      <c r="K629" s="293" t="s">
        <v>981</v>
      </c>
      <c r="L629" s="293" t="s">
        <v>1847</v>
      </c>
      <c r="M629" s="294">
        <v>254636</v>
      </c>
      <c r="N629" s="280">
        <v>88257341.636473671</v>
      </c>
      <c r="O629" s="280">
        <v>7309226.080000001</v>
      </c>
      <c r="P629" s="296"/>
      <c r="Q629" s="296"/>
      <c r="R629" s="295">
        <f t="shared" si="29"/>
        <v>95566567.716473669</v>
      </c>
      <c r="S629" s="295"/>
      <c r="T629" s="295"/>
      <c r="U629" s="253">
        <v>25</v>
      </c>
      <c r="V629" s="253">
        <v>4</v>
      </c>
      <c r="W629" s="253">
        <v>1971</v>
      </c>
      <c r="X629" s="282"/>
      <c r="AA629" s="280"/>
    </row>
    <row r="630" spans="1:29" ht="27.6" customHeight="1" x14ac:dyDescent="0.35">
      <c r="A630" s="420"/>
      <c r="B630" s="289" t="s">
        <v>1056</v>
      </c>
      <c r="C630" s="289" t="s">
        <v>2725</v>
      </c>
      <c r="D630" s="352" t="s">
        <v>2834</v>
      </c>
      <c r="E630" s="450" t="s">
        <v>2736</v>
      </c>
      <c r="F630" s="291" t="s">
        <v>1050</v>
      </c>
      <c r="G630" s="292" t="s">
        <v>1990</v>
      </c>
      <c r="H630" s="292" t="s">
        <v>778</v>
      </c>
      <c r="I630" s="292">
        <v>11210</v>
      </c>
      <c r="J630" s="350" t="s">
        <v>1349</v>
      </c>
      <c r="K630" s="241" t="s">
        <v>250</v>
      </c>
      <c r="L630" s="241" t="s">
        <v>1882</v>
      </c>
      <c r="M630" s="255">
        <v>7500</v>
      </c>
      <c r="N630" s="280">
        <v>2206433.5409118417</v>
      </c>
      <c r="O630" s="280">
        <v>583804</v>
      </c>
      <c r="P630" s="280"/>
      <c r="Q630" s="280"/>
      <c r="R630" s="295">
        <f t="shared" si="29"/>
        <v>2790237.5409118417</v>
      </c>
      <c r="S630" s="295"/>
      <c r="T630" s="295"/>
      <c r="U630" s="253">
        <v>1</v>
      </c>
      <c r="V630" s="253">
        <v>1</v>
      </c>
      <c r="W630" s="253">
        <v>1960</v>
      </c>
      <c r="X630" s="282"/>
      <c r="AA630" s="280"/>
    </row>
    <row r="631" spans="1:29" s="431" customFormat="1" ht="27.6" customHeight="1" x14ac:dyDescent="0.35">
      <c r="A631" s="564"/>
      <c r="B631" s="498" t="s">
        <v>2096</v>
      </c>
      <c r="C631" s="498"/>
      <c r="D631" s="498" t="s">
        <v>2987</v>
      </c>
      <c r="E631" s="571" t="s">
        <v>2082</v>
      </c>
      <c r="F631" s="488" t="s">
        <v>102</v>
      </c>
      <c r="G631" s="365" t="s">
        <v>1990</v>
      </c>
      <c r="H631" s="365" t="s">
        <v>778</v>
      </c>
      <c r="I631" s="365">
        <v>11210</v>
      </c>
      <c r="J631" s="452"/>
      <c r="M631" s="569">
        <v>261305</v>
      </c>
      <c r="N631" s="281">
        <v>101475320.4781056</v>
      </c>
      <c r="O631" s="566">
        <v>0</v>
      </c>
      <c r="P631" s="566"/>
      <c r="Q631" s="566"/>
      <c r="R631" s="295">
        <f t="shared" si="29"/>
        <v>101475320.4781056</v>
      </c>
      <c r="S631" s="295"/>
      <c r="T631" s="295"/>
      <c r="X631" s="432"/>
      <c r="Z631" s="362"/>
      <c r="AA631" s="281"/>
      <c r="AB631" s="309"/>
      <c r="AC631" s="309"/>
    </row>
    <row r="632" spans="1:29" s="431" customFormat="1" ht="27.6" customHeight="1" x14ac:dyDescent="0.35">
      <c r="A632" s="564"/>
      <c r="B632" s="498" t="s">
        <v>2097</v>
      </c>
      <c r="C632" s="498"/>
      <c r="D632" s="352" t="s">
        <v>2978</v>
      </c>
      <c r="E632" s="571">
        <v>602015</v>
      </c>
      <c r="F632" s="488" t="s">
        <v>2084</v>
      </c>
      <c r="G632" s="365" t="s">
        <v>1990</v>
      </c>
      <c r="H632" s="365" t="s">
        <v>778</v>
      </c>
      <c r="I632" s="365">
        <v>11210</v>
      </c>
      <c r="J632" s="452"/>
      <c r="M632" s="569">
        <v>32580</v>
      </c>
      <c r="N632" s="281">
        <v>5919393.6945561608</v>
      </c>
      <c r="O632" s="566">
        <v>0</v>
      </c>
      <c r="P632" s="566"/>
      <c r="Q632" s="566"/>
      <c r="R632" s="295">
        <f t="shared" si="29"/>
        <v>5919393.6945561608</v>
      </c>
      <c r="S632" s="295"/>
      <c r="T632" s="295"/>
      <c r="X632" s="432"/>
      <c r="Z632" s="362"/>
      <c r="AA632" s="281"/>
      <c r="AB632" s="309"/>
      <c r="AC632" s="309"/>
    </row>
    <row r="633" spans="1:29" s="431" customFormat="1" ht="27.6" customHeight="1" x14ac:dyDescent="0.35">
      <c r="A633" s="564"/>
      <c r="B633" s="498" t="s">
        <v>2098</v>
      </c>
      <c r="C633" s="498"/>
      <c r="D633" s="369" t="s">
        <v>2832</v>
      </c>
      <c r="E633" s="571">
        <v>602004</v>
      </c>
      <c r="F633" s="488" t="s">
        <v>1044</v>
      </c>
      <c r="G633" s="365" t="s">
        <v>1990</v>
      </c>
      <c r="H633" s="365" t="s">
        <v>778</v>
      </c>
      <c r="I633" s="365">
        <v>11210</v>
      </c>
      <c r="J633" s="452"/>
      <c r="M633" s="569">
        <v>279660</v>
      </c>
      <c r="N633" s="281">
        <v>103673952.42179792</v>
      </c>
      <c r="O633" s="566">
        <v>0</v>
      </c>
      <c r="P633" s="566"/>
      <c r="Q633" s="566"/>
      <c r="R633" s="295">
        <f t="shared" si="29"/>
        <v>103673952.42179792</v>
      </c>
      <c r="S633" s="295"/>
      <c r="T633" s="295"/>
      <c r="X633" s="432"/>
      <c r="Z633" s="362"/>
      <c r="AA633" s="281"/>
      <c r="AB633" s="309"/>
      <c r="AC633" s="309"/>
    </row>
    <row r="634" spans="1:29" s="353" customFormat="1" ht="27.6" customHeight="1" x14ac:dyDescent="0.35">
      <c r="A634" s="428"/>
      <c r="B634" s="429" t="s">
        <v>2099</v>
      </c>
      <c r="C634" s="429"/>
      <c r="D634" s="352" t="s">
        <v>2836</v>
      </c>
      <c r="E634" s="451">
        <v>602008</v>
      </c>
      <c r="F634" s="434" t="s">
        <v>2085</v>
      </c>
      <c r="G634" s="292" t="s">
        <v>1990</v>
      </c>
      <c r="H634" s="292" t="s">
        <v>778</v>
      </c>
      <c r="I634" s="292">
        <v>11210</v>
      </c>
      <c r="J634" s="452"/>
      <c r="M634" s="355">
        <v>23080</v>
      </c>
      <c r="N634" s="280">
        <v>13530042.730414081</v>
      </c>
      <c r="O634" s="356">
        <v>0</v>
      </c>
      <c r="P634" s="356"/>
      <c r="Q634" s="356"/>
      <c r="R634" s="295">
        <f t="shared" si="29"/>
        <v>13530042.730414081</v>
      </c>
      <c r="S634" s="295"/>
      <c r="T634" s="295"/>
      <c r="U634" s="431"/>
      <c r="V634" s="431"/>
      <c r="W634" s="431"/>
      <c r="X634" s="432"/>
      <c r="Y634" s="431"/>
      <c r="Z634" s="254"/>
      <c r="AA634" s="280"/>
      <c r="AB634" s="255"/>
      <c r="AC634" s="255"/>
    </row>
    <row r="635" spans="1:29" s="353" customFormat="1" ht="27.6" customHeight="1" x14ac:dyDescent="0.35">
      <c r="A635" s="428"/>
      <c r="B635" s="429" t="s">
        <v>2100</v>
      </c>
      <c r="C635" s="429"/>
      <c r="D635" s="352" t="s">
        <v>2838</v>
      </c>
      <c r="E635" s="451" t="s">
        <v>2083</v>
      </c>
      <c r="F635" s="434" t="s">
        <v>2085</v>
      </c>
      <c r="G635" s="292" t="s">
        <v>1990</v>
      </c>
      <c r="H635" s="292" t="s">
        <v>778</v>
      </c>
      <c r="I635" s="292">
        <v>11210</v>
      </c>
      <c r="J635" s="452"/>
      <c r="M635" s="355">
        <v>9117</v>
      </c>
      <c r="N635" s="356">
        <v>4228138.3532544002</v>
      </c>
      <c r="O635" s="356">
        <v>0</v>
      </c>
      <c r="P635" s="356"/>
      <c r="Q635" s="356"/>
      <c r="R635" s="295">
        <f t="shared" si="29"/>
        <v>4228138.3532544002</v>
      </c>
      <c r="S635" s="295"/>
      <c r="T635" s="295"/>
      <c r="U635" s="431"/>
      <c r="V635" s="431"/>
      <c r="W635" s="431"/>
      <c r="X635" s="432"/>
      <c r="Y635" s="431"/>
      <c r="Z635" s="254"/>
      <c r="AA635" s="356"/>
      <c r="AB635" s="255"/>
      <c r="AC635" s="255"/>
    </row>
    <row r="636" spans="1:29" s="353" customFormat="1" ht="27.6" customHeight="1" x14ac:dyDescent="0.35">
      <c r="A636" s="428"/>
      <c r="B636" s="429" t="s">
        <v>2396</v>
      </c>
      <c r="C636" s="429"/>
      <c r="D636" s="352" t="s">
        <v>2836</v>
      </c>
      <c r="E636" s="451">
        <v>602024</v>
      </c>
      <c r="F636" s="434" t="s">
        <v>2395</v>
      </c>
      <c r="G636" s="292" t="s">
        <v>1990</v>
      </c>
      <c r="H636" s="292" t="s">
        <v>778</v>
      </c>
      <c r="I636" s="292">
        <v>11211</v>
      </c>
      <c r="J636" s="452"/>
      <c r="M636" s="355">
        <v>1025</v>
      </c>
      <c r="N636" s="356">
        <v>1714074.6984192003</v>
      </c>
      <c r="O636" s="356">
        <v>0</v>
      </c>
      <c r="P636" s="356"/>
      <c r="Q636" s="356"/>
      <c r="R636" s="295">
        <f t="shared" si="29"/>
        <v>1714074.6984192003</v>
      </c>
      <c r="S636" s="295"/>
      <c r="T636" s="295"/>
      <c r="U636" s="431">
        <v>25</v>
      </c>
      <c r="V636" s="431">
        <v>9</v>
      </c>
      <c r="W636" s="431">
        <v>1964</v>
      </c>
      <c r="X636" s="432">
        <v>0</v>
      </c>
      <c r="Y636" s="431">
        <v>0</v>
      </c>
      <c r="Z636" s="254"/>
      <c r="AA636" s="356"/>
      <c r="AB636" s="255"/>
      <c r="AC636" s="255"/>
    </row>
    <row r="637" spans="1:29" s="353" customFormat="1" ht="27.6" customHeight="1" x14ac:dyDescent="0.35">
      <c r="A637" s="428"/>
      <c r="B637" s="429" t="s">
        <v>2487</v>
      </c>
      <c r="C637" s="429"/>
      <c r="D637" s="352" t="s">
        <v>2841</v>
      </c>
      <c r="E637" s="451">
        <v>602014</v>
      </c>
      <c r="F637" s="434" t="s">
        <v>2412</v>
      </c>
      <c r="G637" s="292" t="s">
        <v>1990</v>
      </c>
      <c r="H637" s="292" t="s">
        <v>778</v>
      </c>
      <c r="I637" s="292">
        <v>11210</v>
      </c>
      <c r="J637" s="452" t="s">
        <v>2413</v>
      </c>
      <c r="K637" s="293" t="s">
        <v>981</v>
      </c>
      <c r="L637" s="453" t="s">
        <v>1880</v>
      </c>
      <c r="M637" s="355">
        <v>145875</v>
      </c>
      <c r="N637" s="356">
        <v>136603834.88479903</v>
      </c>
      <c r="O637" s="356">
        <v>0</v>
      </c>
      <c r="P637" s="356"/>
      <c r="Q637" s="356"/>
      <c r="R637" s="295">
        <f t="shared" si="29"/>
        <v>136603834.88479903</v>
      </c>
      <c r="S637" s="295"/>
      <c r="T637" s="295"/>
      <c r="U637" s="431">
        <v>25</v>
      </c>
      <c r="V637" s="431">
        <v>4</v>
      </c>
      <c r="W637" s="431">
        <v>2009</v>
      </c>
      <c r="X637" s="454">
        <v>1</v>
      </c>
      <c r="Y637" s="455">
        <v>1</v>
      </c>
      <c r="Z637" s="254"/>
      <c r="AA637" s="356"/>
      <c r="AB637" s="255"/>
      <c r="AC637" s="255"/>
    </row>
    <row r="638" spans="1:29" s="353" customFormat="1" ht="27.6" customHeight="1" x14ac:dyDescent="0.35">
      <c r="A638" s="428"/>
      <c r="B638" s="429" t="s">
        <v>2488</v>
      </c>
      <c r="C638" s="429"/>
      <c r="D638" s="352" t="s">
        <v>2837</v>
      </c>
      <c r="E638" s="451">
        <v>602009</v>
      </c>
      <c r="F638" s="434" t="s">
        <v>2454</v>
      </c>
      <c r="G638" s="292" t="s">
        <v>1990</v>
      </c>
      <c r="H638" s="292" t="s">
        <v>778</v>
      </c>
      <c r="I638" s="292">
        <v>11210</v>
      </c>
      <c r="J638" s="452" t="s">
        <v>2115</v>
      </c>
      <c r="K638" s="293" t="s">
        <v>981</v>
      </c>
      <c r="L638" s="453" t="s">
        <v>2365</v>
      </c>
      <c r="M638" s="355">
        <v>81738</v>
      </c>
      <c r="N638" s="356">
        <v>85769307.786240011</v>
      </c>
      <c r="O638" s="356">
        <v>4670432</v>
      </c>
      <c r="P638" s="356"/>
      <c r="Q638" s="356"/>
      <c r="R638" s="295">
        <f t="shared" si="29"/>
        <v>90439739.786240011</v>
      </c>
      <c r="S638" s="295"/>
      <c r="T638" s="295"/>
      <c r="U638" s="431"/>
      <c r="V638" s="431"/>
      <c r="W638" s="431">
        <v>1965</v>
      </c>
      <c r="X638" s="432"/>
      <c r="Y638" s="431"/>
      <c r="Z638" s="254"/>
      <c r="AA638" s="356"/>
      <c r="AB638" s="255"/>
      <c r="AC638" s="255"/>
    </row>
    <row r="639" spans="1:29" s="353" customFormat="1" ht="27.6" customHeight="1" x14ac:dyDescent="0.35">
      <c r="A639" s="428"/>
      <c r="B639" s="558" t="s">
        <v>2748</v>
      </c>
      <c r="C639" s="429"/>
      <c r="D639" s="352" t="s">
        <v>2842</v>
      </c>
      <c r="E639" s="451" t="s">
        <v>2747</v>
      </c>
      <c r="F639" s="434" t="s">
        <v>2740</v>
      </c>
      <c r="G639" s="292" t="s">
        <v>1990</v>
      </c>
      <c r="H639" s="292" t="s">
        <v>778</v>
      </c>
      <c r="I639" s="292">
        <v>11210</v>
      </c>
      <c r="J639" s="559" t="s">
        <v>2741</v>
      </c>
      <c r="K639" s="392" t="s">
        <v>2742</v>
      </c>
      <c r="L639" s="308" t="s">
        <v>1882</v>
      </c>
      <c r="M639" s="355">
        <v>62000</v>
      </c>
      <c r="N639" s="356">
        <v>88400000</v>
      </c>
      <c r="O639" s="356">
        <v>10400000</v>
      </c>
      <c r="P639" s="356">
        <v>15000000</v>
      </c>
      <c r="Q639" s="356"/>
      <c r="R639" s="295">
        <f t="shared" si="29"/>
        <v>113800000</v>
      </c>
      <c r="S639" s="295"/>
      <c r="T639" s="295"/>
      <c r="U639" s="431">
        <v>25</v>
      </c>
      <c r="V639" s="431">
        <v>4</v>
      </c>
      <c r="W639" s="431">
        <v>2018</v>
      </c>
      <c r="X639" s="454">
        <v>1</v>
      </c>
      <c r="Y639" s="455">
        <v>1</v>
      </c>
      <c r="Z639" s="254"/>
      <c r="AA639" s="356"/>
      <c r="AB639" s="255"/>
      <c r="AC639" s="255"/>
    </row>
    <row r="640" spans="1:29" ht="27.6" customHeight="1" x14ac:dyDescent="0.35">
      <c r="A640" s="426"/>
      <c r="B640" s="289" t="s">
        <v>768</v>
      </c>
      <c r="C640" s="289" t="s">
        <v>2725</v>
      </c>
      <c r="D640" s="289"/>
      <c r="E640" s="299" t="s">
        <v>769</v>
      </c>
      <c r="F640" s="291" t="s">
        <v>2279</v>
      </c>
      <c r="G640" s="292" t="s">
        <v>354</v>
      </c>
      <c r="H640" s="292" t="s">
        <v>778</v>
      </c>
      <c r="I640" s="292">
        <v>11210</v>
      </c>
      <c r="J640" s="293" t="s">
        <v>770</v>
      </c>
      <c r="K640" s="241"/>
      <c r="L640" s="241"/>
      <c r="M640" s="255"/>
      <c r="N640" s="280"/>
      <c r="O640" s="280"/>
      <c r="P640" s="280"/>
      <c r="Q640" s="280"/>
      <c r="R640" s="295"/>
      <c r="S640" s="295"/>
      <c r="T640" s="295"/>
      <c r="U640" s="253"/>
      <c r="V640" s="253"/>
      <c r="W640" s="253"/>
      <c r="X640" s="282"/>
    </row>
    <row r="641" spans="1:29" ht="27.6" customHeight="1" x14ac:dyDescent="0.35">
      <c r="A641" s="420"/>
      <c r="B641" s="289" t="s">
        <v>771</v>
      </c>
      <c r="C641" s="289" t="s">
        <v>2725</v>
      </c>
      <c r="D641" s="289" t="s">
        <v>2843</v>
      </c>
      <c r="E641" s="299" t="s">
        <v>772</v>
      </c>
      <c r="F641" s="291" t="s">
        <v>1052</v>
      </c>
      <c r="G641" s="292" t="s">
        <v>354</v>
      </c>
      <c r="H641" s="292" t="s">
        <v>778</v>
      </c>
      <c r="I641" s="292">
        <v>10031</v>
      </c>
      <c r="J641" s="293" t="s">
        <v>773</v>
      </c>
      <c r="K641" s="293" t="s">
        <v>981</v>
      </c>
      <c r="L641" s="293" t="s">
        <v>1076</v>
      </c>
      <c r="M641" s="294">
        <v>296393</v>
      </c>
      <c r="N641" s="280">
        <v>168028400.42328644</v>
      </c>
      <c r="O641" s="280">
        <v>6538604.7999999998</v>
      </c>
      <c r="P641" s="296"/>
      <c r="Q641" s="296"/>
      <c r="R641" s="295">
        <f t="shared" ref="R641:R659" si="30">SUM(N641:Q641)</f>
        <v>174567005.22328645</v>
      </c>
      <c r="S641" s="295"/>
      <c r="T641" s="295"/>
      <c r="U641" s="253">
        <v>25</v>
      </c>
      <c r="V641" s="253">
        <v>4</v>
      </c>
      <c r="W641" s="253">
        <v>1907</v>
      </c>
      <c r="X641" s="282"/>
      <c r="AA641" s="280"/>
    </row>
    <row r="642" spans="1:29" ht="27.6" customHeight="1" x14ac:dyDescent="0.35">
      <c r="A642" s="420"/>
      <c r="B642" s="289" t="s">
        <v>2226</v>
      </c>
      <c r="C642" s="289" t="s">
        <v>2725</v>
      </c>
      <c r="D642" s="352" t="s">
        <v>2844</v>
      </c>
      <c r="E642" s="299" t="s">
        <v>774</v>
      </c>
      <c r="F642" s="291" t="s">
        <v>1051</v>
      </c>
      <c r="G642" s="292" t="s">
        <v>354</v>
      </c>
      <c r="H642" s="292" t="s">
        <v>778</v>
      </c>
      <c r="I642" s="292">
        <v>10031</v>
      </c>
      <c r="J642" s="293" t="s">
        <v>2227</v>
      </c>
      <c r="K642" s="293" t="s">
        <v>981</v>
      </c>
      <c r="L642" s="293" t="s">
        <v>1542</v>
      </c>
      <c r="M642" s="294">
        <v>102504</v>
      </c>
      <c r="N642" s="280">
        <v>64495749.657423072</v>
      </c>
      <c r="O642" s="280">
        <v>2165912.8400000003</v>
      </c>
      <c r="P642" s="296"/>
      <c r="Q642" s="296"/>
      <c r="R642" s="295">
        <f t="shared" si="30"/>
        <v>66661662.497423075</v>
      </c>
      <c r="S642" s="295"/>
      <c r="T642" s="295"/>
      <c r="U642" s="253">
        <v>25</v>
      </c>
      <c r="V642" s="253">
        <v>4</v>
      </c>
      <c r="W642" s="253">
        <v>1907</v>
      </c>
      <c r="X642" s="282"/>
      <c r="AA642" s="280"/>
    </row>
    <row r="643" spans="1:29" ht="27.6" customHeight="1" x14ac:dyDescent="0.35">
      <c r="A643" s="420"/>
      <c r="B643" s="289" t="s">
        <v>1055</v>
      </c>
      <c r="C643" s="289" t="s">
        <v>2725</v>
      </c>
      <c r="D643" s="352" t="s">
        <v>2846</v>
      </c>
      <c r="E643" s="299" t="s">
        <v>1053</v>
      </c>
      <c r="F643" s="291" t="s">
        <v>1054</v>
      </c>
      <c r="G643" s="292" t="s">
        <v>354</v>
      </c>
      <c r="H643" s="292" t="s">
        <v>778</v>
      </c>
      <c r="I643" s="292">
        <v>10031</v>
      </c>
      <c r="J643" s="293" t="s">
        <v>1753</v>
      </c>
      <c r="K643" s="293" t="s">
        <v>981</v>
      </c>
      <c r="L643" s="293" t="s">
        <v>794</v>
      </c>
      <c r="M643" s="294">
        <v>90816</v>
      </c>
      <c r="N643" s="280">
        <v>64495749.657423072</v>
      </c>
      <c r="O643" s="280">
        <v>2718191.4240000001</v>
      </c>
      <c r="P643" s="296"/>
      <c r="Q643" s="296"/>
      <c r="R643" s="295">
        <f t="shared" si="30"/>
        <v>67213941.081423074</v>
      </c>
      <c r="S643" s="295"/>
      <c r="T643" s="295"/>
      <c r="U643" s="253">
        <v>25</v>
      </c>
      <c r="V643" s="253">
        <v>4</v>
      </c>
      <c r="W643" s="253">
        <v>1907</v>
      </c>
      <c r="X643" s="282"/>
      <c r="AA643" s="280"/>
    </row>
    <row r="644" spans="1:29" ht="27.6" customHeight="1" x14ac:dyDescent="0.35">
      <c r="A644" s="420"/>
      <c r="B644" s="289" t="s">
        <v>1754</v>
      </c>
      <c r="C644" s="289" t="s">
        <v>2725</v>
      </c>
      <c r="D644" s="352" t="s">
        <v>2847</v>
      </c>
      <c r="E644" s="299" t="s">
        <v>1755</v>
      </c>
      <c r="F644" s="291" t="s">
        <v>1057</v>
      </c>
      <c r="G644" s="292" t="s">
        <v>354</v>
      </c>
      <c r="H644" s="292" t="s">
        <v>778</v>
      </c>
      <c r="I644" s="292">
        <v>10031</v>
      </c>
      <c r="J644" s="293" t="s">
        <v>1756</v>
      </c>
      <c r="K644" s="293" t="s">
        <v>981</v>
      </c>
      <c r="L644" s="293" t="s">
        <v>1365</v>
      </c>
      <c r="M644" s="294">
        <v>52277</v>
      </c>
      <c r="N644" s="280">
        <v>33096503.113677625</v>
      </c>
      <c r="O644" s="280">
        <v>899058.16000000015</v>
      </c>
      <c r="P644" s="296"/>
      <c r="Q644" s="296"/>
      <c r="R644" s="295">
        <f t="shared" si="30"/>
        <v>33995561.273677625</v>
      </c>
      <c r="S644" s="295"/>
      <c r="T644" s="295"/>
      <c r="U644" s="253">
        <v>25</v>
      </c>
      <c r="V644" s="253">
        <v>4</v>
      </c>
      <c r="W644" s="253">
        <v>1907</v>
      </c>
      <c r="X644" s="282"/>
      <c r="AA644" s="280"/>
    </row>
    <row r="645" spans="1:29" ht="27.6" customHeight="1" x14ac:dyDescent="0.35">
      <c r="A645" s="420"/>
      <c r="B645" s="289" t="s">
        <v>943</v>
      </c>
      <c r="C645" s="289" t="s">
        <v>2725</v>
      </c>
      <c r="D645" s="352" t="s">
        <v>2849</v>
      </c>
      <c r="E645" s="299" t="s">
        <v>944</v>
      </c>
      <c r="F645" s="291" t="s">
        <v>1058</v>
      </c>
      <c r="G645" s="292" t="s">
        <v>354</v>
      </c>
      <c r="H645" s="292" t="s">
        <v>778</v>
      </c>
      <c r="I645" s="292">
        <v>10031</v>
      </c>
      <c r="J645" s="293" t="s">
        <v>945</v>
      </c>
      <c r="K645" s="293" t="s">
        <v>232</v>
      </c>
      <c r="L645" s="293" t="s">
        <v>1365</v>
      </c>
      <c r="M645" s="294">
        <v>58684</v>
      </c>
      <c r="N645" s="280">
        <v>18669822.269254047</v>
      </c>
      <c r="O645" s="280">
        <v>770621.28</v>
      </c>
      <c r="P645" s="296"/>
      <c r="Q645" s="296"/>
      <c r="R645" s="295">
        <f t="shared" si="30"/>
        <v>19440443.549254049</v>
      </c>
      <c r="S645" s="295"/>
      <c r="T645" s="295"/>
      <c r="U645" s="253">
        <v>25</v>
      </c>
      <c r="V645" s="253">
        <v>4</v>
      </c>
      <c r="W645" s="253">
        <v>1907</v>
      </c>
      <c r="X645" s="282"/>
      <c r="AA645" s="280"/>
    </row>
    <row r="646" spans="1:29" ht="27.6" customHeight="1" x14ac:dyDescent="0.35">
      <c r="A646" s="420"/>
      <c r="B646" s="289" t="s">
        <v>1068</v>
      </c>
      <c r="C646" s="289" t="s">
        <v>2725</v>
      </c>
      <c r="D646" s="352" t="s">
        <v>2851</v>
      </c>
      <c r="E646" s="450" t="s">
        <v>2737</v>
      </c>
      <c r="F646" s="291" t="s">
        <v>1879</v>
      </c>
      <c r="G646" s="292"/>
      <c r="H646" s="292"/>
      <c r="I646" s="292"/>
      <c r="J646" s="241" t="s">
        <v>1069</v>
      </c>
      <c r="K646" s="241" t="s">
        <v>981</v>
      </c>
      <c r="L646" s="241" t="s">
        <v>1880</v>
      </c>
      <c r="M646" s="294">
        <v>6100</v>
      </c>
      <c r="N646" s="280">
        <v>2206433.5409118417</v>
      </c>
      <c r="O646" s="280">
        <v>116760.80000000002</v>
      </c>
      <c r="P646" s="280"/>
      <c r="Q646" s="280"/>
      <c r="R646" s="295">
        <f t="shared" si="30"/>
        <v>2323194.3409118415</v>
      </c>
      <c r="S646" s="295"/>
      <c r="T646" s="295"/>
      <c r="U646" s="253"/>
      <c r="V646" s="253"/>
      <c r="W646" s="253">
        <v>1907</v>
      </c>
      <c r="X646" s="282"/>
      <c r="AA646" s="280"/>
    </row>
    <row r="647" spans="1:29" ht="27.6" customHeight="1" x14ac:dyDescent="0.35">
      <c r="A647" s="422"/>
      <c r="B647" s="289" t="s">
        <v>2253</v>
      </c>
      <c r="C647" s="289"/>
      <c r="D647" s="352" t="s">
        <v>2859</v>
      </c>
      <c r="E647" s="306">
        <v>603054</v>
      </c>
      <c r="F647" s="456" t="s">
        <v>2252</v>
      </c>
      <c r="G647" s="292" t="s">
        <v>354</v>
      </c>
      <c r="H647" s="292" t="s">
        <v>778</v>
      </c>
      <c r="I647" s="292">
        <v>10031</v>
      </c>
      <c r="J647" s="241" t="s">
        <v>2117</v>
      </c>
      <c r="K647" s="241" t="s">
        <v>2116</v>
      </c>
      <c r="L647" s="241" t="s">
        <v>523</v>
      </c>
      <c r="M647" s="255">
        <v>180000</v>
      </c>
      <c r="N647" s="457">
        <v>75971522.52263917</v>
      </c>
      <c r="O647" s="280">
        <v>1517890.4000000001</v>
      </c>
      <c r="P647" s="280"/>
      <c r="Q647" s="280"/>
      <c r="R647" s="295">
        <f t="shared" si="30"/>
        <v>77489412.922639176</v>
      </c>
      <c r="S647" s="295"/>
      <c r="T647" s="295"/>
      <c r="U647" s="253">
        <v>4</v>
      </c>
      <c r="V647" s="253">
        <v>6</v>
      </c>
      <c r="W647" s="253">
        <v>2006</v>
      </c>
      <c r="X647" s="282"/>
      <c r="AA647" s="457"/>
    </row>
    <row r="648" spans="1:29" ht="27.6" customHeight="1" x14ac:dyDescent="0.35">
      <c r="A648" s="420"/>
      <c r="B648" s="289" t="s">
        <v>1063</v>
      </c>
      <c r="C648" s="289" t="s">
        <v>2725</v>
      </c>
      <c r="D648" s="289" t="s">
        <v>2845</v>
      </c>
      <c r="E648" s="299" t="s">
        <v>2738</v>
      </c>
      <c r="F648" s="291" t="s">
        <v>1059</v>
      </c>
      <c r="G648" s="292" t="s">
        <v>354</v>
      </c>
      <c r="H648" s="292" t="s">
        <v>778</v>
      </c>
      <c r="I648" s="292">
        <v>10031</v>
      </c>
      <c r="J648" s="293" t="s">
        <v>946</v>
      </c>
      <c r="K648" s="293" t="s">
        <v>981</v>
      </c>
      <c r="L648" s="293" t="s">
        <v>977</v>
      </c>
      <c r="M648" s="294">
        <v>284150</v>
      </c>
      <c r="N648" s="280">
        <v>140023667.01940534</v>
      </c>
      <c r="O648" s="280">
        <v>33767223.360000007</v>
      </c>
      <c r="P648" s="296"/>
      <c r="Q648" s="296"/>
      <c r="R648" s="295">
        <f t="shared" si="30"/>
        <v>173790890.37940535</v>
      </c>
      <c r="S648" s="295"/>
      <c r="T648" s="295"/>
      <c r="U648" s="253">
        <v>25</v>
      </c>
      <c r="V648" s="253">
        <v>4</v>
      </c>
      <c r="W648" s="253">
        <v>1962</v>
      </c>
      <c r="X648" s="282"/>
      <c r="AA648" s="280"/>
    </row>
    <row r="649" spans="1:29" ht="27.6" customHeight="1" x14ac:dyDescent="0.35">
      <c r="A649" s="458"/>
      <c r="B649" s="289" t="s">
        <v>1065</v>
      </c>
      <c r="C649" s="289" t="s">
        <v>2725</v>
      </c>
      <c r="D649" s="352" t="s">
        <v>2850</v>
      </c>
      <c r="E649" s="299" t="s">
        <v>276</v>
      </c>
      <c r="F649" s="291" t="s">
        <v>1060</v>
      </c>
      <c r="G649" s="292" t="s">
        <v>354</v>
      </c>
      <c r="H649" s="292" t="s">
        <v>778</v>
      </c>
      <c r="I649" s="292">
        <v>10031</v>
      </c>
      <c r="J649" s="293" t="s">
        <v>1064</v>
      </c>
      <c r="K649" s="293" t="s">
        <v>1872</v>
      </c>
      <c r="L649" s="293" t="s">
        <v>277</v>
      </c>
      <c r="M649" s="294">
        <v>572805</v>
      </c>
      <c r="N649" s="280">
        <v>218946097.52125198</v>
      </c>
      <c r="O649" s="280">
        <v>97028224.799999997</v>
      </c>
      <c r="P649" s="296"/>
      <c r="Q649" s="296"/>
      <c r="R649" s="295">
        <f t="shared" si="30"/>
        <v>315974322.32125199</v>
      </c>
      <c r="S649" s="295"/>
      <c r="T649" s="295"/>
      <c r="U649" s="253">
        <v>25</v>
      </c>
      <c r="V649" s="253">
        <v>4</v>
      </c>
      <c r="W649" s="253">
        <v>1972</v>
      </c>
      <c r="X649" s="282"/>
      <c r="AA649" s="280"/>
    </row>
    <row r="650" spans="1:29" ht="27.6" customHeight="1" x14ac:dyDescent="0.35">
      <c r="A650" s="420"/>
      <c r="B650" s="289" t="s">
        <v>1067</v>
      </c>
      <c r="C650" s="289" t="s">
        <v>2725</v>
      </c>
      <c r="D650" s="352" t="s">
        <v>2848</v>
      </c>
      <c r="E650" s="299" t="s">
        <v>1398</v>
      </c>
      <c r="F650" s="291" t="s">
        <v>1061</v>
      </c>
      <c r="G650" s="292" t="s">
        <v>354</v>
      </c>
      <c r="H650" s="292" t="s">
        <v>778</v>
      </c>
      <c r="I650" s="292">
        <v>10031</v>
      </c>
      <c r="J650" s="293" t="s">
        <v>1066</v>
      </c>
      <c r="K650" s="293" t="s">
        <v>1872</v>
      </c>
      <c r="L650" s="293" t="s">
        <v>2218</v>
      </c>
      <c r="M650" s="294">
        <v>809788</v>
      </c>
      <c r="N650" s="280">
        <v>307712616.12870532</v>
      </c>
      <c r="O650" s="280">
        <v>18366473.84</v>
      </c>
      <c r="P650" s="296"/>
      <c r="Q650" s="296"/>
      <c r="R650" s="295">
        <f t="shared" si="30"/>
        <v>326079089.9687053</v>
      </c>
      <c r="S650" s="295"/>
      <c r="T650" s="295"/>
      <c r="U650" s="253">
        <v>25</v>
      </c>
      <c r="V650" s="253">
        <v>4</v>
      </c>
      <c r="W650" s="253">
        <v>1982</v>
      </c>
      <c r="X650" s="282"/>
      <c r="AA650" s="280"/>
    </row>
    <row r="651" spans="1:29" ht="27.6" customHeight="1" x14ac:dyDescent="0.35">
      <c r="A651" s="458"/>
      <c r="B651" s="289" t="s">
        <v>1399</v>
      </c>
      <c r="C651" s="289" t="s">
        <v>2725</v>
      </c>
      <c r="D651" s="352" t="s">
        <v>2858</v>
      </c>
      <c r="E651" s="299" t="s">
        <v>1400</v>
      </c>
      <c r="F651" s="291" t="s">
        <v>1062</v>
      </c>
      <c r="G651" s="292" t="s">
        <v>354</v>
      </c>
      <c r="H651" s="292" t="s">
        <v>778</v>
      </c>
      <c r="I651" s="292">
        <v>10031</v>
      </c>
      <c r="J651" s="293" t="s">
        <v>947</v>
      </c>
      <c r="K651" s="293" t="s">
        <v>232</v>
      </c>
      <c r="L651" s="293" t="s">
        <v>1408</v>
      </c>
      <c r="M651" s="294">
        <v>53286</v>
      </c>
      <c r="N651" s="280">
        <v>24779945.921009913</v>
      </c>
      <c r="O651" s="280">
        <v>1284368.8</v>
      </c>
      <c r="P651" s="296"/>
      <c r="Q651" s="296"/>
      <c r="R651" s="295">
        <f t="shared" si="30"/>
        <v>26064314.721009914</v>
      </c>
      <c r="S651" s="295"/>
      <c r="T651" s="295"/>
      <c r="U651" s="253">
        <v>25</v>
      </c>
      <c r="V651" s="253">
        <v>4</v>
      </c>
      <c r="W651" s="253">
        <v>1978</v>
      </c>
      <c r="X651" s="282"/>
      <c r="AA651" s="280"/>
    </row>
    <row r="652" spans="1:29" s="353" customFormat="1" ht="27.6" customHeight="1" x14ac:dyDescent="0.35">
      <c r="A652" s="459"/>
      <c r="B652" s="429" t="s">
        <v>2094</v>
      </c>
      <c r="C652" s="429" t="s">
        <v>2054</v>
      </c>
      <c r="D652" s="558" t="s">
        <v>2854</v>
      </c>
      <c r="E652" s="433">
        <v>603026</v>
      </c>
      <c r="F652" s="434" t="s">
        <v>2086</v>
      </c>
      <c r="G652" s="292" t="s">
        <v>354</v>
      </c>
      <c r="H652" s="292" t="s">
        <v>778</v>
      </c>
      <c r="I652" s="292">
        <v>10031</v>
      </c>
      <c r="J652" s="354"/>
      <c r="K652" s="354"/>
      <c r="L652" s="354"/>
      <c r="M652" s="430">
        <v>28000</v>
      </c>
      <c r="N652" s="280">
        <v>153904236.05846021</v>
      </c>
      <c r="O652" s="356">
        <v>0</v>
      </c>
      <c r="P652" s="407"/>
      <c r="Q652" s="407"/>
      <c r="R652" s="295">
        <f t="shared" si="30"/>
        <v>153904236.05846021</v>
      </c>
      <c r="S652" s="295"/>
      <c r="T652" s="295"/>
      <c r="U652" s="431"/>
      <c r="V652" s="431"/>
      <c r="W652" s="431"/>
      <c r="X652" s="432"/>
      <c r="Y652" s="431"/>
      <c r="Z652" s="254"/>
      <c r="AA652" s="280"/>
      <c r="AB652" s="255"/>
      <c r="AC652" s="255"/>
    </row>
    <row r="653" spans="1:29" s="353" customFormat="1" ht="27.6" customHeight="1" x14ac:dyDescent="0.35">
      <c r="A653" s="459"/>
      <c r="B653" s="429" t="s">
        <v>2095</v>
      </c>
      <c r="C653" s="429"/>
      <c r="D653" s="558" t="s">
        <v>2855</v>
      </c>
      <c r="E653" s="433">
        <v>603039</v>
      </c>
      <c r="F653" s="434" t="s">
        <v>2087</v>
      </c>
      <c r="G653" s="292" t="s">
        <v>354</v>
      </c>
      <c r="H653" s="292" t="s">
        <v>778</v>
      </c>
      <c r="I653" s="292">
        <v>10031</v>
      </c>
      <c r="J653" s="354"/>
      <c r="K653" s="354"/>
      <c r="L653" s="354"/>
      <c r="M653" s="430">
        <v>4480</v>
      </c>
      <c r="N653" s="280">
        <v>1691255.3413017602</v>
      </c>
      <c r="O653" s="356">
        <v>0</v>
      </c>
      <c r="P653" s="407"/>
      <c r="Q653" s="407"/>
      <c r="R653" s="295">
        <f t="shared" si="30"/>
        <v>1691255.3413017602</v>
      </c>
      <c r="S653" s="295"/>
      <c r="T653" s="295"/>
      <c r="U653" s="431"/>
      <c r="V653" s="431"/>
      <c r="W653" s="431"/>
      <c r="X653" s="432"/>
      <c r="Y653" s="431"/>
      <c r="Z653" s="254"/>
      <c r="AA653" s="280"/>
      <c r="AB653" s="255"/>
      <c r="AC653" s="255"/>
    </row>
    <row r="654" spans="1:29" s="353" customFormat="1" ht="27.6" customHeight="1" x14ac:dyDescent="0.35">
      <c r="A654" s="459"/>
      <c r="B654" s="429" t="s">
        <v>2399</v>
      </c>
      <c r="C654" s="429"/>
      <c r="D654" s="558" t="s">
        <v>2856</v>
      </c>
      <c r="E654" s="433">
        <v>603040</v>
      </c>
      <c r="F654" s="434" t="s">
        <v>2088</v>
      </c>
      <c r="G654" s="292" t="s">
        <v>354</v>
      </c>
      <c r="H654" s="292" t="s">
        <v>778</v>
      </c>
      <c r="I654" s="292">
        <v>10031</v>
      </c>
      <c r="J654" s="354"/>
      <c r="K654" s="354"/>
      <c r="L654" s="354"/>
      <c r="M654" s="430">
        <v>137164</v>
      </c>
      <c r="N654" s="280">
        <v>49046404.897751048</v>
      </c>
      <c r="O654" s="356">
        <v>0</v>
      </c>
      <c r="P654" s="407"/>
      <c r="Q654" s="407"/>
      <c r="R654" s="295">
        <f t="shared" si="30"/>
        <v>49046404.897751048</v>
      </c>
      <c r="S654" s="295"/>
      <c r="T654" s="295"/>
      <c r="U654" s="431"/>
      <c r="V654" s="431"/>
      <c r="W654" s="431"/>
      <c r="X654" s="432"/>
      <c r="Y654" s="431"/>
      <c r="Z654" s="254"/>
      <c r="AA654" s="280"/>
      <c r="AB654" s="255"/>
      <c r="AC654" s="255"/>
    </row>
    <row r="655" spans="1:29" s="353" customFormat="1" ht="27.6" customHeight="1" x14ac:dyDescent="0.35">
      <c r="A655" s="459"/>
      <c r="B655" s="429" t="s">
        <v>2267</v>
      </c>
      <c r="C655" s="429"/>
      <c r="D655" s="558" t="s">
        <v>2857</v>
      </c>
      <c r="E655" s="433">
        <v>603042</v>
      </c>
      <c r="F655" s="434" t="s">
        <v>2089</v>
      </c>
      <c r="G655" s="292" t="s">
        <v>354</v>
      </c>
      <c r="H655" s="292" t="s">
        <v>778</v>
      </c>
      <c r="I655" s="292">
        <v>10031</v>
      </c>
      <c r="J655" s="354" t="s">
        <v>2268</v>
      </c>
      <c r="K655" s="354"/>
      <c r="L655" s="354"/>
      <c r="M655" s="430">
        <v>55724</v>
      </c>
      <c r="N655" s="356">
        <v>20802440.698011659</v>
      </c>
      <c r="O655" s="356">
        <v>0</v>
      </c>
      <c r="P655" s="407"/>
      <c r="Q655" s="407"/>
      <c r="R655" s="295">
        <f t="shared" si="30"/>
        <v>20802440.698011659</v>
      </c>
      <c r="S655" s="295"/>
      <c r="T655" s="295"/>
      <c r="U655" s="431"/>
      <c r="V655" s="431"/>
      <c r="W655" s="431"/>
      <c r="X655" s="432"/>
      <c r="Y655" s="431"/>
      <c r="Z655" s="254"/>
      <c r="AA655" s="356"/>
      <c r="AB655" s="255"/>
      <c r="AC655" s="255"/>
    </row>
    <row r="656" spans="1:29" s="353" customFormat="1" ht="27.6" customHeight="1" x14ac:dyDescent="0.35">
      <c r="A656" s="459"/>
      <c r="B656" s="429" t="s">
        <v>2489</v>
      </c>
      <c r="C656" s="429"/>
      <c r="D656" s="558" t="s">
        <v>2860</v>
      </c>
      <c r="E656" s="433">
        <v>603055</v>
      </c>
      <c r="F656" s="434" t="s">
        <v>2258</v>
      </c>
      <c r="G656" s="292" t="s">
        <v>354</v>
      </c>
      <c r="H656" s="292" t="s">
        <v>778</v>
      </c>
      <c r="I656" s="292">
        <v>10032</v>
      </c>
      <c r="J656" s="354" t="s">
        <v>2259</v>
      </c>
      <c r="K656" s="354" t="s">
        <v>2260</v>
      </c>
      <c r="L656" s="354"/>
      <c r="M656" s="430">
        <v>5000</v>
      </c>
      <c r="N656" s="356">
        <v>9956583.8641152028</v>
      </c>
      <c r="O656" s="356">
        <v>1050847.2000000002</v>
      </c>
      <c r="P656" s="407"/>
      <c r="Q656" s="407"/>
      <c r="R656" s="295">
        <f t="shared" si="30"/>
        <v>11007431.064115204</v>
      </c>
      <c r="S656" s="295"/>
      <c r="T656" s="295"/>
      <c r="U656" s="431"/>
      <c r="V656" s="431"/>
      <c r="W656" s="431"/>
      <c r="X656" s="432"/>
      <c r="Y656" s="431"/>
      <c r="Z656" s="254"/>
      <c r="AA656" s="356"/>
      <c r="AB656" s="255"/>
      <c r="AC656" s="255"/>
    </row>
    <row r="657" spans="1:29" s="353" customFormat="1" ht="27.6" customHeight="1" x14ac:dyDescent="0.35">
      <c r="A657" s="459"/>
      <c r="B657" s="429" t="s">
        <v>2490</v>
      </c>
      <c r="C657" s="429"/>
      <c r="D657" s="429" t="s">
        <v>2853</v>
      </c>
      <c r="E657" s="433">
        <v>603025</v>
      </c>
      <c r="F657" s="434" t="s">
        <v>2456</v>
      </c>
      <c r="G657" s="292" t="s">
        <v>354</v>
      </c>
      <c r="H657" s="292" t="s">
        <v>778</v>
      </c>
      <c r="I657" s="292">
        <v>10031</v>
      </c>
      <c r="J657" s="354" t="s">
        <v>2455</v>
      </c>
      <c r="K657" s="354" t="s">
        <v>2260</v>
      </c>
      <c r="L657" s="354" t="s">
        <v>2048</v>
      </c>
      <c r="M657" s="430">
        <v>39000</v>
      </c>
      <c r="N657" s="356">
        <v>52458292.224000007</v>
      </c>
      <c r="O657" s="356">
        <v>11676080</v>
      </c>
      <c r="P657" s="407"/>
      <c r="Q657" s="407"/>
      <c r="R657" s="295">
        <f t="shared" si="30"/>
        <v>64134372.224000007</v>
      </c>
      <c r="S657" s="295"/>
      <c r="T657" s="295"/>
      <c r="U657" s="431">
        <v>8</v>
      </c>
      <c r="V657" s="431">
        <v>1</v>
      </c>
      <c r="W657" s="431">
        <v>1931</v>
      </c>
      <c r="X657" s="432">
        <v>0</v>
      </c>
      <c r="Y657" s="455">
        <v>1</v>
      </c>
      <c r="Z657" s="254"/>
      <c r="AA657" s="356"/>
      <c r="AB657" s="255"/>
      <c r="AC657" s="255"/>
    </row>
    <row r="658" spans="1:29" s="353" customFormat="1" ht="27.6" customHeight="1" x14ac:dyDescent="0.35">
      <c r="A658" s="459"/>
      <c r="B658" s="429" t="s">
        <v>2491</v>
      </c>
      <c r="C658" s="429"/>
      <c r="D658" s="429" t="s">
        <v>2852</v>
      </c>
      <c r="E658" s="433">
        <v>603012</v>
      </c>
      <c r="F658" s="434" t="s">
        <v>2457</v>
      </c>
      <c r="G658" s="292" t="s">
        <v>354</v>
      </c>
      <c r="H658" s="292" t="s">
        <v>778</v>
      </c>
      <c r="I658" s="292">
        <v>10031</v>
      </c>
      <c r="J658" s="354" t="s">
        <v>2458</v>
      </c>
      <c r="K658" s="354" t="s">
        <v>981</v>
      </c>
      <c r="L658" s="354" t="s">
        <v>2459</v>
      </c>
      <c r="M658" s="430">
        <v>8055</v>
      </c>
      <c r="N658" s="356">
        <v>11803115.750399999</v>
      </c>
      <c r="O658" s="356">
        <v>1751412.0000000002</v>
      </c>
      <c r="P658" s="407"/>
      <c r="Q658" s="407"/>
      <c r="R658" s="295">
        <f t="shared" si="30"/>
        <v>13554527.750399999</v>
      </c>
      <c r="S658" s="295"/>
      <c r="T658" s="295"/>
      <c r="U658" s="431">
        <v>25</v>
      </c>
      <c r="V658" s="431">
        <v>2</v>
      </c>
      <c r="W658" s="431">
        <v>1897</v>
      </c>
      <c r="X658" s="432">
        <v>0</v>
      </c>
      <c r="Y658" s="431">
        <v>0</v>
      </c>
      <c r="Z658" s="254"/>
      <c r="AA658" s="356"/>
      <c r="AB658" s="255"/>
      <c r="AC658" s="255"/>
    </row>
    <row r="659" spans="1:29" s="353" customFormat="1" ht="54" customHeight="1" x14ac:dyDescent="0.35">
      <c r="A659" s="459"/>
      <c r="B659" s="429" t="s">
        <v>2542</v>
      </c>
      <c r="C659" s="429"/>
      <c r="D659" s="558" t="s">
        <v>2979</v>
      </c>
      <c r="E659" s="433">
        <v>603049</v>
      </c>
      <c r="F659" s="434" t="s">
        <v>2540</v>
      </c>
      <c r="G659" s="292" t="s">
        <v>354</v>
      </c>
      <c r="H659" s="292" t="s">
        <v>778</v>
      </c>
      <c r="I659" s="292">
        <v>10032</v>
      </c>
      <c r="J659" s="354" t="s">
        <v>2541</v>
      </c>
      <c r="K659" s="293" t="s">
        <v>1680</v>
      </c>
      <c r="L659" s="434" t="s">
        <v>2543</v>
      </c>
      <c r="M659" s="430">
        <v>400000</v>
      </c>
      <c r="N659" s="356">
        <v>674893173.81075215</v>
      </c>
      <c r="O659" s="356">
        <v>107120000</v>
      </c>
      <c r="P659" s="407"/>
      <c r="Q659" s="407"/>
      <c r="R659" s="295">
        <f t="shared" si="30"/>
        <v>782013173.81075215</v>
      </c>
      <c r="S659" s="295"/>
      <c r="T659" s="295"/>
      <c r="U659" s="431">
        <v>25</v>
      </c>
      <c r="V659" s="431">
        <v>4</v>
      </c>
      <c r="W659" s="431">
        <v>2014</v>
      </c>
      <c r="X659" s="454">
        <v>1</v>
      </c>
      <c r="Y659" s="455">
        <v>1</v>
      </c>
      <c r="Z659" s="254"/>
      <c r="AA659" s="356"/>
      <c r="AB659" s="255"/>
      <c r="AC659" s="255"/>
    </row>
    <row r="660" spans="1:29" s="357" customFormat="1" ht="27.6" customHeight="1" x14ac:dyDescent="0.35">
      <c r="A660" s="465"/>
      <c r="B660" s="466" t="s">
        <v>2473</v>
      </c>
      <c r="C660" s="466"/>
      <c r="D660" s="466" t="s">
        <v>2862</v>
      </c>
      <c r="E660" s="467">
        <v>611000</v>
      </c>
      <c r="F660" s="389" t="s">
        <v>2638</v>
      </c>
      <c r="G660" s="390" t="s">
        <v>354</v>
      </c>
      <c r="H660" s="390" t="s">
        <v>778</v>
      </c>
      <c r="I660" s="390">
        <v>10023</v>
      </c>
      <c r="L660" s="321"/>
      <c r="M660" s="391">
        <v>24096</v>
      </c>
      <c r="N660" s="391">
        <v>39343719.168000005</v>
      </c>
      <c r="O660" s="391">
        <v>3502824.0000000005</v>
      </c>
      <c r="P660" s="322"/>
      <c r="Q660" s="322"/>
      <c r="R660" s="295">
        <f t="shared" ref="R660:R665" si="31">SUM(N660:Q660)</f>
        <v>42846543.168000005</v>
      </c>
      <c r="S660" s="322"/>
      <c r="T660" s="322"/>
      <c r="W660" s="357">
        <v>1910</v>
      </c>
      <c r="X660" s="469"/>
      <c r="Z660" s="254"/>
      <c r="AA660" s="468"/>
      <c r="AB660" s="255"/>
      <c r="AC660" s="255"/>
    </row>
    <row r="661" spans="1:29" ht="27.6" customHeight="1" x14ac:dyDescent="0.35">
      <c r="A661" s="426"/>
      <c r="B661" s="289" t="s">
        <v>2290</v>
      </c>
      <c r="C661" s="289" t="s">
        <v>2582</v>
      </c>
      <c r="D661" s="352" t="s">
        <v>2865</v>
      </c>
      <c r="E661" s="299" t="s">
        <v>949</v>
      </c>
      <c r="F661" s="291" t="s">
        <v>950</v>
      </c>
      <c r="G661" s="292" t="s">
        <v>130</v>
      </c>
      <c r="H661" s="292" t="s">
        <v>778</v>
      </c>
      <c r="I661" s="292">
        <v>11225</v>
      </c>
      <c r="J661" s="293" t="s">
        <v>223</v>
      </c>
      <c r="K661" s="293" t="s">
        <v>1872</v>
      </c>
      <c r="L661" s="293" t="s">
        <v>794</v>
      </c>
      <c r="M661" s="294">
        <v>149103</v>
      </c>
      <c r="N661" s="280">
        <v>81977492.327724591</v>
      </c>
      <c r="O661" s="280">
        <v>6964781.7200000016</v>
      </c>
      <c r="P661" s="296"/>
      <c r="Q661" s="296"/>
      <c r="R661" s="295">
        <f t="shared" si="31"/>
        <v>88942274.04772459</v>
      </c>
      <c r="S661" s="295"/>
      <c r="T661" s="295"/>
      <c r="U661" s="253">
        <v>25</v>
      </c>
      <c r="V661" s="253">
        <v>4</v>
      </c>
      <c r="W661" s="253">
        <v>1906</v>
      </c>
      <c r="X661" s="282"/>
      <c r="AA661" s="280"/>
    </row>
    <row r="662" spans="1:29" ht="27.6" customHeight="1" x14ac:dyDescent="0.35">
      <c r="A662" s="420"/>
      <c r="B662" s="289" t="s">
        <v>2269</v>
      </c>
      <c r="C662" s="289" t="s">
        <v>2725</v>
      </c>
      <c r="D662" s="289" t="s">
        <v>2863</v>
      </c>
      <c r="E662" s="299" t="s">
        <v>2739</v>
      </c>
      <c r="F662" s="291" t="s">
        <v>1298</v>
      </c>
      <c r="G662" s="292" t="s">
        <v>130</v>
      </c>
      <c r="H662" s="292" t="s">
        <v>778</v>
      </c>
      <c r="I662" s="292">
        <v>11225</v>
      </c>
      <c r="J662" s="293" t="s">
        <v>224</v>
      </c>
      <c r="K662" s="293" t="s">
        <v>981</v>
      </c>
      <c r="L662" s="293" t="s">
        <v>1479</v>
      </c>
      <c r="M662" s="294">
        <v>130000</v>
      </c>
      <c r="N662" s="280">
        <v>66193006.227355249</v>
      </c>
      <c r="O662" s="280">
        <v>3175893.7600000002</v>
      </c>
      <c r="P662" s="296"/>
      <c r="Q662" s="296"/>
      <c r="R662" s="295">
        <f t="shared" si="31"/>
        <v>69368899.987355247</v>
      </c>
      <c r="S662" s="295"/>
      <c r="T662" s="295"/>
      <c r="U662" s="253">
        <v>25</v>
      </c>
      <c r="V662" s="253">
        <v>4</v>
      </c>
      <c r="W662" s="253">
        <v>1987</v>
      </c>
      <c r="X662" s="282"/>
      <c r="AA662" s="280"/>
    </row>
    <row r="663" spans="1:29" ht="27.6" customHeight="1" x14ac:dyDescent="0.35">
      <c r="A663" s="422" t="s">
        <v>2400</v>
      </c>
      <c r="B663" s="289" t="s">
        <v>2401</v>
      </c>
      <c r="C663" s="289" t="s">
        <v>2582</v>
      </c>
      <c r="D663" s="352" t="s">
        <v>2864</v>
      </c>
      <c r="E663" s="299">
        <v>604002</v>
      </c>
      <c r="F663" s="291" t="s">
        <v>1041</v>
      </c>
      <c r="G663" s="292" t="s">
        <v>130</v>
      </c>
      <c r="H663" s="292" t="s">
        <v>778</v>
      </c>
      <c r="I663" s="292">
        <v>11225</v>
      </c>
      <c r="J663" s="293" t="s">
        <v>2402</v>
      </c>
      <c r="K663" s="293" t="s">
        <v>232</v>
      </c>
      <c r="L663" s="241"/>
      <c r="M663" s="294">
        <v>25480</v>
      </c>
      <c r="N663" s="280">
        <v>35894586.454272009</v>
      </c>
      <c r="O663" s="280">
        <v>0</v>
      </c>
      <c r="P663" s="296"/>
      <c r="Q663" s="296"/>
      <c r="R663" s="295">
        <f t="shared" si="31"/>
        <v>35894586.454272009</v>
      </c>
      <c r="S663" s="295"/>
      <c r="T663" s="295"/>
      <c r="U663" s="253">
        <v>1</v>
      </c>
      <c r="V663" s="253">
        <v>1</v>
      </c>
      <c r="W663" s="253"/>
      <c r="X663" s="282"/>
      <c r="AA663" s="280"/>
    </row>
    <row r="664" spans="1:29" ht="27.6" customHeight="1" x14ac:dyDescent="0.35">
      <c r="A664" s="445"/>
      <c r="B664" s="289" t="s">
        <v>2090</v>
      </c>
      <c r="C664" s="289"/>
      <c r="D664" s="352" t="s">
        <v>2866</v>
      </c>
      <c r="E664" s="299">
        <v>604012</v>
      </c>
      <c r="F664" s="291" t="s">
        <v>2091</v>
      </c>
      <c r="G664" s="292" t="s">
        <v>130</v>
      </c>
      <c r="H664" s="292" t="s">
        <v>778</v>
      </c>
      <c r="I664" s="292">
        <v>11225</v>
      </c>
      <c r="J664" s="293"/>
      <c r="K664" s="293"/>
      <c r="L664" s="241"/>
      <c r="M664" s="255">
        <v>1300</v>
      </c>
      <c r="N664" s="280">
        <v>270600.85460828163</v>
      </c>
      <c r="O664" s="280">
        <v>0</v>
      </c>
      <c r="P664" s="296"/>
      <c r="Q664" s="296"/>
      <c r="R664" s="295">
        <f t="shared" si="31"/>
        <v>270600.85460828163</v>
      </c>
      <c r="S664" s="296"/>
      <c r="T664" s="296"/>
      <c r="U664" s="253"/>
      <c r="V664" s="253"/>
      <c r="W664" s="253"/>
      <c r="X664" s="282"/>
      <c r="AA664" s="280"/>
    </row>
    <row r="665" spans="1:29" s="253" customFormat="1" ht="27.6" customHeight="1" x14ac:dyDescent="0.35">
      <c r="A665" s="461"/>
      <c r="B665" s="363" t="s">
        <v>2388</v>
      </c>
      <c r="C665" s="363"/>
      <c r="D665" s="369" t="s">
        <v>2866</v>
      </c>
      <c r="E665" s="577">
        <v>604013</v>
      </c>
      <c r="F665" s="578" t="s">
        <v>1298</v>
      </c>
      <c r="G665" s="767" t="s">
        <v>1990</v>
      </c>
      <c r="H665" s="579" t="s">
        <v>778</v>
      </c>
      <c r="I665" s="579">
        <v>11225</v>
      </c>
      <c r="J665" s="452" t="s">
        <v>2387</v>
      </c>
      <c r="K665" s="350" t="s">
        <v>1872</v>
      </c>
      <c r="M665" s="309"/>
      <c r="N665" s="281">
        <v>324328375.21264142</v>
      </c>
      <c r="O665" s="281">
        <v>0</v>
      </c>
      <c r="P665" s="295"/>
      <c r="Q665" s="295"/>
      <c r="R665" s="295">
        <f t="shared" si="31"/>
        <v>324328375.21264142</v>
      </c>
      <c r="S665" s="295"/>
      <c r="T665" s="295"/>
      <c r="X665" s="282"/>
      <c r="Z665" s="362"/>
      <c r="AA665" s="281"/>
      <c r="AB665" s="309"/>
      <c r="AC665" s="309"/>
    </row>
    <row r="666" spans="1:29" ht="27.6" customHeight="1" x14ac:dyDescent="0.35">
      <c r="A666" s="473"/>
      <c r="B666" s="289" t="s">
        <v>456</v>
      </c>
      <c r="C666" s="289" t="s">
        <v>2725</v>
      </c>
      <c r="D666" s="289"/>
      <c r="E666" s="299" t="s">
        <v>457</v>
      </c>
      <c r="F666" s="291" t="s">
        <v>459</v>
      </c>
      <c r="G666" s="292" t="s">
        <v>337</v>
      </c>
      <c r="H666" s="292" t="s">
        <v>778</v>
      </c>
      <c r="I666" s="292">
        <v>10021</v>
      </c>
      <c r="J666" s="293" t="s">
        <v>458</v>
      </c>
      <c r="K666" s="241"/>
      <c r="L666" s="241"/>
      <c r="M666" s="255"/>
      <c r="N666" s="296"/>
      <c r="O666" s="296"/>
      <c r="P666" s="296"/>
      <c r="Q666" s="296"/>
      <c r="R666" s="295"/>
      <c r="S666" s="295"/>
      <c r="T666" s="295"/>
      <c r="U666" s="253"/>
      <c r="V666" s="253"/>
      <c r="W666" s="253"/>
      <c r="X666" s="282"/>
    </row>
    <row r="667" spans="1:29" ht="27.6" customHeight="1" x14ac:dyDescent="0.35">
      <c r="A667" s="420"/>
      <c r="B667" s="289" t="s">
        <v>730</v>
      </c>
      <c r="C667" s="289" t="s">
        <v>2725</v>
      </c>
      <c r="D667" s="289" t="s">
        <v>2867</v>
      </c>
      <c r="E667" s="299">
        <v>605001</v>
      </c>
      <c r="F667" s="291" t="s">
        <v>459</v>
      </c>
      <c r="G667" s="292" t="s">
        <v>337</v>
      </c>
      <c r="H667" s="292" t="s">
        <v>778</v>
      </c>
      <c r="I667" s="292">
        <v>10021</v>
      </c>
      <c r="J667" s="293" t="s">
        <v>729</v>
      </c>
      <c r="K667" s="293" t="s">
        <v>1872</v>
      </c>
      <c r="L667" s="293" t="s">
        <v>1683</v>
      </c>
      <c r="M667" s="294">
        <v>400600</v>
      </c>
      <c r="N667" s="280">
        <v>366607419.1053521</v>
      </c>
      <c r="O667" s="280">
        <v>50440665.600000001</v>
      </c>
      <c r="P667" s="296"/>
      <c r="Q667" s="296"/>
      <c r="R667" s="295">
        <f t="shared" ref="R667:R675" si="32">SUM(N667:Q667)</f>
        <v>417048084.70535213</v>
      </c>
      <c r="S667" s="295"/>
      <c r="T667" s="295"/>
      <c r="U667" s="253">
        <v>25</v>
      </c>
      <c r="V667" s="253">
        <v>4</v>
      </c>
      <c r="W667" s="253">
        <v>1937</v>
      </c>
      <c r="X667" s="282"/>
      <c r="AA667" s="280"/>
    </row>
    <row r="668" spans="1:29" ht="27.6" customHeight="1" x14ac:dyDescent="0.35">
      <c r="A668" s="420"/>
      <c r="B668" s="289" t="s">
        <v>460</v>
      </c>
      <c r="C668" s="289" t="s">
        <v>2725</v>
      </c>
      <c r="D668" s="352" t="s">
        <v>2868</v>
      </c>
      <c r="E668" s="299" t="s">
        <v>461</v>
      </c>
      <c r="F668" s="291" t="s">
        <v>1042</v>
      </c>
      <c r="G668" s="292" t="s">
        <v>337</v>
      </c>
      <c r="H668" s="292" t="s">
        <v>778</v>
      </c>
      <c r="I668" s="292">
        <v>10021</v>
      </c>
      <c r="J668" s="293" t="s">
        <v>462</v>
      </c>
      <c r="K668" s="293" t="s">
        <v>981</v>
      </c>
      <c r="L668" s="293" t="s">
        <v>463</v>
      </c>
      <c r="M668" s="294">
        <v>400235</v>
      </c>
      <c r="N668" s="280">
        <v>204179965.36284199</v>
      </c>
      <c r="O668" s="280">
        <v>7589452.0000000009</v>
      </c>
      <c r="P668" s="296"/>
      <c r="Q668" s="296"/>
      <c r="R668" s="295">
        <f t="shared" si="32"/>
        <v>211769417.36284199</v>
      </c>
      <c r="S668" s="295"/>
      <c r="T668" s="295"/>
      <c r="U668" s="253">
        <v>25</v>
      </c>
      <c r="V668" s="253">
        <v>4</v>
      </c>
      <c r="W668" s="253">
        <v>1983</v>
      </c>
      <c r="X668" s="282"/>
      <c r="AA668" s="280"/>
    </row>
    <row r="669" spans="1:29" ht="27.6" customHeight="1" x14ac:dyDescent="0.35">
      <c r="A669" s="420"/>
      <c r="B669" s="289" t="s">
        <v>464</v>
      </c>
      <c r="C669" s="289" t="s">
        <v>2725</v>
      </c>
      <c r="D669" s="352" t="s">
        <v>2869</v>
      </c>
      <c r="E669" s="299" t="s">
        <v>465</v>
      </c>
      <c r="F669" s="291" t="s">
        <v>1043</v>
      </c>
      <c r="G669" s="292" t="s">
        <v>337</v>
      </c>
      <c r="H669" s="292" t="s">
        <v>778</v>
      </c>
      <c r="I669" s="292">
        <v>10021</v>
      </c>
      <c r="J669" s="293" t="s">
        <v>466</v>
      </c>
      <c r="K669" s="293" t="s">
        <v>981</v>
      </c>
      <c r="L669" s="293" t="s">
        <v>467</v>
      </c>
      <c r="M669" s="294">
        <v>327545</v>
      </c>
      <c r="N669" s="280">
        <v>170065108.30720505</v>
      </c>
      <c r="O669" s="280">
        <v>7122408.8000000017</v>
      </c>
      <c r="P669" s="296"/>
      <c r="Q669" s="296"/>
      <c r="R669" s="295">
        <f t="shared" si="32"/>
        <v>177187517.10720506</v>
      </c>
      <c r="S669" s="295"/>
      <c r="T669" s="295"/>
      <c r="U669" s="253">
        <v>25</v>
      </c>
      <c r="V669" s="253">
        <v>4</v>
      </c>
      <c r="W669" s="253">
        <v>1983</v>
      </c>
      <c r="X669" s="282"/>
      <c r="AA669" s="280"/>
    </row>
    <row r="670" spans="1:29" ht="27.6" customHeight="1" x14ac:dyDescent="0.35">
      <c r="A670" s="420"/>
      <c r="B670" s="289" t="s">
        <v>731</v>
      </c>
      <c r="C670" s="289" t="s">
        <v>2725</v>
      </c>
      <c r="D670" s="352" t="s">
        <v>2870</v>
      </c>
      <c r="E670" s="450">
        <v>605008</v>
      </c>
      <c r="F670" s="291" t="s">
        <v>1985</v>
      </c>
      <c r="G670" s="292" t="s">
        <v>337</v>
      </c>
      <c r="H670" s="292" t="s">
        <v>778</v>
      </c>
      <c r="I670" s="292">
        <v>10022</v>
      </c>
      <c r="J670" s="241"/>
      <c r="K670" s="241" t="s">
        <v>981</v>
      </c>
      <c r="L670" s="241"/>
      <c r="M670" s="294">
        <v>46700</v>
      </c>
      <c r="N670" s="280">
        <v>47353458.30110798</v>
      </c>
      <c r="O670" s="280">
        <v>1728059.8400000003</v>
      </c>
      <c r="P670" s="280"/>
      <c r="Q670" s="280"/>
      <c r="R670" s="295">
        <f t="shared" si="32"/>
        <v>49081518.141107984</v>
      </c>
      <c r="S670" s="295"/>
      <c r="T670" s="295"/>
      <c r="U670" s="253"/>
      <c r="V670" s="253"/>
      <c r="W670" s="253">
        <v>1900</v>
      </c>
      <c r="X670" s="282"/>
      <c r="AA670" s="280"/>
    </row>
    <row r="671" spans="1:29" ht="27.6" customHeight="1" x14ac:dyDescent="0.35">
      <c r="A671" s="422"/>
      <c r="B671" s="289" t="s">
        <v>2270</v>
      </c>
      <c r="C671" s="289" t="s">
        <v>2725</v>
      </c>
      <c r="D671" s="352" t="s">
        <v>2873</v>
      </c>
      <c r="E671" s="306">
        <v>605050</v>
      </c>
      <c r="F671" s="477" t="s">
        <v>37</v>
      </c>
      <c r="G671" s="478" t="s">
        <v>354</v>
      </c>
      <c r="H671" s="479" t="s">
        <v>778</v>
      </c>
      <c r="I671" s="308">
        <v>10021</v>
      </c>
      <c r="J671" s="241" t="s">
        <v>2228</v>
      </c>
      <c r="K671" s="241"/>
      <c r="L671" s="241" t="s">
        <v>361</v>
      </c>
      <c r="M671" s="255">
        <v>170447</v>
      </c>
      <c r="N671" s="280">
        <v>99459234.998026088</v>
      </c>
      <c r="O671" s="280">
        <v>0</v>
      </c>
      <c r="P671" s="280"/>
      <c r="Q671" s="280"/>
      <c r="R671" s="295">
        <f t="shared" si="32"/>
        <v>99459234.998026088</v>
      </c>
      <c r="S671" s="295"/>
      <c r="T671" s="295"/>
      <c r="U671" s="253"/>
      <c r="V671" s="253"/>
      <c r="W671" s="253">
        <v>1968</v>
      </c>
      <c r="X671" s="282"/>
      <c r="AA671" s="280"/>
    </row>
    <row r="672" spans="1:29" ht="48.75" customHeight="1" x14ac:dyDescent="0.35">
      <c r="A672" s="422"/>
      <c r="B672" s="411" t="s">
        <v>2357</v>
      </c>
      <c r="C672" s="411"/>
      <c r="D672" s="352" t="s">
        <v>2874</v>
      </c>
      <c r="E672" s="306">
        <v>605051</v>
      </c>
      <c r="F672" s="477" t="s">
        <v>2354</v>
      </c>
      <c r="G672" s="478" t="s">
        <v>354</v>
      </c>
      <c r="H672" s="479" t="s">
        <v>778</v>
      </c>
      <c r="I672" s="308">
        <v>10035</v>
      </c>
      <c r="J672" s="307" t="s">
        <v>2355</v>
      </c>
      <c r="K672" s="241" t="s">
        <v>981</v>
      </c>
      <c r="L672" s="241" t="s">
        <v>2356</v>
      </c>
      <c r="M672" s="255">
        <v>147000</v>
      </c>
      <c r="N672" s="280">
        <v>131145730.56000002</v>
      </c>
      <c r="O672" s="280">
        <v>9340864</v>
      </c>
      <c r="P672" s="280"/>
      <c r="Q672" s="280"/>
      <c r="R672" s="295">
        <f t="shared" si="32"/>
        <v>140486594.56</v>
      </c>
      <c r="S672" s="295"/>
      <c r="T672" s="295"/>
      <c r="U672" s="253">
        <v>25</v>
      </c>
      <c r="V672" s="253">
        <v>4</v>
      </c>
      <c r="W672" s="253"/>
      <c r="X672" s="297">
        <v>1</v>
      </c>
      <c r="Y672" s="297">
        <v>1</v>
      </c>
      <c r="AA672" s="280"/>
    </row>
    <row r="673" spans="1:223" ht="48.75" customHeight="1" x14ac:dyDescent="0.35">
      <c r="A673" s="422"/>
      <c r="B673" s="289" t="s">
        <v>2492</v>
      </c>
      <c r="C673" s="289"/>
      <c r="D673" s="352" t="s">
        <v>2872</v>
      </c>
      <c r="E673" s="306">
        <v>605014</v>
      </c>
      <c r="F673" s="477" t="s">
        <v>459</v>
      </c>
      <c r="G673" s="292" t="s">
        <v>337</v>
      </c>
      <c r="H673" s="292" t="s">
        <v>778</v>
      </c>
      <c r="I673" s="292">
        <v>10021</v>
      </c>
      <c r="J673" s="307" t="s">
        <v>2397</v>
      </c>
      <c r="K673" s="241"/>
      <c r="L673" s="241"/>
      <c r="M673" s="255"/>
      <c r="N673" s="280">
        <v>24405682.759720713</v>
      </c>
      <c r="O673" s="280">
        <v>0</v>
      </c>
      <c r="P673" s="280"/>
      <c r="Q673" s="280"/>
      <c r="R673" s="295">
        <f t="shared" si="32"/>
        <v>24405682.759720713</v>
      </c>
      <c r="S673" s="295"/>
      <c r="T673" s="295"/>
      <c r="U673" s="253"/>
      <c r="V673" s="253"/>
      <c r="W673" s="253"/>
      <c r="X673" s="282"/>
      <c r="AA673" s="280"/>
    </row>
    <row r="674" spans="1:223" s="253" customFormat="1" ht="48.75" customHeight="1" x14ac:dyDescent="0.35">
      <c r="A674" s="473"/>
      <c r="B674" s="370" t="s">
        <v>2584</v>
      </c>
      <c r="C674" s="370"/>
      <c r="D674" s="352" t="s">
        <v>2980</v>
      </c>
      <c r="E674" s="367">
        <v>6050</v>
      </c>
      <c r="F674" s="572" t="s">
        <v>2585</v>
      </c>
      <c r="G674" s="573" t="s">
        <v>354</v>
      </c>
      <c r="H674" s="574" t="s">
        <v>778</v>
      </c>
      <c r="I674" s="368">
        <v>10065</v>
      </c>
      <c r="J674" s="304" t="s">
        <v>2586</v>
      </c>
      <c r="K674" s="253" t="s">
        <v>981</v>
      </c>
      <c r="L674" s="253" t="s">
        <v>2587</v>
      </c>
      <c r="M674" s="309">
        <v>26158</v>
      </c>
      <c r="N674" s="281">
        <v>20052864</v>
      </c>
      <c r="O674" s="281">
        <v>107120</v>
      </c>
      <c r="P674" s="281"/>
      <c r="Q674" s="281"/>
      <c r="R674" s="295">
        <f t="shared" si="32"/>
        <v>20159984</v>
      </c>
      <c r="S674" s="295"/>
      <c r="T674" s="295"/>
      <c r="U674" s="253">
        <v>25</v>
      </c>
      <c r="V674" s="253">
        <v>4</v>
      </c>
      <c r="W674" s="253">
        <v>1959</v>
      </c>
      <c r="X674" s="282"/>
      <c r="Y674" s="297">
        <v>1</v>
      </c>
      <c r="Z674" s="362"/>
      <c r="AA674" s="281"/>
      <c r="AB674" s="309"/>
      <c r="AC674" s="309"/>
    </row>
    <row r="675" spans="1:223" ht="27.6" customHeight="1" x14ac:dyDescent="0.35">
      <c r="A675" s="422"/>
      <c r="B675" s="289" t="s">
        <v>2588</v>
      </c>
      <c r="C675" s="289"/>
      <c r="D675" s="352" t="s">
        <v>2871</v>
      </c>
      <c r="E675" s="306">
        <v>60505012</v>
      </c>
      <c r="F675" s="477" t="s">
        <v>2589</v>
      </c>
      <c r="G675" s="478" t="s">
        <v>354</v>
      </c>
      <c r="H675" s="479" t="s">
        <v>778</v>
      </c>
      <c r="I675" s="308">
        <v>10065</v>
      </c>
      <c r="J675" s="307" t="s">
        <v>2590</v>
      </c>
      <c r="K675" s="241" t="s">
        <v>981</v>
      </c>
      <c r="L675" s="241" t="s">
        <v>2591</v>
      </c>
      <c r="M675" s="255">
        <v>5700</v>
      </c>
      <c r="N675" s="280">
        <v>8912384</v>
      </c>
      <c r="O675" s="280">
        <v>107120</v>
      </c>
      <c r="P675" s="480"/>
      <c r="Q675" s="480"/>
      <c r="R675" s="295">
        <f t="shared" si="32"/>
        <v>9019504</v>
      </c>
      <c r="S675" s="281"/>
      <c r="T675" s="281"/>
      <c r="U675" s="253">
        <v>25</v>
      </c>
      <c r="V675" s="481" t="s">
        <v>2592</v>
      </c>
      <c r="W675" s="253">
        <v>1871</v>
      </c>
      <c r="X675" s="348">
        <v>0.25</v>
      </c>
      <c r="Y675" s="297">
        <v>1</v>
      </c>
      <c r="AA675" s="280"/>
    </row>
    <row r="676" spans="1:223" s="255" customFormat="1" ht="27.6" customHeight="1" x14ac:dyDescent="0.35">
      <c r="A676" s="437"/>
      <c r="B676" s="289" t="s">
        <v>732</v>
      </c>
      <c r="C676" s="289" t="s">
        <v>2725</v>
      </c>
      <c r="D676" s="352" t="s">
        <v>2981</v>
      </c>
      <c r="E676" s="299" t="s">
        <v>1158</v>
      </c>
      <c r="F676" s="291" t="s">
        <v>1159</v>
      </c>
      <c r="G676" s="292" t="s">
        <v>354</v>
      </c>
      <c r="H676" s="292" t="s">
        <v>778</v>
      </c>
      <c r="I676" s="292">
        <v>10019</v>
      </c>
      <c r="J676" s="293" t="s">
        <v>733</v>
      </c>
      <c r="K676" s="293" t="s">
        <v>981</v>
      </c>
      <c r="L676" s="293" t="s">
        <v>1365</v>
      </c>
      <c r="M676" s="294">
        <v>268699</v>
      </c>
      <c r="N676" s="280">
        <v>108624420.47565989</v>
      </c>
      <c r="O676" s="280">
        <v>15295664.800000003</v>
      </c>
      <c r="P676" s="296"/>
      <c r="Q676" s="296"/>
      <c r="R676" s="295">
        <f>SUM(N676:Q676)</f>
        <v>123920085.27565989</v>
      </c>
      <c r="S676" s="295"/>
      <c r="T676" s="295"/>
      <c r="U676" s="253">
        <v>25</v>
      </c>
      <c r="V676" s="253">
        <v>4</v>
      </c>
      <c r="W676" s="253">
        <v>1958</v>
      </c>
      <c r="X676" s="282"/>
      <c r="Y676" s="253"/>
      <c r="Z676" s="254"/>
      <c r="AA676" s="280"/>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c r="HG676" s="241"/>
      <c r="HH676" s="241"/>
      <c r="HI676" s="241"/>
      <c r="HJ676" s="241"/>
      <c r="HK676" s="241"/>
      <c r="HL676" s="241"/>
      <c r="HM676" s="241"/>
      <c r="HN676" s="241"/>
      <c r="HO676" s="241"/>
    </row>
    <row r="677" spans="1:223" s="255" customFormat="1" ht="27.6" customHeight="1" x14ac:dyDescent="0.35">
      <c r="A677" s="437"/>
      <c r="B677" s="289" t="s">
        <v>2494</v>
      </c>
      <c r="C677" s="289"/>
      <c r="D677" s="289" t="s">
        <v>2876</v>
      </c>
      <c r="E677" s="299">
        <v>606002</v>
      </c>
      <c r="F677" s="291" t="s">
        <v>2418</v>
      </c>
      <c r="G677" s="292" t="s">
        <v>354</v>
      </c>
      <c r="H677" s="292" t="s">
        <v>778</v>
      </c>
      <c r="I677" s="292">
        <v>10019</v>
      </c>
      <c r="J677" s="293" t="s">
        <v>2419</v>
      </c>
      <c r="K677" s="293" t="s">
        <v>2420</v>
      </c>
      <c r="L677" s="293" t="s">
        <v>1881</v>
      </c>
      <c r="M677" s="294">
        <v>620000</v>
      </c>
      <c r="N677" s="280">
        <v>528950301.94976193</v>
      </c>
      <c r="O677" s="280">
        <v>0</v>
      </c>
      <c r="P677" s="296"/>
      <c r="Q677" s="296"/>
      <c r="R677" s="295">
        <f>SUM(N677:Q677)</f>
        <v>528950301.94976193</v>
      </c>
      <c r="S677" s="295"/>
      <c r="T677" s="295"/>
      <c r="U677" s="253">
        <v>25</v>
      </c>
      <c r="V677" s="253">
        <v>4</v>
      </c>
      <c r="W677" s="253"/>
      <c r="X677" s="297">
        <v>1</v>
      </c>
      <c r="Y677" s="297">
        <v>1</v>
      </c>
      <c r="Z677" s="254"/>
      <c r="AA677" s="280"/>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c r="HG677" s="241"/>
      <c r="HH677" s="241"/>
      <c r="HI677" s="241"/>
      <c r="HJ677" s="241"/>
      <c r="HK677" s="241"/>
      <c r="HL677" s="241"/>
      <c r="HM677" s="241"/>
      <c r="HN677" s="241"/>
      <c r="HO677" s="241"/>
    </row>
    <row r="678" spans="1:223" s="255" customFormat="1" ht="54" customHeight="1" x14ac:dyDescent="0.35">
      <c r="A678" s="437"/>
      <c r="B678" s="289" t="s">
        <v>2493</v>
      </c>
      <c r="C678" s="289"/>
      <c r="D678" s="289" t="s">
        <v>2875</v>
      </c>
      <c r="E678" s="299">
        <v>606001</v>
      </c>
      <c r="F678" s="291" t="s">
        <v>2464</v>
      </c>
      <c r="G678" s="292" t="s">
        <v>354</v>
      </c>
      <c r="H678" s="292" t="s">
        <v>778</v>
      </c>
      <c r="I678" s="292">
        <v>10019</v>
      </c>
      <c r="J678" s="293" t="s">
        <v>2465</v>
      </c>
      <c r="K678" s="293" t="s">
        <v>981</v>
      </c>
      <c r="L678" s="293" t="s">
        <v>2365</v>
      </c>
      <c r="M678" s="294">
        <v>383000</v>
      </c>
      <c r="N678" s="280">
        <v>402617392.81920004</v>
      </c>
      <c r="O678" s="280">
        <v>44369104</v>
      </c>
      <c r="P678" s="296"/>
      <c r="Q678" s="296"/>
      <c r="R678" s="295">
        <f>SUM(N678:Q678)</f>
        <v>446986496.81920004</v>
      </c>
      <c r="S678" s="295"/>
      <c r="T678" s="295"/>
      <c r="U678" s="253">
        <v>25</v>
      </c>
      <c r="V678" s="253">
        <v>4</v>
      </c>
      <c r="W678" s="282" t="s">
        <v>2466</v>
      </c>
      <c r="X678" s="297">
        <v>1</v>
      </c>
      <c r="Y678" s="304" t="s">
        <v>2479</v>
      </c>
      <c r="Z678" s="254"/>
      <c r="AA678" s="280"/>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c r="HG678" s="241"/>
      <c r="HH678" s="241"/>
      <c r="HI678" s="241"/>
      <c r="HJ678" s="241"/>
      <c r="HK678" s="241"/>
      <c r="HL678" s="241"/>
      <c r="HM678" s="241"/>
      <c r="HN678" s="241"/>
      <c r="HO678" s="241"/>
    </row>
    <row r="679" spans="1:223" s="255" customFormat="1" ht="27.6" customHeight="1" x14ac:dyDescent="0.35">
      <c r="A679" s="437"/>
      <c r="B679" s="289" t="s">
        <v>904</v>
      </c>
      <c r="C679" s="289" t="s">
        <v>2725</v>
      </c>
      <c r="D679" s="289"/>
      <c r="E679" s="299" t="s">
        <v>905</v>
      </c>
      <c r="F679" s="291" t="s">
        <v>907</v>
      </c>
      <c r="G679" s="292" t="s">
        <v>2212</v>
      </c>
      <c r="H679" s="292" t="s">
        <v>778</v>
      </c>
      <c r="I679" s="292">
        <v>10468</v>
      </c>
      <c r="J679" s="293" t="s">
        <v>906</v>
      </c>
      <c r="K679" s="241"/>
      <c r="L679" s="241"/>
      <c r="N679" s="280"/>
      <c r="O679" s="280"/>
      <c r="P679" s="280"/>
      <c r="Q679" s="280"/>
      <c r="R679" s="295"/>
      <c r="S679" s="295"/>
      <c r="T679" s="295"/>
      <c r="U679" s="253"/>
      <c r="V679" s="253"/>
      <c r="W679" s="253"/>
      <c r="X679" s="282"/>
      <c r="Y679" s="253"/>
      <c r="Z679" s="254"/>
      <c r="AA679" s="254"/>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c r="HG679" s="241"/>
      <c r="HH679" s="241"/>
      <c r="HI679" s="241"/>
      <c r="HJ679" s="241"/>
      <c r="HK679" s="241"/>
      <c r="HL679" s="241"/>
      <c r="HM679" s="241"/>
      <c r="HN679" s="241"/>
      <c r="HO679" s="241"/>
    </row>
    <row r="680" spans="1:223" s="255" customFormat="1" ht="27.6" customHeight="1" x14ac:dyDescent="0.35">
      <c r="A680" s="420"/>
      <c r="B680" s="289" t="s">
        <v>908</v>
      </c>
      <c r="C680" s="289" t="s">
        <v>2725</v>
      </c>
      <c r="D680" s="558" t="s">
        <v>2880</v>
      </c>
      <c r="E680" s="299" t="s">
        <v>909</v>
      </c>
      <c r="F680" s="291" t="s">
        <v>736</v>
      </c>
      <c r="G680" s="292" t="s">
        <v>2212</v>
      </c>
      <c r="H680" s="292" t="s">
        <v>778</v>
      </c>
      <c r="I680" s="292">
        <v>10468</v>
      </c>
      <c r="J680" s="293" t="s">
        <v>910</v>
      </c>
      <c r="K680" s="293" t="s">
        <v>981</v>
      </c>
      <c r="L680" s="293" t="s">
        <v>1847</v>
      </c>
      <c r="M680" s="294">
        <v>98428</v>
      </c>
      <c r="N680" s="280">
        <v>60252608.232592605</v>
      </c>
      <c r="O680" s="280">
        <v>3777211.8800000008</v>
      </c>
      <c r="P680" s="296"/>
      <c r="Q680" s="296"/>
      <c r="R680" s="295">
        <f t="shared" ref="R680:R697" si="33">SUM(N680:Q680)</f>
        <v>64029820.112592608</v>
      </c>
      <c r="S680" s="295"/>
      <c r="T680" s="295"/>
      <c r="U680" s="253">
        <v>25</v>
      </c>
      <c r="V680" s="253">
        <v>4</v>
      </c>
      <c r="W680" s="253">
        <v>1934</v>
      </c>
      <c r="X680" s="282"/>
      <c r="Y680" s="253"/>
      <c r="Z680" s="254"/>
      <c r="AA680" s="280"/>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c r="HG680" s="241"/>
      <c r="HH680" s="241"/>
      <c r="HI680" s="241"/>
      <c r="HJ680" s="241"/>
      <c r="HK680" s="241"/>
      <c r="HL680" s="241"/>
      <c r="HM680" s="241"/>
      <c r="HN680" s="241"/>
      <c r="HO680" s="241"/>
    </row>
    <row r="681" spans="1:223" s="255" customFormat="1" ht="27.6" customHeight="1" x14ac:dyDescent="0.35">
      <c r="A681" s="422"/>
      <c r="B681" s="289" t="s">
        <v>2403</v>
      </c>
      <c r="C681" s="289" t="s">
        <v>2725</v>
      </c>
      <c r="D681" s="558" t="s">
        <v>2882</v>
      </c>
      <c r="E681" s="299" t="s">
        <v>911</v>
      </c>
      <c r="F681" s="291" t="s">
        <v>684</v>
      </c>
      <c r="G681" s="292" t="s">
        <v>2212</v>
      </c>
      <c r="H681" s="292" t="s">
        <v>778</v>
      </c>
      <c r="I681" s="292">
        <v>10468</v>
      </c>
      <c r="J681" s="293" t="s">
        <v>737</v>
      </c>
      <c r="K681" s="293" t="s">
        <v>232</v>
      </c>
      <c r="L681" s="293" t="s">
        <v>1408</v>
      </c>
      <c r="M681" s="294">
        <v>91808</v>
      </c>
      <c r="N681" s="280">
        <v>89275695.578432992</v>
      </c>
      <c r="O681" s="280">
        <v>2265159.52</v>
      </c>
      <c r="P681" s="296"/>
      <c r="Q681" s="296"/>
      <c r="R681" s="295">
        <f t="shared" si="33"/>
        <v>91540855.098432988</v>
      </c>
      <c r="S681" s="295"/>
      <c r="T681" s="295"/>
      <c r="U681" s="253">
        <v>25</v>
      </c>
      <c r="V681" s="253">
        <v>4</v>
      </c>
      <c r="W681" s="253">
        <v>1995</v>
      </c>
      <c r="X681" s="282"/>
      <c r="Y681" s="253"/>
      <c r="Z681" s="254"/>
      <c r="AA681" s="280"/>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c r="HG681" s="241"/>
      <c r="HH681" s="241"/>
      <c r="HI681" s="241"/>
      <c r="HJ681" s="241"/>
      <c r="HK681" s="241"/>
      <c r="HL681" s="241"/>
      <c r="HM681" s="241"/>
      <c r="HN681" s="241"/>
      <c r="HO681" s="241"/>
    </row>
    <row r="682" spans="1:223" s="255" customFormat="1" ht="27.6" customHeight="1" x14ac:dyDescent="0.35">
      <c r="A682" s="420"/>
      <c r="B682" s="289" t="s">
        <v>912</v>
      </c>
      <c r="C682" s="289" t="s">
        <v>2725</v>
      </c>
      <c r="D682" s="558" t="s">
        <v>2883</v>
      </c>
      <c r="E682" s="299" t="s">
        <v>913</v>
      </c>
      <c r="F682" s="291" t="s">
        <v>683</v>
      </c>
      <c r="G682" s="292" t="s">
        <v>2212</v>
      </c>
      <c r="H682" s="292" t="s">
        <v>778</v>
      </c>
      <c r="I682" s="292">
        <v>10468</v>
      </c>
      <c r="J682" s="293" t="s">
        <v>951</v>
      </c>
      <c r="K682" s="293" t="s">
        <v>1541</v>
      </c>
      <c r="L682" s="293" t="s">
        <v>1365</v>
      </c>
      <c r="M682" s="294">
        <v>96072</v>
      </c>
      <c r="N682" s="280">
        <v>33945131.398643717</v>
      </c>
      <c r="O682" s="280">
        <v>1751412.0000000002</v>
      </c>
      <c r="P682" s="296"/>
      <c r="Q682" s="296"/>
      <c r="R682" s="295">
        <f t="shared" si="33"/>
        <v>35696543.398643717</v>
      </c>
      <c r="S682" s="295"/>
      <c r="T682" s="295"/>
      <c r="U682" s="253">
        <v>25</v>
      </c>
      <c r="V682" s="253">
        <v>4</v>
      </c>
      <c r="W682" s="253">
        <v>1960</v>
      </c>
      <c r="X682" s="282"/>
      <c r="Y682" s="253"/>
      <c r="Z682" s="254"/>
      <c r="AA682" s="280"/>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c r="HG682" s="241"/>
      <c r="HH682" s="241"/>
      <c r="HI682" s="241"/>
      <c r="HJ682" s="241"/>
      <c r="HK682" s="241"/>
      <c r="HL682" s="241"/>
      <c r="HM682" s="241"/>
      <c r="HN682" s="241"/>
      <c r="HO682" s="241"/>
    </row>
    <row r="683" spans="1:223" s="255" customFormat="1" ht="27.6" customHeight="1" x14ac:dyDescent="0.35">
      <c r="A683" s="420"/>
      <c r="B683" s="289" t="s">
        <v>1395</v>
      </c>
      <c r="C683" s="289" t="s">
        <v>2725</v>
      </c>
      <c r="D683" s="558" t="s">
        <v>2884</v>
      </c>
      <c r="E683" s="299" t="s">
        <v>1396</v>
      </c>
      <c r="F683" s="291" t="s">
        <v>747</v>
      </c>
      <c r="G683" s="292" t="s">
        <v>2212</v>
      </c>
      <c r="H683" s="292" t="s">
        <v>778</v>
      </c>
      <c r="I683" s="292">
        <v>10468</v>
      </c>
      <c r="J683" s="293" t="s">
        <v>1397</v>
      </c>
      <c r="K683" s="293" t="s">
        <v>981</v>
      </c>
      <c r="L683" s="293" t="s">
        <v>1408</v>
      </c>
      <c r="M683" s="294">
        <v>47092</v>
      </c>
      <c r="N683" s="280">
        <v>18330370.955267612</v>
      </c>
      <c r="O683" s="280">
        <v>1477024.12</v>
      </c>
      <c r="P683" s="296"/>
      <c r="Q683" s="296"/>
      <c r="R683" s="295">
        <f t="shared" si="33"/>
        <v>19807395.075267613</v>
      </c>
      <c r="S683" s="295"/>
      <c r="T683" s="295"/>
      <c r="U683" s="253">
        <v>25</v>
      </c>
      <c r="V683" s="253">
        <v>4</v>
      </c>
      <c r="W683" s="253">
        <v>1960</v>
      </c>
      <c r="X683" s="282"/>
      <c r="Y683" s="253"/>
      <c r="Z683" s="254"/>
      <c r="AA683" s="280"/>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c r="HG683" s="241"/>
      <c r="HH683" s="241"/>
      <c r="HI683" s="241"/>
      <c r="HJ683" s="241"/>
      <c r="HK683" s="241"/>
      <c r="HL683" s="241"/>
      <c r="HM683" s="241"/>
      <c r="HN683" s="241"/>
      <c r="HO683" s="241"/>
    </row>
    <row r="684" spans="1:223" s="255" customFormat="1" ht="27.6" customHeight="1" x14ac:dyDescent="0.35">
      <c r="A684" s="420"/>
      <c r="B684" s="289" t="s">
        <v>1148</v>
      </c>
      <c r="C684" s="289" t="s">
        <v>2725</v>
      </c>
      <c r="D684" s="558" t="s">
        <v>2885</v>
      </c>
      <c r="E684" s="299" t="s">
        <v>1343</v>
      </c>
      <c r="F684" s="291" t="s">
        <v>746</v>
      </c>
      <c r="G684" s="292" t="s">
        <v>2212</v>
      </c>
      <c r="H684" s="292" t="s">
        <v>778</v>
      </c>
      <c r="I684" s="292">
        <v>10468</v>
      </c>
      <c r="J684" s="293" t="s">
        <v>738</v>
      </c>
      <c r="K684" s="293" t="s">
        <v>981</v>
      </c>
      <c r="L684" s="293" t="s">
        <v>794</v>
      </c>
      <c r="M684" s="294">
        <v>232709</v>
      </c>
      <c r="N684" s="280">
        <v>66702183.19833491</v>
      </c>
      <c r="O684" s="280">
        <v>5674574.8799999999</v>
      </c>
      <c r="P684" s="296"/>
      <c r="Q684" s="296"/>
      <c r="R684" s="295">
        <f t="shared" si="33"/>
        <v>72376758.078334913</v>
      </c>
      <c r="S684" s="295"/>
      <c r="T684" s="295"/>
      <c r="U684" s="253">
        <v>25</v>
      </c>
      <c r="V684" s="253">
        <v>4</v>
      </c>
      <c r="W684" s="253">
        <v>1970</v>
      </c>
      <c r="X684" s="282"/>
      <c r="Y684" s="253"/>
      <c r="Z684" s="254"/>
      <c r="AA684" s="280"/>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c r="HG684" s="241"/>
      <c r="HH684" s="241"/>
      <c r="HI684" s="241"/>
      <c r="HJ684" s="241"/>
      <c r="HK684" s="241"/>
      <c r="HL684" s="241"/>
      <c r="HM684" s="241"/>
      <c r="HN684" s="241"/>
      <c r="HO684" s="241"/>
    </row>
    <row r="685" spans="1:223" s="255" customFormat="1" ht="27.6" customHeight="1" x14ac:dyDescent="0.35">
      <c r="A685" s="298"/>
      <c r="B685" s="289" t="s">
        <v>2271</v>
      </c>
      <c r="C685" s="289" t="s">
        <v>2725</v>
      </c>
      <c r="D685" s="558" t="s">
        <v>2888</v>
      </c>
      <c r="E685" s="299" t="s">
        <v>251</v>
      </c>
      <c r="F685" s="291" t="s">
        <v>745</v>
      </c>
      <c r="G685" s="292" t="s">
        <v>2212</v>
      </c>
      <c r="H685" s="292" t="s">
        <v>778</v>
      </c>
      <c r="I685" s="292">
        <v>10468</v>
      </c>
      <c r="J685" s="293" t="s">
        <v>739</v>
      </c>
      <c r="K685" s="293" t="s">
        <v>981</v>
      </c>
      <c r="L685" s="293" t="s">
        <v>1365</v>
      </c>
      <c r="M685" s="294">
        <v>140872</v>
      </c>
      <c r="N685" s="280">
        <v>39546078.079419926</v>
      </c>
      <c r="O685" s="280">
        <v>3351034.96</v>
      </c>
      <c r="P685" s="296"/>
      <c r="Q685" s="296"/>
      <c r="R685" s="295">
        <f t="shared" si="33"/>
        <v>42897113.039419927</v>
      </c>
      <c r="S685" s="295"/>
      <c r="T685" s="295"/>
      <c r="U685" s="253">
        <v>25</v>
      </c>
      <c r="V685" s="253">
        <v>4</v>
      </c>
      <c r="W685" s="253">
        <v>1980</v>
      </c>
      <c r="X685" s="282"/>
      <c r="Y685" s="253"/>
      <c r="Z685" s="254"/>
      <c r="AA685" s="280"/>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c r="HG685" s="241"/>
      <c r="HH685" s="241"/>
      <c r="HI685" s="241"/>
      <c r="HJ685" s="241"/>
      <c r="HK685" s="241"/>
      <c r="HL685" s="241"/>
      <c r="HM685" s="241"/>
      <c r="HN685" s="241"/>
      <c r="HO685" s="241"/>
    </row>
    <row r="686" spans="1:223" s="255" customFormat="1" ht="27.6" customHeight="1" x14ac:dyDescent="0.35">
      <c r="A686" s="420"/>
      <c r="B686" s="289" t="s">
        <v>741</v>
      </c>
      <c r="C686" s="289" t="s">
        <v>2725</v>
      </c>
      <c r="D686" s="558" t="s">
        <v>2887</v>
      </c>
      <c r="E686" s="299" t="s">
        <v>362</v>
      </c>
      <c r="F686" s="291" t="s">
        <v>744</v>
      </c>
      <c r="G686" s="292" t="s">
        <v>2212</v>
      </c>
      <c r="H686" s="292" t="s">
        <v>778</v>
      </c>
      <c r="I686" s="292">
        <v>10468</v>
      </c>
      <c r="J686" s="293" t="s">
        <v>740</v>
      </c>
      <c r="K686" s="293" t="s">
        <v>232</v>
      </c>
      <c r="L686" s="293" t="s">
        <v>1365</v>
      </c>
      <c r="M686" s="294">
        <v>51250</v>
      </c>
      <c r="N686" s="280">
        <v>41413060.306345336</v>
      </c>
      <c r="O686" s="280">
        <v>1733897.8800000004</v>
      </c>
      <c r="P686" s="296"/>
      <c r="Q686" s="296"/>
      <c r="R686" s="295">
        <f t="shared" si="33"/>
        <v>43146958.186345339</v>
      </c>
      <c r="S686" s="295"/>
      <c r="T686" s="295"/>
      <c r="U686" s="253">
        <v>25</v>
      </c>
      <c r="V686" s="253">
        <v>4</v>
      </c>
      <c r="W686" s="253">
        <v>1980</v>
      </c>
      <c r="X686" s="282"/>
      <c r="Y686" s="253"/>
      <c r="Z686" s="254"/>
      <c r="AA686" s="280"/>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c r="HG686" s="241"/>
      <c r="HH686" s="241"/>
      <c r="HI686" s="241"/>
      <c r="HJ686" s="241"/>
      <c r="HK686" s="241"/>
      <c r="HL686" s="241"/>
      <c r="HM686" s="241"/>
      <c r="HN686" s="241"/>
      <c r="HO686" s="241"/>
    </row>
    <row r="687" spans="1:223" s="255" customFormat="1" ht="27.6" customHeight="1" x14ac:dyDescent="0.35">
      <c r="A687" s="420"/>
      <c r="B687" s="289" t="s">
        <v>734</v>
      </c>
      <c r="C687" s="289" t="s">
        <v>2725</v>
      </c>
      <c r="D687" s="558" t="s">
        <v>2879</v>
      </c>
      <c r="E687" s="299">
        <v>607011</v>
      </c>
      <c r="F687" s="291" t="s">
        <v>735</v>
      </c>
      <c r="G687" s="292" t="s">
        <v>2212</v>
      </c>
      <c r="H687" s="292" t="s">
        <v>778</v>
      </c>
      <c r="I687" s="292">
        <v>10468</v>
      </c>
      <c r="J687" s="293" t="s">
        <v>784</v>
      </c>
      <c r="K687" s="293" t="s">
        <v>232</v>
      </c>
      <c r="L687" s="293" t="s">
        <v>794</v>
      </c>
      <c r="M687" s="294">
        <v>199629</v>
      </c>
      <c r="N687" s="280">
        <v>39036901.10844028</v>
      </c>
      <c r="O687" s="280">
        <v>3175893.7600000002</v>
      </c>
      <c r="P687" s="296"/>
      <c r="Q687" s="296"/>
      <c r="R687" s="295">
        <f t="shared" si="33"/>
        <v>42212794.868440278</v>
      </c>
      <c r="S687" s="295"/>
      <c r="T687" s="295"/>
      <c r="U687" s="253">
        <v>25</v>
      </c>
      <c r="V687" s="253">
        <v>4</v>
      </c>
      <c r="W687" s="253">
        <v>1980</v>
      </c>
      <c r="X687" s="282"/>
      <c r="Y687" s="253"/>
      <c r="Z687" s="254"/>
      <c r="AA687" s="280"/>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c r="HG687" s="241"/>
      <c r="HH687" s="241"/>
      <c r="HI687" s="241"/>
      <c r="HJ687" s="241"/>
      <c r="HK687" s="241"/>
      <c r="HL687" s="241"/>
      <c r="HM687" s="241"/>
      <c r="HN687" s="241"/>
      <c r="HO687" s="241"/>
    </row>
    <row r="688" spans="1:223" ht="27.6" customHeight="1" x14ac:dyDescent="0.35">
      <c r="A688" s="420"/>
      <c r="B688" s="289" t="s">
        <v>743</v>
      </c>
      <c r="C688" s="289" t="s">
        <v>2725</v>
      </c>
      <c r="D688" s="558" t="s">
        <v>2881</v>
      </c>
      <c r="E688" s="299">
        <v>607023</v>
      </c>
      <c r="F688" s="291" t="s">
        <v>1219</v>
      </c>
      <c r="G688" s="292" t="s">
        <v>2212</v>
      </c>
      <c r="H688" s="292" t="s">
        <v>778</v>
      </c>
      <c r="I688" s="292">
        <v>10468</v>
      </c>
      <c r="J688" s="293" t="s">
        <v>742</v>
      </c>
      <c r="K688" s="293" t="s">
        <v>232</v>
      </c>
      <c r="L688" s="293" t="s">
        <v>1365</v>
      </c>
      <c r="M688" s="294">
        <v>3800</v>
      </c>
      <c r="N688" s="280">
        <v>3394513.1398643716</v>
      </c>
      <c r="O688" s="280">
        <v>0</v>
      </c>
      <c r="P688" s="296"/>
      <c r="Q688" s="296"/>
      <c r="R688" s="295">
        <f t="shared" si="33"/>
        <v>3394513.1398643716</v>
      </c>
      <c r="S688" s="295"/>
      <c r="T688" s="295"/>
      <c r="U688" s="253">
        <v>1</v>
      </c>
      <c r="V688" s="253">
        <v>4</v>
      </c>
      <c r="W688" s="253">
        <v>1935</v>
      </c>
      <c r="X688" s="282"/>
      <c r="AA688" s="280"/>
    </row>
    <row r="689" spans="1:223" s="353" customFormat="1" ht="27.6" customHeight="1" x14ac:dyDescent="0.35">
      <c r="A689" s="436" t="s">
        <v>1484</v>
      </c>
      <c r="B689" s="429" t="s">
        <v>2092</v>
      </c>
      <c r="C689" s="429"/>
      <c r="D689" s="429" t="s">
        <v>2877</v>
      </c>
      <c r="E689" s="483">
        <v>607001</v>
      </c>
      <c r="F689" s="436" t="s">
        <v>2102</v>
      </c>
      <c r="G689" s="292" t="s">
        <v>2212</v>
      </c>
      <c r="H689" s="292" t="s">
        <v>778</v>
      </c>
      <c r="I689" s="292">
        <v>10468</v>
      </c>
      <c r="J689" s="436"/>
      <c r="K689" s="436"/>
      <c r="L689" s="436"/>
      <c r="M689" s="440">
        <v>123924</v>
      </c>
      <c r="N689" s="280">
        <v>52428915.580354564</v>
      </c>
      <c r="O689" s="441">
        <v>0</v>
      </c>
      <c r="P689" s="441"/>
      <c r="Q689" s="441"/>
      <c r="R689" s="295">
        <f t="shared" si="33"/>
        <v>52428915.580354564</v>
      </c>
      <c r="S689" s="295"/>
      <c r="T689" s="295"/>
      <c r="U689" s="436"/>
      <c r="V689" s="436"/>
      <c r="W689" s="436"/>
      <c r="X689" s="436"/>
      <c r="Y689" s="436"/>
      <c r="Z689" s="254"/>
      <c r="AA689" s="280"/>
      <c r="AB689" s="255"/>
      <c r="AC689" s="255"/>
      <c r="AD689" s="436"/>
      <c r="AE689" s="436"/>
      <c r="AF689" s="436"/>
      <c r="AG689" s="436"/>
      <c r="AH689" s="436"/>
      <c r="AI689" s="436"/>
      <c r="AJ689" s="436"/>
      <c r="AK689" s="436"/>
      <c r="AL689" s="436"/>
      <c r="AM689" s="436"/>
      <c r="AN689" s="436"/>
      <c r="AO689" s="436"/>
      <c r="AP689" s="436"/>
      <c r="AQ689" s="436"/>
      <c r="AR689" s="436"/>
      <c r="AS689" s="436"/>
      <c r="AT689" s="436"/>
      <c r="AU689" s="436"/>
      <c r="AV689" s="436"/>
      <c r="AW689" s="436"/>
      <c r="AX689" s="436"/>
      <c r="AY689" s="436"/>
      <c r="AZ689" s="436"/>
      <c r="BA689" s="436"/>
      <c r="BB689" s="436"/>
      <c r="BC689" s="436"/>
      <c r="BD689" s="436"/>
      <c r="BE689" s="436"/>
      <c r="BF689" s="436"/>
      <c r="BG689" s="436"/>
      <c r="BH689" s="436"/>
      <c r="BI689" s="436"/>
      <c r="BJ689" s="436"/>
      <c r="BK689" s="436"/>
      <c r="BL689" s="436"/>
      <c r="BM689" s="436"/>
      <c r="BN689" s="436"/>
      <c r="BO689" s="436"/>
      <c r="BP689" s="436"/>
      <c r="BQ689" s="436"/>
      <c r="BR689" s="436"/>
      <c r="BS689" s="436"/>
      <c r="BT689" s="436"/>
      <c r="BU689" s="436"/>
      <c r="BV689" s="436"/>
      <c r="BW689" s="436"/>
      <c r="BX689" s="436"/>
      <c r="BY689" s="436"/>
      <c r="BZ689" s="436"/>
      <c r="CA689" s="436"/>
      <c r="CB689" s="436"/>
      <c r="CC689" s="436"/>
      <c r="CD689" s="436"/>
      <c r="CE689" s="436"/>
      <c r="CF689" s="436"/>
      <c r="CG689" s="436"/>
      <c r="CH689" s="436"/>
      <c r="CI689" s="436"/>
      <c r="CJ689" s="436"/>
      <c r="CK689" s="436"/>
      <c r="CL689" s="436"/>
      <c r="CM689" s="436"/>
      <c r="CN689" s="436"/>
      <c r="CO689" s="436"/>
      <c r="CP689" s="436"/>
      <c r="CQ689" s="436"/>
      <c r="CR689" s="436"/>
      <c r="CS689" s="436"/>
      <c r="CT689" s="436"/>
      <c r="CU689" s="436"/>
      <c r="CV689" s="436"/>
      <c r="CW689" s="436"/>
      <c r="CX689" s="436"/>
      <c r="CY689" s="436"/>
      <c r="CZ689" s="436"/>
      <c r="DA689" s="436"/>
      <c r="DB689" s="436"/>
      <c r="DC689" s="436"/>
      <c r="DD689" s="436"/>
      <c r="DE689" s="436"/>
      <c r="DF689" s="436"/>
      <c r="DG689" s="436"/>
      <c r="DH689" s="436"/>
      <c r="DI689" s="436"/>
      <c r="DJ689" s="436"/>
      <c r="DK689" s="436"/>
      <c r="DL689" s="436"/>
      <c r="DM689" s="436"/>
      <c r="DN689" s="436"/>
      <c r="DO689" s="436"/>
      <c r="DP689" s="436"/>
      <c r="DQ689" s="436"/>
      <c r="DR689" s="436"/>
      <c r="DS689" s="436"/>
      <c r="DT689" s="436"/>
      <c r="DU689" s="436"/>
      <c r="DV689" s="436"/>
      <c r="DW689" s="436"/>
      <c r="DX689" s="436"/>
      <c r="DY689" s="436"/>
      <c r="DZ689" s="436"/>
      <c r="EA689" s="436"/>
      <c r="EB689" s="436"/>
      <c r="EC689" s="436"/>
      <c r="ED689" s="436"/>
      <c r="EE689" s="436"/>
      <c r="EF689" s="436"/>
      <c r="EG689" s="436"/>
      <c r="EH689" s="436"/>
      <c r="EI689" s="436"/>
      <c r="EJ689" s="436"/>
      <c r="EK689" s="436"/>
      <c r="EL689" s="436"/>
      <c r="EM689" s="436"/>
      <c r="EN689" s="436"/>
      <c r="EO689" s="436"/>
      <c r="EP689" s="436"/>
      <c r="EQ689" s="436"/>
      <c r="ER689" s="436"/>
      <c r="ES689" s="436"/>
      <c r="ET689" s="436"/>
      <c r="EU689" s="436"/>
      <c r="EV689" s="436"/>
      <c r="EW689" s="436"/>
      <c r="EX689" s="436"/>
      <c r="EY689" s="436"/>
      <c r="EZ689" s="436"/>
      <c r="FA689" s="436"/>
      <c r="FB689" s="436"/>
      <c r="FC689" s="436"/>
      <c r="FD689" s="436"/>
      <c r="FE689" s="436"/>
      <c r="FF689" s="436"/>
      <c r="FG689" s="436"/>
      <c r="FH689" s="436"/>
      <c r="FI689" s="436"/>
      <c r="FJ689" s="436"/>
      <c r="FK689" s="436"/>
      <c r="FL689" s="436"/>
      <c r="FM689" s="436"/>
      <c r="FN689" s="436"/>
      <c r="FO689" s="436"/>
      <c r="FP689" s="436"/>
      <c r="FQ689" s="436"/>
      <c r="FR689" s="436"/>
      <c r="FS689" s="436"/>
      <c r="FT689" s="436"/>
      <c r="FU689" s="436"/>
      <c r="FV689" s="436"/>
      <c r="FW689" s="436"/>
      <c r="FX689" s="436"/>
      <c r="FY689" s="436"/>
      <c r="FZ689" s="436"/>
      <c r="GA689" s="436"/>
      <c r="GB689" s="436"/>
      <c r="GC689" s="436"/>
      <c r="GD689" s="436"/>
      <c r="GE689" s="436"/>
      <c r="GF689" s="436"/>
      <c r="GG689" s="436"/>
      <c r="GH689" s="436"/>
      <c r="GI689" s="436"/>
      <c r="GJ689" s="436"/>
      <c r="GK689" s="436"/>
      <c r="GL689" s="436"/>
      <c r="GM689" s="436"/>
      <c r="GN689" s="436"/>
      <c r="GO689" s="436"/>
      <c r="GP689" s="436"/>
      <c r="GQ689" s="436"/>
      <c r="GR689" s="436"/>
      <c r="GS689" s="436"/>
      <c r="GT689" s="436"/>
      <c r="GU689" s="436"/>
      <c r="GV689" s="436"/>
      <c r="GW689" s="436"/>
      <c r="GX689" s="436"/>
      <c r="GY689" s="436"/>
      <c r="GZ689" s="436"/>
      <c r="HA689" s="436"/>
      <c r="HB689" s="436"/>
      <c r="HC689" s="436"/>
      <c r="HD689" s="436"/>
      <c r="HE689" s="436"/>
      <c r="HF689" s="436"/>
      <c r="HG689" s="436"/>
      <c r="HH689" s="436"/>
      <c r="HI689" s="436"/>
      <c r="HJ689" s="436"/>
      <c r="HK689" s="436"/>
      <c r="HL689" s="436"/>
      <c r="HM689" s="436"/>
      <c r="HN689" s="436"/>
      <c r="HO689" s="436"/>
    </row>
    <row r="690" spans="1:223" s="353" customFormat="1" ht="27.6" customHeight="1" x14ac:dyDescent="0.35">
      <c r="A690" s="436" t="s">
        <v>1485</v>
      </c>
      <c r="B690" s="429" t="s">
        <v>2093</v>
      </c>
      <c r="C690" s="429"/>
      <c r="D690" s="558" t="s">
        <v>2878</v>
      </c>
      <c r="E690" s="561">
        <v>607002</v>
      </c>
      <c r="F690" s="436" t="s">
        <v>2103</v>
      </c>
      <c r="G690" s="292" t="s">
        <v>2212</v>
      </c>
      <c r="H690" s="292" t="s">
        <v>778</v>
      </c>
      <c r="I690" s="292">
        <v>10468</v>
      </c>
      <c r="J690" s="436"/>
      <c r="K690" s="436"/>
      <c r="L690" s="436"/>
      <c r="M690" s="440">
        <v>128968</v>
      </c>
      <c r="N690" s="280">
        <v>54458421.989916682</v>
      </c>
      <c r="O690" s="441">
        <v>0</v>
      </c>
      <c r="P690" s="441"/>
      <c r="Q690" s="441"/>
      <c r="R690" s="295">
        <f t="shared" si="33"/>
        <v>54458421.989916682</v>
      </c>
      <c r="S690" s="295"/>
      <c r="T690" s="295"/>
      <c r="U690" s="436"/>
      <c r="V690" s="436"/>
      <c r="W690" s="436"/>
      <c r="X690" s="436"/>
      <c r="Y690" s="436"/>
      <c r="Z690" s="254"/>
      <c r="AA690" s="280"/>
      <c r="AB690" s="255"/>
      <c r="AC690" s="255"/>
      <c r="AD690" s="436"/>
      <c r="AE690" s="436"/>
      <c r="AF690" s="436"/>
      <c r="AG690" s="436"/>
      <c r="AH690" s="436"/>
      <c r="AI690" s="436"/>
      <c r="AJ690" s="436"/>
      <c r="AK690" s="436"/>
      <c r="AL690" s="436"/>
      <c r="AM690" s="436"/>
      <c r="AN690" s="436"/>
      <c r="AO690" s="436"/>
      <c r="AP690" s="436"/>
      <c r="AQ690" s="436"/>
      <c r="AR690" s="436"/>
      <c r="AS690" s="436"/>
      <c r="AT690" s="436"/>
      <c r="AU690" s="436"/>
      <c r="AV690" s="436"/>
      <c r="AW690" s="436"/>
      <c r="AX690" s="436"/>
      <c r="AY690" s="436"/>
      <c r="AZ690" s="436"/>
      <c r="BA690" s="436"/>
      <c r="BB690" s="436"/>
      <c r="BC690" s="436"/>
      <c r="BD690" s="436"/>
      <c r="BE690" s="436"/>
      <c r="BF690" s="436"/>
      <c r="BG690" s="436"/>
      <c r="BH690" s="436"/>
      <c r="BI690" s="436"/>
      <c r="BJ690" s="436"/>
      <c r="BK690" s="436"/>
      <c r="BL690" s="436"/>
      <c r="BM690" s="436"/>
      <c r="BN690" s="436"/>
      <c r="BO690" s="436"/>
      <c r="BP690" s="436"/>
      <c r="BQ690" s="436"/>
      <c r="BR690" s="436"/>
      <c r="BS690" s="436"/>
      <c r="BT690" s="436"/>
      <c r="BU690" s="436"/>
      <c r="BV690" s="436"/>
      <c r="BW690" s="436"/>
      <c r="BX690" s="436"/>
      <c r="BY690" s="436"/>
      <c r="BZ690" s="436"/>
      <c r="CA690" s="436"/>
      <c r="CB690" s="436"/>
      <c r="CC690" s="436"/>
      <c r="CD690" s="436"/>
      <c r="CE690" s="436"/>
      <c r="CF690" s="436"/>
      <c r="CG690" s="436"/>
      <c r="CH690" s="436"/>
      <c r="CI690" s="436"/>
      <c r="CJ690" s="436"/>
      <c r="CK690" s="436"/>
      <c r="CL690" s="436"/>
      <c r="CM690" s="436"/>
      <c r="CN690" s="436"/>
      <c r="CO690" s="436"/>
      <c r="CP690" s="436"/>
      <c r="CQ690" s="436"/>
      <c r="CR690" s="436"/>
      <c r="CS690" s="436"/>
      <c r="CT690" s="436"/>
      <c r="CU690" s="436"/>
      <c r="CV690" s="436"/>
      <c r="CW690" s="436"/>
      <c r="CX690" s="436"/>
      <c r="CY690" s="436"/>
      <c r="CZ690" s="436"/>
      <c r="DA690" s="436"/>
      <c r="DB690" s="436"/>
      <c r="DC690" s="436"/>
      <c r="DD690" s="436"/>
      <c r="DE690" s="436"/>
      <c r="DF690" s="436"/>
      <c r="DG690" s="436"/>
      <c r="DH690" s="436"/>
      <c r="DI690" s="436"/>
      <c r="DJ690" s="436"/>
      <c r="DK690" s="436"/>
      <c r="DL690" s="436"/>
      <c r="DM690" s="436"/>
      <c r="DN690" s="436"/>
      <c r="DO690" s="436"/>
      <c r="DP690" s="436"/>
      <c r="DQ690" s="436"/>
      <c r="DR690" s="436"/>
      <c r="DS690" s="436"/>
      <c r="DT690" s="436"/>
      <c r="DU690" s="436"/>
      <c r="DV690" s="436"/>
      <c r="DW690" s="436"/>
      <c r="DX690" s="436"/>
      <c r="DY690" s="436"/>
      <c r="DZ690" s="436"/>
      <c r="EA690" s="436"/>
      <c r="EB690" s="436"/>
      <c r="EC690" s="436"/>
      <c r="ED690" s="436"/>
      <c r="EE690" s="436"/>
      <c r="EF690" s="436"/>
      <c r="EG690" s="436"/>
      <c r="EH690" s="436"/>
      <c r="EI690" s="436"/>
      <c r="EJ690" s="436"/>
      <c r="EK690" s="436"/>
      <c r="EL690" s="436"/>
      <c r="EM690" s="436"/>
      <c r="EN690" s="436"/>
      <c r="EO690" s="436"/>
      <c r="EP690" s="436"/>
      <c r="EQ690" s="436"/>
      <c r="ER690" s="436"/>
      <c r="ES690" s="436"/>
      <c r="ET690" s="436"/>
      <c r="EU690" s="436"/>
      <c r="EV690" s="436"/>
      <c r="EW690" s="436"/>
      <c r="EX690" s="436"/>
      <c r="EY690" s="436"/>
      <c r="EZ690" s="436"/>
      <c r="FA690" s="436"/>
      <c r="FB690" s="436"/>
      <c r="FC690" s="436"/>
      <c r="FD690" s="436"/>
      <c r="FE690" s="436"/>
      <c r="FF690" s="436"/>
      <c r="FG690" s="436"/>
      <c r="FH690" s="436"/>
      <c r="FI690" s="436"/>
      <c r="FJ690" s="436"/>
      <c r="FK690" s="436"/>
      <c r="FL690" s="436"/>
      <c r="FM690" s="436"/>
      <c r="FN690" s="436"/>
      <c r="FO690" s="436"/>
      <c r="FP690" s="436"/>
      <c r="FQ690" s="436"/>
      <c r="FR690" s="436"/>
      <c r="FS690" s="436"/>
      <c r="FT690" s="436"/>
      <c r="FU690" s="436"/>
      <c r="FV690" s="436"/>
      <c r="FW690" s="436"/>
      <c r="FX690" s="436"/>
      <c r="FY690" s="436"/>
      <c r="FZ690" s="436"/>
      <c r="GA690" s="436"/>
      <c r="GB690" s="436"/>
      <c r="GC690" s="436"/>
      <c r="GD690" s="436"/>
      <c r="GE690" s="436"/>
      <c r="GF690" s="436"/>
      <c r="GG690" s="436"/>
      <c r="GH690" s="436"/>
      <c r="GI690" s="436"/>
      <c r="GJ690" s="436"/>
      <c r="GK690" s="436"/>
      <c r="GL690" s="436"/>
      <c r="GM690" s="436"/>
      <c r="GN690" s="436"/>
      <c r="GO690" s="436"/>
      <c r="GP690" s="436"/>
      <c r="GQ690" s="436"/>
      <c r="GR690" s="436"/>
      <c r="GS690" s="436"/>
      <c r="GT690" s="436"/>
      <c r="GU690" s="436"/>
      <c r="GV690" s="436"/>
      <c r="GW690" s="436"/>
      <c r="GX690" s="436"/>
      <c r="GY690" s="436"/>
      <c r="GZ690" s="436"/>
      <c r="HA690" s="436"/>
      <c r="HB690" s="436"/>
      <c r="HC690" s="436"/>
      <c r="HD690" s="436"/>
      <c r="HE690" s="436"/>
      <c r="HF690" s="436"/>
      <c r="HG690" s="436"/>
      <c r="HH690" s="436"/>
      <c r="HI690" s="436"/>
      <c r="HJ690" s="436"/>
      <c r="HK690" s="436"/>
      <c r="HL690" s="436"/>
      <c r="HM690" s="436"/>
      <c r="HN690" s="436"/>
      <c r="HO690" s="436"/>
    </row>
    <row r="691" spans="1:223" s="353" customFormat="1" ht="27.6" customHeight="1" x14ac:dyDescent="0.35">
      <c r="A691" s="436" t="s">
        <v>1486</v>
      </c>
      <c r="B691" s="429" t="s">
        <v>2101</v>
      </c>
      <c r="C691" s="429"/>
      <c r="D691" s="558" t="s">
        <v>2886</v>
      </c>
      <c r="E691" s="483">
        <v>607008</v>
      </c>
      <c r="F691" s="436" t="s">
        <v>907</v>
      </c>
      <c r="G691" s="292" t="s">
        <v>2212</v>
      </c>
      <c r="H691" s="292" t="s">
        <v>778</v>
      </c>
      <c r="I691" s="292">
        <v>10468</v>
      </c>
      <c r="J691" s="436"/>
      <c r="K691" s="436"/>
      <c r="L691" s="436"/>
      <c r="M691" s="440">
        <v>146186</v>
      </c>
      <c r="N691" s="280">
        <v>88960030.952472597</v>
      </c>
      <c r="O691" s="441">
        <v>0</v>
      </c>
      <c r="P691" s="441"/>
      <c r="Q691" s="441"/>
      <c r="R691" s="295">
        <f t="shared" si="33"/>
        <v>88960030.952472597</v>
      </c>
      <c r="S691" s="295"/>
      <c r="T691" s="295"/>
      <c r="U691" s="436"/>
      <c r="V691" s="436"/>
      <c r="W691" s="436"/>
      <c r="X691" s="436"/>
      <c r="Y691" s="436"/>
      <c r="Z691" s="254"/>
      <c r="AA691" s="280"/>
      <c r="AB691" s="255"/>
      <c r="AC691" s="255"/>
      <c r="AD691" s="436"/>
      <c r="AE691" s="436"/>
      <c r="AF691" s="436"/>
      <c r="AG691" s="436"/>
      <c r="AH691" s="436"/>
      <c r="AI691" s="436"/>
      <c r="AJ691" s="436"/>
      <c r="AK691" s="436"/>
      <c r="AL691" s="436"/>
      <c r="AM691" s="436"/>
      <c r="AN691" s="436"/>
      <c r="AO691" s="436"/>
      <c r="AP691" s="436"/>
      <c r="AQ691" s="436"/>
      <c r="AR691" s="436"/>
      <c r="AS691" s="436"/>
      <c r="AT691" s="436"/>
      <c r="AU691" s="436"/>
      <c r="AV691" s="436"/>
      <c r="AW691" s="436"/>
      <c r="AX691" s="436"/>
      <c r="AY691" s="436"/>
      <c r="AZ691" s="436"/>
      <c r="BA691" s="436"/>
      <c r="BB691" s="436"/>
      <c r="BC691" s="436"/>
      <c r="BD691" s="436"/>
      <c r="BE691" s="436"/>
      <c r="BF691" s="436"/>
      <c r="BG691" s="436"/>
      <c r="BH691" s="436"/>
      <c r="BI691" s="436"/>
      <c r="BJ691" s="436"/>
      <c r="BK691" s="436"/>
      <c r="BL691" s="436"/>
      <c r="BM691" s="436"/>
      <c r="BN691" s="436"/>
      <c r="BO691" s="436"/>
      <c r="BP691" s="436"/>
      <c r="BQ691" s="436"/>
      <c r="BR691" s="436"/>
      <c r="BS691" s="436"/>
      <c r="BT691" s="436"/>
      <c r="BU691" s="436"/>
      <c r="BV691" s="436"/>
      <c r="BW691" s="436"/>
      <c r="BX691" s="436"/>
      <c r="BY691" s="436"/>
      <c r="BZ691" s="436"/>
      <c r="CA691" s="436"/>
      <c r="CB691" s="436"/>
      <c r="CC691" s="436"/>
      <c r="CD691" s="436"/>
      <c r="CE691" s="436"/>
      <c r="CF691" s="436"/>
      <c r="CG691" s="436"/>
      <c r="CH691" s="436"/>
      <c r="CI691" s="436"/>
      <c r="CJ691" s="436"/>
      <c r="CK691" s="436"/>
      <c r="CL691" s="436"/>
      <c r="CM691" s="436"/>
      <c r="CN691" s="436"/>
      <c r="CO691" s="436"/>
      <c r="CP691" s="436"/>
      <c r="CQ691" s="436"/>
      <c r="CR691" s="436"/>
      <c r="CS691" s="436"/>
      <c r="CT691" s="436"/>
      <c r="CU691" s="436"/>
      <c r="CV691" s="436"/>
      <c r="CW691" s="436"/>
      <c r="CX691" s="436"/>
      <c r="CY691" s="436"/>
      <c r="CZ691" s="436"/>
      <c r="DA691" s="436"/>
      <c r="DB691" s="436"/>
      <c r="DC691" s="436"/>
      <c r="DD691" s="436"/>
      <c r="DE691" s="436"/>
      <c r="DF691" s="436"/>
      <c r="DG691" s="436"/>
      <c r="DH691" s="436"/>
      <c r="DI691" s="436"/>
      <c r="DJ691" s="436"/>
      <c r="DK691" s="436"/>
      <c r="DL691" s="436"/>
      <c r="DM691" s="436"/>
      <c r="DN691" s="436"/>
      <c r="DO691" s="436"/>
      <c r="DP691" s="436"/>
      <c r="DQ691" s="436"/>
      <c r="DR691" s="436"/>
      <c r="DS691" s="436"/>
      <c r="DT691" s="436"/>
      <c r="DU691" s="436"/>
      <c r="DV691" s="436"/>
      <c r="DW691" s="436"/>
      <c r="DX691" s="436"/>
      <c r="DY691" s="436"/>
      <c r="DZ691" s="436"/>
      <c r="EA691" s="436"/>
      <c r="EB691" s="436"/>
      <c r="EC691" s="436"/>
      <c r="ED691" s="436"/>
      <c r="EE691" s="436"/>
      <c r="EF691" s="436"/>
      <c r="EG691" s="436"/>
      <c r="EH691" s="436"/>
      <c r="EI691" s="436"/>
      <c r="EJ691" s="436"/>
      <c r="EK691" s="436"/>
      <c r="EL691" s="436"/>
      <c r="EM691" s="436"/>
      <c r="EN691" s="436"/>
      <c r="EO691" s="436"/>
      <c r="EP691" s="436"/>
      <c r="EQ691" s="436"/>
      <c r="ER691" s="436"/>
      <c r="ES691" s="436"/>
      <c r="ET691" s="436"/>
      <c r="EU691" s="436"/>
      <c r="EV691" s="436"/>
      <c r="EW691" s="436"/>
      <c r="EX691" s="436"/>
      <c r="EY691" s="436"/>
      <c r="EZ691" s="436"/>
      <c r="FA691" s="436"/>
      <c r="FB691" s="436"/>
      <c r="FC691" s="436"/>
      <c r="FD691" s="436"/>
      <c r="FE691" s="436"/>
      <c r="FF691" s="436"/>
      <c r="FG691" s="436"/>
      <c r="FH691" s="436"/>
      <c r="FI691" s="436"/>
      <c r="FJ691" s="436"/>
      <c r="FK691" s="436"/>
      <c r="FL691" s="436"/>
      <c r="FM691" s="436"/>
      <c r="FN691" s="436"/>
      <c r="FO691" s="436"/>
      <c r="FP691" s="436"/>
      <c r="FQ691" s="436"/>
      <c r="FR691" s="436"/>
      <c r="FS691" s="436"/>
      <c r="FT691" s="436"/>
      <c r="FU691" s="436"/>
      <c r="FV691" s="436"/>
      <c r="FW691" s="436"/>
      <c r="FX691" s="436"/>
      <c r="FY691" s="436"/>
      <c r="FZ691" s="436"/>
      <c r="GA691" s="436"/>
      <c r="GB691" s="436"/>
      <c r="GC691" s="436"/>
      <c r="GD691" s="436"/>
      <c r="GE691" s="436"/>
      <c r="GF691" s="436"/>
      <c r="GG691" s="436"/>
      <c r="GH691" s="436"/>
      <c r="GI691" s="436"/>
      <c r="GJ691" s="436"/>
      <c r="GK691" s="436"/>
      <c r="GL691" s="436"/>
      <c r="GM691" s="436"/>
      <c r="GN691" s="436"/>
      <c r="GO691" s="436"/>
      <c r="GP691" s="436"/>
      <c r="GQ691" s="436"/>
      <c r="GR691" s="436"/>
      <c r="GS691" s="436"/>
      <c r="GT691" s="436"/>
      <c r="GU691" s="436"/>
      <c r="GV691" s="436"/>
      <c r="GW691" s="436"/>
      <c r="GX691" s="436"/>
      <c r="GY691" s="436"/>
      <c r="GZ691" s="436"/>
      <c r="HA691" s="436"/>
      <c r="HB691" s="436"/>
      <c r="HC691" s="436"/>
      <c r="HD691" s="436"/>
      <c r="HE691" s="436"/>
      <c r="HF691" s="436"/>
      <c r="HG691" s="436"/>
      <c r="HH691" s="436"/>
      <c r="HI691" s="436"/>
      <c r="HJ691" s="436"/>
      <c r="HK691" s="436"/>
      <c r="HL691" s="436"/>
      <c r="HM691" s="436"/>
      <c r="HN691" s="436"/>
      <c r="HO691" s="436"/>
    </row>
    <row r="692" spans="1:223" s="353" customFormat="1" ht="27.6" customHeight="1" x14ac:dyDescent="0.35">
      <c r="A692" s="436" t="s">
        <v>1487</v>
      </c>
      <c r="B692" s="429" t="s">
        <v>2272</v>
      </c>
      <c r="C692" s="429"/>
      <c r="D692" s="558" t="s">
        <v>2889</v>
      </c>
      <c r="E692" s="483">
        <v>607012</v>
      </c>
      <c r="F692" s="436" t="s">
        <v>2104</v>
      </c>
      <c r="G692" s="292" t="s">
        <v>2212</v>
      </c>
      <c r="H692" s="292" t="s">
        <v>778</v>
      </c>
      <c r="I692" s="292">
        <v>10468</v>
      </c>
      <c r="J692" s="436"/>
      <c r="K692" s="436"/>
      <c r="L692" s="436"/>
      <c r="M692" s="440">
        <v>24277</v>
      </c>
      <c r="N692" s="280">
        <v>5412017.092165634</v>
      </c>
      <c r="O692" s="441">
        <v>0</v>
      </c>
      <c r="P692" s="441"/>
      <c r="Q692" s="441"/>
      <c r="R692" s="295">
        <f t="shared" si="33"/>
        <v>5412017.092165634</v>
      </c>
      <c r="S692" s="295"/>
      <c r="T692" s="295"/>
      <c r="U692" s="436"/>
      <c r="V692" s="436"/>
      <c r="W692" s="436"/>
      <c r="X692" s="436"/>
      <c r="Y692" s="436"/>
      <c r="Z692" s="254"/>
      <c r="AA692" s="280"/>
      <c r="AB692" s="255"/>
      <c r="AC692" s="255"/>
      <c r="AD692" s="436"/>
      <c r="AE692" s="436"/>
      <c r="AF692" s="436"/>
      <c r="AG692" s="436"/>
      <c r="AH692" s="436"/>
      <c r="AI692" s="436"/>
      <c r="AJ692" s="436"/>
      <c r="AK692" s="436"/>
      <c r="AL692" s="436"/>
      <c r="AM692" s="436"/>
      <c r="AN692" s="436"/>
      <c r="AO692" s="436"/>
      <c r="AP692" s="436"/>
      <c r="AQ692" s="436"/>
      <c r="AR692" s="436"/>
      <c r="AS692" s="436"/>
      <c r="AT692" s="436"/>
      <c r="AU692" s="436"/>
      <c r="AV692" s="436"/>
      <c r="AW692" s="436"/>
      <c r="AX692" s="436"/>
      <c r="AY692" s="436"/>
      <c r="AZ692" s="436"/>
      <c r="BA692" s="436"/>
      <c r="BB692" s="436"/>
      <c r="BC692" s="436"/>
      <c r="BD692" s="436"/>
      <c r="BE692" s="436"/>
      <c r="BF692" s="436"/>
      <c r="BG692" s="436"/>
      <c r="BH692" s="436"/>
      <c r="BI692" s="436"/>
      <c r="BJ692" s="436"/>
      <c r="BK692" s="436"/>
      <c r="BL692" s="436"/>
      <c r="BM692" s="436"/>
      <c r="BN692" s="436"/>
      <c r="BO692" s="436"/>
      <c r="BP692" s="436"/>
      <c r="BQ692" s="436"/>
      <c r="BR692" s="436"/>
      <c r="BS692" s="436"/>
      <c r="BT692" s="436"/>
      <c r="BU692" s="436"/>
      <c r="BV692" s="436"/>
      <c r="BW692" s="436"/>
      <c r="BX692" s="436"/>
      <c r="BY692" s="436"/>
      <c r="BZ692" s="436"/>
      <c r="CA692" s="436"/>
      <c r="CB692" s="436"/>
      <c r="CC692" s="436"/>
      <c r="CD692" s="436"/>
      <c r="CE692" s="436"/>
      <c r="CF692" s="436"/>
      <c r="CG692" s="436"/>
      <c r="CH692" s="436"/>
      <c r="CI692" s="436"/>
      <c r="CJ692" s="436"/>
      <c r="CK692" s="436"/>
      <c r="CL692" s="436"/>
      <c r="CM692" s="436"/>
      <c r="CN692" s="436"/>
      <c r="CO692" s="436"/>
      <c r="CP692" s="436"/>
      <c r="CQ692" s="436"/>
      <c r="CR692" s="436"/>
      <c r="CS692" s="436"/>
      <c r="CT692" s="436"/>
      <c r="CU692" s="436"/>
      <c r="CV692" s="436"/>
      <c r="CW692" s="436"/>
      <c r="CX692" s="436"/>
      <c r="CY692" s="436"/>
      <c r="CZ692" s="436"/>
      <c r="DA692" s="436"/>
      <c r="DB692" s="436"/>
      <c r="DC692" s="436"/>
      <c r="DD692" s="436"/>
      <c r="DE692" s="436"/>
      <c r="DF692" s="436"/>
      <c r="DG692" s="436"/>
      <c r="DH692" s="436"/>
      <c r="DI692" s="436"/>
      <c r="DJ692" s="436"/>
      <c r="DK692" s="436"/>
      <c r="DL692" s="436"/>
      <c r="DM692" s="436"/>
      <c r="DN692" s="436"/>
      <c r="DO692" s="436"/>
      <c r="DP692" s="436"/>
      <c r="DQ692" s="436"/>
      <c r="DR692" s="436"/>
      <c r="DS692" s="436"/>
      <c r="DT692" s="436"/>
      <c r="DU692" s="436"/>
      <c r="DV692" s="436"/>
      <c r="DW692" s="436"/>
      <c r="DX692" s="436"/>
      <c r="DY692" s="436"/>
      <c r="DZ692" s="436"/>
      <c r="EA692" s="436"/>
      <c r="EB692" s="436"/>
      <c r="EC692" s="436"/>
      <c r="ED692" s="436"/>
      <c r="EE692" s="436"/>
      <c r="EF692" s="436"/>
      <c r="EG692" s="436"/>
      <c r="EH692" s="436"/>
      <c r="EI692" s="436"/>
      <c r="EJ692" s="436"/>
      <c r="EK692" s="436"/>
      <c r="EL692" s="436"/>
      <c r="EM692" s="436"/>
      <c r="EN692" s="436"/>
      <c r="EO692" s="436"/>
      <c r="EP692" s="436"/>
      <c r="EQ692" s="436"/>
      <c r="ER692" s="436"/>
      <c r="ES692" s="436"/>
      <c r="ET692" s="436"/>
      <c r="EU692" s="436"/>
      <c r="EV692" s="436"/>
      <c r="EW692" s="436"/>
      <c r="EX692" s="436"/>
      <c r="EY692" s="436"/>
      <c r="EZ692" s="436"/>
      <c r="FA692" s="436"/>
      <c r="FB692" s="436"/>
      <c r="FC692" s="436"/>
      <c r="FD692" s="436"/>
      <c r="FE692" s="436"/>
      <c r="FF692" s="436"/>
      <c r="FG692" s="436"/>
      <c r="FH692" s="436"/>
      <c r="FI692" s="436"/>
      <c r="FJ692" s="436"/>
      <c r="FK692" s="436"/>
      <c r="FL692" s="436"/>
      <c r="FM692" s="436"/>
      <c r="FN692" s="436"/>
      <c r="FO692" s="436"/>
      <c r="FP692" s="436"/>
      <c r="FQ692" s="436"/>
      <c r="FR692" s="436"/>
      <c r="FS692" s="436"/>
      <c r="FT692" s="436"/>
      <c r="FU692" s="436"/>
      <c r="FV692" s="436"/>
      <c r="FW692" s="436"/>
      <c r="FX692" s="436"/>
      <c r="FY692" s="436"/>
      <c r="FZ692" s="436"/>
      <c r="GA692" s="436"/>
      <c r="GB692" s="436"/>
      <c r="GC692" s="436"/>
      <c r="GD692" s="436"/>
      <c r="GE692" s="436"/>
      <c r="GF692" s="436"/>
      <c r="GG692" s="436"/>
      <c r="GH692" s="436"/>
      <c r="GI692" s="436"/>
      <c r="GJ692" s="436"/>
      <c r="GK692" s="436"/>
      <c r="GL692" s="436"/>
      <c r="GM692" s="436"/>
      <c r="GN692" s="436"/>
      <c r="GO692" s="436"/>
      <c r="GP692" s="436"/>
      <c r="GQ692" s="436"/>
      <c r="GR692" s="436"/>
      <c r="GS692" s="436"/>
      <c r="GT692" s="436"/>
      <c r="GU692" s="436"/>
      <c r="GV692" s="436"/>
      <c r="GW692" s="436"/>
      <c r="GX692" s="436"/>
      <c r="GY692" s="436"/>
      <c r="GZ692" s="436"/>
      <c r="HA692" s="436"/>
      <c r="HB692" s="436"/>
      <c r="HC692" s="436"/>
      <c r="HD692" s="436"/>
      <c r="HE692" s="436"/>
      <c r="HF692" s="436"/>
      <c r="HG692" s="436"/>
      <c r="HH692" s="436"/>
      <c r="HI692" s="436"/>
      <c r="HJ692" s="436"/>
      <c r="HK692" s="436"/>
      <c r="HL692" s="436"/>
      <c r="HM692" s="436"/>
      <c r="HN692" s="436"/>
      <c r="HO692" s="436"/>
    </row>
    <row r="693" spans="1:223" s="353" customFormat="1" ht="27.6" customHeight="1" x14ac:dyDescent="0.35">
      <c r="A693" s="436" t="s">
        <v>1488</v>
      </c>
      <c r="B693" s="429" t="s">
        <v>1149</v>
      </c>
      <c r="C693" s="429"/>
      <c r="D693" s="558" t="s">
        <v>2890</v>
      </c>
      <c r="E693" s="483">
        <v>607014</v>
      </c>
      <c r="F693" s="436" t="s">
        <v>2229</v>
      </c>
      <c r="G693" s="453" t="s">
        <v>2212</v>
      </c>
      <c r="H693" s="453" t="s">
        <v>778</v>
      </c>
      <c r="I693" s="453">
        <v>10468</v>
      </c>
      <c r="J693" s="436" t="s">
        <v>2230</v>
      </c>
      <c r="K693" s="436"/>
      <c r="L693" s="436"/>
      <c r="M693" s="436"/>
      <c r="N693" s="356">
        <v>0</v>
      </c>
      <c r="O693" s="441">
        <v>0</v>
      </c>
      <c r="P693" s="441"/>
      <c r="Q693" s="441"/>
      <c r="R693" s="295">
        <f t="shared" si="33"/>
        <v>0</v>
      </c>
      <c r="S693" s="408"/>
      <c r="T693" s="408"/>
      <c r="U693" s="436"/>
      <c r="V693" s="436"/>
      <c r="W693" s="436"/>
      <c r="X693" s="436"/>
      <c r="Y693" s="436"/>
      <c r="Z693" s="254"/>
      <c r="AA693" s="356"/>
      <c r="AB693" s="255"/>
      <c r="AC693" s="255"/>
      <c r="AD693" s="436"/>
      <c r="AE693" s="436"/>
      <c r="AF693" s="436"/>
      <c r="AG693" s="436"/>
      <c r="AH693" s="436"/>
      <c r="AI693" s="436"/>
      <c r="AJ693" s="436"/>
      <c r="AK693" s="436"/>
      <c r="AL693" s="436"/>
      <c r="AM693" s="436"/>
      <c r="AN693" s="436"/>
      <c r="AO693" s="436"/>
      <c r="AP693" s="436"/>
      <c r="AQ693" s="436"/>
      <c r="AR693" s="436"/>
      <c r="AS693" s="436"/>
      <c r="AT693" s="436"/>
      <c r="AU693" s="436"/>
      <c r="AV693" s="436"/>
      <c r="AW693" s="436"/>
      <c r="AX693" s="436"/>
      <c r="AY693" s="436"/>
      <c r="AZ693" s="436"/>
      <c r="BA693" s="436"/>
      <c r="BB693" s="436"/>
      <c r="BC693" s="436"/>
      <c r="BD693" s="436"/>
      <c r="BE693" s="436"/>
      <c r="BF693" s="436"/>
      <c r="BG693" s="436"/>
      <c r="BH693" s="436"/>
      <c r="BI693" s="436"/>
      <c r="BJ693" s="436"/>
      <c r="BK693" s="436"/>
      <c r="BL693" s="436"/>
      <c r="BM693" s="436"/>
      <c r="BN693" s="436"/>
      <c r="BO693" s="436"/>
      <c r="BP693" s="436"/>
      <c r="BQ693" s="436"/>
      <c r="BR693" s="436"/>
      <c r="BS693" s="436"/>
      <c r="BT693" s="436"/>
      <c r="BU693" s="436"/>
      <c r="BV693" s="436"/>
      <c r="BW693" s="436"/>
      <c r="BX693" s="436"/>
      <c r="BY693" s="436"/>
      <c r="BZ693" s="436"/>
      <c r="CA693" s="436"/>
      <c r="CB693" s="436"/>
      <c r="CC693" s="436"/>
      <c r="CD693" s="436"/>
      <c r="CE693" s="436"/>
      <c r="CF693" s="436"/>
      <c r="CG693" s="436"/>
      <c r="CH693" s="436"/>
      <c r="CI693" s="436"/>
      <c r="CJ693" s="436"/>
      <c r="CK693" s="436"/>
      <c r="CL693" s="436"/>
      <c r="CM693" s="436"/>
      <c r="CN693" s="436"/>
      <c r="CO693" s="436"/>
      <c r="CP693" s="436"/>
      <c r="CQ693" s="436"/>
      <c r="CR693" s="436"/>
      <c r="CS693" s="436"/>
      <c r="CT693" s="436"/>
      <c r="CU693" s="436"/>
      <c r="CV693" s="436"/>
      <c r="CW693" s="436"/>
      <c r="CX693" s="436"/>
      <c r="CY693" s="436"/>
      <c r="CZ693" s="436"/>
      <c r="DA693" s="436"/>
      <c r="DB693" s="436"/>
      <c r="DC693" s="436"/>
      <c r="DD693" s="436"/>
      <c r="DE693" s="436"/>
      <c r="DF693" s="436"/>
      <c r="DG693" s="436"/>
      <c r="DH693" s="436"/>
      <c r="DI693" s="436"/>
      <c r="DJ693" s="436"/>
      <c r="DK693" s="436"/>
      <c r="DL693" s="436"/>
      <c r="DM693" s="436"/>
      <c r="DN693" s="436"/>
      <c r="DO693" s="436"/>
      <c r="DP693" s="436"/>
      <c r="DQ693" s="436"/>
      <c r="DR693" s="436"/>
      <c r="DS693" s="436"/>
      <c r="DT693" s="436"/>
      <c r="DU693" s="436"/>
      <c r="DV693" s="436"/>
      <c r="DW693" s="436"/>
      <c r="DX693" s="436"/>
      <c r="DY693" s="436"/>
      <c r="DZ693" s="436"/>
      <c r="EA693" s="436"/>
      <c r="EB693" s="436"/>
      <c r="EC693" s="436"/>
      <c r="ED693" s="436"/>
      <c r="EE693" s="436"/>
      <c r="EF693" s="436"/>
      <c r="EG693" s="436"/>
      <c r="EH693" s="436"/>
      <c r="EI693" s="436"/>
      <c r="EJ693" s="436"/>
      <c r="EK693" s="436"/>
      <c r="EL693" s="436"/>
      <c r="EM693" s="436"/>
      <c r="EN693" s="436"/>
      <c r="EO693" s="436"/>
      <c r="EP693" s="436"/>
      <c r="EQ693" s="436"/>
      <c r="ER693" s="436"/>
      <c r="ES693" s="436"/>
      <c r="ET693" s="436"/>
      <c r="EU693" s="436"/>
      <c r="EV693" s="436"/>
      <c r="EW693" s="436"/>
      <c r="EX693" s="436"/>
      <c r="EY693" s="436"/>
      <c r="EZ693" s="436"/>
      <c r="FA693" s="436"/>
      <c r="FB693" s="436"/>
      <c r="FC693" s="436"/>
      <c r="FD693" s="436"/>
      <c r="FE693" s="436"/>
      <c r="FF693" s="436"/>
      <c r="FG693" s="436"/>
      <c r="FH693" s="436"/>
      <c r="FI693" s="436"/>
      <c r="FJ693" s="436"/>
      <c r="FK693" s="436"/>
      <c r="FL693" s="436"/>
      <c r="FM693" s="436"/>
      <c r="FN693" s="436"/>
      <c r="FO693" s="436"/>
      <c r="FP693" s="436"/>
      <c r="FQ693" s="436"/>
      <c r="FR693" s="436"/>
      <c r="FS693" s="436"/>
      <c r="FT693" s="436"/>
      <c r="FU693" s="436"/>
      <c r="FV693" s="436"/>
      <c r="FW693" s="436"/>
      <c r="FX693" s="436"/>
      <c r="FY693" s="436"/>
      <c r="FZ693" s="436"/>
      <c r="GA693" s="436"/>
      <c r="GB693" s="436"/>
      <c r="GC693" s="436"/>
      <c r="GD693" s="436"/>
      <c r="GE693" s="436"/>
      <c r="GF693" s="436"/>
      <c r="GG693" s="436"/>
      <c r="GH693" s="436"/>
      <c r="GI693" s="436"/>
      <c r="GJ693" s="436"/>
      <c r="GK693" s="436"/>
      <c r="GL693" s="436"/>
      <c r="GM693" s="436"/>
      <c r="GN693" s="436"/>
      <c r="GO693" s="436"/>
      <c r="GP693" s="436"/>
      <c r="GQ693" s="436"/>
      <c r="GR693" s="436"/>
      <c r="GS693" s="436"/>
      <c r="GT693" s="436"/>
      <c r="GU693" s="436"/>
      <c r="GV693" s="436"/>
      <c r="GW693" s="436"/>
      <c r="GX693" s="436"/>
      <c r="GY693" s="436"/>
      <c r="GZ693" s="436"/>
      <c r="HA693" s="436"/>
      <c r="HB693" s="436"/>
      <c r="HC693" s="436"/>
      <c r="HD693" s="436"/>
      <c r="HE693" s="436"/>
      <c r="HF693" s="436"/>
      <c r="HG693" s="436"/>
      <c r="HH693" s="436"/>
      <c r="HI693" s="436"/>
      <c r="HJ693" s="436"/>
      <c r="HK693" s="436"/>
      <c r="HL693" s="436"/>
      <c r="HM693" s="436"/>
      <c r="HN693" s="436"/>
      <c r="HO693" s="436"/>
    </row>
    <row r="694" spans="1:223" s="480" customFormat="1" ht="27.6" customHeight="1" x14ac:dyDescent="0.35">
      <c r="A694" s="484"/>
      <c r="B694" s="485" t="s">
        <v>2495</v>
      </c>
      <c r="C694" s="485"/>
      <c r="D694" s="558" t="s">
        <v>2895</v>
      </c>
      <c r="E694" s="483">
        <v>607020</v>
      </c>
      <c r="F694" s="483" t="s">
        <v>2410</v>
      </c>
      <c r="G694" s="292" t="s">
        <v>2212</v>
      </c>
      <c r="H694" s="292" t="s">
        <v>778</v>
      </c>
      <c r="I694" s="292">
        <v>10468</v>
      </c>
      <c r="J694" s="483" t="s">
        <v>1424</v>
      </c>
      <c r="K694" s="293" t="s">
        <v>981</v>
      </c>
      <c r="L694" s="483" t="s">
        <v>2411</v>
      </c>
      <c r="M694" s="443">
        <v>69000</v>
      </c>
      <c r="N694" s="356">
        <v>93279707.714200571</v>
      </c>
      <c r="O694" s="441">
        <v>0</v>
      </c>
      <c r="P694" s="441"/>
      <c r="Q694" s="441"/>
      <c r="R694" s="295">
        <f t="shared" si="33"/>
        <v>93279707.714200571</v>
      </c>
      <c r="S694" s="295"/>
      <c r="T694" s="295"/>
      <c r="U694" s="441">
        <v>25</v>
      </c>
      <c r="V694" s="441">
        <v>4</v>
      </c>
      <c r="W694" s="441">
        <v>2009</v>
      </c>
      <c r="X694" s="486">
        <v>1</v>
      </c>
      <c r="Y694" s="486">
        <v>1</v>
      </c>
      <c r="Z694" s="254"/>
      <c r="AA694" s="356"/>
      <c r="AB694" s="255"/>
      <c r="AC694" s="255"/>
      <c r="AD694" s="441"/>
      <c r="AE694" s="441"/>
      <c r="AF694" s="441"/>
      <c r="AG694" s="441"/>
      <c r="AH694" s="441"/>
      <c r="AI694" s="441"/>
      <c r="AJ694" s="441"/>
      <c r="AK694" s="441"/>
      <c r="AL694" s="441"/>
      <c r="AM694" s="441"/>
      <c r="AN694" s="441"/>
      <c r="AO694" s="441"/>
      <c r="AP694" s="441"/>
      <c r="AQ694" s="441"/>
      <c r="AR694" s="441"/>
      <c r="AS694" s="441"/>
      <c r="AT694" s="441"/>
      <c r="AU694" s="441"/>
      <c r="AV694" s="441"/>
      <c r="AW694" s="441"/>
      <c r="AX694" s="441"/>
      <c r="AY694" s="441"/>
      <c r="AZ694" s="441"/>
      <c r="BA694" s="441"/>
      <c r="BB694" s="441"/>
      <c r="BC694" s="441"/>
      <c r="BD694" s="441"/>
      <c r="BE694" s="441"/>
      <c r="BF694" s="441"/>
      <c r="BG694" s="441"/>
      <c r="BH694" s="441"/>
      <c r="BI694" s="441"/>
      <c r="BJ694" s="441"/>
      <c r="BK694" s="441"/>
      <c r="BL694" s="441"/>
      <c r="BM694" s="441"/>
      <c r="BN694" s="441"/>
      <c r="BO694" s="441"/>
      <c r="BP694" s="441"/>
      <c r="BQ694" s="441"/>
      <c r="BR694" s="441"/>
      <c r="BS694" s="441"/>
      <c r="BT694" s="441"/>
      <c r="BU694" s="441"/>
      <c r="BV694" s="441"/>
      <c r="BW694" s="441"/>
      <c r="BX694" s="441"/>
      <c r="BY694" s="441"/>
      <c r="BZ694" s="441"/>
      <c r="CA694" s="441"/>
      <c r="CB694" s="441"/>
      <c r="CC694" s="441"/>
      <c r="CD694" s="441"/>
      <c r="CE694" s="441"/>
      <c r="CF694" s="441"/>
      <c r="CG694" s="441"/>
      <c r="CH694" s="441"/>
      <c r="CI694" s="441"/>
      <c r="CJ694" s="441"/>
      <c r="CK694" s="441"/>
      <c r="CL694" s="441"/>
      <c r="CM694" s="441"/>
      <c r="CN694" s="441"/>
      <c r="CO694" s="441"/>
      <c r="CP694" s="441"/>
      <c r="CQ694" s="441"/>
      <c r="CR694" s="441"/>
      <c r="CS694" s="441"/>
      <c r="CT694" s="441"/>
      <c r="CU694" s="441"/>
      <c r="CV694" s="441"/>
      <c r="CW694" s="441"/>
      <c r="CX694" s="441"/>
      <c r="CY694" s="441"/>
      <c r="CZ694" s="441"/>
      <c r="DA694" s="441"/>
      <c r="DB694" s="441"/>
      <c r="DC694" s="441"/>
      <c r="DD694" s="441"/>
      <c r="DE694" s="441"/>
      <c r="DF694" s="441"/>
      <c r="DG694" s="441"/>
      <c r="DH694" s="441"/>
      <c r="DI694" s="441"/>
      <c r="DJ694" s="441"/>
      <c r="DK694" s="441"/>
      <c r="DL694" s="441"/>
      <c r="DM694" s="441"/>
      <c r="DN694" s="441"/>
      <c r="DO694" s="441"/>
      <c r="DP694" s="441"/>
      <c r="DQ694" s="441"/>
      <c r="DR694" s="441"/>
      <c r="DS694" s="441"/>
      <c r="DT694" s="441"/>
      <c r="DU694" s="441"/>
      <c r="DV694" s="441"/>
      <c r="DW694" s="441"/>
      <c r="DX694" s="441"/>
      <c r="DY694" s="441"/>
      <c r="DZ694" s="441"/>
      <c r="EA694" s="441"/>
      <c r="EB694" s="441"/>
      <c r="EC694" s="441"/>
      <c r="ED694" s="441"/>
      <c r="EE694" s="441"/>
      <c r="EF694" s="441"/>
      <c r="EG694" s="441"/>
      <c r="EH694" s="441"/>
      <c r="EI694" s="441"/>
      <c r="EJ694" s="441"/>
      <c r="EK694" s="441"/>
      <c r="EL694" s="441"/>
      <c r="EM694" s="441"/>
      <c r="EN694" s="441"/>
      <c r="EO694" s="441"/>
      <c r="EP694" s="441"/>
      <c r="EQ694" s="441"/>
      <c r="ER694" s="441"/>
      <c r="ES694" s="441"/>
      <c r="ET694" s="441"/>
      <c r="EU694" s="441"/>
      <c r="EV694" s="441"/>
      <c r="EW694" s="441"/>
      <c r="EX694" s="441"/>
      <c r="EY694" s="441"/>
      <c r="EZ694" s="441"/>
      <c r="FA694" s="441"/>
      <c r="FB694" s="441"/>
      <c r="FC694" s="441"/>
      <c r="FD694" s="441"/>
      <c r="FE694" s="441"/>
      <c r="FF694" s="441"/>
      <c r="FG694" s="441"/>
      <c r="FH694" s="441"/>
      <c r="FI694" s="441"/>
      <c r="FJ694" s="441"/>
      <c r="FK694" s="441"/>
      <c r="FL694" s="441"/>
      <c r="FM694" s="441"/>
      <c r="FN694" s="441"/>
      <c r="FO694" s="441"/>
      <c r="FP694" s="441"/>
      <c r="FQ694" s="441"/>
      <c r="FR694" s="441"/>
      <c r="FS694" s="441"/>
      <c r="FT694" s="441"/>
      <c r="FU694" s="441"/>
      <c r="FV694" s="441"/>
      <c r="FW694" s="441"/>
      <c r="FX694" s="441"/>
      <c r="FY694" s="441"/>
      <c r="FZ694" s="441"/>
      <c r="GA694" s="441"/>
      <c r="GB694" s="441"/>
      <c r="GC694" s="441"/>
      <c r="GD694" s="441"/>
      <c r="GE694" s="441"/>
      <c r="GF694" s="441"/>
      <c r="GG694" s="441"/>
      <c r="GH694" s="441"/>
      <c r="GI694" s="441"/>
      <c r="GJ694" s="441"/>
      <c r="GK694" s="441"/>
      <c r="GL694" s="441"/>
      <c r="GM694" s="441"/>
      <c r="GN694" s="441"/>
      <c r="GO694" s="441"/>
      <c r="GP694" s="441"/>
      <c r="GQ694" s="441"/>
      <c r="GR694" s="441"/>
      <c r="GS694" s="441"/>
      <c r="GT694" s="441"/>
      <c r="GU694" s="441"/>
      <c r="GV694" s="441"/>
      <c r="GW694" s="441"/>
      <c r="GX694" s="441"/>
      <c r="GY694" s="441"/>
      <c r="GZ694" s="441"/>
      <c r="HA694" s="441"/>
      <c r="HB694" s="441"/>
      <c r="HC694" s="441"/>
      <c r="HD694" s="441"/>
      <c r="HE694" s="441"/>
      <c r="HF694" s="441"/>
      <c r="HG694" s="441"/>
      <c r="HH694" s="441"/>
      <c r="HI694" s="441"/>
      <c r="HJ694" s="441"/>
      <c r="HK694" s="441"/>
      <c r="HL694" s="441"/>
      <c r="HM694" s="441"/>
      <c r="HN694" s="441"/>
      <c r="HO694" s="441"/>
    </row>
    <row r="695" spans="1:223" s="480" customFormat="1" ht="27.6" customHeight="1" x14ac:dyDescent="0.35">
      <c r="A695" s="484"/>
      <c r="B695" s="485" t="s">
        <v>2440</v>
      </c>
      <c r="C695" s="485"/>
      <c r="D695" s="558" t="s">
        <v>2894</v>
      </c>
      <c r="E695" s="483">
        <v>607016</v>
      </c>
      <c r="F695" s="483" t="s">
        <v>2441</v>
      </c>
      <c r="G695" s="292" t="s">
        <v>2212</v>
      </c>
      <c r="H695" s="292" t="s">
        <v>778</v>
      </c>
      <c r="I695" s="292">
        <v>10468</v>
      </c>
      <c r="J695" s="483" t="s">
        <v>502</v>
      </c>
      <c r="K695" s="293" t="s">
        <v>2420</v>
      </c>
      <c r="L695" s="483" t="s">
        <v>2442</v>
      </c>
      <c r="M695" s="443">
        <v>11990</v>
      </c>
      <c r="N695" s="356">
        <v>9180201.139200002</v>
      </c>
      <c r="O695" s="441">
        <v>350282.4</v>
      </c>
      <c r="P695" s="441"/>
      <c r="Q695" s="441"/>
      <c r="R695" s="295">
        <f t="shared" si="33"/>
        <v>9530483.5392000023</v>
      </c>
      <c r="S695" s="295"/>
      <c r="T695" s="295"/>
      <c r="U695" s="441">
        <v>25</v>
      </c>
      <c r="V695" s="441">
        <v>4</v>
      </c>
      <c r="W695" s="441">
        <v>2013</v>
      </c>
      <c r="X695" s="486">
        <v>1</v>
      </c>
      <c r="Y695" s="486">
        <v>1</v>
      </c>
      <c r="Z695" s="254"/>
      <c r="AA695" s="356"/>
      <c r="AB695" s="255"/>
      <c r="AC695" s="255"/>
      <c r="AD695" s="441"/>
      <c r="AE695" s="441"/>
      <c r="AF695" s="441"/>
      <c r="AG695" s="441"/>
      <c r="AH695" s="441"/>
      <c r="AI695" s="441"/>
      <c r="AJ695" s="441"/>
      <c r="AK695" s="441"/>
      <c r="AL695" s="441"/>
      <c r="AM695" s="441"/>
      <c r="AN695" s="441"/>
      <c r="AO695" s="441"/>
      <c r="AP695" s="441"/>
      <c r="AQ695" s="441"/>
      <c r="AR695" s="441"/>
      <c r="AS695" s="441"/>
      <c r="AT695" s="441"/>
      <c r="AU695" s="441"/>
      <c r="AV695" s="441"/>
      <c r="AW695" s="441"/>
      <c r="AX695" s="441"/>
      <c r="AY695" s="441"/>
      <c r="AZ695" s="441"/>
      <c r="BA695" s="441"/>
      <c r="BB695" s="441"/>
      <c r="BC695" s="441"/>
      <c r="BD695" s="441"/>
      <c r="BE695" s="441"/>
      <c r="BF695" s="441"/>
      <c r="BG695" s="441"/>
      <c r="BH695" s="441"/>
      <c r="BI695" s="441"/>
      <c r="BJ695" s="441"/>
      <c r="BK695" s="441"/>
      <c r="BL695" s="441"/>
      <c r="BM695" s="441"/>
      <c r="BN695" s="441"/>
      <c r="BO695" s="441"/>
      <c r="BP695" s="441"/>
      <c r="BQ695" s="441"/>
      <c r="BR695" s="441"/>
      <c r="BS695" s="441"/>
      <c r="BT695" s="441"/>
      <c r="BU695" s="441"/>
      <c r="BV695" s="441"/>
      <c r="BW695" s="441"/>
      <c r="BX695" s="441"/>
      <c r="BY695" s="441"/>
      <c r="BZ695" s="441"/>
      <c r="CA695" s="441"/>
      <c r="CB695" s="441"/>
      <c r="CC695" s="441"/>
      <c r="CD695" s="441"/>
      <c r="CE695" s="441"/>
      <c r="CF695" s="441"/>
      <c r="CG695" s="441"/>
      <c r="CH695" s="441"/>
      <c r="CI695" s="441"/>
      <c r="CJ695" s="441"/>
      <c r="CK695" s="441"/>
      <c r="CL695" s="441"/>
      <c r="CM695" s="441"/>
      <c r="CN695" s="441"/>
      <c r="CO695" s="441"/>
      <c r="CP695" s="441"/>
      <c r="CQ695" s="441"/>
      <c r="CR695" s="441"/>
      <c r="CS695" s="441"/>
      <c r="CT695" s="441"/>
      <c r="CU695" s="441"/>
      <c r="CV695" s="441"/>
      <c r="CW695" s="441"/>
      <c r="CX695" s="441"/>
      <c r="CY695" s="441"/>
      <c r="CZ695" s="441"/>
      <c r="DA695" s="441"/>
      <c r="DB695" s="441"/>
      <c r="DC695" s="441"/>
      <c r="DD695" s="441"/>
      <c r="DE695" s="441"/>
      <c r="DF695" s="441"/>
      <c r="DG695" s="441"/>
      <c r="DH695" s="441"/>
      <c r="DI695" s="441"/>
      <c r="DJ695" s="441"/>
      <c r="DK695" s="441"/>
      <c r="DL695" s="441"/>
      <c r="DM695" s="441"/>
      <c r="DN695" s="441"/>
      <c r="DO695" s="441"/>
      <c r="DP695" s="441"/>
      <c r="DQ695" s="441"/>
      <c r="DR695" s="441"/>
      <c r="DS695" s="441"/>
      <c r="DT695" s="441"/>
      <c r="DU695" s="441"/>
      <c r="DV695" s="441"/>
      <c r="DW695" s="441"/>
      <c r="DX695" s="441"/>
      <c r="DY695" s="441"/>
      <c r="DZ695" s="441"/>
      <c r="EA695" s="441"/>
      <c r="EB695" s="441"/>
      <c r="EC695" s="441"/>
      <c r="ED695" s="441"/>
      <c r="EE695" s="441"/>
      <c r="EF695" s="441"/>
      <c r="EG695" s="441"/>
      <c r="EH695" s="441"/>
      <c r="EI695" s="441"/>
      <c r="EJ695" s="441"/>
      <c r="EK695" s="441"/>
      <c r="EL695" s="441"/>
      <c r="EM695" s="441"/>
      <c r="EN695" s="441"/>
      <c r="EO695" s="441"/>
      <c r="EP695" s="441"/>
      <c r="EQ695" s="441"/>
      <c r="ER695" s="441"/>
      <c r="ES695" s="441"/>
      <c r="ET695" s="441"/>
      <c r="EU695" s="441"/>
      <c r="EV695" s="441"/>
      <c r="EW695" s="441"/>
      <c r="EX695" s="441"/>
      <c r="EY695" s="441"/>
      <c r="EZ695" s="441"/>
      <c r="FA695" s="441"/>
      <c r="FB695" s="441"/>
      <c r="FC695" s="441"/>
      <c r="FD695" s="441"/>
      <c r="FE695" s="441"/>
      <c r="FF695" s="441"/>
      <c r="FG695" s="441"/>
      <c r="FH695" s="441"/>
      <c r="FI695" s="441"/>
      <c r="FJ695" s="441"/>
      <c r="FK695" s="441"/>
      <c r="FL695" s="441"/>
      <c r="FM695" s="441"/>
      <c r="FN695" s="441"/>
      <c r="FO695" s="441"/>
      <c r="FP695" s="441"/>
      <c r="FQ695" s="441"/>
      <c r="FR695" s="441"/>
      <c r="FS695" s="441"/>
      <c r="FT695" s="441"/>
      <c r="FU695" s="441"/>
      <c r="FV695" s="441"/>
      <c r="FW695" s="441"/>
      <c r="FX695" s="441"/>
      <c r="FY695" s="441"/>
      <c r="FZ695" s="441"/>
      <c r="GA695" s="441"/>
      <c r="GB695" s="441"/>
      <c r="GC695" s="441"/>
      <c r="GD695" s="441"/>
      <c r="GE695" s="441"/>
      <c r="GF695" s="441"/>
      <c r="GG695" s="441"/>
      <c r="GH695" s="441"/>
      <c r="GI695" s="441"/>
      <c r="GJ695" s="441"/>
      <c r="GK695" s="441"/>
      <c r="GL695" s="441"/>
      <c r="GM695" s="441"/>
      <c r="GN695" s="441"/>
      <c r="GO695" s="441"/>
      <c r="GP695" s="441"/>
      <c r="GQ695" s="441"/>
      <c r="GR695" s="441"/>
      <c r="GS695" s="441"/>
      <c r="GT695" s="441"/>
      <c r="GU695" s="441"/>
      <c r="GV695" s="441"/>
      <c r="GW695" s="441"/>
      <c r="GX695" s="441"/>
      <c r="GY695" s="441"/>
      <c r="GZ695" s="441"/>
      <c r="HA695" s="441"/>
      <c r="HB695" s="441"/>
      <c r="HC695" s="441"/>
      <c r="HD695" s="441"/>
      <c r="HE695" s="441"/>
      <c r="HF695" s="441"/>
      <c r="HG695" s="441"/>
      <c r="HH695" s="441"/>
      <c r="HI695" s="441"/>
      <c r="HJ695" s="441"/>
      <c r="HK695" s="441"/>
      <c r="HL695" s="441"/>
      <c r="HM695" s="441"/>
      <c r="HN695" s="441"/>
      <c r="HO695" s="441"/>
    </row>
    <row r="696" spans="1:223" s="480" customFormat="1" ht="27.6" customHeight="1" x14ac:dyDescent="0.35">
      <c r="A696" s="484"/>
      <c r="B696" s="485" t="s">
        <v>2496</v>
      </c>
      <c r="C696" s="485"/>
      <c r="D696" s="558" t="s">
        <v>2892</v>
      </c>
      <c r="E696" s="561" t="s">
        <v>2891</v>
      </c>
      <c r="F696" s="483" t="s">
        <v>2470</v>
      </c>
      <c r="G696" s="292" t="s">
        <v>2212</v>
      </c>
      <c r="H696" s="292" t="s">
        <v>778</v>
      </c>
      <c r="I696" s="292">
        <v>10468</v>
      </c>
      <c r="J696" s="483" t="s">
        <v>2467</v>
      </c>
      <c r="K696" s="293"/>
      <c r="L696" s="483" t="s">
        <v>2468</v>
      </c>
      <c r="M696" s="443">
        <v>8293</v>
      </c>
      <c r="N696" s="356">
        <v>8655618.2169600017</v>
      </c>
      <c r="O696" s="443">
        <v>583804</v>
      </c>
      <c r="P696" s="441"/>
      <c r="Q696" s="441"/>
      <c r="R696" s="295">
        <f t="shared" si="33"/>
        <v>9239422.2169600017</v>
      </c>
      <c r="S696" s="295"/>
      <c r="T696" s="295"/>
      <c r="U696" s="441">
        <v>5</v>
      </c>
      <c r="V696" s="441">
        <v>2</v>
      </c>
      <c r="W696" s="441">
        <v>1972</v>
      </c>
      <c r="X696" s="441">
        <v>0</v>
      </c>
      <c r="Y696" s="441"/>
      <c r="Z696" s="254"/>
      <c r="AA696" s="356"/>
      <c r="AB696" s="255"/>
      <c r="AC696" s="255"/>
      <c r="AD696" s="441"/>
      <c r="AE696" s="441"/>
      <c r="AF696" s="441"/>
      <c r="AG696" s="441"/>
      <c r="AH696" s="441"/>
      <c r="AI696" s="441"/>
      <c r="AJ696" s="441"/>
      <c r="AK696" s="441"/>
      <c r="AL696" s="441"/>
      <c r="AM696" s="441"/>
      <c r="AN696" s="441"/>
      <c r="AO696" s="441"/>
      <c r="AP696" s="441"/>
      <c r="AQ696" s="441"/>
      <c r="AR696" s="441"/>
      <c r="AS696" s="441"/>
      <c r="AT696" s="441"/>
      <c r="AU696" s="441"/>
      <c r="AV696" s="441"/>
      <c r="AW696" s="441"/>
      <c r="AX696" s="441"/>
      <c r="AY696" s="441"/>
      <c r="AZ696" s="441"/>
      <c r="BA696" s="441"/>
      <c r="BB696" s="441"/>
      <c r="BC696" s="441"/>
      <c r="BD696" s="441"/>
      <c r="BE696" s="441"/>
      <c r="BF696" s="441"/>
      <c r="BG696" s="441"/>
      <c r="BH696" s="441"/>
      <c r="BI696" s="441"/>
      <c r="BJ696" s="441"/>
      <c r="BK696" s="441"/>
      <c r="BL696" s="441"/>
      <c r="BM696" s="441"/>
      <c r="BN696" s="441"/>
      <c r="BO696" s="441"/>
      <c r="BP696" s="441"/>
      <c r="BQ696" s="441"/>
      <c r="BR696" s="441"/>
      <c r="BS696" s="441"/>
      <c r="BT696" s="441"/>
      <c r="BU696" s="441"/>
      <c r="BV696" s="441"/>
      <c r="BW696" s="441"/>
      <c r="BX696" s="441"/>
      <c r="BY696" s="441"/>
      <c r="BZ696" s="441"/>
      <c r="CA696" s="441"/>
      <c r="CB696" s="441"/>
      <c r="CC696" s="441"/>
      <c r="CD696" s="441"/>
      <c r="CE696" s="441"/>
      <c r="CF696" s="441"/>
      <c r="CG696" s="441"/>
      <c r="CH696" s="441"/>
      <c r="CI696" s="441"/>
      <c r="CJ696" s="441"/>
      <c r="CK696" s="441"/>
      <c r="CL696" s="441"/>
      <c r="CM696" s="441"/>
      <c r="CN696" s="441"/>
      <c r="CO696" s="441"/>
      <c r="CP696" s="441"/>
      <c r="CQ696" s="441"/>
      <c r="CR696" s="441"/>
      <c r="CS696" s="441"/>
      <c r="CT696" s="441"/>
      <c r="CU696" s="441"/>
      <c r="CV696" s="441"/>
      <c r="CW696" s="441"/>
      <c r="CX696" s="441"/>
      <c r="CY696" s="441"/>
      <c r="CZ696" s="441"/>
      <c r="DA696" s="441"/>
      <c r="DB696" s="441"/>
      <c r="DC696" s="441"/>
      <c r="DD696" s="441"/>
      <c r="DE696" s="441"/>
      <c r="DF696" s="441"/>
      <c r="DG696" s="441"/>
      <c r="DH696" s="441"/>
      <c r="DI696" s="441"/>
      <c r="DJ696" s="441"/>
      <c r="DK696" s="441"/>
      <c r="DL696" s="441"/>
      <c r="DM696" s="441"/>
      <c r="DN696" s="441"/>
      <c r="DO696" s="441"/>
      <c r="DP696" s="441"/>
      <c r="DQ696" s="441"/>
      <c r="DR696" s="441"/>
      <c r="DS696" s="441"/>
      <c r="DT696" s="441"/>
      <c r="DU696" s="441"/>
      <c r="DV696" s="441"/>
      <c r="DW696" s="441"/>
      <c r="DX696" s="441"/>
      <c r="DY696" s="441"/>
      <c r="DZ696" s="441"/>
      <c r="EA696" s="441"/>
      <c r="EB696" s="441"/>
      <c r="EC696" s="441"/>
      <c r="ED696" s="441"/>
      <c r="EE696" s="441"/>
      <c r="EF696" s="441"/>
      <c r="EG696" s="441"/>
      <c r="EH696" s="441"/>
      <c r="EI696" s="441"/>
      <c r="EJ696" s="441"/>
      <c r="EK696" s="441"/>
      <c r="EL696" s="441"/>
      <c r="EM696" s="441"/>
      <c r="EN696" s="441"/>
      <c r="EO696" s="441"/>
      <c r="EP696" s="441"/>
      <c r="EQ696" s="441"/>
      <c r="ER696" s="441"/>
      <c r="ES696" s="441"/>
      <c r="ET696" s="441"/>
      <c r="EU696" s="441"/>
      <c r="EV696" s="441"/>
      <c r="EW696" s="441"/>
      <c r="EX696" s="441"/>
      <c r="EY696" s="441"/>
      <c r="EZ696" s="441"/>
      <c r="FA696" s="441"/>
      <c r="FB696" s="441"/>
      <c r="FC696" s="441"/>
      <c r="FD696" s="441"/>
      <c r="FE696" s="441"/>
      <c r="FF696" s="441"/>
      <c r="FG696" s="441"/>
      <c r="FH696" s="441"/>
      <c r="FI696" s="441"/>
      <c r="FJ696" s="441"/>
      <c r="FK696" s="441"/>
      <c r="FL696" s="441"/>
      <c r="FM696" s="441"/>
      <c r="FN696" s="441"/>
      <c r="FO696" s="441"/>
      <c r="FP696" s="441"/>
      <c r="FQ696" s="441"/>
      <c r="FR696" s="441"/>
      <c r="FS696" s="441"/>
      <c r="FT696" s="441"/>
      <c r="FU696" s="441"/>
      <c r="FV696" s="441"/>
      <c r="FW696" s="441"/>
      <c r="FX696" s="441"/>
      <c r="FY696" s="441"/>
      <c r="FZ696" s="441"/>
      <c r="GA696" s="441"/>
      <c r="GB696" s="441"/>
      <c r="GC696" s="441"/>
      <c r="GD696" s="441"/>
      <c r="GE696" s="441"/>
      <c r="GF696" s="441"/>
      <c r="GG696" s="441"/>
      <c r="GH696" s="441"/>
      <c r="GI696" s="441"/>
      <c r="GJ696" s="441"/>
      <c r="GK696" s="441"/>
      <c r="GL696" s="441"/>
      <c r="GM696" s="441"/>
      <c r="GN696" s="441"/>
      <c r="GO696" s="441"/>
      <c r="GP696" s="441"/>
      <c r="GQ696" s="441"/>
      <c r="GR696" s="441"/>
      <c r="GS696" s="441"/>
      <c r="GT696" s="441"/>
      <c r="GU696" s="441"/>
      <c r="GV696" s="441"/>
      <c r="GW696" s="441"/>
      <c r="GX696" s="441"/>
      <c r="GY696" s="441"/>
      <c r="GZ696" s="441"/>
      <c r="HA696" s="441"/>
      <c r="HB696" s="441"/>
      <c r="HC696" s="441"/>
      <c r="HD696" s="441"/>
      <c r="HE696" s="441"/>
      <c r="HF696" s="441"/>
      <c r="HG696" s="441"/>
      <c r="HH696" s="441"/>
      <c r="HI696" s="441"/>
      <c r="HJ696" s="441"/>
      <c r="HK696" s="441"/>
      <c r="HL696" s="441"/>
      <c r="HM696" s="441"/>
      <c r="HN696" s="441"/>
      <c r="HO696" s="441"/>
    </row>
    <row r="697" spans="1:223" s="480" customFormat="1" ht="27.6" customHeight="1" x14ac:dyDescent="0.35">
      <c r="A697" s="484"/>
      <c r="B697" s="485" t="s">
        <v>2498</v>
      </c>
      <c r="C697" s="485"/>
      <c r="D697" s="558" t="s">
        <v>2893</v>
      </c>
      <c r="E697" s="561" t="s">
        <v>2497</v>
      </c>
      <c r="F697" s="483" t="s">
        <v>2469</v>
      </c>
      <c r="G697" s="292" t="s">
        <v>2212</v>
      </c>
      <c r="H697" s="292" t="s">
        <v>778</v>
      </c>
      <c r="I697" s="292">
        <v>10468</v>
      </c>
      <c r="J697" s="483" t="s">
        <v>2471</v>
      </c>
      <c r="K697" s="293" t="s">
        <v>981</v>
      </c>
      <c r="L697" s="483" t="s">
        <v>2048</v>
      </c>
      <c r="M697" s="443">
        <v>26274</v>
      </c>
      <c r="N697" s="356">
        <v>27540603.417600002</v>
      </c>
      <c r="O697" s="443">
        <v>583804</v>
      </c>
      <c r="P697" s="441"/>
      <c r="Q697" s="441"/>
      <c r="R697" s="295">
        <f t="shared" si="33"/>
        <v>28124407.417600002</v>
      </c>
      <c r="S697" s="295"/>
      <c r="T697" s="295"/>
      <c r="U697" s="441">
        <v>25</v>
      </c>
      <c r="V697" s="441">
        <v>1</v>
      </c>
      <c r="W697" s="441">
        <v>1973</v>
      </c>
      <c r="X697" s="441">
        <v>0</v>
      </c>
      <c r="Y697" s="486">
        <v>1</v>
      </c>
      <c r="Z697" s="254"/>
      <c r="AA697" s="356"/>
      <c r="AB697" s="255"/>
      <c r="AC697" s="255"/>
      <c r="AD697" s="441"/>
      <c r="AE697" s="441"/>
      <c r="AF697" s="441"/>
      <c r="AG697" s="441"/>
      <c r="AH697" s="441"/>
      <c r="AI697" s="441"/>
      <c r="AJ697" s="441"/>
      <c r="AK697" s="441"/>
      <c r="AL697" s="441"/>
      <c r="AM697" s="441"/>
      <c r="AN697" s="441"/>
      <c r="AO697" s="441"/>
      <c r="AP697" s="441"/>
      <c r="AQ697" s="441"/>
      <c r="AR697" s="441"/>
      <c r="AS697" s="441"/>
      <c r="AT697" s="441"/>
      <c r="AU697" s="441"/>
      <c r="AV697" s="441"/>
      <c r="AW697" s="441"/>
      <c r="AX697" s="441"/>
      <c r="AY697" s="441"/>
      <c r="AZ697" s="441"/>
      <c r="BA697" s="441"/>
      <c r="BB697" s="441"/>
      <c r="BC697" s="441"/>
      <c r="BD697" s="441"/>
      <c r="BE697" s="441"/>
      <c r="BF697" s="441"/>
      <c r="BG697" s="441"/>
      <c r="BH697" s="441"/>
      <c r="BI697" s="441"/>
      <c r="BJ697" s="441"/>
      <c r="BK697" s="441"/>
      <c r="BL697" s="441"/>
      <c r="BM697" s="441"/>
      <c r="BN697" s="441"/>
      <c r="BO697" s="441"/>
      <c r="BP697" s="441"/>
      <c r="BQ697" s="441"/>
      <c r="BR697" s="441"/>
      <c r="BS697" s="441"/>
      <c r="BT697" s="441"/>
      <c r="BU697" s="441"/>
      <c r="BV697" s="441"/>
      <c r="BW697" s="441"/>
      <c r="BX697" s="441"/>
      <c r="BY697" s="441"/>
      <c r="BZ697" s="441"/>
      <c r="CA697" s="441"/>
      <c r="CB697" s="441"/>
      <c r="CC697" s="441"/>
      <c r="CD697" s="441"/>
      <c r="CE697" s="441"/>
      <c r="CF697" s="441"/>
      <c r="CG697" s="441"/>
      <c r="CH697" s="441"/>
      <c r="CI697" s="441"/>
      <c r="CJ697" s="441"/>
      <c r="CK697" s="441"/>
      <c r="CL697" s="441"/>
      <c r="CM697" s="441"/>
      <c r="CN697" s="441"/>
      <c r="CO697" s="441"/>
      <c r="CP697" s="441"/>
      <c r="CQ697" s="441"/>
      <c r="CR697" s="441"/>
      <c r="CS697" s="441"/>
      <c r="CT697" s="441"/>
      <c r="CU697" s="441"/>
      <c r="CV697" s="441"/>
      <c r="CW697" s="441"/>
      <c r="CX697" s="441"/>
      <c r="CY697" s="441"/>
      <c r="CZ697" s="441"/>
      <c r="DA697" s="441"/>
      <c r="DB697" s="441"/>
      <c r="DC697" s="441"/>
      <c r="DD697" s="441"/>
      <c r="DE697" s="441"/>
      <c r="DF697" s="441"/>
      <c r="DG697" s="441"/>
      <c r="DH697" s="441"/>
      <c r="DI697" s="441"/>
      <c r="DJ697" s="441"/>
      <c r="DK697" s="441"/>
      <c r="DL697" s="441"/>
      <c r="DM697" s="441"/>
      <c r="DN697" s="441"/>
      <c r="DO697" s="441"/>
      <c r="DP697" s="441"/>
      <c r="DQ697" s="441"/>
      <c r="DR697" s="441"/>
      <c r="DS697" s="441"/>
      <c r="DT697" s="441"/>
      <c r="DU697" s="441"/>
      <c r="DV697" s="441"/>
      <c r="DW697" s="441"/>
      <c r="DX697" s="441"/>
      <c r="DY697" s="441"/>
      <c r="DZ697" s="441"/>
      <c r="EA697" s="441"/>
      <c r="EB697" s="441"/>
      <c r="EC697" s="441"/>
      <c r="ED697" s="441"/>
      <c r="EE697" s="441"/>
      <c r="EF697" s="441"/>
      <c r="EG697" s="441"/>
      <c r="EH697" s="441"/>
      <c r="EI697" s="441"/>
      <c r="EJ697" s="441"/>
      <c r="EK697" s="441"/>
      <c r="EL697" s="441"/>
      <c r="EM697" s="441"/>
      <c r="EN697" s="441"/>
      <c r="EO697" s="441"/>
      <c r="EP697" s="441"/>
      <c r="EQ697" s="441"/>
      <c r="ER697" s="441"/>
      <c r="ES697" s="441"/>
      <c r="ET697" s="441"/>
      <c r="EU697" s="441"/>
      <c r="EV697" s="441"/>
      <c r="EW697" s="441"/>
      <c r="EX697" s="441"/>
      <c r="EY697" s="441"/>
      <c r="EZ697" s="441"/>
      <c r="FA697" s="441"/>
      <c r="FB697" s="441"/>
      <c r="FC697" s="441"/>
      <c r="FD697" s="441"/>
      <c r="FE697" s="441"/>
      <c r="FF697" s="441"/>
      <c r="FG697" s="441"/>
      <c r="FH697" s="441"/>
      <c r="FI697" s="441"/>
      <c r="FJ697" s="441"/>
      <c r="FK697" s="441"/>
      <c r="FL697" s="441"/>
      <c r="FM697" s="441"/>
      <c r="FN697" s="441"/>
      <c r="FO697" s="441"/>
      <c r="FP697" s="441"/>
      <c r="FQ697" s="441"/>
      <c r="FR697" s="441"/>
      <c r="FS697" s="441"/>
      <c r="FT697" s="441"/>
      <c r="FU697" s="441"/>
      <c r="FV697" s="441"/>
      <c r="FW697" s="441"/>
      <c r="FX697" s="441"/>
      <c r="FY697" s="441"/>
      <c r="FZ697" s="441"/>
      <c r="GA697" s="441"/>
      <c r="GB697" s="441"/>
      <c r="GC697" s="441"/>
      <c r="GD697" s="441"/>
      <c r="GE697" s="441"/>
      <c r="GF697" s="441"/>
      <c r="GG697" s="441"/>
      <c r="GH697" s="441"/>
      <c r="GI697" s="441"/>
      <c r="GJ697" s="441"/>
      <c r="GK697" s="441"/>
      <c r="GL697" s="441"/>
      <c r="GM697" s="441"/>
      <c r="GN697" s="441"/>
      <c r="GO697" s="441"/>
      <c r="GP697" s="441"/>
      <c r="GQ697" s="441"/>
      <c r="GR697" s="441"/>
      <c r="GS697" s="441"/>
      <c r="GT697" s="441"/>
      <c r="GU697" s="441"/>
      <c r="GV697" s="441"/>
      <c r="GW697" s="441"/>
      <c r="GX697" s="441"/>
      <c r="GY697" s="441"/>
      <c r="GZ697" s="441"/>
      <c r="HA697" s="441"/>
      <c r="HB697" s="441"/>
      <c r="HC697" s="441"/>
      <c r="HD697" s="441"/>
      <c r="HE697" s="441"/>
      <c r="HF697" s="441"/>
      <c r="HG697" s="441"/>
      <c r="HH697" s="441"/>
      <c r="HI697" s="441"/>
      <c r="HJ697" s="441"/>
      <c r="HK697" s="441"/>
      <c r="HL697" s="441"/>
      <c r="HM697" s="441"/>
      <c r="HN697" s="441"/>
      <c r="HO697" s="441"/>
    </row>
    <row r="698" spans="1:223" ht="27.6" customHeight="1" x14ac:dyDescent="0.35">
      <c r="A698" s="487" t="s">
        <v>1195</v>
      </c>
      <c r="B698" s="289" t="s">
        <v>1195</v>
      </c>
      <c r="C698" s="289" t="s">
        <v>2725</v>
      </c>
      <c r="D698" s="289"/>
      <c r="E698" s="299" t="s">
        <v>1196</v>
      </c>
      <c r="F698" s="291" t="s">
        <v>2278</v>
      </c>
      <c r="G698" s="292" t="s">
        <v>355</v>
      </c>
      <c r="H698" s="292" t="s">
        <v>778</v>
      </c>
      <c r="I698" s="292" t="s">
        <v>356</v>
      </c>
      <c r="J698" s="293" t="s">
        <v>1197</v>
      </c>
      <c r="K698" s="241"/>
      <c r="L698" s="241"/>
      <c r="M698" s="255"/>
      <c r="N698" s="280"/>
      <c r="O698" s="280"/>
      <c r="P698" s="280"/>
      <c r="Q698" s="280"/>
      <c r="R698" s="295"/>
      <c r="S698" s="295"/>
      <c r="T698" s="295"/>
      <c r="U698" s="253"/>
      <c r="V698" s="253"/>
      <c r="W698" s="253"/>
      <c r="X698" s="282"/>
    </row>
    <row r="699" spans="1:223" ht="27.6" customHeight="1" x14ac:dyDescent="0.35">
      <c r="A699" s="420"/>
      <c r="B699" s="289" t="s">
        <v>1198</v>
      </c>
      <c r="C699" s="289" t="s">
        <v>2725</v>
      </c>
      <c r="D699" s="289" t="s">
        <v>2896</v>
      </c>
      <c r="E699" s="299" t="s">
        <v>1199</v>
      </c>
      <c r="F699" s="291" t="s">
        <v>1220</v>
      </c>
      <c r="G699" s="292" t="s">
        <v>355</v>
      </c>
      <c r="H699" s="292" t="s">
        <v>778</v>
      </c>
      <c r="I699" s="292" t="s">
        <v>356</v>
      </c>
      <c r="J699" s="293" t="s">
        <v>1200</v>
      </c>
      <c r="K699" s="293" t="s">
        <v>1872</v>
      </c>
      <c r="L699" s="293" t="s">
        <v>1365</v>
      </c>
      <c r="M699" s="294">
        <v>132758</v>
      </c>
      <c r="N699" s="280">
        <v>52614953.667897768</v>
      </c>
      <c r="O699" s="280">
        <v>21145380.879999999</v>
      </c>
      <c r="P699" s="296"/>
      <c r="Q699" s="296"/>
      <c r="R699" s="295">
        <f t="shared" ref="R699:R738" si="34">SUM(N699:Q699)</f>
        <v>73760334.547897771</v>
      </c>
      <c r="S699" s="295"/>
      <c r="T699" s="295"/>
      <c r="U699" s="253">
        <v>25</v>
      </c>
      <c r="V699" s="253">
        <v>4</v>
      </c>
      <c r="W699" s="253">
        <v>1950</v>
      </c>
      <c r="X699" s="282"/>
      <c r="AA699" s="280"/>
    </row>
    <row r="700" spans="1:223" ht="27.6" customHeight="1" x14ac:dyDescent="0.35">
      <c r="A700" s="420"/>
      <c r="B700" s="289" t="s">
        <v>5</v>
      </c>
      <c r="C700" s="289" t="s">
        <v>2725</v>
      </c>
      <c r="D700" s="352" t="s">
        <v>2902</v>
      </c>
      <c r="E700" s="299">
        <v>608002</v>
      </c>
      <c r="F700" s="291" t="s">
        <v>1562</v>
      </c>
      <c r="G700" s="292" t="s">
        <v>355</v>
      </c>
      <c r="H700" s="292" t="s">
        <v>778</v>
      </c>
      <c r="I700" s="292" t="s">
        <v>356</v>
      </c>
      <c r="J700" s="293" t="s">
        <v>1426</v>
      </c>
      <c r="K700" s="293" t="s">
        <v>662</v>
      </c>
      <c r="L700" s="293" t="s">
        <v>794</v>
      </c>
      <c r="M700" s="294">
        <v>9750</v>
      </c>
      <c r="N700" s="280">
        <v>20367078.839186233</v>
      </c>
      <c r="O700" s="280">
        <v>58380.400000000009</v>
      </c>
      <c r="P700" s="296"/>
      <c r="Q700" s="296"/>
      <c r="R700" s="295">
        <f t="shared" si="34"/>
        <v>20425459.239186231</v>
      </c>
      <c r="S700" s="295"/>
      <c r="T700" s="295"/>
      <c r="U700" s="253">
        <v>23</v>
      </c>
      <c r="V700" s="253">
        <v>4</v>
      </c>
      <c r="W700" s="253">
        <v>1951</v>
      </c>
      <c r="X700" s="282"/>
      <c r="AA700" s="280"/>
    </row>
    <row r="701" spans="1:223" ht="27.6" customHeight="1" x14ac:dyDescent="0.35">
      <c r="A701" s="420"/>
      <c r="B701" s="289" t="s">
        <v>2460</v>
      </c>
      <c r="C701" s="289" t="s">
        <v>2725</v>
      </c>
      <c r="D701" s="352" t="s">
        <v>2898</v>
      </c>
      <c r="E701" s="299" t="s">
        <v>2076</v>
      </c>
      <c r="F701" s="291" t="s">
        <v>1562</v>
      </c>
      <c r="G701" s="292"/>
      <c r="H701" s="292"/>
      <c r="I701" s="292"/>
      <c r="J701" s="241" t="s">
        <v>2077</v>
      </c>
      <c r="K701" s="241"/>
      <c r="L701" s="241"/>
      <c r="M701" s="255">
        <v>1500</v>
      </c>
      <c r="N701" s="280">
        <v>492204.405280334</v>
      </c>
      <c r="O701" s="280">
        <v>0</v>
      </c>
      <c r="P701" s="280"/>
      <c r="Q701" s="280"/>
      <c r="R701" s="295">
        <f t="shared" si="34"/>
        <v>492204.405280334</v>
      </c>
      <c r="S701" s="295"/>
      <c r="T701" s="295"/>
      <c r="U701" s="253"/>
      <c r="V701" s="253"/>
      <c r="W701" s="253">
        <v>1954</v>
      </c>
      <c r="X701" s="282"/>
      <c r="AA701" s="280"/>
    </row>
    <row r="702" spans="1:223" s="255" customFormat="1" ht="27.6" customHeight="1" x14ac:dyDescent="0.35">
      <c r="A702" s="420"/>
      <c r="B702" s="289" t="s">
        <v>686</v>
      </c>
      <c r="C702" s="289" t="s">
        <v>2725</v>
      </c>
      <c r="D702" s="352" t="s">
        <v>2899</v>
      </c>
      <c r="E702" s="299" t="s">
        <v>1202</v>
      </c>
      <c r="F702" s="291" t="s">
        <v>1221</v>
      </c>
      <c r="G702" s="292" t="s">
        <v>355</v>
      </c>
      <c r="H702" s="292" t="s">
        <v>778</v>
      </c>
      <c r="I702" s="292" t="s">
        <v>356</v>
      </c>
      <c r="J702" s="293" t="s">
        <v>685</v>
      </c>
      <c r="K702" s="293" t="s">
        <v>981</v>
      </c>
      <c r="L702" s="293" t="s">
        <v>794</v>
      </c>
      <c r="M702" s="294">
        <v>139182</v>
      </c>
      <c r="N702" s="280">
        <v>61440687.831545129</v>
      </c>
      <c r="O702" s="280">
        <v>2043314.0000000002</v>
      </c>
      <c r="P702" s="296"/>
      <c r="Q702" s="296"/>
      <c r="R702" s="295">
        <f t="shared" si="34"/>
        <v>63484001.831545129</v>
      </c>
      <c r="S702" s="295"/>
      <c r="T702" s="295"/>
      <c r="U702" s="253">
        <v>25</v>
      </c>
      <c r="V702" s="253">
        <v>4</v>
      </c>
      <c r="W702" s="253">
        <v>1954</v>
      </c>
      <c r="X702" s="282"/>
      <c r="Y702" s="253"/>
      <c r="Z702" s="254"/>
      <c r="AA702" s="280"/>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c r="HG702" s="241"/>
      <c r="HH702" s="241"/>
      <c r="HI702" s="241"/>
      <c r="HJ702" s="241"/>
      <c r="HK702" s="241"/>
      <c r="HL702" s="241"/>
      <c r="HM702" s="241"/>
      <c r="HN702" s="241"/>
      <c r="HO702" s="241"/>
    </row>
    <row r="703" spans="1:223" s="255" customFormat="1" ht="27.6" customHeight="1" x14ac:dyDescent="0.35">
      <c r="A703" s="420"/>
      <c r="B703" s="289" t="s">
        <v>1203</v>
      </c>
      <c r="C703" s="289" t="s">
        <v>2725</v>
      </c>
      <c r="D703" s="352" t="s">
        <v>2900</v>
      </c>
      <c r="E703" s="299" t="s">
        <v>1204</v>
      </c>
      <c r="F703" s="291" t="s">
        <v>1222</v>
      </c>
      <c r="G703" s="292" t="s">
        <v>355</v>
      </c>
      <c r="H703" s="292" t="s">
        <v>778</v>
      </c>
      <c r="I703" s="292" t="s">
        <v>356</v>
      </c>
      <c r="J703" s="293" t="s">
        <v>1205</v>
      </c>
      <c r="K703" s="293" t="s">
        <v>232</v>
      </c>
      <c r="L703" s="293" t="s">
        <v>1365</v>
      </c>
      <c r="M703" s="294">
        <v>164364</v>
      </c>
      <c r="N703" s="280">
        <v>52954404.981884211</v>
      </c>
      <c r="O703" s="280">
        <v>2393596.4</v>
      </c>
      <c r="P703" s="296"/>
      <c r="Q703" s="296"/>
      <c r="R703" s="295">
        <f t="shared" si="34"/>
        <v>55348001.38188421</v>
      </c>
      <c r="S703" s="295"/>
      <c r="T703" s="295"/>
      <c r="U703" s="253">
        <v>25</v>
      </c>
      <c r="V703" s="253">
        <v>4</v>
      </c>
      <c r="W703" s="253">
        <v>1957</v>
      </c>
      <c r="X703" s="282"/>
      <c r="Y703" s="253"/>
      <c r="Z703" s="254"/>
      <c r="AA703" s="280"/>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c r="HG703" s="241"/>
      <c r="HH703" s="241"/>
      <c r="HI703" s="241"/>
      <c r="HJ703" s="241"/>
      <c r="HK703" s="241"/>
      <c r="HL703" s="241"/>
      <c r="HM703" s="241"/>
      <c r="HN703" s="241"/>
      <c r="HO703" s="241"/>
    </row>
    <row r="704" spans="1:223" s="255" customFormat="1" ht="27.6" customHeight="1" x14ac:dyDescent="0.35">
      <c r="A704" s="420"/>
      <c r="B704" s="289" t="s">
        <v>688</v>
      </c>
      <c r="C704" s="289"/>
      <c r="D704" s="352" t="s">
        <v>2901</v>
      </c>
      <c r="E704" s="299" t="s">
        <v>1206</v>
      </c>
      <c r="F704" s="291" t="s">
        <v>1223</v>
      </c>
      <c r="G704" s="292" t="s">
        <v>355</v>
      </c>
      <c r="H704" s="292" t="s">
        <v>778</v>
      </c>
      <c r="I704" s="292" t="s">
        <v>356</v>
      </c>
      <c r="J704" s="293" t="s">
        <v>687</v>
      </c>
      <c r="K704" s="293" t="s">
        <v>232</v>
      </c>
      <c r="L704" s="293" t="s">
        <v>1247</v>
      </c>
      <c r="M704" s="294">
        <v>1242</v>
      </c>
      <c r="N704" s="280">
        <v>220643.35409118418</v>
      </c>
      <c r="O704" s="280">
        <v>11676.08</v>
      </c>
      <c r="P704" s="296"/>
      <c r="Q704" s="296"/>
      <c r="R704" s="295">
        <f t="shared" si="34"/>
        <v>232319.43409118417</v>
      </c>
      <c r="S704" s="295"/>
      <c r="T704" s="295"/>
      <c r="U704" s="253">
        <v>25</v>
      </c>
      <c r="V704" s="253">
        <v>4</v>
      </c>
      <c r="W704" s="253">
        <v>1966</v>
      </c>
      <c r="X704" s="282"/>
      <c r="Y704" s="253"/>
      <c r="Z704" s="254"/>
      <c r="AA704" s="280"/>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c r="HG704" s="241"/>
      <c r="HH704" s="241"/>
      <c r="HI704" s="241"/>
      <c r="HJ704" s="241"/>
      <c r="HK704" s="241"/>
      <c r="HL704" s="241"/>
      <c r="HM704" s="241"/>
      <c r="HN704" s="241"/>
      <c r="HO704" s="241"/>
    </row>
    <row r="705" spans="1:223" s="255" customFormat="1" ht="27.6" customHeight="1" x14ac:dyDescent="0.35">
      <c r="A705" s="420"/>
      <c r="B705" s="289" t="s">
        <v>2461</v>
      </c>
      <c r="C705" s="289" t="s">
        <v>2725</v>
      </c>
      <c r="D705" s="352" t="s">
        <v>2903</v>
      </c>
      <c r="E705" s="299" t="s">
        <v>1207</v>
      </c>
      <c r="F705" s="291" t="s">
        <v>1224</v>
      </c>
      <c r="G705" s="292" t="s">
        <v>355</v>
      </c>
      <c r="H705" s="292" t="s">
        <v>778</v>
      </c>
      <c r="I705" s="292" t="s">
        <v>356</v>
      </c>
      <c r="J705" s="293" t="s">
        <v>2231</v>
      </c>
      <c r="K705" s="293" t="s">
        <v>232</v>
      </c>
      <c r="L705" s="293" t="s">
        <v>1882</v>
      </c>
      <c r="M705" s="294">
        <v>38000</v>
      </c>
      <c r="N705" s="280">
        <v>74679289.07701619</v>
      </c>
      <c r="O705" s="280">
        <v>817325.6</v>
      </c>
      <c r="P705" s="296"/>
      <c r="Q705" s="296"/>
      <c r="R705" s="295">
        <f t="shared" si="34"/>
        <v>75496614.677016184</v>
      </c>
      <c r="S705" s="295"/>
      <c r="T705" s="295"/>
      <c r="U705" s="253">
        <v>25</v>
      </c>
      <c r="V705" s="253">
        <v>4</v>
      </c>
      <c r="W705" s="253">
        <v>1960</v>
      </c>
      <c r="X705" s="282"/>
      <c r="Y705" s="253"/>
      <c r="Z705" s="254"/>
      <c r="AA705" s="280"/>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c r="HG705" s="241"/>
      <c r="HH705" s="241"/>
      <c r="HI705" s="241"/>
      <c r="HJ705" s="241"/>
      <c r="HK705" s="241"/>
      <c r="HL705" s="241"/>
      <c r="HM705" s="241"/>
      <c r="HN705" s="241"/>
      <c r="HO705" s="241"/>
    </row>
    <row r="706" spans="1:223" s="255" customFormat="1" ht="27.6" customHeight="1" x14ac:dyDescent="0.35">
      <c r="A706" s="420"/>
      <c r="B706" s="289" t="s">
        <v>690</v>
      </c>
      <c r="C706" s="289" t="s">
        <v>2725</v>
      </c>
      <c r="D706" s="352" t="s">
        <v>2904</v>
      </c>
      <c r="E706" s="299" t="s">
        <v>1208</v>
      </c>
      <c r="F706" s="291" t="s">
        <v>1225</v>
      </c>
      <c r="G706" s="292" t="s">
        <v>355</v>
      </c>
      <c r="H706" s="292" t="s">
        <v>778</v>
      </c>
      <c r="I706" s="292" t="s">
        <v>356</v>
      </c>
      <c r="J706" s="293" t="s">
        <v>689</v>
      </c>
      <c r="K706" s="293" t="s">
        <v>1209</v>
      </c>
      <c r="L706" s="293" t="s">
        <v>1573</v>
      </c>
      <c r="M706" s="294">
        <v>33440</v>
      </c>
      <c r="N706" s="280">
        <v>25602996.549467124</v>
      </c>
      <c r="O706" s="280">
        <v>770621.28</v>
      </c>
      <c r="P706" s="296"/>
      <c r="Q706" s="296"/>
      <c r="R706" s="295">
        <f t="shared" si="34"/>
        <v>26373617.829467125</v>
      </c>
      <c r="S706" s="295"/>
      <c r="T706" s="295"/>
      <c r="U706" s="253">
        <v>25</v>
      </c>
      <c r="V706" s="253">
        <v>4</v>
      </c>
      <c r="W706" s="253">
        <v>1960</v>
      </c>
      <c r="X706" s="282"/>
      <c r="Y706" s="253"/>
      <c r="Z706" s="254"/>
      <c r="AA706" s="280"/>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c r="HG706" s="241"/>
      <c r="HH706" s="241"/>
      <c r="HI706" s="241"/>
      <c r="HJ706" s="241"/>
      <c r="HK706" s="241"/>
      <c r="HL706" s="241"/>
      <c r="HM706" s="241"/>
      <c r="HN706" s="241"/>
      <c r="HO706" s="241"/>
    </row>
    <row r="707" spans="1:223" s="255" customFormat="1" ht="27.6" customHeight="1" x14ac:dyDescent="0.35">
      <c r="A707" s="420"/>
      <c r="B707" s="289" t="s">
        <v>1210</v>
      </c>
      <c r="C707" s="289" t="s">
        <v>2725</v>
      </c>
      <c r="D707" s="352" t="s">
        <v>2897</v>
      </c>
      <c r="E707" s="299" t="s">
        <v>1211</v>
      </c>
      <c r="F707" s="291" t="s">
        <v>1226</v>
      </c>
      <c r="G707" s="292" t="s">
        <v>355</v>
      </c>
      <c r="H707" s="292" t="s">
        <v>778</v>
      </c>
      <c r="I707" s="292" t="s">
        <v>356</v>
      </c>
      <c r="J707" s="293" t="s">
        <v>1212</v>
      </c>
      <c r="K707" s="293" t="s">
        <v>981</v>
      </c>
      <c r="L707" s="293" t="s">
        <v>1880</v>
      </c>
      <c r="M707" s="294">
        <v>45600</v>
      </c>
      <c r="N707" s="280">
        <v>25098240.931852151</v>
      </c>
      <c r="O707" s="280">
        <v>601318.12</v>
      </c>
      <c r="P707" s="296"/>
      <c r="Q707" s="296"/>
      <c r="R707" s="295">
        <f t="shared" si="34"/>
        <v>25699559.051852152</v>
      </c>
      <c r="S707" s="295"/>
      <c r="T707" s="295"/>
      <c r="U707" s="253">
        <v>25</v>
      </c>
      <c r="V707" s="253">
        <v>4</v>
      </c>
      <c r="W707" s="253">
        <v>1960</v>
      </c>
      <c r="X707" s="282"/>
      <c r="Y707" s="253"/>
      <c r="Z707" s="254"/>
      <c r="AA707" s="280"/>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c r="HG707" s="241"/>
      <c r="HH707" s="241"/>
      <c r="HI707" s="241"/>
      <c r="HJ707" s="241"/>
      <c r="HK707" s="241"/>
      <c r="HL707" s="241"/>
      <c r="HM707" s="241"/>
      <c r="HN707" s="241"/>
      <c r="HO707" s="241"/>
    </row>
    <row r="708" spans="1:223" s="255" customFormat="1" ht="27.6" customHeight="1" x14ac:dyDescent="0.35">
      <c r="A708" s="420"/>
      <c r="B708" s="289" t="s">
        <v>1436</v>
      </c>
      <c r="C708" s="289" t="s">
        <v>2725</v>
      </c>
      <c r="D708" s="352" t="s">
        <v>2905</v>
      </c>
      <c r="E708" s="299" t="s">
        <v>1437</v>
      </c>
      <c r="F708" s="291" t="s">
        <v>1227</v>
      </c>
      <c r="G708" s="292" t="s">
        <v>355</v>
      </c>
      <c r="H708" s="292" t="s">
        <v>778</v>
      </c>
      <c r="I708" s="292" t="s">
        <v>356</v>
      </c>
      <c r="J708" s="293" t="s">
        <v>1438</v>
      </c>
      <c r="K708" s="293" t="s">
        <v>1680</v>
      </c>
      <c r="L708" s="293" t="s">
        <v>1247</v>
      </c>
      <c r="M708" s="294">
        <v>9380</v>
      </c>
      <c r="N708" s="280">
        <v>2590963.989395678</v>
      </c>
      <c r="O708" s="280">
        <v>502071.44000000006</v>
      </c>
      <c r="P708" s="296"/>
      <c r="Q708" s="296"/>
      <c r="R708" s="295">
        <f t="shared" si="34"/>
        <v>3093035.429395678</v>
      </c>
      <c r="S708" s="295"/>
      <c r="T708" s="295"/>
      <c r="U708" s="253">
        <v>25</v>
      </c>
      <c r="V708" s="253">
        <v>4</v>
      </c>
      <c r="W708" s="253">
        <v>1960</v>
      </c>
      <c r="X708" s="282"/>
      <c r="Y708" s="253"/>
      <c r="Z708" s="254"/>
      <c r="AA708" s="280"/>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c r="HG708" s="241"/>
      <c r="HH708" s="241"/>
      <c r="HI708" s="241"/>
      <c r="HJ708" s="241"/>
      <c r="HK708" s="241"/>
      <c r="HL708" s="241"/>
      <c r="HM708" s="241"/>
      <c r="HN708" s="241"/>
      <c r="HO708" s="241"/>
    </row>
    <row r="709" spans="1:223" s="255" customFormat="1" ht="27.6" customHeight="1" x14ac:dyDescent="0.35">
      <c r="A709" s="420"/>
      <c r="B709" s="289" t="s">
        <v>1439</v>
      </c>
      <c r="C709" s="289" t="s">
        <v>2725</v>
      </c>
      <c r="D709" s="352" t="s">
        <v>2906</v>
      </c>
      <c r="E709" s="299" t="s">
        <v>1440</v>
      </c>
      <c r="F709" s="291" t="s">
        <v>1228</v>
      </c>
      <c r="G709" s="292" t="s">
        <v>355</v>
      </c>
      <c r="H709" s="292" t="s">
        <v>778</v>
      </c>
      <c r="I709" s="292" t="s">
        <v>356</v>
      </c>
      <c r="J709" s="293" t="s">
        <v>1441</v>
      </c>
      <c r="K709" s="293" t="s">
        <v>1872</v>
      </c>
      <c r="L709" s="293" t="s">
        <v>1880</v>
      </c>
      <c r="M709" s="294">
        <v>30400</v>
      </c>
      <c r="N709" s="280">
        <v>5014824.5831986824</v>
      </c>
      <c r="O709" s="280">
        <v>788135.4</v>
      </c>
      <c r="P709" s="296"/>
      <c r="Q709" s="296"/>
      <c r="R709" s="295">
        <f t="shared" si="34"/>
        <v>5802959.9831986828</v>
      </c>
      <c r="S709" s="295"/>
      <c r="T709" s="295"/>
      <c r="U709" s="253">
        <v>25</v>
      </c>
      <c r="V709" s="253">
        <v>4</v>
      </c>
      <c r="W709" s="253">
        <v>1960</v>
      </c>
      <c r="X709" s="282"/>
      <c r="Y709" s="253"/>
      <c r="Z709" s="254"/>
      <c r="AA709" s="280"/>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c r="HG709" s="241"/>
      <c r="HH709" s="241"/>
      <c r="HI709" s="241"/>
      <c r="HJ709" s="241"/>
      <c r="HK709" s="241"/>
      <c r="HL709" s="241"/>
      <c r="HM709" s="241"/>
      <c r="HN709" s="241"/>
      <c r="HO709" s="241"/>
    </row>
    <row r="710" spans="1:223" s="255" customFormat="1" ht="27.6" customHeight="1" x14ac:dyDescent="0.35">
      <c r="A710" s="420"/>
      <c r="B710" s="289" t="s">
        <v>1442</v>
      </c>
      <c r="C710" s="289" t="s">
        <v>2725</v>
      </c>
      <c r="D710" s="352" t="s">
        <v>2907</v>
      </c>
      <c r="E710" s="299" t="s">
        <v>1443</v>
      </c>
      <c r="F710" s="291" t="s">
        <v>695</v>
      </c>
      <c r="G710" s="292" t="s">
        <v>355</v>
      </c>
      <c r="H710" s="292" t="s">
        <v>778</v>
      </c>
      <c r="I710" s="292" t="s">
        <v>356</v>
      </c>
      <c r="J710" s="293" t="s">
        <v>1444</v>
      </c>
      <c r="K710" s="293" t="s">
        <v>981</v>
      </c>
      <c r="L710" s="293" t="s">
        <v>1247</v>
      </c>
      <c r="M710" s="294">
        <v>42400</v>
      </c>
      <c r="N710" s="280">
        <v>16972565.699321859</v>
      </c>
      <c r="O710" s="280">
        <v>700564.8</v>
      </c>
      <c r="P710" s="296"/>
      <c r="Q710" s="296"/>
      <c r="R710" s="295">
        <f t="shared" si="34"/>
        <v>17673130.499321859</v>
      </c>
      <c r="S710" s="295"/>
      <c r="T710" s="295"/>
      <c r="U710" s="253">
        <v>25</v>
      </c>
      <c r="V710" s="253">
        <v>4</v>
      </c>
      <c r="W710" s="253">
        <v>1960</v>
      </c>
      <c r="X710" s="282"/>
      <c r="Y710" s="253"/>
      <c r="Z710" s="254"/>
      <c r="AA710" s="280"/>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c r="HG710" s="241"/>
      <c r="HH710" s="241"/>
      <c r="HI710" s="241"/>
      <c r="HJ710" s="241"/>
      <c r="HK710" s="241"/>
      <c r="HL710" s="241"/>
      <c r="HM710" s="241"/>
      <c r="HN710" s="241"/>
      <c r="HO710" s="241"/>
    </row>
    <row r="711" spans="1:223" s="255" customFormat="1" ht="27.6" customHeight="1" x14ac:dyDescent="0.35">
      <c r="A711" s="420"/>
      <c r="B711" s="289" t="s">
        <v>692</v>
      </c>
      <c r="C711" s="289" t="s">
        <v>2725</v>
      </c>
      <c r="D711" s="352" t="s">
        <v>2908</v>
      </c>
      <c r="E711" s="299" t="s">
        <v>776</v>
      </c>
      <c r="F711" s="291" t="s">
        <v>1229</v>
      </c>
      <c r="G711" s="292" t="s">
        <v>355</v>
      </c>
      <c r="H711" s="292" t="s">
        <v>778</v>
      </c>
      <c r="I711" s="292" t="s">
        <v>356</v>
      </c>
      <c r="J711" s="293" t="s">
        <v>691</v>
      </c>
      <c r="K711" s="293" t="s">
        <v>981</v>
      </c>
      <c r="L711" s="293" t="s">
        <v>1408</v>
      </c>
      <c r="M711" s="294">
        <v>38567</v>
      </c>
      <c r="N711" s="280">
        <v>15275309.129389673</v>
      </c>
      <c r="O711" s="280">
        <v>899058.16000000015</v>
      </c>
      <c r="P711" s="296"/>
      <c r="Q711" s="296"/>
      <c r="R711" s="295">
        <f t="shared" si="34"/>
        <v>16174367.289389674</v>
      </c>
      <c r="S711" s="295"/>
      <c r="T711" s="295"/>
      <c r="U711" s="253">
        <v>25</v>
      </c>
      <c r="V711" s="253">
        <v>4</v>
      </c>
      <c r="W711" s="253">
        <v>1971</v>
      </c>
      <c r="X711" s="282"/>
      <c r="Y711" s="253"/>
      <c r="Z711" s="254"/>
      <c r="AA711" s="280"/>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c r="HG711" s="241"/>
      <c r="HH711" s="241"/>
      <c r="HI711" s="241"/>
      <c r="HJ711" s="241"/>
      <c r="HK711" s="241"/>
      <c r="HL711" s="241"/>
      <c r="HM711" s="241"/>
      <c r="HN711" s="241"/>
      <c r="HO711" s="241"/>
    </row>
    <row r="712" spans="1:223" s="255" customFormat="1" ht="27.6" customHeight="1" x14ac:dyDescent="0.35">
      <c r="A712" s="420"/>
      <c r="B712" s="289" t="s">
        <v>1419</v>
      </c>
      <c r="C712" s="289" t="s">
        <v>2725</v>
      </c>
      <c r="D712" s="352" t="s">
        <v>2909</v>
      </c>
      <c r="E712" s="299" t="s">
        <v>1420</v>
      </c>
      <c r="F712" s="291" t="s">
        <v>1230</v>
      </c>
      <c r="G712" s="292" t="s">
        <v>355</v>
      </c>
      <c r="H712" s="292" t="s">
        <v>778</v>
      </c>
      <c r="I712" s="292" t="s">
        <v>356</v>
      </c>
      <c r="J712" s="293" t="s">
        <v>1421</v>
      </c>
      <c r="K712" s="293" t="s">
        <v>981</v>
      </c>
      <c r="L712" s="293" t="s">
        <v>1365</v>
      </c>
      <c r="M712" s="294">
        <v>188388</v>
      </c>
      <c r="N712" s="280">
        <v>71284775.937151819</v>
      </c>
      <c r="O712" s="280">
        <v>4203388.8000000007</v>
      </c>
      <c r="P712" s="296"/>
      <c r="Q712" s="296"/>
      <c r="R712" s="295">
        <f t="shared" si="34"/>
        <v>75488164.737151816</v>
      </c>
      <c r="S712" s="295"/>
      <c r="T712" s="295"/>
      <c r="U712" s="253">
        <v>25</v>
      </c>
      <c r="V712" s="253">
        <v>4</v>
      </c>
      <c r="W712" s="253">
        <v>1962</v>
      </c>
      <c r="X712" s="282"/>
      <c r="Y712" s="253"/>
      <c r="Z712" s="254"/>
      <c r="AA712" s="280"/>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c r="HG712" s="241"/>
      <c r="HH712" s="241"/>
      <c r="HI712" s="241"/>
      <c r="HJ712" s="241"/>
      <c r="HK712" s="241"/>
      <c r="HL712" s="241"/>
      <c r="HM712" s="241"/>
      <c r="HN712" s="241"/>
      <c r="HO712" s="241"/>
    </row>
    <row r="713" spans="1:223" s="255" customFormat="1" ht="27.6" customHeight="1" x14ac:dyDescent="0.35">
      <c r="A713" s="420"/>
      <c r="B713" s="289" t="s">
        <v>1422</v>
      </c>
      <c r="C713" s="289" t="s">
        <v>2725</v>
      </c>
      <c r="D713" s="352" t="s">
        <v>2910</v>
      </c>
      <c r="E713" s="299" t="s">
        <v>1423</v>
      </c>
      <c r="F713" s="291" t="s">
        <v>1560</v>
      </c>
      <c r="G713" s="292" t="s">
        <v>355</v>
      </c>
      <c r="H713" s="292" t="s">
        <v>778</v>
      </c>
      <c r="I713" s="292" t="s">
        <v>356</v>
      </c>
      <c r="J713" s="293" t="s">
        <v>1424</v>
      </c>
      <c r="K713" s="293" t="s">
        <v>981</v>
      </c>
      <c r="L713" s="293" t="s">
        <v>1365</v>
      </c>
      <c r="M713" s="294">
        <v>242854</v>
      </c>
      <c r="N713" s="280">
        <v>96743624.486134604</v>
      </c>
      <c r="O713" s="280">
        <v>25687376</v>
      </c>
      <c r="P713" s="296"/>
      <c r="Q713" s="296"/>
      <c r="R713" s="295">
        <f t="shared" si="34"/>
        <v>122431000.4861346</v>
      </c>
      <c r="S713" s="295"/>
      <c r="T713" s="295"/>
      <c r="U713" s="253">
        <v>25</v>
      </c>
      <c r="V713" s="253">
        <v>4</v>
      </c>
      <c r="W713" s="253">
        <v>1985</v>
      </c>
      <c r="X713" s="282"/>
      <c r="Y713" s="253"/>
      <c r="Z713" s="254"/>
      <c r="AA713" s="280"/>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c r="HG713" s="241"/>
      <c r="HH713" s="241"/>
      <c r="HI713" s="241"/>
      <c r="HJ713" s="241"/>
      <c r="HK713" s="241"/>
      <c r="HL713" s="241"/>
      <c r="HM713" s="241"/>
      <c r="HN713" s="241"/>
      <c r="HO713" s="241"/>
    </row>
    <row r="714" spans="1:223" s="255" customFormat="1" ht="27.6" customHeight="1" x14ac:dyDescent="0.35">
      <c r="A714" s="420"/>
      <c r="B714" s="289" t="s">
        <v>2232</v>
      </c>
      <c r="C714" s="289" t="s">
        <v>2725</v>
      </c>
      <c r="D714" s="352" t="s">
        <v>2911</v>
      </c>
      <c r="E714" s="299" t="s">
        <v>1454</v>
      </c>
      <c r="F714" s="291" t="s">
        <v>1561</v>
      </c>
      <c r="G714" s="292" t="s">
        <v>355</v>
      </c>
      <c r="H714" s="292" t="s">
        <v>778</v>
      </c>
      <c r="I714" s="292" t="s">
        <v>356</v>
      </c>
      <c r="J714" s="293" t="s">
        <v>2236</v>
      </c>
      <c r="K714" s="293" t="s">
        <v>981</v>
      </c>
      <c r="L714" s="293" t="s">
        <v>1365</v>
      </c>
      <c r="M714" s="294">
        <v>4297</v>
      </c>
      <c r="N714" s="280">
        <v>5329385.6295870645</v>
      </c>
      <c r="O714" s="280">
        <v>239359.64000000004</v>
      </c>
      <c r="P714" s="296"/>
      <c r="Q714" s="296"/>
      <c r="R714" s="295">
        <f t="shared" si="34"/>
        <v>5568745.2695870642</v>
      </c>
      <c r="S714" s="295"/>
      <c r="T714" s="295"/>
      <c r="U714" s="253">
        <v>25</v>
      </c>
      <c r="V714" s="253">
        <v>4</v>
      </c>
      <c r="W714" s="253">
        <v>1907</v>
      </c>
      <c r="X714" s="282"/>
      <c r="Y714" s="253"/>
      <c r="Z714" s="254"/>
      <c r="AA714" s="280"/>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c r="HG714" s="241"/>
      <c r="HH714" s="241"/>
      <c r="HI714" s="241"/>
      <c r="HJ714" s="241"/>
      <c r="HK714" s="241"/>
      <c r="HL714" s="241"/>
      <c r="HM714" s="241"/>
      <c r="HN714" s="241"/>
      <c r="HO714" s="241"/>
    </row>
    <row r="715" spans="1:223" s="255" customFormat="1" ht="27.6" customHeight="1" x14ac:dyDescent="0.35">
      <c r="A715" s="420"/>
      <c r="B715" s="289" t="s">
        <v>2233</v>
      </c>
      <c r="C715" s="289" t="s">
        <v>2725</v>
      </c>
      <c r="D715" s="352" t="s">
        <v>2912</v>
      </c>
      <c r="E715" s="299" t="s">
        <v>1427</v>
      </c>
      <c r="F715" s="291" t="s">
        <v>1563</v>
      </c>
      <c r="G715" s="292" t="s">
        <v>355</v>
      </c>
      <c r="H715" s="292" t="s">
        <v>778</v>
      </c>
      <c r="I715" s="292" t="s">
        <v>356</v>
      </c>
      <c r="J715" s="293" t="s">
        <v>1428</v>
      </c>
      <c r="K715" s="293" t="s">
        <v>981</v>
      </c>
      <c r="L715" s="293" t="s">
        <v>1365</v>
      </c>
      <c r="M715" s="294">
        <v>27993</v>
      </c>
      <c r="N715" s="280">
        <v>8486282.8496609293</v>
      </c>
      <c r="O715" s="280">
        <v>531261.64000000013</v>
      </c>
      <c r="P715" s="296"/>
      <c r="Q715" s="296"/>
      <c r="R715" s="295">
        <f t="shared" si="34"/>
        <v>9017544.4896609299</v>
      </c>
      <c r="S715" s="295"/>
      <c r="T715" s="295"/>
      <c r="U715" s="253">
        <v>25</v>
      </c>
      <c r="V715" s="253">
        <v>4</v>
      </c>
      <c r="W715" s="253">
        <v>1907</v>
      </c>
      <c r="X715" s="282"/>
      <c r="Y715" s="253"/>
      <c r="Z715" s="254"/>
      <c r="AA715" s="280"/>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c r="HG715" s="241"/>
      <c r="HH715" s="241"/>
      <c r="HI715" s="241"/>
      <c r="HJ715" s="241"/>
      <c r="HK715" s="241"/>
      <c r="HL715" s="241"/>
      <c r="HM715" s="241"/>
      <c r="HN715" s="241"/>
      <c r="HO715" s="241"/>
    </row>
    <row r="716" spans="1:223" s="255" customFormat="1" ht="27.6" customHeight="1" x14ac:dyDescent="0.35">
      <c r="A716" s="420"/>
      <c r="B716" s="289" t="s">
        <v>2273</v>
      </c>
      <c r="C716" s="289" t="s">
        <v>2725</v>
      </c>
      <c r="D716" s="352" t="s">
        <v>2913</v>
      </c>
      <c r="E716" s="299" t="s">
        <v>1429</v>
      </c>
      <c r="F716" s="291" t="s">
        <v>1564</v>
      </c>
      <c r="G716" s="292" t="s">
        <v>355</v>
      </c>
      <c r="H716" s="292" t="s">
        <v>778</v>
      </c>
      <c r="I716" s="292" t="s">
        <v>356</v>
      </c>
      <c r="J716" s="293" t="s">
        <v>2274</v>
      </c>
      <c r="K716" s="293" t="s">
        <v>1680</v>
      </c>
      <c r="L716" s="293" t="s">
        <v>1365</v>
      </c>
      <c r="M716" s="294">
        <v>29740</v>
      </c>
      <c r="N716" s="280">
        <v>7637654.5646948367</v>
      </c>
      <c r="O716" s="280">
        <v>5569490.1600000001</v>
      </c>
      <c r="P716" s="296"/>
      <c r="Q716" s="296"/>
      <c r="R716" s="295">
        <f t="shared" si="34"/>
        <v>13207144.724694837</v>
      </c>
      <c r="S716" s="295"/>
      <c r="T716" s="295"/>
      <c r="U716" s="253">
        <v>25</v>
      </c>
      <c r="V716" s="253">
        <v>4</v>
      </c>
      <c r="W716" s="253">
        <v>1925</v>
      </c>
      <c r="X716" s="282"/>
      <c r="Y716" s="253"/>
      <c r="Z716" s="254"/>
      <c r="AA716" s="280"/>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c r="HG716" s="241"/>
      <c r="HH716" s="241"/>
      <c r="HI716" s="241"/>
      <c r="HJ716" s="241"/>
      <c r="HK716" s="241"/>
      <c r="HL716" s="241"/>
      <c r="HM716" s="241"/>
      <c r="HN716" s="241"/>
      <c r="HO716" s="241"/>
    </row>
    <row r="717" spans="1:223" s="255" customFormat="1" ht="27.6" customHeight="1" x14ac:dyDescent="0.35">
      <c r="A717" s="420"/>
      <c r="B717" s="289" t="s">
        <v>2234</v>
      </c>
      <c r="C717" s="289" t="s">
        <v>2725</v>
      </c>
      <c r="D717" s="352" t="s">
        <v>2914</v>
      </c>
      <c r="E717" s="299" t="s">
        <v>255</v>
      </c>
      <c r="F717" s="291" t="s">
        <v>1565</v>
      </c>
      <c r="G717" s="292" t="s">
        <v>355</v>
      </c>
      <c r="H717" s="292" t="s">
        <v>778</v>
      </c>
      <c r="I717" s="292" t="s">
        <v>356</v>
      </c>
      <c r="J717" s="293" t="s">
        <v>2243</v>
      </c>
      <c r="K717" s="293" t="s">
        <v>1872</v>
      </c>
      <c r="L717" s="293" t="s">
        <v>1479</v>
      </c>
      <c r="M717" s="294">
        <v>9864</v>
      </c>
      <c r="N717" s="280">
        <v>3055061.8258779352</v>
      </c>
      <c r="O717" s="280">
        <v>175141.2</v>
      </c>
      <c r="P717" s="296"/>
      <c r="Q717" s="296"/>
      <c r="R717" s="295">
        <f t="shared" si="34"/>
        <v>3230203.0258779353</v>
      </c>
      <c r="S717" s="295"/>
      <c r="T717" s="295"/>
      <c r="U717" s="253">
        <v>25</v>
      </c>
      <c r="V717" s="253">
        <v>4</v>
      </c>
      <c r="W717" s="253">
        <v>1907</v>
      </c>
      <c r="X717" s="282"/>
      <c r="Y717" s="253"/>
      <c r="Z717" s="254"/>
      <c r="AA717" s="280"/>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c r="HG717" s="241"/>
      <c r="HH717" s="241"/>
      <c r="HI717" s="241"/>
      <c r="HJ717" s="241"/>
      <c r="HK717" s="241"/>
      <c r="HL717" s="241"/>
      <c r="HM717" s="241"/>
      <c r="HN717" s="241"/>
      <c r="HO717" s="241"/>
    </row>
    <row r="718" spans="1:223" ht="27.6" customHeight="1" x14ac:dyDescent="0.35">
      <c r="A718" s="420"/>
      <c r="B718" s="289" t="s">
        <v>2235</v>
      </c>
      <c r="C718" s="289" t="s">
        <v>2725</v>
      </c>
      <c r="D718" s="352" t="s">
        <v>2915</v>
      </c>
      <c r="E718" s="299" t="s">
        <v>256</v>
      </c>
      <c r="F718" s="291" t="s">
        <v>1566</v>
      </c>
      <c r="G718" s="292" t="s">
        <v>355</v>
      </c>
      <c r="H718" s="292" t="s">
        <v>778</v>
      </c>
      <c r="I718" s="292" t="s">
        <v>356</v>
      </c>
      <c r="J718" s="293" t="s">
        <v>2237</v>
      </c>
      <c r="K718" s="293" t="s">
        <v>1541</v>
      </c>
      <c r="L718" s="293" t="s">
        <v>1365</v>
      </c>
      <c r="M718" s="294">
        <v>44979</v>
      </c>
      <c r="N718" s="280">
        <v>13578052.559457486</v>
      </c>
      <c r="O718" s="280">
        <v>2276835.6</v>
      </c>
      <c r="P718" s="296"/>
      <c r="Q718" s="296"/>
      <c r="R718" s="295">
        <f t="shared" si="34"/>
        <v>15854888.159457486</v>
      </c>
      <c r="S718" s="295"/>
      <c r="T718" s="295"/>
      <c r="U718" s="253">
        <v>25</v>
      </c>
      <c r="V718" s="253">
        <v>4</v>
      </c>
      <c r="W718" s="253">
        <v>1907</v>
      </c>
      <c r="X718" s="282"/>
      <c r="AA718" s="280"/>
    </row>
    <row r="719" spans="1:223" ht="27.6" customHeight="1" x14ac:dyDescent="0.35">
      <c r="A719" s="420"/>
      <c r="B719" s="289" t="s">
        <v>2238</v>
      </c>
      <c r="C719" s="289" t="s">
        <v>2725</v>
      </c>
      <c r="D719" s="352" t="s">
        <v>2916</v>
      </c>
      <c r="E719" s="299" t="s">
        <v>257</v>
      </c>
      <c r="F719" s="291" t="s">
        <v>1269</v>
      </c>
      <c r="G719" s="292" t="s">
        <v>355</v>
      </c>
      <c r="H719" s="292" t="s">
        <v>778</v>
      </c>
      <c r="I719" s="292" t="s">
        <v>356</v>
      </c>
      <c r="J719" s="293" t="s">
        <v>2244</v>
      </c>
      <c r="K719" s="293" t="s">
        <v>232</v>
      </c>
      <c r="L719" s="293" t="s">
        <v>1479</v>
      </c>
      <c r="M719" s="294">
        <v>25990</v>
      </c>
      <c r="N719" s="280">
        <v>11880795.989525301</v>
      </c>
      <c r="O719" s="280">
        <v>817325.6</v>
      </c>
      <c r="P719" s="296"/>
      <c r="Q719" s="296"/>
      <c r="R719" s="295">
        <f t="shared" si="34"/>
        <v>12698121.589525301</v>
      </c>
      <c r="S719" s="295"/>
      <c r="T719" s="295"/>
      <c r="U719" s="253">
        <v>25</v>
      </c>
      <c r="V719" s="253">
        <v>4</v>
      </c>
      <c r="W719" s="253">
        <v>1937</v>
      </c>
      <c r="X719" s="282"/>
      <c r="AA719" s="280"/>
    </row>
    <row r="720" spans="1:223" ht="27.6" customHeight="1" x14ac:dyDescent="0.35">
      <c r="A720" s="420"/>
      <c r="B720" s="289" t="s">
        <v>2276</v>
      </c>
      <c r="C720" s="289" t="s">
        <v>2725</v>
      </c>
      <c r="D720" s="352" t="s">
        <v>2917</v>
      </c>
      <c r="E720" s="299" t="s">
        <v>258</v>
      </c>
      <c r="F720" s="291" t="s">
        <v>1270</v>
      </c>
      <c r="G720" s="292" t="s">
        <v>355</v>
      </c>
      <c r="H720" s="292" t="s">
        <v>778</v>
      </c>
      <c r="I720" s="292" t="s">
        <v>356</v>
      </c>
      <c r="J720" s="293" t="s">
        <v>2275</v>
      </c>
      <c r="K720" s="293" t="s">
        <v>232</v>
      </c>
      <c r="L720" s="293" t="s">
        <v>2462</v>
      </c>
      <c r="M720" s="294">
        <v>156411</v>
      </c>
      <c r="N720" s="280">
        <v>103532650.76586336</v>
      </c>
      <c r="O720" s="280">
        <v>4086628.0000000005</v>
      </c>
      <c r="P720" s="296"/>
      <c r="Q720" s="296"/>
      <c r="R720" s="295">
        <f t="shared" si="34"/>
        <v>107619278.76586336</v>
      </c>
      <c r="S720" s="295"/>
      <c r="T720" s="295"/>
      <c r="U720" s="253">
        <v>25</v>
      </c>
      <c r="V720" s="253">
        <v>4</v>
      </c>
      <c r="W720" s="253">
        <v>1988</v>
      </c>
      <c r="X720" s="282"/>
      <c r="AA720" s="280"/>
    </row>
    <row r="721" spans="1:223" ht="27.6" customHeight="1" x14ac:dyDescent="0.35">
      <c r="A721" s="420"/>
      <c r="B721" s="289" t="s">
        <v>2105</v>
      </c>
      <c r="C721" s="289" t="s">
        <v>2725</v>
      </c>
      <c r="D721" s="352" t="s">
        <v>2918</v>
      </c>
      <c r="E721" s="299" t="s">
        <v>259</v>
      </c>
      <c r="F721" s="291" t="s">
        <v>1271</v>
      </c>
      <c r="G721" s="292" t="s">
        <v>355</v>
      </c>
      <c r="H721" s="292" t="s">
        <v>778</v>
      </c>
      <c r="I721" s="292" t="s">
        <v>356</v>
      </c>
      <c r="J721" s="293" t="s">
        <v>910</v>
      </c>
      <c r="K721" s="293" t="s">
        <v>232</v>
      </c>
      <c r="L721" s="293" t="s">
        <v>1880</v>
      </c>
      <c r="M721" s="294">
        <v>56538</v>
      </c>
      <c r="N721" s="280">
        <v>73151758.164077222</v>
      </c>
      <c r="O721" s="280">
        <v>4010733.4800000004</v>
      </c>
      <c r="P721" s="296"/>
      <c r="Q721" s="296"/>
      <c r="R721" s="295">
        <f t="shared" si="34"/>
        <v>77162491.644077227</v>
      </c>
      <c r="S721" s="295"/>
      <c r="T721" s="295"/>
      <c r="U721" s="253">
        <v>25</v>
      </c>
      <c r="V721" s="253">
        <v>4</v>
      </c>
      <c r="W721" s="253">
        <v>1988</v>
      </c>
      <c r="X721" s="282"/>
      <c r="AA721" s="280"/>
    </row>
    <row r="722" spans="1:223" ht="27.6" customHeight="1" x14ac:dyDescent="0.35">
      <c r="A722" s="420"/>
      <c r="B722" s="289" t="s">
        <v>2239</v>
      </c>
      <c r="C722" s="289" t="s">
        <v>2725</v>
      </c>
      <c r="D722" s="352" t="s">
        <v>2919</v>
      </c>
      <c r="E722" s="299" t="s">
        <v>260</v>
      </c>
      <c r="F722" s="291" t="s">
        <v>1272</v>
      </c>
      <c r="G722" s="292" t="s">
        <v>355</v>
      </c>
      <c r="H722" s="292" t="s">
        <v>778</v>
      </c>
      <c r="I722" s="292" t="s">
        <v>356</v>
      </c>
      <c r="J722" s="293" t="s">
        <v>2245</v>
      </c>
      <c r="K722" s="293" t="s">
        <v>1541</v>
      </c>
      <c r="L722" s="293" t="s">
        <v>1408</v>
      </c>
      <c r="M722" s="294">
        <v>2400</v>
      </c>
      <c r="N722" s="280">
        <v>916518.54776338034</v>
      </c>
      <c r="O722" s="280">
        <v>58380.400000000009</v>
      </c>
      <c r="P722" s="296"/>
      <c r="Q722" s="296"/>
      <c r="R722" s="295">
        <f t="shared" si="34"/>
        <v>974898.94776338036</v>
      </c>
      <c r="S722" s="295"/>
      <c r="T722" s="295"/>
      <c r="U722" s="253">
        <v>25</v>
      </c>
      <c r="V722" s="253">
        <v>4</v>
      </c>
      <c r="W722" s="253">
        <v>1907</v>
      </c>
      <c r="X722" s="282"/>
      <c r="AA722" s="280"/>
    </row>
    <row r="723" spans="1:223" ht="27.6" customHeight="1" x14ac:dyDescent="0.35">
      <c r="A723" s="420"/>
      <c r="B723" s="289" t="s">
        <v>2106</v>
      </c>
      <c r="C723" s="289" t="s">
        <v>2725</v>
      </c>
      <c r="D723" s="352" t="s">
        <v>2920</v>
      </c>
      <c r="E723" s="299" t="s">
        <v>261</v>
      </c>
      <c r="F723" s="291" t="s">
        <v>1273</v>
      </c>
      <c r="G723" s="292" t="s">
        <v>355</v>
      </c>
      <c r="H723" s="292" t="s">
        <v>778</v>
      </c>
      <c r="I723" s="292" t="s">
        <v>356</v>
      </c>
      <c r="J723" s="293" t="s">
        <v>2109</v>
      </c>
      <c r="K723" s="293" t="s">
        <v>232</v>
      </c>
      <c r="L723" s="293" t="s">
        <v>1247</v>
      </c>
      <c r="M723" s="294">
        <v>1968</v>
      </c>
      <c r="N723" s="280">
        <v>712847.75937151816</v>
      </c>
      <c r="O723" s="280">
        <v>64218.44000000001</v>
      </c>
      <c r="P723" s="296"/>
      <c r="Q723" s="296"/>
      <c r="R723" s="295">
        <f t="shared" si="34"/>
        <v>777066.19937151822</v>
      </c>
      <c r="S723" s="295"/>
      <c r="T723" s="295"/>
      <c r="U723" s="253">
        <v>25</v>
      </c>
      <c r="V723" s="253">
        <v>1</v>
      </c>
      <c r="W723" s="253">
        <v>1946</v>
      </c>
      <c r="X723" s="282"/>
      <c r="AA723" s="280"/>
    </row>
    <row r="724" spans="1:223" ht="27.6" customHeight="1" x14ac:dyDescent="0.35">
      <c r="A724" s="420"/>
      <c r="B724" s="289" t="s">
        <v>2107</v>
      </c>
      <c r="C724" s="289" t="s">
        <v>2725</v>
      </c>
      <c r="D724" s="352" t="s">
        <v>2921</v>
      </c>
      <c r="E724" s="299" t="s">
        <v>262</v>
      </c>
      <c r="F724" s="291" t="s">
        <v>1274</v>
      </c>
      <c r="G724" s="292" t="s">
        <v>355</v>
      </c>
      <c r="H724" s="292" t="s">
        <v>778</v>
      </c>
      <c r="I724" s="292" t="s">
        <v>356</v>
      </c>
      <c r="J724" s="293" t="s">
        <v>2110</v>
      </c>
      <c r="K724" s="293" t="s">
        <v>232</v>
      </c>
      <c r="L724" s="293" t="s">
        <v>1247</v>
      </c>
      <c r="M724" s="294">
        <v>2175</v>
      </c>
      <c r="N724" s="280">
        <v>288533.61688847159</v>
      </c>
      <c r="O724" s="280">
        <v>11676.08</v>
      </c>
      <c r="P724" s="296"/>
      <c r="Q724" s="296"/>
      <c r="R724" s="295">
        <f t="shared" si="34"/>
        <v>300209.6968884716</v>
      </c>
      <c r="S724" s="295"/>
      <c r="T724" s="295"/>
      <c r="U724" s="253">
        <v>25</v>
      </c>
      <c r="V724" s="253">
        <v>1</v>
      </c>
      <c r="W724" s="253">
        <v>1946</v>
      </c>
      <c r="X724" s="282"/>
      <c r="AA724" s="280"/>
    </row>
    <row r="725" spans="1:223" ht="27.6" customHeight="1" x14ac:dyDescent="0.35">
      <c r="A725" s="420"/>
      <c r="B725" s="289" t="s">
        <v>7</v>
      </c>
      <c r="C725" s="289" t="s">
        <v>2725</v>
      </c>
      <c r="D725" s="352" t="s">
        <v>2922</v>
      </c>
      <c r="E725" s="299" t="s">
        <v>6</v>
      </c>
      <c r="F725" s="291" t="s">
        <v>1275</v>
      </c>
      <c r="G725" s="292" t="s">
        <v>355</v>
      </c>
      <c r="H725" s="292" t="s">
        <v>778</v>
      </c>
      <c r="I725" s="292" t="s">
        <v>356</v>
      </c>
      <c r="J725" s="293" t="s">
        <v>2111</v>
      </c>
      <c r="K725" s="293" t="s">
        <v>232</v>
      </c>
      <c r="L725" s="293" t="s">
        <v>1247</v>
      </c>
      <c r="M725" s="294">
        <v>2175</v>
      </c>
      <c r="N725" s="280">
        <v>108531.07136431361</v>
      </c>
      <c r="O725" s="280">
        <v>0</v>
      </c>
      <c r="P725" s="296"/>
      <c r="Q725" s="296"/>
      <c r="R725" s="295">
        <f t="shared" si="34"/>
        <v>108531.07136431361</v>
      </c>
      <c r="S725" s="295"/>
      <c r="T725" s="295"/>
      <c r="U725" s="253">
        <v>23</v>
      </c>
      <c r="V725" s="253">
        <v>1</v>
      </c>
      <c r="W725" s="253">
        <v>1975</v>
      </c>
      <c r="X725" s="282"/>
      <c r="AA725" s="280"/>
    </row>
    <row r="726" spans="1:223" ht="27.6" customHeight="1" x14ac:dyDescent="0.35">
      <c r="A726" s="420"/>
      <c r="B726" s="289" t="s">
        <v>2108</v>
      </c>
      <c r="C726" s="289" t="s">
        <v>2725</v>
      </c>
      <c r="D726" s="352" t="s">
        <v>2923</v>
      </c>
      <c r="E726" s="299" t="s">
        <v>263</v>
      </c>
      <c r="F726" s="291" t="s">
        <v>1276</v>
      </c>
      <c r="G726" s="292" t="s">
        <v>355</v>
      </c>
      <c r="H726" s="292" t="s">
        <v>778</v>
      </c>
      <c r="I726" s="292" t="s">
        <v>356</v>
      </c>
      <c r="J726" s="293" t="s">
        <v>2112</v>
      </c>
      <c r="K726" s="293" t="s">
        <v>232</v>
      </c>
      <c r="L726" s="293" t="s">
        <v>1247</v>
      </c>
      <c r="M726" s="294">
        <v>6004</v>
      </c>
      <c r="N726" s="280">
        <v>311811.49074509152</v>
      </c>
      <c r="O726" s="280">
        <v>595480.08000000007</v>
      </c>
      <c r="P726" s="296"/>
      <c r="Q726" s="296"/>
      <c r="R726" s="295">
        <f t="shared" si="34"/>
        <v>907291.57074509165</v>
      </c>
      <c r="S726" s="295"/>
      <c r="T726" s="295"/>
      <c r="U726" s="253">
        <v>23</v>
      </c>
      <c r="V726" s="253">
        <v>1</v>
      </c>
      <c r="W726" s="253">
        <v>1975</v>
      </c>
      <c r="X726" s="282"/>
      <c r="AA726" s="280"/>
    </row>
    <row r="727" spans="1:223" ht="27.6" customHeight="1" x14ac:dyDescent="0.35">
      <c r="A727" s="420"/>
      <c r="B727" s="289" t="s">
        <v>1320</v>
      </c>
      <c r="C727" s="289" t="s">
        <v>2725</v>
      </c>
      <c r="D727" s="352" t="s">
        <v>2925</v>
      </c>
      <c r="E727" s="299" t="s">
        <v>1321</v>
      </c>
      <c r="F727" s="291" t="s">
        <v>1201</v>
      </c>
      <c r="G727" s="292" t="s">
        <v>355</v>
      </c>
      <c r="H727" s="292" t="s">
        <v>778</v>
      </c>
      <c r="I727" s="292" t="s">
        <v>356</v>
      </c>
      <c r="J727" s="293" t="s">
        <v>1322</v>
      </c>
      <c r="K727" s="293" t="s">
        <v>981</v>
      </c>
      <c r="L727" s="293" t="s">
        <v>53</v>
      </c>
      <c r="M727" s="294">
        <v>196500</v>
      </c>
      <c r="N727" s="280">
        <v>91651854.776338026</v>
      </c>
      <c r="O727" s="280">
        <v>3677965.2000000007</v>
      </c>
      <c r="P727" s="296"/>
      <c r="Q727" s="296"/>
      <c r="R727" s="295">
        <f t="shared" si="34"/>
        <v>95329819.976338029</v>
      </c>
      <c r="S727" s="295"/>
      <c r="T727" s="295"/>
      <c r="U727" s="253">
        <v>25</v>
      </c>
      <c r="V727" s="253">
        <v>4</v>
      </c>
      <c r="W727" s="253">
        <v>1954</v>
      </c>
      <c r="X727" s="282"/>
      <c r="AA727" s="280"/>
    </row>
    <row r="728" spans="1:223" ht="27.6" customHeight="1" x14ac:dyDescent="0.35">
      <c r="A728" s="420"/>
      <c r="B728" s="289" t="s">
        <v>2113</v>
      </c>
      <c r="C728" s="289" t="s">
        <v>2725</v>
      </c>
      <c r="D728" s="352" t="s">
        <v>2926</v>
      </c>
      <c r="E728" s="299" t="s">
        <v>1323</v>
      </c>
      <c r="F728" s="291" t="s">
        <v>1277</v>
      </c>
      <c r="G728" s="292" t="s">
        <v>355</v>
      </c>
      <c r="H728" s="292" t="s">
        <v>778</v>
      </c>
      <c r="I728" s="292" t="s">
        <v>356</v>
      </c>
      <c r="J728" s="293" t="s">
        <v>2114</v>
      </c>
      <c r="K728" s="293" t="s">
        <v>981</v>
      </c>
      <c r="L728" s="293" t="s">
        <v>1479</v>
      </c>
      <c r="M728" s="294">
        <v>55393</v>
      </c>
      <c r="N728" s="280">
        <v>25458848.548982792</v>
      </c>
      <c r="O728" s="280">
        <v>8079847.3600000013</v>
      </c>
      <c r="P728" s="296"/>
      <c r="Q728" s="296"/>
      <c r="R728" s="295">
        <f t="shared" si="34"/>
        <v>33538695.908982791</v>
      </c>
      <c r="S728" s="295"/>
      <c r="T728" s="295"/>
      <c r="U728" s="253">
        <v>25</v>
      </c>
      <c r="V728" s="253">
        <v>4</v>
      </c>
      <c r="W728" s="253">
        <v>1970</v>
      </c>
      <c r="X728" s="282"/>
      <c r="AA728" s="280"/>
    </row>
    <row r="729" spans="1:223" ht="27.6" customHeight="1" x14ac:dyDescent="0.35">
      <c r="A729" s="420"/>
      <c r="B729" s="289" t="s">
        <v>694</v>
      </c>
      <c r="C729" s="289" t="s">
        <v>2725</v>
      </c>
      <c r="D729" s="352" t="s">
        <v>2927</v>
      </c>
      <c r="E729" s="299" t="s">
        <v>1324</v>
      </c>
      <c r="F729" s="291" t="s">
        <v>1278</v>
      </c>
      <c r="G729" s="292" t="s">
        <v>355</v>
      </c>
      <c r="H729" s="292" t="s">
        <v>778</v>
      </c>
      <c r="I729" s="292" t="s">
        <v>356</v>
      </c>
      <c r="J729" s="293" t="s">
        <v>2115</v>
      </c>
      <c r="K729" s="293" t="s">
        <v>232</v>
      </c>
      <c r="L729" s="293" t="s">
        <v>1542</v>
      </c>
      <c r="M729" s="294">
        <v>159180</v>
      </c>
      <c r="N729" s="280">
        <v>121014393.43616484</v>
      </c>
      <c r="O729" s="280">
        <v>2276835.6</v>
      </c>
      <c r="P729" s="296"/>
      <c r="Q729" s="296"/>
      <c r="R729" s="295">
        <f t="shared" si="34"/>
        <v>123291229.03616484</v>
      </c>
      <c r="S729" s="295"/>
      <c r="T729" s="295"/>
      <c r="U729" s="253">
        <v>25</v>
      </c>
      <c r="V729" s="253">
        <v>4</v>
      </c>
      <c r="W729" s="253">
        <v>1972</v>
      </c>
      <c r="X729" s="282"/>
      <c r="AA729" s="280"/>
    </row>
    <row r="730" spans="1:223" s="431" customFormat="1" ht="27.6" customHeight="1" x14ac:dyDescent="0.35">
      <c r="A730" s="431" t="s">
        <v>1489</v>
      </c>
      <c r="B730" s="580" t="s">
        <v>2499</v>
      </c>
      <c r="C730" s="580"/>
      <c r="D730" s="580" t="s">
        <v>2933</v>
      </c>
      <c r="E730" s="581" t="s">
        <v>2500</v>
      </c>
      <c r="F730" s="488" t="s">
        <v>1803</v>
      </c>
      <c r="G730" s="365" t="s">
        <v>355</v>
      </c>
      <c r="H730" s="365" t="s">
        <v>778</v>
      </c>
      <c r="I730" s="365" t="s">
        <v>356</v>
      </c>
      <c r="M730" s="489">
        <v>1224</v>
      </c>
      <c r="N730" s="281">
        <v>136391.55978240003</v>
      </c>
      <c r="O730" s="432">
        <v>0</v>
      </c>
      <c r="P730" s="432"/>
      <c r="Q730" s="432"/>
      <c r="R730" s="295">
        <f t="shared" si="34"/>
        <v>136391.55978240003</v>
      </c>
      <c r="S730" s="295"/>
      <c r="T730" s="295"/>
      <c r="Z730" s="362"/>
      <c r="AA730" s="281"/>
      <c r="AB730" s="309"/>
      <c r="AC730" s="309"/>
    </row>
    <row r="731" spans="1:223" s="353" customFormat="1" ht="27.6" customHeight="1" x14ac:dyDescent="0.35">
      <c r="A731" s="436" t="s">
        <v>1490</v>
      </c>
      <c r="B731" s="429" t="s">
        <v>377</v>
      </c>
      <c r="C731" s="429"/>
      <c r="D731" s="352" t="s">
        <v>2928</v>
      </c>
      <c r="E731" s="442" t="s">
        <v>385</v>
      </c>
      <c r="F731" s="488" t="s">
        <v>1803</v>
      </c>
      <c r="G731" s="292" t="s">
        <v>355</v>
      </c>
      <c r="H731" s="292" t="s">
        <v>778</v>
      </c>
      <c r="I731" s="292" t="s">
        <v>356</v>
      </c>
      <c r="J731" s="436"/>
      <c r="K731" s="436"/>
      <c r="L731" s="436"/>
      <c r="M731" s="489">
        <v>7945</v>
      </c>
      <c r="N731" s="280">
        <v>2029506.4095621123</v>
      </c>
      <c r="O731" s="441">
        <v>0</v>
      </c>
      <c r="P731" s="441"/>
      <c r="Q731" s="441"/>
      <c r="R731" s="295">
        <f t="shared" si="34"/>
        <v>2029506.4095621123</v>
      </c>
      <c r="S731" s="295"/>
      <c r="T731" s="295"/>
      <c r="U731" s="436"/>
      <c r="V731" s="436"/>
      <c r="W731" s="436"/>
      <c r="X731" s="436"/>
      <c r="Y731" s="436"/>
      <c r="Z731" s="254"/>
      <c r="AA731" s="280"/>
      <c r="AB731" s="255"/>
      <c r="AC731" s="255"/>
      <c r="AD731" s="436"/>
      <c r="AE731" s="436"/>
      <c r="AF731" s="436"/>
      <c r="AG731" s="436"/>
      <c r="AH731" s="436"/>
      <c r="AI731" s="436"/>
      <c r="AJ731" s="436"/>
      <c r="AK731" s="436"/>
      <c r="AL731" s="436"/>
      <c r="AM731" s="436"/>
      <c r="AN731" s="436"/>
      <c r="AO731" s="436"/>
      <c r="AP731" s="436"/>
      <c r="AQ731" s="436"/>
      <c r="AR731" s="436"/>
      <c r="AS731" s="436"/>
      <c r="AT731" s="436"/>
      <c r="AU731" s="436"/>
      <c r="AV731" s="436"/>
      <c r="AW731" s="436"/>
      <c r="AX731" s="436"/>
      <c r="AY731" s="436"/>
      <c r="AZ731" s="436"/>
      <c r="BA731" s="436"/>
      <c r="BB731" s="436"/>
      <c r="BC731" s="436"/>
      <c r="BD731" s="436"/>
      <c r="BE731" s="436"/>
      <c r="BF731" s="436"/>
      <c r="BG731" s="436"/>
      <c r="BH731" s="436"/>
      <c r="BI731" s="436"/>
      <c r="BJ731" s="436"/>
      <c r="BK731" s="436"/>
      <c r="BL731" s="436"/>
      <c r="BM731" s="436"/>
      <c r="BN731" s="436"/>
      <c r="BO731" s="436"/>
      <c r="BP731" s="436"/>
      <c r="BQ731" s="436"/>
      <c r="BR731" s="436"/>
      <c r="BS731" s="436"/>
      <c r="BT731" s="436"/>
      <c r="BU731" s="436"/>
      <c r="BV731" s="436"/>
      <c r="BW731" s="436"/>
      <c r="BX731" s="436"/>
      <c r="BY731" s="436"/>
      <c r="BZ731" s="436"/>
      <c r="CA731" s="436"/>
      <c r="CB731" s="436"/>
      <c r="CC731" s="436"/>
      <c r="CD731" s="436"/>
      <c r="CE731" s="436"/>
      <c r="CF731" s="436"/>
      <c r="CG731" s="436"/>
      <c r="CH731" s="436"/>
      <c r="CI731" s="436"/>
      <c r="CJ731" s="436"/>
      <c r="CK731" s="436"/>
      <c r="CL731" s="436"/>
      <c r="CM731" s="436"/>
      <c r="CN731" s="436"/>
      <c r="CO731" s="436"/>
      <c r="CP731" s="436"/>
      <c r="CQ731" s="436"/>
      <c r="CR731" s="436"/>
      <c r="CS731" s="436"/>
      <c r="CT731" s="436"/>
      <c r="CU731" s="436"/>
      <c r="CV731" s="436"/>
      <c r="CW731" s="436"/>
      <c r="CX731" s="436"/>
      <c r="CY731" s="436"/>
      <c r="CZ731" s="436"/>
      <c r="DA731" s="436"/>
      <c r="DB731" s="436"/>
      <c r="DC731" s="436"/>
      <c r="DD731" s="436"/>
      <c r="DE731" s="436"/>
      <c r="DF731" s="436"/>
      <c r="DG731" s="436"/>
      <c r="DH731" s="436"/>
      <c r="DI731" s="436"/>
      <c r="DJ731" s="436"/>
      <c r="DK731" s="436"/>
      <c r="DL731" s="436"/>
      <c r="DM731" s="436"/>
      <c r="DN731" s="436"/>
      <c r="DO731" s="436"/>
      <c r="DP731" s="436"/>
      <c r="DQ731" s="436"/>
      <c r="DR731" s="436"/>
      <c r="DS731" s="436"/>
      <c r="DT731" s="436"/>
      <c r="DU731" s="436"/>
      <c r="DV731" s="436"/>
      <c r="DW731" s="436"/>
      <c r="DX731" s="436"/>
      <c r="DY731" s="436"/>
      <c r="DZ731" s="436"/>
      <c r="EA731" s="436"/>
      <c r="EB731" s="436"/>
      <c r="EC731" s="436"/>
      <c r="ED731" s="436"/>
      <c r="EE731" s="436"/>
      <c r="EF731" s="436"/>
      <c r="EG731" s="436"/>
      <c r="EH731" s="436"/>
      <c r="EI731" s="436"/>
      <c r="EJ731" s="436"/>
      <c r="EK731" s="436"/>
      <c r="EL731" s="436"/>
      <c r="EM731" s="436"/>
      <c r="EN731" s="436"/>
      <c r="EO731" s="436"/>
      <c r="EP731" s="436"/>
      <c r="EQ731" s="436"/>
      <c r="ER731" s="436"/>
      <c r="ES731" s="436"/>
      <c r="ET731" s="436"/>
      <c r="EU731" s="436"/>
      <c r="EV731" s="436"/>
      <c r="EW731" s="436"/>
      <c r="EX731" s="436"/>
      <c r="EY731" s="436"/>
      <c r="EZ731" s="436"/>
      <c r="FA731" s="436"/>
      <c r="FB731" s="436"/>
      <c r="FC731" s="436"/>
      <c r="FD731" s="436"/>
      <c r="FE731" s="436"/>
      <c r="FF731" s="436"/>
      <c r="FG731" s="436"/>
      <c r="FH731" s="436"/>
      <c r="FI731" s="436"/>
      <c r="FJ731" s="436"/>
      <c r="FK731" s="436"/>
      <c r="FL731" s="436"/>
      <c r="FM731" s="436"/>
      <c r="FN731" s="436"/>
      <c r="FO731" s="436"/>
      <c r="FP731" s="436"/>
      <c r="FQ731" s="436"/>
      <c r="FR731" s="436"/>
      <c r="FS731" s="436"/>
      <c r="FT731" s="436"/>
      <c r="FU731" s="436"/>
      <c r="FV731" s="436"/>
      <c r="FW731" s="436"/>
      <c r="FX731" s="436"/>
      <c r="FY731" s="436"/>
      <c r="FZ731" s="436"/>
      <c r="GA731" s="436"/>
      <c r="GB731" s="436"/>
      <c r="GC731" s="436"/>
      <c r="GD731" s="436"/>
      <c r="GE731" s="436"/>
      <c r="GF731" s="436"/>
      <c r="GG731" s="436"/>
      <c r="GH731" s="436"/>
      <c r="GI731" s="436"/>
      <c r="GJ731" s="436"/>
      <c r="GK731" s="436"/>
      <c r="GL731" s="436"/>
      <c r="GM731" s="436"/>
      <c r="GN731" s="436"/>
      <c r="GO731" s="436"/>
      <c r="GP731" s="436"/>
      <c r="GQ731" s="436"/>
      <c r="GR731" s="436"/>
      <c r="GS731" s="436"/>
      <c r="GT731" s="436"/>
      <c r="GU731" s="436"/>
      <c r="GV731" s="436"/>
      <c r="GW731" s="436"/>
      <c r="GX731" s="436"/>
      <c r="GY731" s="436"/>
      <c r="GZ731" s="436"/>
      <c r="HA731" s="436"/>
      <c r="HB731" s="436"/>
      <c r="HC731" s="436"/>
      <c r="HD731" s="436"/>
      <c r="HE731" s="436"/>
      <c r="HF731" s="436"/>
      <c r="HG731" s="436"/>
      <c r="HH731" s="436"/>
      <c r="HI731" s="436"/>
      <c r="HJ731" s="436"/>
      <c r="HK731" s="436"/>
      <c r="HL731" s="436"/>
      <c r="HM731" s="436"/>
      <c r="HN731" s="436"/>
      <c r="HO731" s="436"/>
    </row>
    <row r="732" spans="1:223" s="353" customFormat="1" ht="27.6" customHeight="1" x14ac:dyDescent="0.35">
      <c r="A732" s="436" t="s">
        <v>1491</v>
      </c>
      <c r="B732" s="429" t="s">
        <v>378</v>
      </c>
      <c r="C732" s="429"/>
      <c r="D732" s="352" t="s">
        <v>2929</v>
      </c>
      <c r="E732" s="442" t="s">
        <v>386</v>
      </c>
      <c r="F732" s="488" t="s">
        <v>1803</v>
      </c>
      <c r="G732" s="292" t="s">
        <v>355</v>
      </c>
      <c r="H732" s="292" t="s">
        <v>778</v>
      </c>
      <c r="I732" s="292" t="s">
        <v>356</v>
      </c>
      <c r="J732" s="436"/>
      <c r="K732" s="436"/>
      <c r="L732" s="436"/>
      <c r="M732" s="440">
        <v>7827</v>
      </c>
      <c r="N732" s="280">
        <v>2029506.4095621123</v>
      </c>
      <c r="O732" s="441">
        <v>0</v>
      </c>
      <c r="P732" s="441"/>
      <c r="Q732" s="441"/>
      <c r="R732" s="295">
        <f t="shared" si="34"/>
        <v>2029506.4095621123</v>
      </c>
      <c r="S732" s="295"/>
      <c r="T732" s="295"/>
      <c r="U732" s="436"/>
      <c r="V732" s="436"/>
      <c r="W732" s="436"/>
      <c r="X732" s="436"/>
      <c r="Y732" s="436"/>
      <c r="Z732" s="254"/>
      <c r="AA732" s="280"/>
      <c r="AB732" s="255"/>
      <c r="AC732" s="255"/>
      <c r="AD732" s="436"/>
      <c r="AE732" s="436"/>
      <c r="AF732" s="436"/>
      <c r="AG732" s="436"/>
      <c r="AH732" s="436"/>
      <c r="AI732" s="436"/>
      <c r="AJ732" s="436"/>
      <c r="AK732" s="436"/>
      <c r="AL732" s="436"/>
      <c r="AM732" s="436"/>
      <c r="AN732" s="436"/>
      <c r="AO732" s="436"/>
      <c r="AP732" s="436"/>
      <c r="AQ732" s="436"/>
      <c r="AR732" s="436"/>
      <c r="AS732" s="436"/>
      <c r="AT732" s="436"/>
      <c r="AU732" s="436"/>
      <c r="AV732" s="436"/>
      <c r="AW732" s="436"/>
      <c r="AX732" s="436"/>
      <c r="AY732" s="436"/>
      <c r="AZ732" s="436"/>
      <c r="BA732" s="436"/>
      <c r="BB732" s="436"/>
      <c r="BC732" s="436"/>
      <c r="BD732" s="436"/>
      <c r="BE732" s="436"/>
      <c r="BF732" s="436"/>
      <c r="BG732" s="436"/>
      <c r="BH732" s="436"/>
      <c r="BI732" s="436"/>
      <c r="BJ732" s="436"/>
      <c r="BK732" s="436"/>
      <c r="BL732" s="436"/>
      <c r="BM732" s="436"/>
      <c r="BN732" s="436"/>
      <c r="BO732" s="436"/>
      <c r="BP732" s="436"/>
      <c r="BQ732" s="436"/>
      <c r="BR732" s="436"/>
      <c r="BS732" s="436"/>
      <c r="BT732" s="436"/>
      <c r="BU732" s="436"/>
      <c r="BV732" s="436"/>
      <c r="BW732" s="436"/>
      <c r="BX732" s="436"/>
      <c r="BY732" s="436"/>
      <c r="BZ732" s="436"/>
      <c r="CA732" s="436"/>
      <c r="CB732" s="436"/>
      <c r="CC732" s="436"/>
      <c r="CD732" s="436"/>
      <c r="CE732" s="436"/>
      <c r="CF732" s="436"/>
      <c r="CG732" s="436"/>
      <c r="CH732" s="436"/>
      <c r="CI732" s="436"/>
      <c r="CJ732" s="436"/>
      <c r="CK732" s="436"/>
      <c r="CL732" s="436"/>
      <c r="CM732" s="436"/>
      <c r="CN732" s="436"/>
      <c r="CO732" s="436"/>
      <c r="CP732" s="436"/>
      <c r="CQ732" s="436"/>
      <c r="CR732" s="436"/>
      <c r="CS732" s="436"/>
      <c r="CT732" s="436"/>
      <c r="CU732" s="436"/>
      <c r="CV732" s="436"/>
      <c r="CW732" s="436"/>
      <c r="CX732" s="436"/>
      <c r="CY732" s="436"/>
      <c r="CZ732" s="436"/>
      <c r="DA732" s="436"/>
      <c r="DB732" s="436"/>
      <c r="DC732" s="436"/>
      <c r="DD732" s="436"/>
      <c r="DE732" s="436"/>
      <c r="DF732" s="436"/>
      <c r="DG732" s="436"/>
      <c r="DH732" s="436"/>
      <c r="DI732" s="436"/>
      <c r="DJ732" s="436"/>
      <c r="DK732" s="436"/>
      <c r="DL732" s="436"/>
      <c r="DM732" s="436"/>
      <c r="DN732" s="436"/>
      <c r="DO732" s="436"/>
      <c r="DP732" s="436"/>
      <c r="DQ732" s="436"/>
      <c r="DR732" s="436"/>
      <c r="DS732" s="436"/>
      <c r="DT732" s="436"/>
      <c r="DU732" s="436"/>
      <c r="DV732" s="436"/>
      <c r="DW732" s="436"/>
      <c r="DX732" s="436"/>
      <c r="DY732" s="436"/>
      <c r="DZ732" s="436"/>
      <c r="EA732" s="436"/>
      <c r="EB732" s="436"/>
      <c r="EC732" s="436"/>
      <c r="ED732" s="436"/>
      <c r="EE732" s="436"/>
      <c r="EF732" s="436"/>
      <c r="EG732" s="436"/>
      <c r="EH732" s="436"/>
      <c r="EI732" s="436"/>
      <c r="EJ732" s="436"/>
      <c r="EK732" s="436"/>
      <c r="EL732" s="436"/>
      <c r="EM732" s="436"/>
      <c r="EN732" s="436"/>
      <c r="EO732" s="436"/>
      <c r="EP732" s="436"/>
      <c r="EQ732" s="436"/>
      <c r="ER732" s="436"/>
      <c r="ES732" s="436"/>
      <c r="ET732" s="436"/>
      <c r="EU732" s="436"/>
      <c r="EV732" s="436"/>
      <c r="EW732" s="436"/>
      <c r="EX732" s="436"/>
      <c r="EY732" s="436"/>
      <c r="EZ732" s="436"/>
      <c r="FA732" s="436"/>
      <c r="FB732" s="436"/>
      <c r="FC732" s="436"/>
      <c r="FD732" s="436"/>
      <c r="FE732" s="436"/>
      <c r="FF732" s="436"/>
      <c r="FG732" s="436"/>
      <c r="FH732" s="436"/>
      <c r="FI732" s="436"/>
      <c r="FJ732" s="436"/>
      <c r="FK732" s="436"/>
      <c r="FL732" s="436"/>
      <c r="FM732" s="436"/>
      <c r="FN732" s="436"/>
      <c r="FO732" s="436"/>
      <c r="FP732" s="436"/>
      <c r="FQ732" s="436"/>
      <c r="FR732" s="436"/>
      <c r="FS732" s="436"/>
      <c r="FT732" s="436"/>
      <c r="FU732" s="436"/>
      <c r="FV732" s="436"/>
      <c r="FW732" s="436"/>
      <c r="FX732" s="436"/>
      <c r="FY732" s="436"/>
      <c r="FZ732" s="436"/>
      <c r="GA732" s="436"/>
      <c r="GB732" s="436"/>
      <c r="GC732" s="436"/>
      <c r="GD732" s="436"/>
      <c r="GE732" s="436"/>
      <c r="GF732" s="436"/>
      <c r="GG732" s="436"/>
      <c r="GH732" s="436"/>
      <c r="GI732" s="436"/>
      <c r="GJ732" s="436"/>
      <c r="GK732" s="436"/>
      <c r="GL732" s="436"/>
      <c r="GM732" s="436"/>
      <c r="GN732" s="436"/>
      <c r="GO732" s="436"/>
      <c r="GP732" s="436"/>
      <c r="GQ732" s="436"/>
      <c r="GR732" s="436"/>
      <c r="GS732" s="436"/>
      <c r="GT732" s="436"/>
      <c r="GU732" s="436"/>
      <c r="GV732" s="436"/>
      <c r="GW732" s="436"/>
      <c r="GX732" s="436"/>
      <c r="GY732" s="436"/>
      <c r="GZ732" s="436"/>
      <c r="HA732" s="436"/>
      <c r="HB732" s="436"/>
      <c r="HC732" s="436"/>
      <c r="HD732" s="436"/>
      <c r="HE732" s="436"/>
      <c r="HF732" s="436"/>
      <c r="HG732" s="436"/>
      <c r="HH732" s="436"/>
      <c r="HI732" s="436"/>
      <c r="HJ732" s="436"/>
      <c r="HK732" s="436"/>
      <c r="HL732" s="436"/>
      <c r="HM732" s="436"/>
      <c r="HN732" s="436"/>
      <c r="HO732" s="436"/>
    </row>
    <row r="733" spans="1:223" s="353" customFormat="1" ht="27.6" customHeight="1" x14ac:dyDescent="0.35">
      <c r="A733" s="436" t="s">
        <v>1492</v>
      </c>
      <c r="B733" s="429" t="s">
        <v>379</v>
      </c>
      <c r="C733" s="429"/>
      <c r="D733" s="352" t="s">
        <v>2930</v>
      </c>
      <c r="E733" s="442" t="s">
        <v>387</v>
      </c>
      <c r="F733" s="488" t="s">
        <v>1803</v>
      </c>
      <c r="G733" s="292" t="s">
        <v>355</v>
      </c>
      <c r="H733" s="292" t="s">
        <v>778</v>
      </c>
      <c r="I733" s="292" t="s">
        <v>356</v>
      </c>
      <c r="J733" s="436"/>
      <c r="K733" s="436"/>
      <c r="L733" s="436"/>
      <c r="M733" s="440">
        <v>12891</v>
      </c>
      <c r="N733" s="280">
        <v>3382510.6826035203</v>
      </c>
      <c r="O733" s="441">
        <v>0</v>
      </c>
      <c r="P733" s="441"/>
      <c r="Q733" s="441"/>
      <c r="R733" s="295">
        <f t="shared" si="34"/>
        <v>3382510.6826035203</v>
      </c>
      <c r="S733" s="295"/>
      <c r="T733" s="295"/>
      <c r="U733" s="436"/>
      <c r="V733" s="436"/>
      <c r="W733" s="436"/>
      <c r="X733" s="436"/>
      <c r="Y733" s="436"/>
      <c r="Z733" s="254"/>
      <c r="AA733" s="280"/>
      <c r="AB733" s="255"/>
      <c r="AC733" s="255"/>
      <c r="AD733" s="436"/>
      <c r="AE733" s="436"/>
      <c r="AF733" s="436"/>
      <c r="AG733" s="436"/>
      <c r="AH733" s="436"/>
      <c r="AI733" s="436"/>
      <c r="AJ733" s="436"/>
      <c r="AK733" s="436"/>
      <c r="AL733" s="436"/>
      <c r="AM733" s="436"/>
      <c r="AN733" s="436"/>
      <c r="AO733" s="436"/>
      <c r="AP733" s="436"/>
      <c r="AQ733" s="436"/>
      <c r="AR733" s="436"/>
      <c r="AS733" s="436"/>
      <c r="AT733" s="436"/>
      <c r="AU733" s="436"/>
      <c r="AV733" s="436"/>
      <c r="AW733" s="436"/>
      <c r="AX733" s="436"/>
      <c r="AY733" s="436"/>
      <c r="AZ733" s="436"/>
      <c r="BA733" s="436"/>
      <c r="BB733" s="436"/>
      <c r="BC733" s="436"/>
      <c r="BD733" s="436"/>
      <c r="BE733" s="436"/>
      <c r="BF733" s="436"/>
      <c r="BG733" s="436"/>
      <c r="BH733" s="436"/>
      <c r="BI733" s="436"/>
      <c r="BJ733" s="436"/>
      <c r="BK733" s="436"/>
      <c r="BL733" s="436"/>
      <c r="BM733" s="436"/>
      <c r="BN733" s="436"/>
      <c r="BO733" s="436"/>
      <c r="BP733" s="436"/>
      <c r="BQ733" s="436"/>
      <c r="BR733" s="436"/>
      <c r="BS733" s="436"/>
      <c r="BT733" s="436"/>
      <c r="BU733" s="436"/>
      <c r="BV733" s="436"/>
      <c r="BW733" s="436"/>
      <c r="BX733" s="436"/>
      <c r="BY733" s="436"/>
      <c r="BZ733" s="436"/>
      <c r="CA733" s="436"/>
      <c r="CB733" s="436"/>
      <c r="CC733" s="436"/>
      <c r="CD733" s="436"/>
      <c r="CE733" s="436"/>
      <c r="CF733" s="436"/>
      <c r="CG733" s="436"/>
      <c r="CH733" s="436"/>
      <c r="CI733" s="436"/>
      <c r="CJ733" s="436"/>
      <c r="CK733" s="436"/>
      <c r="CL733" s="436"/>
      <c r="CM733" s="436"/>
      <c r="CN733" s="436"/>
      <c r="CO733" s="436"/>
      <c r="CP733" s="436"/>
      <c r="CQ733" s="436"/>
      <c r="CR733" s="436"/>
      <c r="CS733" s="436"/>
      <c r="CT733" s="436"/>
      <c r="CU733" s="436"/>
      <c r="CV733" s="436"/>
      <c r="CW733" s="436"/>
      <c r="CX733" s="436"/>
      <c r="CY733" s="436"/>
      <c r="CZ733" s="436"/>
      <c r="DA733" s="436"/>
      <c r="DB733" s="436"/>
      <c r="DC733" s="436"/>
      <c r="DD733" s="436"/>
      <c r="DE733" s="436"/>
      <c r="DF733" s="436"/>
      <c r="DG733" s="436"/>
      <c r="DH733" s="436"/>
      <c r="DI733" s="436"/>
      <c r="DJ733" s="436"/>
      <c r="DK733" s="436"/>
      <c r="DL733" s="436"/>
      <c r="DM733" s="436"/>
      <c r="DN733" s="436"/>
      <c r="DO733" s="436"/>
      <c r="DP733" s="436"/>
      <c r="DQ733" s="436"/>
      <c r="DR733" s="436"/>
      <c r="DS733" s="436"/>
      <c r="DT733" s="436"/>
      <c r="DU733" s="436"/>
      <c r="DV733" s="436"/>
      <c r="DW733" s="436"/>
      <c r="DX733" s="436"/>
      <c r="DY733" s="436"/>
      <c r="DZ733" s="436"/>
      <c r="EA733" s="436"/>
      <c r="EB733" s="436"/>
      <c r="EC733" s="436"/>
      <c r="ED733" s="436"/>
      <c r="EE733" s="436"/>
      <c r="EF733" s="436"/>
      <c r="EG733" s="436"/>
      <c r="EH733" s="436"/>
      <c r="EI733" s="436"/>
      <c r="EJ733" s="436"/>
      <c r="EK733" s="436"/>
      <c r="EL733" s="436"/>
      <c r="EM733" s="436"/>
      <c r="EN733" s="436"/>
      <c r="EO733" s="436"/>
      <c r="EP733" s="436"/>
      <c r="EQ733" s="436"/>
      <c r="ER733" s="436"/>
      <c r="ES733" s="436"/>
      <c r="ET733" s="436"/>
      <c r="EU733" s="436"/>
      <c r="EV733" s="436"/>
      <c r="EW733" s="436"/>
      <c r="EX733" s="436"/>
      <c r="EY733" s="436"/>
      <c r="EZ733" s="436"/>
      <c r="FA733" s="436"/>
      <c r="FB733" s="436"/>
      <c r="FC733" s="436"/>
      <c r="FD733" s="436"/>
      <c r="FE733" s="436"/>
      <c r="FF733" s="436"/>
      <c r="FG733" s="436"/>
      <c r="FH733" s="436"/>
      <c r="FI733" s="436"/>
      <c r="FJ733" s="436"/>
      <c r="FK733" s="436"/>
      <c r="FL733" s="436"/>
      <c r="FM733" s="436"/>
      <c r="FN733" s="436"/>
      <c r="FO733" s="436"/>
      <c r="FP733" s="436"/>
      <c r="FQ733" s="436"/>
      <c r="FR733" s="436"/>
      <c r="FS733" s="436"/>
      <c r="FT733" s="436"/>
      <c r="FU733" s="436"/>
      <c r="FV733" s="436"/>
      <c r="FW733" s="436"/>
      <c r="FX733" s="436"/>
      <c r="FY733" s="436"/>
      <c r="FZ733" s="436"/>
      <c r="GA733" s="436"/>
      <c r="GB733" s="436"/>
      <c r="GC733" s="436"/>
      <c r="GD733" s="436"/>
      <c r="GE733" s="436"/>
      <c r="GF733" s="436"/>
      <c r="GG733" s="436"/>
      <c r="GH733" s="436"/>
      <c r="GI733" s="436"/>
      <c r="GJ733" s="436"/>
      <c r="GK733" s="436"/>
      <c r="GL733" s="436"/>
      <c r="GM733" s="436"/>
      <c r="GN733" s="436"/>
      <c r="GO733" s="436"/>
      <c r="GP733" s="436"/>
      <c r="GQ733" s="436"/>
      <c r="GR733" s="436"/>
      <c r="GS733" s="436"/>
      <c r="GT733" s="436"/>
      <c r="GU733" s="436"/>
      <c r="GV733" s="436"/>
      <c r="GW733" s="436"/>
      <c r="GX733" s="436"/>
      <c r="GY733" s="436"/>
      <c r="GZ733" s="436"/>
      <c r="HA733" s="436"/>
      <c r="HB733" s="436"/>
      <c r="HC733" s="436"/>
      <c r="HD733" s="436"/>
      <c r="HE733" s="436"/>
      <c r="HF733" s="436"/>
      <c r="HG733" s="436"/>
      <c r="HH733" s="436"/>
      <c r="HI733" s="436"/>
      <c r="HJ733" s="436"/>
      <c r="HK733" s="436"/>
      <c r="HL733" s="436"/>
      <c r="HM733" s="436"/>
      <c r="HN733" s="436"/>
      <c r="HO733" s="436"/>
    </row>
    <row r="734" spans="1:223" s="353" customFormat="1" ht="27.6" customHeight="1" x14ac:dyDescent="0.35">
      <c r="A734" s="436" t="s">
        <v>1493</v>
      </c>
      <c r="B734" s="429" t="s">
        <v>380</v>
      </c>
      <c r="C734" s="429"/>
      <c r="D734" s="352" t="s">
        <v>2932</v>
      </c>
      <c r="E734" s="562" t="s">
        <v>2931</v>
      </c>
      <c r="F734" s="488" t="s">
        <v>1803</v>
      </c>
      <c r="G734" s="292" t="s">
        <v>355</v>
      </c>
      <c r="H734" s="292" t="s">
        <v>778</v>
      </c>
      <c r="I734" s="292" t="s">
        <v>356</v>
      </c>
      <c r="J734" s="436"/>
      <c r="K734" s="436"/>
      <c r="L734" s="436"/>
      <c r="M734" s="440">
        <v>160</v>
      </c>
      <c r="N734" s="280">
        <v>59193.936945561618</v>
      </c>
      <c r="O734" s="441">
        <v>0</v>
      </c>
      <c r="P734" s="441"/>
      <c r="Q734" s="441"/>
      <c r="R734" s="295">
        <f t="shared" si="34"/>
        <v>59193.936945561618</v>
      </c>
      <c r="S734" s="295"/>
      <c r="T734" s="295"/>
      <c r="U734" s="436"/>
      <c r="V734" s="436"/>
      <c r="W734" s="436"/>
      <c r="X734" s="436"/>
      <c r="Y734" s="436"/>
      <c r="Z734" s="254"/>
      <c r="AA734" s="280"/>
      <c r="AB734" s="255"/>
      <c r="AC734" s="255"/>
      <c r="AD734" s="436"/>
      <c r="AE734" s="436"/>
      <c r="AF734" s="436"/>
      <c r="AG734" s="436"/>
      <c r="AH734" s="436"/>
      <c r="AI734" s="436"/>
      <c r="AJ734" s="436"/>
      <c r="AK734" s="436"/>
      <c r="AL734" s="436"/>
      <c r="AM734" s="436"/>
      <c r="AN734" s="436"/>
      <c r="AO734" s="436"/>
      <c r="AP734" s="436"/>
      <c r="AQ734" s="436"/>
      <c r="AR734" s="436"/>
      <c r="AS734" s="436"/>
      <c r="AT734" s="436"/>
      <c r="AU734" s="436"/>
      <c r="AV734" s="436"/>
      <c r="AW734" s="436"/>
      <c r="AX734" s="436"/>
      <c r="AY734" s="436"/>
      <c r="AZ734" s="436"/>
      <c r="BA734" s="436"/>
      <c r="BB734" s="436"/>
      <c r="BC734" s="436"/>
      <c r="BD734" s="436"/>
      <c r="BE734" s="436"/>
      <c r="BF734" s="436"/>
      <c r="BG734" s="436"/>
      <c r="BH734" s="436"/>
      <c r="BI734" s="436"/>
      <c r="BJ734" s="436"/>
      <c r="BK734" s="436"/>
      <c r="BL734" s="436"/>
      <c r="BM734" s="436"/>
      <c r="BN734" s="436"/>
      <c r="BO734" s="436"/>
      <c r="BP734" s="436"/>
      <c r="BQ734" s="436"/>
      <c r="BR734" s="436"/>
      <c r="BS734" s="436"/>
      <c r="BT734" s="436"/>
      <c r="BU734" s="436"/>
      <c r="BV734" s="436"/>
      <c r="BW734" s="436"/>
      <c r="BX734" s="436"/>
      <c r="BY734" s="436"/>
      <c r="BZ734" s="436"/>
      <c r="CA734" s="436"/>
      <c r="CB734" s="436"/>
      <c r="CC734" s="436"/>
      <c r="CD734" s="436"/>
      <c r="CE734" s="436"/>
      <c r="CF734" s="436"/>
      <c r="CG734" s="436"/>
      <c r="CH734" s="436"/>
      <c r="CI734" s="436"/>
      <c r="CJ734" s="436"/>
      <c r="CK734" s="436"/>
      <c r="CL734" s="436"/>
      <c r="CM734" s="436"/>
      <c r="CN734" s="436"/>
      <c r="CO734" s="436"/>
      <c r="CP734" s="436"/>
      <c r="CQ734" s="436"/>
      <c r="CR734" s="436"/>
      <c r="CS734" s="436"/>
      <c r="CT734" s="436"/>
      <c r="CU734" s="436"/>
      <c r="CV734" s="436"/>
      <c r="CW734" s="436"/>
      <c r="CX734" s="436"/>
      <c r="CY734" s="436"/>
      <c r="CZ734" s="436"/>
      <c r="DA734" s="436"/>
      <c r="DB734" s="436"/>
      <c r="DC734" s="436"/>
      <c r="DD734" s="436"/>
      <c r="DE734" s="436"/>
      <c r="DF734" s="436"/>
      <c r="DG734" s="436"/>
      <c r="DH734" s="436"/>
      <c r="DI734" s="436"/>
      <c r="DJ734" s="436"/>
      <c r="DK734" s="436"/>
      <c r="DL734" s="436"/>
      <c r="DM734" s="436"/>
      <c r="DN734" s="436"/>
      <c r="DO734" s="436"/>
      <c r="DP734" s="436"/>
      <c r="DQ734" s="436"/>
      <c r="DR734" s="436"/>
      <c r="DS734" s="436"/>
      <c r="DT734" s="436"/>
      <c r="DU734" s="436"/>
      <c r="DV734" s="436"/>
      <c r="DW734" s="436"/>
      <c r="DX734" s="436"/>
      <c r="DY734" s="436"/>
      <c r="DZ734" s="436"/>
      <c r="EA734" s="436"/>
      <c r="EB734" s="436"/>
      <c r="EC734" s="436"/>
      <c r="ED734" s="436"/>
      <c r="EE734" s="436"/>
      <c r="EF734" s="436"/>
      <c r="EG734" s="436"/>
      <c r="EH734" s="436"/>
      <c r="EI734" s="436"/>
      <c r="EJ734" s="436"/>
      <c r="EK734" s="436"/>
      <c r="EL734" s="436"/>
      <c r="EM734" s="436"/>
      <c r="EN734" s="436"/>
      <c r="EO734" s="436"/>
      <c r="EP734" s="436"/>
      <c r="EQ734" s="436"/>
      <c r="ER734" s="436"/>
      <c r="ES734" s="436"/>
      <c r="ET734" s="436"/>
      <c r="EU734" s="436"/>
      <c r="EV734" s="436"/>
      <c r="EW734" s="436"/>
      <c r="EX734" s="436"/>
      <c r="EY734" s="436"/>
      <c r="EZ734" s="436"/>
      <c r="FA734" s="436"/>
      <c r="FB734" s="436"/>
      <c r="FC734" s="436"/>
      <c r="FD734" s="436"/>
      <c r="FE734" s="436"/>
      <c r="FF734" s="436"/>
      <c r="FG734" s="436"/>
      <c r="FH734" s="436"/>
      <c r="FI734" s="436"/>
      <c r="FJ734" s="436"/>
      <c r="FK734" s="436"/>
      <c r="FL734" s="436"/>
      <c r="FM734" s="436"/>
      <c r="FN734" s="436"/>
      <c r="FO734" s="436"/>
      <c r="FP734" s="436"/>
      <c r="FQ734" s="436"/>
      <c r="FR734" s="436"/>
      <c r="FS734" s="436"/>
      <c r="FT734" s="436"/>
      <c r="FU734" s="436"/>
      <c r="FV734" s="436"/>
      <c r="FW734" s="436"/>
      <c r="FX734" s="436"/>
      <c r="FY734" s="436"/>
      <c r="FZ734" s="436"/>
      <c r="GA734" s="436"/>
      <c r="GB734" s="436"/>
      <c r="GC734" s="436"/>
      <c r="GD734" s="436"/>
      <c r="GE734" s="436"/>
      <c r="GF734" s="436"/>
      <c r="GG734" s="436"/>
      <c r="GH734" s="436"/>
      <c r="GI734" s="436"/>
      <c r="GJ734" s="436"/>
      <c r="GK734" s="436"/>
      <c r="GL734" s="436"/>
      <c r="GM734" s="436"/>
      <c r="GN734" s="436"/>
      <c r="GO734" s="436"/>
      <c r="GP734" s="436"/>
      <c r="GQ734" s="436"/>
      <c r="GR734" s="436"/>
      <c r="GS734" s="436"/>
      <c r="GT734" s="436"/>
      <c r="GU734" s="436"/>
      <c r="GV734" s="436"/>
      <c r="GW734" s="436"/>
      <c r="GX734" s="436"/>
      <c r="GY734" s="436"/>
      <c r="GZ734" s="436"/>
      <c r="HA734" s="436"/>
      <c r="HB734" s="436"/>
      <c r="HC734" s="436"/>
      <c r="HD734" s="436"/>
      <c r="HE734" s="436"/>
      <c r="HF734" s="436"/>
      <c r="HG734" s="436"/>
      <c r="HH734" s="436"/>
      <c r="HI734" s="436"/>
      <c r="HJ734" s="436"/>
      <c r="HK734" s="436"/>
      <c r="HL734" s="436"/>
      <c r="HM734" s="436"/>
      <c r="HN734" s="436"/>
      <c r="HO734" s="436"/>
    </row>
    <row r="735" spans="1:223" s="353" customFormat="1" ht="27.6" customHeight="1" x14ac:dyDescent="0.35">
      <c r="A735" s="436" t="s">
        <v>1494</v>
      </c>
      <c r="B735" s="429" t="s">
        <v>381</v>
      </c>
      <c r="C735" s="429"/>
      <c r="D735" s="352" t="s">
        <v>2924</v>
      </c>
      <c r="E735" s="442" t="s">
        <v>384</v>
      </c>
      <c r="F735" s="436" t="s">
        <v>1804</v>
      </c>
      <c r="G735" s="292" t="s">
        <v>355</v>
      </c>
      <c r="H735" s="292" t="s">
        <v>778</v>
      </c>
      <c r="I735" s="292" t="s">
        <v>356</v>
      </c>
      <c r="J735" s="436"/>
      <c r="K735" s="436"/>
      <c r="L735" s="436"/>
      <c r="M735" s="440">
        <v>20800</v>
      </c>
      <c r="N735" s="280">
        <v>3889887.284994049</v>
      </c>
      <c r="O735" s="441">
        <v>0</v>
      </c>
      <c r="P735" s="441"/>
      <c r="Q735" s="441"/>
      <c r="R735" s="295">
        <f t="shared" si="34"/>
        <v>3889887.284994049</v>
      </c>
      <c r="S735" s="295"/>
      <c r="T735" s="295"/>
      <c r="U735" s="436"/>
      <c r="V735" s="436"/>
      <c r="W735" s="436"/>
      <c r="X735" s="436"/>
      <c r="Y735" s="436"/>
      <c r="Z735" s="254"/>
      <c r="AA735" s="280"/>
      <c r="AB735" s="255"/>
      <c r="AC735" s="255"/>
      <c r="AD735" s="436"/>
      <c r="AE735" s="436"/>
      <c r="AF735" s="436"/>
      <c r="AG735" s="436"/>
      <c r="AH735" s="436"/>
      <c r="AI735" s="436"/>
      <c r="AJ735" s="436"/>
      <c r="AK735" s="436"/>
      <c r="AL735" s="436"/>
      <c r="AM735" s="436"/>
      <c r="AN735" s="436"/>
      <c r="AO735" s="436"/>
      <c r="AP735" s="436"/>
      <c r="AQ735" s="436"/>
      <c r="AR735" s="436"/>
      <c r="AS735" s="436"/>
      <c r="AT735" s="436"/>
      <c r="AU735" s="436"/>
      <c r="AV735" s="436"/>
      <c r="AW735" s="436"/>
      <c r="AX735" s="436"/>
      <c r="AY735" s="436"/>
      <c r="AZ735" s="436"/>
      <c r="BA735" s="436"/>
      <c r="BB735" s="436"/>
      <c r="BC735" s="436"/>
      <c r="BD735" s="436"/>
      <c r="BE735" s="436"/>
      <c r="BF735" s="436"/>
      <c r="BG735" s="436"/>
      <c r="BH735" s="436"/>
      <c r="BI735" s="436"/>
      <c r="BJ735" s="436"/>
      <c r="BK735" s="436"/>
      <c r="BL735" s="436"/>
      <c r="BM735" s="436"/>
      <c r="BN735" s="436"/>
      <c r="BO735" s="436"/>
      <c r="BP735" s="436"/>
      <c r="BQ735" s="436"/>
      <c r="BR735" s="436"/>
      <c r="BS735" s="436"/>
      <c r="BT735" s="436"/>
      <c r="BU735" s="436"/>
      <c r="BV735" s="436"/>
      <c r="BW735" s="436"/>
      <c r="BX735" s="436"/>
      <c r="BY735" s="436"/>
      <c r="BZ735" s="436"/>
      <c r="CA735" s="436"/>
      <c r="CB735" s="436"/>
      <c r="CC735" s="436"/>
      <c r="CD735" s="436"/>
      <c r="CE735" s="436"/>
      <c r="CF735" s="436"/>
      <c r="CG735" s="436"/>
      <c r="CH735" s="436"/>
      <c r="CI735" s="436"/>
      <c r="CJ735" s="436"/>
      <c r="CK735" s="436"/>
      <c r="CL735" s="436"/>
      <c r="CM735" s="436"/>
      <c r="CN735" s="436"/>
      <c r="CO735" s="436"/>
      <c r="CP735" s="436"/>
      <c r="CQ735" s="436"/>
      <c r="CR735" s="436"/>
      <c r="CS735" s="436"/>
      <c r="CT735" s="436"/>
      <c r="CU735" s="436"/>
      <c r="CV735" s="436"/>
      <c r="CW735" s="436"/>
      <c r="CX735" s="436"/>
      <c r="CY735" s="436"/>
      <c r="CZ735" s="436"/>
      <c r="DA735" s="436"/>
      <c r="DB735" s="436"/>
      <c r="DC735" s="436"/>
      <c r="DD735" s="436"/>
      <c r="DE735" s="436"/>
      <c r="DF735" s="436"/>
      <c r="DG735" s="436"/>
      <c r="DH735" s="436"/>
      <c r="DI735" s="436"/>
      <c r="DJ735" s="436"/>
      <c r="DK735" s="436"/>
      <c r="DL735" s="436"/>
      <c r="DM735" s="436"/>
      <c r="DN735" s="436"/>
      <c r="DO735" s="436"/>
      <c r="DP735" s="436"/>
      <c r="DQ735" s="436"/>
      <c r="DR735" s="436"/>
      <c r="DS735" s="436"/>
      <c r="DT735" s="436"/>
      <c r="DU735" s="436"/>
      <c r="DV735" s="436"/>
      <c r="DW735" s="436"/>
      <c r="DX735" s="436"/>
      <c r="DY735" s="436"/>
      <c r="DZ735" s="436"/>
      <c r="EA735" s="436"/>
      <c r="EB735" s="436"/>
      <c r="EC735" s="436"/>
      <c r="ED735" s="436"/>
      <c r="EE735" s="436"/>
      <c r="EF735" s="436"/>
      <c r="EG735" s="436"/>
      <c r="EH735" s="436"/>
      <c r="EI735" s="436"/>
      <c r="EJ735" s="436"/>
      <c r="EK735" s="436"/>
      <c r="EL735" s="436"/>
      <c r="EM735" s="436"/>
      <c r="EN735" s="436"/>
      <c r="EO735" s="436"/>
      <c r="EP735" s="436"/>
      <c r="EQ735" s="436"/>
      <c r="ER735" s="436"/>
      <c r="ES735" s="436"/>
      <c r="ET735" s="436"/>
      <c r="EU735" s="436"/>
      <c r="EV735" s="436"/>
      <c r="EW735" s="436"/>
      <c r="EX735" s="436"/>
      <c r="EY735" s="436"/>
      <c r="EZ735" s="436"/>
      <c r="FA735" s="436"/>
      <c r="FB735" s="436"/>
      <c r="FC735" s="436"/>
      <c r="FD735" s="436"/>
      <c r="FE735" s="436"/>
      <c r="FF735" s="436"/>
      <c r="FG735" s="436"/>
      <c r="FH735" s="436"/>
      <c r="FI735" s="436"/>
      <c r="FJ735" s="436"/>
      <c r="FK735" s="436"/>
      <c r="FL735" s="436"/>
      <c r="FM735" s="436"/>
      <c r="FN735" s="436"/>
      <c r="FO735" s="436"/>
      <c r="FP735" s="436"/>
      <c r="FQ735" s="436"/>
      <c r="FR735" s="436"/>
      <c r="FS735" s="436"/>
      <c r="FT735" s="436"/>
      <c r="FU735" s="436"/>
      <c r="FV735" s="436"/>
      <c r="FW735" s="436"/>
      <c r="FX735" s="436"/>
      <c r="FY735" s="436"/>
      <c r="FZ735" s="436"/>
      <c r="GA735" s="436"/>
      <c r="GB735" s="436"/>
      <c r="GC735" s="436"/>
      <c r="GD735" s="436"/>
      <c r="GE735" s="436"/>
      <c r="GF735" s="436"/>
      <c r="GG735" s="436"/>
      <c r="GH735" s="436"/>
      <c r="GI735" s="436"/>
      <c r="GJ735" s="436"/>
      <c r="GK735" s="436"/>
      <c r="GL735" s="436"/>
      <c r="GM735" s="436"/>
      <c r="GN735" s="436"/>
      <c r="GO735" s="436"/>
      <c r="GP735" s="436"/>
      <c r="GQ735" s="436"/>
      <c r="GR735" s="436"/>
      <c r="GS735" s="436"/>
      <c r="GT735" s="436"/>
      <c r="GU735" s="436"/>
      <c r="GV735" s="436"/>
      <c r="GW735" s="436"/>
      <c r="GX735" s="436"/>
      <c r="GY735" s="436"/>
      <c r="GZ735" s="436"/>
      <c r="HA735" s="436"/>
      <c r="HB735" s="436"/>
      <c r="HC735" s="436"/>
      <c r="HD735" s="436"/>
      <c r="HE735" s="436"/>
      <c r="HF735" s="436"/>
      <c r="HG735" s="436"/>
      <c r="HH735" s="436"/>
      <c r="HI735" s="436"/>
      <c r="HJ735" s="436"/>
      <c r="HK735" s="436"/>
      <c r="HL735" s="436"/>
      <c r="HM735" s="436"/>
      <c r="HN735" s="436"/>
      <c r="HO735" s="436"/>
    </row>
    <row r="736" spans="1:223" s="353" customFormat="1" ht="27.6" customHeight="1" x14ac:dyDescent="0.35">
      <c r="A736" s="436" t="s">
        <v>1495</v>
      </c>
      <c r="B736" s="429" t="s">
        <v>2240</v>
      </c>
      <c r="C736" s="429"/>
      <c r="D736" s="352" t="s">
        <v>2933</v>
      </c>
      <c r="E736" s="442" t="s">
        <v>383</v>
      </c>
      <c r="F736" s="488" t="s">
        <v>1803</v>
      </c>
      <c r="G736" s="292" t="s">
        <v>355</v>
      </c>
      <c r="H736" s="292" t="s">
        <v>778</v>
      </c>
      <c r="I736" s="292" t="s">
        <v>356</v>
      </c>
      <c r="J736" s="436"/>
      <c r="K736" s="436"/>
      <c r="L736" s="436"/>
      <c r="M736" s="440">
        <v>1130</v>
      </c>
      <c r="N736" s="280">
        <v>388988.72849940491</v>
      </c>
      <c r="O736" s="441">
        <v>0</v>
      </c>
      <c r="P736" s="441"/>
      <c r="Q736" s="441"/>
      <c r="R736" s="295">
        <f t="shared" si="34"/>
        <v>388988.72849940491</v>
      </c>
      <c r="S736" s="295"/>
      <c r="T736" s="295"/>
      <c r="U736" s="436"/>
      <c r="V736" s="436"/>
      <c r="W736" s="436"/>
      <c r="X736" s="436"/>
      <c r="Y736" s="436"/>
      <c r="Z736" s="254"/>
      <c r="AA736" s="280"/>
      <c r="AB736" s="255"/>
      <c r="AC736" s="255"/>
      <c r="AD736" s="436"/>
      <c r="AE736" s="436"/>
      <c r="AF736" s="436"/>
      <c r="AG736" s="436"/>
      <c r="AH736" s="436"/>
      <c r="AI736" s="436"/>
      <c r="AJ736" s="436"/>
      <c r="AK736" s="436"/>
      <c r="AL736" s="436"/>
      <c r="AM736" s="436"/>
      <c r="AN736" s="436"/>
      <c r="AO736" s="436"/>
      <c r="AP736" s="436"/>
      <c r="AQ736" s="436"/>
      <c r="AR736" s="436"/>
      <c r="AS736" s="436"/>
      <c r="AT736" s="436"/>
      <c r="AU736" s="436"/>
      <c r="AV736" s="436"/>
      <c r="AW736" s="436"/>
      <c r="AX736" s="436"/>
      <c r="AY736" s="436"/>
      <c r="AZ736" s="436"/>
      <c r="BA736" s="436"/>
      <c r="BB736" s="436"/>
      <c r="BC736" s="436"/>
      <c r="BD736" s="436"/>
      <c r="BE736" s="436"/>
      <c r="BF736" s="436"/>
      <c r="BG736" s="436"/>
      <c r="BH736" s="436"/>
      <c r="BI736" s="436"/>
      <c r="BJ736" s="436"/>
      <c r="BK736" s="436"/>
      <c r="BL736" s="436"/>
      <c r="BM736" s="436"/>
      <c r="BN736" s="436"/>
      <c r="BO736" s="436"/>
      <c r="BP736" s="436"/>
      <c r="BQ736" s="436"/>
      <c r="BR736" s="436"/>
      <c r="BS736" s="436"/>
      <c r="BT736" s="436"/>
      <c r="BU736" s="436"/>
      <c r="BV736" s="436"/>
      <c r="BW736" s="436"/>
      <c r="BX736" s="436"/>
      <c r="BY736" s="436"/>
      <c r="BZ736" s="436"/>
      <c r="CA736" s="436"/>
      <c r="CB736" s="436"/>
      <c r="CC736" s="436"/>
      <c r="CD736" s="436"/>
      <c r="CE736" s="436"/>
      <c r="CF736" s="436"/>
      <c r="CG736" s="436"/>
      <c r="CH736" s="436"/>
      <c r="CI736" s="436"/>
      <c r="CJ736" s="436"/>
      <c r="CK736" s="436"/>
      <c r="CL736" s="436"/>
      <c r="CM736" s="436"/>
      <c r="CN736" s="436"/>
      <c r="CO736" s="436"/>
      <c r="CP736" s="436"/>
      <c r="CQ736" s="436"/>
      <c r="CR736" s="436"/>
      <c r="CS736" s="436"/>
      <c r="CT736" s="436"/>
      <c r="CU736" s="436"/>
      <c r="CV736" s="436"/>
      <c r="CW736" s="436"/>
      <c r="CX736" s="436"/>
      <c r="CY736" s="436"/>
      <c r="CZ736" s="436"/>
      <c r="DA736" s="436"/>
      <c r="DB736" s="436"/>
      <c r="DC736" s="436"/>
      <c r="DD736" s="436"/>
      <c r="DE736" s="436"/>
      <c r="DF736" s="436"/>
      <c r="DG736" s="436"/>
      <c r="DH736" s="436"/>
      <c r="DI736" s="436"/>
      <c r="DJ736" s="436"/>
      <c r="DK736" s="436"/>
      <c r="DL736" s="436"/>
      <c r="DM736" s="436"/>
      <c r="DN736" s="436"/>
      <c r="DO736" s="436"/>
      <c r="DP736" s="436"/>
      <c r="DQ736" s="436"/>
      <c r="DR736" s="436"/>
      <c r="DS736" s="436"/>
      <c r="DT736" s="436"/>
      <c r="DU736" s="436"/>
      <c r="DV736" s="436"/>
      <c r="DW736" s="436"/>
      <c r="DX736" s="436"/>
      <c r="DY736" s="436"/>
      <c r="DZ736" s="436"/>
      <c r="EA736" s="436"/>
      <c r="EB736" s="436"/>
      <c r="EC736" s="436"/>
      <c r="ED736" s="436"/>
      <c r="EE736" s="436"/>
      <c r="EF736" s="436"/>
      <c r="EG736" s="436"/>
      <c r="EH736" s="436"/>
      <c r="EI736" s="436"/>
      <c r="EJ736" s="436"/>
      <c r="EK736" s="436"/>
      <c r="EL736" s="436"/>
      <c r="EM736" s="436"/>
      <c r="EN736" s="436"/>
      <c r="EO736" s="436"/>
      <c r="EP736" s="436"/>
      <c r="EQ736" s="436"/>
      <c r="ER736" s="436"/>
      <c r="ES736" s="436"/>
      <c r="ET736" s="436"/>
      <c r="EU736" s="436"/>
      <c r="EV736" s="436"/>
      <c r="EW736" s="436"/>
      <c r="EX736" s="436"/>
      <c r="EY736" s="436"/>
      <c r="EZ736" s="436"/>
      <c r="FA736" s="436"/>
      <c r="FB736" s="436"/>
      <c r="FC736" s="436"/>
      <c r="FD736" s="436"/>
      <c r="FE736" s="436"/>
      <c r="FF736" s="436"/>
      <c r="FG736" s="436"/>
      <c r="FH736" s="436"/>
      <c r="FI736" s="436"/>
      <c r="FJ736" s="436"/>
      <c r="FK736" s="436"/>
      <c r="FL736" s="436"/>
      <c r="FM736" s="436"/>
      <c r="FN736" s="436"/>
      <c r="FO736" s="436"/>
      <c r="FP736" s="436"/>
      <c r="FQ736" s="436"/>
      <c r="FR736" s="436"/>
      <c r="FS736" s="436"/>
      <c r="FT736" s="436"/>
      <c r="FU736" s="436"/>
      <c r="FV736" s="436"/>
      <c r="FW736" s="436"/>
      <c r="FX736" s="436"/>
      <c r="FY736" s="436"/>
      <c r="FZ736" s="436"/>
      <c r="GA736" s="436"/>
      <c r="GB736" s="436"/>
      <c r="GC736" s="436"/>
      <c r="GD736" s="436"/>
      <c r="GE736" s="436"/>
      <c r="GF736" s="436"/>
      <c r="GG736" s="436"/>
      <c r="GH736" s="436"/>
      <c r="GI736" s="436"/>
      <c r="GJ736" s="436"/>
      <c r="GK736" s="436"/>
      <c r="GL736" s="436"/>
      <c r="GM736" s="436"/>
      <c r="GN736" s="436"/>
      <c r="GO736" s="436"/>
      <c r="GP736" s="436"/>
      <c r="GQ736" s="436"/>
      <c r="GR736" s="436"/>
      <c r="GS736" s="436"/>
      <c r="GT736" s="436"/>
      <c r="GU736" s="436"/>
      <c r="GV736" s="436"/>
      <c r="GW736" s="436"/>
      <c r="GX736" s="436"/>
      <c r="GY736" s="436"/>
      <c r="GZ736" s="436"/>
      <c r="HA736" s="436"/>
      <c r="HB736" s="436"/>
      <c r="HC736" s="436"/>
      <c r="HD736" s="436"/>
      <c r="HE736" s="436"/>
      <c r="HF736" s="436"/>
      <c r="HG736" s="436"/>
      <c r="HH736" s="436"/>
      <c r="HI736" s="436"/>
      <c r="HJ736" s="436"/>
      <c r="HK736" s="436"/>
      <c r="HL736" s="436"/>
      <c r="HM736" s="436"/>
      <c r="HN736" s="436"/>
      <c r="HO736" s="436"/>
    </row>
    <row r="737" spans="1:223" s="353" customFormat="1" ht="27.6" customHeight="1" x14ac:dyDescent="0.35">
      <c r="A737" s="436" t="s">
        <v>1496</v>
      </c>
      <c r="B737" s="429" t="s">
        <v>382</v>
      </c>
      <c r="C737" s="429"/>
      <c r="D737" s="352" t="s">
        <v>2934</v>
      </c>
      <c r="E737" s="442" t="s">
        <v>1802</v>
      </c>
      <c r="F737" s="488" t="s">
        <v>1803</v>
      </c>
      <c r="G737" s="292" t="s">
        <v>355</v>
      </c>
      <c r="H737" s="292" t="s">
        <v>778</v>
      </c>
      <c r="I737" s="292" t="s">
        <v>356</v>
      </c>
      <c r="J737" s="436"/>
      <c r="K737" s="436"/>
      <c r="L737" s="436"/>
      <c r="M737" s="440">
        <v>37975</v>
      </c>
      <c r="N737" s="356">
        <v>2367757.4778224644</v>
      </c>
      <c r="O737" s="441">
        <v>0</v>
      </c>
      <c r="P737" s="441"/>
      <c r="Q737" s="441"/>
      <c r="R737" s="295">
        <f t="shared" si="34"/>
        <v>2367757.4778224644</v>
      </c>
      <c r="S737" s="295"/>
      <c r="T737" s="295"/>
      <c r="U737" s="436"/>
      <c r="V737" s="436"/>
      <c r="W737" s="436"/>
      <c r="X737" s="436"/>
      <c r="Y737" s="436"/>
      <c r="Z737" s="254"/>
      <c r="AA737" s="356"/>
      <c r="AB737" s="255"/>
      <c r="AC737" s="255"/>
      <c r="AD737" s="436"/>
      <c r="AE737" s="436"/>
      <c r="AF737" s="436"/>
      <c r="AG737" s="436"/>
      <c r="AH737" s="436"/>
      <c r="AI737" s="436"/>
      <c r="AJ737" s="436"/>
      <c r="AK737" s="436"/>
      <c r="AL737" s="436"/>
      <c r="AM737" s="436"/>
      <c r="AN737" s="436"/>
      <c r="AO737" s="436"/>
      <c r="AP737" s="436"/>
      <c r="AQ737" s="436"/>
      <c r="AR737" s="436"/>
      <c r="AS737" s="436"/>
      <c r="AT737" s="436"/>
      <c r="AU737" s="436"/>
      <c r="AV737" s="436"/>
      <c r="AW737" s="436"/>
      <c r="AX737" s="436"/>
      <c r="AY737" s="436"/>
      <c r="AZ737" s="436"/>
      <c r="BA737" s="436"/>
      <c r="BB737" s="436"/>
      <c r="BC737" s="436"/>
      <c r="BD737" s="436"/>
      <c r="BE737" s="436"/>
      <c r="BF737" s="436"/>
      <c r="BG737" s="436"/>
      <c r="BH737" s="436"/>
      <c r="BI737" s="436"/>
      <c r="BJ737" s="436"/>
      <c r="BK737" s="436"/>
      <c r="BL737" s="436"/>
      <c r="BM737" s="436"/>
      <c r="BN737" s="436"/>
      <c r="BO737" s="436"/>
      <c r="BP737" s="436"/>
      <c r="BQ737" s="436"/>
      <c r="BR737" s="436"/>
      <c r="BS737" s="436"/>
      <c r="BT737" s="436"/>
      <c r="BU737" s="436"/>
      <c r="BV737" s="436"/>
      <c r="BW737" s="436"/>
      <c r="BX737" s="436"/>
      <c r="BY737" s="436"/>
      <c r="BZ737" s="436"/>
      <c r="CA737" s="436"/>
      <c r="CB737" s="436"/>
      <c r="CC737" s="436"/>
      <c r="CD737" s="436"/>
      <c r="CE737" s="436"/>
      <c r="CF737" s="436"/>
      <c r="CG737" s="436"/>
      <c r="CH737" s="436"/>
      <c r="CI737" s="436"/>
      <c r="CJ737" s="436"/>
      <c r="CK737" s="436"/>
      <c r="CL737" s="436"/>
      <c r="CM737" s="436"/>
      <c r="CN737" s="436"/>
      <c r="CO737" s="436"/>
      <c r="CP737" s="436"/>
      <c r="CQ737" s="436"/>
      <c r="CR737" s="436"/>
      <c r="CS737" s="436"/>
      <c r="CT737" s="436"/>
      <c r="CU737" s="436"/>
      <c r="CV737" s="436"/>
      <c r="CW737" s="436"/>
      <c r="CX737" s="436"/>
      <c r="CY737" s="436"/>
      <c r="CZ737" s="436"/>
      <c r="DA737" s="436"/>
      <c r="DB737" s="436"/>
      <c r="DC737" s="436"/>
      <c r="DD737" s="436"/>
      <c r="DE737" s="436"/>
      <c r="DF737" s="436"/>
      <c r="DG737" s="436"/>
      <c r="DH737" s="436"/>
      <c r="DI737" s="436"/>
      <c r="DJ737" s="436"/>
      <c r="DK737" s="436"/>
      <c r="DL737" s="436"/>
      <c r="DM737" s="436"/>
      <c r="DN737" s="436"/>
      <c r="DO737" s="436"/>
      <c r="DP737" s="436"/>
      <c r="DQ737" s="436"/>
      <c r="DR737" s="436"/>
      <c r="DS737" s="436"/>
      <c r="DT737" s="436"/>
      <c r="DU737" s="436"/>
      <c r="DV737" s="436"/>
      <c r="DW737" s="436"/>
      <c r="DX737" s="436"/>
      <c r="DY737" s="436"/>
      <c r="DZ737" s="436"/>
      <c r="EA737" s="436"/>
      <c r="EB737" s="436"/>
      <c r="EC737" s="436"/>
      <c r="ED737" s="436"/>
      <c r="EE737" s="436"/>
      <c r="EF737" s="436"/>
      <c r="EG737" s="436"/>
      <c r="EH737" s="436"/>
      <c r="EI737" s="436"/>
      <c r="EJ737" s="436"/>
      <c r="EK737" s="436"/>
      <c r="EL737" s="436"/>
      <c r="EM737" s="436"/>
      <c r="EN737" s="436"/>
      <c r="EO737" s="436"/>
      <c r="EP737" s="436"/>
      <c r="EQ737" s="436"/>
      <c r="ER737" s="436"/>
      <c r="ES737" s="436"/>
      <c r="ET737" s="436"/>
      <c r="EU737" s="436"/>
      <c r="EV737" s="436"/>
      <c r="EW737" s="436"/>
      <c r="EX737" s="436"/>
      <c r="EY737" s="436"/>
      <c r="EZ737" s="436"/>
      <c r="FA737" s="436"/>
      <c r="FB737" s="436"/>
      <c r="FC737" s="436"/>
      <c r="FD737" s="436"/>
      <c r="FE737" s="436"/>
      <c r="FF737" s="436"/>
      <c r="FG737" s="436"/>
      <c r="FH737" s="436"/>
      <c r="FI737" s="436"/>
      <c r="FJ737" s="436"/>
      <c r="FK737" s="436"/>
      <c r="FL737" s="436"/>
      <c r="FM737" s="436"/>
      <c r="FN737" s="436"/>
      <c r="FO737" s="436"/>
      <c r="FP737" s="436"/>
      <c r="FQ737" s="436"/>
      <c r="FR737" s="436"/>
      <c r="FS737" s="436"/>
      <c r="FT737" s="436"/>
      <c r="FU737" s="436"/>
      <c r="FV737" s="436"/>
      <c r="FW737" s="436"/>
      <c r="FX737" s="436"/>
      <c r="FY737" s="436"/>
      <c r="FZ737" s="436"/>
      <c r="GA737" s="436"/>
      <c r="GB737" s="436"/>
      <c r="GC737" s="436"/>
      <c r="GD737" s="436"/>
      <c r="GE737" s="436"/>
      <c r="GF737" s="436"/>
      <c r="GG737" s="436"/>
      <c r="GH737" s="436"/>
      <c r="GI737" s="436"/>
      <c r="GJ737" s="436"/>
      <c r="GK737" s="436"/>
      <c r="GL737" s="436"/>
      <c r="GM737" s="436"/>
      <c r="GN737" s="436"/>
      <c r="GO737" s="436"/>
      <c r="GP737" s="436"/>
      <c r="GQ737" s="436"/>
      <c r="GR737" s="436"/>
      <c r="GS737" s="436"/>
      <c r="GT737" s="436"/>
      <c r="GU737" s="436"/>
      <c r="GV737" s="436"/>
      <c r="GW737" s="436"/>
      <c r="GX737" s="436"/>
      <c r="GY737" s="436"/>
      <c r="GZ737" s="436"/>
      <c r="HA737" s="436"/>
      <c r="HB737" s="436"/>
      <c r="HC737" s="436"/>
      <c r="HD737" s="436"/>
      <c r="HE737" s="436"/>
      <c r="HF737" s="436"/>
      <c r="HG737" s="436"/>
      <c r="HH737" s="436"/>
      <c r="HI737" s="436"/>
      <c r="HJ737" s="436"/>
      <c r="HK737" s="436"/>
      <c r="HL737" s="436"/>
      <c r="HM737" s="436"/>
      <c r="HN737" s="436"/>
      <c r="HO737" s="436"/>
    </row>
    <row r="738" spans="1:223" ht="27.6" customHeight="1" x14ac:dyDescent="0.35">
      <c r="A738" s="426" t="s">
        <v>2404</v>
      </c>
      <c r="B738" s="289" t="s">
        <v>2463</v>
      </c>
      <c r="C738" s="289"/>
      <c r="D738" s="352" t="s">
        <v>2935</v>
      </c>
      <c r="E738" s="347">
        <v>642001</v>
      </c>
      <c r="F738" s="291" t="s">
        <v>1351</v>
      </c>
      <c r="G738" s="292" t="s">
        <v>355</v>
      </c>
      <c r="H738" s="292" t="s">
        <v>778</v>
      </c>
      <c r="I738" s="292">
        <v>11367</v>
      </c>
      <c r="J738" s="293" t="s">
        <v>2405</v>
      </c>
      <c r="K738" s="293" t="s">
        <v>981</v>
      </c>
      <c r="L738" s="293" t="s">
        <v>1247</v>
      </c>
      <c r="M738" s="294">
        <v>89540</v>
      </c>
      <c r="N738" s="280">
        <v>61101236.517558694</v>
      </c>
      <c r="O738" s="280">
        <v>7822973.6000000015</v>
      </c>
      <c r="P738" s="296"/>
      <c r="Q738" s="296"/>
      <c r="R738" s="295">
        <f t="shared" si="34"/>
        <v>68924210.117558688</v>
      </c>
      <c r="S738" s="295"/>
      <c r="T738" s="295"/>
      <c r="U738" s="253">
        <v>25</v>
      </c>
      <c r="V738" s="253">
        <v>4</v>
      </c>
      <c r="W738" s="253">
        <v>1982</v>
      </c>
      <c r="X738" s="282"/>
      <c r="AA738" s="280"/>
    </row>
    <row r="739" spans="1:223" ht="27.6" customHeight="1" x14ac:dyDescent="0.35">
      <c r="A739" s="496"/>
      <c r="B739" s="289" t="s">
        <v>633</v>
      </c>
      <c r="C739" s="289" t="s">
        <v>2582</v>
      </c>
      <c r="D739" s="289"/>
      <c r="E739" s="299" t="s">
        <v>1326</v>
      </c>
      <c r="F739" s="291" t="s">
        <v>2282</v>
      </c>
      <c r="G739" s="292" t="s">
        <v>357</v>
      </c>
      <c r="H739" s="292" t="s">
        <v>778</v>
      </c>
      <c r="I739" s="292">
        <v>10314</v>
      </c>
      <c r="J739" s="293" t="s">
        <v>1327</v>
      </c>
      <c r="K739" s="241"/>
      <c r="L739" s="241"/>
      <c r="M739" s="255"/>
      <c r="N739" s="280"/>
      <c r="O739" s="280"/>
      <c r="P739" s="280"/>
      <c r="Q739" s="280"/>
      <c r="R739" s="295"/>
      <c r="S739" s="295"/>
      <c r="T739" s="295"/>
      <c r="U739" s="253"/>
      <c r="V739" s="253"/>
      <c r="W739" s="253"/>
      <c r="X739" s="282"/>
    </row>
    <row r="740" spans="1:223" ht="27.6" customHeight="1" x14ac:dyDescent="0.35">
      <c r="A740" s="445"/>
      <c r="B740" s="289" t="s">
        <v>2501</v>
      </c>
      <c r="C740" s="289" t="s">
        <v>2582</v>
      </c>
      <c r="D740" s="289" t="s">
        <v>2952</v>
      </c>
      <c r="E740" s="299">
        <v>609005</v>
      </c>
      <c r="F740" s="291" t="s">
        <v>1329</v>
      </c>
      <c r="G740" s="292" t="s">
        <v>357</v>
      </c>
      <c r="H740" s="292" t="s">
        <v>778</v>
      </c>
      <c r="I740" s="292">
        <v>10301</v>
      </c>
      <c r="J740" s="293" t="s">
        <v>1328</v>
      </c>
      <c r="K740" s="293" t="s">
        <v>1364</v>
      </c>
      <c r="L740" s="293" t="s">
        <v>1247</v>
      </c>
      <c r="M740" s="294">
        <v>7636</v>
      </c>
      <c r="N740" s="280">
        <v>1357805.2559457486</v>
      </c>
      <c r="O740" s="280">
        <v>0</v>
      </c>
      <c r="P740" s="296"/>
      <c r="Q740" s="296"/>
      <c r="R740" s="295">
        <f t="shared" ref="R740:R772" si="35">SUM(N740:Q740)</f>
        <v>1357805.2559457486</v>
      </c>
      <c r="S740" s="295"/>
      <c r="T740" s="295"/>
      <c r="U740" s="253">
        <v>1</v>
      </c>
      <c r="V740" s="253">
        <v>4</v>
      </c>
      <c r="W740" s="253">
        <v>1920</v>
      </c>
      <c r="X740" s="282"/>
      <c r="AA740" s="280"/>
    </row>
    <row r="741" spans="1:223" ht="27.6" customHeight="1" x14ac:dyDescent="0.35">
      <c r="A741" s="445"/>
      <c r="B741" s="289" t="s">
        <v>873</v>
      </c>
      <c r="C741" s="289" t="s">
        <v>2582</v>
      </c>
      <c r="D741" s="352" t="s">
        <v>2953</v>
      </c>
      <c r="E741" s="299" t="s">
        <v>874</v>
      </c>
      <c r="F741" s="291" t="s">
        <v>11</v>
      </c>
      <c r="G741" s="292" t="s">
        <v>357</v>
      </c>
      <c r="H741" s="292" t="s">
        <v>778</v>
      </c>
      <c r="I741" s="292">
        <v>10314</v>
      </c>
      <c r="J741" s="293" t="s">
        <v>1699</v>
      </c>
      <c r="K741" s="293" t="s">
        <v>1541</v>
      </c>
      <c r="L741" s="293" t="s">
        <v>1365</v>
      </c>
      <c r="M741" s="294">
        <v>77800</v>
      </c>
      <c r="N741" s="280">
        <v>30890069.572765786</v>
      </c>
      <c r="O741" s="280">
        <v>1356760.4960000003</v>
      </c>
      <c r="P741" s="296"/>
      <c r="Q741" s="296"/>
      <c r="R741" s="295">
        <f t="shared" si="35"/>
        <v>32246830.068765786</v>
      </c>
      <c r="S741" s="295"/>
      <c r="T741" s="295"/>
      <c r="U741" s="253">
        <v>25</v>
      </c>
      <c r="V741" s="253">
        <v>4</v>
      </c>
      <c r="W741" s="253">
        <v>1942</v>
      </c>
      <c r="X741" s="282"/>
      <c r="AA741" s="280"/>
    </row>
    <row r="742" spans="1:223" ht="27.6" customHeight="1" x14ac:dyDescent="0.35">
      <c r="A742" s="445"/>
      <c r="B742" s="289" t="s">
        <v>119</v>
      </c>
      <c r="C742" s="289" t="s">
        <v>2582</v>
      </c>
      <c r="D742" s="352" t="s">
        <v>2954</v>
      </c>
      <c r="E742" s="299" t="s">
        <v>1700</v>
      </c>
      <c r="F742" s="291" t="s">
        <v>12</v>
      </c>
      <c r="G742" s="292" t="s">
        <v>357</v>
      </c>
      <c r="H742" s="292" t="s">
        <v>778</v>
      </c>
      <c r="I742" s="292">
        <v>10314</v>
      </c>
      <c r="J742" s="293" t="s">
        <v>120</v>
      </c>
      <c r="K742" s="293" t="s">
        <v>232</v>
      </c>
      <c r="L742" s="293" t="s">
        <v>1408</v>
      </c>
      <c r="M742" s="294">
        <v>67600</v>
      </c>
      <c r="N742" s="280">
        <v>34963485.340603031</v>
      </c>
      <c r="O742" s="280">
        <v>2066666.1600000004</v>
      </c>
      <c r="P742" s="296"/>
      <c r="Q742" s="296"/>
      <c r="R742" s="295">
        <f t="shared" si="35"/>
        <v>37030151.500603035</v>
      </c>
      <c r="S742" s="295"/>
      <c r="T742" s="295"/>
      <c r="U742" s="253">
        <v>25</v>
      </c>
      <c r="V742" s="253">
        <v>4</v>
      </c>
      <c r="W742" s="253">
        <v>1994</v>
      </c>
      <c r="X742" s="282"/>
      <c r="AA742" s="280"/>
    </row>
    <row r="743" spans="1:223" ht="27.6" customHeight="1" x14ac:dyDescent="0.35">
      <c r="A743" s="420"/>
      <c r="B743" s="289" t="s">
        <v>1644</v>
      </c>
      <c r="C743" s="289" t="s">
        <v>2582</v>
      </c>
      <c r="D743" s="352" t="s">
        <v>2982</v>
      </c>
      <c r="E743" s="299" t="s">
        <v>1643</v>
      </c>
      <c r="F743" s="291" t="s">
        <v>1641</v>
      </c>
      <c r="G743" s="292" t="s">
        <v>357</v>
      </c>
      <c r="H743" s="292" t="s">
        <v>778</v>
      </c>
      <c r="I743" s="292">
        <v>10314</v>
      </c>
      <c r="J743" s="293" t="s">
        <v>555</v>
      </c>
      <c r="K743" s="293" t="s">
        <v>232</v>
      </c>
      <c r="L743" s="241"/>
      <c r="M743" s="294">
        <v>12028</v>
      </c>
      <c r="N743" s="280">
        <v>191221.41145140975</v>
      </c>
      <c r="O743" s="280">
        <v>140112.96000000002</v>
      </c>
      <c r="P743" s="296"/>
      <c r="Q743" s="296"/>
      <c r="R743" s="295">
        <f t="shared" si="35"/>
        <v>331334.37145140977</v>
      </c>
      <c r="S743" s="295"/>
      <c r="T743" s="295"/>
      <c r="U743" s="253">
        <v>23</v>
      </c>
      <c r="V743" s="253">
        <v>4</v>
      </c>
      <c r="W743" s="253">
        <v>1994</v>
      </c>
      <c r="X743" s="282"/>
      <c r="AA743" s="280"/>
    </row>
    <row r="744" spans="1:223" ht="27.6" customHeight="1" x14ac:dyDescent="0.35">
      <c r="A744" s="422"/>
      <c r="B744" s="289" t="s">
        <v>117</v>
      </c>
      <c r="C744" s="289" t="s">
        <v>2582</v>
      </c>
      <c r="D744" s="352" t="s">
        <v>2955</v>
      </c>
      <c r="E744" s="299" t="s">
        <v>9</v>
      </c>
      <c r="F744" s="291" t="s">
        <v>8</v>
      </c>
      <c r="G744" s="292" t="s">
        <v>357</v>
      </c>
      <c r="H744" s="292" t="s">
        <v>778</v>
      </c>
      <c r="I744" s="292">
        <v>10314</v>
      </c>
      <c r="J744" s="293" t="s">
        <v>118</v>
      </c>
      <c r="K744" s="293" t="s">
        <v>232</v>
      </c>
      <c r="L744" s="293" t="s">
        <v>1479</v>
      </c>
      <c r="M744" s="294">
        <v>118852</v>
      </c>
      <c r="N744" s="280">
        <v>63137944.401477315</v>
      </c>
      <c r="O744" s="280">
        <v>3374387.12</v>
      </c>
      <c r="P744" s="296"/>
      <c r="Q744" s="296"/>
      <c r="R744" s="295">
        <f t="shared" si="35"/>
        <v>66512331.521477312</v>
      </c>
      <c r="S744" s="295"/>
      <c r="T744" s="295"/>
      <c r="U744" s="253">
        <v>25</v>
      </c>
      <c r="V744" s="253">
        <v>4</v>
      </c>
      <c r="W744" s="253">
        <v>1994</v>
      </c>
      <c r="X744" s="282"/>
      <c r="AA744" s="280"/>
    </row>
    <row r="745" spans="1:223" ht="27.6" customHeight="1" x14ac:dyDescent="0.35">
      <c r="A745" s="445"/>
      <c r="B745" s="289" t="s">
        <v>121</v>
      </c>
      <c r="C745" s="289" t="s">
        <v>2582</v>
      </c>
      <c r="D745" s="352" t="s">
        <v>2956</v>
      </c>
      <c r="E745" s="299" t="s">
        <v>1701</v>
      </c>
      <c r="F745" s="291" t="s">
        <v>13</v>
      </c>
      <c r="G745" s="292" t="s">
        <v>357</v>
      </c>
      <c r="H745" s="292" t="s">
        <v>778</v>
      </c>
      <c r="I745" s="292">
        <v>10314</v>
      </c>
      <c r="J745" s="293" t="s">
        <v>122</v>
      </c>
      <c r="K745" s="293" t="s">
        <v>662</v>
      </c>
      <c r="L745" s="293" t="s">
        <v>1408</v>
      </c>
      <c r="M745" s="294">
        <v>76851</v>
      </c>
      <c r="N745" s="280">
        <v>37679095.852494515</v>
      </c>
      <c r="O745" s="280">
        <v>1634651.2</v>
      </c>
      <c r="P745" s="296"/>
      <c r="Q745" s="296"/>
      <c r="R745" s="295">
        <f t="shared" si="35"/>
        <v>39313747.052494518</v>
      </c>
      <c r="S745" s="295"/>
      <c r="T745" s="295"/>
      <c r="U745" s="253">
        <v>25</v>
      </c>
      <c r="V745" s="253">
        <v>4</v>
      </c>
      <c r="W745" s="253">
        <v>1942</v>
      </c>
      <c r="X745" s="282"/>
      <c r="AA745" s="280"/>
    </row>
    <row r="746" spans="1:223" ht="27.6" customHeight="1" x14ac:dyDescent="0.35">
      <c r="A746" s="420"/>
      <c r="B746" s="289" t="s">
        <v>123</v>
      </c>
      <c r="C746" s="289" t="s">
        <v>2582</v>
      </c>
      <c r="D746" s="352" t="s">
        <v>2957</v>
      </c>
      <c r="E746" s="299" t="s">
        <v>1702</v>
      </c>
      <c r="F746" s="291" t="s">
        <v>14</v>
      </c>
      <c r="G746" s="292" t="s">
        <v>357</v>
      </c>
      <c r="H746" s="292" t="s">
        <v>778</v>
      </c>
      <c r="I746" s="292">
        <v>10314</v>
      </c>
      <c r="J746" s="293" t="s">
        <v>1012</v>
      </c>
      <c r="K746" s="293" t="s">
        <v>981</v>
      </c>
      <c r="L746" s="293" t="s">
        <v>1408</v>
      </c>
      <c r="M746" s="294">
        <v>38600</v>
      </c>
      <c r="N746" s="280">
        <v>19518450.55422014</v>
      </c>
      <c r="O746" s="280">
        <v>4147343.6160000004</v>
      </c>
      <c r="P746" s="296"/>
      <c r="Q746" s="296"/>
      <c r="R746" s="295">
        <f t="shared" si="35"/>
        <v>23665794.17022014</v>
      </c>
      <c r="S746" s="295"/>
      <c r="T746" s="295"/>
      <c r="U746" s="253">
        <v>25</v>
      </c>
      <c r="V746" s="253">
        <v>4</v>
      </c>
      <c r="W746" s="253">
        <v>1942</v>
      </c>
      <c r="X746" s="282"/>
      <c r="AA746" s="280"/>
    </row>
    <row r="747" spans="1:223" ht="27.6" customHeight="1" x14ac:dyDescent="0.35">
      <c r="A747" s="420"/>
      <c r="B747" s="289" t="s">
        <v>2241</v>
      </c>
      <c r="C747" s="289" t="s">
        <v>2582</v>
      </c>
      <c r="D747" s="352" t="s">
        <v>2958</v>
      </c>
      <c r="E747" s="299" t="s">
        <v>1703</v>
      </c>
      <c r="F747" s="291" t="s">
        <v>1279</v>
      </c>
      <c r="G747" s="292" t="s">
        <v>357</v>
      </c>
      <c r="H747" s="292" t="s">
        <v>778</v>
      </c>
      <c r="I747" s="292">
        <v>10314</v>
      </c>
      <c r="J747" s="293" t="s">
        <v>2242</v>
      </c>
      <c r="K747" s="293" t="s">
        <v>232</v>
      </c>
      <c r="L747" s="293" t="s">
        <v>1408</v>
      </c>
      <c r="M747" s="294">
        <v>143464</v>
      </c>
      <c r="N747" s="280">
        <v>87069262.037521124</v>
      </c>
      <c r="O747" s="280">
        <v>5067418.72</v>
      </c>
      <c r="P747" s="296"/>
      <c r="Q747" s="296"/>
      <c r="R747" s="295">
        <f t="shared" si="35"/>
        <v>92136680.757521123</v>
      </c>
      <c r="S747" s="295"/>
      <c r="T747" s="295"/>
      <c r="U747" s="253">
        <v>25</v>
      </c>
      <c r="V747" s="253">
        <v>4</v>
      </c>
      <c r="W747" s="253">
        <v>1994</v>
      </c>
      <c r="X747" s="282"/>
      <c r="AA747" s="280"/>
    </row>
    <row r="748" spans="1:223" ht="27.6" customHeight="1" x14ac:dyDescent="0.35">
      <c r="A748" s="420"/>
      <c r="B748" s="289" t="s">
        <v>1013</v>
      </c>
      <c r="C748" s="289" t="s">
        <v>2582</v>
      </c>
      <c r="D748" s="352" t="s">
        <v>2959</v>
      </c>
      <c r="E748" s="299" t="s">
        <v>1890</v>
      </c>
      <c r="F748" s="291" t="s">
        <v>1280</v>
      </c>
      <c r="G748" s="292" t="s">
        <v>357</v>
      </c>
      <c r="H748" s="292" t="s">
        <v>778</v>
      </c>
      <c r="I748" s="292">
        <v>10314</v>
      </c>
      <c r="J748" s="293" t="s">
        <v>1015</v>
      </c>
      <c r="K748" s="293" t="s">
        <v>981</v>
      </c>
      <c r="L748" s="241"/>
      <c r="M748" s="294">
        <v>91014</v>
      </c>
      <c r="N748" s="280">
        <v>58725077.31965363</v>
      </c>
      <c r="O748" s="280">
        <v>1366101.36</v>
      </c>
      <c r="P748" s="296"/>
      <c r="Q748" s="296"/>
      <c r="R748" s="295">
        <f t="shared" si="35"/>
        <v>60091178.67965363</v>
      </c>
      <c r="S748" s="295"/>
      <c r="T748" s="295"/>
      <c r="U748" s="253">
        <v>25</v>
      </c>
      <c r="V748" s="253">
        <v>4</v>
      </c>
      <c r="W748" s="253">
        <v>1994</v>
      </c>
      <c r="X748" s="282"/>
      <c r="AA748" s="280"/>
    </row>
    <row r="749" spans="1:223" ht="27.6" customHeight="1" x14ac:dyDescent="0.35">
      <c r="A749" s="420"/>
      <c r="B749" s="289" t="s">
        <v>1014</v>
      </c>
      <c r="C749" s="289" t="s">
        <v>2582</v>
      </c>
      <c r="D749" s="352" t="s">
        <v>2960</v>
      </c>
      <c r="E749" s="299" t="s">
        <v>1891</v>
      </c>
      <c r="F749" s="291" t="s">
        <v>15</v>
      </c>
      <c r="G749" s="292" t="s">
        <v>357</v>
      </c>
      <c r="H749" s="292" t="s">
        <v>778</v>
      </c>
      <c r="I749" s="292">
        <v>10314</v>
      </c>
      <c r="J749" s="293" t="s">
        <v>1016</v>
      </c>
      <c r="K749" s="293" t="s">
        <v>981</v>
      </c>
      <c r="L749" s="293" t="s">
        <v>1408</v>
      </c>
      <c r="M749" s="294">
        <v>31416</v>
      </c>
      <c r="N749" s="280">
        <v>19348724.897226922</v>
      </c>
      <c r="O749" s="280">
        <v>502071.44000000006</v>
      </c>
      <c r="P749" s="296"/>
      <c r="Q749" s="296"/>
      <c r="R749" s="295">
        <f t="shared" si="35"/>
        <v>19850796.337226924</v>
      </c>
      <c r="S749" s="295"/>
      <c r="T749" s="295"/>
      <c r="U749" s="253">
        <v>25</v>
      </c>
      <c r="V749" s="253">
        <v>4</v>
      </c>
      <c r="W749" s="253">
        <v>1942</v>
      </c>
      <c r="X749" s="282"/>
      <c r="AA749" s="280"/>
    </row>
    <row r="750" spans="1:223" s="253" customFormat="1" ht="27.6" customHeight="1" x14ac:dyDescent="0.35">
      <c r="A750" s="582" t="s">
        <v>805</v>
      </c>
      <c r="B750" s="363" t="s">
        <v>805</v>
      </c>
      <c r="C750" s="363" t="s">
        <v>2582</v>
      </c>
      <c r="D750" s="369" t="s">
        <v>2988</v>
      </c>
      <c r="E750" s="327" t="s">
        <v>806</v>
      </c>
      <c r="F750" s="326" t="s">
        <v>808</v>
      </c>
      <c r="G750" s="365" t="s">
        <v>357</v>
      </c>
      <c r="H750" s="365" t="s">
        <v>778</v>
      </c>
      <c r="I750" s="365">
        <v>10314</v>
      </c>
      <c r="J750" s="350" t="s">
        <v>807</v>
      </c>
      <c r="K750" s="350" t="s">
        <v>232</v>
      </c>
      <c r="M750" s="309">
        <v>282390</v>
      </c>
      <c r="N750" s="281">
        <v>0</v>
      </c>
      <c r="O750" s="281">
        <v>0</v>
      </c>
      <c r="P750" s="295"/>
      <c r="Q750" s="295"/>
      <c r="R750" s="295">
        <f t="shared" si="35"/>
        <v>0</v>
      </c>
      <c r="S750" s="295"/>
      <c r="T750" s="295"/>
      <c r="X750" s="282"/>
      <c r="Z750" s="362"/>
      <c r="AA750" s="281"/>
      <c r="AB750" s="309"/>
      <c r="AC750" s="309"/>
    </row>
    <row r="751" spans="1:223" s="253" customFormat="1" ht="27.6" customHeight="1" x14ac:dyDescent="0.35">
      <c r="A751" s="582" t="s">
        <v>809</v>
      </c>
      <c r="B751" s="363" t="s">
        <v>809</v>
      </c>
      <c r="C751" s="363" t="s">
        <v>2582</v>
      </c>
      <c r="D751" s="369" t="s">
        <v>2988</v>
      </c>
      <c r="E751" s="327" t="s">
        <v>810</v>
      </c>
      <c r="F751" s="326" t="s">
        <v>808</v>
      </c>
      <c r="G751" s="365" t="s">
        <v>357</v>
      </c>
      <c r="H751" s="365" t="s">
        <v>778</v>
      </c>
      <c r="I751" s="365">
        <v>10314</v>
      </c>
      <c r="J751" s="350" t="s">
        <v>811</v>
      </c>
      <c r="K751" s="350" t="s">
        <v>232</v>
      </c>
      <c r="M751" s="309">
        <v>148625</v>
      </c>
      <c r="N751" s="281">
        <v>0</v>
      </c>
      <c r="O751" s="281">
        <v>0</v>
      </c>
      <c r="P751" s="295"/>
      <c r="Q751" s="295"/>
      <c r="R751" s="295">
        <f t="shared" si="35"/>
        <v>0</v>
      </c>
      <c r="S751" s="295"/>
      <c r="T751" s="295"/>
      <c r="X751" s="282"/>
      <c r="Z751" s="362"/>
      <c r="AA751" s="281"/>
      <c r="AB751" s="309"/>
      <c r="AC751" s="309"/>
    </row>
    <row r="752" spans="1:223" s="253" customFormat="1" ht="27.6" customHeight="1" x14ac:dyDescent="0.35">
      <c r="A752" s="582" t="s">
        <v>297</v>
      </c>
      <c r="B752" s="363" t="s">
        <v>297</v>
      </c>
      <c r="C752" s="363" t="s">
        <v>2582</v>
      </c>
      <c r="D752" s="369" t="s">
        <v>2988</v>
      </c>
      <c r="E752" s="327" t="s">
        <v>298</v>
      </c>
      <c r="F752" s="326" t="s">
        <v>808</v>
      </c>
      <c r="G752" s="365" t="s">
        <v>357</v>
      </c>
      <c r="H752" s="365" t="s">
        <v>778</v>
      </c>
      <c r="I752" s="365">
        <v>10314</v>
      </c>
      <c r="J752" s="350" t="s">
        <v>299</v>
      </c>
      <c r="K752" s="350" t="s">
        <v>232</v>
      </c>
      <c r="M752" s="309">
        <v>112375</v>
      </c>
      <c r="N752" s="281">
        <v>0</v>
      </c>
      <c r="O752" s="281">
        <v>0</v>
      </c>
      <c r="P752" s="295"/>
      <c r="Q752" s="295"/>
      <c r="R752" s="295">
        <f t="shared" si="35"/>
        <v>0</v>
      </c>
      <c r="S752" s="295"/>
      <c r="T752" s="295"/>
      <c r="X752" s="282"/>
      <c r="Z752" s="362"/>
      <c r="AA752" s="281"/>
      <c r="AB752" s="309"/>
      <c r="AC752" s="309"/>
    </row>
    <row r="753" spans="1:29" s="253" customFormat="1" ht="27.6" customHeight="1" x14ac:dyDescent="0.35">
      <c r="A753" s="582" t="s">
        <v>300</v>
      </c>
      <c r="B753" s="363" t="s">
        <v>300</v>
      </c>
      <c r="C753" s="363" t="s">
        <v>2582</v>
      </c>
      <c r="D753" s="369" t="s">
        <v>2988</v>
      </c>
      <c r="E753" s="327" t="s">
        <v>301</v>
      </c>
      <c r="F753" s="326" t="s">
        <v>808</v>
      </c>
      <c r="G753" s="365" t="s">
        <v>357</v>
      </c>
      <c r="H753" s="365" t="s">
        <v>778</v>
      </c>
      <c r="I753" s="365">
        <v>10314</v>
      </c>
      <c r="J753" s="350" t="s">
        <v>302</v>
      </c>
      <c r="K753" s="350" t="s">
        <v>232</v>
      </c>
      <c r="M753" s="309">
        <v>197800</v>
      </c>
      <c r="N753" s="281">
        <v>0</v>
      </c>
      <c r="O753" s="281">
        <v>0</v>
      </c>
      <c r="P753" s="295"/>
      <c r="Q753" s="295"/>
      <c r="R753" s="295">
        <f t="shared" si="35"/>
        <v>0</v>
      </c>
      <c r="S753" s="295"/>
      <c r="T753" s="295"/>
      <c r="X753" s="282"/>
      <c r="Z753" s="362"/>
      <c r="AA753" s="281"/>
      <c r="AB753" s="309"/>
      <c r="AC753" s="309"/>
    </row>
    <row r="754" spans="1:29" s="253" customFormat="1" ht="27.6" customHeight="1" x14ac:dyDescent="0.35">
      <c r="A754" s="582" t="s">
        <v>303</v>
      </c>
      <c r="B754" s="363" t="s">
        <v>303</v>
      </c>
      <c r="C754" s="363" t="s">
        <v>2582</v>
      </c>
      <c r="D754" s="369" t="s">
        <v>2988</v>
      </c>
      <c r="E754" s="327" t="s">
        <v>304</v>
      </c>
      <c r="F754" s="326" t="s">
        <v>808</v>
      </c>
      <c r="G754" s="365" t="s">
        <v>357</v>
      </c>
      <c r="H754" s="365" t="s">
        <v>778</v>
      </c>
      <c r="I754" s="365">
        <v>10314</v>
      </c>
      <c r="J754" s="350" t="s">
        <v>305</v>
      </c>
      <c r="K754" s="350" t="s">
        <v>232</v>
      </c>
      <c r="M754" s="309">
        <v>6900</v>
      </c>
      <c r="N754" s="281">
        <v>0</v>
      </c>
      <c r="O754" s="281">
        <v>0</v>
      </c>
      <c r="P754" s="295"/>
      <c r="Q754" s="295"/>
      <c r="R754" s="295">
        <f t="shared" si="35"/>
        <v>0</v>
      </c>
      <c r="S754" s="295"/>
      <c r="T754" s="295"/>
      <c r="X754" s="282"/>
      <c r="Z754" s="362"/>
      <c r="AA754" s="281"/>
      <c r="AB754" s="309"/>
      <c r="AC754" s="309"/>
    </row>
    <row r="755" spans="1:29" s="253" customFormat="1" ht="27.6" customHeight="1" x14ac:dyDescent="0.35">
      <c r="A755" s="582" t="s">
        <v>754</v>
      </c>
      <c r="B755" s="363" t="s">
        <v>754</v>
      </c>
      <c r="C755" s="363" t="s">
        <v>2582</v>
      </c>
      <c r="D755" s="369" t="s">
        <v>2988</v>
      </c>
      <c r="E755" s="327" t="s">
        <v>755</v>
      </c>
      <c r="F755" s="326" t="s">
        <v>808</v>
      </c>
      <c r="G755" s="365" t="s">
        <v>357</v>
      </c>
      <c r="H755" s="365" t="s">
        <v>778</v>
      </c>
      <c r="I755" s="365">
        <v>10314</v>
      </c>
      <c r="J755" s="350" t="s">
        <v>756</v>
      </c>
      <c r="K755" s="350" t="s">
        <v>232</v>
      </c>
      <c r="M755" s="309">
        <v>155500</v>
      </c>
      <c r="N755" s="281">
        <v>0</v>
      </c>
      <c r="O755" s="281">
        <v>0</v>
      </c>
      <c r="P755" s="295"/>
      <c r="Q755" s="295"/>
      <c r="R755" s="295">
        <f t="shared" si="35"/>
        <v>0</v>
      </c>
      <c r="S755" s="295"/>
      <c r="T755" s="295"/>
      <c r="X755" s="282"/>
      <c r="Z755" s="362"/>
      <c r="AA755" s="281"/>
      <c r="AB755" s="309"/>
      <c r="AC755" s="309"/>
    </row>
    <row r="756" spans="1:29" s="253" customFormat="1" ht="27.6" customHeight="1" x14ac:dyDescent="0.35">
      <c r="A756" s="582" t="s">
        <v>757</v>
      </c>
      <c r="B756" s="363" t="s">
        <v>757</v>
      </c>
      <c r="C756" s="363" t="s">
        <v>2582</v>
      </c>
      <c r="D756" s="369" t="s">
        <v>2988</v>
      </c>
      <c r="E756" s="327" t="s">
        <v>758</v>
      </c>
      <c r="F756" s="326" t="s">
        <v>760</v>
      </c>
      <c r="G756" s="365" t="s">
        <v>357</v>
      </c>
      <c r="H756" s="365" t="s">
        <v>778</v>
      </c>
      <c r="I756" s="365">
        <v>10314</v>
      </c>
      <c r="J756" s="350" t="s">
        <v>759</v>
      </c>
      <c r="K756" s="350" t="s">
        <v>232</v>
      </c>
      <c r="M756" s="309">
        <v>83000</v>
      </c>
      <c r="N756" s="281">
        <v>0</v>
      </c>
      <c r="O756" s="281">
        <v>0</v>
      </c>
      <c r="P756" s="295"/>
      <c r="Q756" s="295"/>
      <c r="R756" s="295">
        <f t="shared" si="35"/>
        <v>0</v>
      </c>
      <c r="S756" s="295"/>
      <c r="T756" s="295"/>
      <c r="X756" s="282"/>
      <c r="Z756" s="362"/>
      <c r="AA756" s="281"/>
      <c r="AB756" s="309"/>
      <c r="AC756" s="309"/>
    </row>
    <row r="757" spans="1:29" ht="27.6" customHeight="1" x14ac:dyDescent="0.35">
      <c r="A757" s="497"/>
      <c r="B757" s="289" t="s">
        <v>1017</v>
      </c>
      <c r="C757" s="289" t="s">
        <v>2582</v>
      </c>
      <c r="D757" s="352" t="s">
        <v>2961</v>
      </c>
      <c r="E757" s="299" t="s">
        <v>627</v>
      </c>
      <c r="F757" s="291" t="s">
        <v>18</v>
      </c>
      <c r="G757" s="292" t="s">
        <v>357</v>
      </c>
      <c r="H757" s="292" t="s">
        <v>778</v>
      </c>
      <c r="I757" s="292">
        <v>10314</v>
      </c>
      <c r="J757" s="293" t="s">
        <v>1018</v>
      </c>
      <c r="K757" s="293" t="s">
        <v>1541</v>
      </c>
      <c r="L757" s="293" t="s">
        <v>1365</v>
      </c>
      <c r="M757" s="294">
        <v>74000</v>
      </c>
      <c r="N757" s="280">
        <v>32417600.485704754</v>
      </c>
      <c r="O757" s="280">
        <v>1605461</v>
      </c>
      <c r="P757" s="296"/>
      <c r="Q757" s="296"/>
      <c r="R757" s="295">
        <f t="shared" si="35"/>
        <v>34023061.48570475</v>
      </c>
      <c r="S757" s="295"/>
      <c r="T757" s="295"/>
      <c r="U757" s="253">
        <v>25</v>
      </c>
      <c r="V757" s="253">
        <v>4</v>
      </c>
      <c r="W757" s="253">
        <v>1942</v>
      </c>
      <c r="X757" s="282"/>
      <c r="AA757" s="280"/>
    </row>
    <row r="758" spans="1:29" s="253" customFormat="1" ht="27.6" customHeight="1" x14ac:dyDescent="0.35">
      <c r="A758" s="437"/>
      <c r="B758" s="363" t="s">
        <v>554</v>
      </c>
      <c r="C758" s="363" t="s">
        <v>2582</v>
      </c>
      <c r="D758" s="369" t="s">
        <v>2989</v>
      </c>
      <c r="E758" s="327" t="s">
        <v>1645</v>
      </c>
      <c r="F758" s="326" t="s">
        <v>1642</v>
      </c>
      <c r="G758" s="365" t="s">
        <v>357</v>
      </c>
      <c r="H758" s="365" t="s">
        <v>778</v>
      </c>
      <c r="I758" s="365">
        <v>10314</v>
      </c>
      <c r="J758" s="350" t="s">
        <v>556</v>
      </c>
      <c r="K758" s="350" t="s">
        <v>232</v>
      </c>
      <c r="M758" s="366">
        <v>160</v>
      </c>
      <c r="N758" s="281">
        <v>36177.023788104547</v>
      </c>
      <c r="O758" s="281">
        <v>0</v>
      </c>
      <c r="P758" s="295"/>
      <c r="Q758" s="295"/>
      <c r="R758" s="295">
        <f t="shared" si="35"/>
        <v>36177.023788104547</v>
      </c>
      <c r="S758" s="295"/>
      <c r="T758" s="295"/>
      <c r="U758" s="253">
        <v>23</v>
      </c>
      <c r="V758" s="253">
        <v>4</v>
      </c>
      <c r="W758" s="253">
        <v>1994</v>
      </c>
      <c r="X758" s="282"/>
      <c r="Z758" s="362"/>
      <c r="AA758" s="281"/>
      <c r="AB758" s="309"/>
      <c r="AC758" s="309"/>
    </row>
    <row r="759" spans="1:29" ht="27.6" customHeight="1" x14ac:dyDescent="0.35">
      <c r="A759" s="420"/>
      <c r="B759" s="363" t="s">
        <v>721</v>
      </c>
      <c r="C759" s="363" t="s">
        <v>2582</v>
      </c>
      <c r="D759" s="352" t="s">
        <v>2962</v>
      </c>
      <c r="E759" s="299" t="s">
        <v>112</v>
      </c>
      <c r="F759" s="291" t="s">
        <v>113</v>
      </c>
      <c r="G759" s="292" t="s">
        <v>357</v>
      </c>
      <c r="H759" s="292" t="s">
        <v>778</v>
      </c>
      <c r="I759" s="292">
        <v>10314</v>
      </c>
      <c r="J759" s="575" t="s">
        <v>1364</v>
      </c>
      <c r="K759" s="241" t="s">
        <v>1541</v>
      </c>
      <c r="L759" s="293" t="s">
        <v>1408</v>
      </c>
      <c r="M759" s="255">
        <v>121960</v>
      </c>
      <c r="N759" s="281">
        <v>117600000</v>
      </c>
      <c r="O759" s="281">
        <v>1000000</v>
      </c>
      <c r="P759" s="281"/>
      <c r="Q759" s="281"/>
      <c r="R759" s="295">
        <f t="shared" si="35"/>
        <v>118600000</v>
      </c>
      <c r="S759" s="295"/>
      <c r="T759" s="295"/>
      <c r="U759" s="253">
        <v>25</v>
      </c>
      <c r="V759" s="253">
        <v>1</v>
      </c>
      <c r="W759" s="253">
        <v>1942</v>
      </c>
      <c r="X759" s="297">
        <v>0.28000000000000003</v>
      </c>
      <c r="Y759" s="348">
        <v>0.28000000000000003</v>
      </c>
      <c r="AA759" s="280"/>
    </row>
    <row r="760" spans="1:29" s="253" customFormat="1" ht="27.6" customHeight="1" x14ac:dyDescent="0.35">
      <c r="A760" s="437"/>
      <c r="B760" s="363" t="s">
        <v>2246</v>
      </c>
      <c r="C760" s="363" t="s">
        <v>2582</v>
      </c>
      <c r="D760" s="369" t="s">
        <v>2990</v>
      </c>
      <c r="E760" s="327" t="s">
        <v>628</v>
      </c>
      <c r="F760" s="326" t="s">
        <v>19</v>
      </c>
      <c r="G760" s="365" t="s">
        <v>357</v>
      </c>
      <c r="H760" s="365" t="s">
        <v>778</v>
      </c>
      <c r="I760" s="365">
        <v>10314</v>
      </c>
      <c r="J760" s="350" t="s">
        <v>2247</v>
      </c>
      <c r="K760" s="350" t="s">
        <v>981</v>
      </c>
      <c r="L760" s="350" t="s">
        <v>1408</v>
      </c>
      <c r="M760" s="366">
        <v>38600</v>
      </c>
      <c r="N760" s="281">
        <v>19348724.897226922</v>
      </c>
      <c r="O760" s="281">
        <v>618832.24</v>
      </c>
      <c r="P760" s="295"/>
      <c r="Q760" s="295"/>
      <c r="R760" s="295">
        <f t="shared" si="35"/>
        <v>19967557.137226921</v>
      </c>
      <c r="S760" s="295"/>
      <c r="T760" s="295"/>
      <c r="U760" s="253">
        <v>25</v>
      </c>
      <c r="V760" s="253">
        <v>4</v>
      </c>
      <c r="W760" s="253">
        <v>1942</v>
      </c>
      <c r="X760" s="282"/>
      <c r="Z760" s="362"/>
      <c r="AA760" s="281"/>
      <c r="AB760" s="309"/>
      <c r="AC760" s="309"/>
    </row>
    <row r="761" spans="1:29" ht="27.6" customHeight="1" x14ac:dyDescent="0.35">
      <c r="A761" s="420"/>
      <c r="B761" s="289" t="s">
        <v>1019</v>
      </c>
      <c r="C761" s="289" t="s">
        <v>2582</v>
      </c>
      <c r="D761" s="352" t="s">
        <v>2973</v>
      </c>
      <c r="E761" s="299" t="s">
        <v>1073</v>
      </c>
      <c r="F761" s="291" t="s">
        <v>103</v>
      </c>
      <c r="G761" s="292" t="s">
        <v>357</v>
      </c>
      <c r="H761" s="292" t="s">
        <v>778</v>
      </c>
      <c r="I761" s="292">
        <v>10314</v>
      </c>
      <c r="J761" s="293" t="s">
        <v>1020</v>
      </c>
      <c r="K761" s="293" t="s">
        <v>981</v>
      </c>
      <c r="L761" s="293" t="s">
        <v>1408</v>
      </c>
      <c r="M761" s="294">
        <v>31092</v>
      </c>
      <c r="N761" s="280">
        <v>19518450.55422014</v>
      </c>
      <c r="O761" s="280">
        <v>560451.84000000008</v>
      </c>
      <c r="P761" s="296"/>
      <c r="Q761" s="296"/>
      <c r="R761" s="295">
        <f t="shared" si="35"/>
        <v>20078902.39422014</v>
      </c>
      <c r="S761" s="295"/>
      <c r="T761" s="295"/>
      <c r="U761" s="253">
        <v>25</v>
      </c>
      <c r="V761" s="253">
        <v>4</v>
      </c>
      <c r="W761" s="253">
        <v>1942</v>
      </c>
      <c r="X761" s="282"/>
      <c r="AA761" s="280"/>
    </row>
    <row r="762" spans="1:29" ht="27.6" customHeight="1" x14ac:dyDescent="0.35">
      <c r="A762" s="420"/>
      <c r="B762" s="289" t="s">
        <v>1022</v>
      </c>
      <c r="C762" s="289" t="s">
        <v>2582</v>
      </c>
      <c r="D762" s="352" t="s">
        <v>2964</v>
      </c>
      <c r="E762" s="299" t="s">
        <v>1074</v>
      </c>
      <c r="F762" s="291" t="s">
        <v>104</v>
      </c>
      <c r="G762" s="292" t="s">
        <v>357</v>
      </c>
      <c r="H762" s="292" t="s">
        <v>778</v>
      </c>
      <c r="I762" s="292">
        <v>10314</v>
      </c>
      <c r="J762" s="293" t="s">
        <v>1021</v>
      </c>
      <c r="K762" s="293" t="s">
        <v>1541</v>
      </c>
      <c r="L762" s="293" t="s">
        <v>1408</v>
      </c>
      <c r="M762" s="294">
        <v>19026</v>
      </c>
      <c r="N762" s="280">
        <v>7977105.8786812751</v>
      </c>
      <c r="O762" s="280">
        <v>291902</v>
      </c>
      <c r="P762" s="296"/>
      <c r="Q762" s="296"/>
      <c r="R762" s="295">
        <f t="shared" si="35"/>
        <v>8269007.8786812751</v>
      </c>
      <c r="S762" s="295"/>
      <c r="T762" s="295"/>
      <c r="U762" s="253">
        <v>25</v>
      </c>
      <c r="V762" s="253">
        <v>4</v>
      </c>
      <c r="W762" s="253">
        <v>1942</v>
      </c>
      <c r="X762" s="282"/>
      <c r="AA762" s="280"/>
    </row>
    <row r="763" spans="1:29" ht="27.6" customHeight="1" x14ac:dyDescent="0.35">
      <c r="A763" s="420"/>
      <c r="B763" s="289" t="s">
        <v>1023</v>
      </c>
      <c r="C763" s="289" t="s">
        <v>2582</v>
      </c>
      <c r="D763" s="352" t="s">
        <v>2965</v>
      </c>
      <c r="E763" s="299" t="s">
        <v>839</v>
      </c>
      <c r="F763" s="291" t="s">
        <v>105</v>
      </c>
      <c r="G763" s="292" t="s">
        <v>357</v>
      </c>
      <c r="H763" s="292" t="s">
        <v>778</v>
      </c>
      <c r="I763" s="292">
        <v>10314</v>
      </c>
      <c r="J763" s="293" t="s">
        <v>1025</v>
      </c>
      <c r="K763" s="293" t="s">
        <v>981</v>
      </c>
      <c r="L763" s="293" t="s">
        <v>1408</v>
      </c>
      <c r="M763" s="294">
        <v>34817</v>
      </c>
      <c r="N763" s="280">
        <v>21215707.124152321</v>
      </c>
      <c r="O763" s="280">
        <v>583804</v>
      </c>
      <c r="P763" s="296"/>
      <c r="Q763" s="296"/>
      <c r="R763" s="295">
        <f t="shared" si="35"/>
        <v>21799511.124152321</v>
      </c>
      <c r="S763" s="295"/>
      <c r="T763" s="295"/>
      <c r="U763" s="253">
        <v>25</v>
      </c>
      <c r="V763" s="253">
        <v>4</v>
      </c>
      <c r="W763" s="253">
        <v>1942</v>
      </c>
      <c r="X763" s="282"/>
      <c r="AA763" s="280"/>
    </row>
    <row r="764" spans="1:29" ht="27.6" customHeight="1" x14ac:dyDescent="0.35">
      <c r="A764" s="420"/>
      <c r="B764" s="289" t="s">
        <v>1024</v>
      </c>
      <c r="C764" s="289" t="s">
        <v>2582</v>
      </c>
      <c r="D764" s="352" t="s">
        <v>2966</v>
      </c>
      <c r="E764" s="299" t="s">
        <v>840</v>
      </c>
      <c r="F764" s="291" t="s">
        <v>106</v>
      </c>
      <c r="G764" s="292" t="s">
        <v>357</v>
      </c>
      <c r="H764" s="292" t="s">
        <v>778</v>
      </c>
      <c r="I764" s="292">
        <v>10314</v>
      </c>
      <c r="J764" s="293" t="s">
        <v>1026</v>
      </c>
      <c r="K764" s="293" t="s">
        <v>981</v>
      </c>
      <c r="L764" s="293" t="s">
        <v>1408</v>
      </c>
      <c r="M764" s="294">
        <v>39000</v>
      </c>
      <c r="N764" s="280">
        <v>21215707.124152321</v>
      </c>
      <c r="O764" s="280">
        <v>560451.84000000008</v>
      </c>
      <c r="P764" s="296"/>
      <c r="Q764" s="296"/>
      <c r="R764" s="295">
        <f t="shared" si="35"/>
        <v>21776158.964152321</v>
      </c>
      <c r="S764" s="295"/>
      <c r="T764" s="295"/>
      <c r="U764" s="253">
        <v>25</v>
      </c>
      <c r="V764" s="253">
        <v>4</v>
      </c>
      <c r="W764" s="253">
        <v>1942</v>
      </c>
      <c r="X764" s="282"/>
      <c r="AA764" s="280"/>
    </row>
    <row r="765" spans="1:29" ht="27.6" customHeight="1" x14ac:dyDescent="0.35">
      <c r="A765" s="420"/>
      <c r="B765" s="289" t="s">
        <v>1150</v>
      </c>
      <c r="C765" s="289" t="s">
        <v>2582</v>
      </c>
      <c r="D765" s="352" t="s">
        <v>2967</v>
      </c>
      <c r="E765" s="299" t="s">
        <v>841</v>
      </c>
      <c r="F765" s="291" t="s">
        <v>107</v>
      </c>
      <c r="G765" s="292" t="s">
        <v>357</v>
      </c>
      <c r="H765" s="292" t="s">
        <v>778</v>
      </c>
      <c r="I765" s="292">
        <v>10301</v>
      </c>
      <c r="J765" s="293" t="s">
        <v>2248</v>
      </c>
      <c r="K765" s="293" t="s">
        <v>981</v>
      </c>
      <c r="L765" s="293" t="s">
        <v>1408</v>
      </c>
      <c r="M765" s="294">
        <v>17136</v>
      </c>
      <c r="N765" s="280">
        <v>19518450.55422014</v>
      </c>
      <c r="O765" s="280">
        <v>3421091.4400000004</v>
      </c>
      <c r="P765" s="296"/>
      <c r="Q765" s="296"/>
      <c r="R765" s="295">
        <f t="shared" si="35"/>
        <v>22939541.994220141</v>
      </c>
      <c r="S765" s="295"/>
      <c r="T765" s="295"/>
      <c r="U765" s="253">
        <v>25</v>
      </c>
      <c r="V765" s="253">
        <v>4</v>
      </c>
      <c r="W765" s="253">
        <v>1942</v>
      </c>
      <c r="X765" s="282"/>
      <c r="AA765" s="280"/>
    </row>
    <row r="766" spans="1:29" ht="27.6" customHeight="1" x14ac:dyDescent="0.35">
      <c r="A766" s="420"/>
      <c r="B766" s="289" t="s">
        <v>1028</v>
      </c>
      <c r="C766" s="289" t="s">
        <v>2582</v>
      </c>
      <c r="D766" s="352" t="s">
        <v>2968</v>
      </c>
      <c r="E766" s="299" t="s">
        <v>842</v>
      </c>
      <c r="F766" s="291" t="s">
        <v>108</v>
      </c>
      <c r="G766" s="292" t="s">
        <v>357</v>
      </c>
      <c r="H766" s="292" t="s">
        <v>778</v>
      </c>
      <c r="I766" s="292">
        <v>10314</v>
      </c>
      <c r="J766" s="293" t="s">
        <v>1027</v>
      </c>
      <c r="K766" s="293" t="s">
        <v>981</v>
      </c>
      <c r="L766" s="293" t="s">
        <v>1408</v>
      </c>
      <c r="M766" s="294">
        <v>34900</v>
      </c>
      <c r="N766" s="280">
        <v>19518450.55422014</v>
      </c>
      <c r="O766" s="280">
        <v>843012.97600000002</v>
      </c>
      <c r="P766" s="296"/>
      <c r="Q766" s="296"/>
      <c r="R766" s="295">
        <f t="shared" si="35"/>
        <v>20361463.53022014</v>
      </c>
      <c r="S766" s="295"/>
      <c r="T766" s="295"/>
      <c r="U766" s="253">
        <v>25</v>
      </c>
      <c r="V766" s="253">
        <v>4</v>
      </c>
      <c r="W766" s="253">
        <v>1942</v>
      </c>
      <c r="X766" s="282"/>
      <c r="AA766" s="280"/>
    </row>
    <row r="767" spans="1:29" s="253" customFormat="1" ht="27.6" customHeight="1" x14ac:dyDescent="0.35">
      <c r="A767" s="437"/>
      <c r="B767" s="363" t="s">
        <v>1151</v>
      </c>
      <c r="C767" s="363" t="s">
        <v>2582</v>
      </c>
      <c r="D767" s="363" t="s">
        <v>2967</v>
      </c>
      <c r="E767" s="327" t="s">
        <v>1575</v>
      </c>
      <c r="F767" s="326" t="s">
        <v>109</v>
      </c>
      <c r="G767" s="365" t="s">
        <v>357</v>
      </c>
      <c r="H767" s="365" t="s">
        <v>778</v>
      </c>
      <c r="I767" s="365">
        <v>10314</v>
      </c>
      <c r="J767" s="350" t="s">
        <v>1152</v>
      </c>
      <c r="K767" s="350" t="s">
        <v>1872</v>
      </c>
      <c r="L767" s="350" t="s">
        <v>1408</v>
      </c>
      <c r="M767" s="366">
        <v>34519</v>
      </c>
      <c r="N767" s="281">
        <v>19518450.55422014</v>
      </c>
      <c r="O767" s="281">
        <v>2662146.2400000002</v>
      </c>
      <c r="P767" s="295"/>
      <c r="Q767" s="295"/>
      <c r="R767" s="295">
        <f t="shared" si="35"/>
        <v>22180596.794220142</v>
      </c>
      <c r="S767" s="295"/>
      <c r="T767" s="295"/>
      <c r="U767" s="253">
        <v>25</v>
      </c>
      <c r="V767" s="253">
        <v>4</v>
      </c>
      <c r="W767" s="253">
        <v>1942</v>
      </c>
      <c r="X767" s="282"/>
      <c r="Z767" s="362"/>
      <c r="AA767" s="281"/>
      <c r="AB767" s="309"/>
      <c r="AC767" s="309"/>
    </row>
    <row r="768" spans="1:29" ht="27.6" customHeight="1" x14ac:dyDescent="0.35">
      <c r="A768" s="420"/>
      <c r="B768" s="289" t="s">
        <v>2249</v>
      </c>
      <c r="C768" s="289" t="s">
        <v>2582</v>
      </c>
      <c r="D768" s="352" t="s">
        <v>2971</v>
      </c>
      <c r="E768" s="299" t="s">
        <v>1576</v>
      </c>
      <c r="F768" s="291" t="s">
        <v>110</v>
      </c>
      <c r="G768" s="292" t="s">
        <v>357</v>
      </c>
      <c r="H768" s="292" t="s">
        <v>778</v>
      </c>
      <c r="I768" s="292">
        <v>10314</v>
      </c>
      <c r="J768" s="293" t="s">
        <v>2250</v>
      </c>
      <c r="K768" s="293" t="s">
        <v>981</v>
      </c>
      <c r="L768" s="293" t="s">
        <v>1408</v>
      </c>
      <c r="M768" s="294">
        <v>25142</v>
      </c>
      <c r="N768" s="280">
        <v>19518450.55422014</v>
      </c>
      <c r="O768" s="280">
        <v>653860.48</v>
      </c>
      <c r="P768" s="296"/>
      <c r="Q768" s="296"/>
      <c r="R768" s="295">
        <f t="shared" si="35"/>
        <v>20172311.03422014</v>
      </c>
      <c r="S768" s="295"/>
      <c r="T768" s="295"/>
      <c r="U768" s="253">
        <v>25</v>
      </c>
      <c r="V768" s="253">
        <v>4</v>
      </c>
      <c r="W768" s="253">
        <v>1942</v>
      </c>
      <c r="X768" s="282"/>
      <c r="AA768" s="280"/>
    </row>
    <row r="769" spans="1:29" ht="27.6" customHeight="1" x14ac:dyDescent="0.35">
      <c r="A769" s="420"/>
      <c r="B769" s="289" t="s">
        <v>1577</v>
      </c>
      <c r="C769" s="289" t="s">
        <v>2582</v>
      </c>
      <c r="D769" s="352" t="s">
        <v>2969</v>
      </c>
      <c r="E769" s="299" t="s">
        <v>1578</v>
      </c>
      <c r="F769" s="291" t="s">
        <v>111</v>
      </c>
      <c r="G769" s="292" t="s">
        <v>357</v>
      </c>
      <c r="H769" s="292" t="s">
        <v>778</v>
      </c>
      <c r="I769" s="292">
        <v>10314</v>
      </c>
      <c r="J769" s="293" t="s">
        <v>720</v>
      </c>
      <c r="K769" s="293" t="s">
        <v>232</v>
      </c>
      <c r="L769" s="293" t="s">
        <v>1247</v>
      </c>
      <c r="M769" s="294">
        <v>576</v>
      </c>
      <c r="N769" s="280">
        <v>390369.01108440274</v>
      </c>
      <c r="O769" s="280">
        <v>175141.2</v>
      </c>
      <c r="P769" s="296"/>
      <c r="Q769" s="296"/>
      <c r="R769" s="295">
        <f t="shared" si="35"/>
        <v>565510.21108440275</v>
      </c>
      <c r="S769" s="295"/>
      <c r="T769" s="295"/>
      <c r="U769" s="253">
        <v>25</v>
      </c>
      <c r="V769" s="253">
        <v>4</v>
      </c>
      <c r="W769" s="253">
        <v>1994</v>
      </c>
      <c r="X769" s="282"/>
      <c r="AA769" s="280"/>
    </row>
    <row r="770" spans="1:29" ht="27.6" customHeight="1" x14ac:dyDescent="0.35">
      <c r="A770" s="420" t="s">
        <v>1892</v>
      </c>
      <c r="B770" s="289" t="s">
        <v>2251</v>
      </c>
      <c r="C770" s="289" t="s">
        <v>2582</v>
      </c>
      <c r="D770" s="352" t="s">
        <v>2970</v>
      </c>
      <c r="E770" s="299" t="s">
        <v>17</v>
      </c>
      <c r="F770" s="291" t="s">
        <v>16</v>
      </c>
      <c r="G770" s="292" t="s">
        <v>357</v>
      </c>
      <c r="H770" s="292" t="s">
        <v>778</v>
      </c>
      <c r="I770" s="292">
        <v>10314</v>
      </c>
      <c r="J770" s="293" t="s">
        <v>515</v>
      </c>
      <c r="K770" s="293" t="s">
        <v>1680</v>
      </c>
      <c r="L770" s="241"/>
      <c r="M770" s="294">
        <v>112648</v>
      </c>
      <c r="N770" s="280">
        <v>49899343.156006269</v>
      </c>
      <c r="O770" s="280">
        <v>22511482.240000002</v>
      </c>
      <c r="P770" s="296"/>
      <c r="Q770" s="296"/>
      <c r="R770" s="295">
        <f t="shared" si="35"/>
        <v>72410825.396006271</v>
      </c>
      <c r="S770" s="295"/>
      <c r="T770" s="295"/>
      <c r="U770" s="253">
        <v>25</v>
      </c>
      <c r="V770" s="253">
        <v>4</v>
      </c>
      <c r="W770" s="253">
        <v>1994</v>
      </c>
      <c r="X770" s="282"/>
      <c r="AA770" s="280"/>
    </row>
    <row r="771" spans="1:29" ht="27.6" customHeight="1" x14ac:dyDescent="0.35">
      <c r="A771" s="420"/>
      <c r="B771" s="289" t="s">
        <v>115</v>
      </c>
      <c r="C771" s="289" t="s">
        <v>2582</v>
      </c>
      <c r="D771" s="352" t="s">
        <v>2972</v>
      </c>
      <c r="E771" s="299" t="s">
        <v>114</v>
      </c>
      <c r="F771" s="291" t="s">
        <v>116</v>
      </c>
      <c r="G771" s="292" t="s">
        <v>357</v>
      </c>
      <c r="H771" s="292" t="s">
        <v>778</v>
      </c>
      <c r="I771" s="292">
        <v>10314</v>
      </c>
      <c r="J771" s="241" t="s">
        <v>634</v>
      </c>
      <c r="K771" s="241"/>
      <c r="L771" s="241"/>
      <c r="M771" s="255">
        <v>1047</v>
      </c>
      <c r="N771" s="280">
        <v>517663.25382931682</v>
      </c>
      <c r="O771" s="280">
        <v>0</v>
      </c>
      <c r="P771" s="280"/>
      <c r="Q771" s="280"/>
      <c r="R771" s="295">
        <f t="shared" si="35"/>
        <v>517663.25382931682</v>
      </c>
      <c r="S771" s="295"/>
      <c r="T771" s="295"/>
      <c r="U771" s="253"/>
      <c r="V771" s="253"/>
      <c r="W771" s="253">
        <v>1942</v>
      </c>
      <c r="X771" s="282"/>
      <c r="AA771" s="280"/>
    </row>
    <row r="772" spans="1:29" s="353" customFormat="1" ht="27.6" customHeight="1" x14ac:dyDescent="0.35">
      <c r="A772" s="428"/>
      <c r="B772" s="498" t="s">
        <v>1805</v>
      </c>
      <c r="C772" s="289" t="s">
        <v>2054</v>
      </c>
      <c r="D772" s="352" t="s">
        <v>2963</v>
      </c>
      <c r="E772" s="433" t="s">
        <v>1806</v>
      </c>
      <c r="F772" s="291" t="s">
        <v>516</v>
      </c>
      <c r="G772" s="292" t="s">
        <v>357</v>
      </c>
      <c r="H772" s="292" t="s">
        <v>778</v>
      </c>
      <c r="I772" s="292">
        <v>10314</v>
      </c>
      <c r="M772" s="355">
        <v>85978</v>
      </c>
      <c r="N772" s="356">
        <v>58517434.809040904</v>
      </c>
      <c r="O772" s="356">
        <v>0</v>
      </c>
      <c r="P772" s="356"/>
      <c r="Q772" s="356"/>
      <c r="R772" s="295">
        <f t="shared" si="35"/>
        <v>58517434.809040904</v>
      </c>
      <c r="S772" s="295"/>
      <c r="T772" s="295"/>
      <c r="U772" s="431"/>
      <c r="V772" s="431"/>
      <c r="W772" s="431"/>
      <c r="X772" s="432"/>
      <c r="Y772" s="431"/>
      <c r="Z772" s="254"/>
      <c r="AA772" s="356"/>
      <c r="AB772" s="255"/>
      <c r="AC772" s="255"/>
    </row>
    <row r="773" spans="1:29" ht="27.6" customHeight="1" x14ac:dyDescent="0.35">
      <c r="A773" s="420"/>
      <c r="B773" s="289" t="s">
        <v>1580</v>
      </c>
      <c r="C773" s="289" t="s">
        <v>2582</v>
      </c>
      <c r="D773" s="289" t="s">
        <v>2936</v>
      </c>
      <c r="E773" s="299" t="s">
        <v>1581</v>
      </c>
      <c r="F773" s="291" t="s">
        <v>1583</v>
      </c>
      <c r="G773" s="292" t="s">
        <v>353</v>
      </c>
      <c r="H773" s="292" t="s">
        <v>778</v>
      </c>
      <c r="I773" s="292">
        <v>11367</v>
      </c>
      <c r="J773" s="293" t="s">
        <v>1582</v>
      </c>
      <c r="K773" s="293" t="s">
        <v>981</v>
      </c>
      <c r="L773" s="293" t="s">
        <v>794</v>
      </c>
      <c r="M773" s="294">
        <v>632123</v>
      </c>
      <c r="N773" s="280">
        <v>271561051.18914974</v>
      </c>
      <c r="O773" s="280">
        <v>31577958.360000003</v>
      </c>
      <c r="P773" s="296"/>
      <c r="Q773" s="296"/>
      <c r="R773" s="295">
        <f t="shared" ref="R773:R780" si="36">SUM(N773:Q773)</f>
        <v>303139009.54914975</v>
      </c>
      <c r="S773" s="295"/>
      <c r="T773" s="295"/>
      <c r="U773" s="253">
        <v>25</v>
      </c>
      <c r="V773" s="253">
        <v>4</v>
      </c>
      <c r="W773" s="253">
        <v>1986</v>
      </c>
      <c r="X773" s="282"/>
      <c r="AA773" s="280"/>
    </row>
    <row r="774" spans="1:29" ht="27.6" customHeight="1" x14ac:dyDescent="0.35">
      <c r="A774" s="420"/>
      <c r="B774" s="289" t="s">
        <v>1584</v>
      </c>
      <c r="C774" s="289" t="s">
        <v>2582</v>
      </c>
      <c r="D774" s="352" t="s">
        <v>2938</v>
      </c>
      <c r="E774" s="299" t="s">
        <v>1585</v>
      </c>
      <c r="F774" s="291" t="s">
        <v>1587</v>
      </c>
      <c r="G774" s="292" t="s">
        <v>353</v>
      </c>
      <c r="H774" s="292" t="s">
        <v>778</v>
      </c>
      <c r="I774" s="292">
        <v>11451</v>
      </c>
      <c r="J774" s="293" t="s">
        <v>1586</v>
      </c>
      <c r="K774" s="293" t="s">
        <v>232</v>
      </c>
      <c r="L774" s="293" t="s">
        <v>794</v>
      </c>
      <c r="M774" s="294">
        <v>50500</v>
      </c>
      <c r="N774" s="280">
        <v>40564432.02137924</v>
      </c>
      <c r="O774" s="280">
        <v>1050847.2000000002</v>
      </c>
      <c r="P774" s="296"/>
      <c r="Q774" s="296"/>
      <c r="R774" s="295">
        <f t="shared" si="36"/>
        <v>41615279.221379243</v>
      </c>
      <c r="S774" s="295"/>
      <c r="T774" s="295"/>
      <c r="U774" s="253">
        <v>10</v>
      </c>
      <c r="V774" s="253">
        <v>4</v>
      </c>
      <c r="W774" s="253">
        <v>1989</v>
      </c>
      <c r="X774" s="282"/>
      <c r="AA774" s="280"/>
    </row>
    <row r="775" spans="1:29" ht="27.6" customHeight="1" x14ac:dyDescent="0.35">
      <c r="A775" s="420"/>
      <c r="B775" s="289" t="s">
        <v>722</v>
      </c>
      <c r="C775" s="289" t="s">
        <v>2725</v>
      </c>
      <c r="D775" s="352" t="s">
        <v>2940</v>
      </c>
      <c r="E775" s="299" t="s">
        <v>1588</v>
      </c>
      <c r="F775" s="291" t="s">
        <v>1281</v>
      </c>
      <c r="G775" s="292" t="s">
        <v>353</v>
      </c>
      <c r="H775" s="292" t="s">
        <v>778</v>
      </c>
      <c r="I775" s="292">
        <v>11451</v>
      </c>
      <c r="J775" s="293" t="s">
        <v>723</v>
      </c>
      <c r="K775" s="293" t="s">
        <v>981</v>
      </c>
      <c r="L775" s="293" t="s">
        <v>794</v>
      </c>
      <c r="M775" s="294">
        <v>79160</v>
      </c>
      <c r="N775" s="280">
        <v>54991112.865802817</v>
      </c>
      <c r="O775" s="280">
        <v>2533709.36</v>
      </c>
      <c r="P775" s="296"/>
      <c r="Q775" s="296"/>
      <c r="R775" s="295">
        <f t="shared" si="36"/>
        <v>57524822.225802816</v>
      </c>
      <c r="S775" s="295"/>
      <c r="T775" s="295"/>
      <c r="U775" s="253">
        <v>25</v>
      </c>
      <c r="V775" s="253">
        <v>4</v>
      </c>
      <c r="W775" s="253">
        <v>1989</v>
      </c>
      <c r="X775" s="282"/>
      <c r="AA775" s="280"/>
    </row>
    <row r="776" spans="1:29" ht="27.6" customHeight="1" x14ac:dyDescent="0.35">
      <c r="A776" s="420"/>
      <c r="B776" s="289" t="s">
        <v>1589</v>
      </c>
      <c r="C776" s="289" t="s">
        <v>2725</v>
      </c>
      <c r="D776" s="352" t="s">
        <v>2937</v>
      </c>
      <c r="E776" s="299" t="s">
        <v>1590</v>
      </c>
      <c r="F776" s="291" t="s">
        <v>1591</v>
      </c>
      <c r="G776" s="292" t="s">
        <v>353</v>
      </c>
      <c r="H776" s="292" t="s">
        <v>778</v>
      </c>
      <c r="I776" s="292">
        <v>11433</v>
      </c>
      <c r="J776" s="293" t="s">
        <v>1669</v>
      </c>
      <c r="K776" s="293" t="s">
        <v>1872</v>
      </c>
      <c r="L776" s="293" t="s">
        <v>794</v>
      </c>
      <c r="M776" s="294">
        <v>62097</v>
      </c>
      <c r="N776" s="280">
        <v>12559698.617498176</v>
      </c>
      <c r="O776" s="280">
        <v>3397739.2800000003</v>
      </c>
      <c r="P776" s="296"/>
      <c r="Q776" s="296"/>
      <c r="R776" s="295">
        <f t="shared" si="36"/>
        <v>15957437.897498176</v>
      </c>
      <c r="S776" s="295"/>
      <c r="T776" s="295"/>
      <c r="U776" s="253">
        <v>25</v>
      </c>
      <c r="V776" s="253">
        <v>4</v>
      </c>
      <c r="W776" s="253">
        <v>1973</v>
      </c>
      <c r="X776" s="282"/>
      <c r="AA776" s="280"/>
    </row>
    <row r="777" spans="1:29" ht="27.6" customHeight="1" x14ac:dyDescent="0.35">
      <c r="A777" s="420"/>
      <c r="B777" s="289" t="s">
        <v>725</v>
      </c>
      <c r="C777" s="289" t="s">
        <v>2725</v>
      </c>
      <c r="D777" s="352" t="s">
        <v>2942</v>
      </c>
      <c r="E777" s="392">
        <v>6100076</v>
      </c>
      <c r="F777" s="291" t="s">
        <v>1616</v>
      </c>
      <c r="G777" s="292" t="s">
        <v>353</v>
      </c>
      <c r="H777" s="292" t="s">
        <v>778</v>
      </c>
      <c r="I777" s="292">
        <v>11451</v>
      </c>
      <c r="J777" s="293" t="s">
        <v>724</v>
      </c>
      <c r="K777" s="293" t="s">
        <v>981</v>
      </c>
      <c r="L777" s="293" t="s">
        <v>1247</v>
      </c>
      <c r="M777" s="294">
        <v>50000</v>
      </c>
      <c r="N777" s="280">
        <v>1188079.5989525302</v>
      </c>
      <c r="O777" s="280">
        <v>116760.80000000002</v>
      </c>
      <c r="P777" s="296"/>
      <c r="Q777" s="296"/>
      <c r="R777" s="295">
        <f t="shared" si="36"/>
        <v>1304840.3989525302</v>
      </c>
      <c r="S777" s="295"/>
      <c r="T777" s="295"/>
      <c r="U777" s="253">
        <v>25</v>
      </c>
      <c r="V777" s="253">
        <v>4</v>
      </c>
      <c r="W777" s="253">
        <v>1989</v>
      </c>
      <c r="X777" s="282"/>
      <c r="AA777" s="280"/>
    </row>
    <row r="778" spans="1:29" ht="27.6" customHeight="1" x14ac:dyDescent="0.35">
      <c r="A778" s="420"/>
      <c r="B778" s="289" t="s">
        <v>2277</v>
      </c>
      <c r="C778" s="289" t="s">
        <v>2725</v>
      </c>
      <c r="D778" s="352" t="s">
        <v>2939</v>
      </c>
      <c r="E778" s="450" t="s">
        <v>10</v>
      </c>
      <c r="F778" s="291" t="s">
        <v>1883</v>
      </c>
      <c r="G778" s="292" t="s">
        <v>353</v>
      </c>
      <c r="H778" s="292" t="s">
        <v>778</v>
      </c>
      <c r="I778" s="292">
        <v>11369</v>
      </c>
      <c r="J778" s="350" t="s">
        <v>503</v>
      </c>
      <c r="K778" s="241" t="s">
        <v>250</v>
      </c>
      <c r="L778" s="241" t="s">
        <v>1882</v>
      </c>
      <c r="M778" s="294">
        <v>6176</v>
      </c>
      <c r="N778" s="280">
        <v>3394513.1398643716</v>
      </c>
      <c r="O778" s="280">
        <v>0</v>
      </c>
      <c r="P778" s="280"/>
      <c r="Q778" s="280"/>
      <c r="R778" s="295">
        <f t="shared" si="36"/>
        <v>3394513.1398643716</v>
      </c>
      <c r="S778" s="295"/>
      <c r="T778" s="295"/>
      <c r="U778" s="253"/>
      <c r="V778" s="253"/>
      <c r="W778" s="253">
        <v>1955</v>
      </c>
      <c r="X778" s="282"/>
      <c r="AA778" s="280"/>
    </row>
    <row r="779" spans="1:29" ht="27.6" customHeight="1" x14ac:dyDescent="0.35">
      <c r="A779" s="420"/>
      <c r="B779" s="289" t="s">
        <v>1135</v>
      </c>
      <c r="C779" s="289" t="s">
        <v>2725</v>
      </c>
      <c r="D779" s="352" t="s">
        <v>2943</v>
      </c>
      <c r="E779" s="450">
        <v>610010</v>
      </c>
      <c r="F779" s="291" t="s">
        <v>1136</v>
      </c>
      <c r="G779" s="292" t="s">
        <v>353</v>
      </c>
      <c r="H779" s="292" t="s">
        <v>778</v>
      </c>
      <c r="I779" s="292">
        <v>11451</v>
      </c>
      <c r="J779" s="350" t="s">
        <v>502</v>
      </c>
      <c r="K779" s="350" t="s">
        <v>232</v>
      </c>
      <c r="L779" s="350" t="s">
        <v>2048</v>
      </c>
      <c r="M779" s="294">
        <v>10608</v>
      </c>
      <c r="N779" s="280">
        <v>6410403.3097728007</v>
      </c>
      <c r="O779" s="280">
        <v>350282.4</v>
      </c>
      <c r="P779" s="280"/>
      <c r="Q779" s="280"/>
      <c r="R779" s="295">
        <f t="shared" si="36"/>
        <v>6760685.709772801</v>
      </c>
      <c r="S779" s="295"/>
      <c r="T779" s="295"/>
      <c r="U779" s="253">
        <v>25</v>
      </c>
      <c r="V779" s="253">
        <v>4</v>
      </c>
      <c r="W779" s="253">
        <v>2006</v>
      </c>
      <c r="X779" s="282"/>
      <c r="AA779" s="280"/>
    </row>
    <row r="780" spans="1:29" s="353" customFormat="1" ht="27.6" customHeight="1" x14ac:dyDescent="0.35">
      <c r="A780" s="428"/>
      <c r="B780" s="429" t="s">
        <v>1807</v>
      </c>
      <c r="C780" s="429"/>
      <c r="D780" s="352" t="s">
        <v>2941</v>
      </c>
      <c r="E780" s="451">
        <v>6100005</v>
      </c>
      <c r="F780" s="434" t="s">
        <v>500</v>
      </c>
      <c r="G780" s="292" t="s">
        <v>353</v>
      </c>
      <c r="H780" s="292" t="s">
        <v>778</v>
      </c>
      <c r="I780" s="292">
        <v>11452</v>
      </c>
      <c r="J780" s="452" t="s">
        <v>501</v>
      </c>
      <c r="K780" s="293" t="s">
        <v>1872</v>
      </c>
      <c r="L780" s="452"/>
      <c r="M780" s="430">
        <v>39004</v>
      </c>
      <c r="N780" s="356">
        <v>17589055.549538311</v>
      </c>
      <c r="O780" s="356">
        <v>0</v>
      </c>
      <c r="P780" s="356"/>
      <c r="Q780" s="356"/>
      <c r="R780" s="295">
        <f t="shared" si="36"/>
        <v>17589055.549538311</v>
      </c>
      <c r="S780" s="295"/>
      <c r="T780" s="295"/>
      <c r="U780" s="431"/>
      <c r="V780" s="431"/>
      <c r="W780" s="431"/>
      <c r="X780" s="432"/>
      <c r="Y780" s="431"/>
      <c r="Z780" s="254"/>
      <c r="AA780" s="356"/>
      <c r="AB780" s="255"/>
      <c r="AC780" s="255"/>
    </row>
    <row r="781" spans="1:29" ht="27.6" customHeight="1" x14ac:dyDescent="0.35">
      <c r="A781" s="420" t="s">
        <v>2408</v>
      </c>
      <c r="B781" s="289" t="s">
        <v>2409</v>
      </c>
      <c r="C781" s="289" t="s">
        <v>2725</v>
      </c>
      <c r="D781" s="289" t="s">
        <v>2944</v>
      </c>
      <c r="E781" s="299" t="s">
        <v>1617</v>
      </c>
      <c r="F781" s="291" t="s">
        <v>1282</v>
      </c>
      <c r="G781" s="292" t="s">
        <v>1990</v>
      </c>
      <c r="H781" s="292" t="s">
        <v>778</v>
      </c>
      <c r="I781" s="292">
        <v>11201</v>
      </c>
      <c r="J781" s="293" t="s">
        <v>1618</v>
      </c>
      <c r="K781" s="293" t="s">
        <v>981</v>
      </c>
      <c r="L781" s="293" t="s">
        <v>1542</v>
      </c>
      <c r="M781" s="294">
        <v>120000</v>
      </c>
      <c r="N781" s="280">
        <v>54312210.237829946</v>
      </c>
      <c r="O781" s="280">
        <v>13374949.640000001</v>
      </c>
      <c r="P781" s="296"/>
      <c r="Q781" s="296"/>
      <c r="R781" s="295">
        <f t="shared" ref="R781:R787" si="37">SUM(N781:Q781)</f>
        <v>67687159.877829939</v>
      </c>
      <c r="S781" s="295"/>
      <c r="T781" s="295"/>
      <c r="U781" s="253">
        <v>25</v>
      </c>
      <c r="V781" s="253">
        <v>4</v>
      </c>
      <c r="W781" s="253">
        <v>1922</v>
      </c>
      <c r="X781" s="282"/>
      <c r="AA781" s="280"/>
    </row>
    <row r="782" spans="1:29" ht="27.6" customHeight="1" x14ac:dyDescent="0.35">
      <c r="A782" s="420"/>
      <c r="B782" s="289" t="s">
        <v>1619</v>
      </c>
      <c r="C782" s="289" t="s">
        <v>2725</v>
      </c>
      <c r="D782" s="352" t="s">
        <v>2945</v>
      </c>
      <c r="E782" s="299" t="s">
        <v>1620</v>
      </c>
      <c r="F782" s="291" t="s">
        <v>1282</v>
      </c>
      <c r="G782" s="292" t="s">
        <v>1990</v>
      </c>
      <c r="H782" s="292" t="s">
        <v>778</v>
      </c>
      <c r="I782" s="292">
        <v>11201</v>
      </c>
      <c r="J782" s="293" t="s">
        <v>1621</v>
      </c>
      <c r="K782" s="293" t="s">
        <v>981</v>
      </c>
      <c r="L782" s="293" t="s">
        <v>1479</v>
      </c>
      <c r="M782" s="294">
        <v>14000</v>
      </c>
      <c r="N782" s="280">
        <v>6449574.9657423059</v>
      </c>
      <c r="O782" s="280">
        <v>175141.2</v>
      </c>
      <c r="P782" s="296"/>
      <c r="Q782" s="296"/>
      <c r="R782" s="295">
        <f t="shared" si="37"/>
        <v>6624716.165742306</v>
      </c>
      <c r="S782" s="295"/>
      <c r="T782" s="295"/>
      <c r="U782" s="253">
        <v>25</v>
      </c>
      <c r="V782" s="253">
        <v>4</v>
      </c>
      <c r="W782" s="253">
        <v>1925</v>
      </c>
      <c r="X782" s="282"/>
      <c r="AA782" s="280"/>
    </row>
    <row r="783" spans="1:29" ht="27.6" customHeight="1" x14ac:dyDescent="0.35">
      <c r="A783" s="420" t="s">
        <v>2406</v>
      </c>
      <c r="B783" s="289" t="s">
        <v>2407</v>
      </c>
      <c r="C783" s="289" t="s">
        <v>2725</v>
      </c>
      <c r="D783" s="352" t="s">
        <v>2946</v>
      </c>
      <c r="E783" s="299" t="s">
        <v>1623</v>
      </c>
      <c r="F783" s="291" t="s">
        <v>1622</v>
      </c>
      <c r="G783" s="292" t="s">
        <v>1990</v>
      </c>
      <c r="H783" s="292" t="s">
        <v>778</v>
      </c>
      <c r="I783" s="292">
        <v>11201</v>
      </c>
      <c r="J783" s="293" t="s">
        <v>1624</v>
      </c>
      <c r="K783" s="293" t="s">
        <v>1872</v>
      </c>
      <c r="L783" s="293" t="s">
        <v>1076</v>
      </c>
      <c r="M783" s="294">
        <v>215600</v>
      </c>
      <c r="N783" s="280">
        <v>56518643.778741792</v>
      </c>
      <c r="O783" s="280">
        <v>11688923.688000001</v>
      </c>
      <c r="P783" s="296"/>
      <c r="Q783" s="296"/>
      <c r="R783" s="295">
        <f t="shared" si="37"/>
        <v>68207567.4667418</v>
      </c>
      <c r="S783" s="295"/>
      <c r="T783" s="295"/>
      <c r="U783" s="253">
        <v>25</v>
      </c>
      <c r="V783" s="253">
        <v>4</v>
      </c>
      <c r="W783" s="253">
        <v>1967</v>
      </c>
      <c r="X783" s="282"/>
      <c r="AA783" s="280"/>
    </row>
    <row r="784" spans="1:29" ht="27.6" customHeight="1" x14ac:dyDescent="0.35">
      <c r="A784" s="420"/>
      <c r="B784" s="289" t="s">
        <v>1625</v>
      </c>
      <c r="C784" s="289" t="s">
        <v>2725</v>
      </c>
      <c r="D784" s="352" t="s">
        <v>2948</v>
      </c>
      <c r="E784" s="299" t="s">
        <v>1626</v>
      </c>
      <c r="F784" s="291" t="s">
        <v>1971</v>
      </c>
      <c r="G784" s="292" t="s">
        <v>1990</v>
      </c>
      <c r="H784" s="292" t="s">
        <v>778</v>
      </c>
      <c r="I784" s="292">
        <v>11201</v>
      </c>
      <c r="J784" s="293" t="s">
        <v>1627</v>
      </c>
      <c r="K784" s="293" t="s">
        <v>1872</v>
      </c>
      <c r="L784" s="293" t="s">
        <v>1408</v>
      </c>
      <c r="M784" s="294">
        <v>20240</v>
      </c>
      <c r="N784" s="280">
        <v>10183539.419593116</v>
      </c>
      <c r="O784" s="280">
        <v>467043.20000000007</v>
      </c>
      <c r="P784" s="296"/>
      <c r="Q784" s="296"/>
      <c r="R784" s="295">
        <f t="shared" si="37"/>
        <v>10650582.619593116</v>
      </c>
      <c r="S784" s="295"/>
      <c r="T784" s="295"/>
      <c r="U784" s="253">
        <v>25</v>
      </c>
      <c r="V784" s="253">
        <v>4</v>
      </c>
      <c r="W784" s="253">
        <v>1963</v>
      </c>
      <c r="X784" s="282"/>
      <c r="AA784" s="280"/>
    </row>
    <row r="785" spans="1:29" ht="27.6" customHeight="1" x14ac:dyDescent="0.35">
      <c r="A785" s="420"/>
      <c r="B785" s="289" t="s">
        <v>727</v>
      </c>
      <c r="C785" s="289" t="s">
        <v>2725</v>
      </c>
      <c r="D785" s="352" t="s">
        <v>2949</v>
      </c>
      <c r="E785" s="299" t="s">
        <v>1972</v>
      </c>
      <c r="F785" s="291" t="s">
        <v>1283</v>
      </c>
      <c r="G785" s="292" t="s">
        <v>1990</v>
      </c>
      <c r="H785" s="292" t="s">
        <v>778</v>
      </c>
      <c r="I785" s="292">
        <v>11201</v>
      </c>
      <c r="J785" s="293" t="s">
        <v>726</v>
      </c>
      <c r="K785" s="293" t="s">
        <v>981</v>
      </c>
      <c r="L785" s="293" t="s">
        <v>1542</v>
      </c>
      <c r="M785" s="294">
        <v>69200</v>
      </c>
      <c r="N785" s="280">
        <v>31059795.229759</v>
      </c>
      <c r="O785" s="280">
        <v>1611299.04</v>
      </c>
      <c r="P785" s="296"/>
      <c r="Q785" s="296"/>
      <c r="R785" s="295">
        <f t="shared" si="37"/>
        <v>32671094.269758999</v>
      </c>
      <c r="S785" s="295"/>
      <c r="T785" s="295"/>
      <c r="U785" s="253">
        <v>25</v>
      </c>
      <c r="V785" s="253">
        <v>4</v>
      </c>
      <c r="W785" s="253">
        <v>1953</v>
      </c>
      <c r="X785" s="282"/>
      <c r="AA785" s="280"/>
    </row>
    <row r="786" spans="1:29" ht="27.6" customHeight="1" x14ac:dyDescent="0.35">
      <c r="A786" s="420"/>
      <c r="B786" s="289" t="s">
        <v>518</v>
      </c>
      <c r="C786" s="289" t="s">
        <v>2725</v>
      </c>
      <c r="D786" s="352" t="s">
        <v>2947</v>
      </c>
      <c r="E786" s="299" t="s">
        <v>374</v>
      </c>
      <c r="F786" s="291" t="s">
        <v>375</v>
      </c>
      <c r="G786" s="292" t="s">
        <v>1990</v>
      </c>
      <c r="H786" s="292" t="s">
        <v>778</v>
      </c>
      <c r="I786" s="292">
        <v>11201</v>
      </c>
      <c r="J786" s="293" t="s">
        <v>519</v>
      </c>
      <c r="K786" s="293" t="s">
        <v>1872</v>
      </c>
      <c r="L786" s="293" t="s">
        <v>1683</v>
      </c>
      <c r="M786" s="294">
        <v>209000</v>
      </c>
      <c r="N786" s="280">
        <v>91991306.090324491</v>
      </c>
      <c r="O786" s="280">
        <v>5563652.1200000001</v>
      </c>
      <c r="P786" s="296"/>
      <c r="Q786" s="296"/>
      <c r="R786" s="295">
        <f t="shared" si="37"/>
        <v>97554958.210324496</v>
      </c>
      <c r="S786" s="295"/>
      <c r="T786" s="295"/>
      <c r="U786" s="253">
        <v>25</v>
      </c>
      <c r="V786" s="253">
        <v>4</v>
      </c>
      <c r="W786" s="253">
        <v>1920</v>
      </c>
      <c r="X786" s="282"/>
      <c r="AA786" s="280"/>
    </row>
    <row r="787" spans="1:29" ht="27.6" customHeight="1" x14ac:dyDescent="0.35">
      <c r="A787" s="420"/>
      <c r="B787" s="289" t="s">
        <v>2745</v>
      </c>
      <c r="C787" s="289"/>
      <c r="D787" s="352" t="s">
        <v>2983</v>
      </c>
      <c r="E787" s="299" t="s">
        <v>2746</v>
      </c>
      <c r="F787" s="395" t="s">
        <v>2744</v>
      </c>
      <c r="G787" s="292" t="s">
        <v>1990</v>
      </c>
      <c r="H787" s="292" t="s">
        <v>778</v>
      </c>
      <c r="I787" s="292">
        <v>11201</v>
      </c>
      <c r="J787" s="392" t="s">
        <v>2743</v>
      </c>
      <c r="K787" s="293" t="s">
        <v>981</v>
      </c>
      <c r="L787" s="293" t="s">
        <v>1683</v>
      </c>
      <c r="M787" s="294">
        <v>358000</v>
      </c>
      <c r="N787" s="280">
        <v>390000000</v>
      </c>
      <c r="O787" s="280">
        <v>31200000</v>
      </c>
      <c r="P787" s="296">
        <v>4000000</v>
      </c>
      <c r="Q787" s="296"/>
      <c r="R787" s="295">
        <f t="shared" si="37"/>
        <v>425200000</v>
      </c>
      <c r="S787" s="295"/>
      <c r="T787" s="295"/>
      <c r="U787" s="253">
        <v>25</v>
      </c>
      <c r="V787" s="253">
        <v>3</v>
      </c>
      <c r="W787" s="253">
        <v>2018</v>
      </c>
      <c r="X787" s="297">
        <v>1</v>
      </c>
      <c r="Y787" s="297">
        <v>1</v>
      </c>
      <c r="AA787" s="280"/>
    </row>
    <row r="788" spans="1:29" ht="27.6" customHeight="1" x14ac:dyDescent="0.35">
      <c r="A788" s="426"/>
      <c r="B788" s="289" t="s">
        <v>2580</v>
      </c>
      <c r="C788" s="289" t="s">
        <v>2725</v>
      </c>
      <c r="D788" s="289" t="s">
        <v>2861</v>
      </c>
      <c r="E788" s="299" t="s">
        <v>1344</v>
      </c>
      <c r="F788" s="291" t="s">
        <v>1346</v>
      </c>
      <c r="G788" s="292" t="s">
        <v>337</v>
      </c>
      <c r="H788" s="292" t="s">
        <v>778</v>
      </c>
      <c r="I788" s="292">
        <v>10016</v>
      </c>
      <c r="J788" s="293" t="s">
        <v>1345</v>
      </c>
      <c r="K788" s="293" t="s">
        <v>981</v>
      </c>
      <c r="L788" s="293" t="s">
        <v>2218</v>
      </c>
      <c r="M788" s="294">
        <v>880000</v>
      </c>
      <c r="N788" s="280">
        <v>236427840.19155353</v>
      </c>
      <c r="O788" s="280">
        <v>42734452.800000004</v>
      </c>
      <c r="P788" s="296"/>
      <c r="Q788" s="296"/>
      <c r="R788" s="295">
        <f t="shared" ref="R788:R800" si="38">SUM(N788:Q788)</f>
        <v>279162292.99155354</v>
      </c>
      <c r="S788" s="295"/>
      <c r="T788" s="295"/>
      <c r="U788" s="253">
        <v>25</v>
      </c>
      <c r="V788" s="253">
        <v>4</v>
      </c>
      <c r="W788" s="253">
        <v>1935</v>
      </c>
      <c r="X788" s="282"/>
      <c r="AA788" s="280"/>
    </row>
    <row r="789" spans="1:29" s="253" customFormat="1" ht="27.6" customHeight="1" x14ac:dyDescent="0.35">
      <c r="A789" s="473"/>
      <c r="B789" s="363" t="s">
        <v>1347</v>
      </c>
      <c r="C789" s="363" t="s">
        <v>2725</v>
      </c>
      <c r="D789" s="363" t="s">
        <v>2054</v>
      </c>
      <c r="E789" s="327" t="s">
        <v>1348</v>
      </c>
      <c r="F789" s="326" t="s">
        <v>1350</v>
      </c>
      <c r="G789" s="365" t="s">
        <v>337</v>
      </c>
      <c r="H789" s="365" t="s">
        <v>778</v>
      </c>
      <c r="I789" s="365">
        <v>10024</v>
      </c>
      <c r="J789" s="350" t="s">
        <v>1349</v>
      </c>
      <c r="K789" s="350" t="s">
        <v>1364</v>
      </c>
      <c r="L789" s="350" t="s">
        <v>1247</v>
      </c>
      <c r="M789" s="366">
        <v>3800</v>
      </c>
      <c r="N789" s="281">
        <v>1018353.9419593115</v>
      </c>
      <c r="O789" s="281">
        <v>13036.34332</v>
      </c>
      <c r="P789" s="295"/>
      <c r="Q789" s="295"/>
      <c r="R789" s="295">
        <f t="shared" si="38"/>
        <v>1031390.2852793115</v>
      </c>
      <c r="S789" s="295"/>
      <c r="T789" s="295"/>
      <c r="U789" s="253">
        <v>1</v>
      </c>
      <c r="V789" s="253">
        <v>4</v>
      </c>
      <c r="W789" s="253">
        <v>1920</v>
      </c>
      <c r="X789" s="282"/>
      <c r="Z789" s="362"/>
      <c r="AA789" s="281"/>
      <c r="AB789" s="309"/>
      <c r="AC789" s="309"/>
    </row>
    <row r="790" spans="1:29" s="506" customFormat="1" ht="27.6" customHeight="1" x14ac:dyDescent="0.35">
      <c r="A790" s="501"/>
      <c r="B790" s="502" t="s">
        <v>2318</v>
      </c>
      <c r="C790" s="502"/>
      <c r="D790" s="502" t="s">
        <v>2950</v>
      </c>
      <c r="E790" s="503">
        <v>642002</v>
      </c>
      <c r="F790" s="504" t="s">
        <v>2316</v>
      </c>
      <c r="G790" s="505" t="s">
        <v>2317</v>
      </c>
      <c r="H790" s="505" t="s">
        <v>778</v>
      </c>
      <c r="I790" s="505">
        <v>11101</v>
      </c>
      <c r="J790" s="506" t="s">
        <v>522</v>
      </c>
      <c r="K790" s="506" t="s">
        <v>1872</v>
      </c>
      <c r="L790" s="506" t="s">
        <v>2315</v>
      </c>
      <c r="M790" s="507">
        <v>441488</v>
      </c>
      <c r="N790" s="508">
        <v>249176888.06400004</v>
      </c>
      <c r="O790" s="508">
        <v>8670657.0080000013</v>
      </c>
      <c r="P790" s="508"/>
      <c r="Q790" s="508"/>
      <c r="R790" s="295">
        <f t="shared" si="38"/>
        <v>257847545.07200003</v>
      </c>
      <c r="S790" s="509"/>
      <c r="T790" s="509"/>
      <c r="U790" s="381">
        <v>25</v>
      </c>
      <c r="V790" s="381">
        <v>5</v>
      </c>
      <c r="W790" s="381">
        <v>2007</v>
      </c>
      <c r="X790" s="510">
        <v>1</v>
      </c>
      <c r="Y790" s="383">
        <v>1</v>
      </c>
      <c r="Z790" s="507"/>
      <c r="AA790" s="508"/>
      <c r="AB790" s="507"/>
      <c r="AC790" s="507"/>
    </row>
    <row r="791" spans="1:29" ht="27.6" customHeight="1" x14ac:dyDescent="0.35">
      <c r="B791" s="369" t="s">
        <v>2634</v>
      </c>
      <c r="C791" s="369"/>
      <c r="D791" s="369"/>
      <c r="F791" s="307" t="s">
        <v>2632</v>
      </c>
      <c r="G791" s="308" t="s">
        <v>354</v>
      </c>
      <c r="H791" s="308" t="s">
        <v>778</v>
      </c>
      <c r="I791" s="308">
        <v>10027</v>
      </c>
      <c r="J791" s="306" t="s">
        <v>2633</v>
      </c>
      <c r="K791" s="241"/>
      <c r="L791" s="300" t="s">
        <v>1544</v>
      </c>
      <c r="M791" s="281">
        <v>0</v>
      </c>
      <c r="N791" s="281">
        <v>0</v>
      </c>
      <c r="O791" s="281">
        <v>0</v>
      </c>
      <c r="P791" s="281">
        <v>7500</v>
      </c>
      <c r="Q791" s="281"/>
      <c r="R791" s="281">
        <f t="shared" si="38"/>
        <v>7500</v>
      </c>
      <c r="S791" s="303"/>
      <c r="T791" s="310"/>
      <c r="U791" s="253"/>
      <c r="V791" s="253"/>
      <c r="W791" s="253"/>
      <c r="X791" s="282"/>
    </row>
    <row r="792" spans="1:29" ht="27.6" customHeight="1" x14ac:dyDescent="0.35">
      <c r="B792" s="289" t="s">
        <v>1694</v>
      </c>
      <c r="C792" s="289" t="s">
        <v>2725</v>
      </c>
      <c r="D792" s="289"/>
      <c r="E792" s="347">
        <v>7053014</v>
      </c>
      <c r="F792" s="291" t="s">
        <v>1696</v>
      </c>
      <c r="G792" s="292" t="s">
        <v>135</v>
      </c>
      <c r="H792" s="292" t="s">
        <v>778</v>
      </c>
      <c r="I792" s="292">
        <v>12208</v>
      </c>
      <c r="J792" s="293" t="s">
        <v>1695</v>
      </c>
      <c r="K792" s="293" t="s">
        <v>1680</v>
      </c>
      <c r="L792" s="241" t="s">
        <v>1847</v>
      </c>
      <c r="M792" s="294">
        <v>250529</v>
      </c>
      <c r="N792" s="296">
        <f>48319075</f>
        <v>48319075</v>
      </c>
      <c r="O792" s="296">
        <f>19709270</f>
        <v>19709270</v>
      </c>
      <c r="P792" s="296">
        <f>0</f>
        <v>0</v>
      </c>
      <c r="Q792" s="296"/>
      <c r="R792" s="295">
        <f t="shared" si="38"/>
        <v>68028345</v>
      </c>
      <c r="S792" s="295"/>
      <c r="T792" s="295"/>
      <c r="U792" s="253">
        <v>9</v>
      </c>
      <c r="V792" s="253">
        <v>4</v>
      </c>
      <c r="W792" s="253">
        <v>1992</v>
      </c>
      <c r="X792" s="297">
        <v>1</v>
      </c>
      <c r="Y792" s="297">
        <v>1</v>
      </c>
    </row>
    <row r="793" spans="1:29" ht="27.6" customHeight="1" x14ac:dyDescent="0.35">
      <c r="B793" s="289" t="s">
        <v>2581</v>
      </c>
      <c r="C793" s="289" t="s">
        <v>2725</v>
      </c>
      <c r="D793" s="289"/>
      <c r="E793" s="299" t="s">
        <v>169</v>
      </c>
      <c r="F793" s="291" t="s">
        <v>1698</v>
      </c>
      <c r="G793" s="292" t="s">
        <v>358</v>
      </c>
      <c r="H793" s="292" t="s">
        <v>2213</v>
      </c>
      <c r="I793" s="292">
        <v>10993</v>
      </c>
      <c r="J793" s="293" t="s">
        <v>170</v>
      </c>
      <c r="K793" s="293" t="s">
        <v>232</v>
      </c>
      <c r="L793" s="293" t="s">
        <v>1365</v>
      </c>
      <c r="M793" s="294">
        <v>330959</v>
      </c>
      <c r="N793" s="296">
        <f>61838875</f>
        <v>61838875</v>
      </c>
      <c r="O793" s="296">
        <f>0</f>
        <v>0</v>
      </c>
      <c r="P793" s="296">
        <v>0</v>
      </c>
      <c r="Q793" s="296"/>
      <c r="R793" s="295">
        <f t="shared" si="38"/>
        <v>61838875</v>
      </c>
      <c r="S793" s="295"/>
      <c r="T793" s="295"/>
      <c r="U793" s="253">
        <v>9</v>
      </c>
      <c r="V793" s="253">
        <v>4</v>
      </c>
      <c r="W793" s="253">
        <v>1994</v>
      </c>
      <c r="X793" s="297">
        <v>1</v>
      </c>
      <c r="Y793" s="297">
        <v>1</v>
      </c>
    </row>
    <row r="794" spans="1:29" ht="27.6" customHeight="1" x14ac:dyDescent="0.35">
      <c r="B794" s="289" t="s">
        <v>629</v>
      </c>
      <c r="C794" s="289" t="s">
        <v>2725</v>
      </c>
      <c r="D794" s="289"/>
      <c r="E794" s="299" t="s">
        <v>630</v>
      </c>
      <c r="F794" s="291" t="s">
        <v>632</v>
      </c>
      <c r="G794" s="292" t="s">
        <v>359</v>
      </c>
      <c r="H794" s="292" t="s">
        <v>778</v>
      </c>
      <c r="I794" s="292">
        <v>14520</v>
      </c>
      <c r="J794" s="293" t="s">
        <v>631</v>
      </c>
      <c r="K794" s="293" t="s">
        <v>1364</v>
      </c>
      <c r="L794" s="293" t="s">
        <v>1247</v>
      </c>
      <c r="M794" s="294">
        <v>82360</v>
      </c>
      <c r="N794" s="296">
        <v>38990558</v>
      </c>
      <c r="O794" s="296">
        <v>2000000</v>
      </c>
      <c r="P794" s="296">
        <f>0</f>
        <v>0</v>
      </c>
      <c r="Q794" s="296"/>
      <c r="R794" s="295">
        <f t="shared" si="38"/>
        <v>40990558</v>
      </c>
      <c r="S794" s="295"/>
      <c r="T794" s="295"/>
      <c r="U794" s="253">
        <v>9</v>
      </c>
      <c r="V794" s="253">
        <v>4</v>
      </c>
      <c r="W794" s="253">
        <v>1994</v>
      </c>
      <c r="X794" s="297">
        <v>1</v>
      </c>
      <c r="Y794" s="297">
        <v>1</v>
      </c>
    </row>
    <row r="795" spans="1:29" ht="27.6" customHeight="1" x14ac:dyDescent="0.35">
      <c r="B795" s="289" t="s">
        <v>1733</v>
      </c>
      <c r="C795" s="289" t="s">
        <v>2725</v>
      </c>
      <c r="D795" s="289"/>
      <c r="E795" s="299" t="s">
        <v>1734</v>
      </c>
      <c r="F795" s="291" t="s">
        <v>220</v>
      </c>
      <c r="G795" s="292" t="s">
        <v>221</v>
      </c>
      <c r="H795" s="292" t="s">
        <v>778</v>
      </c>
      <c r="I795" s="292">
        <v>11434</v>
      </c>
      <c r="J795" s="293" t="s">
        <v>1735</v>
      </c>
      <c r="K795" s="293" t="s">
        <v>232</v>
      </c>
      <c r="L795" s="293" t="s">
        <v>1365</v>
      </c>
      <c r="M795" s="294">
        <v>141547</v>
      </c>
      <c r="N795" s="296">
        <v>50160755</v>
      </c>
      <c r="O795" s="296">
        <v>2000000</v>
      </c>
      <c r="P795" s="296">
        <f>0</f>
        <v>0</v>
      </c>
      <c r="Q795" s="296"/>
      <c r="R795" s="295">
        <f t="shared" si="38"/>
        <v>52160755</v>
      </c>
      <c r="S795" s="295"/>
      <c r="T795" s="295"/>
      <c r="U795" s="253">
        <v>9</v>
      </c>
      <c r="V795" s="253">
        <v>4</v>
      </c>
      <c r="W795" s="253">
        <v>1993</v>
      </c>
      <c r="X795" s="297">
        <v>1</v>
      </c>
      <c r="Y795" s="297">
        <v>1</v>
      </c>
    </row>
    <row r="796" spans="1:29" ht="27.6" customHeight="1" x14ac:dyDescent="0.35">
      <c r="B796" s="289" t="s">
        <v>2307</v>
      </c>
      <c r="C796" s="289"/>
      <c r="D796" s="289"/>
      <c r="E796" s="299">
        <v>7111041</v>
      </c>
      <c r="F796" s="291" t="s">
        <v>674</v>
      </c>
      <c r="G796" s="292" t="s">
        <v>360</v>
      </c>
      <c r="H796" s="292" t="s">
        <v>778</v>
      </c>
      <c r="I796" s="292">
        <v>13830</v>
      </c>
      <c r="J796" s="293" t="s">
        <v>635</v>
      </c>
      <c r="K796" s="293" t="s">
        <v>232</v>
      </c>
      <c r="L796" s="293" t="s">
        <v>1408</v>
      </c>
      <c r="M796" s="294">
        <v>244694</v>
      </c>
      <c r="N796" s="296">
        <v>85508978</v>
      </c>
      <c r="O796" s="296">
        <v>3500000</v>
      </c>
      <c r="P796" s="296">
        <v>0</v>
      </c>
      <c r="Q796" s="296"/>
      <c r="R796" s="295">
        <f t="shared" si="38"/>
        <v>89008978</v>
      </c>
      <c r="S796" s="295"/>
      <c r="T796" s="295"/>
      <c r="U796" s="253">
        <v>9</v>
      </c>
      <c r="V796" s="253">
        <v>4</v>
      </c>
      <c r="W796" s="253">
        <v>2008</v>
      </c>
      <c r="X796" s="297">
        <v>1</v>
      </c>
      <c r="Y796" s="348">
        <v>1</v>
      </c>
    </row>
    <row r="797" spans="1:29" s="253" customFormat="1" ht="27.6" customHeight="1" x14ac:dyDescent="0.35">
      <c r="B797" s="363" t="s">
        <v>1704</v>
      </c>
      <c r="C797" s="363" t="s">
        <v>2725</v>
      </c>
      <c r="D797" s="363"/>
      <c r="E797" s="327">
        <v>71112000</v>
      </c>
      <c r="F797" s="326" t="s">
        <v>219</v>
      </c>
      <c r="G797" s="365" t="s">
        <v>802</v>
      </c>
      <c r="H797" s="365" t="s">
        <v>778</v>
      </c>
      <c r="I797" s="365">
        <v>10548</v>
      </c>
      <c r="J797" s="350" t="s">
        <v>2194</v>
      </c>
      <c r="K797" s="350" t="s">
        <v>232</v>
      </c>
      <c r="L797" s="350" t="s">
        <v>1247</v>
      </c>
      <c r="M797" s="309">
        <v>200000</v>
      </c>
      <c r="N797" s="295">
        <v>65147993</v>
      </c>
      <c r="O797" s="295">
        <f>2519864</f>
        <v>2519864</v>
      </c>
      <c r="P797" s="281"/>
      <c r="Q797" s="281"/>
      <c r="R797" s="295">
        <f t="shared" si="38"/>
        <v>67667857</v>
      </c>
      <c r="S797" s="295"/>
      <c r="T797" s="295"/>
      <c r="U797" s="253">
        <v>9</v>
      </c>
      <c r="V797" s="253">
        <v>4</v>
      </c>
      <c r="W797" s="253">
        <v>2001</v>
      </c>
      <c r="X797" s="297">
        <v>1</v>
      </c>
      <c r="Y797" s="297">
        <v>1</v>
      </c>
      <c r="Z797" s="362"/>
      <c r="AA797" s="362"/>
      <c r="AB797" s="309"/>
      <c r="AC797" s="309"/>
    </row>
    <row r="798" spans="1:29" ht="27.6" customHeight="1" x14ac:dyDescent="0.35">
      <c r="B798" s="289" t="s">
        <v>2037</v>
      </c>
      <c r="C798" s="289" t="s">
        <v>2725</v>
      </c>
      <c r="D798" s="289"/>
      <c r="E798" s="349">
        <v>9240700</v>
      </c>
      <c r="F798" s="291" t="s">
        <v>2038</v>
      </c>
      <c r="G798" s="292" t="s">
        <v>337</v>
      </c>
      <c r="H798" s="292" t="s">
        <v>778</v>
      </c>
      <c r="I798" s="292">
        <v>10013</v>
      </c>
      <c r="J798" s="293" t="s">
        <v>2038</v>
      </c>
      <c r="K798" s="293" t="s">
        <v>1541</v>
      </c>
      <c r="L798" s="293" t="s">
        <v>2218</v>
      </c>
      <c r="M798" s="294">
        <v>294810</v>
      </c>
      <c r="N798" s="296">
        <f>64754921*1.03</f>
        <v>66697568.630000003</v>
      </c>
      <c r="O798" s="296">
        <f>0</f>
        <v>0</v>
      </c>
      <c r="P798" s="296">
        <f>0</f>
        <v>0</v>
      </c>
      <c r="Q798" s="296"/>
      <c r="R798" s="295">
        <f t="shared" si="38"/>
        <v>66697568.630000003</v>
      </c>
      <c r="S798" s="295"/>
      <c r="T798" s="295"/>
      <c r="U798" s="253"/>
      <c r="V798" s="253"/>
      <c r="W798" s="253"/>
      <c r="X798" s="282"/>
    </row>
    <row r="799" spans="1:29" ht="27.6" customHeight="1" x14ac:dyDescent="0.35">
      <c r="B799" s="289" t="s">
        <v>2353</v>
      </c>
      <c r="C799" s="289"/>
      <c r="D799" s="289"/>
      <c r="E799" s="299">
        <v>1007777</v>
      </c>
      <c r="F799" s="291" t="s">
        <v>2351</v>
      </c>
      <c r="G799" s="292" t="s">
        <v>2352</v>
      </c>
      <c r="H799" s="292" t="s">
        <v>778</v>
      </c>
      <c r="I799" s="292">
        <v>10035</v>
      </c>
      <c r="J799" s="241" t="s">
        <v>538</v>
      </c>
      <c r="K799" s="241" t="s">
        <v>538</v>
      </c>
      <c r="L799" s="367" t="s">
        <v>2356</v>
      </c>
      <c r="M799" s="309">
        <v>274500</v>
      </c>
      <c r="N799" s="281">
        <v>138442867</v>
      </c>
      <c r="O799" s="310">
        <v>0</v>
      </c>
      <c r="P799" s="310">
        <v>0</v>
      </c>
      <c r="Q799" s="310"/>
      <c r="R799" s="295">
        <f t="shared" si="38"/>
        <v>138442867</v>
      </c>
      <c r="S799" s="281"/>
      <c r="T799" s="281"/>
      <c r="U799" s="253">
        <v>9</v>
      </c>
      <c r="V799" s="253">
        <v>4</v>
      </c>
      <c r="W799" s="253">
        <v>1998</v>
      </c>
      <c r="X799" s="297">
        <v>1</v>
      </c>
      <c r="Y799" s="348">
        <v>0.8</v>
      </c>
    </row>
    <row r="800" spans="1:29" s="253" customFormat="1" ht="42.75" customHeight="1" x14ac:dyDescent="0.35">
      <c r="B800" s="524" t="s">
        <v>2579</v>
      </c>
      <c r="C800" s="524"/>
      <c r="D800" s="524"/>
      <c r="E800" s="327">
        <v>100888</v>
      </c>
      <c r="F800" s="326" t="s">
        <v>2514</v>
      </c>
      <c r="G800" s="365" t="s">
        <v>2511</v>
      </c>
      <c r="H800" s="365" t="s">
        <v>778</v>
      </c>
      <c r="I800" s="365">
        <v>11213</v>
      </c>
      <c r="J800" s="365" t="s">
        <v>538</v>
      </c>
      <c r="K800" s="365" t="s">
        <v>538</v>
      </c>
      <c r="L800" s="282" t="s">
        <v>2512</v>
      </c>
      <c r="M800" s="309">
        <v>460852</v>
      </c>
      <c r="N800" s="281">
        <v>300636572</v>
      </c>
      <c r="O800" s="281">
        <v>43867070</v>
      </c>
      <c r="Q800" s="281">
        <v>140510520</v>
      </c>
      <c r="R800" s="295">
        <f t="shared" si="38"/>
        <v>485014162</v>
      </c>
      <c r="S800" s="310"/>
      <c r="T800" s="310"/>
      <c r="U800" s="400">
        <v>9</v>
      </c>
      <c r="V800" s="253">
        <v>6</v>
      </c>
      <c r="W800" s="525" t="s">
        <v>2522</v>
      </c>
      <c r="X800" s="297">
        <v>0.8</v>
      </c>
      <c r="Z800" s="362"/>
      <c r="AA800" s="362"/>
      <c r="AB800" s="309"/>
      <c r="AC800" s="309"/>
    </row>
    <row r="801" spans="1:223" s="253" customFormat="1" ht="27.6" customHeight="1" x14ac:dyDescent="0.35">
      <c r="B801" s="524" t="s">
        <v>2578</v>
      </c>
      <c r="C801" s="524"/>
      <c r="D801" s="524"/>
      <c r="E801" s="327">
        <v>100889</v>
      </c>
      <c r="F801" s="326" t="s">
        <v>2513</v>
      </c>
      <c r="G801" s="365" t="s">
        <v>2511</v>
      </c>
      <c r="H801" s="365" t="s">
        <v>778</v>
      </c>
      <c r="I801" s="365">
        <v>11213</v>
      </c>
      <c r="J801" s="365" t="s">
        <v>2515</v>
      </c>
      <c r="K801" s="365" t="s">
        <v>2515</v>
      </c>
      <c r="L801" s="282" t="s">
        <v>2516</v>
      </c>
      <c r="M801" s="719"/>
      <c r="N801" s="720"/>
      <c r="O801" s="720"/>
      <c r="P801" s="281"/>
      <c r="Q801" s="281"/>
      <c r="R801" s="310"/>
      <c r="S801" s="310"/>
      <c r="T801" s="310"/>
      <c r="U801" s="400"/>
      <c r="W801" s="400"/>
      <c r="X801" s="282"/>
      <c r="Z801" s="362"/>
      <c r="AA801" s="362"/>
      <c r="AB801" s="309"/>
      <c r="AC801" s="309"/>
    </row>
    <row r="802" spans="1:223" s="253" customFormat="1" ht="27.6" customHeight="1" x14ac:dyDescent="0.35">
      <c r="B802" s="524" t="s">
        <v>2577</v>
      </c>
      <c r="C802" s="524"/>
      <c r="D802" s="524"/>
      <c r="E802" s="327">
        <v>100890</v>
      </c>
      <c r="F802" s="326" t="s">
        <v>2517</v>
      </c>
      <c r="G802" s="365" t="s">
        <v>2511</v>
      </c>
      <c r="H802" s="365" t="s">
        <v>778</v>
      </c>
      <c r="I802" s="365">
        <v>11213</v>
      </c>
      <c r="J802" s="365" t="s">
        <v>2518</v>
      </c>
      <c r="K802" s="365" t="s">
        <v>2518</v>
      </c>
      <c r="L802" s="282" t="s">
        <v>2519</v>
      </c>
      <c r="M802" s="309">
        <v>36457</v>
      </c>
      <c r="N802" s="281">
        <v>7167529</v>
      </c>
      <c r="O802" s="281">
        <v>591292</v>
      </c>
      <c r="P802" s="281"/>
      <c r="Q802" s="281">
        <v>4607103</v>
      </c>
      <c r="R802" s="295">
        <f t="shared" ref="R802:R805" si="39">SUM(N802:Q802)</f>
        <v>12365924</v>
      </c>
      <c r="S802" s="310"/>
      <c r="T802" s="310"/>
      <c r="U802" s="400">
        <v>9</v>
      </c>
      <c r="V802" s="253">
        <v>6</v>
      </c>
      <c r="W802" s="400">
        <v>2001</v>
      </c>
      <c r="X802" s="282"/>
      <c r="Z802" s="362"/>
      <c r="AA802" s="362"/>
      <c r="AB802" s="309"/>
      <c r="AC802" s="309"/>
    </row>
    <row r="803" spans="1:223" s="253" customFormat="1" ht="27.6" customHeight="1" x14ac:dyDescent="0.35">
      <c r="B803" s="524" t="s">
        <v>2576</v>
      </c>
      <c r="C803" s="524"/>
      <c r="D803" s="524"/>
      <c r="E803" s="327">
        <v>100891</v>
      </c>
      <c r="F803" s="374" t="s">
        <v>2636</v>
      </c>
      <c r="G803" s="365" t="s">
        <v>2511</v>
      </c>
      <c r="H803" s="365" t="s">
        <v>778</v>
      </c>
      <c r="I803" s="365">
        <v>11213</v>
      </c>
      <c r="J803" s="365" t="s">
        <v>2520</v>
      </c>
      <c r="K803" s="365" t="s">
        <v>2520</v>
      </c>
      <c r="L803" s="282" t="s">
        <v>2468</v>
      </c>
      <c r="M803" s="309">
        <v>3020</v>
      </c>
      <c r="N803" s="281">
        <v>994500</v>
      </c>
      <c r="O803" s="281">
        <v>165000</v>
      </c>
      <c r="P803" s="281"/>
      <c r="Q803" s="281">
        <v>868428</v>
      </c>
      <c r="R803" s="295">
        <f t="shared" si="39"/>
        <v>2027928</v>
      </c>
      <c r="S803" s="310"/>
      <c r="T803" s="310"/>
      <c r="U803" s="400">
        <v>9</v>
      </c>
      <c r="V803" s="253">
        <v>6</v>
      </c>
      <c r="W803" s="400">
        <v>2001</v>
      </c>
      <c r="X803" s="282"/>
      <c r="Z803" s="362"/>
      <c r="AA803" s="362"/>
      <c r="AB803" s="309"/>
      <c r="AC803" s="309"/>
    </row>
    <row r="804" spans="1:223" s="253" customFormat="1" ht="27.6" customHeight="1" x14ac:dyDescent="0.35">
      <c r="B804" s="524" t="s">
        <v>2575</v>
      </c>
      <c r="C804" s="524"/>
      <c r="D804" s="524"/>
      <c r="E804" s="327">
        <v>100892</v>
      </c>
      <c r="F804" s="326" t="s">
        <v>2521</v>
      </c>
      <c r="G804" s="365" t="s">
        <v>2511</v>
      </c>
      <c r="H804" s="365" t="s">
        <v>778</v>
      </c>
      <c r="I804" s="365">
        <v>11213</v>
      </c>
      <c r="J804" s="365" t="s">
        <v>1541</v>
      </c>
      <c r="K804" s="365" t="s">
        <v>2635</v>
      </c>
      <c r="L804" s="282" t="s">
        <v>2468</v>
      </c>
      <c r="M804" s="309">
        <v>3020</v>
      </c>
      <c r="N804" s="281">
        <v>992817</v>
      </c>
      <c r="O804" s="281">
        <v>162225</v>
      </c>
      <c r="P804" s="281"/>
      <c r="Q804" s="281">
        <v>1104000</v>
      </c>
      <c r="R804" s="295">
        <f t="shared" si="39"/>
        <v>2259042</v>
      </c>
      <c r="S804" s="310"/>
      <c r="T804" s="310"/>
      <c r="U804" s="400">
        <v>9</v>
      </c>
      <c r="V804" s="253">
        <v>6</v>
      </c>
      <c r="W804" s="400">
        <v>2001</v>
      </c>
      <c r="X804" s="282"/>
      <c r="Z804" s="362"/>
      <c r="AA804" s="362"/>
      <c r="AB804" s="309"/>
      <c r="AC804" s="309"/>
    </row>
    <row r="805" spans="1:223" s="253" customFormat="1" ht="27.6" customHeight="1" x14ac:dyDescent="0.35">
      <c r="B805" s="524" t="s">
        <v>2639</v>
      </c>
      <c r="C805" s="524"/>
      <c r="D805" s="524"/>
      <c r="E805" s="327">
        <v>100893</v>
      </c>
      <c r="F805" s="326" t="s">
        <v>2640</v>
      </c>
      <c r="G805" s="365" t="s">
        <v>2511</v>
      </c>
      <c r="H805" s="365" t="s">
        <v>778</v>
      </c>
      <c r="I805" s="365">
        <v>11214</v>
      </c>
      <c r="J805" s="365" t="s">
        <v>2641</v>
      </c>
      <c r="K805" s="365" t="s">
        <v>2642</v>
      </c>
      <c r="L805" s="282" t="s">
        <v>1450</v>
      </c>
      <c r="M805" s="309">
        <v>5963</v>
      </c>
      <c r="N805" s="281">
        <v>12088301</v>
      </c>
      <c r="O805" s="281">
        <v>51300</v>
      </c>
      <c r="R805" s="295">
        <f t="shared" si="39"/>
        <v>12139601</v>
      </c>
      <c r="S805" s="521"/>
      <c r="U805" s="400">
        <v>9</v>
      </c>
      <c r="V805" s="253">
        <v>6</v>
      </c>
      <c r="W805" s="400">
        <v>2005</v>
      </c>
      <c r="Z805" s="362"/>
      <c r="AA805" s="362"/>
      <c r="AB805" s="309"/>
      <c r="AC805" s="309"/>
    </row>
    <row r="806" spans="1:223" ht="27.6" customHeight="1" x14ac:dyDescent="0.35">
      <c r="B806" s="241"/>
      <c r="C806" s="241"/>
      <c r="D806" s="241"/>
      <c r="E806" s="306"/>
      <c r="F806" s="307"/>
      <c r="G806" s="241"/>
      <c r="H806" s="241"/>
      <c r="I806" s="241"/>
      <c r="J806" s="241"/>
      <c r="K806" s="241"/>
      <c r="L806" s="241"/>
      <c r="M806" s="241"/>
      <c r="N806" s="480"/>
      <c r="O806" s="480"/>
      <c r="P806" s="480"/>
      <c r="Q806" s="480"/>
      <c r="R806" s="282"/>
      <c r="S806" s="282"/>
      <c r="T806" s="282"/>
      <c r="U806" s="551"/>
      <c r="V806" s="253"/>
      <c r="W806" s="253"/>
      <c r="X806" s="253"/>
    </row>
    <row r="807" spans="1:223" ht="27.6" customHeight="1" x14ac:dyDescent="0.35">
      <c r="B807" s="241"/>
      <c r="C807" s="241"/>
      <c r="D807" s="241"/>
      <c r="E807" s="306"/>
      <c r="F807" s="307"/>
      <c r="G807" s="241"/>
      <c r="H807" s="241"/>
      <c r="I807" s="241"/>
      <c r="J807" s="241"/>
      <c r="K807" s="241"/>
      <c r="L807" s="241"/>
      <c r="M807" s="241"/>
      <c r="N807" s="480"/>
      <c r="O807" s="480"/>
      <c r="P807" s="480"/>
      <c r="Q807" s="480"/>
      <c r="R807" s="282"/>
      <c r="S807" s="282"/>
      <c r="T807" s="282"/>
      <c r="U807" s="253"/>
      <c r="V807" s="253"/>
      <c r="W807" s="253"/>
      <c r="X807" s="253"/>
    </row>
    <row r="808" spans="1:223" ht="27.6" customHeight="1" x14ac:dyDescent="0.35">
      <c r="B808" s="241"/>
      <c r="C808" s="241"/>
      <c r="D808" s="241"/>
      <c r="E808" s="306"/>
      <c r="F808" s="307"/>
      <c r="G808" s="241"/>
      <c r="H808" s="241"/>
      <c r="I808" s="241"/>
      <c r="J808" s="241"/>
      <c r="K808" s="241"/>
      <c r="L808" s="241"/>
      <c r="M808" s="241"/>
      <c r="N808" s="480"/>
      <c r="O808" s="480"/>
      <c r="P808" s="480"/>
      <c r="Q808" s="480"/>
      <c r="R808" s="282"/>
      <c r="S808" s="282"/>
      <c r="T808" s="282"/>
      <c r="U808" s="253"/>
      <c r="V808" s="253"/>
      <c r="W808" s="253"/>
      <c r="X808" s="253"/>
    </row>
    <row r="809" spans="1:223" ht="27.6" customHeight="1" x14ac:dyDescent="0.35">
      <c r="B809" s="241"/>
      <c r="C809" s="241"/>
      <c r="D809" s="241"/>
      <c r="E809" s="306"/>
      <c r="F809" s="307"/>
      <c r="G809" s="241"/>
      <c r="H809" s="241"/>
      <c r="I809" s="241"/>
      <c r="J809" s="241"/>
      <c r="K809" s="241"/>
      <c r="L809" s="241"/>
      <c r="M809" s="241"/>
      <c r="N809" s="480"/>
      <c r="O809" s="480"/>
      <c r="P809" s="480"/>
      <c r="Q809" s="480"/>
      <c r="R809" s="282"/>
      <c r="S809" s="282"/>
      <c r="T809" s="282"/>
      <c r="U809" s="253"/>
      <c r="V809" s="253"/>
      <c r="W809" s="253"/>
      <c r="X809" s="253"/>
    </row>
    <row r="810" spans="1:223" s="253" customFormat="1" ht="27.6" customHeight="1" x14ac:dyDescent="0.35">
      <c r="A810" s="241"/>
      <c r="B810" s="241"/>
      <c r="C810" s="241"/>
      <c r="D810" s="241"/>
      <c r="E810" s="306"/>
      <c r="F810" s="307"/>
      <c r="G810" s="241"/>
      <c r="H810" s="241"/>
      <c r="I810" s="241"/>
      <c r="J810" s="241"/>
      <c r="K810" s="241"/>
      <c r="L810" s="241"/>
      <c r="M810" s="241"/>
      <c r="N810" s="480"/>
      <c r="O810" s="480"/>
      <c r="P810" s="480"/>
      <c r="Q810" s="480"/>
      <c r="R810" s="282"/>
      <c r="S810" s="282"/>
      <c r="T810" s="282"/>
      <c r="Z810" s="254"/>
      <c r="AA810" s="254"/>
      <c r="AB810" s="255"/>
      <c r="AC810" s="255"/>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row>
    <row r="811" spans="1:223" s="253" customFormat="1" ht="27.6" customHeight="1" x14ac:dyDescent="0.35">
      <c r="A811" s="241"/>
      <c r="B811" s="241"/>
      <c r="C811" s="241"/>
      <c r="D811" s="241"/>
      <c r="E811" s="306"/>
      <c r="F811" s="307"/>
      <c r="G811" s="241"/>
      <c r="H811" s="241"/>
      <c r="I811" s="241"/>
      <c r="J811" s="241"/>
      <c r="K811" s="241"/>
      <c r="L811" s="241"/>
      <c r="M811" s="241"/>
      <c r="N811" s="480"/>
      <c r="O811" s="480"/>
      <c r="P811" s="480"/>
      <c r="Q811" s="480"/>
      <c r="R811" s="282"/>
      <c r="S811" s="282"/>
      <c r="T811" s="282"/>
      <c r="Z811" s="254"/>
      <c r="AA811" s="254"/>
      <c r="AB811" s="255"/>
      <c r="AC811" s="255"/>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c r="HG811" s="241"/>
      <c r="HH811" s="241"/>
      <c r="HI811" s="241"/>
      <c r="HJ811" s="241"/>
      <c r="HK811" s="241"/>
      <c r="HL811" s="241"/>
      <c r="HM811" s="241"/>
      <c r="HN811" s="241"/>
      <c r="HO811" s="241"/>
    </row>
    <row r="812" spans="1:223" s="253" customFormat="1" ht="27.6" customHeight="1" x14ac:dyDescent="0.35">
      <c r="A812" s="241"/>
      <c r="B812" s="241"/>
      <c r="C812" s="241"/>
      <c r="D812" s="241"/>
      <c r="E812" s="306"/>
      <c r="F812" s="307"/>
      <c r="G812" s="241"/>
      <c r="H812" s="241"/>
      <c r="I812" s="241"/>
      <c r="J812" s="241"/>
      <c r="K812" s="241"/>
      <c r="L812" s="241"/>
      <c r="M812" s="241"/>
      <c r="N812" s="480"/>
      <c r="O812" s="480"/>
      <c r="P812" s="480"/>
      <c r="Q812" s="480"/>
      <c r="R812" s="282"/>
      <c r="S812" s="282"/>
      <c r="T812" s="282"/>
      <c r="Z812" s="254"/>
      <c r="AA812" s="254"/>
      <c r="AB812" s="255"/>
      <c r="AC812" s="255"/>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c r="HG812" s="241"/>
      <c r="HH812" s="241"/>
      <c r="HI812" s="241"/>
      <c r="HJ812" s="241"/>
      <c r="HK812" s="241"/>
      <c r="HL812" s="241"/>
      <c r="HM812" s="241"/>
      <c r="HN812" s="241"/>
      <c r="HO812" s="241"/>
    </row>
    <row r="813" spans="1:223" s="253" customFormat="1" ht="27.6" customHeight="1" x14ac:dyDescent="0.35">
      <c r="A813" s="241"/>
      <c r="B813" s="241"/>
      <c r="C813" s="241"/>
      <c r="D813" s="241"/>
      <c r="E813" s="306"/>
      <c r="F813" s="307"/>
      <c r="G813" s="241"/>
      <c r="H813" s="241"/>
      <c r="I813" s="241"/>
      <c r="J813" s="241"/>
      <c r="K813" s="241"/>
      <c r="L813" s="241"/>
      <c r="M813" s="241"/>
      <c r="N813" s="480"/>
      <c r="O813" s="480"/>
      <c r="P813" s="480"/>
      <c r="Q813" s="480"/>
      <c r="R813" s="282"/>
      <c r="S813" s="282"/>
      <c r="T813" s="282"/>
      <c r="Z813" s="254"/>
      <c r="AA813" s="254"/>
      <c r="AB813" s="255"/>
      <c r="AC813" s="255"/>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c r="HG813" s="241"/>
      <c r="HH813" s="241"/>
      <c r="HI813" s="241"/>
      <c r="HJ813" s="241"/>
      <c r="HK813" s="241"/>
      <c r="HL813" s="241"/>
      <c r="HM813" s="241"/>
      <c r="HN813" s="241"/>
      <c r="HO813" s="241"/>
    </row>
    <row r="816" spans="1:223" s="253" customFormat="1" ht="27.6" customHeight="1" x14ac:dyDescent="0.35">
      <c r="A816" s="241"/>
      <c r="B816" s="241"/>
      <c r="C816" s="241"/>
      <c r="D816" s="241"/>
      <c r="E816" s="306"/>
      <c r="F816" s="307"/>
      <c r="G816" s="241"/>
      <c r="H816" s="241"/>
      <c r="I816" s="241"/>
      <c r="J816" s="241"/>
      <c r="K816" s="241"/>
      <c r="L816" s="241"/>
      <c r="M816" s="241"/>
      <c r="N816" s="480"/>
      <c r="O816" s="480"/>
      <c r="P816" s="480"/>
      <c r="Q816" s="480"/>
      <c r="R816" s="282"/>
      <c r="S816" s="282"/>
      <c r="T816" s="282"/>
      <c r="Z816" s="254"/>
      <c r="AA816" s="254"/>
      <c r="AB816" s="255"/>
      <c r="AC816" s="255"/>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c r="HG816" s="241"/>
      <c r="HH816" s="241"/>
      <c r="HI816" s="241"/>
      <c r="HJ816" s="241"/>
      <c r="HK816" s="241"/>
      <c r="HL816" s="241"/>
      <c r="HM816" s="241"/>
      <c r="HN816" s="241"/>
      <c r="HO816" s="241"/>
    </row>
    <row r="817" spans="1:223" s="253" customFormat="1" ht="27.6" customHeight="1" x14ac:dyDescent="0.35">
      <c r="A817" s="241"/>
      <c r="B817" s="241"/>
      <c r="C817" s="241"/>
      <c r="D817" s="241"/>
      <c r="E817" s="306"/>
      <c r="F817" s="307"/>
      <c r="G817" s="241"/>
      <c r="H817" s="241"/>
      <c r="I817" s="241"/>
      <c r="J817" s="241"/>
      <c r="K817" s="241"/>
      <c r="L817" s="241"/>
      <c r="M817" s="241"/>
      <c r="N817" s="480"/>
      <c r="O817" s="480"/>
      <c r="P817" s="480"/>
      <c r="Q817" s="480"/>
      <c r="R817" s="282"/>
      <c r="S817" s="282"/>
      <c r="T817" s="282"/>
      <c r="Z817" s="254"/>
      <c r="AA817" s="254"/>
      <c r="AB817" s="255"/>
      <c r="AC817" s="255"/>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row>
    <row r="818" spans="1:223" s="253" customFormat="1" ht="27.6" customHeight="1" x14ac:dyDescent="0.35">
      <c r="A818" s="241"/>
      <c r="B818" s="241"/>
      <c r="C818" s="241"/>
      <c r="D818" s="241"/>
      <c r="E818" s="306"/>
      <c r="F818" s="307"/>
      <c r="G818" s="241"/>
      <c r="H818" s="241"/>
      <c r="I818" s="241"/>
      <c r="J818" s="241"/>
      <c r="K818" s="241"/>
      <c r="L818" s="241"/>
      <c r="M818" s="241"/>
      <c r="N818" s="480"/>
      <c r="O818" s="480"/>
      <c r="P818" s="480"/>
      <c r="Q818" s="480"/>
      <c r="R818" s="282"/>
      <c r="S818" s="282"/>
      <c r="T818" s="282"/>
      <c r="Z818" s="254"/>
      <c r="AA818" s="254"/>
      <c r="AB818" s="255"/>
      <c r="AC818" s="255"/>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row>
    <row r="820" spans="1:223" s="253" customFormat="1" ht="27.6" customHeight="1" x14ac:dyDescent="0.35">
      <c r="A820" s="241"/>
      <c r="B820" s="241"/>
      <c r="C820" s="241"/>
      <c r="D820" s="241"/>
      <c r="E820" s="306"/>
      <c r="F820" s="307"/>
      <c r="G820" s="241"/>
      <c r="H820" s="241"/>
      <c r="I820" s="241"/>
      <c r="J820" s="241"/>
      <c r="K820" s="241"/>
      <c r="L820" s="241"/>
      <c r="M820" s="241"/>
      <c r="N820" s="480"/>
      <c r="O820" s="480"/>
      <c r="P820" s="480"/>
      <c r="Q820" s="480"/>
      <c r="R820" s="282"/>
      <c r="S820" s="282"/>
      <c r="T820" s="282"/>
      <c r="Z820" s="254"/>
      <c r="AA820" s="254"/>
      <c r="AB820" s="255"/>
      <c r="AC820" s="255"/>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c r="HG820" s="241"/>
      <c r="HH820" s="241"/>
      <c r="HI820" s="241"/>
      <c r="HJ820" s="241"/>
      <c r="HK820" s="241"/>
      <c r="HL820" s="241"/>
      <c r="HM820" s="241"/>
      <c r="HN820" s="241"/>
      <c r="HO820" s="241"/>
    </row>
    <row r="821" spans="1:223" s="253" customFormat="1" ht="27.6" customHeight="1" x14ac:dyDescent="0.35">
      <c r="A821" s="241"/>
      <c r="B821" s="241"/>
      <c r="C821" s="241"/>
      <c r="D821" s="241"/>
      <c r="E821" s="306"/>
      <c r="F821" s="307"/>
      <c r="G821" s="241"/>
      <c r="H821" s="241"/>
      <c r="I821" s="241"/>
      <c r="J821" s="241"/>
      <c r="K821" s="241"/>
      <c r="L821" s="241"/>
      <c r="M821" s="241"/>
      <c r="N821" s="480"/>
      <c r="O821" s="480"/>
      <c r="P821" s="480"/>
      <c r="Q821" s="480"/>
      <c r="R821" s="282"/>
      <c r="S821" s="282"/>
      <c r="T821" s="282"/>
      <c r="Z821" s="254"/>
      <c r="AA821" s="254"/>
      <c r="AB821" s="255"/>
      <c r="AC821" s="255"/>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c r="HG821" s="241"/>
      <c r="HH821" s="241"/>
      <c r="HI821" s="241"/>
      <c r="HJ821" s="241"/>
      <c r="HK821" s="241"/>
      <c r="HL821" s="241"/>
      <c r="HM821" s="241"/>
      <c r="HN821" s="241"/>
      <c r="HO821" s="241"/>
    </row>
    <row r="880" spans="1:223" s="250" customFormat="1" ht="27.6" customHeight="1" x14ac:dyDescent="0.35">
      <c r="A880" s="241"/>
      <c r="B880" s="242"/>
      <c r="C880" s="242"/>
      <c r="D880" s="242"/>
      <c r="E880" s="243"/>
      <c r="F880" s="244"/>
      <c r="G880" s="245"/>
      <c r="H880" s="245"/>
      <c r="I880" s="245"/>
      <c r="J880" s="296"/>
      <c r="K880" s="242"/>
      <c r="L880" s="246"/>
      <c r="M880" s="246"/>
      <c r="N880" s="247"/>
      <c r="O880" s="247"/>
      <c r="P880" s="248"/>
      <c r="Q880" s="248"/>
      <c r="R880" s="295"/>
      <c r="S880" s="295"/>
      <c r="T880" s="295"/>
      <c r="V880" s="251"/>
      <c r="W880" s="251"/>
      <c r="X880" s="252"/>
      <c r="Y880" s="253"/>
      <c r="Z880" s="254"/>
      <c r="AA880" s="254"/>
      <c r="AB880" s="255"/>
      <c r="AC880" s="255"/>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c r="HG880" s="241"/>
      <c r="HH880" s="241"/>
      <c r="HI880" s="241"/>
      <c r="HJ880" s="241"/>
      <c r="HK880" s="241"/>
      <c r="HL880" s="241"/>
      <c r="HM880" s="241"/>
      <c r="HN880" s="241"/>
      <c r="HO880" s="241"/>
    </row>
    <row r="881" spans="1:223" s="250" customFormat="1" ht="27.6" customHeight="1" x14ac:dyDescent="0.35">
      <c r="A881" s="241"/>
      <c r="B881" s="242"/>
      <c r="C881" s="242"/>
      <c r="D881" s="242"/>
      <c r="E881" s="243"/>
      <c r="F881" s="244"/>
      <c r="G881" s="245"/>
      <c r="H881" s="245"/>
      <c r="I881" s="245"/>
      <c r="J881" s="296"/>
      <c r="K881" s="242"/>
      <c r="L881" s="246"/>
      <c r="M881" s="246"/>
      <c r="N881" s="247"/>
      <c r="O881" s="247"/>
      <c r="P881" s="248"/>
      <c r="Q881" s="248"/>
      <c r="R881" s="295"/>
      <c r="S881" s="295"/>
      <c r="T881" s="295"/>
      <c r="V881" s="251"/>
      <c r="W881" s="251"/>
      <c r="X881" s="252"/>
      <c r="Y881" s="253"/>
      <c r="Z881" s="254"/>
      <c r="AA881" s="254"/>
      <c r="AB881" s="255"/>
      <c r="AC881" s="255"/>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c r="HG881" s="241"/>
      <c r="HH881" s="241"/>
      <c r="HI881" s="241"/>
      <c r="HJ881" s="241"/>
      <c r="HK881" s="241"/>
      <c r="HL881" s="241"/>
      <c r="HM881" s="241"/>
      <c r="HN881" s="241"/>
      <c r="HO881" s="241"/>
    </row>
    <row r="882" spans="1:223" s="250" customFormat="1" ht="27.6" customHeight="1" x14ac:dyDescent="0.35">
      <c r="A882" s="241"/>
      <c r="B882" s="242"/>
      <c r="C882" s="242"/>
      <c r="D882" s="242"/>
      <c r="E882" s="243"/>
      <c r="F882" s="244"/>
      <c r="G882" s="245"/>
      <c r="H882" s="245"/>
      <c r="I882" s="245"/>
      <c r="J882" s="296"/>
      <c r="K882" s="242"/>
      <c r="L882" s="246"/>
      <c r="M882" s="246"/>
      <c r="N882" s="247"/>
      <c r="O882" s="247"/>
      <c r="P882" s="248"/>
      <c r="Q882" s="248"/>
      <c r="R882" s="295"/>
      <c r="S882" s="295"/>
      <c r="T882" s="295"/>
      <c r="V882" s="251"/>
      <c r="W882" s="251"/>
      <c r="X882" s="252"/>
      <c r="Y882" s="253"/>
      <c r="Z882" s="254"/>
      <c r="AA882" s="254"/>
      <c r="AB882" s="255"/>
      <c r="AC882" s="255"/>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c r="HG882" s="241"/>
      <c r="HH882" s="241"/>
      <c r="HI882" s="241"/>
      <c r="HJ882" s="241"/>
      <c r="HK882" s="241"/>
      <c r="HL882" s="241"/>
      <c r="HM882" s="241"/>
      <c r="HN882" s="241"/>
      <c r="HO882" s="241"/>
    </row>
    <row r="883" spans="1:223" s="250" customFormat="1" ht="27.6" customHeight="1" x14ac:dyDescent="0.35">
      <c r="A883" s="241"/>
      <c r="B883" s="242"/>
      <c r="C883" s="242"/>
      <c r="D883" s="242"/>
      <c r="E883" s="243"/>
      <c r="F883" s="244"/>
      <c r="G883" s="245"/>
      <c r="H883" s="245"/>
      <c r="I883" s="245"/>
      <c r="J883" s="296"/>
      <c r="K883" s="242"/>
      <c r="L883" s="246"/>
      <c r="M883" s="246"/>
      <c r="N883" s="247"/>
      <c r="O883" s="247"/>
      <c r="P883" s="248"/>
      <c r="Q883" s="248"/>
      <c r="R883" s="295"/>
      <c r="S883" s="295"/>
      <c r="T883" s="295"/>
      <c r="V883" s="251"/>
      <c r="W883" s="251"/>
      <c r="X883" s="252"/>
      <c r="Y883" s="253"/>
      <c r="Z883" s="254"/>
      <c r="AA883" s="254"/>
      <c r="AB883" s="255"/>
      <c r="AC883" s="255"/>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c r="HG883" s="241"/>
      <c r="HH883" s="241"/>
      <c r="HI883" s="241"/>
      <c r="HJ883" s="241"/>
      <c r="HK883" s="241"/>
      <c r="HL883" s="241"/>
      <c r="HM883" s="241"/>
      <c r="HN883" s="241"/>
      <c r="HO883" s="241"/>
    </row>
    <row r="884" spans="1:223" s="250" customFormat="1" ht="27.6" customHeight="1" x14ac:dyDescent="0.35">
      <c r="A884" s="241"/>
      <c r="B884" s="242"/>
      <c r="C884" s="242"/>
      <c r="D884" s="242"/>
      <c r="E884" s="243"/>
      <c r="F884" s="244"/>
      <c r="G884" s="245"/>
      <c r="H884" s="245"/>
      <c r="I884" s="245"/>
      <c r="J884" s="296"/>
      <c r="K884" s="242"/>
      <c r="L884" s="246"/>
      <c r="M884" s="246"/>
      <c r="N884" s="247"/>
      <c r="O884" s="247"/>
      <c r="P884" s="248"/>
      <c r="Q884" s="248"/>
      <c r="R884" s="295"/>
      <c r="S884" s="295"/>
      <c r="T884" s="295"/>
      <c r="V884" s="251"/>
      <c r="W884" s="251"/>
      <c r="X884" s="252"/>
      <c r="Y884" s="253"/>
      <c r="Z884" s="254"/>
      <c r="AA884" s="254"/>
      <c r="AB884" s="255"/>
      <c r="AC884" s="255"/>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c r="HG884" s="241"/>
      <c r="HH884" s="241"/>
      <c r="HI884" s="241"/>
      <c r="HJ884" s="241"/>
      <c r="HK884" s="241"/>
      <c r="HL884" s="241"/>
      <c r="HM884" s="241"/>
      <c r="HN884" s="241"/>
      <c r="HO884" s="241"/>
    </row>
    <row r="885" spans="1:223" s="250" customFormat="1" ht="27.6" customHeight="1" x14ac:dyDescent="0.35">
      <c r="A885" s="241"/>
      <c r="B885" s="242"/>
      <c r="C885" s="242"/>
      <c r="D885" s="242"/>
      <c r="E885" s="243"/>
      <c r="F885" s="244"/>
      <c r="G885" s="245"/>
      <c r="H885" s="245"/>
      <c r="I885" s="245"/>
      <c r="J885" s="296"/>
      <c r="K885" s="242"/>
      <c r="L885" s="246"/>
      <c r="M885" s="246"/>
      <c r="N885" s="247"/>
      <c r="O885" s="247"/>
      <c r="P885" s="248"/>
      <c r="Q885" s="248"/>
      <c r="R885" s="295"/>
      <c r="S885" s="295"/>
      <c r="T885" s="295"/>
      <c r="V885" s="251"/>
      <c r="W885" s="251"/>
      <c r="X885" s="252"/>
      <c r="Y885" s="253"/>
      <c r="Z885" s="254"/>
      <c r="AA885" s="254"/>
      <c r="AB885" s="255"/>
      <c r="AC885" s="255"/>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c r="HG885" s="241"/>
      <c r="HH885" s="241"/>
      <c r="HI885" s="241"/>
      <c r="HJ885" s="241"/>
      <c r="HK885" s="241"/>
      <c r="HL885" s="241"/>
      <c r="HM885" s="241"/>
      <c r="HN885" s="241"/>
      <c r="HO885" s="241"/>
    </row>
    <row r="886" spans="1:223" s="250" customFormat="1" ht="27.6" customHeight="1" x14ac:dyDescent="0.35">
      <c r="A886" s="241"/>
      <c r="B886" s="242"/>
      <c r="C886" s="242"/>
      <c r="D886" s="242"/>
      <c r="E886" s="243"/>
      <c r="F886" s="244"/>
      <c r="G886" s="245"/>
      <c r="H886" s="245"/>
      <c r="I886" s="245"/>
      <c r="J886" s="296"/>
      <c r="K886" s="242"/>
      <c r="L886" s="246"/>
      <c r="M886" s="246"/>
      <c r="N886" s="247"/>
      <c r="O886" s="247"/>
      <c r="P886" s="248"/>
      <c r="Q886" s="248"/>
      <c r="R886" s="295"/>
      <c r="S886" s="295"/>
      <c r="T886" s="295"/>
      <c r="V886" s="251"/>
      <c r="W886" s="251"/>
      <c r="X886" s="252"/>
      <c r="Y886" s="253"/>
      <c r="Z886" s="254"/>
      <c r="AA886" s="254"/>
      <c r="AB886" s="255"/>
      <c r="AC886" s="255"/>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c r="HG886" s="241"/>
      <c r="HH886" s="241"/>
      <c r="HI886" s="241"/>
      <c r="HJ886" s="241"/>
      <c r="HK886" s="241"/>
      <c r="HL886" s="241"/>
      <c r="HM886" s="241"/>
      <c r="HN886" s="241"/>
      <c r="HO886" s="241"/>
    </row>
    <row r="887" spans="1:223" s="250" customFormat="1" ht="27.6" customHeight="1" x14ac:dyDescent="0.35">
      <c r="A887" s="241"/>
      <c r="B887" s="242"/>
      <c r="C887" s="242"/>
      <c r="D887" s="242"/>
      <c r="E887" s="243"/>
      <c r="F887" s="244"/>
      <c r="G887" s="245"/>
      <c r="H887" s="245"/>
      <c r="I887" s="245"/>
      <c r="J887" s="552"/>
      <c r="K887" s="242"/>
      <c r="L887" s="246"/>
      <c r="M887" s="246"/>
      <c r="N887" s="247"/>
      <c r="O887" s="247"/>
      <c r="P887" s="248"/>
      <c r="Q887" s="248"/>
      <c r="R887" s="295"/>
      <c r="S887" s="295"/>
      <c r="T887" s="295"/>
      <c r="V887" s="251"/>
      <c r="W887" s="251"/>
      <c r="X887" s="252"/>
      <c r="Y887" s="253"/>
      <c r="Z887" s="254"/>
      <c r="AA887" s="254"/>
      <c r="AB887" s="255"/>
      <c r="AC887" s="255"/>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c r="HG887" s="241"/>
      <c r="HH887" s="241"/>
      <c r="HI887" s="241"/>
      <c r="HJ887" s="241"/>
      <c r="HK887" s="241"/>
      <c r="HL887" s="241"/>
      <c r="HM887" s="241"/>
      <c r="HN887" s="241"/>
      <c r="HO887" s="241"/>
    </row>
    <row r="888" spans="1:223" s="250" customFormat="1" ht="27.6" customHeight="1" x14ac:dyDescent="0.35">
      <c r="A888" s="241"/>
      <c r="B888" s="242"/>
      <c r="C888" s="242"/>
      <c r="D888" s="242"/>
      <c r="E888" s="243"/>
      <c r="F888" s="244"/>
      <c r="G888" s="245"/>
      <c r="H888" s="245"/>
      <c r="I888" s="245"/>
      <c r="J888" s="296"/>
      <c r="K888" s="242"/>
      <c r="L888" s="246"/>
      <c r="M888" s="246"/>
      <c r="N888" s="247"/>
      <c r="O888" s="247"/>
      <c r="P888" s="248"/>
      <c r="Q888" s="248"/>
      <c r="R888" s="295"/>
      <c r="S888" s="295"/>
      <c r="T888" s="295"/>
      <c r="V888" s="251"/>
      <c r="W888" s="251"/>
      <c r="X888" s="252"/>
      <c r="Y888" s="253"/>
      <c r="Z888" s="254"/>
      <c r="AA888" s="254"/>
      <c r="AB888" s="255"/>
      <c r="AC888" s="255"/>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c r="HG888" s="241"/>
      <c r="HH888" s="241"/>
      <c r="HI888" s="241"/>
      <c r="HJ888" s="241"/>
      <c r="HK888" s="241"/>
      <c r="HL888" s="241"/>
      <c r="HM888" s="241"/>
      <c r="HN888" s="241"/>
      <c r="HO888" s="241"/>
    </row>
    <row r="889" spans="1:223" s="250" customFormat="1" ht="27.6" customHeight="1" x14ac:dyDescent="0.35">
      <c r="A889" s="241"/>
      <c r="B889" s="242"/>
      <c r="C889" s="242"/>
      <c r="D889" s="242"/>
      <c r="E889" s="243"/>
      <c r="F889" s="244"/>
      <c r="G889" s="245"/>
      <c r="H889" s="245"/>
      <c r="I889" s="245"/>
      <c r="J889" s="296"/>
      <c r="K889" s="242"/>
      <c r="L889" s="246"/>
      <c r="M889" s="246"/>
      <c r="N889" s="247"/>
      <c r="O889" s="247"/>
      <c r="P889" s="248"/>
      <c r="Q889" s="248"/>
      <c r="R889" s="295"/>
      <c r="S889" s="295"/>
      <c r="T889" s="295"/>
      <c r="V889" s="251"/>
      <c r="W889" s="251"/>
      <c r="X889" s="252"/>
      <c r="Y889" s="253"/>
      <c r="Z889" s="254"/>
      <c r="AA889" s="254"/>
      <c r="AB889" s="255"/>
      <c r="AC889" s="255"/>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c r="HG889" s="241"/>
      <c r="HH889" s="241"/>
      <c r="HI889" s="241"/>
      <c r="HJ889" s="241"/>
      <c r="HK889" s="241"/>
      <c r="HL889" s="241"/>
      <c r="HM889" s="241"/>
      <c r="HN889" s="241"/>
      <c r="HO889" s="241"/>
    </row>
    <row r="890" spans="1:223" s="250" customFormat="1" ht="27.6" customHeight="1" x14ac:dyDescent="0.35">
      <c r="A890" s="241"/>
      <c r="B890" s="242"/>
      <c r="C890" s="242"/>
      <c r="D890" s="242"/>
      <c r="E890" s="243"/>
      <c r="F890" s="244"/>
      <c r="G890" s="245"/>
      <c r="H890" s="245"/>
      <c r="I890" s="245"/>
      <c r="J890" s="296"/>
      <c r="K890" s="242"/>
      <c r="L890" s="246"/>
      <c r="M890" s="246"/>
      <c r="N890" s="247"/>
      <c r="O890" s="247"/>
      <c r="P890" s="248"/>
      <c r="Q890" s="248"/>
      <c r="R890" s="295"/>
      <c r="S890" s="295"/>
      <c r="T890" s="295"/>
      <c r="V890" s="251"/>
      <c r="W890" s="251"/>
      <c r="X890" s="252"/>
      <c r="Y890" s="253"/>
      <c r="Z890" s="254"/>
      <c r="AA890" s="254"/>
      <c r="AB890" s="255"/>
      <c r="AC890" s="255"/>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c r="HG890" s="241"/>
      <c r="HH890" s="241"/>
      <c r="HI890" s="241"/>
      <c r="HJ890" s="241"/>
      <c r="HK890" s="241"/>
      <c r="HL890" s="241"/>
      <c r="HM890" s="241"/>
      <c r="HN890" s="241"/>
      <c r="HO890" s="241"/>
    </row>
    <row r="891" spans="1:223" s="250" customFormat="1" ht="27.6" customHeight="1" x14ac:dyDescent="0.35">
      <c r="A891" s="241"/>
      <c r="B891" s="242"/>
      <c r="C891" s="242"/>
      <c r="D891" s="242"/>
      <c r="E891" s="243"/>
      <c r="F891" s="244"/>
      <c r="G891" s="245"/>
      <c r="H891" s="245"/>
      <c r="I891" s="245"/>
      <c r="J891" s="296"/>
      <c r="K891" s="242"/>
      <c r="L891" s="246"/>
      <c r="M891" s="246"/>
      <c r="N891" s="247"/>
      <c r="O891" s="247"/>
      <c r="P891" s="248"/>
      <c r="Q891" s="248"/>
      <c r="R891" s="295"/>
      <c r="S891" s="295"/>
      <c r="T891" s="295"/>
      <c r="V891" s="251"/>
      <c r="W891" s="251"/>
      <c r="X891" s="252"/>
      <c r="Y891" s="253"/>
      <c r="Z891" s="254"/>
      <c r="AA891" s="254"/>
      <c r="AB891" s="255"/>
      <c r="AC891" s="255"/>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c r="HG891" s="241"/>
      <c r="HH891" s="241"/>
      <c r="HI891" s="241"/>
      <c r="HJ891" s="241"/>
      <c r="HK891" s="241"/>
      <c r="HL891" s="241"/>
      <c r="HM891" s="241"/>
      <c r="HN891" s="241"/>
      <c r="HO891" s="241"/>
    </row>
    <row r="892" spans="1:223" s="250" customFormat="1" ht="27.6" customHeight="1" x14ac:dyDescent="0.35">
      <c r="A892" s="241"/>
      <c r="B892" s="242"/>
      <c r="C892" s="242"/>
      <c r="D892" s="242"/>
      <c r="E892" s="243"/>
      <c r="F892" s="244"/>
      <c r="G892" s="245"/>
      <c r="H892" s="245"/>
      <c r="I892" s="245"/>
      <c r="J892" s="296"/>
      <c r="K892" s="242"/>
      <c r="L892" s="246"/>
      <c r="M892" s="246"/>
      <c r="N892" s="247"/>
      <c r="O892" s="247"/>
      <c r="P892" s="248"/>
      <c r="Q892" s="248"/>
      <c r="R892" s="295"/>
      <c r="S892" s="295"/>
      <c r="T892" s="295"/>
      <c r="V892" s="251"/>
      <c r="W892" s="251"/>
      <c r="X892" s="252"/>
      <c r="Y892" s="253"/>
      <c r="Z892" s="254"/>
      <c r="AA892" s="254"/>
      <c r="AB892" s="255"/>
      <c r="AC892" s="255"/>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c r="HG892" s="241"/>
      <c r="HH892" s="241"/>
      <c r="HI892" s="241"/>
      <c r="HJ892" s="241"/>
      <c r="HK892" s="241"/>
      <c r="HL892" s="241"/>
      <c r="HM892" s="241"/>
      <c r="HN892" s="241"/>
      <c r="HO892" s="241"/>
    </row>
    <row r="893" spans="1:223" s="250" customFormat="1" ht="27.6" customHeight="1" x14ac:dyDescent="0.35">
      <c r="A893" s="241"/>
      <c r="B893" s="242"/>
      <c r="C893" s="242"/>
      <c r="D893" s="242"/>
      <c r="E893" s="243"/>
      <c r="F893" s="244"/>
      <c r="G893" s="245"/>
      <c r="H893" s="245"/>
      <c r="I893" s="245"/>
      <c r="J893" s="296"/>
      <c r="K893" s="242"/>
      <c r="L893" s="246"/>
      <c r="M893" s="246"/>
      <c r="N893" s="247"/>
      <c r="O893" s="247"/>
      <c r="P893" s="248"/>
      <c r="Q893" s="248"/>
      <c r="R893" s="295"/>
      <c r="S893" s="295"/>
      <c r="T893" s="295"/>
      <c r="V893" s="251"/>
      <c r="W893" s="251"/>
      <c r="X893" s="252"/>
      <c r="Y893" s="253"/>
      <c r="Z893" s="254"/>
      <c r="AA893" s="254"/>
      <c r="AB893" s="255"/>
      <c r="AC893" s="255"/>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c r="HG893" s="241"/>
      <c r="HH893" s="241"/>
      <c r="HI893" s="241"/>
      <c r="HJ893" s="241"/>
      <c r="HK893" s="241"/>
      <c r="HL893" s="241"/>
      <c r="HM893" s="241"/>
      <c r="HN893" s="241"/>
      <c r="HO893" s="241"/>
    </row>
    <row r="894" spans="1:223" s="250" customFormat="1" ht="27.6" customHeight="1" x14ac:dyDescent="0.35">
      <c r="A894" s="241"/>
      <c r="B894" s="242"/>
      <c r="C894" s="242"/>
      <c r="D894" s="242"/>
      <c r="E894" s="243"/>
      <c r="F894" s="244"/>
      <c r="G894" s="245"/>
      <c r="H894" s="245"/>
      <c r="I894" s="245"/>
      <c r="J894" s="296"/>
      <c r="K894" s="242"/>
      <c r="L894" s="246"/>
      <c r="M894" s="246"/>
      <c r="N894" s="247"/>
      <c r="O894" s="247"/>
      <c r="P894" s="248"/>
      <c r="Q894" s="248"/>
      <c r="R894" s="295"/>
      <c r="S894" s="295"/>
      <c r="T894" s="295"/>
      <c r="V894" s="251"/>
      <c r="W894" s="251"/>
      <c r="X894" s="252"/>
      <c r="Y894" s="253"/>
      <c r="Z894" s="254"/>
      <c r="AA894" s="254"/>
      <c r="AB894" s="255"/>
      <c r="AC894" s="255"/>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c r="HG894" s="241"/>
      <c r="HH894" s="241"/>
      <c r="HI894" s="241"/>
      <c r="HJ894" s="241"/>
      <c r="HK894" s="241"/>
      <c r="HL894" s="241"/>
      <c r="HM894" s="241"/>
      <c r="HN894" s="241"/>
      <c r="HO894" s="241"/>
    </row>
    <row r="895" spans="1:223" s="250" customFormat="1" ht="27.6" customHeight="1" x14ac:dyDescent="0.35">
      <c r="A895" s="241"/>
      <c r="B895" s="242"/>
      <c r="C895" s="242"/>
      <c r="D895" s="242"/>
      <c r="E895" s="243"/>
      <c r="F895" s="244"/>
      <c r="G895" s="245"/>
      <c r="H895" s="245"/>
      <c r="I895" s="245"/>
      <c r="J895" s="296"/>
      <c r="K895" s="242"/>
      <c r="L895" s="246"/>
      <c r="M895" s="246"/>
      <c r="N895" s="247"/>
      <c r="O895" s="247"/>
      <c r="P895" s="248"/>
      <c r="Q895" s="248"/>
      <c r="R895" s="295"/>
      <c r="S895" s="295"/>
      <c r="T895" s="295"/>
      <c r="V895" s="251"/>
      <c r="W895" s="251"/>
      <c r="X895" s="252"/>
      <c r="Y895" s="253"/>
      <c r="Z895" s="254"/>
      <c r="AA895" s="254"/>
      <c r="AB895" s="255"/>
      <c r="AC895" s="255"/>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c r="HG895" s="241"/>
      <c r="HH895" s="241"/>
      <c r="HI895" s="241"/>
      <c r="HJ895" s="241"/>
      <c r="HK895" s="241"/>
      <c r="HL895" s="241"/>
      <c r="HM895" s="241"/>
      <c r="HN895" s="241"/>
      <c r="HO895" s="241"/>
    </row>
    <row r="896" spans="1:223" s="250" customFormat="1" ht="27.6" customHeight="1" x14ac:dyDescent="0.35">
      <c r="A896" s="241"/>
      <c r="B896" s="242"/>
      <c r="C896" s="242"/>
      <c r="D896" s="242"/>
      <c r="E896" s="243"/>
      <c r="F896" s="244"/>
      <c r="G896" s="245"/>
      <c r="H896" s="245"/>
      <c r="I896" s="245"/>
      <c r="J896" s="296"/>
      <c r="K896" s="242"/>
      <c r="L896" s="246"/>
      <c r="M896" s="246"/>
      <c r="N896" s="247"/>
      <c r="O896" s="247"/>
      <c r="P896" s="248"/>
      <c r="Q896" s="248"/>
      <c r="R896" s="295"/>
      <c r="S896" s="295"/>
      <c r="T896" s="295"/>
      <c r="V896" s="251"/>
      <c r="W896" s="251"/>
      <c r="X896" s="252"/>
      <c r="Y896" s="253"/>
      <c r="Z896" s="254"/>
      <c r="AA896" s="254"/>
      <c r="AB896" s="255"/>
      <c r="AC896" s="255"/>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c r="HG896" s="241"/>
      <c r="HH896" s="241"/>
      <c r="HI896" s="241"/>
      <c r="HJ896" s="241"/>
      <c r="HK896" s="241"/>
      <c r="HL896" s="241"/>
      <c r="HM896" s="241"/>
      <c r="HN896" s="241"/>
      <c r="HO896" s="241"/>
    </row>
    <row r="897" spans="1:223" s="250" customFormat="1" ht="27.6" customHeight="1" x14ac:dyDescent="0.35">
      <c r="A897" s="241"/>
      <c r="B897" s="242"/>
      <c r="C897" s="242"/>
      <c r="D897" s="242"/>
      <c r="E897" s="243"/>
      <c r="F897" s="244"/>
      <c r="G897" s="245"/>
      <c r="H897" s="245"/>
      <c r="I897" s="245"/>
      <c r="J897" s="296"/>
      <c r="K897" s="242"/>
      <c r="L897" s="246"/>
      <c r="M897" s="246"/>
      <c r="N897" s="247"/>
      <c r="O897" s="247"/>
      <c r="P897" s="248"/>
      <c r="Q897" s="248"/>
      <c r="R897" s="295"/>
      <c r="S897" s="295"/>
      <c r="T897" s="295"/>
      <c r="V897" s="251"/>
      <c r="W897" s="251"/>
      <c r="X897" s="252"/>
      <c r="Y897" s="253"/>
      <c r="Z897" s="254"/>
      <c r="AA897" s="254"/>
      <c r="AB897" s="255"/>
      <c r="AC897" s="255"/>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c r="HG897" s="241"/>
      <c r="HH897" s="241"/>
      <c r="HI897" s="241"/>
      <c r="HJ897" s="241"/>
      <c r="HK897" s="241"/>
      <c r="HL897" s="241"/>
      <c r="HM897" s="241"/>
      <c r="HN897" s="241"/>
      <c r="HO897" s="241"/>
    </row>
    <row r="898" spans="1:223" s="250" customFormat="1" ht="27.6" customHeight="1" x14ac:dyDescent="0.35">
      <c r="A898" s="241"/>
      <c r="B898" s="242"/>
      <c r="C898" s="242"/>
      <c r="D898" s="242"/>
      <c r="E898" s="243"/>
      <c r="F898" s="244"/>
      <c r="G898" s="245"/>
      <c r="H898" s="245"/>
      <c r="I898" s="245"/>
      <c r="J898" s="296"/>
      <c r="K898" s="242"/>
      <c r="L898" s="246"/>
      <c r="M898" s="246"/>
      <c r="N898" s="247"/>
      <c r="O898" s="247"/>
      <c r="P898" s="248"/>
      <c r="Q898" s="248"/>
      <c r="R898" s="295"/>
      <c r="S898" s="295"/>
      <c r="T898" s="295"/>
      <c r="V898" s="251"/>
      <c r="W898" s="251"/>
      <c r="X898" s="252"/>
      <c r="Y898" s="253"/>
      <c r="Z898" s="254"/>
      <c r="AA898" s="254"/>
      <c r="AB898" s="255"/>
      <c r="AC898" s="255"/>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row>
    <row r="899" spans="1:223" s="250" customFormat="1" ht="27.6" customHeight="1" x14ac:dyDescent="0.35">
      <c r="A899" s="241"/>
      <c r="B899" s="242"/>
      <c r="C899" s="242"/>
      <c r="D899" s="242"/>
      <c r="E899" s="243"/>
      <c r="F899" s="244"/>
      <c r="G899" s="245"/>
      <c r="H899" s="245"/>
      <c r="I899" s="245"/>
      <c r="J899" s="296"/>
      <c r="K899" s="242"/>
      <c r="L899" s="246"/>
      <c r="M899" s="246"/>
      <c r="N899" s="247"/>
      <c r="O899" s="247"/>
      <c r="P899" s="248"/>
      <c r="Q899" s="248"/>
      <c r="R899" s="295"/>
      <c r="S899" s="295"/>
      <c r="T899" s="295"/>
      <c r="V899" s="251"/>
      <c r="W899" s="251"/>
      <c r="X899" s="252"/>
      <c r="Y899" s="253"/>
      <c r="Z899" s="254"/>
      <c r="AA899" s="254"/>
      <c r="AB899" s="255"/>
      <c r="AC899" s="255"/>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row>
    <row r="900" spans="1:223" s="250" customFormat="1" ht="27.6" customHeight="1" x14ac:dyDescent="0.35">
      <c r="A900" s="241"/>
      <c r="B900" s="242"/>
      <c r="C900" s="242"/>
      <c r="D900" s="242"/>
      <c r="E900" s="243"/>
      <c r="F900" s="244"/>
      <c r="G900" s="245"/>
      <c r="H900" s="245"/>
      <c r="I900" s="245"/>
      <c r="J900" s="296"/>
      <c r="K900" s="242"/>
      <c r="L900" s="246"/>
      <c r="M900" s="246"/>
      <c r="N900" s="247"/>
      <c r="O900" s="247"/>
      <c r="P900" s="248"/>
      <c r="Q900" s="248"/>
      <c r="R900" s="295"/>
      <c r="S900" s="295"/>
      <c r="T900" s="295"/>
      <c r="V900" s="251"/>
      <c r="W900" s="251"/>
      <c r="X900" s="252"/>
      <c r="Y900" s="253"/>
      <c r="Z900" s="254"/>
      <c r="AA900" s="254"/>
      <c r="AB900" s="255"/>
      <c r="AC900" s="255"/>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row>
    <row r="901" spans="1:223" s="250" customFormat="1" ht="27.6" customHeight="1" x14ac:dyDescent="0.35">
      <c r="A901" s="241"/>
      <c r="B901" s="242"/>
      <c r="C901" s="242"/>
      <c r="D901" s="242"/>
      <c r="E901" s="243"/>
      <c r="F901" s="244"/>
      <c r="G901" s="245"/>
      <c r="H901" s="245"/>
      <c r="I901" s="245"/>
      <c r="J901" s="296"/>
      <c r="K901" s="242"/>
      <c r="L901" s="246"/>
      <c r="M901" s="246"/>
      <c r="N901" s="247"/>
      <c r="O901" s="247"/>
      <c r="P901" s="248"/>
      <c r="Q901" s="248"/>
      <c r="R901" s="295"/>
      <c r="S901" s="295"/>
      <c r="T901" s="295"/>
      <c r="V901" s="251"/>
      <c r="W901" s="251"/>
      <c r="X901" s="252"/>
      <c r="Y901" s="253"/>
      <c r="Z901" s="254"/>
      <c r="AA901" s="254"/>
      <c r="AB901" s="255"/>
      <c r="AC901" s="255"/>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c r="HG901" s="241"/>
      <c r="HH901" s="241"/>
      <c r="HI901" s="241"/>
      <c r="HJ901" s="241"/>
      <c r="HK901" s="241"/>
      <c r="HL901" s="241"/>
      <c r="HM901" s="241"/>
      <c r="HN901" s="241"/>
      <c r="HO901" s="241"/>
    </row>
    <row r="902" spans="1:223" s="250" customFormat="1" ht="27.6" customHeight="1" x14ac:dyDescent="0.35">
      <c r="A902" s="241"/>
      <c r="B902" s="242"/>
      <c r="C902" s="242"/>
      <c r="D902" s="242"/>
      <c r="E902" s="243"/>
      <c r="F902" s="244"/>
      <c r="G902" s="245"/>
      <c r="H902" s="245"/>
      <c r="I902" s="245"/>
      <c r="J902" s="296"/>
      <c r="K902" s="242"/>
      <c r="L902" s="246"/>
      <c r="M902" s="246"/>
      <c r="N902" s="247"/>
      <c r="O902" s="247"/>
      <c r="P902" s="248"/>
      <c r="Q902" s="248"/>
      <c r="R902" s="295"/>
      <c r="S902" s="295"/>
      <c r="T902" s="295"/>
      <c r="V902" s="251"/>
      <c r="W902" s="251"/>
      <c r="X902" s="252"/>
      <c r="Y902" s="253"/>
      <c r="Z902" s="254"/>
      <c r="AA902" s="254"/>
      <c r="AB902" s="255"/>
      <c r="AC902" s="255"/>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c r="HG902" s="241"/>
      <c r="HH902" s="241"/>
      <c r="HI902" s="241"/>
      <c r="HJ902" s="241"/>
      <c r="HK902" s="241"/>
      <c r="HL902" s="241"/>
      <c r="HM902" s="241"/>
      <c r="HN902" s="241"/>
      <c r="HO902" s="241"/>
    </row>
    <row r="903" spans="1:223" s="250" customFormat="1" ht="27.6" customHeight="1" x14ac:dyDescent="0.35">
      <c r="A903" s="241"/>
      <c r="B903" s="242"/>
      <c r="C903" s="242"/>
      <c r="D903" s="242"/>
      <c r="E903" s="243"/>
      <c r="F903" s="244"/>
      <c r="G903" s="245"/>
      <c r="H903" s="245"/>
      <c r="I903" s="245"/>
      <c r="J903" s="296"/>
      <c r="K903" s="242"/>
      <c r="L903" s="246"/>
      <c r="M903" s="246"/>
      <c r="N903" s="247"/>
      <c r="O903" s="247"/>
      <c r="P903" s="248"/>
      <c r="Q903" s="248"/>
      <c r="R903" s="295"/>
      <c r="S903" s="295"/>
      <c r="T903" s="295"/>
      <c r="V903" s="251"/>
      <c r="W903" s="251"/>
      <c r="X903" s="252"/>
      <c r="Y903" s="253"/>
      <c r="Z903" s="254"/>
      <c r="AA903" s="254"/>
      <c r="AB903" s="255"/>
      <c r="AC903" s="255"/>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c r="HG903" s="241"/>
      <c r="HH903" s="241"/>
      <c r="HI903" s="241"/>
      <c r="HJ903" s="241"/>
      <c r="HK903" s="241"/>
      <c r="HL903" s="241"/>
      <c r="HM903" s="241"/>
      <c r="HN903" s="241"/>
      <c r="HO903" s="241"/>
    </row>
    <row r="904" spans="1:223" s="250" customFormat="1" ht="27.6" customHeight="1" x14ac:dyDescent="0.35">
      <c r="A904" s="241"/>
      <c r="B904" s="242"/>
      <c r="C904" s="242"/>
      <c r="D904" s="242"/>
      <c r="E904" s="243"/>
      <c r="F904" s="244"/>
      <c r="G904" s="245"/>
      <c r="H904" s="245"/>
      <c r="I904" s="245"/>
      <c r="J904" s="296"/>
      <c r="K904" s="242"/>
      <c r="L904" s="246"/>
      <c r="M904" s="246"/>
      <c r="N904" s="247"/>
      <c r="O904" s="247"/>
      <c r="P904" s="248"/>
      <c r="Q904" s="248"/>
      <c r="R904" s="295"/>
      <c r="S904" s="295"/>
      <c r="T904" s="295"/>
      <c r="V904" s="251"/>
      <c r="W904" s="251"/>
      <c r="X904" s="252"/>
      <c r="Y904" s="253"/>
      <c r="Z904" s="254"/>
      <c r="AA904" s="254"/>
      <c r="AB904" s="255"/>
      <c r="AC904" s="255"/>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c r="HG904" s="241"/>
      <c r="HH904" s="241"/>
      <c r="HI904" s="241"/>
      <c r="HJ904" s="241"/>
      <c r="HK904" s="241"/>
      <c r="HL904" s="241"/>
      <c r="HM904" s="241"/>
      <c r="HN904" s="241"/>
      <c r="HO904" s="241"/>
    </row>
    <row r="905" spans="1:223" s="250" customFormat="1" ht="27.6" customHeight="1" x14ac:dyDescent="0.35">
      <c r="A905" s="241"/>
      <c r="B905" s="242"/>
      <c r="C905" s="242"/>
      <c r="D905" s="242"/>
      <c r="E905" s="243"/>
      <c r="F905" s="244"/>
      <c r="G905" s="245"/>
      <c r="H905" s="245"/>
      <c r="I905" s="245"/>
      <c r="J905" s="296"/>
      <c r="K905" s="242"/>
      <c r="L905" s="246"/>
      <c r="M905" s="246"/>
      <c r="N905" s="247"/>
      <c r="O905" s="247"/>
      <c r="P905" s="248"/>
      <c r="Q905" s="248"/>
      <c r="R905" s="295"/>
      <c r="S905" s="295"/>
      <c r="T905" s="295"/>
      <c r="V905" s="251"/>
      <c r="W905" s="251"/>
      <c r="X905" s="252"/>
      <c r="Y905" s="253"/>
      <c r="Z905" s="254"/>
      <c r="AA905" s="254"/>
      <c r="AB905" s="255"/>
      <c r="AC905" s="255"/>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c r="HG905" s="241"/>
      <c r="HH905" s="241"/>
      <c r="HI905" s="241"/>
      <c r="HJ905" s="241"/>
      <c r="HK905" s="241"/>
      <c r="HL905" s="241"/>
      <c r="HM905" s="241"/>
      <c r="HN905" s="241"/>
      <c r="HO905" s="241"/>
    </row>
    <row r="906" spans="1:223" s="250" customFormat="1" ht="27.6" customHeight="1" x14ac:dyDescent="0.35">
      <c r="A906" s="241"/>
      <c r="B906" s="242"/>
      <c r="C906" s="242"/>
      <c r="D906" s="242"/>
      <c r="E906" s="243"/>
      <c r="F906" s="244"/>
      <c r="G906" s="245"/>
      <c r="H906" s="245"/>
      <c r="I906" s="245"/>
      <c r="J906" s="296"/>
      <c r="K906" s="242"/>
      <c r="L906" s="246"/>
      <c r="M906" s="246"/>
      <c r="N906" s="247"/>
      <c r="O906" s="247"/>
      <c r="P906" s="248"/>
      <c r="Q906" s="248"/>
      <c r="R906" s="295"/>
      <c r="S906" s="295"/>
      <c r="T906" s="295"/>
      <c r="V906" s="251"/>
      <c r="W906" s="251"/>
      <c r="X906" s="252"/>
      <c r="Y906" s="253"/>
      <c r="Z906" s="254"/>
      <c r="AA906" s="254"/>
      <c r="AB906" s="255"/>
      <c r="AC906" s="255"/>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c r="HG906" s="241"/>
      <c r="HH906" s="241"/>
      <c r="HI906" s="241"/>
      <c r="HJ906" s="241"/>
      <c r="HK906" s="241"/>
      <c r="HL906" s="241"/>
      <c r="HM906" s="241"/>
      <c r="HN906" s="241"/>
      <c r="HO906" s="241"/>
    </row>
    <row r="907" spans="1:223" s="250" customFormat="1" ht="27.6" customHeight="1" x14ac:dyDescent="0.35">
      <c r="A907" s="241"/>
      <c r="B907" s="242"/>
      <c r="C907" s="242"/>
      <c r="D907" s="242"/>
      <c r="E907" s="243"/>
      <c r="F907" s="244"/>
      <c r="G907" s="245"/>
      <c r="H907" s="245"/>
      <c r="I907" s="245"/>
      <c r="J907" s="296"/>
      <c r="K907" s="242"/>
      <c r="L907" s="246"/>
      <c r="M907" s="246"/>
      <c r="N907" s="247"/>
      <c r="O907" s="247"/>
      <c r="P907" s="248"/>
      <c r="Q907" s="248"/>
      <c r="R907" s="295"/>
      <c r="S907" s="295"/>
      <c r="T907" s="295"/>
      <c r="V907" s="251"/>
      <c r="W907" s="251"/>
      <c r="X907" s="252"/>
      <c r="Y907" s="253"/>
      <c r="Z907" s="254"/>
      <c r="AA907" s="254"/>
      <c r="AB907" s="255"/>
      <c r="AC907" s="255"/>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c r="HG907" s="241"/>
      <c r="HH907" s="241"/>
      <c r="HI907" s="241"/>
      <c r="HJ907" s="241"/>
      <c r="HK907" s="241"/>
      <c r="HL907" s="241"/>
      <c r="HM907" s="241"/>
      <c r="HN907" s="241"/>
      <c r="HO907" s="241"/>
    </row>
    <row r="908" spans="1:223" s="250" customFormat="1" ht="27.6" customHeight="1" x14ac:dyDescent="0.35">
      <c r="A908" s="241"/>
      <c r="B908" s="242"/>
      <c r="C908" s="242"/>
      <c r="D908" s="242"/>
      <c r="E908" s="243"/>
      <c r="F908" s="244"/>
      <c r="G908" s="245"/>
      <c r="H908" s="245"/>
      <c r="I908" s="245"/>
      <c r="J908" s="296"/>
      <c r="K908" s="242"/>
      <c r="L908" s="246"/>
      <c r="M908" s="246"/>
      <c r="N908" s="247"/>
      <c r="O908" s="247"/>
      <c r="P908" s="248"/>
      <c r="Q908" s="248"/>
      <c r="R908" s="295"/>
      <c r="S908" s="295"/>
      <c r="T908" s="295"/>
      <c r="V908" s="251"/>
      <c r="W908" s="251"/>
      <c r="X908" s="252"/>
      <c r="Y908" s="253"/>
      <c r="Z908" s="254"/>
      <c r="AA908" s="254"/>
      <c r="AB908" s="255"/>
      <c r="AC908" s="255"/>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c r="HG908" s="241"/>
      <c r="HH908" s="241"/>
      <c r="HI908" s="241"/>
      <c r="HJ908" s="241"/>
      <c r="HK908" s="241"/>
      <c r="HL908" s="241"/>
      <c r="HM908" s="241"/>
      <c r="HN908" s="241"/>
      <c r="HO908" s="241"/>
    </row>
    <row r="909" spans="1:223" s="250" customFormat="1" ht="27.6" customHeight="1" x14ac:dyDescent="0.35">
      <c r="A909" s="241"/>
      <c r="B909" s="242"/>
      <c r="C909" s="242"/>
      <c r="D909" s="242"/>
      <c r="E909" s="243"/>
      <c r="F909" s="244"/>
      <c r="G909" s="245"/>
      <c r="H909" s="245"/>
      <c r="I909" s="245"/>
      <c r="J909" s="296"/>
      <c r="K909" s="242"/>
      <c r="L909" s="246"/>
      <c r="M909" s="246"/>
      <c r="N909" s="247"/>
      <c r="O909" s="247"/>
      <c r="P909" s="248"/>
      <c r="Q909" s="248"/>
      <c r="R909" s="295"/>
      <c r="S909" s="295"/>
      <c r="T909" s="295"/>
      <c r="V909" s="251"/>
      <c r="W909" s="251"/>
      <c r="X909" s="252"/>
      <c r="Y909" s="253"/>
      <c r="Z909" s="254"/>
      <c r="AA909" s="254"/>
      <c r="AB909" s="255"/>
      <c r="AC909" s="255"/>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row>
    <row r="910" spans="1:223" s="250" customFormat="1" ht="27.6" customHeight="1" x14ac:dyDescent="0.35">
      <c r="A910" s="241"/>
      <c r="B910" s="242"/>
      <c r="C910" s="242"/>
      <c r="D910" s="242"/>
      <c r="E910" s="243"/>
      <c r="F910" s="244"/>
      <c r="G910" s="245"/>
      <c r="H910" s="245"/>
      <c r="I910" s="245"/>
      <c r="J910" s="296"/>
      <c r="K910" s="242"/>
      <c r="L910" s="246"/>
      <c r="M910" s="246"/>
      <c r="N910" s="247"/>
      <c r="O910" s="247"/>
      <c r="P910" s="248"/>
      <c r="Q910" s="248"/>
      <c r="R910" s="295"/>
      <c r="S910" s="295"/>
      <c r="T910" s="295"/>
      <c r="V910" s="251"/>
      <c r="W910" s="251"/>
      <c r="X910" s="252"/>
      <c r="Y910" s="253"/>
      <c r="Z910" s="254"/>
      <c r="AA910" s="254"/>
      <c r="AB910" s="255"/>
      <c r="AC910" s="255"/>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row>
    <row r="911" spans="1:223" s="250" customFormat="1" ht="27.6" customHeight="1" x14ac:dyDescent="0.35">
      <c r="A911" s="241"/>
      <c r="B911" s="242"/>
      <c r="C911" s="242"/>
      <c r="D911" s="242"/>
      <c r="E911" s="243"/>
      <c r="F911" s="244"/>
      <c r="G911" s="245"/>
      <c r="H911" s="245"/>
      <c r="I911" s="245"/>
      <c r="J911" s="296"/>
      <c r="K911" s="242"/>
      <c r="L911" s="246"/>
      <c r="M911" s="246"/>
      <c r="N911" s="247"/>
      <c r="O911" s="247"/>
      <c r="P911" s="248"/>
      <c r="Q911" s="248"/>
      <c r="R911" s="295"/>
      <c r="S911" s="295"/>
      <c r="T911" s="295"/>
      <c r="V911" s="251"/>
      <c r="W911" s="251"/>
      <c r="X911" s="252"/>
      <c r="Y911" s="253"/>
      <c r="Z911" s="254"/>
      <c r="AA911" s="254"/>
      <c r="AB911" s="255"/>
      <c r="AC911" s="255"/>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c r="HG911" s="241"/>
      <c r="HH911" s="241"/>
      <c r="HI911" s="241"/>
      <c r="HJ911" s="241"/>
      <c r="HK911" s="241"/>
      <c r="HL911" s="241"/>
      <c r="HM911" s="241"/>
      <c r="HN911" s="241"/>
      <c r="HO911" s="241"/>
    </row>
    <row r="912" spans="1:223" s="250" customFormat="1" ht="27.6" customHeight="1" x14ac:dyDescent="0.35">
      <c r="A912" s="241"/>
      <c r="B912" s="242"/>
      <c r="C912" s="242"/>
      <c r="D912" s="242"/>
      <c r="E912" s="243"/>
      <c r="F912" s="244"/>
      <c r="G912" s="245"/>
      <c r="H912" s="245"/>
      <c r="I912" s="245"/>
      <c r="J912" s="296"/>
      <c r="K912" s="242"/>
      <c r="L912" s="246"/>
      <c r="M912" s="246"/>
      <c r="N912" s="247"/>
      <c r="O912" s="247"/>
      <c r="P912" s="248"/>
      <c r="Q912" s="248"/>
      <c r="R912" s="295"/>
      <c r="S912" s="295"/>
      <c r="T912" s="295"/>
      <c r="V912" s="251"/>
      <c r="W912" s="251"/>
      <c r="X912" s="252"/>
      <c r="Y912" s="253"/>
      <c r="Z912" s="254"/>
      <c r="AA912" s="254"/>
      <c r="AB912" s="255"/>
      <c r="AC912" s="255"/>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c r="HG912" s="241"/>
      <c r="HH912" s="241"/>
      <c r="HI912" s="241"/>
      <c r="HJ912" s="241"/>
      <c r="HK912" s="241"/>
      <c r="HL912" s="241"/>
      <c r="HM912" s="241"/>
      <c r="HN912" s="241"/>
      <c r="HO912" s="241"/>
    </row>
    <row r="913" spans="1:223" s="250" customFormat="1" ht="27.6" customHeight="1" x14ac:dyDescent="0.35">
      <c r="A913" s="241"/>
      <c r="B913" s="242"/>
      <c r="C913" s="242"/>
      <c r="D913" s="242"/>
      <c r="E913" s="243"/>
      <c r="F913" s="244"/>
      <c r="G913" s="245"/>
      <c r="H913" s="245"/>
      <c r="I913" s="245"/>
      <c r="J913" s="296"/>
      <c r="K913" s="242"/>
      <c r="L913" s="246"/>
      <c r="M913" s="246"/>
      <c r="N913" s="247"/>
      <c r="O913" s="247"/>
      <c r="P913" s="248"/>
      <c r="Q913" s="248"/>
      <c r="R913" s="295"/>
      <c r="S913" s="295"/>
      <c r="T913" s="295"/>
      <c r="V913" s="251"/>
      <c r="W913" s="251"/>
      <c r="X913" s="252"/>
      <c r="Y913" s="253"/>
      <c r="Z913" s="254"/>
      <c r="AA913" s="254"/>
      <c r="AB913" s="255"/>
      <c r="AC913" s="255"/>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c r="HG913" s="241"/>
      <c r="HH913" s="241"/>
      <c r="HI913" s="241"/>
      <c r="HJ913" s="241"/>
      <c r="HK913" s="241"/>
      <c r="HL913" s="241"/>
      <c r="HM913" s="241"/>
      <c r="HN913" s="241"/>
      <c r="HO913" s="241"/>
    </row>
    <row r="914" spans="1:223" s="250" customFormat="1" ht="27.6" customHeight="1" x14ac:dyDescent="0.35">
      <c r="A914" s="241"/>
      <c r="B914" s="242"/>
      <c r="C914" s="242"/>
      <c r="D914" s="242"/>
      <c r="E914" s="243"/>
      <c r="F914" s="244"/>
      <c r="G914" s="245"/>
      <c r="H914" s="245"/>
      <c r="I914" s="245"/>
      <c r="J914" s="552"/>
      <c r="K914" s="242"/>
      <c r="L914" s="246"/>
      <c r="M914" s="246"/>
      <c r="N914" s="247"/>
      <c r="O914" s="247"/>
      <c r="P914" s="248"/>
      <c r="Q914" s="248"/>
      <c r="R914" s="295"/>
      <c r="S914" s="295"/>
      <c r="T914" s="295"/>
      <c r="V914" s="251"/>
      <c r="W914" s="251"/>
      <c r="X914" s="252"/>
      <c r="Y914" s="253"/>
      <c r="Z914" s="254"/>
      <c r="AA914" s="254"/>
      <c r="AB914" s="255"/>
      <c r="AC914" s="255"/>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c r="HG914" s="241"/>
      <c r="HH914" s="241"/>
      <c r="HI914" s="241"/>
      <c r="HJ914" s="241"/>
      <c r="HK914" s="241"/>
      <c r="HL914" s="241"/>
      <c r="HM914" s="241"/>
      <c r="HN914" s="241"/>
      <c r="HO914" s="241"/>
    </row>
    <row r="915" spans="1:223" s="250" customFormat="1" ht="27.6" customHeight="1" x14ac:dyDescent="0.35">
      <c r="A915" s="241"/>
      <c r="B915" s="242"/>
      <c r="C915" s="242"/>
      <c r="D915" s="242"/>
      <c r="E915" s="243"/>
      <c r="F915" s="244"/>
      <c r="G915" s="245"/>
      <c r="H915" s="245"/>
      <c r="I915" s="245"/>
      <c r="J915" s="255"/>
      <c r="K915" s="242"/>
      <c r="L915" s="246"/>
      <c r="M915" s="246"/>
      <c r="N915" s="247"/>
      <c r="O915" s="247"/>
      <c r="P915" s="248"/>
      <c r="Q915" s="248"/>
      <c r="R915" s="295"/>
      <c r="S915" s="295"/>
      <c r="T915" s="295"/>
      <c r="V915" s="251"/>
      <c r="W915" s="251"/>
      <c r="X915" s="252"/>
      <c r="Y915" s="253"/>
      <c r="Z915" s="254"/>
      <c r="AA915" s="254"/>
      <c r="AB915" s="255"/>
      <c r="AC915" s="255"/>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c r="HG915" s="241"/>
      <c r="HH915" s="241"/>
      <c r="HI915" s="241"/>
      <c r="HJ915" s="241"/>
      <c r="HK915" s="241"/>
      <c r="HL915" s="241"/>
      <c r="HM915" s="241"/>
      <c r="HN915" s="241"/>
      <c r="HO915" s="241"/>
    </row>
    <row r="916" spans="1:223" s="250" customFormat="1" ht="27.6" customHeight="1" x14ac:dyDescent="0.35">
      <c r="A916" s="241"/>
      <c r="B916" s="242"/>
      <c r="C916" s="242"/>
      <c r="D916" s="242"/>
      <c r="E916" s="243"/>
      <c r="F916" s="244"/>
      <c r="G916" s="245"/>
      <c r="H916" s="245"/>
      <c r="I916" s="245"/>
      <c r="J916" s="255"/>
      <c r="K916" s="242"/>
      <c r="L916" s="246"/>
      <c r="M916" s="246"/>
      <c r="N916" s="247"/>
      <c r="O916" s="247"/>
      <c r="P916" s="248"/>
      <c r="Q916" s="248"/>
      <c r="R916" s="295"/>
      <c r="S916" s="295"/>
      <c r="T916" s="295"/>
      <c r="V916" s="251"/>
      <c r="W916" s="251"/>
      <c r="X916" s="252"/>
      <c r="Y916" s="253"/>
      <c r="Z916" s="254"/>
      <c r="AA916" s="254"/>
      <c r="AB916" s="255"/>
      <c r="AC916" s="255"/>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c r="HG916" s="241"/>
      <c r="HH916" s="241"/>
      <c r="HI916" s="241"/>
      <c r="HJ916" s="241"/>
      <c r="HK916" s="241"/>
      <c r="HL916" s="241"/>
      <c r="HM916" s="241"/>
      <c r="HN916" s="241"/>
      <c r="HO916" s="241"/>
    </row>
    <row r="917" spans="1:223" s="250" customFormat="1" ht="27.6" customHeight="1" x14ac:dyDescent="0.35">
      <c r="A917" s="241"/>
      <c r="B917" s="242"/>
      <c r="C917" s="242"/>
      <c r="D917" s="242"/>
      <c r="E917" s="243"/>
      <c r="F917" s="244"/>
      <c r="G917" s="245"/>
      <c r="H917" s="245"/>
      <c r="I917" s="245"/>
      <c r="J917" s="255"/>
      <c r="K917" s="242"/>
      <c r="L917" s="246"/>
      <c r="M917" s="246"/>
      <c r="N917" s="247"/>
      <c r="O917" s="247"/>
      <c r="P917" s="248"/>
      <c r="Q917" s="248"/>
      <c r="R917" s="295"/>
      <c r="S917" s="295"/>
      <c r="T917" s="295"/>
      <c r="V917" s="251"/>
      <c r="W917" s="251"/>
      <c r="X917" s="252"/>
      <c r="Y917" s="253"/>
      <c r="Z917" s="254"/>
      <c r="AA917" s="254"/>
      <c r="AB917" s="255"/>
      <c r="AC917" s="255"/>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c r="HG917" s="241"/>
      <c r="HH917" s="241"/>
      <c r="HI917" s="241"/>
      <c r="HJ917" s="241"/>
      <c r="HK917" s="241"/>
      <c r="HL917" s="241"/>
      <c r="HM917" s="241"/>
      <c r="HN917" s="241"/>
      <c r="HO917" s="241"/>
    </row>
    <row r="918" spans="1:223" s="250" customFormat="1" ht="27.6" customHeight="1" x14ac:dyDescent="0.35">
      <c r="A918" s="241"/>
      <c r="B918" s="242"/>
      <c r="C918" s="242"/>
      <c r="D918" s="242"/>
      <c r="E918" s="243"/>
      <c r="F918" s="244"/>
      <c r="G918" s="245"/>
      <c r="H918" s="245"/>
      <c r="I918" s="245"/>
      <c r="J918" s="295"/>
      <c r="K918" s="242"/>
      <c r="L918" s="246"/>
      <c r="M918" s="246"/>
      <c r="N918" s="247"/>
      <c r="O918" s="247"/>
      <c r="P918" s="248"/>
      <c r="Q918" s="248"/>
      <c r="R918" s="295"/>
      <c r="S918" s="295"/>
      <c r="T918" s="295"/>
      <c r="V918" s="251"/>
      <c r="W918" s="251"/>
      <c r="X918" s="252"/>
      <c r="Y918" s="253"/>
      <c r="Z918" s="254"/>
      <c r="AA918" s="254"/>
      <c r="AB918" s="255"/>
      <c r="AC918" s="255"/>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c r="HG918" s="241"/>
      <c r="HH918" s="241"/>
      <c r="HI918" s="241"/>
      <c r="HJ918" s="241"/>
      <c r="HK918" s="241"/>
      <c r="HL918" s="241"/>
      <c r="HM918" s="241"/>
      <c r="HN918" s="241"/>
      <c r="HO918" s="241"/>
    </row>
    <row r="919" spans="1:223" s="250" customFormat="1" ht="27.6" customHeight="1" x14ac:dyDescent="0.35">
      <c r="A919" s="241"/>
      <c r="B919" s="242"/>
      <c r="C919" s="242"/>
      <c r="D919" s="242"/>
      <c r="E919" s="243"/>
      <c r="F919" s="244"/>
      <c r="G919" s="245"/>
      <c r="H919" s="245"/>
      <c r="I919" s="245"/>
      <c r="J919" s="295"/>
      <c r="K919" s="242"/>
      <c r="L919" s="246"/>
      <c r="M919" s="246"/>
      <c r="N919" s="247"/>
      <c r="O919" s="247"/>
      <c r="P919" s="248"/>
      <c r="Q919" s="248"/>
      <c r="R919" s="295"/>
      <c r="S919" s="295"/>
      <c r="T919" s="295"/>
      <c r="V919" s="251"/>
      <c r="W919" s="251"/>
      <c r="X919" s="252"/>
      <c r="Y919" s="253"/>
      <c r="Z919" s="254"/>
      <c r="AA919" s="254"/>
      <c r="AB919" s="255"/>
      <c r="AC919" s="255"/>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c r="HG919" s="241"/>
      <c r="HH919" s="241"/>
      <c r="HI919" s="241"/>
      <c r="HJ919" s="241"/>
      <c r="HK919" s="241"/>
      <c r="HL919" s="241"/>
      <c r="HM919" s="241"/>
      <c r="HN919" s="241"/>
      <c r="HO919" s="241"/>
    </row>
    <row r="920" spans="1:223" s="250" customFormat="1" ht="27.6" customHeight="1" x14ac:dyDescent="0.35">
      <c r="A920" s="241"/>
      <c r="B920" s="242"/>
      <c r="C920" s="242"/>
      <c r="D920" s="242"/>
      <c r="E920" s="243"/>
      <c r="F920" s="244"/>
      <c r="G920" s="245"/>
      <c r="H920" s="245"/>
      <c r="I920" s="245"/>
      <c r="J920" s="295"/>
      <c r="K920" s="242"/>
      <c r="L920" s="246"/>
      <c r="M920" s="246"/>
      <c r="N920" s="247"/>
      <c r="O920" s="247"/>
      <c r="P920" s="248"/>
      <c r="Q920" s="248"/>
      <c r="R920" s="295"/>
      <c r="S920" s="295"/>
      <c r="T920" s="295"/>
      <c r="V920" s="251"/>
      <c r="W920" s="251"/>
      <c r="X920" s="252"/>
      <c r="Y920" s="253"/>
      <c r="Z920" s="254"/>
      <c r="AA920" s="254"/>
      <c r="AB920" s="255"/>
      <c r="AC920" s="255"/>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c r="HG920" s="241"/>
      <c r="HH920" s="241"/>
      <c r="HI920" s="241"/>
      <c r="HJ920" s="241"/>
      <c r="HK920" s="241"/>
      <c r="HL920" s="241"/>
      <c r="HM920" s="241"/>
      <c r="HN920" s="241"/>
      <c r="HO920" s="241"/>
    </row>
    <row r="921" spans="1:223" s="250" customFormat="1" ht="27.6" customHeight="1" x14ac:dyDescent="0.35">
      <c r="A921" s="241"/>
      <c r="B921" s="242"/>
      <c r="C921" s="242"/>
      <c r="D921" s="242"/>
      <c r="E921" s="243"/>
      <c r="F921" s="244"/>
      <c r="G921" s="245"/>
      <c r="H921" s="245"/>
      <c r="I921" s="245"/>
      <c r="J921" s="295"/>
      <c r="K921" s="242"/>
      <c r="L921" s="246"/>
      <c r="M921" s="246"/>
      <c r="N921" s="247"/>
      <c r="O921" s="247"/>
      <c r="P921" s="248"/>
      <c r="Q921" s="248"/>
      <c r="R921" s="295"/>
      <c r="S921" s="295"/>
      <c r="T921" s="295"/>
      <c r="V921" s="251"/>
      <c r="W921" s="251"/>
      <c r="X921" s="252"/>
      <c r="Y921" s="253"/>
      <c r="Z921" s="254"/>
      <c r="AA921" s="254"/>
      <c r="AB921" s="255"/>
      <c r="AC921" s="255"/>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c r="HG921" s="241"/>
      <c r="HH921" s="241"/>
      <c r="HI921" s="241"/>
      <c r="HJ921" s="241"/>
      <c r="HK921" s="241"/>
      <c r="HL921" s="241"/>
      <c r="HM921" s="241"/>
      <c r="HN921" s="241"/>
      <c r="HO921" s="241"/>
    </row>
    <row r="922" spans="1:223" s="250" customFormat="1" ht="27.6" customHeight="1" x14ac:dyDescent="0.35">
      <c r="A922" s="241"/>
      <c r="B922" s="242"/>
      <c r="C922" s="242"/>
      <c r="D922" s="242"/>
      <c r="E922" s="243"/>
      <c r="F922" s="244"/>
      <c r="G922" s="245"/>
      <c r="H922" s="245"/>
      <c r="I922" s="245"/>
      <c r="J922" s="295"/>
      <c r="K922" s="242"/>
      <c r="L922" s="246"/>
      <c r="M922" s="246"/>
      <c r="N922" s="247"/>
      <c r="O922" s="247"/>
      <c r="P922" s="248"/>
      <c r="Q922" s="248"/>
      <c r="R922" s="295"/>
      <c r="S922" s="295"/>
      <c r="T922" s="295"/>
      <c r="V922" s="251"/>
      <c r="W922" s="251"/>
      <c r="X922" s="252"/>
      <c r="Y922" s="253"/>
      <c r="Z922" s="254"/>
      <c r="AA922" s="254"/>
      <c r="AB922" s="255"/>
      <c r="AC922" s="255"/>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c r="HG922" s="241"/>
      <c r="HH922" s="241"/>
      <c r="HI922" s="241"/>
      <c r="HJ922" s="241"/>
      <c r="HK922" s="241"/>
      <c r="HL922" s="241"/>
      <c r="HM922" s="241"/>
      <c r="HN922" s="241"/>
      <c r="HO922" s="241"/>
    </row>
    <row r="923" spans="1:223" s="250" customFormat="1" ht="27.6" customHeight="1" x14ac:dyDescent="0.35">
      <c r="A923" s="241"/>
      <c r="B923" s="242"/>
      <c r="C923" s="242"/>
      <c r="D923" s="242"/>
      <c r="E923" s="243"/>
      <c r="F923" s="244"/>
      <c r="G923" s="245"/>
      <c r="H923" s="245"/>
      <c r="I923" s="245"/>
      <c r="J923" s="295"/>
      <c r="K923" s="242"/>
      <c r="L923" s="246"/>
      <c r="M923" s="246"/>
      <c r="N923" s="247"/>
      <c r="O923" s="247"/>
      <c r="P923" s="248"/>
      <c r="Q923" s="248"/>
      <c r="R923" s="295"/>
      <c r="S923" s="295"/>
      <c r="T923" s="295"/>
      <c r="V923" s="251"/>
      <c r="W923" s="251"/>
      <c r="X923" s="252"/>
      <c r="Y923" s="253"/>
      <c r="Z923" s="254"/>
      <c r="AA923" s="254"/>
      <c r="AB923" s="255"/>
      <c r="AC923" s="255"/>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c r="HG923" s="241"/>
      <c r="HH923" s="241"/>
      <c r="HI923" s="241"/>
      <c r="HJ923" s="241"/>
      <c r="HK923" s="241"/>
      <c r="HL923" s="241"/>
      <c r="HM923" s="241"/>
      <c r="HN923" s="241"/>
      <c r="HO923" s="241"/>
    </row>
    <row r="924" spans="1:223" s="250" customFormat="1" ht="27.6" customHeight="1" x14ac:dyDescent="0.35">
      <c r="A924" s="241"/>
      <c r="B924" s="242"/>
      <c r="C924" s="242"/>
      <c r="D924" s="242"/>
      <c r="E924" s="243"/>
      <c r="F924" s="244"/>
      <c r="G924" s="245"/>
      <c r="H924" s="245"/>
      <c r="I924" s="245"/>
      <c r="J924" s="295"/>
      <c r="K924" s="242"/>
      <c r="L924" s="246"/>
      <c r="M924" s="246"/>
      <c r="N924" s="247"/>
      <c r="O924" s="247"/>
      <c r="P924" s="248"/>
      <c r="Q924" s="248"/>
      <c r="R924" s="295"/>
      <c r="S924" s="295"/>
      <c r="T924" s="295"/>
      <c r="V924" s="251"/>
      <c r="W924" s="251"/>
      <c r="X924" s="252"/>
      <c r="Y924" s="253"/>
      <c r="Z924" s="254"/>
      <c r="AA924" s="254"/>
      <c r="AB924" s="255"/>
      <c r="AC924" s="255"/>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c r="HG924" s="241"/>
      <c r="HH924" s="241"/>
      <c r="HI924" s="241"/>
      <c r="HJ924" s="241"/>
      <c r="HK924" s="241"/>
      <c r="HL924" s="241"/>
      <c r="HM924" s="241"/>
      <c r="HN924" s="241"/>
      <c r="HO924" s="241"/>
    </row>
    <row r="925" spans="1:223" s="250" customFormat="1" ht="27.6" customHeight="1" x14ac:dyDescent="0.35">
      <c r="A925" s="241"/>
      <c r="B925" s="242"/>
      <c r="C925" s="242"/>
      <c r="D925" s="242"/>
      <c r="E925" s="243"/>
      <c r="F925" s="244"/>
      <c r="G925" s="245"/>
      <c r="H925" s="245"/>
      <c r="I925" s="245"/>
      <c r="J925" s="295"/>
      <c r="K925" s="242"/>
      <c r="L925" s="246"/>
      <c r="M925" s="246"/>
      <c r="N925" s="247"/>
      <c r="O925" s="247"/>
      <c r="P925" s="248"/>
      <c r="Q925" s="248"/>
      <c r="R925" s="295"/>
      <c r="S925" s="295"/>
      <c r="T925" s="295"/>
      <c r="V925" s="251"/>
      <c r="W925" s="251"/>
      <c r="X925" s="252"/>
      <c r="Y925" s="253"/>
      <c r="Z925" s="254"/>
      <c r="AA925" s="254"/>
      <c r="AB925" s="255"/>
      <c r="AC925" s="255"/>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c r="HG925" s="241"/>
      <c r="HH925" s="241"/>
      <c r="HI925" s="241"/>
      <c r="HJ925" s="241"/>
      <c r="HK925" s="241"/>
      <c r="HL925" s="241"/>
      <c r="HM925" s="241"/>
      <c r="HN925" s="241"/>
      <c r="HO925" s="241"/>
    </row>
    <row r="926" spans="1:223" s="250" customFormat="1" ht="27.6" customHeight="1" x14ac:dyDescent="0.35">
      <c r="A926" s="241"/>
      <c r="B926" s="242"/>
      <c r="C926" s="242"/>
      <c r="D926" s="242"/>
      <c r="E926" s="243"/>
      <c r="F926" s="244"/>
      <c r="G926" s="245"/>
      <c r="H926" s="245"/>
      <c r="I926" s="245"/>
      <c r="J926" s="295"/>
      <c r="K926" s="242"/>
      <c r="L926" s="246"/>
      <c r="M926" s="246"/>
      <c r="N926" s="247"/>
      <c r="O926" s="247"/>
      <c r="P926" s="248"/>
      <c r="Q926" s="248"/>
      <c r="R926" s="295"/>
      <c r="S926" s="295"/>
      <c r="T926" s="295"/>
      <c r="V926" s="251"/>
      <c r="W926" s="251"/>
      <c r="X926" s="252"/>
      <c r="Y926" s="253"/>
      <c r="Z926" s="254"/>
      <c r="AA926" s="254"/>
      <c r="AB926" s="255"/>
      <c r="AC926" s="255"/>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c r="HG926" s="241"/>
      <c r="HH926" s="241"/>
      <c r="HI926" s="241"/>
      <c r="HJ926" s="241"/>
      <c r="HK926" s="241"/>
      <c r="HL926" s="241"/>
      <c r="HM926" s="241"/>
      <c r="HN926" s="241"/>
      <c r="HO926" s="241"/>
    </row>
    <row r="927" spans="1:223" s="250" customFormat="1" ht="27.6" customHeight="1" x14ac:dyDescent="0.35">
      <c r="A927" s="241"/>
      <c r="B927" s="242"/>
      <c r="C927" s="242"/>
      <c r="D927" s="242"/>
      <c r="E927" s="243"/>
      <c r="F927" s="244"/>
      <c r="G927" s="245"/>
      <c r="H927" s="245"/>
      <c r="I927" s="245"/>
      <c r="J927" s="295"/>
      <c r="K927" s="242"/>
      <c r="L927" s="246"/>
      <c r="M927" s="246"/>
      <c r="N927" s="247"/>
      <c r="O927" s="247"/>
      <c r="P927" s="248"/>
      <c r="Q927" s="248"/>
      <c r="R927" s="295"/>
      <c r="S927" s="295"/>
      <c r="T927" s="295"/>
      <c r="V927" s="251"/>
      <c r="W927" s="251"/>
      <c r="X927" s="252"/>
      <c r="Y927" s="253"/>
      <c r="Z927" s="254"/>
      <c r="AA927" s="254"/>
      <c r="AB927" s="255"/>
      <c r="AC927" s="255"/>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c r="HG927" s="241"/>
      <c r="HH927" s="241"/>
      <c r="HI927" s="241"/>
      <c r="HJ927" s="241"/>
      <c r="HK927" s="241"/>
      <c r="HL927" s="241"/>
      <c r="HM927" s="241"/>
      <c r="HN927" s="241"/>
      <c r="HO927" s="241"/>
    </row>
    <row r="928" spans="1:223" s="250" customFormat="1" ht="27.6" customHeight="1" x14ac:dyDescent="0.35">
      <c r="A928" s="241"/>
      <c r="B928" s="242"/>
      <c r="C928" s="242"/>
      <c r="D928" s="242"/>
      <c r="E928" s="243"/>
      <c r="F928" s="244"/>
      <c r="G928" s="245"/>
      <c r="H928" s="245"/>
      <c r="I928" s="245"/>
      <c r="J928" s="295"/>
      <c r="K928" s="242"/>
      <c r="L928" s="246"/>
      <c r="M928" s="246"/>
      <c r="N928" s="247"/>
      <c r="O928" s="247"/>
      <c r="P928" s="248"/>
      <c r="Q928" s="248"/>
      <c r="R928" s="295"/>
      <c r="S928" s="295"/>
      <c r="T928" s="295"/>
      <c r="V928" s="251"/>
      <c r="W928" s="251"/>
      <c r="X928" s="252"/>
      <c r="Y928" s="253"/>
      <c r="Z928" s="254"/>
      <c r="AA928" s="254"/>
      <c r="AB928" s="255"/>
      <c r="AC928" s="255"/>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c r="HG928" s="241"/>
      <c r="HH928" s="241"/>
      <c r="HI928" s="241"/>
      <c r="HJ928" s="241"/>
      <c r="HK928" s="241"/>
      <c r="HL928" s="241"/>
      <c r="HM928" s="241"/>
      <c r="HN928" s="241"/>
      <c r="HO928" s="241"/>
    </row>
    <row r="929" spans="1:223" s="250" customFormat="1" ht="27.6" customHeight="1" x14ac:dyDescent="0.35">
      <c r="A929" s="241"/>
      <c r="B929" s="242"/>
      <c r="C929" s="242"/>
      <c r="D929" s="242"/>
      <c r="E929" s="243"/>
      <c r="F929" s="244"/>
      <c r="G929" s="245"/>
      <c r="H929" s="245"/>
      <c r="I929" s="245"/>
      <c r="J929" s="295"/>
      <c r="K929" s="242"/>
      <c r="L929" s="246"/>
      <c r="M929" s="246"/>
      <c r="N929" s="247"/>
      <c r="O929" s="247"/>
      <c r="P929" s="248"/>
      <c r="Q929" s="248"/>
      <c r="R929" s="295"/>
      <c r="S929" s="295"/>
      <c r="T929" s="295"/>
      <c r="V929" s="251"/>
      <c r="W929" s="251"/>
      <c r="X929" s="252"/>
      <c r="Y929" s="253"/>
      <c r="Z929" s="254"/>
      <c r="AA929" s="254"/>
      <c r="AB929" s="255"/>
      <c r="AC929" s="255"/>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c r="HG929" s="241"/>
      <c r="HH929" s="241"/>
      <c r="HI929" s="241"/>
      <c r="HJ929" s="241"/>
      <c r="HK929" s="241"/>
      <c r="HL929" s="241"/>
      <c r="HM929" s="241"/>
      <c r="HN929" s="241"/>
      <c r="HO929" s="241"/>
    </row>
    <row r="930" spans="1:223" s="250" customFormat="1" ht="27.6" customHeight="1" x14ac:dyDescent="0.35">
      <c r="A930" s="241"/>
      <c r="B930" s="242"/>
      <c r="C930" s="242"/>
      <c r="D930" s="242"/>
      <c r="E930" s="243"/>
      <c r="F930" s="244"/>
      <c r="G930" s="245"/>
      <c r="H930" s="245"/>
      <c r="I930" s="245"/>
      <c r="J930" s="552"/>
      <c r="K930" s="242"/>
      <c r="L930" s="246"/>
      <c r="M930" s="246"/>
      <c r="N930" s="247"/>
      <c r="O930" s="247"/>
      <c r="P930" s="248"/>
      <c r="Q930" s="248"/>
      <c r="R930" s="295"/>
      <c r="S930" s="295"/>
      <c r="T930" s="295"/>
      <c r="V930" s="251"/>
      <c r="W930" s="251"/>
      <c r="X930" s="252"/>
      <c r="Y930" s="253"/>
      <c r="Z930" s="254"/>
      <c r="AA930" s="254"/>
      <c r="AB930" s="255"/>
      <c r="AC930" s="255"/>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c r="HG930" s="241"/>
      <c r="HH930" s="241"/>
      <c r="HI930" s="241"/>
      <c r="HJ930" s="241"/>
      <c r="HK930" s="241"/>
      <c r="HL930" s="241"/>
      <c r="HM930" s="241"/>
      <c r="HN930" s="241"/>
      <c r="HO930" s="241"/>
    </row>
    <row r="931" spans="1:223" s="250" customFormat="1" ht="27.6" customHeight="1" x14ac:dyDescent="0.35">
      <c r="A931" s="241"/>
      <c r="B931" s="242"/>
      <c r="C931" s="242"/>
      <c r="D931" s="242"/>
      <c r="E931" s="243"/>
      <c r="F931" s="244"/>
      <c r="G931" s="245"/>
      <c r="H931" s="245"/>
      <c r="I931" s="245"/>
      <c r="J931" s="295"/>
      <c r="K931" s="242"/>
      <c r="L931" s="246"/>
      <c r="M931" s="246"/>
      <c r="N931" s="247"/>
      <c r="O931" s="247"/>
      <c r="P931" s="248"/>
      <c r="Q931" s="248"/>
      <c r="R931" s="295"/>
      <c r="S931" s="295"/>
      <c r="T931" s="295"/>
      <c r="V931" s="251"/>
      <c r="W931" s="251"/>
      <c r="X931" s="252"/>
      <c r="Y931" s="253"/>
      <c r="Z931" s="254"/>
      <c r="AA931" s="254"/>
      <c r="AB931" s="255"/>
      <c r="AC931" s="255"/>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c r="HG931" s="241"/>
      <c r="HH931" s="241"/>
      <c r="HI931" s="241"/>
      <c r="HJ931" s="241"/>
      <c r="HK931" s="241"/>
      <c r="HL931" s="241"/>
      <c r="HM931" s="241"/>
      <c r="HN931" s="241"/>
      <c r="HO931" s="241"/>
    </row>
    <row r="932" spans="1:223" s="250" customFormat="1" ht="27.6" customHeight="1" x14ac:dyDescent="0.35">
      <c r="A932" s="241"/>
      <c r="B932" s="242"/>
      <c r="C932" s="242"/>
      <c r="D932" s="242"/>
      <c r="E932" s="243"/>
      <c r="F932" s="244"/>
      <c r="G932" s="245"/>
      <c r="H932" s="245"/>
      <c r="I932" s="245"/>
      <c r="J932" s="295"/>
      <c r="K932" s="242"/>
      <c r="L932" s="246"/>
      <c r="M932" s="246"/>
      <c r="N932" s="247"/>
      <c r="O932" s="247"/>
      <c r="P932" s="248"/>
      <c r="Q932" s="248"/>
      <c r="R932" s="295"/>
      <c r="S932" s="295"/>
      <c r="T932" s="295"/>
      <c r="V932" s="251"/>
      <c r="W932" s="251"/>
      <c r="X932" s="252"/>
      <c r="Y932" s="253"/>
      <c r="Z932" s="254"/>
      <c r="AA932" s="254"/>
      <c r="AB932" s="255"/>
      <c r="AC932" s="255"/>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c r="HG932" s="241"/>
      <c r="HH932" s="241"/>
      <c r="HI932" s="241"/>
      <c r="HJ932" s="241"/>
      <c r="HK932" s="241"/>
      <c r="HL932" s="241"/>
      <c r="HM932" s="241"/>
      <c r="HN932" s="241"/>
      <c r="HO932" s="241"/>
    </row>
    <row r="933" spans="1:223" s="250" customFormat="1" ht="27.6" customHeight="1" x14ac:dyDescent="0.35">
      <c r="A933" s="241"/>
      <c r="B933" s="242"/>
      <c r="C933" s="242"/>
      <c r="D933" s="242"/>
      <c r="E933" s="243"/>
      <c r="F933" s="244"/>
      <c r="G933" s="245"/>
      <c r="H933" s="245"/>
      <c r="I933" s="245"/>
      <c r="J933" s="295"/>
      <c r="K933" s="242"/>
      <c r="L933" s="246"/>
      <c r="M933" s="246"/>
      <c r="N933" s="247"/>
      <c r="O933" s="247"/>
      <c r="P933" s="248"/>
      <c r="Q933" s="248"/>
      <c r="R933" s="295"/>
      <c r="S933" s="295"/>
      <c r="T933" s="295"/>
      <c r="V933" s="251"/>
      <c r="W933" s="251"/>
      <c r="X933" s="252"/>
      <c r="Y933" s="253"/>
      <c r="Z933" s="254"/>
      <c r="AA933" s="254"/>
      <c r="AB933" s="255"/>
      <c r="AC933" s="255"/>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c r="HG933" s="241"/>
      <c r="HH933" s="241"/>
      <c r="HI933" s="241"/>
      <c r="HJ933" s="241"/>
      <c r="HK933" s="241"/>
      <c r="HL933" s="241"/>
      <c r="HM933" s="241"/>
      <c r="HN933" s="241"/>
      <c r="HO933" s="241"/>
    </row>
    <row r="934" spans="1:223" s="250" customFormat="1" ht="27.6" customHeight="1" x14ac:dyDescent="0.35">
      <c r="A934" s="241"/>
      <c r="B934" s="242"/>
      <c r="C934" s="242"/>
      <c r="D934" s="242"/>
      <c r="E934" s="243"/>
      <c r="F934" s="244"/>
      <c r="G934" s="245"/>
      <c r="H934" s="245"/>
      <c r="I934" s="245"/>
      <c r="J934" s="295"/>
      <c r="K934" s="242"/>
      <c r="L934" s="246"/>
      <c r="M934" s="246"/>
      <c r="N934" s="247"/>
      <c r="O934" s="247"/>
      <c r="P934" s="248"/>
      <c r="Q934" s="248"/>
      <c r="R934" s="295"/>
      <c r="S934" s="295"/>
      <c r="T934" s="295"/>
      <c r="V934" s="251"/>
      <c r="W934" s="251"/>
      <c r="X934" s="252"/>
      <c r="Y934" s="253"/>
      <c r="Z934" s="254"/>
      <c r="AA934" s="254"/>
      <c r="AB934" s="255"/>
      <c r="AC934" s="255"/>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row>
    <row r="935" spans="1:223" s="250" customFormat="1" ht="27.6" customHeight="1" x14ac:dyDescent="0.35">
      <c r="A935" s="241"/>
      <c r="B935" s="242"/>
      <c r="C935" s="242"/>
      <c r="D935" s="242"/>
      <c r="E935" s="243"/>
      <c r="F935" s="244"/>
      <c r="G935" s="245"/>
      <c r="H935" s="245"/>
      <c r="I935" s="245"/>
      <c r="J935" s="552"/>
      <c r="K935" s="242"/>
      <c r="L935" s="246"/>
      <c r="M935" s="246"/>
      <c r="N935" s="247"/>
      <c r="O935" s="247"/>
      <c r="P935" s="248"/>
      <c r="Q935" s="248"/>
      <c r="R935" s="295"/>
      <c r="S935" s="295"/>
      <c r="T935" s="295"/>
      <c r="V935" s="251"/>
      <c r="W935" s="251"/>
      <c r="X935" s="252"/>
      <c r="Y935" s="253"/>
      <c r="Z935" s="254"/>
      <c r="AA935" s="254"/>
      <c r="AB935" s="255"/>
      <c r="AC935" s="255"/>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c r="HG935" s="241"/>
      <c r="HH935" s="241"/>
      <c r="HI935" s="241"/>
      <c r="HJ935" s="241"/>
      <c r="HK935" s="241"/>
      <c r="HL935" s="241"/>
      <c r="HM935" s="241"/>
      <c r="HN935" s="241"/>
      <c r="HO935" s="241"/>
    </row>
    <row r="936" spans="1:223" s="250" customFormat="1" ht="27.6" customHeight="1" x14ac:dyDescent="0.35">
      <c r="A936" s="241"/>
      <c r="B936" s="242"/>
      <c r="C936" s="242"/>
      <c r="D936" s="242"/>
      <c r="E936" s="243"/>
      <c r="F936" s="244"/>
      <c r="G936" s="245"/>
      <c r="H936" s="245"/>
      <c r="I936" s="245"/>
      <c r="J936" s="553"/>
      <c r="K936" s="242"/>
      <c r="L936" s="246"/>
      <c r="M936" s="246"/>
      <c r="N936" s="247"/>
      <c r="O936" s="247"/>
      <c r="P936" s="248"/>
      <c r="Q936" s="248"/>
      <c r="R936" s="295"/>
      <c r="S936" s="295"/>
      <c r="T936" s="295"/>
      <c r="V936" s="251"/>
      <c r="W936" s="251"/>
      <c r="X936" s="252"/>
      <c r="Y936" s="253"/>
      <c r="Z936" s="254"/>
      <c r="AA936" s="254"/>
      <c r="AB936" s="255"/>
      <c r="AC936" s="255"/>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c r="HG936" s="241"/>
      <c r="HH936" s="241"/>
      <c r="HI936" s="241"/>
      <c r="HJ936" s="241"/>
      <c r="HK936" s="241"/>
      <c r="HL936" s="241"/>
      <c r="HM936" s="241"/>
      <c r="HN936" s="241"/>
      <c r="HO936" s="241"/>
    </row>
    <row r="937" spans="1:223" s="250" customFormat="1" ht="27.6" customHeight="1" x14ac:dyDescent="0.35">
      <c r="A937" s="241"/>
      <c r="B937" s="242"/>
      <c r="C937" s="242"/>
      <c r="D937" s="242"/>
      <c r="E937" s="243"/>
      <c r="F937" s="244"/>
      <c r="G937" s="245"/>
      <c r="H937" s="245"/>
      <c r="I937" s="245"/>
      <c r="J937" s="295"/>
      <c r="K937" s="242"/>
      <c r="L937" s="246"/>
      <c r="M937" s="246"/>
      <c r="N937" s="247"/>
      <c r="O937" s="247"/>
      <c r="P937" s="248"/>
      <c r="Q937" s="248"/>
      <c r="R937" s="295"/>
      <c r="S937" s="295"/>
      <c r="T937" s="295"/>
      <c r="V937" s="251"/>
      <c r="W937" s="251"/>
      <c r="X937" s="252"/>
      <c r="Y937" s="253"/>
      <c r="Z937" s="254"/>
      <c r="AA937" s="254"/>
      <c r="AB937" s="255"/>
      <c r="AC937" s="255"/>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c r="HG937" s="241"/>
      <c r="HH937" s="241"/>
      <c r="HI937" s="241"/>
      <c r="HJ937" s="241"/>
      <c r="HK937" s="241"/>
      <c r="HL937" s="241"/>
      <c r="HM937" s="241"/>
      <c r="HN937" s="241"/>
      <c r="HO937" s="241"/>
    </row>
    <row r="938" spans="1:223" s="250" customFormat="1" ht="27.6" customHeight="1" x14ac:dyDescent="0.35">
      <c r="A938" s="241"/>
      <c r="B938" s="242"/>
      <c r="C938" s="242"/>
      <c r="D938" s="242"/>
      <c r="E938" s="243"/>
      <c r="F938" s="244"/>
      <c r="G938" s="245"/>
      <c r="H938" s="245"/>
      <c r="I938" s="245"/>
      <c r="J938" s="295"/>
      <c r="K938" s="242"/>
      <c r="L938" s="246"/>
      <c r="M938" s="246"/>
      <c r="N938" s="247"/>
      <c r="O938" s="247"/>
      <c r="P938" s="248"/>
      <c r="Q938" s="248"/>
      <c r="R938" s="295"/>
      <c r="S938" s="295"/>
      <c r="T938" s="295"/>
      <c r="V938" s="251"/>
      <c r="W938" s="251"/>
      <c r="X938" s="252"/>
      <c r="Y938" s="253"/>
      <c r="Z938" s="254"/>
      <c r="AA938" s="254"/>
      <c r="AB938" s="255"/>
      <c r="AC938" s="255"/>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c r="HG938" s="241"/>
      <c r="HH938" s="241"/>
      <c r="HI938" s="241"/>
      <c r="HJ938" s="241"/>
      <c r="HK938" s="241"/>
      <c r="HL938" s="241"/>
      <c r="HM938" s="241"/>
      <c r="HN938" s="241"/>
      <c r="HO938" s="241"/>
    </row>
    <row r="939" spans="1:223" s="250" customFormat="1" ht="27.6" customHeight="1" x14ac:dyDescent="0.35">
      <c r="A939" s="241"/>
      <c r="B939" s="242"/>
      <c r="C939" s="242"/>
      <c r="D939" s="242"/>
      <c r="E939" s="243"/>
      <c r="F939" s="244"/>
      <c r="G939" s="245"/>
      <c r="H939" s="245"/>
      <c r="I939" s="245"/>
      <c r="J939" s="295"/>
      <c r="K939" s="242"/>
      <c r="L939" s="246"/>
      <c r="M939" s="246"/>
      <c r="N939" s="247"/>
      <c r="O939" s="247"/>
      <c r="P939" s="248"/>
      <c r="Q939" s="248"/>
      <c r="R939" s="295"/>
      <c r="S939" s="295"/>
      <c r="T939" s="295"/>
      <c r="V939" s="251"/>
      <c r="W939" s="251"/>
      <c r="X939" s="252"/>
      <c r="Y939" s="253"/>
      <c r="Z939" s="254"/>
      <c r="AA939" s="254"/>
      <c r="AB939" s="255"/>
      <c r="AC939" s="255"/>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c r="HG939" s="241"/>
      <c r="HH939" s="241"/>
      <c r="HI939" s="241"/>
      <c r="HJ939" s="241"/>
      <c r="HK939" s="241"/>
      <c r="HL939" s="241"/>
      <c r="HM939" s="241"/>
      <c r="HN939" s="241"/>
      <c r="HO939" s="241"/>
    </row>
    <row r="940" spans="1:223" s="250" customFormat="1" ht="27.6" customHeight="1" x14ac:dyDescent="0.35">
      <c r="A940" s="241"/>
      <c r="B940" s="242"/>
      <c r="C940" s="242"/>
      <c r="D940" s="242"/>
      <c r="E940" s="243"/>
      <c r="F940" s="244"/>
      <c r="G940" s="245"/>
      <c r="H940" s="245"/>
      <c r="I940" s="245"/>
      <c r="J940" s="295"/>
      <c r="K940" s="242"/>
      <c r="L940" s="246"/>
      <c r="M940" s="246"/>
      <c r="N940" s="247"/>
      <c r="O940" s="247"/>
      <c r="P940" s="248"/>
      <c r="Q940" s="248"/>
      <c r="R940" s="295"/>
      <c r="S940" s="295"/>
      <c r="T940" s="295"/>
      <c r="V940" s="251"/>
      <c r="W940" s="251"/>
      <c r="X940" s="252"/>
      <c r="Y940" s="253"/>
      <c r="Z940" s="254"/>
      <c r="AA940" s="254"/>
      <c r="AB940" s="255"/>
      <c r="AC940" s="255"/>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c r="HG940" s="241"/>
      <c r="HH940" s="241"/>
      <c r="HI940" s="241"/>
      <c r="HJ940" s="241"/>
      <c r="HK940" s="241"/>
      <c r="HL940" s="241"/>
      <c r="HM940" s="241"/>
      <c r="HN940" s="241"/>
      <c r="HO940" s="241"/>
    </row>
    <row r="941" spans="1:223" s="250" customFormat="1" ht="27.6" customHeight="1" x14ac:dyDescent="0.35">
      <c r="A941" s="241"/>
      <c r="B941" s="242"/>
      <c r="C941" s="242"/>
      <c r="D941" s="242"/>
      <c r="E941" s="243"/>
      <c r="F941" s="244"/>
      <c r="G941" s="245"/>
      <c r="H941" s="245"/>
      <c r="I941" s="245"/>
      <c r="J941" s="295"/>
      <c r="K941" s="242"/>
      <c r="L941" s="246"/>
      <c r="M941" s="246"/>
      <c r="N941" s="247"/>
      <c r="O941" s="247"/>
      <c r="P941" s="248"/>
      <c r="Q941" s="248"/>
      <c r="R941" s="295"/>
      <c r="S941" s="295"/>
      <c r="T941" s="295"/>
      <c r="V941" s="251"/>
      <c r="W941" s="251"/>
      <c r="X941" s="252"/>
      <c r="Y941" s="253"/>
      <c r="Z941" s="254"/>
      <c r="AA941" s="254"/>
      <c r="AB941" s="255"/>
      <c r="AC941" s="255"/>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c r="HG941" s="241"/>
      <c r="HH941" s="241"/>
      <c r="HI941" s="241"/>
      <c r="HJ941" s="241"/>
      <c r="HK941" s="241"/>
      <c r="HL941" s="241"/>
      <c r="HM941" s="241"/>
      <c r="HN941" s="241"/>
      <c r="HO941" s="241"/>
    </row>
    <row r="942" spans="1:223" s="250" customFormat="1" ht="27.6" customHeight="1" x14ac:dyDescent="0.35">
      <c r="A942" s="241"/>
      <c r="B942" s="242"/>
      <c r="C942" s="242"/>
      <c r="D942" s="242"/>
      <c r="E942" s="243"/>
      <c r="F942" s="244"/>
      <c r="G942" s="245"/>
      <c r="H942" s="245"/>
      <c r="I942" s="245"/>
      <c r="J942" s="296"/>
      <c r="K942" s="242"/>
      <c r="L942" s="246"/>
      <c r="M942" s="246"/>
      <c r="N942" s="247"/>
      <c r="O942" s="247"/>
      <c r="P942" s="248"/>
      <c r="Q942" s="248"/>
      <c r="R942" s="295"/>
      <c r="S942" s="295"/>
      <c r="T942" s="295"/>
      <c r="V942" s="251"/>
      <c r="W942" s="251"/>
      <c r="X942" s="252"/>
      <c r="Y942" s="253"/>
      <c r="Z942" s="254"/>
      <c r="AA942" s="254"/>
      <c r="AB942" s="255"/>
      <c r="AC942" s="255"/>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c r="HG942" s="241"/>
      <c r="HH942" s="241"/>
      <c r="HI942" s="241"/>
      <c r="HJ942" s="241"/>
      <c r="HK942" s="241"/>
      <c r="HL942" s="241"/>
      <c r="HM942" s="241"/>
      <c r="HN942" s="241"/>
      <c r="HO942" s="241"/>
    </row>
    <row r="943" spans="1:223" s="250" customFormat="1" ht="27.6" customHeight="1" x14ac:dyDescent="0.35">
      <c r="A943" s="241"/>
      <c r="B943" s="242"/>
      <c r="C943" s="242"/>
      <c r="D943" s="242"/>
      <c r="E943" s="243"/>
      <c r="F943" s="244"/>
      <c r="G943" s="245"/>
      <c r="H943" s="245"/>
      <c r="I943" s="245"/>
      <c r="J943" s="296"/>
      <c r="K943" s="242"/>
      <c r="L943" s="246"/>
      <c r="M943" s="246"/>
      <c r="N943" s="247"/>
      <c r="O943" s="247"/>
      <c r="P943" s="248"/>
      <c r="Q943" s="248"/>
      <c r="R943" s="295"/>
      <c r="S943" s="295"/>
      <c r="T943" s="295"/>
      <c r="V943" s="251"/>
      <c r="W943" s="251"/>
      <c r="X943" s="252"/>
      <c r="Y943" s="253"/>
      <c r="Z943" s="254"/>
      <c r="AA943" s="254"/>
      <c r="AB943" s="255"/>
      <c r="AC943" s="255"/>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c r="HG943" s="241"/>
      <c r="HH943" s="241"/>
      <c r="HI943" s="241"/>
      <c r="HJ943" s="241"/>
      <c r="HK943" s="241"/>
      <c r="HL943" s="241"/>
      <c r="HM943" s="241"/>
      <c r="HN943" s="241"/>
      <c r="HO943" s="241"/>
    </row>
    <row r="944" spans="1:223" s="250" customFormat="1" ht="27.6" customHeight="1" x14ac:dyDescent="0.35">
      <c r="A944" s="241"/>
      <c r="B944" s="242"/>
      <c r="C944" s="242"/>
      <c r="D944" s="242"/>
      <c r="E944" s="243"/>
      <c r="F944" s="244"/>
      <c r="G944" s="245"/>
      <c r="H944" s="245"/>
      <c r="I944" s="245"/>
      <c r="J944" s="296"/>
      <c r="K944" s="242"/>
      <c r="L944" s="246"/>
      <c r="M944" s="246"/>
      <c r="N944" s="247"/>
      <c r="O944" s="247"/>
      <c r="P944" s="248"/>
      <c r="Q944" s="248"/>
      <c r="R944" s="295"/>
      <c r="S944" s="295"/>
      <c r="T944" s="295"/>
      <c r="V944" s="251"/>
      <c r="W944" s="251"/>
      <c r="X944" s="252"/>
      <c r="Y944" s="253"/>
      <c r="Z944" s="254"/>
      <c r="AA944" s="254"/>
      <c r="AB944" s="255"/>
      <c r="AC944" s="255"/>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row>
    <row r="945" spans="1:223" s="250" customFormat="1" ht="27.6" customHeight="1" x14ac:dyDescent="0.35">
      <c r="A945" s="241"/>
      <c r="B945" s="242"/>
      <c r="C945" s="242"/>
      <c r="D945" s="242"/>
      <c r="E945" s="243"/>
      <c r="F945" s="244"/>
      <c r="G945" s="245"/>
      <c r="H945" s="245"/>
      <c r="I945" s="245"/>
      <c r="J945" s="296"/>
      <c r="K945" s="242"/>
      <c r="L945" s="246"/>
      <c r="M945" s="246"/>
      <c r="N945" s="247"/>
      <c r="O945" s="247"/>
      <c r="P945" s="248"/>
      <c r="Q945" s="248"/>
      <c r="R945" s="295"/>
      <c r="S945" s="295"/>
      <c r="T945" s="295"/>
      <c r="V945" s="251"/>
      <c r="W945" s="251"/>
      <c r="X945" s="252"/>
      <c r="Y945" s="253"/>
      <c r="Z945" s="254"/>
      <c r="AA945" s="254"/>
      <c r="AB945" s="255"/>
      <c r="AC945" s="255"/>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row>
    <row r="946" spans="1:223" s="250" customFormat="1" ht="27.6" customHeight="1" x14ac:dyDescent="0.35">
      <c r="A946" s="241"/>
      <c r="B946" s="242"/>
      <c r="C946" s="242"/>
      <c r="D946" s="242"/>
      <c r="E946" s="243"/>
      <c r="F946" s="244"/>
      <c r="G946" s="245"/>
      <c r="H946" s="245"/>
      <c r="I946" s="245"/>
      <c r="J946" s="296"/>
      <c r="K946" s="242"/>
      <c r="L946" s="246"/>
      <c r="M946" s="246"/>
      <c r="N946" s="247"/>
      <c r="O946" s="247"/>
      <c r="P946" s="248"/>
      <c r="Q946" s="248"/>
      <c r="R946" s="295"/>
      <c r="S946" s="295"/>
      <c r="T946" s="295"/>
      <c r="V946" s="251"/>
      <c r="W946" s="251"/>
      <c r="X946" s="252"/>
      <c r="Y946" s="253"/>
      <c r="Z946" s="254"/>
      <c r="AA946" s="254"/>
      <c r="AB946" s="255"/>
      <c r="AC946" s="255"/>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c r="HG946" s="241"/>
      <c r="HH946" s="241"/>
      <c r="HI946" s="241"/>
      <c r="HJ946" s="241"/>
      <c r="HK946" s="241"/>
      <c r="HL946" s="241"/>
      <c r="HM946" s="241"/>
      <c r="HN946" s="241"/>
      <c r="HO946" s="241"/>
    </row>
    <row r="947" spans="1:223" s="250" customFormat="1" ht="27.6" customHeight="1" x14ac:dyDescent="0.35">
      <c r="A947" s="241"/>
      <c r="B947" s="242"/>
      <c r="C947" s="242"/>
      <c r="D947" s="242"/>
      <c r="E947" s="243"/>
      <c r="F947" s="244"/>
      <c r="G947" s="245"/>
      <c r="H947" s="245"/>
      <c r="I947" s="245"/>
      <c r="J947" s="296"/>
      <c r="K947" s="242"/>
      <c r="L947" s="246"/>
      <c r="M947" s="246"/>
      <c r="N947" s="247"/>
      <c r="O947" s="247"/>
      <c r="P947" s="248"/>
      <c r="Q947" s="248"/>
      <c r="R947" s="295"/>
      <c r="S947" s="295"/>
      <c r="T947" s="295"/>
      <c r="V947" s="251"/>
      <c r="W947" s="251"/>
      <c r="X947" s="252"/>
      <c r="Y947" s="253"/>
      <c r="Z947" s="254"/>
      <c r="AA947" s="254"/>
      <c r="AB947" s="255"/>
      <c r="AC947" s="255"/>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c r="HG947" s="241"/>
      <c r="HH947" s="241"/>
      <c r="HI947" s="241"/>
      <c r="HJ947" s="241"/>
      <c r="HK947" s="241"/>
      <c r="HL947" s="241"/>
      <c r="HM947" s="241"/>
      <c r="HN947" s="241"/>
      <c r="HO947" s="241"/>
    </row>
    <row r="948" spans="1:223" s="250" customFormat="1" ht="27.6" customHeight="1" x14ac:dyDescent="0.35">
      <c r="A948" s="241"/>
      <c r="B948" s="242"/>
      <c r="C948" s="242"/>
      <c r="D948" s="242"/>
      <c r="E948" s="243"/>
      <c r="F948" s="244"/>
      <c r="G948" s="245"/>
      <c r="H948" s="245"/>
      <c r="I948" s="245"/>
      <c r="J948" s="296"/>
      <c r="K948" s="242"/>
      <c r="L948" s="246"/>
      <c r="M948" s="246"/>
      <c r="N948" s="247"/>
      <c r="O948" s="247"/>
      <c r="P948" s="248"/>
      <c r="Q948" s="248"/>
      <c r="R948" s="295"/>
      <c r="S948" s="295"/>
      <c r="T948" s="295"/>
      <c r="V948" s="251"/>
      <c r="W948" s="251"/>
      <c r="X948" s="252"/>
      <c r="Y948" s="253"/>
      <c r="Z948" s="254"/>
      <c r="AA948" s="254"/>
      <c r="AB948" s="255"/>
      <c r="AC948" s="255"/>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row>
    <row r="949" spans="1:223" s="250" customFormat="1" ht="27.6" customHeight="1" x14ac:dyDescent="0.35">
      <c r="A949" s="241"/>
      <c r="B949" s="242"/>
      <c r="C949" s="242"/>
      <c r="D949" s="242"/>
      <c r="E949" s="243"/>
      <c r="F949" s="244"/>
      <c r="G949" s="245"/>
      <c r="H949" s="245"/>
      <c r="I949" s="245"/>
      <c r="J949" s="296"/>
      <c r="K949" s="242"/>
      <c r="L949" s="246"/>
      <c r="M949" s="246"/>
      <c r="N949" s="247"/>
      <c r="O949" s="247"/>
      <c r="P949" s="248"/>
      <c r="Q949" s="248"/>
      <c r="R949" s="295"/>
      <c r="S949" s="295"/>
      <c r="T949" s="295"/>
      <c r="V949" s="251"/>
      <c r="W949" s="251"/>
      <c r="X949" s="252"/>
      <c r="Y949" s="253"/>
      <c r="Z949" s="254"/>
      <c r="AA949" s="254"/>
      <c r="AB949" s="255"/>
      <c r="AC949" s="255"/>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row>
    <row r="950" spans="1:223" s="250" customFormat="1" ht="27.6" customHeight="1" x14ac:dyDescent="0.35">
      <c r="A950" s="241"/>
      <c r="B950" s="242"/>
      <c r="C950" s="242"/>
      <c r="D950" s="242"/>
      <c r="E950" s="243"/>
      <c r="F950" s="244"/>
      <c r="G950" s="245"/>
      <c r="H950" s="245"/>
      <c r="I950" s="245"/>
      <c r="J950" s="296"/>
      <c r="K950" s="242"/>
      <c r="L950" s="246"/>
      <c r="M950" s="246"/>
      <c r="N950" s="247"/>
      <c r="O950" s="247"/>
      <c r="P950" s="248"/>
      <c r="Q950" s="248"/>
      <c r="R950" s="295"/>
      <c r="S950" s="295"/>
      <c r="T950" s="295"/>
      <c r="V950" s="251"/>
      <c r="W950" s="251"/>
      <c r="X950" s="252"/>
      <c r="Y950" s="253"/>
      <c r="Z950" s="254"/>
      <c r="AA950" s="254"/>
      <c r="AB950" s="255"/>
      <c r="AC950" s="255"/>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c r="HG950" s="241"/>
      <c r="HH950" s="241"/>
      <c r="HI950" s="241"/>
      <c r="HJ950" s="241"/>
      <c r="HK950" s="241"/>
      <c r="HL950" s="241"/>
      <c r="HM950" s="241"/>
      <c r="HN950" s="241"/>
      <c r="HO950" s="241"/>
    </row>
    <row r="951" spans="1:223" s="250" customFormat="1" ht="27.6" customHeight="1" x14ac:dyDescent="0.35">
      <c r="A951" s="241"/>
      <c r="B951" s="242"/>
      <c r="C951" s="242"/>
      <c r="D951" s="242"/>
      <c r="E951" s="243"/>
      <c r="F951" s="244"/>
      <c r="G951" s="245"/>
      <c r="H951" s="245"/>
      <c r="I951" s="245"/>
      <c r="J951" s="296"/>
      <c r="K951" s="242"/>
      <c r="L951" s="246"/>
      <c r="M951" s="246"/>
      <c r="N951" s="247"/>
      <c r="O951" s="247"/>
      <c r="P951" s="248"/>
      <c r="Q951" s="248"/>
      <c r="R951" s="295"/>
      <c r="S951" s="295"/>
      <c r="T951" s="295"/>
      <c r="V951" s="251"/>
      <c r="W951" s="251"/>
      <c r="X951" s="252"/>
      <c r="Y951" s="253"/>
      <c r="Z951" s="254"/>
      <c r="AA951" s="254"/>
      <c r="AB951" s="255"/>
      <c r="AC951" s="255"/>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c r="HG951" s="241"/>
      <c r="HH951" s="241"/>
      <c r="HI951" s="241"/>
      <c r="HJ951" s="241"/>
      <c r="HK951" s="241"/>
      <c r="HL951" s="241"/>
      <c r="HM951" s="241"/>
      <c r="HN951" s="241"/>
      <c r="HO951" s="241"/>
    </row>
    <row r="952" spans="1:223" s="250" customFormat="1" ht="27.6" customHeight="1" x14ac:dyDescent="0.35">
      <c r="A952" s="241"/>
      <c r="B952" s="242"/>
      <c r="C952" s="242"/>
      <c r="D952" s="242"/>
      <c r="E952" s="243"/>
      <c r="F952" s="244"/>
      <c r="G952" s="245"/>
      <c r="H952" s="245"/>
      <c r="I952" s="245"/>
      <c r="J952" s="296"/>
      <c r="K952" s="242"/>
      <c r="L952" s="246"/>
      <c r="M952" s="246"/>
      <c r="N952" s="247"/>
      <c r="O952" s="247"/>
      <c r="P952" s="248"/>
      <c r="Q952" s="248"/>
      <c r="R952" s="295"/>
      <c r="S952" s="295"/>
      <c r="T952" s="295"/>
      <c r="V952" s="251"/>
      <c r="W952" s="251"/>
      <c r="X952" s="252"/>
      <c r="Y952" s="253"/>
      <c r="Z952" s="254"/>
      <c r="AA952" s="254"/>
      <c r="AB952" s="255"/>
      <c r="AC952" s="255"/>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row>
    <row r="953" spans="1:223" s="250" customFormat="1" ht="27.6" customHeight="1" x14ac:dyDescent="0.35">
      <c r="A953" s="241"/>
      <c r="B953" s="242"/>
      <c r="C953" s="242"/>
      <c r="D953" s="242"/>
      <c r="E953" s="243"/>
      <c r="F953" s="244"/>
      <c r="G953" s="245"/>
      <c r="H953" s="245"/>
      <c r="I953" s="245"/>
      <c r="J953" s="296"/>
      <c r="K953" s="242"/>
      <c r="L953" s="246"/>
      <c r="M953" s="246"/>
      <c r="N953" s="247"/>
      <c r="O953" s="247"/>
      <c r="P953" s="248"/>
      <c r="Q953" s="248"/>
      <c r="R953" s="295"/>
      <c r="S953" s="295"/>
      <c r="T953" s="295"/>
      <c r="V953" s="251"/>
      <c r="W953" s="251"/>
      <c r="X953" s="252"/>
      <c r="Y953" s="253"/>
      <c r="Z953" s="254"/>
      <c r="AA953" s="254"/>
      <c r="AB953" s="255"/>
      <c r="AC953" s="255"/>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row>
    <row r="954" spans="1:223" s="250" customFormat="1" ht="27.6" customHeight="1" x14ac:dyDescent="0.35">
      <c r="A954" s="241"/>
      <c r="B954" s="242"/>
      <c r="C954" s="242"/>
      <c r="D954" s="242"/>
      <c r="E954" s="243"/>
      <c r="F954" s="244"/>
      <c r="G954" s="245"/>
      <c r="H954" s="245"/>
      <c r="I954" s="245"/>
      <c r="J954" s="296"/>
      <c r="K954" s="242"/>
      <c r="L954" s="246"/>
      <c r="M954" s="246"/>
      <c r="N954" s="247"/>
      <c r="O954" s="247"/>
      <c r="P954" s="248"/>
      <c r="Q954" s="248"/>
      <c r="R954" s="295"/>
      <c r="S954" s="295"/>
      <c r="T954" s="295"/>
      <c r="V954" s="251"/>
      <c r="W954" s="251"/>
      <c r="X954" s="252"/>
      <c r="Y954" s="253"/>
      <c r="Z954" s="254"/>
      <c r="AA954" s="254"/>
      <c r="AB954" s="255"/>
      <c r="AC954" s="255"/>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row>
    <row r="955" spans="1:223" s="250" customFormat="1" ht="27.6" customHeight="1" x14ac:dyDescent="0.35">
      <c r="A955" s="241"/>
      <c r="B955" s="242"/>
      <c r="C955" s="242"/>
      <c r="D955" s="242"/>
      <c r="E955" s="243"/>
      <c r="F955" s="244"/>
      <c r="G955" s="245"/>
      <c r="H955" s="245"/>
      <c r="I955" s="245"/>
      <c r="J955" s="296"/>
      <c r="K955" s="242"/>
      <c r="L955" s="246"/>
      <c r="M955" s="246"/>
      <c r="N955" s="247"/>
      <c r="O955" s="247"/>
      <c r="P955" s="248"/>
      <c r="Q955" s="248"/>
      <c r="R955" s="295"/>
      <c r="S955" s="295"/>
      <c r="T955" s="295"/>
      <c r="V955" s="251"/>
      <c r="W955" s="251"/>
      <c r="X955" s="252"/>
      <c r="Y955" s="253"/>
      <c r="Z955" s="254"/>
      <c r="AA955" s="254"/>
      <c r="AB955" s="255"/>
      <c r="AC955" s="255"/>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c r="HG955" s="241"/>
      <c r="HH955" s="241"/>
      <c r="HI955" s="241"/>
      <c r="HJ955" s="241"/>
      <c r="HK955" s="241"/>
      <c r="HL955" s="241"/>
      <c r="HM955" s="241"/>
      <c r="HN955" s="241"/>
      <c r="HO955" s="241"/>
    </row>
    <row r="956" spans="1:223" s="250" customFormat="1" ht="27.6" customHeight="1" x14ac:dyDescent="0.35">
      <c r="A956" s="241"/>
      <c r="B956" s="242"/>
      <c r="C956" s="242"/>
      <c r="D956" s="242"/>
      <c r="E956" s="243"/>
      <c r="F956" s="244"/>
      <c r="G956" s="245"/>
      <c r="H956" s="245"/>
      <c r="I956" s="245"/>
      <c r="J956" s="295"/>
      <c r="K956" s="242"/>
      <c r="L956" s="246"/>
      <c r="M956" s="246"/>
      <c r="N956" s="247"/>
      <c r="O956" s="247"/>
      <c r="P956" s="248"/>
      <c r="Q956" s="248"/>
      <c r="R956" s="295"/>
      <c r="S956" s="295"/>
      <c r="T956" s="295"/>
      <c r="V956" s="251"/>
      <c r="W956" s="251"/>
      <c r="X956" s="252"/>
      <c r="Y956" s="253"/>
      <c r="Z956" s="254"/>
      <c r="AA956" s="254"/>
      <c r="AB956" s="255"/>
      <c r="AC956" s="255"/>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c r="HG956" s="241"/>
      <c r="HH956" s="241"/>
      <c r="HI956" s="241"/>
      <c r="HJ956" s="241"/>
      <c r="HK956" s="241"/>
      <c r="HL956" s="241"/>
      <c r="HM956" s="241"/>
      <c r="HN956" s="241"/>
      <c r="HO956" s="241"/>
    </row>
    <row r="957" spans="1:223" s="250" customFormat="1" ht="27.6" customHeight="1" x14ac:dyDescent="0.35">
      <c r="A957" s="241"/>
      <c r="B957" s="242"/>
      <c r="C957" s="242"/>
      <c r="D957" s="242"/>
      <c r="E957" s="243"/>
      <c r="F957" s="244"/>
      <c r="G957" s="245"/>
      <c r="H957" s="245"/>
      <c r="I957" s="245"/>
      <c r="J957" s="295"/>
      <c r="K957" s="242"/>
      <c r="L957" s="246"/>
      <c r="M957" s="246"/>
      <c r="N957" s="247"/>
      <c r="O957" s="247"/>
      <c r="P957" s="248"/>
      <c r="Q957" s="248"/>
      <c r="R957" s="295"/>
      <c r="S957" s="295"/>
      <c r="T957" s="295"/>
      <c r="V957" s="251"/>
      <c r="W957" s="251"/>
      <c r="X957" s="252"/>
      <c r="Y957" s="253"/>
      <c r="Z957" s="254"/>
      <c r="AA957" s="254"/>
      <c r="AB957" s="255"/>
      <c r="AC957" s="255"/>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row>
    <row r="958" spans="1:223" s="250" customFormat="1" ht="27.6" customHeight="1" x14ac:dyDescent="0.35">
      <c r="A958" s="241"/>
      <c r="B958" s="242"/>
      <c r="C958" s="242"/>
      <c r="D958" s="242"/>
      <c r="E958" s="243"/>
      <c r="F958" s="244"/>
      <c r="G958" s="245"/>
      <c r="H958" s="245"/>
      <c r="I958" s="245"/>
      <c r="J958" s="295"/>
      <c r="K958" s="242"/>
      <c r="L958" s="246"/>
      <c r="M958" s="246"/>
      <c r="N958" s="247"/>
      <c r="O958" s="247"/>
      <c r="P958" s="248"/>
      <c r="Q958" s="248"/>
      <c r="R958" s="295"/>
      <c r="S958" s="295"/>
      <c r="T958" s="295"/>
      <c r="V958" s="251"/>
      <c r="W958" s="251"/>
      <c r="X958" s="252"/>
      <c r="Y958" s="253"/>
      <c r="Z958" s="254"/>
      <c r="AA958" s="254"/>
      <c r="AB958" s="255"/>
      <c r="AC958" s="255"/>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row>
    <row r="959" spans="1:223" s="250" customFormat="1" ht="27.6" customHeight="1" x14ac:dyDescent="0.35">
      <c r="A959" s="241"/>
      <c r="B959" s="242"/>
      <c r="C959" s="242"/>
      <c r="D959" s="242"/>
      <c r="E959" s="243"/>
      <c r="F959" s="244"/>
      <c r="G959" s="245"/>
      <c r="H959" s="245"/>
      <c r="I959" s="245"/>
      <c r="J959" s="295"/>
      <c r="K959" s="242"/>
      <c r="L959" s="246"/>
      <c r="M959" s="246"/>
      <c r="N959" s="247"/>
      <c r="O959" s="247"/>
      <c r="P959" s="248"/>
      <c r="Q959" s="248"/>
      <c r="R959" s="295"/>
      <c r="S959" s="295"/>
      <c r="T959" s="295"/>
      <c r="V959" s="251"/>
      <c r="W959" s="251"/>
      <c r="X959" s="252"/>
      <c r="Y959" s="253"/>
      <c r="Z959" s="254"/>
      <c r="AA959" s="254"/>
      <c r="AB959" s="255"/>
      <c r="AC959" s="255"/>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row>
    <row r="960" spans="1:223" s="250" customFormat="1" ht="27.6" customHeight="1" x14ac:dyDescent="0.35">
      <c r="A960" s="241"/>
      <c r="B960" s="242"/>
      <c r="C960" s="242"/>
      <c r="D960" s="242"/>
      <c r="E960" s="243"/>
      <c r="F960" s="244"/>
      <c r="G960" s="245"/>
      <c r="H960" s="245"/>
      <c r="I960" s="245"/>
      <c r="J960" s="295"/>
      <c r="K960" s="242"/>
      <c r="L960" s="246"/>
      <c r="M960" s="246"/>
      <c r="N960" s="247"/>
      <c r="O960" s="247"/>
      <c r="P960" s="248"/>
      <c r="Q960" s="248"/>
      <c r="R960" s="295"/>
      <c r="S960" s="295"/>
      <c r="T960" s="295"/>
      <c r="V960" s="251"/>
      <c r="W960" s="251"/>
      <c r="X960" s="252"/>
      <c r="Y960" s="253"/>
      <c r="Z960" s="254"/>
      <c r="AA960" s="254"/>
      <c r="AB960" s="255"/>
      <c r="AC960" s="255"/>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row>
    <row r="961" spans="1:223" s="250" customFormat="1" ht="27.6" customHeight="1" x14ac:dyDescent="0.35">
      <c r="A961" s="241"/>
      <c r="B961" s="242"/>
      <c r="C961" s="242"/>
      <c r="D961" s="242"/>
      <c r="E961" s="243"/>
      <c r="F961" s="244"/>
      <c r="G961" s="245"/>
      <c r="H961" s="245"/>
      <c r="I961" s="245"/>
      <c r="J961" s="295"/>
      <c r="K961" s="242"/>
      <c r="L961" s="246"/>
      <c r="M961" s="246"/>
      <c r="N961" s="247"/>
      <c r="O961" s="247"/>
      <c r="P961" s="248"/>
      <c r="Q961" s="248"/>
      <c r="R961" s="295"/>
      <c r="S961" s="295"/>
      <c r="T961" s="295"/>
      <c r="V961" s="251"/>
      <c r="W961" s="251"/>
      <c r="X961" s="252"/>
      <c r="Y961" s="253"/>
      <c r="Z961" s="254"/>
      <c r="AA961" s="254"/>
      <c r="AB961" s="255"/>
      <c r="AC961" s="255"/>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row>
    <row r="962" spans="1:223" s="250" customFormat="1" ht="27.6" customHeight="1" x14ac:dyDescent="0.35">
      <c r="A962" s="241"/>
      <c r="B962" s="242"/>
      <c r="C962" s="242"/>
      <c r="D962" s="242"/>
      <c r="E962" s="243"/>
      <c r="F962" s="244"/>
      <c r="G962" s="245"/>
      <c r="H962" s="245"/>
      <c r="I962" s="245"/>
      <c r="J962" s="295"/>
      <c r="K962" s="242"/>
      <c r="L962" s="246"/>
      <c r="M962" s="246"/>
      <c r="N962" s="247"/>
      <c r="O962" s="247"/>
      <c r="P962" s="248"/>
      <c r="Q962" s="248"/>
      <c r="R962" s="295"/>
      <c r="S962" s="295"/>
      <c r="T962" s="295"/>
      <c r="V962" s="251"/>
      <c r="W962" s="251"/>
      <c r="X962" s="252"/>
      <c r="Y962" s="253"/>
      <c r="Z962" s="254"/>
      <c r="AA962" s="254"/>
      <c r="AB962" s="255"/>
      <c r="AC962" s="255"/>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row>
    <row r="963" spans="1:223" s="250" customFormat="1" ht="27.6" customHeight="1" x14ac:dyDescent="0.35">
      <c r="A963" s="241"/>
      <c r="B963" s="242"/>
      <c r="C963" s="242"/>
      <c r="D963" s="242"/>
      <c r="E963" s="243"/>
      <c r="F963" s="244"/>
      <c r="G963" s="245"/>
      <c r="H963" s="245"/>
      <c r="I963" s="245"/>
      <c r="J963" s="295"/>
      <c r="K963" s="242"/>
      <c r="L963" s="246"/>
      <c r="M963" s="246"/>
      <c r="N963" s="247"/>
      <c r="O963" s="247"/>
      <c r="P963" s="248"/>
      <c r="Q963" s="248"/>
      <c r="R963" s="295"/>
      <c r="S963" s="295"/>
      <c r="T963" s="295"/>
      <c r="V963" s="251"/>
      <c r="W963" s="251"/>
      <c r="X963" s="252"/>
      <c r="Y963" s="253"/>
      <c r="Z963" s="254"/>
      <c r="AA963" s="254"/>
      <c r="AB963" s="255"/>
      <c r="AC963" s="255"/>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row>
    <row r="964" spans="1:223" s="250" customFormat="1" ht="27.6" customHeight="1" x14ac:dyDescent="0.35">
      <c r="A964" s="241"/>
      <c r="B964" s="242"/>
      <c r="C964" s="242"/>
      <c r="D964" s="242"/>
      <c r="E964" s="243"/>
      <c r="F964" s="244"/>
      <c r="G964" s="245"/>
      <c r="H964" s="245"/>
      <c r="I964" s="245"/>
      <c r="J964" s="295"/>
      <c r="K964" s="242"/>
      <c r="L964" s="246"/>
      <c r="M964" s="246"/>
      <c r="N964" s="247"/>
      <c r="O964" s="247"/>
      <c r="P964" s="248"/>
      <c r="Q964" s="248"/>
      <c r="R964" s="295"/>
      <c r="S964" s="295"/>
      <c r="T964" s="295"/>
      <c r="V964" s="251"/>
      <c r="W964" s="251"/>
      <c r="X964" s="252"/>
      <c r="Y964" s="253"/>
      <c r="Z964" s="254"/>
      <c r="AA964" s="254"/>
      <c r="AB964" s="255"/>
      <c r="AC964" s="255"/>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c r="HG964" s="241"/>
      <c r="HH964" s="241"/>
      <c r="HI964" s="241"/>
      <c r="HJ964" s="241"/>
      <c r="HK964" s="241"/>
      <c r="HL964" s="241"/>
      <c r="HM964" s="241"/>
      <c r="HN964" s="241"/>
      <c r="HO964" s="241"/>
    </row>
    <row r="965" spans="1:223" s="250" customFormat="1" ht="27.6" customHeight="1" x14ac:dyDescent="0.35">
      <c r="A965" s="241"/>
      <c r="B965" s="242"/>
      <c r="C965" s="242"/>
      <c r="D965" s="242"/>
      <c r="E965" s="243"/>
      <c r="F965" s="244"/>
      <c r="G965" s="245"/>
      <c r="H965" s="245"/>
      <c r="I965" s="245"/>
      <c r="J965" s="255"/>
      <c r="K965" s="242"/>
      <c r="L965" s="246"/>
      <c r="M965" s="246"/>
      <c r="N965" s="247"/>
      <c r="O965" s="247"/>
      <c r="P965" s="248"/>
      <c r="Q965" s="248"/>
      <c r="R965" s="295"/>
      <c r="S965" s="295"/>
      <c r="T965" s="295"/>
      <c r="V965" s="251"/>
      <c r="W965" s="251"/>
      <c r="X965" s="252"/>
      <c r="Y965" s="253"/>
      <c r="Z965" s="254"/>
      <c r="AA965" s="254"/>
      <c r="AB965" s="255"/>
      <c r="AC965" s="255"/>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c r="HG965" s="241"/>
      <c r="HH965" s="241"/>
      <c r="HI965" s="241"/>
      <c r="HJ965" s="241"/>
      <c r="HK965" s="241"/>
      <c r="HL965" s="241"/>
      <c r="HM965" s="241"/>
      <c r="HN965" s="241"/>
      <c r="HO965" s="241"/>
    </row>
    <row r="966" spans="1:223" s="250" customFormat="1" ht="27.6" customHeight="1" x14ac:dyDescent="0.35">
      <c r="A966" s="241"/>
      <c r="B966" s="242"/>
      <c r="C966" s="242"/>
      <c r="D966" s="242"/>
      <c r="E966" s="243"/>
      <c r="F966" s="244"/>
      <c r="G966" s="245"/>
      <c r="H966" s="245"/>
      <c r="I966" s="245"/>
      <c r="J966" s="554"/>
      <c r="K966" s="242"/>
      <c r="L966" s="246"/>
      <c r="M966" s="246"/>
      <c r="N966" s="247"/>
      <c r="O966" s="247"/>
      <c r="P966" s="248"/>
      <c r="Q966" s="248"/>
      <c r="R966" s="295"/>
      <c r="S966" s="295"/>
      <c r="T966" s="295"/>
      <c r="V966" s="251"/>
      <c r="W966" s="251"/>
      <c r="X966" s="252"/>
      <c r="Y966" s="253"/>
      <c r="Z966" s="254"/>
      <c r="AA966" s="254"/>
      <c r="AB966" s="255"/>
      <c r="AC966" s="255"/>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c r="HG966" s="241"/>
      <c r="HH966" s="241"/>
      <c r="HI966" s="241"/>
      <c r="HJ966" s="241"/>
      <c r="HK966" s="241"/>
      <c r="HL966" s="241"/>
      <c r="HM966" s="241"/>
      <c r="HN966" s="241"/>
      <c r="HO966" s="241"/>
    </row>
    <row r="967" spans="1:223" s="250" customFormat="1" ht="27.6" customHeight="1" x14ac:dyDescent="0.35">
      <c r="A967" s="241"/>
      <c r="B967" s="242"/>
      <c r="C967" s="242"/>
      <c r="D967" s="242"/>
      <c r="E967" s="243"/>
      <c r="F967" s="244"/>
      <c r="G967" s="245"/>
      <c r="H967" s="245"/>
      <c r="I967" s="245"/>
      <c r="J967" s="255"/>
      <c r="K967" s="242"/>
      <c r="L967" s="246"/>
      <c r="M967" s="246"/>
      <c r="N967" s="247"/>
      <c r="O967" s="247"/>
      <c r="P967" s="248"/>
      <c r="Q967" s="248"/>
      <c r="R967" s="295"/>
      <c r="S967" s="295"/>
      <c r="T967" s="295"/>
      <c r="V967" s="251"/>
      <c r="W967" s="251"/>
      <c r="X967" s="252"/>
      <c r="Y967" s="253"/>
      <c r="Z967" s="254"/>
      <c r="AA967" s="254"/>
      <c r="AB967" s="255"/>
      <c r="AC967" s="255"/>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c r="HG967" s="241"/>
      <c r="HH967" s="241"/>
      <c r="HI967" s="241"/>
      <c r="HJ967" s="241"/>
      <c r="HK967" s="241"/>
      <c r="HL967" s="241"/>
      <c r="HM967" s="241"/>
      <c r="HN967" s="241"/>
      <c r="HO967" s="241"/>
    </row>
    <row r="968" spans="1:223" s="250" customFormat="1" ht="27.6" customHeight="1" x14ac:dyDescent="0.35">
      <c r="A968" s="241"/>
      <c r="B968" s="242"/>
      <c r="C968" s="242"/>
      <c r="D968" s="242"/>
      <c r="E968" s="243"/>
      <c r="F968" s="244"/>
      <c r="G968" s="245"/>
      <c r="H968" s="245"/>
      <c r="I968" s="245"/>
      <c r="J968" s="296"/>
      <c r="K968" s="242"/>
      <c r="L968" s="246"/>
      <c r="M968" s="246"/>
      <c r="N968" s="247"/>
      <c r="O968" s="247"/>
      <c r="P968" s="248"/>
      <c r="Q968" s="248"/>
      <c r="R968" s="295"/>
      <c r="S968" s="295"/>
      <c r="T968" s="295"/>
      <c r="V968" s="251"/>
      <c r="W968" s="251"/>
      <c r="X968" s="252"/>
      <c r="Y968" s="253"/>
      <c r="Z968" s="254"/>
      <c r="AA968" s="254"/>
      <c r="AB968" s="255"/>
      <c r="AC968" s="255"/>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c r="HG968" s="241"/>
      <c r="HH968" s="241"/>
      <c r="HI968" s="241"/>
      <c r="HJ968" s="241"/>
      <c r="HK968" s="241"/>
      <c r="HL968" s="241"/>
      <c r="HM968" s="241"/>
      <c r="HN968" s="241"/>
      <c r="HO968" s="241"/>
    </row>
    <row r="969" spans="1:223" s="250" customFormat="1" ht="27.6" customHeight="1" x14ac:dyDescent="0.35">
      <c r="A969" s="241"/>
      <c r="B969" s="242"/>
      <c r="C969" s="242"/>
      <c r="D969" s="242"/>
      <c r="E969" s="243"/>
      <c r="F969" s="244"/>
      <c r="G969" s="245"/>
      <c r="H969" s="245"/>
      <c r="I969" s="245"/>
      <c r="J969" s="296"/>
      <c r="K969" s="242"/>
      <c r="L969" s="246"/>
      <c r="M969" s="246"/>
      <c r="N969" s="247"/>
      <c r="O969" s="247"/>
      <c r="P969" s="248"/>
      <c r="Q969" s="248"/>
      <c r="R969" s="295"/>
      <c r="S969" s="295"/>
      <c r="T969" s="295"/>
      <c r="V969" s="251"/>
      <c r="W969" s="251"/>
      <c r="X969" s="252"/>
      <c r="Y969" s="253"/>
      <c r="Z969" s="254"/>
      <c r="AA969" s="254"/>
      <c r="AB969" s="255"/>
      <c r="AC969" s="255"/>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c r="HG969" s="241"/>
      <c r="HH969" s="241"/>
      <c r="HI969" s="241"/>
      <c r="HJ969" s="241"/>
      <c r="HK969" s="241"/>
      <c r="HL969" s="241"/>
      <c r="HM969" s="241"/>
      <c r="HN969" s="241"/>
      <c r="HO969" s="241"/>
    </row>
    <row r="970" spans="1:223" s="250" customFormat="1" ht="27.6" customHeight="1" x14ac:dyDescent="0.35">
      <c r="A970" s="241"/>
      <c r="B970" s="242"/>
      <c r="C970" s="242"/>
      <c r="D970" s="242"/>
      <c r="E970" s="243"/>
      <c r="F970" s="244"/>
      <c r="G970" s="245"/>
      <c r="H970" s="245"/>
      <c r="I970" s="245"/>
      <c r="J970" s="296"/>
      <c r="K970" s="242"/>
      <c r="L970" s="246"/>
      <c r="M970" s="246"/>
      <c r="N970" s="247"/>
      <c r="O970" s="247"/>
      <c r="P970" s="248"/>
      <c r="Q970" s="248"/>
      <c r="R970" s="295"/>
      <c r="S970" s="295"/>
      <c r="T970" s="295"/>
      <c r="V970" s="251"/>
      <c r="W970" s="251"/>
      <c r="X970" s="252"/>
      <c r="Y970" s="253"/>
      <c r="Z970" s="254"/>
      <c r="AA970" s="254"/>
      <c r="AB970" s="255"/>
      <c r="AC970" s="255"/>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c r="HG970" s="241"/>
      <c r="HH970" s="241"/>
      <c r="HI970" s="241"/>
      <c r="HJ970" s="241"/>
      <c r="HK970" s="241"/>
      <c r="HL970" s="241"/>
      <c r="HM970" s="241"/>
      <c r="HN970" s="241"/>
      <c r="HO970" s="241"/>
    </row>
    <row r="971" spans="1:223" s="250" customFormat="1" ht="27.6" customHeight="1" x14ac:dyDescent="0.35">
      <c r="A971" s="241"/>
      <c r="B971" s="242"/>
      <c r="C971" s="242"/>
      <c r="D971" s="242"/>
      <c r="E971" s="243"/>
      <c r="F971" s="244"/>
      <c r="G971" s="245"/>
      <c r="H971" s="245"/>
      <c r="I971" s="245"/>
      <c r="J971" s="296"/>
      <c r="K971" s="242"/>
      <c r="L971" s="246"/>
      <c r="M971" s="246"/>
      <c r="N971" s="247"/>
      <c r="O971" s="247"/>
      <c r="P971" s="248"/>
      <c r="Q971" s="248"/>
      <c r="R971" s="295"/>
      <c r="S971" s="295"/>
      <c r="T971" s="295"/>
      <c r="V971" s="251"/>
      <c r="W971" s="251"/>
      <c r="X971" s="252"/>
      <c r="Y971" s="253"/>
      <c r="Z971" s="254"/>
      <c r="AA971" s="254"/>
      <c r="AB971" s="255"/>
      <c r="AC971" s="255"/>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c r="HG971" s="241"/>
      <c r="HH971" s="241"/>
      <c r="HI971" s="241"/>
      <c r="HJ971" s="241"/>
      <c r="HK971" s="241"/>
      <c r="HL971" s="241"/>
      <c r="HM971" s="241"/>
      <c r="HN971" s="241"/>
      <c r="HO971" s="241"/>
    </row>
    <row r="972" spans="1:223" s="250" customFormat="1" ht="27.6" customHeight="1" x14ac:dyDescent="0.35">
      <c r="A972" s="241"/>
      <c r="B972" s="242"/>
      <c r="C972" s="242"/>
      <c r="D972" s="242"/>
      <c r="E972" s="243"/>
      <c r="F972" s="244"/>
      <c r="G972" s="245"/>
      <c r="H972" s="245"/>
      <c r="I972" s="245"/>
      <c r="J972" s="554"/>
      <c r="K972" s="242"/>
      <c r="L972" s="246"/>
      <c r="M972" s="246"/>
      <c r="N972" s="247"/>
      <c r="O972" s="247"/>
      <c r="P972" s="248"/>
      <c r="Q972" s="248"/>
      <c r="R972" s="295"/>
      <c r="S972" s="295"/>
      <c r="T972" s="295"/>
      <c r="V972" s="251"/>
      <c r="W972" s="251"/>
      <c r="X972" s="252"/>
      <c r="Y972" s="253"/>
      <c r="Z972" s="254"/>
      <c r="AA972" s="254"/>
      <c r="AB972" s="255"/>
      <c r="AC972" s="255"/>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c r="HG972" s="241"/>
      <c r="HH972" s="241"/>
      <c r="HI972" s="241"/>
      <c r="HJ972" s="241"/>
      <c r="HK972" s="241"/>
      <c r="HL972" s="241"/>
      <c r="HM972" s="241"/>
      <c r="HN972" s="241"/>
      <c r="HO972" s="241"/>
    </row>
    <row r="973" spans="1:223" s="250" customFormat="1" ht="27.6" customHeight="1" x14ac:dyDescent="0.35">
      <c r="A973" s="241"/>
      <c r="B973" s="242"/>
      <c r="C973" s="242"/>
      <c r="D973" s="242"/>
      <c r="E973" s="243"/>
      <c r="F973" s="244"/>
      <c r="G973" s="245"/>
      <c r="H973" s="245"/>
      <c r="I973" s="245"/>
      <c r="J973" s="296"/>
      <c r="K973" s="242"/>
      <c r="L973" s="246"/>
      <c r="M973" s="246"/>
      <c r="N973" s="247"/>
      <c r="O973" s="247"/>
      <c r="P973" s="248"/>
      <c r="Q973" s="248"/>
      <c r="R973" s="295"/>
      <c r="S973" s="295"/>
      <c r="T973" s="295"/>
      <c r="V973" s="251"/>
      <c r="W973" s="251"/>
      <c r="X973" s="252"/>
      <c r="Y973" s="253"/>
      <c r="Z973" s="254"/>
      <c r="AA973" s="254"/>
      <c r="AB973" s="255"/>
      <c r="AC973" s="255"/>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c r="HG973" s="241"/>
      <c r="HH973" s="241"/>
      <c r="HI973" s="241"/>
      <c r="HJ973" s="241"/>
      <c r="HK973" s="241"/>
      <c r="HL973" s="241"/>
      <c r="HM973" s="241"/>
      <c r="HN973" s="241"/>
      <c r="HO973" s="241"/>
    </row>
    <row r="974" spans="1:223" s="250" customFormat="1" ht="27.6" customHeight="1" x14ac:dyDescent="0.35">
      <c r="A974" s="241"/>
      <c r="B974" s="242"/>
      <c r="C974" s="242"/>
      <c r="D974" s="242"/>
      <c r="E974" s="243"/>
      <c r="F974" s="244"/>
      <c r="G974" s="245"/>
      <c r="H974" s="245"/>
      <c r="I974" s="245"/>
      <c r="J974" s="296"/>
      <c r="K974" s="242"/>
      <c r="L974" s="246"/>
      <c r="M974" s="246"/>
      <c r="N974" s="247"/>
      <c r="O974" s="247"/>
      <c r="P974" s="248"/>
      <c r="Q974" s="248"/>
      <c r="R974" s="295"/>
      <c r="S974" s="295"/>
      <c r="T974" s="295"/>
      <c r="V974" s="251"/>
      <c r="W974" s="251"/>
      <c r="X974" s="252"/>
      <c r="Y974" s="253"/>
      <c r="Z974" s="254"/>
      <c r="AA974" s="254"/>
      <c r="AB974" s="255"/>
      <c r="AC974" s="255"/>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c r="HG974" s="241"/>
      <c r="HH974" s="241"/>
      <c r="HI974" s="241"/>
      <c r="HJ974" s="241"/>
      <c r="HK974" s="241"/>
      <c r="HL974" s="241"/>
      <c r="HM974" s="241"/>
      <c r="HN974" s="241"/>
      <c r="HO974" s="241"/>
    </row>
    <row r="975" spans="1:223" s="250" customFormat="1" ht="27.6" customHeight="1" x14ac:dyDescent="0.35">
      <c r="A975" s="241"/>
      <c r="B975" s="242"/>
      <c r="C975" s="242"/>
      <c r="D975" s="242"/>
      <c r="E975" s="243"/>
      <c r="F975" s="244"/>
      <c r="G975" s="245"/>
      <c r="H975" s="245"/>
      <c r="I975" s="245"/>
      <c r="J975" s="296"/>
      <c r="K975" s="242"/>
      <c r="L975" s="246"/>
      <c r="M975" s="246"/>
      <c r="N975" s="247"/>
      <c r="O975" s="247"/>
      <c r="P975" s="248"/>
      <c r="Q975" s="248"/>
      <c r="R975" s="295"/>
      <c r="S975" s="295"/>
      <c r="T975" s="295"/>
      <c r="V975" s="251"/>
      <c r="W975" s="251"/>
      <c r="X975" s="252"/>
      <c r="Y975" s="253"/>
      <c r="Z975" s="254"/>
      <c r="AA975" s="254"/>
      <c r="AB975" s="255"/>
      <c r="AC975" s="255"/>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c r="HG975" s="241"/>
      <c r="HH975" s="241"/>
      <c r="HI975" s="241"/>
      <c r="HJ975" s="241"/>
      <c r="HK975" s="241"/>
      <c r="HL975" s="241"/>
      <c r="HM975" s="241"/>
      <c r="HN975" s="241"/>
      <c r="HO975" s="241"/>
    </row>
    <row r="976" spans="1:223" s="250" customFormat="1" ht="27.6" customHeight="1" x14ac:dyDescent="0.35">
      <c r="A976" s="241"/>
      <c r="B976" s="242"/>
      <c r="C976" s="242"/>
      <c r="D976" s="242"/>
      <c r="E976" s="243"/>
      <c r="F976" s="244"/>
      <c r="G976" s="245"/>
      <c r="H976" s="245"/>
      <c r="I976" s="245"/>
      <c r="J976" s="296"/>
      <c r="K976" s="242"/>
      <c r="L976" s="246"/>
      <c r="M976" s="246"/>
      <c r="N976" s="247"/>
      <c r="O976" s="247"/>
      <c r="P976" s="248"/>
      <c r="Q976" s="248"/>
      <c r="R976" s="295"/>
      <c r="S976" s="295"/>
      <c r="T976" s="295"/>
      <c r="V976" s="251"/>
      <c r="W976" s="251"/>
      <c r="X976" s="252"/>
      <c r="Y976" s="253"/>
      <c r="Z976" s="254"/>
      <c r="AA976" s="254"/>
      <c r="AB976" s="255"/>
      <c r="AC976" s="255"/>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c r="HG976" s="241"/>
      <c r="HH976" s="241"/>
      <c r="HI976" s="241"/>
      <c r="HJ976" s="241"/>
      <c r="HK976" s="241"/>
      <c r="HL976" s="241"/>
      <c r="HM976" s="241"/>
      <c r="HN976" s="241"/>
      <c r="HO976" s="241"/>
    </row>
    <row r="977" spans="1:223" s="250" customFormat="1" ht="27.6" customHeight="1" x14ac:dyDescent="0.35">
      <c r="A977" s="241"/>
      <c r="B977" s="242"/>
      <c r="C977" s="242"/>
      <c r="D977" s="242"/>
      <c r="E977" s="243"/>
      <c r="F977" s="244"/>
      <c r="G977" s="245"/>
      <c r="H977" s="245"/>
      <c r="I977" s="245"/>
      <c r="J977" s="296"/>
      <c r="K977" s="242"/>
      <c r="L977" s="246"/>
      <c r="M977" s="246"/>
      <c r="N977" s="247"/>
      <c r="O977" s="247"/>
      <c r="P977" s="248"/>
      <c r="Q977" s="248"/>
      <c r="R977" s="295"/>
      <c r="S977" s="295"/>
      <c r="T977" s="295"/>
      <c r="V977" s="251"/>
      <c r="W977" s="251"/>
      <c r="X977" s="252"/>
      <c r="Y977" s="253"/>
      <c r="Z977" s="254"/>
      <c r="AA977" s="254"/>
      <c r="AB977" s="255"/>
      <c r="AC977" s="255"/>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c r="HG977" s="241"/>
      <c r="HH977" s="241"/>
      <c r="HI977" s="241"/>
      <c r="HJ977" s="241"/>
      <c r="HK977" s="241"/>
      <c r="HL977" s="241"/>
      <c r="HM977" s="241"/>
      <c r="HN977" s="241"/>
      <c r="HO977" s="241"/>
    </row>
    <row r="978" spans="1:223" s="250" customFormat="1" ht="27.6" customHeight="1" x14ac:dyDescent="0.35">
      <c r="A978" s="241"/>
      <c r="B978" s="242"/>
      <c r="C978" s="242"/>
      <c r="D978" s="242"/>
      <c r="E978" s="243"/>
      <c r="F978" s="244"/>
      <c r="G978" s="245"/>
      <c r="H978" s="245"/>
      <c r="I978" s="245"/>
      <c r="J978" s="296"/>
      <c r="K978" s="242"/>
      <c r="L978" s="246"/>
      <c r="M978" s="246"/>
      <c r="N978" s="247"/>
      <c r="O978" s="247"/>
      <c r="P978" s="248"/>
      <c r="Q978" s="248"/>
      <c r="R978" s="295"/>
      <c r="S978" s="295"/>
      <c r="T978" s="295"/>
      <c r="V978" s="251"/>
      <c r="W978" s="251"/>
      <c r="X978" s="252"/>
      <c r="Y978" s="253"/>
      <c r="Z978" s="254"/>
      <c r="AA978" s="254"/>
      <c r="AB978" s="255"/>
      <c r="AC978" s="255"/>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c r="HG978" s="241"/>
      <c r="HH978" s="241"/>
      <c r="HI978" s="241"/>
      <c r="HJ978" s="241"/>
      <c r="HK978" s="241"/>
      <c r="HL978" s="241"/>
      <c r="HM978" s="241"/>
      <c r="HN978" s="241"/>
      <c r="HO978" s="241"/>
    </row>
    <row r="979" spans="1:223" s="250" customFormat="1" ht="27.6" customHeight="1" x14ac:dyDescent="0.35">
      <c r="A979" s="241"/>
      <c r="B979" s="242"/>
      <c r="C979" s="242"/>
      <c r="D979" s="242"/>
      <c r="E979" s="243"/>
      <c r="F979" s="244"/>
      <c r="G979" s="245"/>
      <c r="H979" s="245"/>
      <c r="I979" s="245"/>
      <c r="J979" s="296"/>
      <c r="K979" s="242"/>
      <c r="L979" s="246"/>
      <c r="M979" s="246"/>
      <c r="N979" s="247"/>
      <c r="O979" s="247"/>
      <c r="P979" s="248"/>
      <c r="Q979" s="248"/>
      <c r="R979" s="295"/>
      <c r="S979" s="295"/>
      <c r="T979" s="295"/>
      <c r="V979" s="251"/>
      <c r="W979" s="251"/>
      <c r="X979" s="252"/>
      <c r="Y979" s="253"/>
      <c r="Z979" s="254"/>
      <c r="AA979" s="254"/>
      <c r="AB979" s="255"/>
      <c r="AC979" s="255"/>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c r="HG979" s="241"/>
      <c r="HH979" s="241"/>
      <c r="HI979" s="241"/>
      <c r="HJ979" s="241"/>
      <c r="HK979" s="241"/>
      <c r="HL979" s="241"/>
      <c r="HM979" s="241"/>
      <c r="HN979" s="241"/>
      <c r="HO979" s="241"/>
    </row>
    <row r="980" spans="1:223" s="250" customFormat="1" ht="27.6" customHeight="1" x14ac:dyDescent="0.35">
      <c r="A980" s="241"/>
      <c r="B980" s="242"/>
      <c r="C980" s="242"/>
      <c r="D980" s="242"/>
      <c r="E980" s="243"/>
      <c r="F980" s="244"/>
      <c r="G980" s="245"/>
      <c r="H980" s="245"/>
      <c r="I980" s="245"/>
      <c r="J980" s="296"/>
      <c r="K980" s="242"/>
      <c r="L980" s="246"/>
      <c r="M980" s="246"/>
      <c r="N980" s="247"/>
      <c r="O980" s="247"/>
      <c r="P980" s="248"/>
      <c r="Q980" s="248"/>
      <c r="R980" s="295"/>
      <c r="S980" s="295"/>
      <c r="T980" s="295"/>
      <c r="V980" s="251"/>
      <c r="W980" s="251"/>
      <c r="X980" s="252"/>
      <c r="Y980" s="253"/>
      <c r="Z980" s="254"/>
      <c r="AA980" s="254"/>
      <c r="AB980" s="255"/>
      <c r="AC980" s="255"/>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c r="HG980" s="241"/>
      <c r="HH980" s="241"/>
      <c r="HI980" s="241"/>
      <c r="HJ980" s="241"/>
      <c r="HK980" s="241"/>
      <c r="HL980" s="241"/>
      <c r="HM980" s="241"/>
      <c r="HN980" s="241"/>
      <c r="HO980" s="241"/>
    </row>
    <row r="981" spans="1:223" s="250" customFormat="1" ht="27.6" customHeight="1" x14ac:dyDescent="0.35">
      <c r="A981" s="241"/>
      <c r="B981" s="242"/>
      <c r="C981" s="242"/>
      <c r="D981" s="242"/>
      <c r="E981" s="243"/>
      <c r="F981" s="244"/>
      <c r="G981" s="245"/>
      <c r="H981" s="245"/>
      <c r="I981" s="245"/>
      <c r="J981" s="296"/>
      <c r="K981" s="242"/>
      <c r="L981" s="246"/>
      <c r="M981" s="246"/>
      <c r="N981" s="247"/>
      <c r="O981" s="247"/>
      <c r="P981" s="248"/>
      <c r="Q981" s="248"/>
      <c r="R981" s="295"/>
      <c r="S981" s="295"/>
      <c r="T981" s="295"/>
      <c r="V981" s="251"/>
      <c r="W981" s="251"/>
      <c r="X981" s="252"/>
      <c r="Y981" s="253"/>
      <c r="Z981" s="254"/>
      <c r="AA981" s="254"/>
      <c r="AB981" s="255"/>
      <c r="AC981" s="255"/>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c r="HG981" s="241"/>
      <c r="HH981" s="241"/>
      <c r="HI981" s="241"/>
      <c r="HJ981" s="241"/>
      <c r="HK981" s="241"/>
      <c r="HL981" s="241"/>
      <c r="HM981" s="241"/>
      <c r="HN981" s="241"/>
      <c r="HO981" s="241"/>
    </row>
    <row r="982" spans="1:223" s="250" customFormat="1" ht="27.6" customHeight="1" x14ac:dyDescent="0.35">
      <c r="A982" s="241"/>
      <c r="B982" s="242"/>
      <c r="C982" s="242"/>
      <c r="D982" s="242"/>
      <c r="E982" s="243"/>
      <c r="F982" s="244"/>
      <c r="G982" s="245"/>
      <c r="H982" s="245"/>
      <c r="I982" s="245"/>
      <c r="J982" s="295"/>
      <c r="K982" s="242"/>
      <c r="L982" s="246"/>
      <c r="M982" s="246"/>
      <c r="N982" s="247"/>
      <c r="O982" s="247"/>
      <c r="P982" s="248"/>
      <c r="Q982" s="248"/>
      <c r="R982" s="295"/>
      <c r="S982" s="295"/>
      <c r="T982" s="295"/>
      <c r="V982" s="251"/>
      <c r="W982" s="251"/>
      <c r="X982" s="252"/>
      <c r="Y982" s="253"/>
      <c r="Z982" s="254"/>
      <c r="AA982" s="254"/>
      <c r="AB982" s="255"/>
      <c r="AC982" s="255"/>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c r="HG982" s="241"/>
      <c r="HH982" s="241"/>
      <c r="HI982" s="241"/>
      <c r="HJ982" s="241"/>
      <c r="HK982" s="241"/>
      <c r="HL982" s="241"/>
      <c r="HM982" s="241"/>
      <c r="HN982" s="241"/>
      <c r="HO982" s="241"/>
    </row>
    <row r="983" spans="1:223" s="250" customFormat="1" ht="27.6" customHeight="1" x14ac:dyDescent="0.35">
      <c r="A983" s="241"/>
      <c r="B983" s="242"/>
      <c r="C983" s="242"/>
      <c r="D983" s="242"/>
      <c r="E983" s="243"/>
      <c r="F983" s="244"/>
      <c r="G983" s="245"/>
      <c r="H983" s="245"/>
      <c r="I983" s="245"/>
      <c r="J983" s="295"/>
      <c r="K983" s="242"/>
      <c r="L983" s="246"/>
      <c r="M983" s="246"/>
      <c r="N983" s="247"/>
      <c r="O983" s="247"/>
      <c r="P983" s="248"/>
      <c r="Q983" s="248"/>
      <c r="R983" s="295"/>
      <c r="S983" s="295"/>
      <c r="T983" s="295"/>
      <c r="V983" s="251"/>
      <c r="W983" s="251"/>
      <c r="X983" s="252"/>
      <c r="Y983" s="253"/>
      <c r="Z983" s="254"/>
      <c r="AA983" s="254"/>
      <c r="AB983" s="255"/>
      <c r="AC983" s="255"/>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c r="HG983" s="241"/>
      <c r="HH983" s="241"/>
      <c r="HI983" s="241"/>
      <c r="HJ983" s="241"/>
      <c r="HK983" s="241"/>
      <c r="HL983" s="241"/>
      <c r="HM983" s="241"/>
      <c r="HN983" s="241"/>
      <c r="HO983" s="241"/>
    </row>
    <row r="984" spans="1:223" s="250" customFormat="1" ht="27.6" customHeight="1" x14ac:dyDescent="0.35">
      <c r="A984" s="241"/>
      <c r="B984" s="242"/>
      <c r="C984" s="242"/>
      <c r="D984" s="242"/>
      <c r="E984" s="243"/>
      <c r="F984" s="244"/>
      <c r="G984" s="245"/>
      <c r="H984" s="245"/>
      <c r="I984" s="245"/>
      <c r="J984" s="295"/>
      <c r="K984" s="242"/>
      <c r="L984" s="246"/>
      <c r="M984" s="246"/>
      <c r="N984" s="247"/>
      <c r="O984" s="247"/>
      <c r="P984" s="248"/>
      <c r="Q984" s="248"/>
      <c r="R984" s="295"/>
      <c r="S984" s="295"/>
      <c r="T984" s="295"/>
      <c r="V984" s="251"/>
      <c r="W984" s="251"/>
      <c r="X984" s="252"/>
      <c r="Y984" s="253"/>
      <c r="Z984" s="254"/>
      <c r="AA984" s="254"/>
      <c r="AB984" s="255"/>
      <c r="AC984" s="255"/>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c r="HG984" s="241"/>
      <c r="HH984" s="241"/>
      <c r="HI984" s="241"/>
      <c r="HJ984" s="241"/>
      <c r="HK984" s="241"/>
      <c r="HL984" s="241"/>
      <c r="HM984" s="241"/>
      <c r="HN984" s="241"/>
      <c r="HO984" s="241"/>
    </row>
    <row r="985" spans="1:223" s="250" customFormat="1" ht="27.6" customHeight="1" x14ac:dyDescent="0.35">
      <c r="A985" s="241"/>
      <c r="B985" s="242"/>
      <c r="C985" s="242"/>
      <c r="D985" s="242"/>
      <c r="E985" s="243"/>
      <c r="F985" s="244"/>
      <c r="G985" s="245"/>
      <c r="H985" s="245"/>
      <c r="I985" s="245"/>
      <c r="J985" s="295"/>
      <c r="K985" s="242"/>
      <c r="L985" s="246"/>
      <c r="M985" s="246"/>
      <c r="N985" s="247"/>
      <c r="O985" s="247"/>
      <c r="P985" s="248"/>
      <c r="Q985" s="248"/>
      <c r="R985" s="295"/>
      <c r="S985" s="295"/>
      <c r="T985" s="295"/>
      <c r="V985" s="251"/>
      <c r="W985" s="251"/>
      <c r="X985" s="252"/>
      <c r="Y985" s="253"/>
      <c r="Z985" s="254"/>
      <c r="AA985" s="254"/>
      <c r="AB985" s="255"/>
      <c r="AC985" s="255"/>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c r="HG985" s="241"/>
      <c r="HH985" s="241"/>
      <c r="HI985" s="241"/>
      <c r="HJ985" s="241"/>
      <c r="HK985" s="241"/>
      <c r="HL985" s="241"/>
      <c r="HM985" s="241"/>
      <c r="HN985" s="241"/>
      <c r="HO985" s="241"/>
    </row>
    <row r="986" spans="1:223" s="250" customFormat="1" ht="27.6" customHeight="1" x14ac:dyDescent="0.35">
      <c r="A986" s="241"/>
      <c r="B986" s="242"/>
      <c r="C986" s="242"/>
      <c r="D986" s="242"/>
      <c r="E986" s="243"/>
      <c r="F986" s="244"/>
      <c r="G986" s="245"/>
      <c r="H986" s="245"/>
      <c r="I986" s="245"/>
      <c r="J986" s="295"/>
      <c r="K986" s="242"/>
      <c r="L986" s="246"/>
      <c r="M986" s="246"/>
      <c r="N986" s="247"/>
      <c r="O986" s="247"/>
      <c r="P986" s="248"/>
      <c r="Q986" s="248"/>
      <c r="R986" s="295"/>
      <c r="S986" s="295"/>
      <c r="T986" s="295"/>
      <c r="V986" s="251"/>
      <c r="W986" s="251"/>
      <c r="X986" s="252"/>
      <c r="Y986" s="253"/>
      <c r="Z986" s="254"/>
      <c r="AA986" s="254"/>
      <c r="AB986" s="255"/>
      <c r="AC986" s="255"/>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c r="HG986" s="241"/>
      <c r="HH986" s="241"/>
      <c r="HI986" s="241"/>
      <c r="HJ986" s="241"/>
      <c r="HK986" s="241"/>
      <c r="HL986" s="241"/>
      <c r="HM986" s="241"/>
      <c r="HN986" s="241"/>
      <c r="HO986" s="241"/>
    </row>
    <row r="987" spans="1:223" s="250" customFormat="1" ht="27.6" customHeight="1" x14ac:dyDescent="0.35">
      <c r="A987" s="241"/>
      <c r="B987" s="242"/>
      <c r="C987" s="242"/>
      <c r="D987" s="242"/>
      <c r="E987" s="243"/>
      <c r="F987" s="244"/>
      <c r="G987" s="245"/>
      <c r="H987" s="245"/>
      <c r="I987" s="245"/>
      <c r="J987" s="295"/>
      <c r="K987" s="242"/>
      <c r="L987" s="246"/>
      <c r="M987" s="246"/>
      <c r="N987" s="247"/>
      <c r="O987" s="247"/>
      <c r="P987" s="248"/>
      <c r="Q987" s="248"/>
      <c r="R987" s="295"/>
      <c r="S987" s="295"/>
      <c r="T987" s="295"/>
      <c r="V987" s="251"/>
      <c r="W987" s="251"/>
      <c r="X987" s="252"/>
      <c r="Y987" s="253"/>
      <c r="Z987" s="254"/>
      <c r="AA987" s="254"/>
      <c r="AB987" s="255"/>
      <c r="AC987" s="255"/>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c r="HG987" s="241"/>
      <c r="HH987" s="241"/>
      <c r="HI987" s="241"/>
      <c r="HJ987" s="241"/>
      <c r="HK987" s="241"/>
      <c r="HL987" s="241"/>
      <c r="HM987" s="241"/>
      <c r="HN987" s="241"/>
      <c r="HO987" s="241"/>
    </row>
    <row r="988" spans="1:223" s="250" customFormat="1" ht="27.6" customHeight="1" x14ac:dyDescent="0.35">
      <c r="A988" s="241"/>
      <c r="B988" s="242"/>
      <c r="C988" s="242"/>
      <c r="D988" s="242"/>
      <c r="E988" s="243"/>
      <c r="F988" s="244"/>
      <c r="G988" s="245"/>
      <c r="H988" s="245"/>
      <c r="I988" s="245"/>
      <c r="J988" s="295"/>
      <c r="K988" s="242"/>
      <c r="L988" s="246"/>
      <c r="M988" s="246"/>
      <c r="N988" s="247"/>
      <c r="O988" s="247"/>
      <c r="P988" s="248"/>
      <c r="Q988" s="248"/>
      <c r="R988" s="295"/>
      <c r="S988" s="295"/>
      <c r="T988" s="295"/>
      <c r="V988" s="251"/>
      <c r="W988" s="251"/>
      <c r="X988" s="252"/>
      <c r="Y988" s="253"/>
      <c r="Z988" s="254"/>
      <c r="AA988" s="254"/>
      <c r="AB988" s="255"/>
      <c r="AC988" s="255"/>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c r="HG988" s="241"/>
      <c r="HH988" s="241"/>
      <c r="HI988" s="241"/>
      <c r="HJ988" s="241"/>
      <c r="HK988" s="241"/>
      <c r="HL988" s="241"/>
      <c r="HM988" s="241"/>
      <c r="HN988" s="241"/>
      <c r="HO988" s="241"/>
    </row>
    <row r="989" spans="1:223" s="250" customFormat="1" ht="27.6" customHeight="1" x14ac:dyDescent="0.35">
      <c r="A989" s="241"/>
      <c r="B989" s="242"/>
      <c r="C989" s="242"/>
      <c r="D989" s="242"/>
      <c r="E989" s="243"/>
      <c r="F989" s="244"/>
      <c r="G989" s="245"/>
      <c r="H989" s="245"/>
      <c r="I989" s="245"/>
      <c r="J989" s="295"/>
      <c r="K989" s="242"/>
      <c r="L989" s="246"/>
      <c r="M989" s="246"/>
      <c r="N989" s="247"/>
      <c r="O989" s="247"/>
      <c r="P989" s="248"/>
      <c r="Q989" s="248"/>
      <c r="R989" s="295"/>
      <c r="S989" s="295"/>
      <c r="T989" s="295"/>
      <c r="V989" s="251"/>
      <c r="W989" s="251"/>
      <c r="X989" s="252"/>
      <c r="Y989" s="253"/>
      <c r="Z989" s="254"/>
      <c r="AA989" s="254"/>
      <c r="AB989" s="255"/>
      <c r="AC989" s="255"/>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c r="HG989" s="241"/>
      <c r="HH989" s="241"/>
      <c r="HI989" s="241"/>
      <c r="HJ989" s="241"/>
      <c r="HK989" s="241"/>
      <c r="HL989" s="241"/>
      <c r="HM989" s="241"/>
      <c r="HN989" s="241"/>
      <c r="HO989" s="241"/>
    </row>
    <row r="990" spans="1:223" s="250" customFormat="1" ht="27.6" customHeight="1" x14ac:dyDescent="0.35">
      <c r="A990" s="241"/>
      <c r="B990" s="242"/>
      <c r="C990" s="242"/>
      <c r="D990" s="242"/>
      <c r="E990" s="243"/>
      <c r="F990" s="244"/>
      <c r="G990" s="245"/>
      <c r="H990" s="245"/>
      <c r="I990" s="245"/>
      <c r="J990" s="295"/>
      <c r="K990" s="242"/>
      <c r="L990" s="246"/>
      <c r="M990" s="246"/>
      <c r="N990" s="247"/>
      <c r="O990" s="247"/>
      <c r="P990" s="248"/>
      <c r="Q990" s="248"/>
      <c r="R990" s="295"/>
      <c r="S990" s="295"/>
      <c r="T990" s="295"/>
      <c r="V990" s="251"/>
      <c r="W990" s="251"/>
      <c r="X990" s="252"/>
      <c r="Y990" s="253"/>
      <c r="Z990" s="254"/>
      <c r="AA990" s="254"/>
      <c r="AB990" s="255"/>
      <c r="AC990" s="255"/>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c r="HG990" s="241"/>
      <c r="HH990" s="241"/>
      <c r="HI990" s="241"/>
      <c r="HJ990" s="241"/>
      <c r="HK990" s="241"/>
      <c r="HL990" s="241"/>
      <c r="HM990" s="241"/>
      <c r="HN990" s="241"/>
      <c r="HO990" s="241"/>
    </row>
    <row r="991" spans="1:223" s="250" customFormat="1" ht="27.6" customHeight="1" x14ac:dyDescent="0.35">
      <c r="A991" s="241"/>
      <c r="B991" s="242"/>
      <c r="C991" s="242"/>
      <c r="D991" s="242"/>
      <c r="E991" s="243"/>
      <c r="F991" s="244"/>
      <c r="G991" s="245"/>
      <c r="H991" s="245"/>
      <c r="I991" s="245"/>
      <c r="J991" s="295"/>
      <c r="K991" s="242"/>
      <c r="L991" s="246"/>
      <c r="M991" s="246"/>
      <c r="N991" s="247"/>
      <c r="O991" s="247"/>
      <c r="P991" s="248"/>
      <c r="Q991" s="248"/>
      <c r="R991" s="295"/>
      <c r="S991" s="295"/>
      <c r="T991" s="295"/>
      <c r="V991" s="251"/>
      <c r="W991" s="251"/>
      <c r="X991" s="252"/>
      <c r="Y991" s="253"/>
      <c r="Z991" s="254"/>
      <c r="AA991" s="254"/>
      <c r="AB991" s="255"/>
      <c r="AC991" s="255"/>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c r="HG991" s="241"/>
      <c r="HH991" s="241"/>
      <c r="HI991" s="241"/>
      <c r="HJ991" s="241"/>
      <c r="HK991" s="241"/>
      <c r="HL991" s="241"/>
      <c r="HM991" s="241"/>
      <c r="HN991" s="241"/>
      <c r="HO991" s="241"/>
    </row>
    <row r="992" spans="1:223" s="250" customFormat="1" ht="27.6" customHeight="1" x14ac:dyDescent="0.35">
      <c r="A992" s="241"/>
      <c r="B992" s="242"/>
      <c r="C992" s="242"/>
      <c r="D992" s="242"/>
      <c r="E992" s="243"/>
      <c r="F992" s="244"/>
      <c r="G992" s="245"/>
      <c r="H992" s="245"/>
      <c r="I992" s="245"/>
      <c r="J992" s="295"/>
      <c r="K992" s="242"/>
      <c r="L992" s="246"/>
      <c r="M992" s="246"/>
      <c r="N992" s="247"/>
      <c r="O992" s="247"/>
      <c r="P992" s="248"/>
      <c r="Q992" s="248"/>
      <c r="R992" s="295"/>
      <c r="S992" s="295"/>
      <c r="T992" s="295"/>
      <c r="V992" s="251"/>
      <c r="W992" s="251"/>
      <c r="X992" s="252"/>
      <c r="Y992" s="253"/>
      <c r="Z992" s="254"/>
      <c r="AA992" s="254"/>
      <c r="AB992" s="255"/>
      <c r="AC992" s="255"/>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c r="HG992" s="241"/>
      <c r="HH992" s="241"/>
      <c r="HI992" s="241"/>
      <c r="HJ992" s="241"/>
      <c r="HK992" s="241"/>
      <c r="HL992" s="241"/>
      <c r="HM992" s="241"/>
      <c r="HN992" s="241"/>
      <c r="HO992" s="241"/>
    </row>
    <row r="993" spans="1:223" s="250" customFormat="1" ht="27.6" customHeight="1" x14ac:dyDescent="0.35">
      <c r="A993" s="241"/>
      <c r="B993" s="242"/>
      <c r="C993" s="242"/>
      <c r="D993" s="242"/>
      <c r="E993" s="243"/>
      <c r="F993" s="244"/>
      <c r="G993" s="245"/>
      <c r="H993" s="245"/>
      <c r="I993" s="245"/>
      <c r="J993" s="295"/>
      <c r="K993" s="242"/>
      <c r="L993" s="246"/>
      <c r="M993" s="246"/>
      <c r="N993" s="247"/>
      <c r="O993" s="247"/>
      <c r="P993" s="248"/>
      <c r="Q993" s="248"/>
      <c r="R993" s="295"/>
      <c r="S993" s="295"/>
      <c r="T993" s="295"/>
      <c r="V993" s="251"/>
      <c r="W993" s="251"/>
      <c r="X993" s="252"/>
      <c r="Y993" s="253"/>
      <c r="Z993" s="254"/>
      <c r="AA993" s="254"/>
      <c r="AB993" s="255"/>
      <c r="AC993" s="255"/>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c r="HG993" s="241"/>
      <c r="HH993" s="241"/>
      <c r="HI993" s="241"/>
      <c r="HJ993" s="241"/>
      <c r="HK993" s="241"/>
      <c r="HL993" s="241"/>
      <c r="HM993" s="241"/>
      <c r="HN993" s="241"/>
      <c r="HO993" s="241"/>
    </row>
    <row r="994" spans="1:223" s="250" customFormat="1" ht="27.6" customHeight="1" x14ac:dyDescent="0.35">
      <c r="A994" s="241"/>
      <c r="B994" s="242"/>
      <c r="C994" s="242"/>
      <c r="D994" s="242"/>
      <c r="E994" s="243"/>
      <c r="F994" s="244"/>
      <c r="G994" s="245"/>
      <c r="H994" s="245"/>
      <c r="I994" s="245"/>
      <c r="J994" s="295"/>
      <c r="K994" s="242"/>
      <c r="L994" s="246"/>
      <c r="M994" s="246"/>
      <c r="N994" s="247"/>
      <c r="O994" s="247"/>
      <c r="P994" s="248"/>
      <c r="Q994" s="248"/>
      <c r="R994" s="295"/>
      <c r="S994" s="295"/>
      <c r="T994" s="295"/>
      <c r="V994" s="251"/>
      <c r="W994" s="251"/>
      <c r="X994" s="252"/>
      <c r="Y994" s="253"/>
      <c r="Z994" s="254"/>
      <c r="AA994" s="254"/>
      <c r="AB994" s="255"/>
      <c r="AC994" s="255"/>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c r="HG994" s="241"/>
      <c r="HH994" s="241"/>
      <c r="HI994" s="241"/>
      <c r="HJ994" s="241"/>
      <c r="HK994" s="241"/>
      <c r="HL994" s="241"/>
      <c r="HM994" s="241"/>
      <c r="HN994" s="241"/>
      <c r="HO994" s="241"/>
    </row>
    <row r="995" spans="1:223" s="250" customFormat="1" ht="27.6" customHeight="1" x14ac:dyDescent="0.35">
      <c r="A995" s="241"/>
      <c r="B995" s="242"/>
      <c r="C995" s="242"/>
      <c r="D995" s="242"/>
      <c r="E995" s="243"/>
      <c r="F995" s="244"/>
      <c r="G995" s="245"/>
      <c r="H995" s="245"/>
      <c r="I995" s="245"/>
      <c r="J995" s="309"/>
      <c r="K995" s="242"/>
      <c r="L995" s="246"/>
      <c r="M995" s="246"/>
      <c r="N995" s="247"/>
      <c r="O995" s="247"/>
      <c r="P995" s="248"/>
      <c r="Q995" s="248"/>
      <c r="R995" s="295"/>
      <c r="S995" s="295"/>
      <c r="T995" s="295"/>
      <c r="V995" s="251"/>
      <c r="W995" s="251"/>
      <c r="X995" s="252"/>
      <c r="Y995" s="253"/>
      <c r="Z995" s="254"/>
      <c r="AA995" s="254"/>
      <c r="AB995" s="255"/>
      <c r="AC995" s="255"/>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c r="HG995" s="241"/>
      <c r="HH995" s="241"/>
      <c r="HI995" s="241"/>
      <c r="HJ995" s="241"/>
      <c r="HK995" s="241"/>
      <c r="HL995" s="241"/>
      <c r="HM995" s="241"/>
      <c r="HN995" s="241"/>
      <c r="HO995" s="241"/>
    </row>
    <row r="996" spans="1:223" s="250" customFormat="1" ht="27.6" customHeight="1" x14ac:dyDescent="0.35">
      <c r="A996" s="241"/>
      <c r="B996" s="242"/>
      <c r="C996" s="242"/>
      <c r="D996" s="242"/>
      <c r="E996" s="243"/>
      <c r="F996" s="244"/>
      <c r="G996" s="245"/>
      <c r="H996" s="245"/>
      <c r="I996" s="245"/>
      <c r="J996" s="295"/>
      <c r="K996" s="242"/>
      <c r="L996" s="246"/>
      <c r="M996" s="246"/>
      <c r="N996" s="247"/>
      <c r="O996" s="247"/>
      <c r="P996" s="248"/>
      <c r="Q996" s="248"/>
      <c r="R996" s="295"/>
      <c r="S996" s="295"/>
      <c r="T996" s="295"/>
      <c r="V996" s="251"/>
      <c r="W996" s="251"/>
      <c r="X996" s="252"/>
      <c r="Y996" s="253"/>
      <c r="Z996" s="254"/>
      <c r="AA996" s="254"/>
      <c r="AB996" s="255"/>
      <c r="AC996" s="255"/>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c r="HG996" s="241"/>
      <c r="HH996" s="241"/>
      <c r="HI996" s="241"/>
      <c r="HJ996" s="241"/>
      <c r="HK996" s="241"/>
      <c r="HL996" s="241"/>
      <c r="HM996" s="241"/>
      <c r="HN996" s="241"/>
      <c r="HO996" s="241"/>
    </row>
    <row r="997" spans="1:223" s="250" customFormat="1" ht="27.6" customHeight="1" x14ac:dyDescent="0.35">
      <c r="A997" s="241"/>
      <c r="B997" s="242"/>
      <c r="C997" s="242"/>
      <c r="D997" s="242"/>
      <c r="E997" s="243"/>
      <c r="F997" s="244"/>
      <c r="G997" s="245"/>
      <c r="H997" s="245"/>
      <c r="I997" s="245"/>
      <c r="J997" s="295"/>
      <c r="K997" s="242"/>
      <c r="L997" s="246"/>
      <c r="M997" s="246"/>
      <c r="N997" s="247"/>
      <c r="O997" s="247"/>
      <c r="P997" s="248"/>
      <c r="Q997" s="248"/>
      <c r="R997" s="295"/>
      <c r="S997" s="295"/>
      <c r="T997" s="295"/>
      <c r="V997" s="251"/>
      <c r="W997" s="251"/>
      <c r="X997" s="252"/>
      <c r="Y997" s="253"/>
      <c r="Z997" s="254"/>
      <c r="AA997" s="254"/>
      <c r="AB997" s="255"/>
      <c r="AC997" s="255"/>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c r="HG997" s="241"/>
      <c r="HH997" s="241"/>
      <c r="HI997" s="241"/>
      <c r="HJ997" s="241"/>
      <c r="HK997" s="241"/>
      <c r="HL997" s="241"/>
      <c r="HM997" s="241"/>
      <c r="HN997" s="241"/>
      <c r="HO997" s="241"/>
    </row>
    <row r="998" spans="1:223" s="250" customFormat="1" ht="27.6" customHeight="1" x14ac:dyDescent="0.35">
      <c r="A998" s="241"/>
      <c r="B998" s="242"/>
      <c r="C998" s="242"/>
      <c r="D998" s="242"/>
      <c r="E998" s="243"/>
      <c r="F998" s="244"/>
      <c r="G998" s="245"/>
      <c r="H998" s="245"/>
      <c r="I998" s="245"/>
      <c r="J998" s="295"/>
      <c r="K998" s="242"/>
      <c r="L998" s="246"/>
      <c r="M998" s="246"/>
      <c r="N998" s="247"/>
      <c r="O998" s="247"/>
      <c r="P998" s="248"/>
      <c r="Q998" s="248"/>
      <c r="R998" s="295"/>
      <c r="S998" s="295"/>
      <c r="T998" s="295"/>
      <c r="V998" s="251"/>
      <c r="W998" s="251"/>
      <c r="X998" s="252"/>
      <c r="Y998" s="253"/>
      <c r="Z998" s="254"/>
      <c r="AA998" s="254"/>
      <c r="AB998" s="255"/>
      <c r="AC998" s="255"/>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c r="HG998" s="241"/>
      <c r="HH998" s="241"/>
      <c r="HI998" s="241"/>
      <c r="HJ998" s="241"/>
      <c r="HK998" s="241"/>
      <c r="HL998" s="241"/>
      <c r="HM998" s="241"/>
      <c r="HN998" s="241"/>
      <c r="HO998" s="241"/>
    </row>
    <row r="999" spans="1:223" s="250" customFormat="1" ht="27.6" customHeight="1" x14ac:dyDescent="0.35">
      <c r="A999" s="241"/>
      <c r="B999" s="242"/>
      <c r="C999" s="242"/>
      <c r="D999" s="242"/>
      <c r="E999" s="243"/>
      <c r="F999" s="244"/>
      <c r="G999" s="245"/>
      <c r="H999" s="245"/>
      <c r="I999" s="245"/>
      <c r="J999" s="295"/>
      <c r="K999" s="242"/>
      <c r="L999" s="246"/>
      <c r="M999" s="246"/>
      <c r="N999" s="247"/>
      <c r="O999" s="247"/>
      <c r="P999" s="248"/>
      <c r="Q999" s="248"/>
      <c r="R999" s="295"/>
      <c r="S999" s="295"/>
      <c r="T999" s="295"/>
      <c r="V999" s="251"/>
      <c r="W999" s="251"/>
      <c r="X999" s="252"/>
      <c r="Y999" s="253"/>
      <c r="Z999" s="254"/>
      <c r="AA999" s="254"/>
      <c r="AB999" s="255"/>
      <c r="AC999" s="255"/>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c r="HG999" s="241"/>
      <c r="HH999" s="241"/>
      <c r="HI999" s="241"/>
      <c r="HJ999" s="241"/>
      <c r="HK999" s="241"/>
      <c r="HL999" s="241"/>
      <c r="HM999" s="241"/>
      <c r="HN999" s="241"/>
      <c r="HO999" s="241"/>
    </row>
    <row r="1000" spans="1:223" s="250" customFormat="1" ht="27.6" customHeight="1" x14ac:dyDescent="0.35">
      <c r="A1000" s="241"/>
      <c r="B1000" s="242"/>
      <c r="C1000" s="242"/>
      <c r="D1000" s="242"/>
      <c r="E1000" s="243"/>
      <c r="F1000" s="244"/>
      <c r="G1000" s="245"/>
      <c r="H1000" s="245"/>
      <c r="I1000" s="245"/>
      <c r="J1000" s="295"/>
      <c r="K1000" s="242"/>
      <c r="L1000" s="246"/>
      <c r="M1000" s="246"/>
      <c r="N1000" s="247"/>
      <c r="O1000" s="247"/>
      <c r="P1000" s="248"/>
      <c r="Q1000" s="248"/>
      <c r="R1000" s="295"/>
      <c r="S1000" s="295"/>
      <c r="T1000" s="295"/>
      <c r="V1000" s="251"/>
      <c r="W1000" s="251"/>
      <c r="X1000" s="252"/>
      <c r="Y1000" s="253"/>
      <c r="Z1000" s="254"/>
      <c r="AA1000" s="254"/>
      <c r="AB1000" s="255"/>
      <c r="AC1000" s="255"/>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c r="HG1000" s="241"/>
      <c r="HH1000" s="241"/>
      <c r="HI1000" s="241"/>
      <c r="HJ1000" s="241"/>
      <c r="HK1000" s="241"/>
      <c r="HL1000" s="241"/>
      <c r="HM1000" s="241"/>
      <c r="HN1000" s="241"/>
      <c r="HO1000" s="241"/>
    </row>
    <row r="1001" spans="1:223" s="250" customFormat="1" ht="27.6" customHeight="1" x14ac:dyDescent="0.35">
      <c r="A1001" s="241"/>
      <c r="B1001" s="242"/>
      <c r="C1001" s="242"/>
      <c r="D1001" s="242"/>
      <c r="E1001" s="243"/>
      <c r="F1001" s="244"/>
      <c r="G1001" s="245"/>
      <c r="H1001" s="245"/>
      <c r="I1001" s="245"/>
      <c r="J1001" s="295"/>
      <c r="K1001" s="242"/>
      <c r="L1001" s="246"/>
      <c r="M1001" s="246"/>
      <c r="N1001" s="247"/>
      <c r="O1001" s="247"/>
      <c r="P1001" s="248"/>
      <c r="Q1001" s="248"/>
      <c r="R1001" s="295"/>
      <c r="S1001" s="295"/>
      <c r="T1001" s="295"/>
      <c r="V1001" s="251"/>
      <c r="W1001" s="251"/>
      <c r="X1001" s="252"/>
      <c r="Y1001" s="253"/>
      <c r="Z1001" s="254"/>
      <c r="AA1001" s="254"/>
      <c r="AB1001" s="255"/>
      <c r="AC1001" s="255"/>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c r="HG1001" s="241"/>
      <c r="HH1001" s="241"/>
      <c r="HI1001" s="241"/>
      <c r="HJ1001" s="241"/>
      <c r="HK1001" s="241"/>
      <c r="HL1001" s="241"/>
      <c r="HM1001" s="241"/>
      <c r="HN1001" s="241"/>
      <c r="HO1001" s="241"/>
    </row>
    <row r="1002" spans="1:223" s="250" customFormat="1" ht="27.6" customHeight="1" x14ac:dyDescent="0.35">
      <c r="A1002" s="241"/>
      <c r="B1002" s="242"/>
      <c r="C1002" s="242"/>
      <c r="D1002" s="242"/>
      <c r="E1002" s="243"/>
      <c r="F1002" s="244"/>
      <c r="G1002" s="245"/>
      <c r="H1002" s="245"/>
      <c r="I1002" s="245"/>
      <c r="J1002" s="295"/>
      <c r="K1002" s="242"/>
      <c r="L1002" s="246"/>
      <c r="M1002" s="246"/>
      <c r="N1002" s="247"/>
      <c r="O1002" s="247"/>
      <c r="P1002" s="248"/>
      <c r="Q1002" s="248"/>
      <c r="R1002" s="295"/>
      <c r="S1002" s="295"/>
      <c r="T1002" s="295"/>
      <c r="V1002" s="251"/>
      <c r="W1002" s="251"/>
      <c r="X1002" s="252"/>
      <c r="Y1002" s="253"/>
      <c r="Z1002" s="254"/>
      <c r="AA1002" s="254"/>
      <c r="AB1002" s="255"/>
      <c r="AC1002" s="255"/>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c r="HG1002" s="241"/>
      <c r="HH1002" s="241"/>
      <c r="HI1002" s="241"/>
      <c r="HJ1002" s="241"/>
      <c r="HK1002" s="241"/>
      <c r="HL1002" s="241"/>
      <c r="HM1002" s="241"/>
      <c r="HN1002" s="241"/>
      <c r="HO1002" s="241"/>
    </row>
    <row r="1003" spans="1:223" s="250" customFormat="1" ht="27.6" customHeight="1" x14ac:dyDescent="0.35">
      <c r="A1003" s="241"/>
      <c r="B1003" s="242"/>
      <c r="C1003" s="242"/>
      <c r="D1003" s="242"/>
      <c r="E1003" s="243"/>
      <c r="F1003" s="244"/>
      <c r="G1003" s="245"/>
      <c r="H1003" s="245"/>
      <c r="I1003" s="245"/>
      <c r="J1003" s="295"/>
      <c r="K1003" s="242"/>
      <c r="L1003" s="246"/>
      <c r="M1003" s="246"/>
      <c r="N1003" s="247"/>
      <c r="O1003" s="247"/>
      <c r="P1003" s="248"/>
      <c r="Q1003" s="248"/>
      <c r="R1003" s="295"/>
      <c r="S1003" s="295"/>
      <c r="T1003" s="295"/>
      <c r="V1003" s="251"/>
      <c r="W1003" s="251"/>
      <c r="X1003" s="252"/>
      <c r="Y1003" s="253"/>
      <c r="Z1003" s="254"/>
      <c r="AA1003" s="254"/>
      <c r="AB1003" s="255"/>
      <c r="AC1003" s="255"/>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c r="HG1003" s="241"/>
      <c r="HH1003" s="241"/>
      <c r="HI1003" s="241"/>
      <c r="HJ1003" s="241"/>
      <c r="HK1003" s="241"/>
      <c r="HL1003" s="241"/>
      <c r="HM1003" s="241"/>
      <c r="HN1003" s="241"/>
      <c r="HO1003" s="241"/>
    </row>
    <row r="1004" spans="1:223" s="250" customFormat="1" ht="27.6" customHeight="1" x14ac:dyDescent="0.35">
      <c r="A1004" s="241"/>
      <c r="B1004" s="242"/>
      <c r="C1004" s="242"/>
      <c r="D1004" s="242"/>
      <c r="E1004" s="243"/>
      <c r="F1004" s="244"/>
      <c r="G1004" s="245"/>
      <c r="H1004" s="245"/>
      <c r="I1004" s="245"/>
      <c r="J1004" s="295"/>
      <c r="K1004" s="242"/>
      <c r="L1004" s="246"/>
      <c r="M1004" s="246"/>
      <c r="N1004" s="247"/>
      <c r="O1004" s="247"/>
      <c r="P1004" s="248"/>
      <c r="Q1004" s="248"/>
      <c r="R1004" s="295"/>
      <c r="S1004" s="295"/>
      <c r="T1004" s="295"/>
      <c r="V1004" s="251"/>
      <c r="W1004" s="251"/>
      <c r="X1004" s="252"/>
      <c r="Y1004" s="253"/>
      <c r="Z1004" s="254"/>
      <c r="AA1004" s="254"/>
      <c r="AB1004" s="255"/>
      <c r="AC1004" s="255"/>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c r="HG1004" s="241"/>
      <c r="HH1004" s="241"/>
      <c r="HI1004" s="241"/>
      <c r="HJ1004" s="241"/>
      <c r="HK1004" s="241"/>
      <c r="HL1004" s="241"/>
      <c r="HM1004" s="241"/>
      <c r="HN1004" s="241"/>
      <c r="HO1004" s="241"/>
    </row>
    <row r="1005" spans="1:223" s="250" customFormat="1" ht="27.6" customHeight="1" x14ac:dyDescent="0.35">
      <c r="A1005" s="241"/>
      <c r="B1005" s="242"/>
      <c r="C1005" s="242"/>
      <c r="D1005" s="242"/>
      <c r="E1005" s="243"/>
      <c r="F1005" s="244"/>
      <c r="G1005" s="245"/>
      <c r="H1005" s="245"/>
      <c r="I1005" s="245"/>
      <c r="J1005" s="295"/>
      <c r="K1005" s="242"/>
      <c r="L1005" s="246"/>
      <c r="M1005" s="246"/>
      <c r="N1005" s="247"/>
      <c r="O1005" s="247"/>
      <c r="P1005" s="248"/>
      <c r="Q1005" s="248"/>
      <c r="R1005" s="295"/>
      <c r="S1005" s="295"/>
      <c r="T1005" s="295"/>
      <c r="V1005" s="251"/>
      <c r="W1005" s="251"/>
      <c r="X1005" s="252"/>
      <c r="Y1005" s="253"/>
      <c r="Z1005" s="254"/>
      <c r="AA1005" s="254"/>
      <c r="AB1005" s="255"/>
      <c r="AC1005" s="255"/>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c r="HG1005" s="241"/>
      <c r="HH1005" s="241"/>
      <c r="HI1005" s="241"/>
      <c r="HJ1005" s="241"/>
      <c r="HK1005" s="241"/>
      <c r="HL1005" s="241"/>
      <c r="HM1005" s="241"/>
      <c r="HN1005" s="241"/>
      <c r="HO1005" s="241"/>
    </row>
    <row r="1006" spans="1:223" s="250" customFormat="1" ht="27.6" customHeight="1" x14ac:dyDescent="0.35">
      <c r="A1006" s="241"/>
      <c r="B1006" s="242"/>
      <c r="C1006" s="242"/>
      <c r="D1006" s="242"/>
      <c r="E1006" s="243"/>
      <c r="F1006" s="244"/>
      <c r="G1006" s="245"/>
      <c r="H1006" s="245"/>
      <c r="I1006" s="245"/>
      <c r="J1006" s="295"/>
      <c r="K1006" s="242"/>
      <c r="L1006" s="246"/>
      <c r="M1006" s="246"/>
      <c r="N1006" s="247"/>
      <c r="O1006" s="247"/>
      <c r="P1006" s="248"/>
      <c r="Q1006" s="248"/>
      <c r="R1006" s="295"/>
      <c r="S1006" s="295"/>
      <c r="T1006" s="295"/>
      <c r="V1006" s="251"/>
      <c r="W1006" s="251"/>
      <c r="X1006" s="252"/>
      <c r="Y1006" s="253"/>
      <c r="Z1006" s="254"/>
      <c r="AA1006" s="254"/>
      <c r="AB1006" s="255"/>
      <c r="AC1006" s="255"/>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c r="HG1006" s="241"/>
      <c r="HH1006" s="241"/>
      <c r="HI1006" s="241"/>
      <c r="HJ1006" s="241"/>
      <c r="HK1006" s="241"/>
      <c r="HL1006" s="241"/>
      <c r="HM1006" s="241"/>
      <c r="HN1006" s="241"/>
      <c r="HO1006" s="241"/>
    </row>
    <row r="1007" spans="1:223" s="250" customFormat="1" ht="27.6" customHeight="1" x14ac:dyDescent="0.35">
      <c r="A1007" s="241"/>
      <c r="B1007" s="242"/>
      <c r="C1007" s="242"/>
      <c r="D1007" s="242"/>
      <c r="E1007" s="243"/>
      <c r="F1007" s="244"/>
      <c r="G1007" s="245"/>
      <c r="H1007" s="245"/>
      <c r="I1007" s="245"/>
      <c r="J1007" s="295"/>
      <c r="K1007" s="242"/>
      <c r="L1007" s="246"/>
      <c r="M1007" s="246"/>
      <c r="N1007" s="247"/>
      <c r="O1007" s="247"/>
      <c r="P1007" s="248"/>
      <c r="Q1007" s="248"/>
      <c r="R1007" s="295"/>
      <c r="S1007" s="295"/>
      <c r="T1007" s="295"/>
      <c r="V1007" s="251"/>
      <c r="W1007" s="251"/>
      <c r="X1007" s="252"/>
      <c r="Y1007" s="253"/>
      <c r="Z1007" s="254"/>
      <c r="AA1007" s="254"/>
      <c r="AB1007" s="255"/>
      <c r="AC1007" s="255"/>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c r="HG1007" s="241"/>
      <c r="HH1007" s="241"/>
      <c r="HI1007" s="241"/>
      <c r="HJ1007" s="241"/>
      <c r="HK1007" s="241"/>
      <c r="HL1007" s="241"/>
      <c r="HM1007" s="241"/>
      <c r="HN1007" s="241"/>
      <c r="HO1007" s="241"/>
    </row>
    <row r="1008" spans="1:223" s="250" customFormat="1" ht="27.6" customHeight="1" x14ac:dyDescent="0.35">
      <c r="A1008" s="241"/>
      <c r="B1008" s="242"/>
      <c r="C1008" s="242"/>
      <c r="D1008" s="242"/>
      <c r="E1008" s="243"/>
      <c r="F1008" s="244"/>
      <c r="G1008" s="245"/>
      <c r="H1008" s="245"/>
      <c r="I1008" s="245"/>
      <c r="J1008" s="295"/>
      <c r="K1008" s="242"/>
      <c r="L1008" s="246"/>
      <c r="M1008" s="246"/>
      <c r="N1008" s="247"/>
      <c r="O1008" s="247"/>
      <c r="P1008" s="248"/>
      <c r="Q1008" s="248"/>
      <c r="R1008" s="295"/>
      <c r="S1008" s="295"/>
      <c r="T1008" s="295"/>
      <c r="V1008" s="251"/>
      <c r="W1008" s="251"/>
      <c r="X1008" s="252"/>
      <c r="Y1008" s="253"/>
      <c r="Z1008" s="254"/>
      <c r="AA1008" s="254"/>
      <c r="AB1008" s="255"/>
      <c r="AC1008" s="255"/>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c r="HG1008" s="241"/>
      <c r="HH1008" s="241"/>
      <c r="HI1008" s="241"/>
      <c r="HJ1008" s="241"/>
      <c r="HK1008" s="241"/>
      <c r="HL1008" s="241"/>
      <c r="HM1008" s="241"/>
      <c r="HN1008" s="241"/>
      <c r="HO1008" s="241"/>
    </row>
    <row r="1009" spans="1:223" s="250" customFormat="1" ht="27.6" customHeight="1" x14ac:dyDescent="0.35">
      <c r="A1009" s="241"/>
      <c r="B1009" s="242"/>
      <c r="C1009" s="242"/>
      <c r="D1009" s="242"/>
      <c r="E1009" s="243"/>
      <c r="F1009" s="244"/>
      <c r="G1009" s="245"/>
      <c r="H1009" s="245"/>
      <c r="I1009" s="245"/>
      <c r="J1009" s="295"/>
      <c r="K1009" s="242"/>
      <c r="L1009" s="246"/>
      <c r="M1009" s="246"/>
      <c r="N1009" s="247"/>
      <c r="O1009" s="247"/>
      <c r="P1009" s="248"/>
      <c r="Q1009" s="248"/>
      <c r="R1009" s="295"/>
      <c r="S1009" s="295"/>
      <c r="T1009" s="295"/>
      <c r="V1009" s="251"/>
      <c r="W1009" s="251"/>
      <c r="X1009" s="252"/>
      <c r="Y1009" s="253"/>
      <c r="Z1009" s="254"/>
      <c r="AA1009" s="254"/>
      <c r="AB1009" s="255"/>
      <c r="AC1009" s="255"/>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c r="HG1009" s="241"/>
      <c r="HH1009" s="241"/>
      <c r="HI1009" s="241"/>
      <c r="HJ1009" s="241"/>
      <c r="HK1009" s="241"/>
      <c r="HL1009" s="241"/>
      <c r="HM1009" s="241"/>
      <c r="HN1009" s="241"/>
      <c r="HO1009" s="241"/>
    </row>
    <row r="1010" spans="1:223" s="250" customFormat="1" ht="27.6" customHeight="1" x14ac:dyDescent="0.35">
      <c r="A1010" s="241"/>
      <c r="B1010" s="242"/>
      <c r="C1010" s="242"/>
      <c r="D1010" s="242"/>
      <c r="E1010" s="243"/>
      <c r="F1010" s="244"/>
      <c r="G1010" s="245"/>
      <c r="H1010" s="245"/>
      <c r="I1010" s="245"/>
      <c r="J1010" s="295"/>
      <c r="K1010" s="242"/>
      <c r="L1010" s="246"/>
      <c r="M1010" s="246"/>
      <c r="N1010" s="247"/>
      <c r="O1010" s="247"/>
      <c r="P1010" s="248"/>
      <c r="Q1010" s="248"/>
      <c r="R1010" s="295"/>
      <c r="S1010" s="295"/>
      <c r="T1010" s="295"/>
      <c r="V1010" s="251"/>
      <c r="W1010" s="251"/>
      <c r="X1010" s="252"/>
      <c r="Y1010" s="253"/>
      <c r="Z1010" s="254"/>
      <c r="AA1010" s="254"/>
      <c r="AB1010" s="255"/>
      <c r="AC1010" s="255"/>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c r="HG1010" s="241"/>
      <c r="HH1010" s="241"/>
      <c r="HI1010" s="241"/>
      <c r="HJ1010" s="241"/>
      <c r="HK1010" s="241"/>
      <c r="HL1010" s="241"/>
      <c r="HM1010" s="241"/>
      <c r="HN1010" s="241"/>
      <c r="HO1010" s="241"/>
    </row>
    <row r="1011" spans="1:223" s="250" customFormat="1" ht="27.6" customHeight="1" x14ac:dyDescent="0.35">
      <c r="A1011" s="241"/>
      <c r="B1011" s="242"/>
      <c r="C1011" s="242"/>
      <c r="D1011" s="242"/>
      <c r="E1011" s="243"/>
      <c r="F1011" s="244"/>
      <c r="G1011" s="245"/>
      <c r="H1011" s="245"/>
      <c r="I1011" s="245"/>
      <c r="J1011" s="296"/>
      <c r="K1011" s="242"/>
      <c r="L1011" s="246"/>
      <c r="M1011" s="246"/>
      <c r="N1011" s="247"/>
      <c r="O1011" s="247"/>
      <c r="P1011" s="248"/>
      <c r="Q1011" s="248"/>
      <c r="R1011" s="295"/>
      <c r="S1011" s="295"/>
      <c r="T1011" s="295"/>
      <c r="V1011" s="251"/>
      <c r="W1011" s="251"/>
      <c r="X1011" s="252"/>
      <c r="Y1011" s="253"/>
      <c r="Z1011" s="254"/>
      <c r="AA1011" s="254"/>
      <c r="AB1011" s="255"/>
      <c r="AC1011" s="255"/>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c r="HG1011" s="241"/>
      <c r="HH1011" s="241"/>
      <c r="HI1011" s="241"/>
      <c r="HJ1011" s="241"/>
      <c r="HK1011" s="241"/>
      <c r="HL1011" s="241"/>
      <c r="HM1011" s="241"/>
      <c r="HN1011" s="241"/>
      <c r="HO1011" s="241"/>
    </row>
    <row r="1012" spans="1:223" s="250" customFormat="1" ht="27.6" customHeight="1" x14ac:dyDescent="0.35">
      <c r="A1012" s="241"/>
      <c r="B1012" s="242"/>
      <c r="C1012" s="242"/>
      <c r="D1012" s="242"/>
      <c r="E1012" s="243"/>
      <c r="F1012" s="244"/>
      <c r="G1012" s="245"/>
      <c r="H1012" s="245"/>
      <c r="I1012" s="245"/>
      <c r="J1012" s="296"/>
      <c r="K1012" s="242"/>
      <c r="L1012" s="246"/>
      <c r="M1012" s="246"/>
      <c r="N1012" s="247"/>
      <c r="O1012" s="247"/>
      <c r="P1012" s="248"/>
      <c r="Q1012" s="248"/>
      <c r="R1012" s="295"/>
      <c r="S1012" s="295"/>
      <c r="T1012" s="295"/>
      <c r="V1012" s="251"/>
      <c r="W1012" s="251"/>
      <c r="X1012" s="252"/>
      <c r="Y1012" s="253"/>
      <c r="Z1012" s="254"/>
      <c r="AA1012" s="254"/>
      <c r="AB1012" s="255"/>
      <c r="AC1012" s="255"/>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c r="HG1012" s="241"/>
      <c r="HH1012" s="241"/>
      <c r="HI1012" s="241"/>
      <c r="HJ1012" s="241"/>
      <c r="HK1012" s="241"/>
      <c r="HL1012" s="241"/>
      <c r="HM1012" s="241"/>
      <c r="HN1012" s="241"/>
      <c r="HO1012" s="241"/>
    </row>
    <row r="1013" spans="1:223" s="250" customFormat="1" ht="27.6" customHeight="1" x14ac:dyDescent="0.35">
      <c r="A1013" s="241"/>
      <c r="B1013" s="242"/>
      <c r="C1013" s="242"/>
      <c r="D1013" s="242"/>
      <c r="E1013" s="243"/>
      <c r="F1013" s="244"/>
      <c r="G1013" s="245"/>
      <c r="H1013" s="245"/>
      <c r="I1013" s="245"/>
      <c r="J1013" s="296"/>
      <c r="K1013" s="242"/>
      <c r="L1013" s="246"/>
      <c r="M1013" s="246"/>
      <c r="N1013" s="247"/>
      <c r="O1013" s="247"/>
      <c r="P1013" s="248"/>
      <c r="Q1013" s="248"/>
      <c r="R1013" s="295"/>
      <c r="S1013" s="295"/>
      <c r="T1013" s="295"/>
      <c r="V1013" s="251"/>
      <c r="W1013" s="251"/>
      <c r="X1013" s="252"/>
      <c r="Y1013" s="253"/>
      <c r="Z1013" s="254"/>
      <c r="AA1013" s="254"/>
      <c r="AB1013" s="255"/>
      <c r="AC1013" s="255"/>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c r="HG1013" s="241"/>
      <c r="HH1013" s="241"/>
      <c r="HI1013" s="241"/>
      <c r="HJ1013" s="241"/>
      <c r="HK1013" s="241"/>
      <c r="HL1013" s="241"/>
      <c r="HM1013" s="241"/>
      <c r="HN1013" s="241"/>
      <c r="HO1013" s="241"/>
    </row>
    <row r="1014" spans="1:223" s="250" customFormat="1" ht="27.6" customHeight="1" x14ac:dyDescent="0.35">
      <c r="A1014" s="241"/>
      <c r="B1014" s="242"/>
      <c r="C1014" s="242"/>
      <c r="D1014" s="242"/>
      <c r="E1014" s="243"/>
      <c r="F1014" s="244"/>
      <c r="G1014" s="245"/>
      <c r="H1014" s="245"/>
      <c r="I1014" s="245"/>
      <c r="J1014" s="296"/>
      <c r="K1014" s="242"/>
      <c r="L1014" s="246"/>
      <c r="M1014" s="246"/>
      <c r="N1014" s="247"/>
      <c r="O1014" s="247"/>
      <c r="P1014" s="248"/>
      <c r="Q1014" s="248"/>
      <c r="R1014" s="295"/>
      <c r="S1014" s="295"/>
      <c r="T1014" s="295"/>
      <c r="V1014" s="251"/>
      <c r="W1014" s="251"/>
      <c r="X1014" s="252"/>
      <c r="Y1014" s="253"/>
      <c r="Z1014" s="254"/>
      <c r="AA1014" s="254"/>
      <c r="AB1014" s="255"/>
      <c r="AC1014" s="255"/>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c r="HG1014" s="241"/>
      <c r="HH1014" s="241"/>
      <c r="HI1014" s="241"/>
      <c r="HJ1014" s="241"/>
      <c r="HK1014" s="241"/>
      <c r="HL1014" s="241"/>
      <c r="HM1014" s="241"/>
      <c r="HN1014" s="241"/>
      <c r="HO1014" s="241"/>
    </row>
    <row r="1015" spans="1:223" s="250" customFormat="1" ht="27.6" customHeight="1" x14ac:dyDescent="0.35">
      <c r="A1015" s="241"/>
      <c r="B1015" s="242"/>
      <c r="C1015" s="242"/>
      <c r="D1015" s="242"/>
      <c r="E1015" s="243"/>
      <c r="F1015" s="244"/>
      <c r="G1015" s="245"/>
      <c r="H1015" s="245"/>
      <c r="I1015" s="245"/>
      <c r="J1015" s="296"/>
      <c r="K1015" s="242"/>
      <c r="L1015" s="246"/>
      <c r="M1015" s="246"/>
      <c r="N1015" s="247"/>
      <c r="O1015" s="247"/>
      <c r="P1015" s="248"/>
      <c r="Q1015" s="248"/>
      <c r="R1015" s="295"/>
      <c r="S1015" s="295"/>
      <c r="T1015" s="295"/>
      <c r="V1015" s="251"/>
      <c r="W1015" s="251"/>
      <c r="X1015" s="252"/>
      <c r="Y1015" s="253"/>
      <c r="Z1015" s="254"/>
      <c r="AA1015" s="254"/>
      <c r="AB1015" s="255"/>
      <c r="AC1015" s="255"/>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c r="HG1015" s="241"/>
      <c r="HH1015" s="241"/>
      <c r="HI1015" s="241"/>
      <c r="HJ1015" s="241"/>
      <c r="HK1015" s="241"/>
      <c r="HL1015" s="241"/>
      <c r="HM1015" s="241"/>
      <c r="HN1015" s="241"/>
      <c r="HO1015" s="241"/>
    </row>
    <row r="1016" spans="1:223" s="250" customFormat="1" ht="27.6" customHeight="1" x14ac:dyDescent="0.35">
      <c r="A1016" s="241"/>
      <c r="B1016" s="242"/>
      <c r="C1016" s="242"/>
      <c r="D1016" s="242"/>
      <c r="E1016" s="243"/>
      <c r="F1016" s="244"/>
      <c r="G1016" s="245"/>
      <c r="H1016" s="245"/>
      <c r="I1016" s="245"/>
      <c r="J1016" s="255"/>
      <c r="K1016" s="242"/>
      <c r="L1016" s="246"/>
      <c r="M1016" s="246"/>
      <c r="N1016" s="247"/>
      <c r="O1016" s="247"/>
      <c r="P1016" s="248"/>
      <c r="Q1016" s="248"/>
      <c r="R1016" s="295"/>
      <c r="S1016" s="295"/>
      <c r="T1016" s="295"/>
      <c r="V1016" s="251"/>
      <c r="W1016" s="251"/>
      <c r="X1016" s="252"/>
      <c r="Y1016" s="253"/>
      <c r="Z1016" s="254"/>
      <c r="AA1016" s="254"/>
      <c r="AB1016" s="255"/>
      <c r="AC1016" s="255"/>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c r="HG1016" s="241"/>
      <c r="HH1016" s="241"/>
      <c r="HI1016" s="241"/>
      <c r="HJ1016" s="241"/>
      <c r="HK1016" s="241"/>
      <c r="HL1016" s="241"/>
      <c r="HM1016" s="241"/>
      <c r="HN1016" s="241"/>
      <c r="HO1016" s="241"/>
    </row>
    <row r="1017" spans="1:223" s="250" customFormat="1" ht="27.6" customHeight="1" x14ac:dyDescent="0.35">
      <c r="A1017" s="241"/>
      <c r="B1017" s="242"/>
      <c r="C1017" s="242"/>
      <c r="D1017" s="242"/>
      <c r="E1017" s="243"/>
      <c r="F1017" s="244"/>
      <c r="G1017" s="245"/>
      <c r="H1017" s="245"/>
      <c r="I1017" s="245"/>
      <c r="J1017" s="296"/>
      <c r="K1017" s="242"/>
      <c r="L1017" s="246"/>
      <c r="M1017" s="246"/>
      <c r="N1017" s="247"/>
      <c r="O1017" s="247"/>
      <c r="P1017" s="248"/>
      <c r="Q1017" s="248"/>
      <c r="R1017" s="295"/>
      <c r="S1017" s="295"/>
      <c r="T1017" s="295"/>
      <c r="V1017" s="251"/>
      <c r="W1017" s="251"/>
      <c r="X1017" s="252"/>
      <c r="Y1017" s="253"/>
      <c r="Z1017" s="254"/>
      <c r="AA1017" s="254"/>
      <c r="AB1017" s="255"/>
      <c r="AC1017" s="255"/>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c r="HG1017" s="241"/>
      <c r="HH1017" s="241"/>
      <c r="HI1017" s="241"/>
      <c r="HJ1017" s="241"/>
      <c r="HK1017" s="241"/>
      <c r="HL1017" s="241"/>
      <c r="HM1017" s="241"/>
      <c r="HN1017" s="241"/>
      <c r="HO1017" s="241"/>
    </row>
    <row r="1018" spans="1:223" s="250" customFormat="1" ht="27.6" customHeight="1" x14ac:dyDescent="0.35">
      <c r="A1018" s="241"/>
      <c r="B1018" s="242"/>
      <c r="C1018" s="242"/>
      <c r="D1018" s="242"/>
      <c r="E1018" s="243"/>
      <c r="F1018" s="244"/>
      <c r="G1018" s="245"/>
      <c r="H1018" s="245"/>
      <c r="I1018" s="245"/>
      <c r="J1018" s="296"/>
      <c r="K1018" s="242"/>
      <c r="L1018" s="246"/>
      <c r="M1018" s="246"/>
      <c r="N1018" s="247"/>
      <c r="O1018" s="247"/>
      <c r="P1018" s="248"/>
      <c r="Q1018" s="248"/>
      <c r="R1018" s="295"/>
      <c r="S1018" s="295"/>
      <c r="T1018" s="295"/>
      <c r="V1018" s="251"/>
      <c r="W1018" s="251"/>
      <c r="X1018" s="252"/>
      <c r="Y1018" s="253"/>
      <c r="Z1018" s="254"/>
      <c r="AA1018" s="254"/>
      <c r="AB1018" s="255"/>
      <c r="AC1018" s="255"/>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c r="HG1018" s="241"/>
      <c r="HH1018" s="241"/>
      <c r="HI1018" s="241"/>
      <c r="HJ1018" s="241"/>
      <c r="HK1018" s="241"/>
      <c r="HL1018" s="241"/>
      <c r="HM1018" s="241"/>
      <c r="HN1018" s="241"/>
      <c r="HO1018" s="241"/>
    </row>
    <row r="1019" spans="1:223" s="250" customFormat="1" ht="27.6" customHeight="1" x14ac:dyDescent="0.35">
      <c r="A1019" s="241"/>
      <c r="B1019" s="242"/>
      <c r="C1019" s="242"/>
      <c r="D1019" s="242"/>
      <c r="E1019" s="243"/>
      <c r="F1019" s="244"/>
      <c r="G1019" s="245"/>
      <c r="H1019" s="245"/>
      <c r="I1019" s="245"/>
      <c r="J1019" s="296"/>
      <c r="K1019" s="242"/>
      <c r="L1019" s="246"/>
      <c r="M1019" s="246"/>
      <c r="N1019" s="247"/>
      <c r="O1019" s="247"/>
      <c r="P1019" s="248"/>
      <c r="Q1019" s="248"/>
      <c r="R1019" s="295"/>
      <c r="S1019" s="295"/>
      <c r="T1019" s="295"/>
      <c r="V1019" s="251"/>
      <c r="W1019" s="251"/>
      <c r="X1019" s="252"/>
      <c r="Y1019" s="253"/>
      <c r="Z1019" s="254"/>
      <c r="AA1019" s="254"/>
      <c r="AB1019" s="255"/>
      <c r="AC1019" s="255"/>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c r="HG1019" s="241"/>
      <c r="HH1019" s="241"/>
      <c r="HI1019" s="241"/>
      <c r="HJ1019" s="241"/>
      <c r="HK1019" s="241"/>
      <c r="HL1019" s="241"/>
      <c r="HM1019" s="241"/>
      <c r="HN1019" s="241"/>
      <c r="HO1019" s="241"/>
    </row>
    <row r="1020" spans="1:223" s="250" customFormat="1" ht="27.6" customHeight="1" x14ac:dyDescent="0.35">
      <c r="A1020" s="241"/>
      <c r="B1020" s="242"/>
      <c r="C1020" s="242"/>
      <c r="D1020" s="242"/>
      <c r="E1020" s="243"/>
      <c r="F1020" s="244"/>
      <c r="G1020" s="245"/>
      <c r="H1020" s="245"/>
      <c r="I1020" s="245"/>
      <c r="J1020" s="296"/>
      <c r="K1020" s="242"/>
      <c r="L1020" s="246"/>
      <c r="M1020" s="246"/>
      <c r="N1020" s="247"/>
      <c r="O1020" s="247"/>
      <c r="P1020" s="248"/>
      <c r="Q1020" s="248"/>
      <c r="R1020" s="295"/>
      <c r="S1020" s="295"/>
      <c r="T1020" s="295"/>
      <c r="V1020" s="251"/>
      <c r="W1020" s="251"/>
      <c r="X1020" s="252"/>
      <c r="Y1020" s="253"/>
      <c r="Z1020" s="254"/>
      <c r="AA1020" s="254"/>
      <c r="AB1020" s="255"/>
      <c r="AC1020" s="255"/>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c r="HG1020" s="241"/>
      <c r="HH1020" s="241"/>
      <c r="HI1020" s="241"/>
      <c r="HJ1020" s="241"/>
      <c r="HK1020" s="241"/>
      <c r="HL1020" s="241"/>
      <c r="HM1020" s="241"/>
      <c r="HN1020" s="241"/>
      <c r="HO1020" s="241"/>
    </row>
    <row r="1021" spans="1:223" s="250" customFormat="1" ht="27.6" customHeight="1" x14ac:dyDescent="0.35">
      <c r="A1021" s="241"/>
      <c r="B1021" s="242"/>
      <c r="C1021" s="242"/>
      <c r="D1021" s="242"/>
      <c r="E1021" s="243"/>
      <c r="F1021" s="244"/>
      <c r="G1021" s="245"/>
      <c r="H1021" s="245"/>
      <c r="I1021" s="245"/>
      <c r="J1021" s="296"/>
      <c r="K1021" s="242"/>
      <c r="L1021" s="246"/>
      <c r="M1021" s="246"/>
      <c r="N1021" s="247"/>
      <c r="O1021" s="247"/>
      <c r="P1021" s="248"/>
      <c r="Q1021" s="248"/>
      <c r="R1021" s="295"/>
      <c r="S1021" s="295"/>
      <c r="T1021" s="295"/>
      <c r="V1021" s="251"/>
      <c r="W1021" s="251"/>
      <c r="X1021" s="252"/>
      <c r="Y1021" s="253"/>
      <c r="Z1021" s="254"/>
      <c r="AA1021" s="254"/>
      <c r="AB1021" s="255"/>
      <c r="AC1021" s="255"/>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c r="HG1021" s="241"/>
      <c r="HH1021" s="241"/>
      <c r="HI1021" s="241"/>
      <c r="HJ1021" s="241"/>
      <c r="HK1021" s="241"/>
      <c r="HL1021" s="241"/>
      <c r="HM1021" s="241"/>
      <c r="HN1021" s="241"/>
      <c r="HO1021" s="241"/>
    </row>
    <row r="1022" spans="1:223" s="250" customFormat="1" ht="27.6" customHeight="1" x14ac:dyDescent="0.35">
      <c r="A1022" s="241"/>
      <c r="B1022" s="242"/>
      <c r="C1022" s="242"/>
      <c r="D1022" s="242"/>
      <c r="E1022" s="243"/>
      <c r="F1022" s="244"/>
      <c r="G1022" s="245"/>
      <c r="H1022" s="245"/>
      <c r="I1022" s="245"/>
      <c r="J1022" s="296"/>
      <c r="K1022" s="242"/>
      <c r="L1022" s="246"/>
      <c r="M1022" s="246"/>
      <c r="N1022" s="247"/>
      <c r="O1022" s="247"/>
      <c r="P1022" s="248"/>
      <c r="Q1022" s="248"/>
      <c r="R1022" s="295"/>
      <c r="S1022" s="295"/>
      <c r="T1022" s="295"/>
      <c r="V1022" s="251"/>
      <c r="W1022" s="251"/>
      <c r="X1022" s="252"/>
      <c r="Y1022" s="253"/>
      <c r="Z1022" s="254"/>
      <c r="AA1022" s="254"/>
      <c r="AB1022" s="255"/>
      <c r="AC1022" s="255"/>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c r="HG1022" s="241"/>
      <c r="HH1022" s="241"/>
      <c r="HI1022" s="241"/>
      <c r="HJ1022" s="241"/>
      <c r="HK1022" s="241"/>
      <c r="HL1022" s="241"/>
      <c r="HM1022" s="241"/>
      <c r="HN1022" s="241"/>
      <c r="HO1022" s="241"/>
    </row>
    <row r="1023" spans="1:223" s="250" customFormat="1" ht="27.6" customHeight="1" x14ac:dyDescent="0.35">
      <c r="A1023" s="241"/>
      <c r="B1023" s="242"/>
      <c r="C1023" s="242"/>
      <c r="D1023" s="242"/>
      <c r="E1023" s="243"/>
      <c r="F1023" s="244"/>
      <c r="G1023" s="245"/>
      <c r="H1023" s="245"/>
      <c r="I1023" s="245"/>
      <c r="J1023" s="296"/>
      <c r="K1023" s="242"/>
      <c r="L1023" s="246"/>
      <c r="M1023" s="246"/>
      <c r="N1023" s="247"/>
      <c r="O1023" s="247"/>
      <c r="P1023" s="248"/>
      <c r="Q1023" s="248"/>
      <c r="R1023" s="295"/>
      <c r="S1023" s="295"/>
      <c r="T1023" s="295"/>
      <c r="V1023" s="251"/>
      <c r="W1023" s="251"/>
      <c r="X1023" s="252"/>
      <c r="Y1023" s="253"/>
      <c r="Z1023" s="254"/>
      <c r="AA1023" s="254"/>
      <c r="AB1023" s="255"/>
      <c r="AC1023" s="255"/>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c r="HG1023" s="241"/>
      <c r="HH1023" s="241"/>
      <c r="HI1023" s="241"/>
      <c r="HJ1023" s="241"/>
      <c r="HK1023" s="241"/>
      <c r="HL1023" s="241"/>
      <c r="HM1023" s="241"/>
      <c r="HN1023" s="241"/>
      <c r="HO1023" s="241"/>
    </row>
    <row r="1024" spans="1:223" s="250" customFormat="1" ht="27.6" customHeight="1" x14ac:dyDescent="0.35">
      <c r="A1024" s="241"/>
      <c r="B1024" s="242"/>
      <c r="C1024" s="242"/>
      <c r="D1024" s="242"/>
      <c r="E1024" s="243"/>
      <c r="F1024" s="244"/>
      <c r="G1024" s="245"/>
      <c r="H1024" s="245"/>
      <c r="I1024" s="245"/>
      <c r="J1024" s="296"/>
      <c r="K1024" s="242"/>
      <c r="L1024" s="246"/>
      <c r="M1024" s="246"/>
      <c r="N1024" s="247"/>
      <c r="O1024" s="247"/>
      <c r="P1024" s="248"/>
      <c r="Q1024" s="248"/>
      <c r="R1024" s="295"/>
      <c r="S1024" s="295"/>
      <c r="T1024" s="295"/>
      <c r="V1024" s="251"/>
      <c r="W1024" s="251"/>
      <c r="X1024" s="252"/>
      <c r="Y1024" s="253"/>
      <c r="Z1024" s="254"/>
      <c r="AA1024" s="254"/>
      <c r="AB1024" s="255"/>
      <c r="AC1024" s="255"/>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c r="HG1024" s="241"/>
      <c r="HH1024" s="241"/>
      <c r="HI1024" s="241"/>
      <c r="HJ1024" s="241"/>
      <c r="HK1024" s="241"/>
      <c r="HL1024" s="241"/>
      <c r="HM1024" s="241"/>
      <c r="HN1024" s="241"/>
      <c r="HO1024" s="241"/>
    </row>
    <row r="1025" spans="1:223" s="250" customFormat="1" ht="27.6" customHeight="1" x14ac:dyDescent="0.35">
      <c r="A1025" s="241"/>
      <c r="B1025" s="242"/>
      <c r="C1025" s="242"/>
      <c r="D1025" s="242"/>
      <c r="E1025" s="243"/>
      <c r="F1025" s="244"/>
      <c r="G1025" s="245"/>
      <c r="H1025" s="245"/>
      <c r="I1025" s="245"/>
      <c r="J1025" s="296"/>
      <c r="K1025" s="242"/>
      <c r="L1025" s="246"/>
      <c r="M1025" s="246"/>
      <c r="N1025" s="247"/>
      <c r="O1025" s="247"/>
      <c r="P1025" s="248"/>
      <c r="Q1025" s="248"/>
      <c r="R1025" s="295"/>
      <c r="S1025" s="295"/>
      <c r="T1025" s="295"/>
      <c r="V1025" s="251"/>
      <c r="W1025" s="251"/>
      <c r="X1025" s="252"/>
      <c r="Y1025" s="253"/>
      <c r="Z1025" s="254"/>
      <c r="AA1025" s="254"/>
      <c r="AB1025" s="255"/>
      <c r="AC1025" s="255"/>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c r="HG1025" s="241"/>
      <c r="HH1025" s="241"/>
      <c r="HI1025" s="241"/>
      <c r="HJ1025" s="241"/>
      <c r="HK1025" s="241"/>
      <c r="HL1025" s="241"/>
      <c r="HM1025" s="241"/>
      <c r="HN1025" s="241"/>
      <c r="HO1025" s="241"/>
    </row>
    <row r="1026" spans="1:223" s="250" customFormat="1" ht="27.6" customHeight="1" x14ac:dyDescent="0.35">
      <c r="A1026" s="241"/>
      <c r="B1026" s="242"/>
      <c r="C1026" s="242"/>
      <c r="D1026" s="242"/>
      <c r="E1026" s="243"/>
      <c r="F1026" s="244"/>
      <c r="G1026" s="245"/>
      <c r="H1026" s="245"/>
      <c r="I1026" s="245"/>
      <c r="J1026" s="296"/>
      <c r="K1026" s="242"/>
      <c r="L1026" s="246"/>
      <c r="M1026" s="246"/>
      <c r="N1026" s="247"/>
      <c r="O1026" s="247"/>
      <c r="P1026" s="248"/>
      <c r="Q1026" s="248"/>
      <c r="R1026" s="295"/>
      <c r="S1026" s="295"/>
      <c r="T1026" s="295"/>
      <c r="V1026" s="251"/>
      <c r="W1026" s="251"/>
      <c r="X1026" s="252"/>
      <c r="Y1026" s="253"/>
      <c r="Z1026" s="254"/>
      <c r="AA1026" s="254"/>
      <c r="AB1026" s="255"/>
      <c r="AC1026" s="255"/>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c r="HG1026" s="241"/>
      <c r="HH1026" s="241"/>
      <c r="HI1026" s="241"/>
      <c r="HJ1026" s="241"/>
      <c r="HK1026" s="241"/>
      <c r="HL1026" s="241"/>
      <c r="HM1026" s="241"/>
      <c r="HN1026" s="241"/>
      <c r="HO1026" s="241"/>
    </row>
    <row r="1027" spans="1:223" s="250" customFormat="1" ht="27.6" customHeight="1" x14ac:dyDescent="0.35">
      <c r="A1027" s="241"/>
      <c r="B1027" s="242"/>
      <c r="C1027" s="242"/>
      <c r="D1027" s="242"/>
      <c r="E1027" s="243"/>
      <c r="F1027" s="244"/>
      <c r="G1027" s="245"/>
      <c r="H1027" s="245"/>
      <c r="I1027" s="245"/>
      <c r="J1027" s="555"/>
      <c r="K1027" s="242"/>
      <c r="L1027" s="246"/>
      <c r="M1027" s="246"/>
      <c r="N1027" s="247"/>
      <c r="O1027" s="247"/>
      <c r="P1027" s="248"/>
      <c r="Q1027" s="248"/>
      <c r="R1027" s="295"/>
      <c r="S1027" s="295"/>
      <c r="T1027" s="295"/>
      <c r="V1027" s="251"/>
      <c r="W1027" s="251"/>
      <c r="X1027" s="252"/>
      <c r="Y1027" s="253"/>
      <c r="Z1027" s="254"/>
      <c r="AA1027" s="254"/>
      <c r="AB1027" s="255"/>
      <c r="AC1027" s="255"/>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c r="HG1027" s="241"/>
      <c r="HH1027" s="241"/>
      <c r="HI1027" s="241"/>
      <c r="HJ1027" s="241"/>
      <c r="HK1027" s="241"/>
      <c r="HL1027" s="241"/>
      <c r="HM1027" s="241"/>
      <c r="HN1027" s="241"/>
      <c r="HO1027" s="241"/>
    </row>
    <row r="1028" spans="1:223" s="250" customFormat="1" ht="27.6" customHeight="1" x14ac:dyDescent="0.35">
      <c r="A1028" s="241"/>
      <c r="B1028" s="242"/>
      <c r="C1028" s="242"/>
      <c r="D1028" s="242"/>
      <c r="E1028" s="243"/>
      <c r="F1028" s="244"/>
      <c r="G1028" s="245"/>
      <c r="H1028" s="245"/>
      <c r="I1028" s="245"/>
      <c r="J1028" s="295"/>
      <c r="K1028" s="242"/>
      <c r="L1028" s="246"/>
      <c r="M1028" s="246"/>
      <c r="N1028" s="247"/>
      <c r="O1028" s="247"/>
      <c r="P1028" s="248"/>
      <c r="Q1028" s="248"/>
      <c r="R1028" s="295"/>
      <c r="S1028" s="295"/>
      <c r="T1028" s="295"/>
      <c r="V1028" s="251"/>
      <c r="W1028" s="251"/>
      <c r="X1028" s="252"/>
      <c r="Y1028" s="253"/>
      <c r="Z1028" s="254"/>
      <c r="AA1028" s="254"/>
      <c r="AB1028" s="255"/>
      <c r="AC1028" s="255"/>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c r="HG1028" s="241"/>
      <c r="HH1028" s="241"/>
      <c r="HI1028" s="241"/>
      <c r="HJ1028" s="241"/>
      <c r="HK1028" s="241"/>
      <c r="HL1028" s="241"/>
      <c r="HM1028" s="241"/>
      <c r="HN1028" s="241"/>
      <c r="HO1028" s="241"/>
    </row>
    <row r="1029" spans="1:223" s="250" customFormat="1" ht="27.6" customHeight="1" x14ac:dyDescent="0.35">
      <c r="A1029" s="241"/>
      <c r="B1029" s="242"/>
      <c r="C1029" s="242"/>
      <c r="D1029" s="242"/>
      <c r="E1029" s="243"/>
      <c r="F1029" s="244"/>
      <c r="G1029" s="245"/>
      <c r="H1029" s="245"/>
      <c r="I1029" s="245"/>
      <c r="J1029" s="295"/>
      <c r="K1029" s="242"/>
      <c r="L1029" s="246"/>
      <c r="M1029" s="246"/>
      <c r="N1029" s="247"/>
      <c r="O1029" s="247"/>
      <c r="P1029" s="248"/>
      <c r="Q1029" s="248"/>
      <c r="R1029" s="295"/>
      <c r="S1029" s="295"/>
      <c r="T1029" s="295"/>
      <c r="V1029" s="251"/>
      <c r="W1029" s="251"/>
      <c r="X1029" s="252"/>
      <c r="Y1029" s="253"/>
      <c r="Z1029" s="254"/>
      <c r="AA1029" s="254"/>
      <c r="AB1029" s="255"/>
      <c r="AC1029" s="255"/>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c r="HG1029" s="241"/>
      <c r="HH1029" s="241"/>
      <c r="HI1029" s="241"/>
      <c r="HJ1029" s="241"/>
      <c r="HK1029" s="241"/>
      <c r="HL1029" s="241"/>
      <c r="HM1029" s="241"/>
      <c r="HN1029" s="241"/>
      <c r="HO1029" s="241"/>
    </row>
    <row r="1030" spans="1:223" s="250" customFormat="1" ht="27.6" customHeight="1" x14ac:dyDescent="0.35">
      <c r="A1030" s="241"/>
      <c r="B1030" s="242"/>
      <c r="C1030" s="242"/>
      <c r="D1030" s="242"/>
      <c r="E1030" s="243"/>
      <c r="F1030" s="244"/>
      <c r="G1030" s="245"/>
      <c r="H1030" s="245"/>
      <c r="I1030" s="245"/>
      <c r="J1030" s="295"/>
      <c r="K1030" s="242"/>
      <c r="L1030" s="246"/>
      <c r="M1030" s="246"/>
      <c r="N1030" s="247"/>
      <c r="O1030" s="247"/>
      <c r="P1030" s="248"/>
      <c r="Q1030" s="248"/>
      <c r="R1030" s="295"/>
      <c r="S1030" s="295"/>
      <c r="T1030" s="295"/>
      <c r="V1030" s="251"/>
      <c r="W1030" s="251"/>
      <c r="X1030" s="252"/>
      <c r="Y1030" s="253"/>
      <c r="Z1030" s="254"/>
      <c r="AA1030" s="254"/>
      <c r="AB1030" s="255"/>
      <c r="AC1030" s="255"/>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c r="HG1030" s="241"/>
      <c r="HH1030" s="241"/>
      <c r="HI1030" s="241"/>
      <c r="HJ1030" s="241"/>
      <c r="HK1030" s="241"/>
      <c r="HL1030" s="241"/>
      <c r="HM1030" s="241"/>
      <c r="HN1030" s="241"/>
      <c r="HO1030" s="241"/>
    </row>
    <row r="1031" spans="1:223" s="250" customFormat="1" ht="27.6" customHeight="1" x14ac:dyDescent="0.35">
      <c r="A1031" s="241"/>
      <c r="B1031" s="242"/>
      <c r="C1031" s="242"/>
      <c r="D1031" s="242"/>
      <c r="E1031" s="243"/>
      <c r="F1031" s="244"/>
      <c r="G1031" s="245"/>
      <c r="H1031" s="245"/>
      <c r="I1031" s="245"/>
      <c r="J1031" s="295"/>
      <c r="K1031" s="242"/>
      <c r="L1031" s="246"/>
      <c r="M1031" s="246"/>
      <c r="N1031" s="247"/>
      <c r="O1031" s="247"/>
      <c r="P1031" s="248"/>
      <c r="Q1031" s="248"/>
      <c r="R1031" s="295"/>
      <c r="S1031" s="295"/>
      <c r="T1031" s="295"/>
      <c r="V1031" s="251"/>
      <c r="W1031" s="251"/>
      <c r="X1031" s="252"/>
      <c r="Y1031" s="253"/>
      <c r="Z1031" s="254"/>
      <c r="AA1031" s="254"/>
      <c r="AB1031" s="255"/>
      <c r="AC1031" s="255"/>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c r="DV1031" s="241"/>
      <c r="DW1031" s="241"/>
      <c r="DX1031" s="241"/>
      <c r="DY1031" s="241"/>
      <c r="DZ1031" s="241"/>
      <c r="EA1031" s="241"/>
      <c r="EB1031" s="241"/>
      <c r="EC1031" s="241"/>
      <c r="ED1031" s="241"/>
      <c r="EE1031" s="241"/>
      <c r="EF1031" s="241"/>
      <c r="EG1031" s="241"/>
      <c r="EH1031" s="241"/>
      <c r="EI1031" s="241"/>
      <c r="EJ1031" s="241"/>
      <c r="EK1031" s="241"/>
      <c r="EL1031" s="241"/>
      <c r="EM1031" s="241"/>
      <c r="EN1031" s="241"/>
      <c r="EO1031" s="241"/>
      <c r="EP1031" s="241"/>
      <c r="EQ1031" s="241"/>
      <c r="ER1031" s="241"/>
      <c r="ES1031" s="241"/>
      <c r="ET1031" s="241"/>
      <c r="EU1031" s="241"/>
      <c r="EV1031" s="241"/>
      <c r="EW1031" s="241"/>
      <c r="EX1031" s="241"/>
      <c r="EY1031" s="241"/>
      <c r="EZ1031" s="241"/>
      <c r="FA1031" s="241"/>
      <c r="FB1031" s="241"/>
      <c r="FC1031" s="241"/>
      <c r="FD1031" s="241"/>
      <c r="FE1031" s="241"/>
      <c r="FF1031" s="241"/>
      <c r="FG1031" s="241"/>
      <c r="FH1031" s="241"/>
      <c r="FI1031" s="241"/>
      <c r="FJ1031" s="241"/>
      <c r="FK1031" s="241"/>
      <c r="FL1031" s="241"/>
      <c r="FM1031" s="241"/>
      <c r="FN1031" s="241"/>
      <c r="FO1031" s="241"/>
      <c r="FP1031" s="241"/>
      <c r="FQ1031" s="241"/>
      <c r="FR1031" s="241"/>
      <c r="FS1031" s="241"/>
      <c r="FT1031" s="241"/>
      <c r="FU1031" s="241"/>
      <c r="FV1031" s="241"/>
      <c r="FW1031" s="241"/>
      <c r="FX1031" s="241"/>
      <c r="FY1031" s="241"/>
      <c r="FZ1031" s="241"/>
      <c r="GA1031" s="241"/>
      <c r="GB1031" s="241"/>
      <c r="GC1031" s="241"/>
      <c r="GD1031" s="241"/>
      <c r="GE1031" s="241"/>
      <c r="GF1031" s="241"/>
      <c r="GG1031" s="241"/>
      <c r="GH1031" s="241"/>
      <c r="GI1031" s="241"/>
      <c r="GJ1031" s="241"/>
      <c r="GK1031" s="241"/>
      <c r="GL1031" s="241"/>
      <c r="GM1031" s="241"/>
      <c r="GN1031" s="241"/>
      <c r="GO1031" s="241"/>
      <c r="GP1031" s="241"/>
      <c r="GQ1031" s="241"/>
      <c r="GR1031" s="241"/>
      <c r="GS1031" s="241"/>
      <c r="GT1031" s="241"/>
      <c r="GU1031" s="241"/>
      <c r="GV1031" s="241"/>
      <c r="GW1031" s="241"/>
      <c r="GX1031" s="241"/>
      <c r="GY1031" s="241"/>
      <c r="GZ1031" s="241"/>
      <c r="HA1031" s="241"/>
      <c r="HB1031" s="241"/>
      <c r="HC1031" s="241"/>
      <c r="HD1031" s="241"/>
      <c r="HE1031" s="241"/>
      <c r="HF1031" s="241"/>
      <c r="HG1031" s="241"/>
      <c r="HH1031" s="241"/>
      <c r="HI1031" s="241"/>
      <c r="HJ1031" s="241"/>
      <c r="HK1031" s="241"/>
      <c r="HL1031" s="241"/>
      <c r="HM1031" s="241"/>
      <c r="HN1031" s="241"/>
      <c r="HO1031" s="241"/>
    </row>
    <row r="1032" spans="1:223" s="250" customFormat="1" ht="27.6" customHeight="1" x14ac:dyDescent="0.35">
      <c r="A1032" s="241"/>
      <c r="B1032" s="242"/>
      <c r="C1032" s="242"/>
      <c r="D1032" s="242"/>
      <c r="E1032" s="243"/>
      <c r="F1032" s="244"/>
      <c r="G1032" s="245"/>
      <c r="H1032" s="245"/>
      <c r="I1032" s="245"/>
      <c r="J1032" s="295"/>
      <c r="K1032" s="242"/>
      <c r="L1032" s="246"/>
      <c r="M1032" s="246"/>
      <c r="N1032" s="247"/>
      <c r="O1032" s="247"/>
      <c r="P1032" s="248"/>
      <c r="Q1032" s="248"/>
      <c r="R1032" s="295"/>
      <c r="S1032" s="295"/>
      <c r="T1032" s="295"/>
      <c r="V1032" s="251"/>
      <c r="W1032" s="251"/>
      <c r="X1032" s="252"/>
      <c r="Y1032" s="253"/>
      <c r="Z1032" s="254"/>
      <c r="AA1032" s="254"/>
      <c r="AB1032" s="255"/>
      <c r="AC1032" s="255"/>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c r="EN1032" s="241"/>
      <c r="EO1032" s="241"/>
      <c r="EP1032" s="241"/>
      <c r="EQ1032" s="241"/>
      <c r="ER1032" s="241"/>
      <c r="ES1032" s="241"/>
      <c r="ET1032" s="241"/>
      <c r="EU1032" s="241"/>
      <c r="EV1032" s="241"/>
      <c r="EW1032" s="241"/>
      <c r="EX1032" s="241"/>
      <c r="EY1032" s="241"/>
      <c r="EZ1032" s="241"/>
      <c r="FA1032" s="241"/>
      <c r="FB1032" s="241"/>
      <c r="FC1032" s="241"/>
      <c r="FD1032" s="241"/>
      <c r="FE1032" s="241"/>
      <c r="FF1032" s="241"/>
      <c r="FG1032" s="241"/>
      <c r="FH1032" s="241"/>
      <c r="FI1032" s="241"/>
      <c r="FJ1032" s="241"/>
      <c r="FK1032" s="241"/>
      <c r="FL1032" s="241"/>
      <c r="FM1032" s="241"/>
      <c r="FN1032" s="241"/>
      <c r="FO1032" s="241"/>
      <c r="FP1032" s="241"/>
      <c r="FQ1032" s="241"/>
      <c r="FR1032" s="241"/>
      <c r="FS1032" s="241"/>
      <c r="FT1032" s="241"/>
      <c r="FU1032" s="241"/>
      <c r="FV1032" s="241"/>
      <c r="FW1032" s="241"/>
      <c r="FX1032" s="241"/>
      <c r="FY1032" s="241"/>
      <c r="FZ1032" s="241"/>
      <c r="GA1032" s="241"/>
      <c r="GB1032" s="241"/>
      <c r="GC1032" s="241"/>
      <c r="GD1032" s="241"/>
      <c r="GE1032" s="241"/>
      <c r="GF1032" s="241"/>
      <c r="GG1032" s="241"/>
      <c r="GH1032" s="241"/>
      <c r="GI1032" s="241"/>
      <c r="GJ1032" s="241"/>
      <c r="GK1032" s="241"/>
      <c r="GL1032" s="241"/>
      <c r="GM1032" s="241"/>
      <c r="GN1032" s="241"/>
      <c r="GO1032" s="241"/>
      <c r="GP1032" s="241"/>
      <c r="GQ1032" s="241"/>
      <c r="GR1032" s="241"/>
      <c r="GS1032" s="241"/>
      <c r="GT1032" s="241"/>
      <c r="GU1032" s="241"/>
      <c r="GV1032" s="241"/>
      <c r="GW1032" s="241"/>
      <c r="GX1032" s="241"/>
      <c r="GY1032" s="241"/>
      <c r="GZ1032" s="241"/>
      <c r="HA1032" s="241"/>
      <c r="HB1032" s="241"/>
      <c r="HC1032" s="241"/>
      <c r="HD1032" s="241"/>
      <c r="HE1032" s="241"/>
      <c r="HF1032" s="241"/>
      <c r="HG1032" s="241"/>
      <c r="HH1032" s="241"/>
      <c r="HI1032" s="241"/>
      <c r="HJ1032" s="241"/>
      <c r="HK1032" s="241"/>
      <c r="HL1032" s="241"/>
      <c r="HM1032" s="241"/>
      <c r="HN1032" s="241"/>
      <c r="HO1032" s="241"/>
    </row>
    <row r="1033" spans="1:223" s="250" customFormat="1" ht="27.6" customHeight="1" x14ac:dyDescent="0.35">
      <c r="A1033" s="241"/>
      <c r="B1033" s="242"/>
      <c r="C1033" s="242"/>
      <c r="D1033" s="242"/>
      <c r="E1033" s="243"/>
      <c r="F1033" s="244"/>
      <c r="G1033" s="245"/>
      <c r="H1033" s="245"/>
      <c r="I1033" s="245"/>
      <c r="J1033" s="295"/>
      <c r="K1033" s="242"/>
      <c r="L1033" s="246"/>
      <c r="M1033" s="246"/>
      <c r="N1033" s="247"/>
      <c r="O1033" s="247"/>
      <c r="P1033" s="248"/>
      <c r="Q1033" s="248"/>
      <c r="R1033" s="295"/>
      <c r="S1033" s="295"/>
      <c r="T1033" s="295"/>
      <c r="V1033" s="251"/>
      <c r="W1033" s="251"/>
      <c r="X1033" s="252"/>
      <c r="Y1033" s="253"/>
      <c r="Z1033" s="254"/>
      <c r="AA1033" s="254"/>
      <c r="AB1033" s="255"/>
      <c r="AC1033" s="255"/>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c r="DV1033" s="241"/>
      <c r="DW1033" s="241"/>
      <c r="DX1033" s="241"/>
      <c r="DY1033" s="241"/>
      <c r="DZ1033" s="241"/>
      <c r="EA1033" s="241"/>
      <c r="EB1033" s="241"/>
      <c r="EC1033" s="241"/>
      <c r="ED1033" s="241"/>
      <c r="EE1033" s="241"/>
      <c r="EF1033" s="241"/>
      <c r="EG1033" s="241"/>
      <c r="EH1033" s="241"/>
      <c r="EI1033" s="241"/>
      <c r="EJ1033" s="241"/>
      <c r="EK1033" s="241"/>
      <c r="EL1033" s="241"/>
      <c r="EM1033" s="241"/>
      <c r="EN1033" s="241"/>
      <c r="EO1033" s="241"/>
      <c r="EP1033" s="241"/>
      <c r="EQ1033" s="241"/>
      <c r="ER1033" s="241"/>
      <c r="ES1033" s="241"/>
      <c r="ET1033" s="241"/>
      <c r="EU1033" s="241"/>
      <c r="EV1033" s="241"/>
      <c r="EW1033" s="241"/>
      <c r="EX1033" s="241"/>
      <c r="EY1033" s="241"/>
      <c r="EZ1033" s="241"/>
      <c r="FA1033" s="241"/>
      <c r="FB1033" s="241"/>
      <c r="FC1033" s="241"/>
      <c r="FD1033" s="241"/>
      <c r="FE1033" s="241"/>
      <c r="FF1033" s="241"/>
      <c r="FG1033" s="241"/>
      <c r="FH1033" s="241"/>
      <c r="FI1033" s="241"/>
      <c r="FJ1033" s="241"/>
      <c r="FK1033" s="241"/>
      <c r="FL1033" s="241"/>
      <c r="FM1033" s="241"/>
      <c r="FN1033" s="241"/>
      <c r="FO1033" s="241"/>
      <c r="FP1033" s="241"/>
      <c r="FQ1033" s="241"/>
      <c r="FR1033" s="241"/>
      <c r="FS1033" s="241"/>
      <c r="FT1033" s="241"/>
      <c r="FU1033" s="241"/>
      <c r="FV1033" s="241"/>
      <c r="FW1033" s="241"/>
      <c r="FX1033" s="241"/>
      <c r="FY1033" s="241"/>
      <c r="FZ1033" s="241"/>
      <c r="GA1033" s="241"/>
      <c r="GB1033" s="241"/>
      <c r="GC1033" s="241"/>
      <c r="GD1033" s="241"/>
      <c r="GE1033" s="241"/>
      <c r="GF1033" s="241"/>
      <c r="GG1033" s="241"/>
      <c r="GH1033" s="241"/>
      <c r="GI1033" s="241"/>
      <c r="GJ1033" s="241"/>
      <c r="GK1033" s="241"/>
      <c r="GL1033" s="241"/>
      <c r="GM1033" s="241"/>
      <c r="GN1033" s="241"/>
      <c r="GO1033" s="241"/>
      <c r="GP1033" s="241"/>
      <c r="GQ1033" s="241"/>
      <c r="GR1033" s="241"/>
      <c r="GS1033" s="241"/>
      <c r="GT1033" s="241"/>
      <c r="GU1033" s="241"/>
      <c r="GV1033" s="241"/>
      <c r="GW1033" s="241"/>
      <c r="GX1033" s="241"/>
      <c r="GY1033" s="241"/>
      <c r="GZ1033" s="241"/>
      <c r="HA1033" s="241"/>
      <c r="HB1033" s="241"/>
      <c r="HC1033" s="241"/>
      <c r="HD1033" s="241"/>
      <c r="HE1033" s="241"/>
      <c r="HF1033" s="241"/>
      <c r="HG1033" s="241"/>
      <c r="HH1033" s="241"/>
      <c r="HI1033" s="241"/>
      <c r="HJ1033" s="241"/>
      <c r="HK1033" s="241"/>
      <c r="HL1033" s="241"/>
      <c r="HM1033" s="241"/>
      <c r="HN1033" s="241"/>
      <c r="HO1033" s="241"/>
    </row>
    <row r="1034" spans="1:223" s="250" customFormat="1" ht="27.6" customHeight="1" x14ac:dyDescent="0.35">
      <c r="A1034" s="241"/>
      <c r="B1034" s="242"/>
      <c r="C1034" s="242"/>
      <c r="D1034" s="242"/>
      <c r="E1034" s="243"/>
      <c r="F1034" s="244"/>
      <c r="G1034" s="245"/>
      <c r="H1034" s="245"/>
      <c r="I1034" s="245"/>
      <c r="J1034" s="295"/>
      <c r="K1034" s="242"/>
      <c r="L1034" s="246"/>
      <c r="M1034" s="246"/>
      <c r="N1034" s="247"/>
      <c r="O1034" s="247"/>
      <c r="P1034" s="248"/>
      <c r="Q1034" s="248"/>
      <c r="R1034" s="295"/>
      <c r="S1034" s="295"/>
      <c r="T1034" s="295"/>
      <c r="V1034" s="251"/>
      <c r="W1034" s="251"/>
      <c r="X1034" s="252"/>
      <c r="Y1034" s="253"/>
      <c r="Z1034" s="254"/>
      <c r="AA1034" s="254"/>
      <c r="AB1034" s="255"/>
      <c r="AC1034" s="255"/>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c r="DV1034" s="241"/>
      <c r="DW1034" s="241"/>
      <c r="DX1034" s="241"/>
      <c r="DY1034" s="241"/>
      <c r="DZ1034" s="241"/>
      <c r="EA1034" s="241"/>
      <c r="EB1034" s="241"/>
      <c r="EC1034" s="241"/>
      <c r="ED1034" s="241"/>
      <c r="EE1034" s="241"/>
      <c r="EF1034" s="241"/>
      <c r="EG1034" s="241"/>
      <c r="EH1034" s="241"/>
      <c r="EI1034" s="241"/>
      <c r="EJ1034" s="241"/>
      <c r="EK1034" s="241"/>
      <c r="EL1034" s="241"/>
      <c r="EM1034" s="241"/>
      <c r="EN1034" s="241"/>
      <c r="EO1034" s="241"/>
      <c r="EP1034" s="241"/>
      <c r="EQ1034" s="241"/>
      <c r="ER1034" s="241"/>
      <c r="ES1034" s="241"/>
      <c r="ET1034" s="241"/>
      <c r="EU1034" s="241"/>
      <c r="EV1034" s="241"/>
      <c r="EW1034" s="241"/>
      <c r="EX1034" s="241"/>
      <c r="EY1034" s="241"/>
      <c r="EZ1034" s="241"/>
      <c r="FA1034" s="241"/>
      <c r="FB1034" s="241"/>
      <c r="FC1034" s="241"/>
      <c r="FD1034" s="241"/>
      <c r="FE1034" s="241"/>
      <c r="FF1034" s="241"/>
      <c r="FG1034" s="241"/>
      <c r="FH1034" s="241"/>
      <c r="FI1034" s="241"/>
      <c r="FJ1034" s="241"/>
      <c r="FK1034" s="241"/>
      <c r="FL1034" s="241"/>
      <c r="FM1034" s="241"/>
      <c r="FN1034" s="241"/>
      <c r="FO1034" s="241"/>
      <c r="FP1034" s="241"/>
      <c r="FQ1034" s="241"/>
      <c r="FR1034" s="241"/>
      <c r="FS1034" s="241"/>
      <c r="FT1034" s="241"/>
      <c r="FU1034" s="241"/>
      <c r="FV1034" s="241"/>
      <c r="FW1034" s="241"/>
      <c r="FX1034" s="241"/>
      <c r="FY1034" s="241"/>
      <c r="FZ1034" s="241"/>
      <c r="GA1034" s="241"/>
      <c r="GB1034" s="241"/>
      <c r="GC1034" s="241"/>
      <c r="GD1034" s="241"/>
      <c r="GE1034" s="241"/>
      <c r="GF1034" s="241"/>
      <c r="GG1034" s="241"/>
      <c r="GH1034" s="241"/>
      <c r="GI1034" s="241"/>
      <c r="GJ1034" s="241"/>
      <c r="GK1034" s="241"/>
      <c r="GL1034" s="241"/>
      <c r="GM1034" s="241"/>
      <c r="GN1034" s="241"/>
      <c r="GO1034" s="241"/>
      <c r="GP1034" s="241"/>
      <c r="GQ1034" s="241"/>
      <c r="GR1034" s="241"/>
      <c r="GS1034" s="241"/>
      <c r="GT1034" s="241"/>
      <c r="GU1034" s="241"/>
      <c r="GV1034" s="241"/>
      <c r="GW1034" s="241"/>
      <c r="GX1034" s="241"/>
      <c r="GY1034" s="241"/>
      <c r="GZ1034" s="241"/>
      <c r="HA1034" s="241"/>
      <c r="HB1034" s="241"/>
      <c r="HC1034" s="241"/>
      <c r="HD1034" s="241"/>
      <c r="HE1034" s="241"/>
      <c r="HF1034" s="241"/>
      <c r="HG1034" s="241"/>
      <c r="HH1034" s="241"/>
      <c r="HI1034" s="241"/>
      <c r="HJ1034" s="241"/>
      <c r="HK1034" s="241"/>
      <c r="HL1034" s="241"/>
      <c r="HM1034" s="241"/>
      <c r="HN1034" s="241"/>
      <c r="HO1034" s="241"/>
    </row>
    <row r="1035" spans="1:223" s="250" customFormat="1" ht="27.6" customHeight="1" x14ac:dyDescent="0.35">
      <c r="A1035" s="241"/>
      <c r="B1035" s="242"/>
      <c r="C1035" s="242"/>
      <c r="D1035" s="242"/>
      <c r="E1035" s="243"/>
      <c r="F1035" s="244"/>
      <c r="G1035" s="245"/>
      <c r="H1035" s="245"/>
      <c r="I1035" s="245"/>
      <c r="J1035" s="295"/>
      <c r="K1035" s="242"/>
      <c r="L1035" s="246"/>
      <c r="M1035" s="246"/>
      <c r="N1035" s="247"/>
      <c r="O1035" s="247"/>
      <c r="P1035" s="248"/>
      <c r="Q1035" s="248"/>
      <c r="R1035" s="295"/>
      <c r="S1035" s="295"/>
      <c r="T1035" s="295"/>
      <c r="V1035" s="251"/>
      <c r="W1035" s="251"/>
      <c r="X1035" s="252"/>
      <c r="Y1035" s="253"/>
      <c r="Z1035" s="254"/>
      <c r="AA1035" s="254"/>
      <c r="AB1035" s="255"/>
      <c r="AC1035" s="255"/>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c r="EN1035" s="241"/>
      <c r="EO1035" s="241"/>
      <c r="EP1035" s="241"/>
      <c r="EQ1035" s="241"/>
      <c r="ER1035" s="241"/>
      <c r="ES1035" s="241"/>
      <c r="ET1035" s="241"/>
      <c r="EU1035" s="241"/>
      <c r="EV1035" s="241"/>
      <c r="EW1035" s="241"/>
      <c r="EX1035" s="241"/>
      <c r="EY1035" s="241"/>
      <c r="EZ1035" s="241"/>
      <c r="FA1035" s="241"/>
      <c r="FB1035" s="241"/>
      <c r="FC1035" s="241"/>
      <c r="FD1035" s="241"/>
      <c r="FE1035" s="241"/>
      <c r="FF1035" s="241"/>
      <c r="FG1035" s="241"/>
      <c r="FH1035" s="241"/>
      <c r="FI1035" s="241"/>
      <c r="FJ1035" s="241"/>
      <c r="FK1035" s="241"/>
      <c r="FL1035" s="241"/>
      <c r="FM1035" s="241"/>
      <c r="FN1035" s="241"/>
      <c r="FO1035" s="241"/>
      <c r="FP1035" s="241"/>
      <c r="FQ1035" s="241"/>
      <c r="FR1035" s="241"/>
      <c r="FS1035" s="241"/>
      <c r="FT1035" s="241"/>
      <c r="FU1035" s="241"/>
      <c r="FV1035" s="241"/>
      <c r="FW1035" s="241"/>
      <c r="FX1035" s="241"/>
      <c r="FY1035" s="241"/>
      <c r="FZ1035" s="241"/>
      <c r="GA1035" s="241"/>
      <c r="GB1035" s="241"/>
      <c r="GC1035" s="241"/>
      <c r="GD1035" s="241"/>
      <c r="GE1035" s="241"/>
      <c r="GF1035" s="241"/>
      <c r="GG1035" s="241"/>
      <c r="GH1035" s="241"/>
      <c r="GI1035" s="241"/>
      <c r="GJ1035" s="241"/>
      <c r="GK1035" s="241"/>
      <c r="GL1035" s="241"/>
      <c r="GM1035" s="241"/>
      <c r="GN1035" s="241"/>
      <c r="GO1035" s="241"/>
      <c r="GP1035" s="241"/>
      <c r="GQ1035" s="241"/>
      <c r="GR1035" s="241"/>
      <c r="GS1035" s="241"/>
      <c r="GT1035" s="241"/>
      <c r="GU1035" s="241"/>
      <c r="GV1035" s="241"/>
      <c r="GW1035" s="241"/>
      <c r="GX1035" s="241"/>
      <c r="GY1035" s="241"/>
      <c r="GZ1035" s="241"/>
      <c r="HA1035" s="241"/>
      <c r="HB1035" s="241"/>
      <c r="HC1035" s="241"/>
      <c r="HD1035" s="241"/>
      <c r="HE1035" s="241"/>
      <c r="HF1035" s="241"/>
      <c r="HG1035" s="241"/>
      <c r="HH1035" s="241"/>
      <c r="HI1035" s="241"/>
      <c r="HJ1035" s="241"/>
      <c r="HK1035" s="241"/>
      <c r="HL1035" s="241"/>
      <c r="HM1035" s="241"/>
      <c r="HN1035" s="241"/>
      <c r="HO1035" s="241"/>
    </row>
    <row r="1036" spans="1:223" s="250" customFormat="1" ht="27.6" customHeight="1" x14ac:dyDescent="0.35">
      <c r="A1036" s="241"/>
      <c r="B1036" s="242"/>
      <c r="C1036" s="242"/>
      <c r="D1036" s="242"/>
      <c r="E1036" s="243"/>
      <c r="F1036" s="244"/>
      <c r="G1036" s="245"/>
      <c r="H1036" s="245"/>
      <c r="I1036" s="245"/>
      <c r="J1036" s="295"/>
      <c r="K1036" s="242"/>
      <c r="L1036" s="246"/>
      <c r="M1036" s="246"/>
      <c r="N1036" s="247"/>
      <c r="O1036" s="247"/>
      <c r="P1036" s="248"/>
      <c r="Q1036" s="248"/>
      <c r="R1036" s="295"/>
      <c r="S1036" s="295"/>
      <c r="T1036" s="295"/>
      <c r="V1036" s="251"/>
      <c r="W1036" s="251"/>
      <c r="X1036" s="252"/>
      <c r="Y1036" s="253"/>
      <c r="Z1036" s="254"/>
      <c r="AA1036" s="254"/>
      <c r="AB1036" s="255"/>
      <c r="AC1036" s="255"/>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c r="DV1036" s="241"/>
      <c r="DW1036" s="241"/>
      <c r="DX1036" s="241"/>
      <c r="DY1036" s="241"/>
      <c r="DZ1036" s="241"/>
      <c r="EA1036" s="241"/>
      <c r="EB1036" s="241"/>
      <c r="EC1036" s="241"/>
      <c r="ED1036" s="241"/>
      <c r="EE1036" s="241"/>
      <c r="EF1036" s="241"/>
      <c r="EG1036" s="241"/>
      <c r="EH1036" s="241"/>
      <c r="EI1036" s="241"/>
      <c r="EJ1036" s="241"/>
      <c r="EK1036" s="241"/>
      <c r="EL1036" s="241"/>
      <c r="EM1036" s="241"/>
      <c r="EN1036" s="241"/>
      <c r="EO1036" s="241"/>
      <c r="EP1036" s="241"/>
      <c r="EQ1036" s="241"/>
      <c r="ER1036" s="241"/>
      <c r="ES1036" s="241"/>
      <c r="ET1036" s="241"/>
      <c r="EU1036" s="241"/>
      <c r="EV1036" s="241"/>
      <c r="EW1036" s="241"/>
      <c r="EX1036" s="241"/>
      <c r="EY1036" s="241"/>
      <c r="EZ1036" s="241"/>
      <c r="FA1036" s="241"/>
      <c r="FB1036" s="241"/>
      <c r="FC1036" s="241"/>
      <c r="FD1036" s="241"/>
      <c r="FE1036" s="241"/>
      <c r="FF1036" s="241"/>
      <c r="FG1036" s="241"/>
      <c r="FH1036" s="241"/>
      <c r="FI1036" s="241"/>
      <c r="FJ1036" s="241"/>
      <c r="FK1036" s="241"/>
      <c r="FL1036" s="241"/>
      <c r="FM1036" s="241"/>
      <c r="FN1036" s="241"/>
      <c r="FO1036" s="241"/>
      <c r="FP1036" s="241"/>
      <c r="FQ1036" s="241"/>
      <c r="FR1036" s="241"/>
      <c r="FS1036" s="241"/>
      <c r="FT1036" s="241"/>
      <c r="FU1036" s="241"/>
      <c r="FV1036" s="241"/>
      <c r="FW1036" s="241"/>
      <c r="FX1036" s="241"/>
      <c r="FY1036" s="241"/>
      <c r="FZ1036" s="241"/>
      <c r="GA1036" s="241"/>
      <c r="GB1036" s="241"/>
      <c r="GC1036" s="241"/>
      <c r="GD1036" s="241"/>
      <c r="GE1036" s="241"/>
      <c r="GF1036" s="241"/>
      <c r="GG1036" s="241"/>
      <c r="GH1036" s="241"/>
      <c r="GI1036" s="241"/>
      <c r="GJ1036" s="241"/>
      <c r="GK1036" s="241"/>
      <c r="GL1036" s="241"/>
      <c r="GM1036" s="241"/>
      <c r="GN1036" s="241"/>
      <c r="GO1036" s="241"/>
      <c r="GP1036" s="241"/>
      <c r="GQ1036" s="241"/>
      <c r="GR1036" s="241"/>
      <c r="GS1036" s="241"/>
      <c r="GT1036" s="241"/>
      <c r="GU1036" s="241"/>
      <c r="GV1036" s="241"/>
      <c r="GW1036" s="241"/>
      <c r="GX1036" s="241"/>
      <c r="GY1036" s="241"/>
      <c r="GZ1036" s="241"/>
      <c r="HA1036" s="241"/>
      <c r="HB1036" s="241"/>
      <c r="HC1036" s="241"/>
      <c r="HD1036" s="241"/>
      <c r="HE1036" s="241"/>
      <c r="HF1036" s="241"/>
      <c r="HG1036" s="241"/>
      <c r="HH1036" s="241"/>
      <c r="HI1036" s="241"/>
      <c r="HJ1036" s="241"/>
      <c r="HK1036" s="241"/>
      <c r="HL1036" s="241"/>
      <c r="HM1036" s="241"/>
      <c r="HN1036" s="241"/>
      <c r="HO1036" s="241"/>
    </row>
    <row r="1037" spans="1:223" s="250" customFormat="1" ht="27.6" customHeight="1" x14ac:dyDescent="0.35">
      <c r="A1037" s="241"/>
      <c r="B1037" s="242"/>
      <c r="C1037" s="242"/>
      <c r="D1037" s="242"/>
      <c r="E1037" s="243"/>
      <c r="F1037" s="244"/>
      <c r="G1037" s="245"/>
      <c r="H1037" s="245"/>
      <c r="I1037" s="245"/>
      <c r="J1037" s="295"/>
      <c r="K1037" s="242"/>
      <c r="L1037" s="246"/>
      <c r="M1037" s="246"/>
      <c r="N1037" s="247"/>
      <c r="O1037" s="247"/>
      <c r="P1037" s="248"/>
      <c r="Q1037" s="248"/>
      <c r="R1037" s="295"/>
      <c r="S1037" s="295"/>
      <c r="T1037" s="295"/>
      <c r="V1037" s="251"/>
      <c r="W1037" s="251"/>
      <c r="X1037" s="252"/>
      <c r="Y1037" s="253"/>
      <c r="Z1037" s="254"/>
      <c r="AA1037" s="254"/>
      <c r="AB1037" s="255"/>
      <c r="AC1037" s="255"/>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c r="DV1037" s="241"/>
      <c r="DW1037" s="241"/>
      <c r="DX1037" s="241"/>
      <c r="DY1037" s="241"/>
      <c r="DZ1037" s="241"/>
      <c r="EA1037" s="241"/>
      <c r="EB1037" s="241"/>
      <c r="EC1037" s="241"/>
      <c r="ED1037" s="241"/>
      <c r="EE1037" s="241"/>
      <c r="EF1037" s="241"/>
      <c r="EG1037" s="241"/>
      <c r="EH1037" s="241"/>
      <c r="EI1037" s="241"/>
      <c r="EJ1037" s="241"/>
      <c r="EK1037" s="241"/>
      <c r="EL1037" s="241"/>
      <c r="EM1037" s="241"/>
      <c r="EN1037" s="241"/>
      <c r="EO1037" s="241"/>
      <c r="EP1037" s="241"/>
      <c r="EQ1037" s="241"/>
      <c r="ER1037" s="241"/>
      <c r="ES1037" s="241"/>
      <c r="ET1037" s="241"/>
      <c r="EU1037" s="241"/>
      <c r="EV1037" s="241"/>
      <c r="EW1037" s="241"/>
      <c r="EX1037" s="241"/>
      <c r="EY1037" s="241"/>
      <c r="EZ1037" s="241"/>
      <c r="FA1037" s="241"/>
      <c r="FB1037" s="241"/>
      <c r="FC1037" s="241"/>
      <c r="FD1037" s="241"/>
      <c r="FE1037" s="241"/>
      <c r="FF1037" s="241"/>
      <c r="FG1037" s="241"/>
      <c r="FH1037" s="241"/>
      <c r="FI1037" s="241"/>
      <c r="FJ1037" s="241"/>
      <c r="FK1037" s="241"/>
      <c r="FL1037" s="241"/>
      <c r="FM1037" s="241"/>
      <c r="FN1037" s="241"/>
      <c r="FO1037" s="241"/>
      <c r="FP1037" s="241"/>
      <c r="FQ1037" s="241"/>
      <c r="FR1037" s="241"/>
      <c r="FS1037" s="241"/>
      <c r="FT1037" s="241"/>
      <c r="FU1037" s="241"/>
      <c r="FV1037" s="241"/>
      <c r="FW1037" s="241"/>
      <c r="FX1037" s="241"/>
      <c r="FY1037" s="241"/>
      <c r="FZ1037" s="241"/>
      <c r="GA1037" s="241"/>
      <c r="GB1037" s="241"/>
      <c r="GC1037" s="241"/>
      <c r="GD1037" s="241"/>
      <c r="GE1037" s="241"/>
      <c r="GF1037" s="241"/>
      <c r="GG1037" s="241"/>
      <c r="GH1037" s="241"/>
      <c r="GI1037" s="241"/>
      <c r="GJ1037" s="241"/>
      <c r="GK1037" s="241"/>
      <c r="GL1037" s="241"/>
      <c r="GM1037" s="241"/>
      <c r="GN1037" s="241"/>
      <c r="GO1037" s="241"/>
      <c r="GP1037" s="241"/>
      <c r="GQ1037" s="241"/>
      <c r="GR1037" s="241"/>
      <c r="GS1037" s="241"/>
      <c r="GT1037" s="241"/>
      <c r="GU1037" s="241"/>
      <c r="GV1037" s="241"/>
      <c r="GW1037" s="241"/>
      <c r="GX1037" s="241"/>
      <c r="GY1037" s="241"/>
      <c r="GZ1037" s="241"/>
      <c r="HA1037" s="241"/>
      <c r="HB1037" s="241"/>
      <c r="HC1037" s="241"/>
      <c r="HD1037" s="241"/>
      <c r="HE1037" s="241"/>
      <c r="HF1037" s="241"/>
      <c r="HG1037" s="241"/>
      <c r="HH1037" s="241"/>
      <c r="HI1037" s="241"/>
      <c r="HJ1037" s="241"/>
      <c r="HK1037" s="241"/>
      <c r="HL1037" s="241"/>
      <c r="HM1037" s="241"/>
      <c r="HN1037" s="241"/>
      <c r="HO1037" s="241"/>
    </row>
    <row r="1038" spans="1:223" s="250" customFormat="1" ht="27.6" customHeight="1" x14ac:dyDescent="0.35">
      <c r="A1038" s="241"/>
      <c r="B1038" s="242"/>
      <c r="C1038" s="242"/>
      <c r="D1038" s="242"/>
      <c r="E1038" s="243"/>
      <c r="F1038" s="244"/>
      <c r="G1038" s="245"/>
      <c r="H1038" s="245"/>
      <c r="I1038" s="245"/>
      <c r="J1038" s="295"/>
      <c r="K1038" s="242"/>
      <c r="L1038" s="246"/>
      <c r="M1038" s="246"/>
      <c r="N1038" s="247"/>
      <c r="O1038" s="247"/>
      <c r="P1038" s="248"/>
      <c r="Q1038" s="248"/>
      <c r="R1038" s="295"/>
      <c r="S1038" s="295"/>
      <c r="T1038" s="295"/>
      <c r="V1038" s="251"/>
      <c r="W1038" s="251"/>
      <c r="X1038" s="252"/>
      <c r="Y1038" s="253"/>
      <c r="Z1038" s="254"/>
      <c r="AA1038" s="254"/>
      <c r="AB1038" s="255"/>
      <c r="AC1038" s="255"/>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c r="DV1038" s="241"/>
      <c r="DW1038" s="241"/>
      <c r="DX1038" s="241"/>
      <c r="DY1038" s="241"/>
      <c r="DZ1038" s="241"/>
      <c r="EA1038" s="241"/>
      <c r="EB1038" s="241"/>
      <c r="EC1038" s="241"/>
      <c r="ED1038" s="241"/>
      <c r="EE1038" s="241"/>
      <c r="EF1038" s="241"/>
      <c r="EG1038" s="241"/>
      <c r="EH1038" s="241"/>
      <c r="EI1038" s="241"/>
      <c r="EJ1038" s="241"/>
      <c r="EK1038" s="241"/>
      <c r="EL1038" s="241"/>
      <c r="EM1038" s="241"/>
      <c r="EN1038" s="241"/>
      <c r="EO1038" s="241"/>
      <c r="EP1038" s="241"/>
      <c r="EQ1038" s="241"/>
      <c r="ER1038" s="241"/>
      <c r="ES1038" s="241"/>
      <c r="ET1038" s="241"/>
      <c r="EU1038" s="241"/>
      <c r="EV1038" s="241"/>
      <c r="EW1038" s="241"/>
      <c r="EX1038" s="241"/>
      <c r="EY1038" s="241"/>
      <c r="EZ1038" s="241"/>
      <c r="FA1038" s="241"/>
      <c r="FB1038" s="241"/>
      <c r="FC1038" s="241"/>
      <c r="FD1038" s="241"/>
      <c r="FE1038" s="241"/>
      <c r="FF1038" s="241"/>
      <c r="FG1038" s="241"/>
      <c r="FH1038" s="241"/>
      <c r="FI1038" s="241"/>
      <c r="FJ1038" s="241"/>
      <c r="FK1038" s="241"/>
      <c r="FL1038" s="241"/>
      <c r="FM1038" s="241"/>
      <c r="FN1038" s="241"/>
      <c r="FO1038" s="241"/>
      <c r="FP1038" s="241"/>
      <c r="FQ1038" s="241"/>
      <c r="FR1038" s="241"/>
      <c r="FS1038" s="241"/>
      <c r="FT1038" s="241"/>
      <c r="FU1038" s="241"/>
      <c r="FV1038" s="241"/>
      <c r="FW1038" s="241"/>
      <c r="FX1038" s="241"/>
      <c r="FY1038" s="241"/>
      <c r="FZ1038" s="241"/>
      <c r="GA1038" s="241"/>
      <c r="GB1038" s="241"/>
      <c r="GC1038" s="241"/>
      <c r="GD1038" s="241"/>
      <c r="GE1038" s="241"/>
      <c r="GF1038" s="241"/>
      <c r="GG1038" s="241"/>
      <c r="GH1038" s="241"/>
      <c r="GI1038" s="241"/>
      <c r="GJ1038" s="241"/>
      <c r="GK1038" s="241"/>
      <c r="GL1038" s="241"/>
      <c r="GM1038" s="241"/>
      <c r="GN1038" s="241"/>
      <c r="GO1038" s="241"/>
      <c r="GP1038" s="241"/>
      <c r="GQ1038" s="241"/>
      <c r="GR1038" s="241"/>
      <c r="GS1038" s="241"/>
      <c r="GT1038" s="241"/>
      <c r="GU1038" s="241"/>
      <c r="GV1038" s="241"/>
      <c r="GW1038" s="241"/>
      <c r="GX1038" s="241"/>
      <c r="GY1038" s="241"/>
      <c r="GZ1038" s="241"/>
      <c r="HA1038" s="241"/>
      <c r="HB1038" s="241"/>
      <c r="HC1038" s="241"/>
      <c r="HD1038" s="241"/>
      <c r="HE1038" s="241"/>
      <c r="HF1038" s="241"/>
      <c r="HG1038" s="241"/>
      <c r="HH1038" s="241"/>
      <c r="HI1038" s="241"/>
      <c r="HJ1038" s="241"/>
      <c r="HK1038" s="241"/>
      <c r="HL1038" s="241"/>
      <c r="HM1038" s="241"/>
      <c r="HN1038" s="241"/>
      <c r="HO1038" s="241"/>
    </row>
    <row r="1039" spans="1:223" s="250" customFormat="1" ht="27.6" customHeight="1" x14ac:dyDescent="0.35">
      <c r="A1039" s="241"/>
      <c r="B1039" s="242"/>
      <c r="C1039" s="242"/>
      <c r="D1039" s="242"/>
      <c r="E1039" s="243"/>
      <c r="F1039" s="244"/>
      <c r="G1039" s="245"/>
      <c r="H1039" s="245"/>
      <c r="I1039" s="245"/>
      <c r="J1039" s="295"/>
      <c r="K1039" s="242"/>
      <c r="L1039" s="246"/>
      <c r="M1039" s="246"/>
      <c r="N1039" s="247"/>
      <c r="O1039" s="247"/>
      <c r="P1039" s="248"/>
      <c r="Q1039" s="248"/>
      <c r="R1039" s="295"/>
      <c r="S1039" s="295"/>
      <c r="T1039" s="295"/>
      <c r="V1039" s="251"/>
      <c r="W1039" s="251"/>
      <c r="X1039" s="252"/>
      <c r="Y1039" s="253"/>
      <c r="Z1039" s="254"/>
      <c r="AA1039" s="254"/>
      <c r="AB1039" s="255"/>
      <c r="AC1039" s="255"/>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41"/>
      <c r="ET1039" s="241"/>
      <c r="EU1039" s="241"/>
      <c r="EV1039" s="241"/>
      <c r="EW1039" s="241"/>
      <c r="EX1039" s="241"/>
      <c r="EY1039" s="241"/>
      <c r="EZ1039" s="241"/>
      <c r="FA1039" s="241"/>
      <c r="FB1039" s="241"/>
      <c r="FC1039" s="241"/>
      <c r="FD1039" s="241"/>
      <c r="FE1039" s="241"/>
      <c r="FF1039" s="241"/>
      <c r="FG1039" s="241"/>
      <c r="FH1039" s="241"/>
      <c r="FI1039" s="241"/>
      <c r="FJ1039" s="241"/>
      <c r="FK1039" s="241"/>
      <c r="FL1039" s="241"/>
      <c r="FM1039" s="241"/>
      <c r="FN1039" s="241"/>
      <c r="FO1039" s="241"/>
      <c r="FP1039" s="241"/>
      <c r="FQ1039" s="241"/>
      <c r="FR1039" s="241"/>
      <c r="FS1039" s="241"/>
      <c r="FT1039" s="241"/>
      <c r="FU1039" s="241"/>
      <c r="FV1039" s="241"/>
      <c r="FW1039" s="241"/>
      <c r="FX1039" s="241"/>
      <c r="FY1039" s="241"/>
      <c r="FZ1039" s="241"/>
      <c r="GA1039" s="241"/>
      <c r="GB1039" s="241"/>
      <c r="GC1039" s="241"/>
      <c r="GD1039" s="241"/>
      <c r="GE1039" s="241"/>
      <c r="GF1039" s="241"/>
      <c r="GG1039" s="241"/>
      <c r="GH1039" s="241"/>
      <c r="GI1039" s="241"/>
      <c r="GJ1039" s="241"/>
      <c r="GK1039" s="241"/>
      <c r="GL1039" s="241"/>
      <c r="GM1039" s="241"/>
      <c r="GN1039" s="241"/>
      <c r="GO1039" s="241"/>
      <c r="GP1039" s="241"/>
      <c r="GQ1039" s="241"/>
      <c r="GR1039" s="241"/>
      <c r="GS1039" s="241"/>
      <c r="GT1039" s="241"/>
      <c r="GU1039" s="241"/>
      <c r="GV1039" s="241"/>
      <c r="GW1039" s="241"/>
      <c r="GX1039" s="241"/>
      <c r="GY1039" s="241"/>
      <c r="GZ1039" s="241"/>
      <c r="HA1039" s="241"/>
      <c r="HB1039" s="241"/>
      <c r="HC1039" s="241"/>
      <c r="HD1039" s="241"/>
      <c r="HE1039" s="241"/>
      <c r="HF1039" s="241"/>
      <c r="HG1039" s="241"/>
      <c r="HH1039" s="241"/>
      <c r="HI1039" s="241"/>
      <c r="HJ1039" s="241"/>
      <c r="HK1039" s="241"/>
      <c r="HL1039" s="241"/>
      <c r="HM1039" s="241"/>
      <c r="HN1039" s="241"/>
      <c r="HO1039" s="241"/>
    </row>
    <row r="1040" spans="1:223" s="250" customFormat="1" ht="27.6" customHeight="1" x14ac:dyDescent="0.35">
      <c r="A1040" s="241"/>
      <c r="B1040" s="242"/>
      <c r="C1040" s="242"/>
      <c r="D1040" s="242"/>
      <c r="E1040" s="243"/>
      <c r="F1040" s="244"/>
      <c r="G1040" s="245"/>
      <c r="H1040" s="245"/>
      <c r="I1040" s="245"/>
      <c r="J1040" s="295"/>
      <c r="K1040" s="242"/>
      <c r="L1040" s="246"/>
      <c r="M1040" s="246"/>
      <c r="N1040" s="247"/>
      <c r="O1040" s="247"/>
      <c r="P1040" s="248"/>
      <c r="Q1040" s="248"/>
      <c r="R1040" s="295"/>
      <c r="S1040" s="295"/>
      <c r="T1040" s="295"/>
      <c r="V1040" s="251"/>
      <c r="W1040" s="251"/>
      <c r="X1040" s="252"/>
      <c r="Y1040" s="253"/>
      <c r="Z1040" s="254"/>
      <c r="AA1040" s="254"/>
      <c r="AB1040" s="255"/>
      <c r="AC1040" s="255"/>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1"/>
      <c r="EE1040" s="241"/>
      <c r="EF1040" s="241"/>
      <c r="EG1040" s="241"/>
      <c r="EH1040" s="241"/>
      <c r="EI1040" s="241"/>
      <c r="EJ1040" s="241"/>
      <c r="EK1040" s="241"/>
      <c r="EL1040" s="241"/>
      <c r="EM1040" s="241"/>
      <c r="EN1040" s="241"/>
      <c r="EO1040" s="241"/>
      <c r="EP1040" s="241"/>
      <c r="EQ1040" s="241"/>
      <c r="ER1040" s="241"/>
      <c r="ES1040" s="241"/>
      <c r="ET1040" s="241"/>
      <c r="EU1040" s="241"/>
      <c r="EV1040" s="241"/>
      <c r="EW1040" s="241"/>
      <c r="EX1040" s="241"/>
      <c r="EY1040" s="241"/>
      <c r="EZ1040" s="241"/>
      <c r="FA1040" s="241"/>
      <c r="FB1040" s="241"/>
      <c r="FC1040" s="241"/>
      <c r="FD1040" s="241"/>
      <c r="FE1040" s="241"/>
      <c r="FF1040" s="241"/>
      <c r="FG1040" s="241"/>
      <c r="FH1040" s="241"/>
      <c r="FI1040" s="241"/>
      <c r="FJ1040" s="241"/>
      <c r="FK1040" s="241"/>
      <c r="FL1040" s="241"/>
      <c r="FM1040" s="241"/>
      <c r="FN1040" s="241"/>
      <c r="FO1040" s="241"/>
      <c r="FP1040" s="241"/>
      <c r="FQ1040" s="241"/>
      <c r="FR1040" s="241"/>
      <c r="FS1040" s="241"/>
      <c r="FT1040" s="241"/>
      <c r="FU1040" s="241"/>
      <c r="FV1040" s="241"/>
      <c r="FW1040" s="241"/>
      <c r="FX1040" s="241"/>
      <c r="FY1040" s="241"/>
      <c r="FZ1040" s="241"/>
      <c r="GA1040" s="241"/>
      <c r="GB1040" s="241"/>
      <c r="GC1040" s="241"/>
      <c r="GD1040" s="241"/>
      <c r="GE1040" s="241"/>
      <c r="GF1040" s="241"/>
      <c r="GG1040" s="241"/>
      <c r="GH1040" s="241"/>
      <c r="GI1040" s="241"/>
      <c r="GJ1040" s="241"/>
      <c r="GK1040" s="241"/>
      <c r="GL1040" s="241"/>
      <c r="GM1040" s="241"/>
      <c r="GN1040" s="241"/>
      <c r="GO1040" s="241"/>
      <c r="GP1040" s="241"/>
      <c r="GQ1040" s="241"/>
      <c r="GR1040" s="241"/>
      <c r="GS1040" s="241"/>
      <c r="GT1040" s="241"/>
      <c r="GU1040" s="241"/>
      <c r="GV1040" s="241"/>
      <c r="GW1040" s="241"/>
      <c r="GX1040" s="241"/>
      <c r="GY1040" s="241"/>
      <c r="GZ1040" s="241"/>
      <c r="HA1040" s="241"/>
      <c r="HB1040" s="241"/>
      <c r="HC1040" s="241"/>
      <c r="HD1040" s="241"/>
      <c r="HE1040" s="241"/>
      <c r="HF1040" s="241"/>
      <c r="HG1040" s="241"/>
      <c r="HH1040" s="241"/>
      <c r="HI1040" s="241"/>
      <c r="HJ1040" s="241"/>
      <c r="HK1040" s="241"/>
      <c r="HL1040" s="241"/>
      <c r="HM1040" s="241"/>
      <c r="HN1040" s="241"/>
      <c r="HO1040" s="241"/>
    </row>
    <row r="1041" spans="1:223" s="250" customFormat="1" ht="27.6" customHeight="1" x14ac:dyDescent="0.35">
      <c r="A1041" s="241"/>
      <c r="B1041" s="242"/>
      <c r="C1041" s="242"/>
      <c r="D1041" s="242"/>
      <c r="E1041" s="243"/>
      <c r="F1041" s="244"/>
      <c r="G1041" s="245"/>
      <c r="H1041" s="245"/>
      <c r="I1041" s="245"/>
      <c r="J1041" s="295"/>
      <c r="K1041" s="242"/>
      <c r="L1041" s="246"/>
      <c r="M1041" s="246"/>
      <c r="N1041" s="247"/>
      <c r="O1041" s="247"/>
      <c r="P1041" s="248"/>
      <c r="Q1041" s="248"/>
      <c r="R1041" s="295"/>
      <c r="S1041" s="295"/>
      <c r="T1041" s="295"/>
      <c r="V1041" s="251"/>
      <c r="W1041" s="251"/>
      <c r="X1041" s="252"/>
      <c r="Y1041" s="253"/>
      <c r="Z1041" s="254"/>
      <c r="AA1041" s="254"/>
      <c r="AB1041" s="255"/>
      <c r="AC1041" s="255"/>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c r="DV1041" s="241"/>
      <c r="DW1041" s="241"/>
      <c r="DX1041" s="241"/>
      <c r="DY1041" s="241"/>
      <c r="DZ1041" s="241"/>
      <c r="EA1041" s="241"/>
      <c r="EB1041" s="241"/>
      <c r="EC1041" s="241"/>
      <c r="ED1041" s="241"/>
      <c r="EE1041" s="241"/>
      <c r="EF1041" s="241"/>
      <c r="EG1041" s="241"/>
      <c r="EH1041" s="241"/>
      <c r="EI1041" s="241"/>
      <c r="EJ1041" s="241"/>
      <c r="EK1041" s="241"/>
      <c r="EL1041" s="241"/>
      <c r="EM1041" s="241"/>
      <c r="EN1041" s="241"/>
      <c r="EO1041" s="241"/>
      <c r="EP1041" s="241"/>
      <c r="EQ1041" s="241"/>
      <c r="ER1041" s="241"/>
      <c r="ES1041" s="241"/>
      <c r="ET1041" s="241"/>
      <c r="EU1041" s="241"/>
      <c r="EV1041" s="241"/>
      <c r="EW1041" s="241"/>
      <c r="EX1041" s="241"/>
      <c r="EY1041" s="241"/>
      <c r="EZ1041" s="241"/>
      <c r="FA1041" s="241"/>
      <c r="FB1041" s="241"/>
      <c r="FC1041" s="241"/>
      <c r="FD1041" s="241"/>
      <c r="FE1041" s="241"/>
      <c r="FF1041" s="241"/>
      <c r="FG1041" s="241"/>
      <c r="FH1041" s="241"/>
      <c r="FI1041" s="241"/>
      <c r="FJ1041" s="241"/>
      <c r="FK1041" s="241"/>
      <c r="FL1041" s="241"/>
      <c r="FM1041" s="241"/>
      <c r="FN1041" s="241"/>
      <c r="FO1041" s="241"/>
      <c r="FP1041" s="241"/>
      <c r="FQ1041" s="241"/>
      <c r="FR1041" s="241"/>
      <c r="FS1041" s="241"/>
      <c r="FT1041" s="241"/>
      <c r="FU1041" s="241"/>
      <c r="FV1041" s="241"/>
      <c r="FW1041" s="241"/>
      <c r="FX1041" s="241"/>
      <c r="FY1041" s="241"/>
      <c r="FZ1041" s="241"/>
      <c r="GA1041" s="241"/>
      <c r="GB1041" s="241"/>
      <c r="GC1041" s="241"/>
      <c r="GD1041" s="241"/>
      <c r="GE1041" s="241"/>
      <c r="GF1041" s="241"/>
      <c r="GG1041" s="241"/>
      <c r="GH1041" s="241"/>
      <c r="GI1041" s="241"/>
      <c r="GJ1041" s="241"/>
      <c r="GK1041" s="241"/>
      <c r="GL1041" s="241"/>
      <c r="GM1041" s="241"/>
      <c r="GN1041" s="241"/>
      <c r="GO1041" s="241"/>
      <c r="GP1041" s="241"/>
      <c r="GQ1041" s="241"/>
      <c r="GR1041" s="241"/>
      <c r="GS1041" s="241"/>
      <c r="GT1041" s="241"/>
      <c r="GU1041" s="241"/>
      <c r="GV1041" s="241"/>
      <c r="GW1041" s="241"/>
      <c r="GX1041" s="241"/>
      <c r="GY1041" s="241"/>
      <c r="GZ1041" s="241"/>
      <c r="HA1041" s="241"/>
      <c r="HB1041" s="241"/>
      <c r="HC1041" s="241"/>
      <c r="HD1041" s="241"/>
      <c r="HE1041" s="241"/>
      <c r="HF1041" s="241"/>
      <c r="HG1041" s="241"/>
      <c r="HH1041" s="241"/>
      <c r="HI1041" s="241"/>
      <c r="HJ1041" s="241"/>
      <c r="HK1041" s="241"/>
      <c r="HL1041" s="241"/>
      <c r="HM1041" s="241"/>
      <c r="HN1041" s="241"/>
      <c r="HO1041" s="241"/>
    </row>
    <row r="1042" spans="1:223" s="250" customFormat="1" ht="27.6" customHeight="1" x14ac:dyDescent="0.35">
      <c r="A1042" s="241"/>
      <c r="B1042" s="242"/>
      <c r="C1042" s="242"/>
      <c r="D1042" s="242"/>
      <c r="E1042" s="243"/>
      <c r="F1042" s="244"/>
      <c r="G1042" s="245"/>
      <c r="H1042" s="245"/>
      <c r="I1042" s="245"/>
      <c r="J1042" s="295"/>
      <c r="K1042" s="242"/>
      <c r="L1042" s="246"/>
      <c r="M1042" s="246"/>
      <c r="N1042" s="247"/>
      <c r="O1042" s="247"/>
      <c r="P1042" s="248"/>
      <c r="Q1042" s="248"/>
      <c r="R1042" s="295"/>
      <c r="S1042" s="295"/>
      <c r="T1042" s="295"/>
      <c r="V1042" s="251"/>
      <c r="W1042" s="251"/>
      <c r="X1042" s="252"/>
      <c r="Y1042" s="253"/>
      <c r="Z1042" s="254"/>
      <c r="AA1042" s="254"/>
      <c r="AB1042" s="255"/>
      <c r="AC1042" s="255"/>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c r="EN1042" s="241"/>
      <c r="EO1042" s="241"/>
      <c r="EP1042" s="241"/>
      <c r="EQ1042" s="241"/>
      <c r="ER1042" s="241"/>
      <c r="ES1042" s="241"/>
      <c r="ET1042" s="241"/>
      <c r="EU1042" s="241"/>
      <c r="EV1042" s="241"/>
      <c r="EW1042" s="241"/>
      <c r="EX1042" s="241"/>
      <c r="EY1042" s="241"/>
      <c r="EZ1042" s="241"/>
      <c r="FA1042" s="241"/>
      <c r="FB1042" s="241"/>
      <c r="FC1042" s="241"/>
      <c r="FD1042" s="241"/>
      <c r="FE1042" s="241"/>
      <c r="FF1042" s="241"/>
      <c r="FG1042" s="241"/>
      <c r="FH1042" s="241"/>
      <c r="FI1042" s="241"/>
      <c r="FJ1042" s="241"/>
      <c r="FK1042" s="241"/>
      <c r="FL1042" s="241"/>
      <c r="FM1042" s="241"/>
      <c r="FN1042" s="241"/>
      <c r="FO1042" s="241"/>
      <c r="FP1042" s="241"/>
      <c r="FQ1042" s="241"/>
      <c r="FR1042" s="241"/>
      <c r="FS1042" s="241"/>
      <c r="FT1042" s="241"/>
      <c r="FU1042" s="241"/>
      <c r="FV1042" s="241"/>
      <c r="FW1042" s="241"/>
      <c r="FX1042" s="241"/>
      <c r="FY1042" s="241"/>
      <c r="FZ1042" s="241"/>
      <c r="GA1042" s="241"/>
      <c r="GB1042" s="241"/>
      <c r="GC1042" s="241"/>
      <c r="GD1042" s="241"/>
      <c r="GE1042" s="241"/>
      <c r="GF1042" s="241"/>
      <c r="GG1042" s="241"/>
      <c r="GH1042" s="241"/>
      <c r="GI1042" s="241"/>
      <c r="GJ1042" s="241"/>
      <c r="GK1042" s="241"/>
      <c r="GL1042" s="241"/>
      <c r="GM1042" s="241"/>
      <c r="GN1042" s="241"/>
      <c r="GO1042" s="241"/>
      <c r="GP1042" s="241"/>
      <c r="GQ1042" s="241"/>
      <c r="GR1042" s="241"/>
      <c r="GS1042" s="241"/>
      <c r="GT1042" s="241"/>
      <c r="GU1042" s="241"/>
      <c r="GV1042" s="241"/>
      <c r="GW1042" s="241"/>
      <c r="GX1042" s="241"/>
      <c r="GY1042" s="241"/>
      <c r="GZ1042" s="241"/>
      <c r="HA1042" s="241"/>
      <c r="HB1042" s="241"/>
      <c r="HC1042" s="241"/>
      <c r="HD1042" s="241"/>
      <c r="HE1042" s="241"/>
      <c r="HF1042" s="241"/>
      <c r="HG1042" s="241"/>
      <c r="HH1042" s="241"/>
      <c r="HI1042" s="241"/>
      <c r="HJ1042" s="241"/>
      <c r="HK1042" s="241"/>
      <c r="HL1042" s="241"/>
      <c r="HM1042" s="241"/>
      <c r="HN1042" s="241"/>
      <c r="HO1042" s="241"/>
    </row>
    <row r="1043" spans="1:223" s="250" customFormat="1" ht="27.6" customHeight="1" x14ac:dyDescent="0.35">
      <c r="A1043" s="241"/>
      <c r="B1043" s="242"/>
      <c r="C1043" s="242"/>
      <c r="D1043" s="242"/>
      <c r="E1043" s="243"/>
      <c r="F1043" s="244"/>
      <c r="G1043" s="245"/>
      <c r="H1043" s="245"/>
      <c r="I1043" s="245"/>
      <c r="J1043" s="295"/>
      <c r="K1043" s="242"/>
      <c r="L1043" s="246"/>
      <c r="M1043" s="246"/>
      <c r="N1043" s="247"/>
      <c r="O1043" s="247"/>
      <c r="P1043" s="248"/>
      <c r="Q1043" s="248"/>
      <c r="R1043" s="295"/>
      <c r="S1043" s="295"/>
      <c r="T1043" s="295"/>
      <c r="V1043" s="251"/>
      <c r="W1043" s="251"/>
      <c r="X1043" s="252"/>
      <c r="Y1043" s="253"/>
      <c r="Z1043" s="254"/>
      <c r="AA1043" s="254"/>
      <c r="AB1043" s="255"/>
      <c r="AC1043" s="255"/>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c r="EN1043" s="241"/>
      <c r="EO1043" s="241"/>
      <c r="EP1043" s="241"/>
      <c r="EQ1043" s="241"/>
      <c r="ER1043" s="241"/>
      <c r="ES1043" s="241"/>
      <c r="ET1043" s="241"/>
      <c r="EU1043" s="241"/>
      <c r="EV1043" s="241"/>
      <c r="EW1043" s="241"/>
      <c r="EX1043" s="241"/>
      <c r="EY1043" s="241"/>
      <c r="EZ1043" s="241"/>
      <c r="FA1043" s="241"/>
      <c r="FB1043" s="241"/>
      <c r="FC1043" s="241"/>
      <c r="FD1043" s="241"/>
      <c r="FE1043" s="241"/>
      <c r="FF1043" s="241"/>
      <c r="FG1043" s="241"/>
      <c r="FH1043" s="241"/>
      <c r="FI1043" s="241"/>
      <c r="FJ1043" s="241"/>
      <c r="FK1043" s="241"/>
      <c r="FL1043" s="241"/>
      <c r="FM1043" s="241"/>
      <c r="FN1043" s="241"/>
      <c r="FO1043" s="241"/>
      <c r="FP1043" s="241"/>
      <c r="FQ1043" s="241"/>
      <c r="FR1043" s="241"/>
      <c r="FS1043" s="241"/>
      <c r="FT1043" s="241"/>
      <c r="FU1043" s="241"/>
      <c r="FV1043" s="241"/>
      <c r="FW1043" s="241"/>
      <c r="FX1043" s="241"/>
      <c r="FY1043" s="241"/>
      <c r="FZ1043" s="241"/>
      <c r="GA1043" s="241"/>
      <c r="GB1043" s="241"/>
      <c r="GC1043" s="241"/>
      <c r="GD1043" s="241"/>
      <c r="GE1043" s="241"/>
      <c r="GF1043" s="241"/>
      <c r="GG1043" s="241"/>
      <c r="GH1043" s="241"/>
      <c r="GI1043" s="241"/>
      <c r="GJ1043" s="241"/>
      <c r="GK1043" s="241"/>
      <c r="GL1043" s="241"/>
      <c r="GM1043" s="241"/>
      <c r="GN1043" s="241"/>
      <c r="GO1043" s="241"/>
      <c r="GP1043" s="241"/>
      <c r="GQ1043" s="241"/>
      <c r="GR1043" s="241"/>
      <c r="GS1043" s="241"/>
      <c r="GT1043" s="241"/>
      <c r="GU1043" s="241"/>
      <c r="GV1043" s="241"/>
      <c r="GW1043" s="241"/>
      <c r="GX1043" s="241"/>
      <c r="GY1043" s="241"/>
      <c r="GZ1043" s="241"/>
      <c r="HA1043" s="241"/>
      <c r="HB1043" s="241"/>
      <c r="HC1043" s="241"/>
      <c r="HD1043" s="241"/>
      <c r="HE1043" s="241"/>
      <c r="HF1043" s="241"/>
      <c r="HG1043" s="241"/>
      <c r="HH1043" s="241"/>
      <c r="HI1043" s="241"/>
      <c r="HJ1043" s="241"/>
      <c r="HK1043" s="241"/>
      <c r="HL1043" s="241"/>
      <c r="HM1043" s="241"/>
      <c r="HN1043" s="241"/>
      <c r="HO1043" s="241"/>
    </row>
    <row r="1044" spans="1:223" s="250" customFormat="1" ht="27.6" customHeight="1" x14ac:dyDescent="0.35">
      <c r="A1044" s="241"/>
      <c r="B1044" s="242"/>
      <c r="C1044" s="242"/>
      <c r="D1044" s="242"/>
      <c r="E1044" s="243"/>
      <c r="F1044" s="244"/>
      <c r="G1044" s="245"/>
      <c r="H1044" s="245"/>
      <c r="I1044" s="245"/>
      <c r="J1044" s="295"/>
      <c r="K1044" s="242"/>
      <c r="L1044" s="246"/>
      <c r="M1044" s="246"/>
      <c r="N1044" s="247"/>
      <c r="O1044" s="247"/>
      <c r="P1044" s="248"/>
      <c r="Q1044" s="248"/>
      <c r="R1044" s="295"/>
      <c r="S1044" s="295"/>
      <c r="T1044" s="295"/>
      <c r="V1044" s="251"/>
      <c r="W1044" s="251"/>
      <c r="X1044" s="252"/>
      <c r="Y1044" s="253"/>
      <c r="Z1044" s="254"/>
      <c r="AA1044" s="254"/>
      <c r="AB1044" s="255"/>
      <c r="AC1044" s="255"/>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c r="EN1044" s="241"/>
      <c r="EO1044" s="241"/>
      <c r="EP1044" s="241"/>
      <c r="EQ1044" s="241"/>
      <c r="ER1044" s="241"/>
      <c r="ES1044" s="241"/>
      <c r="ET1044" s="241"/>
      <c r="EU1044" s="241"/>
      <c r="EV1044" s="241"/>
      <c r="EW1044" s="241"/>
      <c r="EX1044" s="241"/>
      <c r="EY1044" s="241"/>
      <c r="EZ1044" s="241"/>
      <c r="FA1044" s="241"/>
      <c r="FB1044" s="241"/>
      <c r="FC1044" s="241"/>
      <c r="FD1044" s="241"/>
      <c r="FE1044" s="241"/>
      <c r="FF1044" s="241"/>
      <c r="FG1044" s="241"/>
      <c r="FH1044" s="241"/>
      <c r="FI1044" s="241"/>
      <c r="FJ1044" s="241"/>
      <c r="FK1044" s="241"/>
      <c r="FL1044" s="241"/>
      <c r="FM1044" s="241"/>
      <c r="FN1044" s="241"/>
      <c r="FO1044" s="241"/>
      <c r="FP1044" s="241"/>
      <c r="FQ1044" s="241"/>
      <c r="FR1044" s="241"/>
      <c r="FS1044" s="241"/>
      <c r="FT1044" s="241"/>
      <c r="FU1044" s="241"/>
      <c r="FV1044" s="241"/>
      <c r="FW1044" s="241"/>
      <c r="FX1044" s="241"/>
      <c r="FY1044" s="241"/>
      <c r="FZ1044" s="241"/>
      <c r="GA1044" s="241"/>
      <c r="GB1044" s="241"/>
      <c r="GC1044" s="241"/>
      <c r="GD1044" s="241"/>
      <c r="GE1044" s="241"/>
      <c r="GF1044" s="241"/>
      <c r="GG1044" s="241"/>
      <c r="GH1044" s="241"/>
      <c r="GI1044" s="241"/>
      <c r="GJ1044" s="241"/>
      <c r="GK1044" s="241"/>
      <c r="GL1044" s="241"/>
      <c r="GM1044" s="241"/>
      <c r="GN1044" s="241"/>
      <c r="GO1044" s="241"/>
      <c r="GP1044" s="241"/>
      <c r="GQ1044" s="241"/>
      <c r="GR1044" s="241"/>
      <c r="GS1044" s="241"/>
      <c r="GT1044" s="241"/>
      <c r="GU1044" s="241"/>
      <c r="GV1044" s="241"/>
      <c r="GW1044" s="241"/>
      <c r="GX1044" s="241"/>
      <c r="GY1044" s="241"/>
      <c r="GZ1044" s="241"/>
      <c r="HA1044" s="241"/>
      <c r="HB1044" s="241"/>
      <c r="HC1044" s="241"/>
      <c r="HD1044" s="241"/>
      <c r="HE1044" s="241"/>
      <c r="HF1044" s="241"/>
      <c r="HG1044" s="241"/>
      <c r="HH1044" s="241"/>
      <c r="HI1044" s="241"/>
      <c r="HJ1044" s="241"/>
      <c r="HK1044" s="241"/>
      <c r="HL1044" s="241"/>
      <c r="HM1044" s="241"/>
      <c r="HN1044" s="241"/>
      <c r="HO1044" s="241"/>
    </row>
    <row r="1045" spans="1:223" s="250" customFormat="1" ht="27.6" customHeight="1" x14ac:dyDescent="0.35">
      <c r="A1045" s="241"/>
      <c r="B1045" s="242"/>
      <c r="C1045" s="242"/>
      <c r="D1045" s="242"/>
      <c r="E1045" s="243"/>
      <c r="F1045" s="244"/>
      <c r="G1045" s="245"/>
      <c r="H1045" s="245"/>
      <c r="I1045" s="245"/>
      <c r="J1045" s="295"/>
      <c r="K1045" s="242"/>
      <c r="L1045" s="246"/>
      <c r="M1045" s="246"/>
      <c r="N1045" s="247"/>
      <c r="O1045" s="247"/>
      <c r="P1045" s="248"/>
      <c r="Q1045" s="248"/>
      <c r="R1045" s="295"/>
      <c r="S1045" s="295"/>
      <c r="T1045" s="295"/>
      <c r="V1045" s="251"/>
      <c r="W1045" s="251"/>
      <c r="X1045" s="252"/>
      <c r="Y1045" s="253"/>
      <c r="Z1045" s="254"/>
      <c r="AA1045" s="254"/>
      <c r="AB1045" s="255"/>
      <c r="AC1045" s="255"/>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c r="EN1045" s="241"/>
      <c r="EO1045" s="241"/>
      <c r="EP1045" s="241"/>
      <c r="EQ1045" s="241"/>
      <c r="ER1045" s="241"/>
      <c r="ES1045" s="241"/>
      <c r="ET1045" s="241"/>
      <c r="EU1045" s="241"/>
      <c r="EV1045" s="241"/>
      <c r="EW1045" s="241"/>
      <c r="EX1045" s="241"/>
      <c r="EY1045" s="241"/>
      <c r="EZ1045" s="241"/>
      <c r="FA1045" s="241"/>
      <c r="FB1045" s="241"/>
      <c r="FC1045" s="241"/>
      <c r="FD1045" s="241"/>
      <c r="FE1045" s="241"/>
      <c r="FF1045" s="241"/>
      <c r="FG1045" s="241"/>
      <c r="FH1045" s="241"/>
      <c r="FI1045" s="241"/>
      <c r="FJ1045" s="241"/>
      <c r="FK1045" s="241"/>
      <c r="FL1045" s="241"/>
      <c r="FM1045" s="241"/>
      <c r="FN1045" s="241"/>
      <c r="FO1045" s="241"/>
      <c r="FP1045" s="241"/>
      <c r="FQ1045" s="241"/>
      <c r="FR1045" s="241"/>
      <c r="FS1045" s="241"/>
      <c r="FT1045" s="241"/>
      <c r="FU1045" s="241"/>
      <c r="FV1045" s="241"/>
      <c r="FW1045" s="241"/>
      <c r="FX1045" s="241"/>
      <c r="FY1045" s="241"/>
      <c r="FZ1045" s="241"/>
      <c r="GA1045" s="241"/>
      <c r="GB1045" s="241"/>
      <c r="GC1045" s="241"/>
      <c r="GD1045" s="241"/>
      <c r="GE1045" s="241"/>
      <c r="GF1045" s="241"/>
      <c r="GG1045" s="241"/>
      <c r="GH1045" s="241"/>
      <c r="GI1045" s="241"/>
      <c r="GJ1045" s="241"/>
      <c r="GK1045" s="241"/>
      <c r="GL1045" s="241"/>
      <c r="GM1045" s="241"/>
      <c r="GN1045" s="241"/>
      <c r="GO1045" s="241"/>
      <c r="GP1045" s="241"/>
      <c r="GQ1045" s="241"/>
      <c r="GR1045" s="241"/>
      <c r="GS1045" s="241"/>
      <c r="GT1045" s="241"/>
      <c r="GU1045" s="241"/>
      <c r="GV1045" s="241"/>
      <c r="GW1045" s="241"/>
      <c r="GX1045" s="241"/>
      <c r="GY1045" s="241"/>
      <c r="GZ1045" s="241"/>
      <c r="HA1045" s="241"/>
      <c r="HB1045" s="241"/>
      <c r="HC1045" s="241"/>
      <c r="HD1045" s="241"/>
      <c r="HE1045" s="241"/>
      <c r="HF1045" s="241"/>
      <c r="HG1045" s="241"/>
      <c r="HH1045" s="241"/>
      <c r="HI1045" s="241"/>
      <c r="HJ1045" s="241"/>
      <c r="HK1045" s="241"/>
      <c r="HL1045" s="241"/>
      <c r="HM1045" s="241"/>
      <c r="HN1045" s="241"/>
      <c r="HO1045" s="241"/>
    </row>
    <row r="1046" spans="1:223" s="250" customFormat="1" ht="27.6" customHeight="1" x14ac:dyDescent="0.35">
      <c r="A1046" s="241"/>
      <c r="B1046" s="242"/>
      <c r="C1046" s="242"/>
      <c r="D1046" s="242"/>
      <c r="E1046" s="243"/>
      <c r="F1046" s="244"/>
      <c r="G1046" s="245"/>
      <c r="H1046" s="245"/>
      <c r="I1046" s="245"/>
      <c r="J1046" s="554"/>
      <c r="K1046" s="242"/>
      <c r="L1046" s="246"/>
      <c r="M1046" s="246"/>
      <c r="N1046" s="247"/>
      <c r="O1046" s="247"/>
      <c r="P1046" s="248"/>
      <c r="Q1046" s="248"/>
      <c r="R1046" s="295"/>
      <c r="S1046" s="295"/>
      <c r="T1046" s="295"/>
      <c r="V1046" s="251"/>
      <c r="W1046" s="251"/>
      <c r="X1046" s="252"/>
      <c r="Y1046" s="253"/>
      <c r="Z1046" s="254"/>
      <c r="AA1046" s="254"/>
      <c r="AB1046" s="255"/>
      <c r="AC1046" s="255"/>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c r="EN1046" s="241"/>
      <c r="EO1046" s="241"/>
      <c r="EP1046" s="241"/>
      <c r="EQ1046" s="241"/>
      <c r="ER1046" s="241"/>
      <c r="ES1046" s="241"/>
      <c r="ET1046" s="241"/>
      <c r="EU1046" s="241"/>
      <c r="EV1046" s="241"/>
      <c r="EW1046" s="241"/>
      <c r="EX1046" s="241"/>
      <c r="EY1046" s="241"/>
      <c r="EZ1046" s="241"/>
      <c r="FA1046" s="241"/>
      <c r="FB1046" s="241"/>
      <c r="FC1046" s="241"/>
      <c r="FD1046" s="241"/>
      <c r="FE1046" s="241"/>
      <c r="FF1046" s="241"/>
      <c r="FG1046" s="241"/>
      <c r="FH1046" s="241"/>
      <c r="FI1046" s="241"/>
      <c r="FJ1046" s="241"/>
      <c r="FK1046" s="241"/>
      <c r="FL1046" s="241"/>
      <c r="FM1046" s="241"/>
      <c r="FN1046" s="241"/>
      <c r="FO1046" s="241"/>
      <c r="FP1046" s="241"/>
      <c r="FQ1046" s="241"/>
      <c r="FR1046" s="241"/>
      <c r="FS1046" s="241"/>
      <c r="FT1046" s="241"/>
      <c r="FU1046" s="241"/>
      <c r="FV1046" s="241"/>
      <c r="FW1046" s="241"/>
      <c r="FX1046" s="241"/>
      <c r="FY1046" s="241"/>
      <c r="FZ1046" s="241"/>
      <c r="GA1046" s="241"/>
      <c r="GB1046" s="241"/>
      <c r="GC1046" s="241"/>
      <c r="GD1046" s="241"/>
      <c r="GE1046" s="241"/>
      <c r="GF1046" s="241"/>
      <c r="GG1046" s="241"/>
      <c r="GH1046" s="241"/>
      <c r="GI1046" s="241"/>
      <c r="GJ1046" s="241"/>
      <c r="GK1046" s="241"/>
      <c r="GL1046" s="241"/>
      <c r="GM1046" s="241"/>
      <c r="GN1046" s="241"/>
      <c r="GO1046" s="241"/>
      <c r="GP1046" s="241"/>
      <c r="GQ1046" s="241"/>
      <c r="GR1046" s="241"/>
      <c r="GS1046" s="241"/>
      <c r="GT1046" s="241"/>
      <c r="GU1046" s="241"/>
      <c r="GV1046" s="241"/>
      <c r="GW1046" s="241"/>
      <c r="GX1046" s="241"/>
      <c r="GY1046" s="241"/>
      <c r="GZ1046" s="241"/>
      <c r="HA1046" s="241"/>
      <c r="HB1046" s="241"/>
      <c r="HC1046" s="241"/>
      <c r="HD1046" s="241"/>
      <c r="HE1046" s="241"/>
      <c r="HF1046" s="241"/>
      <c r="HG1046" s="241"/>
      <c r="HH1046" s="241"/>
      <c r="HI1046" s="241"/>
      <c r="HJ1046" s="241"/>
      <c r="HK1046" s="241"/>
      <c r="HL1046" s="241"/>
      <c r="HM1046" s="241"/>
      <c r="HN1046" s="241"/>
      <c r="HO1046" s="241"/>
    </row>
    <row r="1047" spans="1:223" s="250" customFormat="1" ht="27.6" customHeight="1" x14ac:dyDescent="0.35">
      <c r="A1047" s="241"/>
      <c r="B1047" s="242"/>
      <c r="C1047" s="242"/>
      <c r="D1047" s="242"/>
      <c r="E1047" s="243"/>
      <c r="F1047" s="244"/>
      <c r="G1047" s="245"/>
      <c r="H1047" s="245"/>
      <c r="I1047" s="245"/>
      <c r="J1047" s="295"/>
      <c r="K1047" s="242"/>
      <c r="L1047" s="246"/>
      <c r="M1047" s="246"/>
      <c r="N1047" s="247"/>
      <c r="O1047" s="247"/>
      <c r="P1047" s="248"/>
      <c r="Q1047" s="248"/>
      <c r="R1047" s="295"/>
      <c r="S1047" s="295"/>
      <c r="T1047" s="295"/>
      <c r="V1047" s="251"/>
      <c r="W1047" s="251"/>
      <c r="X1047" s="252"/>
      <c r="Y1047" s="253"/>
      <c r="Z1047" s="254"/>
      <c r="AA1047" s="254"/>
      <c r="AB1047" s="255"/>
      <c r="AC1047" s="255"/>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c r="DV1047" s="241"/>
      <c r="DW1047" s="241"/>
      <c r="DX1047" s="241"/>
      <c r="DY1047" s="241"/>
      <c r="DZ1047" s="241"/>
      <c r="EA1047" s="241"/>
      <c r="EB1047" s="241"/>
      <c r="EC1047" s="241"/>
      <c r="ED1047" s="241"/>
      <c r="EE1047" s="241"/>
      <c r="EF1047" s="241"/>
      <c r="EG1047" s="241"/>
      <c r="EH1047" s="241"/>
      <c r="EI1047" s="241"/>
      <c r="EJ1047" s="241"/>
      <c r="EK1047" s="241"/>
      <c r="EL1047" s="241"/>
      <c r="EM1047" s="241"/>
      <c r="EN1047" s="241"/>
      <c r="EO1047" s="241"/>
      <c r="EP1047" s="241"/>
      <c r="EQ1047" s="241"/>
      <c r="ER1047" s="241"/>
      <c r="ES1047" s="241"/>
      <c r="ET1047" s="241"/>
      <c r="EU1047" s="241"/>
      <c r="EV1047" s="241"/>
      <c r="EW1047" s="241"/>
      <c r="EX1047" s="241"/>
      <c r="EY1047" s="241"/>
      <c r="EZ1047" s="241"/>
      <c r="FA1047" s="241"/>
      <c r="FB1047" s="241"/>
      <c r="FC1047" s="241"/>
      <c r="FD1047" s="241"/>
      <c r="FE1047" s="241"/>
      <c r="FF1047" s="241"/>
      <c r="FG1047" s="241"/>
      <c r="FH1047" s="241"/>
      <c r="FI1047" s="241"/>
      <c r="FJ1047" s="241"/>
      <c r="FK1047" s="241"/>
      <c r="FL1047" s="241"/>
      <c r="FM1047" s="241"/>
      <c r="FN1047" s="241"/>
      <c r="FO1047" s="241"/>
      <c r="FP1047" s="241"/>
      <c r="FQ1047" s="241"/>
      <c r="FR1047" s="241"/>
      <c r="FS1047" s="241"/>
      <c r="FT1047" s="241"/>
      <c r="FU1047" s="241"/>
      <c r="FV1047" s="241"/>
      <c r="FW1047" s="241"/>
      <c r="FX1047" s="241"/>
      <c r="FY1047" s="241"/>
      <c r="FZ1047" s="241"/>
      <c r="GA1047" s="241"/>
      <c r="GB1047" s="241"/>
      <c r="GC1047" s="241"/>
      <c r="GD1047" s="241"/>
      <c r="GE1047" s="241"/>
      <c r="GF1047" s="241"/>
      <c r="GG1047" s="241"/>
      <c r="GH1047" s="241"/>
      <c r="GI1047" s="241"/>
      <c r="GJ1047" s="241"/>
      <c r="GK1047" s="241"/>
      <c r="GL1047" s="241"/>
      <c r="GM1047" s="241"/>
      <c r="GN1047" s="241"/>
      <c r="GO1047" s="241"/>
      <c r="GP1047" s="241"/>
      <c r="GQ1047" s="241"/>
      <c r="GR1047" s="241"/>
      <c r="GS1047" s="241"/>
      <c r="GT1047" s="241"/>
      <c r="GU1047" s="241"/>
      <c r="GV1047" s="241"/>
      <c r="GW1047" s="241"/>
      <c r="GX1047" s="241"/>
      <c r="GY1047" s="241"/>
      <c r="GZ1047" s="241"/>
      <c r="HA1047" s="241"/>
      <c r="HB1047" s="241"/>
      <c r="HC1047" s="241"/>
      <c r="HD1047" s="241"/>
      <c r="HE1047" s="241"/>
      <c r="HF1047" s="241"/>
      <c r="HG1047" s="241"/>
      <c r="HH1047" s="241"/>
      <c r="HI1047" s="241"/>
      <c r="HJ1047" s="241"/>
      <c r="HK1047" s="241"/>
      <c r="HL1047" s="241"/>
      <c r="HM1047" s="241"/>
      <c r="HN1047" s="241"/>
      <c r="HO1047" s="241"/>
    </row>
    <row r="1048" spans="1:223" s="250" customFormat="1" ht="27.6" customHeight="1" x14ac:dyDescent="0.35">
      <c r="A1048" s="241"/>
      <c r="B1048" s="242"/>
      <c r="C1048" s="242"/>
      <c r="D1048" s="242"/>
      <c r="E1048" s="243"/>
      <c r="F1048" s="244"/>
      <c r="G1048" s="245"/>
      <c r="H1048" s="245"/>
      <c r="I1048" s="245"/>
      <c r="J1048" s="295"/>
      <c r="K1048" s="242"/>
      <c r="L1048" s="246"/>
      <c r="M1048" s="246"/>
      <c r="N1048" s="247"/>
      <c r="O1048" s="247"/>
      <c r="P1048" s="248"/>
      <c r="Q1048" s="248"/>
      <c r="R1048" s="295"/>
      <c r="S1048" s="295"/>
      <c r="T1048" s="295"/>
      <c r="V1048" s="251"/>
      <c r="W1048" s="251"/>
      <c r="X1048" s="252"/>
      <c r="Y1048" s="253"/>
      <c r="Z1048" s="254"/>
      <c r="AA1048" s="254"/>
      <c r="AB1048" s="255"/>
      <c r="AC1048" s="255"/>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c r="DV1048" s="241"/>
      <c r="DW1048" s="241"/>
      <c r="DX1048" s="241"/>
      <c r="DY1048" s="241"/>
      <c r="DZ1048" s="241"/>
      <c r="EA1048" s="241"/>
      <c r="EB1048" s="241"/>
      <c r="EC1048" s="241"/>
      <c r="ED1048" s="241"/>
      <c r="EE1048" s="241"/>
      <c r="EF1048" s="241"/>
      <c r="EG1048" s="241"/>
      <c r="EH1048" s="241"/>
      <c r="EI1048" s="241"/>
      <c r="EJ1048" s="241"/>
      <c r="EK1048" s="241"/>
      <c r="EL1048" s="241"/>
      <c r="EM1048" s="241"/>
      <c r="EN1048" s="241"/>
      <c r="EO1048" s="241"/>
      <c r="EP1048" s="241"/>
      <c r="EQ1048" s="241"/>
      <c r="ER1048" s="241"/>
      <c r="ES1048" s="241"/>
      <c r="ET1048" s="241"/>
      <c r="EU1048" s="241"/>
      <c r="EV1048" s="241"/>
      <c r="EW1048" s="241"/>
      <c r="EX1048" s="241"/>
      <c r="EY1048" s="241"/>
      <c r="EZ1048" s="241"/>
      <c r="FA1048" s="241"/>
      <c r="FB1048" s="241"/>
      <c r="FC1048" s="241"/>
      <c r="FD1048" s="241"/>
      <c r="FE1048" s="241"/>
      <c r="FF1048" s="241"/>
      <c r="FG1048" s="241"/>
      <c r="FH1048" s="241"/>
      <c r="FI1048" s="241"/>
      <c r="FJ1048" s="241"/>
      <c r="FK1048" s="241"/>
      <c r="FL1048" s="241"/>
      <c r="FM1048" s="241"/>
      <c r="FN1048" s="241"/>
      <c r="FO1048" s="241"/>
      <c r="FP1048" s="241"/>
      <c r="FQ1048" s="241"/>
      <c r="FR1048" s="241"/>
      <c r="FS1048" s="241"/>
      <c r="FT1048" s="241"/>
      <c r="FU1048" s="241"/>
      <c r="FV1048" s="241"/>
      <c r="FW1048" s="241"/>
      <c r="FX1048" s="241"/>
      <c r="FY1048" s="241"/>
      <c r="FZ1048" s="241"/>
      <c r="GA1048" s="241"/>
      <c r="GB1048" s="241"/>
      <c r="GC1048" s="241"/>
      <c r="GD1048" s="241"/>
      <c r="GE1048" s="241"/>
      <c r="GF1048" s="241"/>
      <c r="GG1048" s="241"/>
      <c r="GH1048" s="241"/>
      <c r="GI1048" s="241"/>
      <c r="GJ1048" s="241"/>
      <c r="GK1048" s="241"/>
      <c r="GL1048" s="241"/>
      <c r="GM1048" s="241"/>
      <c r="GN1048" s="241"/>
      <c r="GO1048" s="241"/>
      <c r="GP1048" s="241"/>
      <c r="GQ1048" s="241"/>
      <c r="GR1048" s="241"/>
      <c r="GS1048" s="241"/>
      <c r="GT1048" s="241"/>
      <c r="GU1048" s="241"/>
      <c r="GV1048" s="241"/>
      <c r="GW1048" s="241"/>
      <c r="GX1048" s="241"/>
      <c r="GY1048" s="241"/>
      <c r="GZ1048" s="241"/>
      <c r="HA1048" s="241"/>
      <c r="HB1048" s="241"/>
      <c r="HC1048" s="241"/>
      <c r="HD1048" s="241"/>
      <c r="HE1048" s="241"/>
      <c r="HF1048" s="241"/>
      <c r="HG1048" s="241"/>
      <c r="HH1048" s="241"/>
      <c r="HI1048" s="241"/>
      <c r="HJ1048" s="241"/>
      <c r="HK1048" s="241"/>
      <c r="HL1048" s="241"/>
      <c r="HM1048" s="241"/>
      <c r="HN1048" s="241"/>
      <c r="HO1048" s="241"/>
    </row>
    <row r="1049" spans="1:223" s="250" customFormat="1" ht="27.6" customHeight="1" x14ac:dyDescent="0.35">
      <c r="A1049" s="241"/>
      <c r="B1049" s="242"/>
      <c r="C1049" s="242"/>
      <c r="D1049" s="242"/>
      <c r="E1049" s="243"/>
      <c r="F1049" s="244"/>
      <c r="G1049" s="245"/>
      <c r="H1049" s="245"/>
      <c r="I1049" s="245"/>
      <c r="J1049" s="295"/>
      <c r="K1049" s="242"/>
      <c r="L1049" s="246"/>
      <c r="M1049" s="246"/>
      <c r="N1049" s="247"/>
      <c r="O1049" s="247"/>
      <c r="P1049" s="248"/>
      <c r="Q1049" s="248"/>
      <c r="R1049" s="295"/>
      <c r="S1049" s="295"/>
      <c r="T1049" s="295"/>
      <c r="V1049" s="251"/>
      <c r="W1049" s="251"/>
      <c r="X1049" s="252"/>
      <c r="Y1049" s="253"/>
      <c r="Z1049" s="254"/>
      <c r="AA1049" s="254"/>
      <c r="AB1049" s="255"/>
      <c r="AC1049" s="255"/>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c r="EN1049" s="241"/>
      <c r="EO1049" s="241"/>
      <c r="EP1049" s="241"/>
      <c r="EQ1049" s="241"/>
      <c r="ER1049" s="241"/>
      <c r="ES1049" s="241"/>
      <c r="ET1049" s="241"/>
      <c r="EU1049" s="241"/>
      <c r="EV1049" s="241"/>
      <c r="EW1049" s="241"/>
      <c r="EX1049" s="241"/>
      <c r="EY1049" s="241"/>
      <c r="EZ1049" s="241"/>
      <c r="FA1049" s="241"/>
      <c r="FB1049" s="241"/>
      <c r="FC1049" s="241"/>
      <c r="FD1049" s="241"/>
      <c r="FE1049" s="241"/>
      <c r="FF1049" s="241"/>
      <c r="FG1049" s="241"/>
      <c r="FH1049" s="241"/>
      <c r="FI1049" s="241"/>
      <c r="FJ1049" s="241"/>
      <c r="FK1049" s="241"/>
      <c r="FL1049" s="241"/>
      <c r="FM1049" s="241"/>
      <c r="FN1049" s="241"/>
      <c r="FO1049" s="241"/>
      <c r="FP1049" s="241"/>
      <c r="FQ1049" s="241"/>
      <c r="FR1049" s="241"/>
      <c r="FS1049" s="241"/>
      <c r="FT1049" s="241"/>
      <c r="FU1049" s="241"/>
      <c r="FV1049" s="241"/>
      <c r="FW1049" s="241"/>
      <c r="FX1049" s="241"/>
      <c r="FY1049" s="241"/>
      <c r="FZ1049" s="241"/>
      <c r="GA1049" s="241"/>
      <c r="GB1049" s="241"/>
      <c r="GC1049" s="241"/>
      <c r="GD1049" s="241"/>
      <c r="GE1049" s="241"/>
      <c r="GF1049" s="241"/>
      <c r="GG1049" s="241"/>
      <c r="GH1049" s="241"/>
      <c r="GI1049" s="241"/>
      <c r="GJ1049" s="241"/>
      <c r="GK1049" s="241"/>
      <c r="GL1049" s="241"/>
      <c r="GM1049" s="241"/>
      <c r="GN1049" s="241"/>
      <c r="GO1049" s="241"/>
      <c r="GP1049" s="241"/>
      <c r="GQ1049" s="241"/>
      <c r="GR1049" s="241"/>
      <c r="GS1049" s="241"/>
      <c r="GT1049" s="241"/>
      <c r="GU1049" s="241"/>
      <c r="GV1049" s="241"/>
      <c r="GW1049" s="241"/>
      <c r="GX1049" s="241"/>
      <c r="GY1049" s="241"/>
      <c r="GZ1049" s="241"/>
      <c r="HA1049" s="241"/>
      <c r="HB1049" s="241"/>
      <c r="HC1049" s="241"/>
      <c r="HD1049" s="241"/>
      <c r="HE1049" s="241"/>
      <c r="HF1049" s="241"/>
      <c r="HG1049" s="241"/>
      <c r="HH1049" s="241"/>
      <c r="HI1049" s="241"/>
      <c r="HJ1049" s="241"/>
      <c r="HK1049" s="241"/>
      <c r="HL1049" s="241"/>
      <c r="HM1049" s="241"/>
      <c r="HN1049" s="241"/>
      <c r="HO1049" s="241"/>
    </row>
    <row r="1050" spans="1:223" s="250" customFormat="1" ht="27.6" customHeight="1" x14ac:dyDescent="0.35">
      <c r="A1050" s="241"/>
      <c r="B1050" s="242"/>
      <c r="C1050" s="242"/>
      <c r="D1050" s="242"/>
      <c r="E1050" s="243"/>
      <c r="F1050" s="244"/>
      <c r="G1050" s="245"/>
      <c r="H1050" s="245"/>
      <c r="I1050" s="245"/>
      <c r="J1050" s="295"/>
      <c r="K1050" s="242"/>
      <c r="L1050" s="246"/>
      <c r="M1050" s="246"/>
      <c r="N1050" s="247"/>
      <c r="O1050" s="247"/>
      <c r="P1050" s="248"/>
      <c r="Q1050" s="248"/>
      <c r="R1050" s="295"/>
      <c r="S1050" s="295"/>
      <c r="T1050" s="295"/>
      <c r="V1050" s="251"/>
      <c r="W1050" s="251"/>
      <c r="X1050" s="252"/>
      <c r="Y1050" s="253"/>
      <c r="Z1050" s="254"/>
      <c r="AA1050" s="254"/>
      <c r="AB1050" s="255"/>
      <c r="AC1050" s="255"/>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c r="DV1050" s="241"/>
      <c r="DW1050" s="241"/>
      <c r="DX1050" s="241"/>
      <c r="DY1050" s="241"/>
      <c r="DZ1050" s="241"/>
      <c r="EA1050" s="241"/>
      <c r="EB1050" s="241"/>
      <c r="EC1050" s="241"/>
      <c r="ED1050" s="241"/>
      <c r="EE1050" s="241"/>
      <c r="EF1050" s="241"/>
      <c r="EG1050" s="241"/>
      <c r="EH1050" s="241"/>
      <c r="EI1050" s="241"/>
      <c r="EJ1050" s="241"/>
      <c r="EK1050" s="241"/>
      <c r="EL1050" s="241"/>
      <c r="EM1050" s="241"/>
      <c r="EN1050" s="241"/>
      <c r="EO1050" s="241"/>
      <c r="EP1050" s="241"/>
      <c r="EQ1050" s="241"/>
      <c r="ER1050" s="241"/>
      <c r="ES1050" s="241"/>
      <c r="ET1050" s="241"/>
      <c r="EU1050" s="241"/>
      <c r="EV1050" s="241"/>
      <c r="EW1050" s="241"/>
      <c r="EX1050" s="241"/>
      <c r="EY1050" s="241"/>
      <c r="EZ1050" s="241"/>
      <c r="FA1050" s="241"/>
      <c r="FB1050" s="241"/>
      <c r="FC1050" s="241"/>
      <c r="FD1050" s="241"/>
      <c r="FE1050" s="241"/>
      <c r="FF1050" s="241"/>
      <c r="FG1050" s="241"/>
      <c r="FH1050" s="241"/>
      <c r="FI1050" s="241"/>
      <c r="FJ1050" s="241"/>
      <c r="FK1050" s="241"/>
      <c r="FL1050" s="241"/>
      <c r="FM1050" s="241"/>
      <c r="FN1050" s="241"/>
      <c r="FO1050" s="241"/>
      <c r="FP1050" s="241"/>
      <c r="FQ1050" s="241"/>
      <c r="FR1050" s="241"/>
      <c r="FS1050" s="241"/>
      <c r="FT1050" s="241"/>
      <c r="FU1050" s="241"/>
      <c r="FV1050" s="241"/>
      <c r="FW1050" s="241"/>
      <c r="FX1050" s="241"/>
      <c r="FY1050" s="241"/>
      <c r="FZ1050" s="241"/>
      <c r="GA1050" s="241"/>
      <c r="GB1050" s="241"/>
      <c r="GC1050" s="241"/>
      <c r="GD1050" s="241"/>
      <c r="GE1050" s="241"/>
      <c r="GF1050" s="241"/>
      <c r="GG1050" s="241"/>
      <c r="GH1050" s="241"/>
      <c r="GI1050" s="241"/>
      <c r="GJ1050" s="241"/>
      <c r="GK1050" s="241"/>
      <c r="GL1050" s="241"/>
      <c r="GM1050" s="241"/>
      <c r="GN1050" s="241"/>
      <c r="GO1050" s="241"/>
      <c r="GP1050" s="241"/>
      <c r="GQ1050" s="241"/>
      <c r="GR1050" s="241"/>
      <c r="GS1050" s="241"/>
      <c r="GT1050" s="241"/>
      <c r="GU1050" s="241"/>
      <c r="GV1050" s="241"/>
      <c r="GW1050" s="241"/>
      <c r="GX1050" s="241"/>
      <c r="GY1050" s="241"/>
      <c r="GZ1050" s="241"/>
      <c r="HA1050" s="241"/>
      <c r="HB1050" s="241"/>
      <c r="HC1050" s="241"/>
      <c r="HD1050" s="241"/>
      <c r="HE1050" s="241"/>
      <c r="HF1050" s="241"/>
      <c r="HG1050" s="241"/>
      <c r="HH1050" s="241"/>
      <c r="HI1050" s="241"/>
      <c r="HJ1050" s="241"/>
      <c r="HK1050" s="241"/>
      <c r="HL1050" s="241"/>
      <c r="HM1050" s="241"/>
      <c r="HN1050" s="241"/>
      <c r="HO1050" s="241"/>
    </row>
    <row r="1051" spans="1:223" s="250" customFormat="1" ht="27.6" customHeight="1" x14ac:dyDescent="0.35">
      <c r="A1051" s="241"/>
      <c r="B1051" s="242"/>
      <c r="C1051" s="242"/>
      <c r="D1051" s="242"/>
      <c r="E1051" s="243"/>
      <c r="F1051" s="244"/>
      <c r="G1051" s="245"/>
      <c r="H1051" s="245"/>
      <c r="I1051" s="245"/>
      <c r="J1051" s="295"/>
      <c r="K1051" s="242"/>
      <c r="L1051" s="246"/>
      <c r="M1051" s="246"/>
      <c r="N1051" s="247"/>
      <c r="O1051" s="247"/>
      <c r="P1051" s="248"/>
      <c r="Q1051" s="248"/>
      <c r="R1051" s="295"/>
      <c r="S1051" s="295"/>
      <c r="T1051" s="295"/>
      <c r="V1051" s="251"/>
      <c r="W1051" s="251"/>
      <c r="X1051" s="252"/>
      <c r="Y1051" s="253"/>
      <c r="Z1051" s="254"/>
      <c r="AA1051" s="254"/>
      <c r="AB1051" s="255"/>
      <c r="AC1051" s="255"/>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c r="BH1051" s="241"/>
      <c r="BI1051" s="241"/>
      <c r="BJ1051" s="241"/>
      <c r="BK1051" s="241"/>
      <c r="BL1051" s="241"/>
      <c r="BM1051" s="241"/>
      <c r="BN1051" s="241"/>
      <c r="BO1051" s="241"/>
      <c r="BP1051" s="241"/>
      <c r="BQ1051" s="241"/>
      <c r="BR1051" s="241"/>
      <c r="BS1051" s="241"/>
      <c r="BT1051" s="241"/>
      <c r="BU1051" s="241"/>
      <c r="BV1051" s="241"/>
      <c r="BW1051" s="241"/>
      <c r="BX1051" s="241"/>
      <c r="BY1051" s="241"/>
      <c r="BZ1051" s="241"/>
      <c r="CA1051" s="241"/>
      <c r="CB1051" s="241"/>
      <c r="CC1051" s="241"/>
      <c r="CD1051" s="241"/>
      <c r="CE1051" s="241"/>
      <c r="CF1051" s="241"/>
      <c r="CG1051" s="241"/>
      <c r="CH1051" s="241"/>
      <c r="CI1051" s="241"/>
      <c r="CJ1051" s="241"/>
      <c r="CK1051" s="241"/>
      <c r="CL1051" s="241"/>
      <c r="CM1051" s="241"/>
      <c r="CN1051" s="241"/>
      <c r="CO1051" s="241"/>
      <c r="CP1051" s="241"/>
      <c r="CQ1051" s="241"/>
      <c r="CR1051" s="241"/>
      <c r="CS1051" s="241"/>
      <c r="CT1051" s="241"/>
      <c r="CU1051" s="241"/>
      <c r="CV1051" s="241"/>
      <c r="CW1051" s="241"/>
      <c r="CX1051" s="241"/>
      <c r="CY1051" s="241"/>
      <c r="CZ1051" s="241"/>
      <c r="DA1051" s="241"/>
      <c r="DB1051" s="241"/>
      <c r="DC1051" s="241"/>
      <c r="DD1051" s="241"/>
      <c r="DE1051" s="241"/>
      <c r="DF1051" s="241"/>
      <c r="DG1051" s="241"/>
      <c r="DH1051" s="241"/>
      <c r="DI1051" s="241"/>
      <c r="DJ1051" s="241"/>
      <c r="DK1051" s="241"/>
      <c r="DL1051" s="241"/>
      <c r="DM1051" s="241"/>
      <c r="DN1051" s="241"/>
      <c r="DO1051" s="241"/>
      <c r="DP1051" s="241"/>
      <c r="DQ1051" s="241"/>
      <c r="DR1051" s="241"/>
      <c r="DS1051" s="241"/>
      <c r="DT1051" s="241"/>
      <c r="DU1051" s="241"/>
      <c r="DV1051" s="241"/>
      <c r="DW1051" s="241"/>
      <c r="DX1051" s="241"/>
      <c r="DY1051" s="241"/>
      <c r="DZ1051" s="241"/>
      <c r="EA1051" s="241"/>
      <c r="EB1051" s="241"/>
      <c r="EC1051" s="241"/>
      <c r="ED1051" s="241"/>
      <c r="EE1051" s="241"/>
      <c r="EF1051" s="241"/>
      <c r="EG1051" s="241"/>
      <c r="EH1051" s="241"/>
      <c r="EI1051" s="241"/>
      <c r="EJ1051" s="241"/>
      <c r="EK1051" s="241"/>
      <c r="EL1051" s="241"/>
      <c r="EM1051" s="241"/>
      <c r="EN1051" s="241"/>
      <c r="EO1051" s="241"/>
      <c r="EP1051" s="241"/>
      <c r="EQ1051" s="241"/>
      <c r="ER1051" s="241"/>
      <c r="ES1051" s="241"/>
      <c r="ET1051" s="241"/>
      <c r="EU1051" s="241"/>
      <c r="EV1051" s="241"/>
      <c r="EW1051" s="241"/>
      <c r="EX1051" s="241"/>
      <c r="EY1051" s="241"/>
      <c r="EZ1051" s="241"/>
      <c r="FA1051" s="241"/>
      <c r="FB1051" s="241"/>
      <c r="FC1051" s="241"/>
      <c r="FD1051" s="241"/>
      <c r="FE1051" s="241"/>
      <c r="FF1051" s="241"/>
      <c r="FG1051" s="241"/>
      <c r="FH1051" s="241"/>
      <c r="FI1051" s="241"/>
      <c r="FJ1051" s="241"/>
      <c r="FK1051" s="241"/>
      <c r="FL1051" s="241"/>
      <c r="FM1051" s="241"/>
      <c r="FN1051" s="241"/>
      <c r="FO1051" s="241"/>
      <c r="FP1051" s="241"/>
      <c r="FQ1051" s="241"/>
      <c r="FR1051" s="241"/>
      <c r="FS1051" s="241"/>
      <c r="FT1051" s="241"/>
      <c r="FU1051" s="241"/>
      <c r="FV1051" s="241"/>
      <c r="FW1051" s="241"/>
      <c r="FX1051" s="241"/>
      <c r="FY1051" s="241"/>
      <c r="FZ1051" s="241"/>
      <c r="GA1051" s="241"/>
      <c r="GB1051" s="241"/>
      <c r="GC1051" s="241"/>
      <c r="GD1051" s="241"/>
      <c r="GE1051" s="241"/>
      <c r="GF1051" s="241"/>
      <c r="GG1051" s="241"/>
      <c r="GH1051" s="241"/>
      <c r="GI1051" s="241"/>
      <c r="GJ1051" s="241"/>
      <c r="GK1051" s="241"/>
      <c r="GL1051" s="241"/>
      <c r="GM1051" s="241"/>
      <c r="GN1051" s="241"/>
      <c r="GO1051" s="241"/>
      <c r="GP1051" s="241"/>
      <c r="GQ1051" s="241"/>
      <c r="GR1051" s="241"/>
      <c r="GS1051" s="241"/>
      <c r="GT1051" s="241"/>
      <c r="GU1051" s="241"/>
      <c r="GV1051" s="241"/>
      <c r="GW1051" s="241"/>
      <c r="GX1051" s="241"/>
      <c r="GY1051" s="241"/>
      <c r="GZ1051" s="241"/>
      <c r="HA1051" s="241"/>
      <c r="HB1051" s="241"/>
      <c r="HC1051" s="241"/>
      <c r="HD1051" s="241"/>
      <c r="HE1051" s="241"/>
      <c r="HF1051" s="241"/>
      <c r="HG1051" s="241"/>
      <c r="HH1051" s="241"/>
      <c r="HI1051" s="241"/>
      <c r="HJ1051" s="241"/>
      <c r="HK1051" s="241"/>
      <c r="HL1051" s="241"/>
      <c r="HM1051" s="241"/>
      <c r="HN1051" s="241"/>
      <c r="HO1051" s="241"/>
    </row>
    <row r="1052" spans="1:223" s="250" customFormat="1" ht="27.6" customHeight="1" x14ac:dyDescent="0.35">
      <c r="A1052" s="241"/>
      <c r="B1052" s="242"/>
      <c r="C1052" s="242"/>
      <c r="D1052" s="242"/>
      <c r="E1052" s="243"/>
      <c r="F1052" s="244"/>
      <c r="G1052" s="245"/>
      <c r="H1052" s="245"/>
      <c r="I1052" s="245"/>
      <c r="J1052" s="295"/>
      <c r="K1052" s="242"/>
      <c r="L1052" s="246"/>
      <c r="M1052" s="246"/>
      <c r="N1052" s="247"/>
      <c r="O1052" s="247"/>
      <c r="P1052" s="248"/>
      <c r="Q1052" s="248"/>
      <c r="R1052" s="295"/>
      <c r="S1052" s="295"/>
      <c r="T1052" s="295"/>
      <c r="V1052" s="251"/>
      <c r="W1052" s="251"/>
      <c r="X1052" s="252"/>
      <c r="Y1052" s="253"/>
      <c r="Z1052" s="254"/>
      <c r="AA1052" s="254"/>
      <c r="AB1052" s="255"/>
      <c r="AC1052" s="255"/>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c r="BH1052" s="241"/>
      <c r="BI1052" s="241"/>
      <c r="BJ1052" s="241"/>
      <c r="BK1052" s="241"/>
      <c r="BL1052" s="241"/>
      <c r="BM1052" s="241"/>
      <c r="BN1052" s="241"/>
      <c r="BO1052" s="241"/>
      <c r="BP1052" s="241"/>
      <c r="BQ1052" s="241"/>
      <c r="BR1052" s="241"/>
      <c r="BS1052" s="241"/>
      <c r="BT1052" s="241"/>
      <c r="BU1052" s="241"/>
      <c r="BV1052" s="241"/>
      <c r="BW1052" s="241"/>
      <c r="BX1052" s="241"/>
      <c r="BY1052" s="241"/>
      <c r="BZ1052" s="241"/>
      <c r="CA1052" s="241"/>
      <c r="CB1052" s="241"/>
      <c r="CC1052" s="241"/>
      <c r="CD1052" s="241"/>
      <c r="CE1052" s="241"/>
      <c r="CF1052" s="241"/>
      <c r="CG1052" s="241"/>
      <c r="CH1052" s="241"/>
      <c r="CI1052" s="241"/>
      <c r="CJ1052" s="241"/>
      <c r="CK1052" s="241"/>
      <c r="CL1052" s="241"/>
      <c r="CM1052" s="241"/>
      <c r="CN1052" s="241"/>
      <c r="CO1052" s="241"/>
      <c r="CP1052" s="241"/>
      <c r="CQ1052" s="241"/>
      <c r="CR1052" s="241"/>
      <c r="CS1052" s="241"/>
      <c r="CT1052" s="241"/>
      <c r="CU1052" s="241"/>
      <c r="CV1052" s="241"/>
      <c r="CW1052" s="241"/>
      <c r="CX1052" s="241"/>
      <c r="CY1052" s="241"/>
      <c r="CZ1052" s="241"/>
      <c r="DA1052" s="241"/>
      <c r="DB1052" s="241"/>
      <c r="DC1052" s="241"/>
      <c r="DD1052" s="241"/>
      <c r="DE1052" s="241"/>
      <c r="DF1052" s="241"/>
      <c r="DG1052" s="241"/>
      <c r="DH1052" s="241"/>
      <c r="DI1052" s="241"/>
      <c r="DJ1052" s="241"/>
      <c r="DK1052" s="241"/>
      <c r="DL1052" s="241"/>
      <c r="DM1052" s="241"/>
      <c r="DN1052" s="241"/>
      <c r="DO1052" s="241"/>
      <c r="DP1052" s="241"/>
      <c r="DQ1052" s="241"/>
      <c r="DR1052" s="241"/>
      <c r="DS1052" s="241"/>
      <c r="DT1052" s="241"/>
      <c r="DU1052" s="241"/>
      <c r="DV1052" s="241"/>
      <c r="DW1052" s="241"/>
      <c r="DX1052" s="241"/>
      <c r="DY1052" s="241"/>
      <c r="DZ1052" s="241"/>
      <c r="EA1052" s="241"/>
      <c r="EB1052" s="241"/>
      <c r="EC1052" s="241"/>
      <c r="ED1052" s="241"/>
      <c r="EE1052" s="241"/>
      <c r="EF1052" s="241"/>
      <c r="EG1052" s="241"/>
      <c r="EH1052" s="241"/>
      <c r="EI1052" s="241"/>
      <c r="EJ1052" s="241"/>
      <c r="EK1052" s="241"/>
      <c r="EL1052" s="241"/>
      <c r="EM1052" s="241"/>
      <c r="EN1052" s="241"/>
      <c r="EO1052" s="241"/>
      <c r="EP1052" s="241"/>
      <c r="EQ1052" s="241"/>
      <c r="ER1052" s="241"/>
      <c r="ES1052" s="241"/>
      <c r="ET1052" s="241"/>
      <c r="EU1052" s="241"/>
      <c r="EV1052" s="241"/>
      <c r="EW1052" s="241"/>
      <c r="EX1052" s="241"/>
      <c r="EY1052" s="241"/>
      <c r="EZ1052" s="241"/>
      <c r="FA1052" s="241"/>
      <c r="FB1052" s="241"/>
      <c r="FC1052" s="241"/>
      <c r="FD1052" s="241"/>
      <c r="FE1052" s="241"/>
      <c r="FF1052" s="241"/>
      <c r="FG1052" s="241"/>
      <c r="FH1052" s="241"/>
      <c r="FI1052" s="241"/>
      <c r="FJ1052" s="241"/>
      <c r="FK1052" s="241"/>
      <c r="FL1052" s="241"/>
      <c r="FM1052" s="241"/>
      <c r="FN1052" s="241"/>
      <c r="FO1052" s="241"/>
      <c r="FP1052" s="241"/>
      <c r="FQ1052" s="241"/>
      <c r="FR1052" s="241"/>
      <c r="FS1052" s="241"/>
      <c r="FT1052" s="241"/>
      <c r="FU1052" s="241"/>
      <c r="FV1052" s="241"/>
      <c r="FW1052" s="241"/>
      <c r="FX1052" s="241"/>
      <c r="FY1052" s="241"/>
      <c r="FZ1052" s="241"/>
      <c r="GA1052" s="241"/>
      <c r="GB1052" s="241"/>
      <c r="GC1052" s="241"/>
      <c r="GD1052" s="241"/>
      <c r="GE1052" s="241"/>
      <c r="GF1052" s="241"/>
      <c r="GG1052" s="241"/>
      <c r="GH1052" s="241"/>
      <c r="GI1052" s="241"/>
      <c r="GJ1052" s="241"/>
      <c r="GK1052" s="241"/>
      <c r="GL1052" s="241"/>
      <c r="GM1052" s="241"/>
      <c r="GN1052" s="241"/>
      <c r="GO1052" s="241"/>
      <c r="GP1052" s="241"/>
      <c r="GQ1052" s="241"/>
      <c r="GR1052" s="241"/>
      <c r="GS1052" s="241"/>
      <c r="GT1052" s="241"/>
      <c r="GU1052" s="241"/>
      <c r="GV1052" s="241"/>
      <c r="GW1052" s="241"/>
      <c r="GX1052" s="241"/>
      <c r="GY1052" s="241"/>
      <c r="GZ1052" s="241"/>
      <c r="HA1052" s="241"/>
      <c r="HB1052" s="241"/>
      <c r="HC1052" s="241"/>
      <c r="HD1052" s="241"/>
      <c r="HE1052" s="241"/>
      <c r="HF1052" s="241"/>
      <c r="HG1052" s="241"/>
      <c r="HH1052" s="241"/>
      <c r="HI1052" s="241"/>
      <c r="HJ1052" s="241"/>
      <c r="HK1052" s="241"/>
      <c r="HL1052" s="241"/>
      <c r="HM1052" s="241"/>
      <c r="HN1052" s="241"/>
      <c r="HO1052" s="241"/>
    </row>
    <row r="1053" spans="1:223" s="250" customFormat="1" ht="27.6" customHeight="1" x14ac:dyDescent="0.35">
      <c r="A1053" s="241"/>
      <c r="B1053" s="242"/>
      <c r="C1053" s="242"/>
      <c r="D1053" s="242"/>
      <c r="E1053" s="243"/>
      <c r="F1053" s="244"/>
      <c r="G1053" s="245"/>
      <c r="H1053" s="245"/>
      <c r="I1053" s="245"/>
      <c r="J1053" s="295"/>
      <c r="K1053" s="242"/>
      <c r="L1053" s="246"/>
      <c r="M1053" s="246"/>
      <c r="N1053" s="247"/>
      <c r="O1053" s="247"/>
      <c r="P1053" s="248"/>
      <c r="Q1053" s="248"/>
      <c r="R1053" s="295"/>
      <c r="S1053" s="295"/>
      <c r="T1053" s="295"/>
      <c r="V1053" s="251"/>
      <c r="W1053" s="251"/>
      <c r="X1053" s="252"/>
      <c r="Y1053" s="253"/>
      <c r="Z1053" s="254"/>
      <c r="AA1053" s="254"/>
      <c r="AB1053" s="255"/>
      <c r="AC1053" s="255"/>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c r="BH1053" s="241"/>
      <c r="BI1053" s="241"/>
      <c r="BJ1053" s="241"/>
      <c r="BK1053" s="241"/>
      <c r="BL1053" s="241"/>
      <c r="BM1053" s="241"/>
      <c r="BN1053" s="241"/>
      <c r="BO1053" s="241"/>
      <c r="BP1053" s="241"/>
      <c r="BQ1053" s="241"/>
      <c r="BR1053" s="241"/>
      <c r="BS1053" s="241"/>
      <c r="BT1053" s="241"/>
      <c r="BU1053" s="241"/>
      <c r="BV1053" s="241"/>
      <c r="BW1053" s="241"/>
      <c r="BX1053" s="241"/>
      <c r="BY1053" s="241"/>
      <c r="BZ1053" s="241"/>
      <c r="CA1053" s="241"/>
      <c r="CB1053" s="241"/>
      <c r="CC1053" s="241"/>
      <c r="CD1053" s="241"/>
      <c r="CE1053" s="241"/>
      <c r="CF1053" s="241"/>
      <c r="CG1053" s="241"/>
      <c r="CH1053" s="241"/>
      <c r="CI1053" s="241"/>
      <c r="CJ1053" s="241"/>
      <c r="CK1053" s="241"/>
      <c r="CL1053" s="241"/>
      <c r="CM1053" s="241"/>
      <c r="CN1053" s="241"/>
      <c r="CO1053" s="241"/>
      <c r="CP1053" s="241"/>
      <c r="CQ1053" s="241"/>
      <c r="CR1053" s="241"/>
      <c r="CS1053" s="241"/>
      <c r="CT1053" s="241"/>
      <c r="CU1053" s="241"/>
      <c r="CV1053" s="241"/>
      <c r="CW1053" s="241"/>
      <c r="CX1053" s="241"/>
      <c r="CY1053" s="241"/>
      <c r="CZ1053" s="241"/>
      <c r="DA1053" s="241"/>
      <c r="DB1053" s="241"/>
      <c r="DC1053" s="241"/>
      <c r="DD1053" s="241"/>
      <c r="DE1053" s="241"/>
      <c r="DF1053" s="241"/>
      <c r="DG1053" s="241"/>
      <c r="DH1053" s="241"/>
      <c r="DI1053" s="241"/>
      <c r="DJ1053" s="241"/>
      <c r="DK1053" s="241"/>
      <c r="DL1053" s="241"/>
      <c r="DM1053" s="241"/>
      <c r="DN1053" s="241"/>
      <c r="DO1053" s="241"/>
      <c r="DP1053" s="241"/>
      <c r="DQ1053" s="241"/>
      <c r="DR1053" s="241"/>
      <c r="DS1053" s="241"/>
      <c r="DT1053" s="241"/>
      <c r="DU1053" s="241"/>
      <c r="DV1053" s="241"/>
      <c r="DW1053" s="241"/>
      <c r="DX1053" s="241"/>
      <c r="DY1053" s="241"/>
      <c r="DZ1053" s="241"/>
      <c r="EA1053" s="241"/>
      <c r="EB1053" s="241"/>
      <c r="EC1053" s="241"/>
      <c r="ED1053" s="241"/>
      <c r="EE1053" s="241"/>
      <c r="EF1053" s="241"/>
      <c r="EG1053" s="241"/>
      <c r="EH1053" s="241"/>
      <c r="EI1053" s="241"/>
      <c r="EJ1053" s="241"/>
      <c r="EK1053" s="241"/>
      <c r="EL1053" s="241"/>
      <c r="EM1053" s="241"/>
      <c r="EN1053" s="241"/>
      <c r="EO1053" s="241"/>
      <c r="EP1053" s="241"/>
      <c r="EQ1053" s="241"/>
      <c r="ER1053" s="241"/>
      <c r="ES1053" s="241"/>
      <c r="ET1053" s="241"/>
      <c r="EU1053" s="241"/>
      <c r="EV1053" s="241"/>
      <c r="EW1053" s="241"/>
      <c r="EX1053" s="241"/>
      <c r="EY1053" s="241"/>
      <c r="EZ1053" s="241"/>
      <c r="FA1053" s="241"/>
      <c r="FB1053" s="241"/>
      <c r="FC1053" s="241"/>
      <c r="FD1053" s="241"/>
      <c r="FE1053" s="241"/>
      <c r="FF1053" s="241"/>
      <c r="FG1053" s="241"/>
      <c r="FH1053" s="241"/>
      <c r="FI1053" s="241"/>
      <c r="FJ1053" s="241"/>
      <c r="FK1053" s="241"/>
      <c r="FL1053" s="241"/>
      <c r="FM1053" s="241"/>
      <c r="FN1053" s="241"/>
      <c r="FO1053" s="241"/>
      <c r="FP1053" s="241"/>
      <c r="FQ1053" s="241"/>
      <c r="FR1053" s="241"/>
      <c r="FS1053" s="241"/>
      <c r="FT1053" s="241"/>
      <c r="FU1053" s="241"/>
      <c r="FV1053" s="241"/>
      <c r="FW1053" s="241"/>
      <c r="FX1053" s="241"/>
      <c r="FY1053" s="241"/>
      <c r="FZ1053" s="241"/>
      <c r="GA1053" s="241"/>
      <c r="GB1053" s="241"/>
      <c r="GC1053" s="241"/>
      <c r="GD1053" s="241"/>
      <c r="GE1053" s="241"/>
      <c r="GF1053" s="241"/>
      <c r="GG1053" s="241"/>
      <c r="GH1053" s="241"/>
      <c r="GI1053" s="241"/>
      <c r="GJ1053" s="241"/>
      <c r="GK1053" s="241"/>
      <c r="GL1053" s="241"/>
      <c r="GM1053" s="241"/>
      <c r="GN1053" s="241"/>
      <c r="GO1053" s="241"/>
      <c r="GP1053" s="241"/>
      <c r="GQ1053" s="241"/>
      <c r="GR1053" s="241"/>
      <c r="GS1053" s="241"/>
      <c r="GT1053" s="241"/>
      <c r="GU1053" s="241"/>
      <c r="GV1053" s="241"/>
      <c r="GW1053" s="241"/>
      <c r="GX1053" s="241"/>
      <c r="GY1053" s="241"/>
      <c r="GZ1053" s="241"/>
      <c r="HA1053" s="241"/>
      <c r="HB1053" s="241"/>
      <c r="HC1053" s="241"/>
      <c r="HD1053" s="241"/>
      <c r="HE1053" s="241"/>
      <c r="HF1053" s="241"/>
      <c r="HG1053" s="241"/>
      <c r="HH1053" s="241"/>
      <c r="HI1053" s="241"/>
      <c r="HJ1053" s="241"/>
      <c r="HK1053" s="241"/>
      <c r="HL1053" s="241"/>
      <c r="HM1053" s="241"/>
      <c r="HN1053" s="241"/>
      <c r="HO1053" s="241"/>
    </row>
    <row r="1054" spans="1:223" s="250" customFormat="1" ht="27.6" customHeight="1" x14ac:dyDescent="0.35">
      <c r="A1054" s="241"/>
      <c r="B1054" s="242"/>
      <c r="C1054" s="242"/>
      <c r="D1054" s="242"/>
      <c r="E1054" s="243"/>
      <c r="F1054" s="244"/>
      <c r="G1054" s="245"/>
      <c r="H1054" s="245"/>
      <c r="I1054" s="245"/>
      <c r="J1054" s="295"/>
      <c r="K1054" s="242"/>
      <c r="L1054" s="246"/>
      <c r="M1054" s="246"/>
      <c r="N1054" s="247"/>
      <c r="O1054" s="247"/>
      <c r="P1054" s="248"/>
      <c r="Q1054" s="248"/>
      <c r="R1054" s="295"/>
      <c r="S1054" s="295"/>
      <c r="T1054" s="295"/>
      <c r="V1054" s="251"/>
      <c r="W1054" s="251"/>
      <c r="X1054" s="252"/>
      <c r="Y1054" s="253"/>
      <c r="Z1054" s="254"/>
      <c r="AA1054" s="254"/>
      <c r="AB1054" s="255"/>
      <c r="AC1054" s="255"/>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c r="BH1054" s="241"/>
      <c r="BI1054" s="241"/>
      <c r="BJ1054" s="241"/>
      <c r="BK1054" s="241"/>
      <c r="BL1054" s="241"/>
      <c r="BM1054" s="241"/>
      <c r="BN1054" s="241"/>
      <c r="BO1054" s="241"/>
      <c r="BP1054" s="241"/>
      <c r="BQ1054" s="241"/>
      <c r="BR1054" s="241"/>
      <c r="BS1054" s="241"/>
      <c r="BT1054" s="241"/>
      <c r="BU1054" s="241"/>
      <c r="BV1054" s="241"/>
      <c r="BW1054" s="241"/>
      <c r="BX1054" s="241"/>
      <c r="BY1054" s="241"/>
      <c r="BZ1054" s="241"/>
      <c r="CA1054" s="241"/>
      <c r="CB1054" s="241"/>
      <c r="CC1054" s="241"/>
      <c r="CD1054" s="241"/>
      <c r="CE1054" s="241"/>
      <c r="CF1054" s="241"/>
      <c r="CG1054" s="241"/>
      <c r="CH1054" s="241"/>
      <c r="CI1054" s="241"/>
      <c r="CJ1054" s="241"/>
      <c r="CK1054" s="241"/>
      <c r="CL1054" s="241"/>
      <c r="CM1054" s="241"/>
      <c r="CN1054" s="241"/>
      <c r="CO1054" s="241"/>
      <c r="CP1054" s="241"/>
      <c r="CQ1054" s="241"/>
      <c r="CR1054" s="241"/>
      <c r="CS1054" s="241"/>
      <c r="CT1054" s="241"/>
      <c r="CU1054" s="241"/>
      <c r="CV1054" s="241"/>
      <c r="CW1054" s="241"/>
      <c r="CX1054" s="241"/>
      <c r="CY1054" s="241"/>
      <c r="CZ1054" s="241"/>
      <c r="DA1054" s="241"/>
      <c r="DB1054" s="241"/>
      <c r="DC1054" s="241"/>
      <c r="DD1054" s="241"/>
      <c r="DE1054" s="241"/>
      <c r="DF1054" s="241"/>
      <c r="DG1054" s="241"/>
      <c r="DH1054" s="241"/>
      <c r="DI1054" s="241"/>
      <c r="DJ1054" s="241"/>
      <c r="DK1054" s="241"/>
      <c r="DL1054" s="241"/>
      <c r="DM1054" s="241"/>
      <c r="DN1054" s="241"/>
      <c r="DO1054" s="241"/>
      <c r="DP1054" s="241"/>
      <c r="DQ1054" s="241"/>
      <c r="DR1054" s="241"/>
      <c r="DS1054" s="241"/>
      <c r="DT1054" s="241"/>
      <c r="DU1054" s="241"/>
      <c r="DV1054" s="241"/>
      <c r="DW1054" s="241"/>
      <c r="DX1054" s="241"/>
      <c r="DY1054" s="241"/>
      <c r="DZ1054" s="241"/>
      <c r="EA1054" s="241"/>
      <c r="EB1054" s="241"/>
      <c r="EC1054" s="241"/>
      <c r="ED1054" s="241"/>
      <c r="EE1054" s="241"/>
      <c r="EF1054" s="241"/>
      <c r="EG1054" s="241"/>
      <c r="EH1054" s="241"/>
      <c r="EI1054" s="241"/>
      <c r="EJ1054" s="241"/>
      <c r="EK1054" s="241"/>
      <c r="EL1054" s="241"/>
      <c r="EM1054" s="241"/>
      <c r="EN1054" s="241"/>
      <c r="EO1054" s="241"/>
      <c r="EP1054" s="241"/>
      <c r="EQ1054" s="241"/>
      <c r="ER1054" s="241"/>
      <c r="ES1054" s="241"/>
      <c r="ET1054" s="241"/>
      <c r="EU1054" s="241"/>
      <c r="EV1054" s="241"/>
      <c r="EW1054" s="241"/>
      <c r="EX1054" s="241"/>
      <c r="EY1054" s="241"/>
      <c r="EZ1054" s="241"/>
      <c r="FA1054" s="241"/>
      <c r="FB1054" s="241"/>
      <c r="FC1054" s="241"/>
      <c r="FD1054" s="241"/>
      <c r="FE1054" s="241"/>
      <c r="FF1054" s="241"/>
      <c r="FG1054" s="241"/>
      <c r="FH1054" s="241"/>
      <c r="FI1054" s="241"/>
      <c r="FJ1054" s="241"/>
      <c r="FK1054" s="241"/>
      <c r="FL1054" s="241"/>
      <c r="FM1054" s="241"/>
      <c r="FN1054" s="241"/>
      <c r="FO1054" s="241"/>
      <c r="FP1054" s="241"/>
      <c r="FQ1054" s="241"/>
      <c r="FR1054" s="241"/>
      <c r="FS1054" s="241"/>
      <c r="FT1054" s="241"/>
      <c r="FU1054" s="241"/>
      <c r="FV1054" s="241"/>
      <c r="FW1054" s="241"/>
      <c r="FX1054" s="241"/>
      <c r="FY1054" s="241"/>
      <c r="FZ1054" s="241"/>
      <c r="GA1054" s="241"/>
      <c r="GB1054" s="241"/>
      <c r="GC1054" s="241"/>
      <c r="GD1054" s="241"/>
      <c r="GE1054" s="241"/>
      <c r="GF1054" s="241"/>
      <c r="GG1054" s="241"/>
      <c r="GH1054" s="241"/>
      <c r="GI1054" s="241"/>
      <c r="GJ1054" s="241"/>
      <c r="GK1054" s="241"/>
      <c r="GL1054" s="241"/>
      <c r="GM1054" s="241"/>
      <c r="GN1054" s="241"/>
      <c r="GO1054" s="241"/>
      <c r="GP1054" s="241"/>
      <c r="GQ1054" s="241"/>
      <c r="GR1054" s="241"/>
      <c r="GS1054" s="241"/>
      <c r="GT1054" s="241"/>
      <c r="GU1054" s="241"/>
      <c r="GV1054" s="241"/>
      <c r="GW1054" s="241"/>
      <c r="GX1054" s="241"/>
      <c r="GY1054" s="241"/>
      <c r="GZ1054" s="241"/>
      <c r="HA1054" s="241"/>
      <c r="HB1054" s="241"/>
      <c r="HC1054" s="241"/>
      <c r="HD1054" s="241"/>
      <c r="HE1054" s="241"/>
      <c r="HF1054" s="241"/>
      <c r="HG1054" s="241"/>
      <c r="HH1054" s="241"/>
      <c r="HI1054" s="241"/>
      <c r="HJ1054" s="241"/>
      <c r="HK1054" s="241"/>
      <c r="HL1054" s="241"/>
      <c r="HM1054" s="241"/>
      <c r="HN1054" s="241"/>
      <c r="HO1054" s="241"/>
    </row>
    <row r="1055" spans="1:223" s="250" customFormat="1" ht="27.6" customHeight="1" x14ac:dyDescent="0.35">
      <c r="A1055" s="241"/>
      <c r="B1055" s="242"/>
      <c r="C1055" s="242"/>
      <c r="D1055" s="242"/>
      <c r="E1055" s="243"/>
      <c r="F1055" s="244"/>
      <c r="G1055" s="245"/>
      <c r="H1055" s="245"/>
      <c r="I1055" s="245"/>
      <c r="J1055" s="295"/>
      <c r="K1055" s="242"/>
      <c r="L1055" s="246"/>
      <c r="M1055" s="246"/>
      <c r="N1055" s="247"/>
      <c r="O1055" s="247"/>
      <c r="P1055" s="248"/>
      <c r="Q1055" s="248"/>
      <c r="R1055" s="295"/>
      <c r="S1055" s="295"/>
      <c r="T1055" s="295"/>
      <c r="V1055" s="251"/>
      <c r="W1055" s="251"/>
      <c r="X1055" s="252"/>
      <c r="Y1055" s="253"/>
      <c r="Z1055" s="254"/>
      <c r="AA1055" s="254"/>
      <c r="AB1055" s="255"/>
      <c r="AC1055" s="255"/>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c r="BH1055" s="241"/>
      <c r="BI1055" s="241"/>
      <c r="BJ1055" s="241"/>
      <c r="BK1055" s="241"/>
      <c r="BL1055" s="241"/>
      <c r="BM1055" s="241"/>
      <c r="BN1055" s="241"/>
      <c r="BO1055" s="241"/>
      <c r="BP1055" s="241"/>
      <c r="BQ1055" s="241"/>
      <c r="BR1055" s="241"/>
      <c r="BS1055" s="241"/>
      <c r="BT1055" s="241"/>
      <c r="BU1055" s="241"/>
      <c r="BV1055" s="241"/>
      <c r="BW1055" s="241"/>
      <c r="BX1055" s="241"/>
      <c r="BY1055" s="241"/>
      <c r="BZ1055" s="241"/>
      <c r="CA1055" s="241"/>
      <c r="CB1055" s="241"/>
      <c r="CC1055" s="241"/>
      <c r="CD1055" s="241"/>
      <c r="CE1055" s="241"/>
      <c r="CF1055" s="241"/>
      <c r="CG1055" s="241"/>
      <c r="CH1055" s="241"/>
      <c r="CI1055" s="241"/>
      <c r="CJ1055" s="241"/>
      <c r="CK1055" s="241"/>
      <c r="CL1055" s="241"/>
      <c r="CM1055" s="241"/>
      <c r="CN1055" s="241"/>
      <c r="CO1055" s="241"/>
      <c r="CP1055" s="241"/>
      <c r="CQ1055" s="241"/>
      <c r="CR1055" s="241"/>
      <c r="CS1055" s="241"/>
      <c r="CT1055" s="241"/>
      <c r="CU1055" s="241"/>
      <c r="CV1055" s="241"/>
      <c r="CW1055" s="241"/>
      <c r="CX1055" s="241"/>
      <c r="CY1055" s="241"/>
      <c r="CZ1055" s="241"/>
      <c r="DA1055" s="241"/>
      <c r="DB1055" s="241"/>
      <c r="DC1055" s="241"/>
      <c r="DD1055" s="241"/>
      <c r="DE1055" s="241"/>
      <c r="DF1055" s="241"/>
      <c r="DG1055" s="241"/>
      <c r="DH1055" s="241"/>
      <c r="DI1055" s="241"/>
      <c r="DJ1055" s="241"/>
      <c r="DK1055" s="241"/>
      <c r="DL1055" s="241"/>
      <c r="DM1055" s="241"/>
      <c r="DN1055" s="241"/>
      <c r="DO1055" s="241"/>
      <c r="DP1055" s="241"/>
      <c r="DQ1055" s="241"/>
      <c r="DR1055" s="241"/>
      <c r="DS1055" s="241"/>
      <c r="DT1055" s="241"/>
      <c r="DU1055" s="241"/>
      <c r="DV1055" s="241"/>
      <c r="DW1055" s="241"/>
      <c r="DX1055" s="241"/>
      <c r="DY1055" s="241"/>
      <c r="DZ1055" s="241"/>
      <c r="EA1055" s="241"/>
      <c r="EB1055" s="241"/>
      <c r="EC1055" s="241"/>
      <c r="ED1055" s="241"/>
      <c r="EE1055" s="241"/>
      <c r="EF1055" s="241"/>
      <c r="EG1055" s="241"/>
      <c r="EH1055" s="241"/>
      <c r="EI1055" s="241"/>
      <c r="EJ1055" s="241"/>
      <c r="EK1055" s="241"/>
      <c r="EL1055" s="241"/>
      <c r="EM1055" s="241"/>
      <c r="EN1055" s="241"/>
      <c r="EO1055" s="241"/>
      <c r="EP1055" s="241"/>
      <c r="EQ1055" s="241"/>
      <c r="ER1055" s="241"/>
      <c r="ES1055" s="241"/>
      <c r="ET1055" s="241"/>
      <c r="EU1055" s="241"/>
      <c r="EV1055" s="241"/>
      <c r="EW1055" s="241"/>
      <c r="EX1055" s="241"/>
      <c r="EY1055" s="241"/>
      <c r="EZ1055" s="241"/>
      <c r="FA1055" s="241"/>
      <c r="FB1055" s="241"/>
      <c r="FC1055" s="241"/>
      <c r="FD1055" s="241"/>
      <c r="FE1055" s="241"/>
      <c r="FF1055" s="241"/>
      <c r="FG1055" s="241"/>
      <c r="FH1055" s="241"/>
      <c r="FI1055" s="241"/>
      <c r="FJ1055" s="241"/>
      <c r="FK1055" s="241"/>
      <c r="FL1055" s="241"/>
      <c r="FM1055" s="241"/>
      <c r="FN1055" s="241"/>
      <c r="FO1055" s="241"/>
      <c r="FP1055" s="241"/>
      <c r="FQ1055" s="241"/>
      <c r="FR1055" s="241"/>
      <c r="FS1055" s="241"/>
      <c r="FT1055" s="241"/>
      <c r="FU1055" s="241"/>
      <c r="FV1055" s="241"/>
      <c r="FW1055" s="241"/>
      <c r="FX1055" s="241"/>
      <c r="FY1055" s="241"/>
      <c r="FZ1055" s="241"/>
      <c r="GA1055" s="241"/>
      <c r="GB1055" s="241"/>
      <c r="GC1055" s="241"/>
      <c r="GD1055" s="241"/>
      <c r="GE1055" s="241"/>
      <c r="GF1055" s="241"/>
      <c r="GG1055" s="241"/>
      <c r="GH1055" s="241"/>
      <c r="GI1055" s="241"/>
      <c r="GJ1055" s="241"/>
      <c r="GK1055" s="241"/>
      <c r="GL1055" s="241"/>
      <c r="GM1055" s="241"/>
      <c r="GN1055" s="241"/>
      <c r="GO1055" s="241"/>
      <c r="GP1055" s="241"/>
      <c r="GQ1055" s="241"/>
      <c r="GR1055" s="241"/>
      <c r="GS1055" s="241"/>
      <c r="GT1055" s="241"/>
      <c r="GU1055" s="241"/>
      <c r="GV1055" s="241"/>
      <c r="GW1055" s="241"/>
      <c r="GX1055" s="241"/>
      <c r="GY1055" s="241"/>
      <c r="GZ1055" s="241"/>
      <c r="HA1055" s="241"/>
      <c r="HB1055" s="241"/>
      <c r="HC1055" s="241"/>
      <c r="HD1055" s="241"/>
      <c r="HE1055" s="241"/>
      <c r="HF1055" s="241"/>
      <c r="HG1055" s="241"/>
      <c r="HH1055" s="241"/>
      <c r="HI1055" s="241"/>
      <c r="HJ1055" s="241"/>
      <c r="HK1055" s="241"/>
      <c r="HL1055" s="241"/>
      <c r="HM1055" s="241"/>
      <c r="HN1055" s="241"/>
      <c r="HO1055" s="241"/>
    </row>
    <row r="1056" spans="1:223" s="250" customFormat="1" ht="27.6" customHeight="1" x14ac:dyDescent="0.35">
      <c r="A1056" s="241"/>
      <c r="B1056" s="242"/>
      <c r="C1056" s="242"/>
      <c r="D1056" s="242"/>
      <c r="E1056" s="243"/>
      <c r="F1056" s="244"/>
      <c r="G1056" s="245"/>
      <c r="H1056" s="245"/>
      <c r="I1056" s="245"/>
      <c r="J1056" s="295"/>
      <c r="K1056" s="242"/>
      <c r="L1056" s="246"/>
      <c r="M1056" s="246"/>
      <c r="N1056" s="247"/>
      <c r="O1056" s="247"/>
      <c r="P1056" s="248"/>
      <c r="Q1056" s="248"/>
      <c r="R1056" s="295"/>
      <c r="S1056" s="295"/>
      <c r="T1056" s="295"/>
      <c r="V1056" s="251"/>
      <c r="W1056" s="251"/>
      <c r="X1056" s="252"/>
      <c r="Y1056" s="253"/>
      <c r="Z1056" s="254"/>
      <c r="AA1056" s="254"/>
      <c r="AB1056" s="255"/>
      <c r="AC1056" s="255"/>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c r="BH1056" s="241"/>
      <c r="BI1056" s="241"/>
      <c r="BJ1056" s="241"/>
      <c r="BK1056" s="241"/>
      <c r="BL1056" s="241"/>
      <c r="BM1056" s="241"/>
      <c r="BN1056" s="241"/>
      <c r="BO1056" s="241"/>
      <c r="BP1056" s="241"/>
      <c r="BQ1056" s="241"/>
      <c r="BR1056" s="241"/>
      <c r="BS1056" s="241"/>
      <c r="BT1056" s="241"/>
      <c r="BU1056" s="241"/>
      <c r="BV1056" s="241"/>
      <c r="BW1056" s="241"/>
      <c r="BX1056" s="241"/>
      <c r="BY1056" s="241"/>
      <c r="BZ1056" s="241"/>
      <c r="CA1056" s="241"/>
      <c r="CB1056" s="241"/>
      <c r="CC1056" s="241"/>
      <c r="CD1056" s="241"/>
      <c r="CE1056" s="241"/>
      <c r="CF1056" s="241"/>
      <c r="CG1056" s="241"/>
      <c r="CH1056" s="241"/>
      <c r="CI1056" s="241"/>
      <c r="CJ1056" s="241"/>
      <c r="CK1056" s="241"/>
      <c r="CL1056" s="241"/>
      <c r="CM1056" s="241"/>
      <c r="CN1056" s="241"/>
      <c r="CO1056" s="241"/>
      <c r="CP1056" s="241"/>
      <c r="CQ1056" s="241"/>
      <c r="CR1056" s="241"/>
      <c r="CS1056" s="241"/>
      <c r="CT1056" s="241"/>
      <c r="CU1056" s="241"/>
      <c r="CV1056" s="241"/>
      <c r="CW1056" s="241"/>
      <c r="CX1056" s="241"/>
      <c r="CY1056" s="241"/>
      <c r="CZ1056" s="241"/>
      <c r="DA1056" s="241"/>
      <c r="DB1056" s="241"/>
      <c r="DC1056" s="241"/>
      <c r="DD1056" s="241"/>
      <c r="DE1056" s="241"/>
      <c r="DF1056" s="241"/>
      <c r="DG1056" s="241"/>
      <c r="DH1056" s="241"/>
      <c r="DI1056" s="241"/>
      <c r="DJ1056" s="241"/>
      <c r="DK1056" s="241"/>
      <c r="DL1056" s="241"/>
      <c r="DM1056" s="241"/>
      <c r="DN1056" s="241"/>
      <c r="DO1056" s="241"/>
      <c r="DP1056" s="241"/>
      <c r="DQ1056" s="241"/>
      <c r="DR1056" s="241"/>
      <c r="DS1056" s="241"/>
      <c r="DT1056" s="241"/>
      <c r="DU1056" s="241"/>
      <c r="DV1056" s="241"/>
      <c r="DW1056" s="241"/>
      <c r="DX1056" s="241"/>
      <c r="DY1056" s="241"/>
      <c r="DZ1056" s="241"/>
      <c r="EA1056" s="241"/>
      <c r="EB1056" s="241"/>
      <c r="EC1056" s="241"/>
      <c r="ED1056" s="241"/>
      <c r="EE1056" s="241"/>
      <c r="EF1056" s="241"/>
      <c r="EG1056" s="241"/>
      <c r="EH1056" s="241"/>
      <c r="EI1056" s="241"/>
      <c r="EJ1056" s="241"/>
      <c r="EK1056" s="241"/>
      <c r="EL1056" s="241"/>
      <c r="EM1056" s="241"/>
      <c r="EN1056" s="241"/>
      <c r="EO1056" s="241"/>
      <c r="EP1056" s="241"/>
      <c r="EQ1056" s="241"/>
      <c r="ER1056" s="241"/>
      <c r="ES1056" s="241"/>
      <c r="ET1056" s="241"/>
      <c r="EU1056" s="241"/>
      <c r="EV1056" s="241"/>
      <c r="EW1056" s="241"/>
      <c r="EX1056" s="241"/>
      <c r="EY1056" s="241"/>
      <c r="EZ1056" s="241"/>
      <c r="FA1056" s="241"/>
      <c r="FB1056" s="241"/>
      <c r="FC1056" s="241"/>
      <c r="FD1056" s="241"/>
      <c r="FE1056" s="241"/>
      <c r="FF1056" s="241"/>
      <c r="FG1056" s="241"/>
      <c r="FH1056" s="241"/>
      <c r="FI1056" s="241"/>
      <c r="FJ1056" s="241"/>
      <c r="FK1056" s="241"/>
      <c r="FL1056" s="241"/>
      <c r="FM1056" s="241"/>
      <c r="FN1056" s="241"/>
      <c r="FO1056" s="241"/>
      <c r="FP1056" s="241"/>
      <c r="FQ1056" s="241"/>
      <c r="FR1056" s="241"/>
      <c r="FS1056" s="241"/>
      <c r="FT1056" s="241"/>
      <c r="FU1056" s="241"/>
      <c r="FV1056" s="241"/>
      <c r="FW1056" s="241"/>
      <c r="FX1056" s="241"/>
      <c r="FY1056" s="241"/>
      <c r="FZ1056" s="241"/>
      <c r="GA1056" s="241"/>
      <c r="GB1056" s="241"/>
      <c r="GC1056" s="241"/>
      <c r="GD1056" s="241"/>
      <c r="GE1056" s="241"/>
      <c r="GF1056" s="241"/>
      <c r="GG1056" s="241"/>
      <c r="GH1056" s="241"/>
      <c r="GI1056" s="241"/>
      <c r="GJ1056" s="241"/>
      <c r="GK1056" s="241"/>
      <c r="GL1056" s="241"/>
      <c r="GM1056" s="241"/>
      <c r="GN1056" s="241"/>
      <c r="GO1056" s="241"/>
      <c r="GP1056" s="241"/>
      <c r="GQ1056" s="241"/>
      <c r="GR1056" s="241"/>
      <c r="GS1056" s="241"/>
      <c r="GT1056" s="241"/>
      <c r="GU1056" s="241"/>
      <c r="GV1056" s="241"/>
      <c r="GW1056" s="241"/>
      <c r="GX1056" s="241"/>
      <c r="GY1056" s="241"/>
      <c r="GZ1056" s="241"/>
      <c r="HA1056" s="241"/>
      <c r="HB1056" s="241"/>
      <c r="HC1056" s="241"/>
      <c r="HD1056" s="241"/>
      <c r="HE1056" s="241"/>
      <c r="HF1056" s="241"/>
      <c r="HG1056" s="241"/>
      <c r="HH1056" s="241"/>
      <c r="HI1056" s="241"/>
      <c r="HJ1056" s="241"/>
      <c r="HK1056" s="241"/>
      <c r="HL1056" s="241"/>
      <c r="HM1056" s="241"/>
      <c r="HN1056" s="241"/>
      <c r="HO1056" s="241"/>
    </row>
    <row r="1057" spans="1:223" s="250" customFormat="1" ht="27.6" customHeight="1" x14ac:dyDescent="0.35">
      <c r="A1057" s="241"/>
      <c r="B1057" s="242"/>
      <c r="C1057" s="242"/>
      <c r="D1057" s="242"/>
      <c r="E1057" s="243"/>
      <c r="F1057" s="244"/>
      <c r="G1057" s="245"/>
      <c r="H1057" s="245"/>
      <c r="I1057" s="245"/>
      <c r="J1057" s="295"/>
      <c r="K1057" s="242"/>
      <c r="L1057" s="246"/>
      <c r="M1057" s="246"/>
      <c r="N1057" s="247"/>
      <c r="O1057" s="247"/>
      <c r="P1057" s="248"/>
      <c r="Q1057" s="248"/>
      <c r="R1057" s="295"/>
      <c r="S1057" s="295"/>
      <c r="T1057" s="295"/>
      <c r="V1057" s="251"/>
      <c r="W1057" s="251"/>
      <c r="X1057" s="252"/>
      <c r="Y1057" s="253"/>
      <c r="Z1057" s="254"/>
      <c r="AA1057" s="254"/>
      <c r="AB1057" s="255"/>
      <c r="AC1057" s="255"/>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c r="BH1057" s="241"/>
      <c r="BI1057" s="241"/>
      <c r="BJ1057" s="241"/>
      <c r="BK1057" s="241"/>
      <c r="BL1057" s="241"/>
      <c r="BM1057" s="241"/>
      <c r="BN1057" s="241"/>
      <c r="BO1057" s="241"/>
      <c r="BP1057" s="241"/>
      <c r="BQ1057" s="241"/>
      <c r="BR1057" s="241"/>
      <c r="BS1057" s="241"/>
      <c r="BT1057" s="241"/>
      <c r="BU1057" s="241"/>
      <c r="BV1057" s="241"/>
      <c r="BW1057" s="241"/>
      <c r="BX1057" s="241"/>
      <c r="BY1057" s="241"/>
      <c r="BZ1057" s="241"/>
      <c r="CA1057" s="241"/>
      <c r="CB1057" s="241"/>
      <c r="CC1057" s="241"/>
      <c r="CD1057" s="241"/>
      <c r="CE1057" s="241"/>
      <c r="CF1057" s="241"/>
      <c r="CG1057" s="241"/>
      <c r="CH1057" s="241"/>
      <c r="CI1057" s="241"/>
      <c r="CJ1057" s="241"/>
      <c r="CK1057" s="241"/>
      <c r="CL1057" s="241"/>
      <c r="CM1057" s="241"/>
      <c r="CN1057" s="241"/>
      <c r="CO1057" s="241"/>
      <c r="CP1057" s="241"/>
      <c r="CQ1057" s="241"/>
      <c r="CR1057" s="241"/>
      <c r="CS1057" s="241"/>
      <c r="CT1057" s="241"/>
      <c r="CU1057" s="241"/>
      <c r="CV1057" s="241"/>
      <c r="CW1057" s="241"/>
      <c r="CX1057" s="241"/>
      <c r="CY1057" s="241"/>
      <c r="CZ1057" s="241"/>
      <c r="DA1057" s="241"/>
      <c r="DB1057" s="241"/>
      <c r="DC1057" s="241"/>
      <c r="DD1057" s="241"/>
      <c r="DE1057" s="241"/>
      <c r="DF1057" s="241"/>
      <c r="DG1057" s="241"/>
      <c r="DH1057" s="241"/>
      <c r="DI1057" s="241"/>
      <c r="DJ1057" s="241"/>
      <c r="DK1057" s="241"/>
      <c r="DL1057" s="241"/>
      <c r="DM1057" s="241"/>
      <c r="DN1057" s="241"/>
      <c r="DO1057" s="241"/>
      <c r="DP1057" s="241"/>
      <c r="DQ1057" s="241"/>
      <c r="DR1057" s="241"/>
      <c r="DS1057" s="241"/>
      <c r="DT1057" s="241"/>
      <c r="DU1057" s="241"/>
      <c r="DV1057" s="241"/>
      <c r="DW1057" s="241"/>
      <c r="DX1057" s="241"/>
      <c r="DY1057" s="241"/>
      <c r="DZ1057" s="241"/>
      <c r="EA1057" s="241"/>
      <c r="EB1057" s="241"/>
      <c r="EC1057" s="241"/>
      <c r="ED1057" s="241"/>
      <c r="EE1057" s="241"/>
      <c r="EF1057" s="241"/>
      <c r="EG1057" s="241"/>
      <c r="EH1057" s="241"/>
      <c r="EI1057" s="241"/>
      <c r="EJ1057" s="241"/>
      <c r="EK1057" s="241"/>
      <c r="EL1057" s="241"/>
      <c r="EM1057" s="241"/>
      <c r="EN1057" s="241"/>
      <c r="EO1057" s="241"/>
      <c r="EP1057" s="241"/>
      <c r="EQ1057" s="241"/>
      <c r="ER1057" s="241"/>
      <c r="ES1057" s="241"/>
      <c r="ET1057" s="241"/>
      <c r="EU1057" s="241"/>
      <c r="EV1057" s="241"/>
      <c r="EW1057" s="241"/>
      <c r="EX1057" s="241"/>
      <c r="EY1057" s="241"/>
      <c r="EZ1057" s="241"/>
      <c r="FA1057" s="241"/>
      <c r="FB1057" s="241"/>
      <c r="FC1057" s="241"/>
      <c r="FD1057" s="241"/>
      <c r="FE1057" s="241"/>
      <c r="FF1057" s="241"/>
      <c r="FG1057" s="241"/>
      <c r="FH1057" s="241"/>
      <c r="FI1057" s="241"/>
      <c r="FJ1057" s="241"/>
      <c r="FK1057" s="241"/>
      <c r="FL1057" s="241"/>
      <c r="FM1057" s="241"/>
      <c r="FN1057" s="241"/>
      <c r="FO1057" s="241"/>
      <c r="FP1057" s="241"/>
      <c r="FQ1057" s="241"/>
      <c r="FR1057" s="241"/>
      <c r="FS1057" s="241"/>
      <c r="FT1057" s="241"/>
      <c r="FU1057" s="241"/>
      <c r="FV1057" s="241"/>
      <c r="FW1057" s="241"/>
      <c r="FX1057" s="241"/>
      <c r="FY1057" s="241"/>
      <c r="FZ1057" s="241"/>
      <c r="GA1057" s="241"/>
      <c r="GB1057" s="241"/>
      <c r="GC1057" s="241"/>
      <c r="GD1057" s="241"/>
      <c r="GE1057" s="241"/>
      <c r="GF1057" s="241"/>
      <c r="GG1057" s="241"/>
      <c r="GH1057" s="241"/>
      <c r="GI1057" s="241"/>
      <c r="GJ1057" s="241"/>
      <c r="GK1057" s="241"/>
      <c r="GL1057" s="241"/>
      <c r="GM1057" s="241"/>
      <c r="GN1057" s="241"/>
      <c r="GO1057" s="241"/>
      <c r="GP1057" s="241"/>
      <c r="GQ1057" s="241"/>
      <c r="GR1057" s="241"/>
      <c r="GS1057" s="241"/>
      <c r="GT1057" s="241"/>
      <c r="GU1057" s="241"/>
      <c r="GV1057" s="241"/>
      <c r="GW1057" s="241"/>
      <c r="GX1057" s="241"/>
      <c r="GY1057" s="241"/>
      <c r="GZ1057" s="241"/>
      <c r="HA1057" s="241"/>
      <c r="HB1057" s="241"/>
      <c r="HC1057" s="241"/>
      <c r="HD1057" s="241"/>
      <c r="HE1057" s="241"/>
      <c r="HF1057" s="241"/>
      <c r="HG1057" s="241"/>
      <c r="HH1057" s="241"/>
      <c r="HI1057" s="241"/>
      <c r="HJ1057" s="241"/>
      <c r="HK1057" s="241"/>
      <c r="HL1057" s="241"/>
      <c r="HM1057" s="241"/>
      <c r="HN1057" s="241"/>
      <c r="HO1057" s="241"/>
    </row>
    <row r="1058" spans="1:223" s="250" customFormat="1" ht="27.6" customHeight="1" x14ac:dyDescent="0.35">
      <c r="A1058" s="241"/>
      <c r="B1058" s="242"/>
      <c r="C1058" s="242"/>
      <c r="D1058" s="242"/>
      <c r="E1058" s="243"/>
      <c r="F1058" s="244"/>
      <c r="G1058" s="245"/>
      <c r="H1058" s="245"/>
      <c r="I1058" s="245"/>
      <c r="J1058" s="295"/>
      <c r="K1058" s="242"/>
      <c r="L1058" s="246"/>
      <c r="M1058" s="246"/>
      <c r="N1058" s="247"/>
      <c r="O1058" s="247"/>
      <c r="P1058" s="248"/>
      <c r="Q1058" s="248"/>
      <c r="R1058" s="295"/>
      <c r="S1058" s="295"/>
      <c r="T1058" s="295"/>
      <c r="V1058" s="251"/>
      <c r="W1058" s="251"/>
      <c r="X1058" s="252"/>
      <c r="Y1058" s="253"/>
      <c r="Z1058" s="254"/>
      <c r="AA1058" s="254"/>
      <c r="AB1058" s="255"/>
      <c r="AC1058" s="255"/>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c r="BH1058" s="241"/>
      <c r="BI1058" s="241"/>
      <c r="BJ1058" s="241"/>
      <c r="BK1058" s="241"/>
      <c r="BL1058" s="241"/>
      <c r="BM1058" s="241"/>
      <c r="BN1058" s="241"/>
      <c r="BO1058" s="241"/>
      <c r="BP1058" s="241"/>
      <c r="BQ1058" s="241"/>
      <c r="BR1058" s="241"/>
      <c r="BS1058" s="241"/>
      <c r="BT1058" s="241"/>
      <c r="BU1058" s="241"/>
      <c r="BV1058" s="241"/>
      <c r="BW1058" s="241"/>
      <c r="BX1058" s="241"/>
      <c r="BY1058" s="241"/>
      <c r="BZ1058" s="241"/>
      <c r="CA1058" s="241"/>
      <c r="CB1058" s="241"/>
      <c r="CC1058" s="241"/>
      <c r="CD1058" s="241"/>
      <c r="CE1058" s="241"/>
      <c r="CF1058" s="241"/>
      <c r="CG1058" s="241"/>
      <c r="CH1058" s="241"/>
      <c r="CI1058" s="241"/>
      <c r="CJ1058" s="241"/>
      <c r="CK1058" s="241"/>
      <c r="CL1058" s="241"/>
      <c r="CM1058" s="241"/>
      <c r="CN1058" s="241"/>
      <c r="CO1058" s="241"/>
      <c r="CP1058" s="241"/>
      <c r="CQ1058" s="241"/>
      <c r="CR1058" s="241"/>
      <c r="CS1058" s="241"/>
      <c r="CT1058" s="241"/>
      <c r="CU1058" s="241"/>
      <c r="CV1058" s="241"/>
      <c r="CW1058" s="241"/>
      <c r="CX1058" s="241"/>
      <c r="CY1058" s="241"/>
      <c r="CZ1058" s="241"/>
      <c r="DA1058" s="241"/>
      <c r="DB1058" s="241"/>
      <c r="DC1058" s="241"/>
      <c r="DD1058" s="241"/>
      <c r="DE1058" s="241"/>
      <c r="DF1058" s="241"/>
      <c r="DG1058" s="241"/>
      <c r="DH1058" s="241"/>
      <c r="DI1058" s="241"/>
      <c r="DJ1058" s="241"/>
      <c r="DK1058" s="241"/>
      <c r="DL1058" s="241"/>
      <c r="DM1058" s="241"/>
      <c r="DN1058" s="241"/>
      <c r="DO1058" s="241"/>
      <c r="DP1058" s="241"/>
      <c r="DQ1058" s="241"/>
      <c r="DR1058" s="241"/>
      <c r="DS1058" s="241"/>
      <c r="DT1058" s="241"/>
      <c r="DU1058" s="241"/>
      <c r="DV1058" s="241"/>
      <c r="DW1058" s="241"/>
      <c r="DX1058" s="241"/>
      <c r="DY1058" s="241"/>
      <c r="DZ1058" s="241"/>
      <c r="EA1058" s="241"/>
      <c r="EB1058" s="241"/>
      <c r="EC1058" s="241"/>
      <c r="ED1058" s="241"/>
      <c r="EE1058" s="241"/>
      <c r="EF1058" s="241"/>
      <c r="EG1058" s="241"/>
      <c r="EH1058" s="241"/>
      <c r="EI1058" s="241"/>
      <c r="EJ1058" s="241"/>
      <c r="EK1058" s="241"/>
      <c r="EL1058" s="241"/>
      <c r="EM1058" s="241"/>
      <c r="EN1058" s="241"/>
      <c r="EO1058" s="241"/>
      <c r="EP1058" s="241"/>
      <c r="EQ1058" s="241"/>
      <c r="ER1058" s="241"/>
      <c r="ES1058" s="241"/>
      <c r="ET1058" s="241"/>
      <c r="EU1058" s="241"/>
      <c r="EV1058" s="241"/>
      <c r="EW1058" s="241"/>
      <c r="EX1058" s="241"/>
      <c r="EY1058" s="241"/>
      <c r="EZ1058" s="241"/>
      <c r="FA1058" s="241"/>
      <c r="FB1058" s="241"/>
      <c r="FC1058" s="241"/>
      <c r="FD1058" s="241"/>
      <c r="FE1058" s="241"/>
      <c r="FF1058" s="241"/>
      <c r="FG1058" s="241"/>
      <c r="FH1058" s="241"/>
      <c r="FI1058" s="241"/>
      <c r="FJ1058" s="241"/>
      <c r="FK1058" s="241"/>
      <c r="FL1058" s="241"/>
      <c r="FM1058" s="241"/>
      <c r="FN1058" s="241"/>
      <c r="FO1058" s="241"/>
      <c r="FP1058" s="241"/>
      <c r="FQ1058" s="241"/>
      <c r="FR1058" s="241"/>
      <c r="FS1058" s="241"/>
      <c r="FT1058" s="241"/>
      <c r="FU1058" s="241"/>
      <c r="FV1058" s="241"/>
      <c r="FW1058" s="241"/>
      <c r="FX1058" s="241"/>
      <c r="FY1058" s="241"/>
      <c r="FZ1058" s="241"/>
      <c r="GA1058" s="241"/>
      <c r="GB1058" s="241"/>
      <c r="GC1058" s="241"/>
      <c r="GD1058" s="241"/>
      <c r="GE1058" s="241"/>
      <c r="GF1058" s="241"/>
      <c r="GG1058" s="241"/>
      <c r="GH1058" s="241"/>
      <c r="GI1058" s="241"/>
      <c r="GJ1058" s="241"/>
      <c r="GK1058" s="241"/>
      <c r="GL1058" s="241"/>
      <c r="GM1058" s="241"/>
      <c r="GN1058" s="241"/>
      <c r="GO1058" s="241"/>
      <c r="GP1058" s="241"/>
      <c r="GQ1058" s="241"/>
      <c r="GR1058" s="241"/>
      <c r="GS1058" s="241"/>
      <c r="GT1058" s="241"/>
      <c r="GU1058" s="241"/>
      <c r="GV1058" s="241"/>
      <c r="GW1058" s="241"/>
      <c r="GX1058" s="241"/>
      <c r="GY1058" s="241"/>
      <c r="GZ1058" s="241"/>
      <c r="HA1058" s="241"/>
      <c r="HB1058" s="241"/>
      <c r="HC1058" s="241"/>
      <c r="HD1058" s="241"/>
      <c r="HE1058" s="241"/>
      <c r="HF1058" s="241"/>
      <c r="HG1058" s="241"/>
      <c r="HH1058" s="241"/>
      <c r="HI1058" s="241"/>
      <c r="HJ1058" s="241"/>
      <c r="HK1058" s="241"/>
      <c r="HL1058" s="241"/>
      <c r="HM1058" s="241"/>
      <c r="HN1058" s="241"/>
      <c r="HO1058" s="241"/>
    </row>
    <row r="1059" spans="1:223" s="250" customFormat="1" ht="27.6" customHeight="1" x14ac:dyDescent="0.35">
      <c r="A1059" s="241"/>
      <c r="B1059" s="242"/>
      <c r="C1059" s="242"/>
      <c r="D1059" s="242"/>
      <c r="E1059" s="243"/>
      <c r="F1059" s="244"/>
      <c r="G1059" s="245"/>
      <c r="H1059" s="245"/>
      <c r="I1059" s="245"/>
      <c r="J1059" s="295"/>
      <c r="K1059" s="242"/>
      <c r="L1059" s="246"/>
      <c r="M1059" s="246"/>
      <c r="N1059" s="247"/>
      <c r="O1059" s="247"/>
      <c r="P1059" s="248"/>
      <c r="Q1059" s="248"/>
      <c r="R1059" s="295"/>
      <c r="S1059" s="295"/>
      <c r="T1059" s="295"/>
      <c r="V1059" s="251"/>
      <c r="W1059" s="251"/>
      <c r="X1059" s="252"/>
      <c r="Y1059" s="253"/>
      <c r="Z1059" s="254"/>
      <c r="AA1059" s="254"/>
      <c r="AB1059" s="255"/>
      <c r="AC1059" s="255"/>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c r="BH1059" s="241"/>
      <c r="BI1059" s="241"/>
      <c r="BJ1059" s="241"/>
      <c r="BK1059" s="241"/>
      <c r="BL1059" s="241"/>
      <c r="BM1059" s="241"/>
      <c r="BN1059" s="241"/>
      <c r="BO1059" s="241"/>
      <c r="BP1059" s="241"/>
      <c r="BQ1059" s="241"/>
      <c r="BR1059" s="241"/>
      <c r="BS1059" s="241"/>
      <c r="BT1059" s="241"/>
      <c r="BU1059" s="241"/>
      <c r="BV1059" s="241"/>
      <c r="BW1059" s="241"/>
      <c r="BX1059" s="241"/>
      <c r="BY1059" s="241"/>
      <c r="BZ1059" s="241"/>
      <c r="CA1059" s="241"/>
      <c r="CB1059" s="241"/>
      <c r="CC1059" s="241"/>
      <c r="CD1059" s="241"/>
      <c r="CE1059" s="241"/>
      <c r="CF1059" s="241"/>
      <c r="CG1059" s="241"/>
      <c r="CH1059" s="241"/>
      <c r="CI1059" s="241"/>
      <c r="CJ1059" s="241"/>
      <c r="CK1059" s="241"/>
      <c r="CL1059" s="241"/>
      <c r="CM1059" s="241"/>
      <c r="CN1059" s="241"/>
      <c r="CO1059" s="241"/>
      <c r="CP1059" s="241"/>
      <c r="CQ1059" s="241"/>
      <c r="CR1059" s="241"/>
      <c r="CS1059" s="241"/>
      <c r="CT1059" s="241"/>
      <c r="CU1059" s="241"/>
      <c r="CV1059" s="241"/>
      <c r="CW1059" s="241"/>
      <c r="CX1059" s="241"/>
      <c r="CY1059" s="241"/>
      <c r="CZ1059" s="241"/>
      <c r="DA1059" s="241"/>
      <c r="DB1059" s="241"/>
      <c r="DC1059" s="241"/>
      <c r="DD1059" s="241"/>
      <c r="DE1059" s="241"/>
      <c r="DF1059" s="241"/>
      <c r="DG1059" s="241"/>
      <c r="DH1059" s="241"/>
      <c r="DI1059" s="241"/>
      <c r="DJ1059" s="241"/>
      <c r="DK1059" s="241"/>
      <c r="DL1059" s="241"/>
      <c r="DM1059" s="241"/>
      <c r="DN1059" s="241"/>
      <c r="DO1059" s="241"/>
      <c r="DP1059" s="241"/>
      <c r="DQ1059" s="241"/>
      <c r="DR1059" s="241"/>
      <c r="DS1059" s="241"/>
      <c r="DT1059" s="241"/>
      <c r="DU1059" s="241"/>
      <c r="DV1059" s="241"/>
      <c r="DW1059" s="241"/>
      <c r="DX1059" s="241"/>
      <c r="DY1059" s="241"/>
      <c r="DZ1059" s="241"/>
      <c r="EA1059" s="241"/>
      <c r="EB1059" s="241"/>
      <c r="EC1059" s="241"/>
      <c r="ED1059" s="241"/>
      <c r="EE1059" s="241"/>
      <c r="EF1059" s="241"/>
      <c r="EG1059" s="241"/>
      <c r="EH1059" s="241"/>
      <c r="EI1059" s="241"/>
      <c r="EJ1059" s="241"/>
      <c r="EK1059" s="241"/>
      <c r="EL1059" s="241"/>
      <c r="EM1059" s="241"/>
      <c r="EN1059" s="241"/>
      <c r="EO1059" s="241"/>
      <c r="EP1059" s="241"/>
      <c r="EQ1059" s="241"/>
      <c r="ER1059" s="241"/>
      <c r="ES1059" s="241"/>
      <c r="ET1059" s="241"/>
      <c r="EU1059" s="241"/>
      <c r="EV1059" s="241"/>
      <c r="EW1059" s="241"/>
      <c r="EX1059" s="241"/>
      <c r="EY1059" s="241"/>
      <c r="EZ1059" s="241"/>
      <c r="FA1059" s="241"/>
      <c r="FB1059" s="241"/>
      <c r="FC1059" s="241"/>
      <c r="FD1059" s="241"/>
      <c r="FE1059" s="241"/>
      <c r="FF1059" s="241"/>
      <c r="FG1059" s="241"/>
      <c r="FH1059" s="241"/>
      <c r="FI1059" s="241"/>
      <c r="FJ1059" s="241"/>
      <c r="FK1059" s="241"/>
      <c r="FL1059" s="241"/>
      <c r="FM1059" s="241"/>
      <c r="FN1059" s="241"/>
      <c r="FO1059" s="241"/>
      <c r="FP1059" s="241"/>
      <c r="FQ1059" s="241"/>
      <c r="FR1059" s="241"/>
      <c r="FS1059" s="241"/>
      <c r="FT1059" s="241"/>
      <c r="FU1059" s="241"/>
      <c r="FV1059" s="241"/>
      <c r="FW1059" s="241"/>
      <c r="FX1059" s="241"/>
      <c r="FY1059" s="241"/>
      <c r="FZ1059" s="241"/>
      <c r="GA1059" s="241"/>
      <c r="GB1059" s="241"/>
      <c r="GC1059" s="241"/>
      <c r="GD1059" s="241"/>
      <c r="GE1059" s="241"/>
      <c r="GF1059" s="241"/>
      <c r="GG1059" s="241"/>
      <c r="GH1059" s="241"/>
      <c r="GI1059" s="241"/>
      <c r="GJ1059" s="241"/>
      <c r="GK1059" s="241"/>
      <c r="GL1059" s="241"/>
      <c r="GM1059" s="241"/>
      <c r="GN1059" s="241"/>
      <c r="GO1059" s="241"/>
      <c r="GP1059" s="241"/>
      <c r="GQ1059" s="241"/>
      <c r="GR1059" s="241"/>
      <c r="GS1059" s="241"/>
      <c r="GT1059" s="241"/>
      <c r="GU1059" s="241"/>
      <c r="GV1059" s="241"/>
      <c r="GW1059" s="241"/>
      <c r="GX1059" s="241"/>
      <c r="GY1059" s="241"/>
      <c r="GZ1059" s="241"/>
      <c r="HA1059" s="241"/>
      <c r="HB1059" s="241"/>
      <c r="HC1059" s="241"/>
      <c r="HD1059" s="241"/>
      <c r="HE1059" s="241"/>
      <c r="HF1059" s="241"/>
      <c r="HG1059" s="241"/>
      <c r="HH1059" s="241"/>
      <c r="HI1059" s="241"/>
      <c r="HJ1059" s="241"/>
      <c r="HK1059" s="241"/>
      <c r="HL1059" s="241"/>
      <c r="HM1059" s="241"/>
      <c r="HN1059" s="241"/>
      <c r="HO1059" s="241"/>
    </row>
    <row r="1060" spans="1:223" s="250" customFormat="1" ht="27.6" customHeight="1" x14ac:dyDescent="0.35">
      <c r="A1060" s="241"/>
      <c r="B1060" s="242"/>
      <c r="C1060" s="242"/>
      <c r="D1060" s="242"/>
      <c r="E1060" s="243"/>
      <c r="F1060" s="244"/>
      <c r="G1060" s="245"/>
      <c r="H1060" s="245"/>
      <c r="I1060" s="245"/>
      <c r="J1060" s="295"/>
      <c r="K1060" s="242"/>
      <c r="L1060" s="246"/>
      <c r="M1060" s="246"/>
      <c r="N1060" s="247"/>
      <c r="O1060" s="247"/>
      <c r="P1060" s="248"/>
      <c r="Q1060" s="248"/>
      <c r="R1060" s="295"/>
      <c r="S1060" s="295"/>
      <c r="T1060" s="295"/>
      <c r="V1060" s="251"/>
      <c r="W1060" s="251"/>
      <c r="X1060" s="252"/>
      <c r="Y1060" s="253"/>
      <c r="Z1060" s="254"/>
      <c r="AA1060" s="254"/>
      <c r="AB1060" s="255"/>
      <c r="AC1060" s="255"/>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c r="BH1060" s="241"/>
      <c r="BI1060" s="241"/>
      <c r="BJ1060" s="241"/>
      <c r="BK1060" s="241"/>
      <c r="BL1060" s="241"/>
      <c r="BM1060" s="241"/>
      <c r="BN1060" s="241"/>
      <c r="BO1060" s="241"/>
      <c r="BP1060" s="241"/>
      <c r="BQ1060" s="241"/>
      <c r="BR1060" s="241"/>
      <c r="BS1060" s="241"/>
      <c r="BT1060" s="241"/>
      <c r="BU1060" s="241"/>
      <c r="BV1060" s="241"/>
      <c r="BW1060" s="241"/>
      <c r="BX1060" s="241"/>
      <c r="BY1060" s="241"/>
      <c r="BZ1060" s="241"/>
      <c r="CA1060" s="241"/>
      <c r="CB1060" s="241"/>
      <c r="CC1060" s="241"/>
      <c r="CD1060" s="241"/>
      <c r="CE1060" s="241"/>
      <c r="CF1060" s="241"/>
      <c r="CG1060" s="241"/>
      <c r="CH1060" s="241"/>
      <c r="CI1060" s="241"/>
      <c r="CJ1060" s="241"/>
      <c r="CK1060" s="241"/>
      <c r="CL1060" s="241"/>
      <c r="CM1060" s="241"/>
      <c r="CN1060" s="241"/>
      <c r="CO1060" s="241"/>
      <c r="CP1060" s="241"/>
      <c r="CQ1060" s="241"/>
      <c r="CR1060" s="241"/>
      <c r="CS1060" s="241"/>
      <c r="CT1060" s="241"/>
      <c r="CU1060" s="241"/>
      <c r="CV1060" s="241"/>
      <c r="CW1060" s="241"/>
      <c r="CX1060" s="241"/>
      <c r="CY1060" s="241"/>
      <c r="CZ1060" s="241"/>
      <c r="DA1060" s="241"/>
      <c r="DB1060" s="241"/>
      <c r="DC1060" s="241"/>
      <c r="DD1060" s="241"/>
      <c r="DE1060" s="241"/>
      <c r="DF1060" s="241"/>
      <c r="DG1060" s="241"/>
      <c r="DH1060" s="241"/>
      <c r="DI1060" s="241"/>
      <c r="DJ1060" s="241"/>
      <c r="DK1060" s="241"/>
      <c r="DL1060" s="241"/>
      <c r="DM1060" s="241"/>
      <c r="DN1060" s="241"/>
      <c r="DO1060" s="241"/>
      <c r="DP1060" s="241"/>
      <c r="DQ1060" s="241"/>
      <c r="DR1060" s="241"/>
      <c r="DS1060" s="241"/>
      <c r="DT1060" s="241"/>
      <c r="DU1060" s="241"/>
      <c r="DV1060" s="241"/>
      <c r="DW1060" s="241"/>
      <c r="DX1060" s="241"/>
      <c r="DY1060" s="241"/>
      <c r="DZ1060" s="241"/>
      <c r="EA1060" s="241"/>
      <c r="EB1060" s="241"/>
      <c r="EC1060" s="241"/>
      <c r="ED1060" s="241"/>
      <c r="EE1060" s="241"/>
      <c r="EF1060" s="241"/>
      <c r="EG1060" s="241"/>
      <c r="EH1060" s="241"/>
      <c r="EI1060" s="241"/>
      <c r="EJ1060" s="241"/>
      <c r="EK1060" s="241"/>
      <c r="EL1060" s="241"/>
      <c r="EM1060" s="241"/>
      <c r="EN1060" s="241"/>
      <c r="EO1060" s="241"/>
      <c r="EP1060" s="241"/>
      <c r="EQ1060" s="241"/>
      <c r="ER1060" s="241"/>
      <c r="ES1060" s="241"/>
      <c r="ET1060" s="241"/>
      <c r="EU1060" s="241"/>
      <c r="EV1060" s="241"/>
      <c r="EW1060" s="241"/>
      <c r="EX1060" s="241"/>
      <c r="EY1060" s="241"/>
      <c r="EZ1060" s="241"/>
      <c r="FA1060" s="241"/>
      <c r="FB1060" s="241"/>
      <c r="FC1060" s="241"/>
      <c r="FD1060" s="241"/>
      <c r="FE1060" s="241"/>
      <c r="FF1060" s="241"/>
      <c r="FG1060" s="241"/>
      <c r="FH1060" s="241"/>
      <c r="FI1060" s="241"/>
      <c r="FJ1060" s="241"/>
      <c r="FK1060" s="241"/>
      <c r="FL1060" s="241"/>
      <c r="FM1060" s="241"/>
      <c r="FN1060" s="241"/>
      <c r="FO1060" s="241"/>
      <c r="FP1060" s="241"/>
      <c r="FQ1060" s="241"/>
      <c r="FR1060" s="241"/>
      <c r="FS1060" s="241"/>
      <c r="FT1060" s="241"/>
      <c r="FU1060" s="241"/>
      <c r="FV1060" s="241"/>
      <c r="FW1060" s="241"/>
      <c r="FX1060" s="241"/>
      <c r="FY1060" s="241"/>
      <c r="FZ1060" s="241"/>
      <c r="GA1060" s="241"/>
      <c r="GB1060" s="241"/>
      <c r="GC1060" s="241"/>
      <c r="GD1060" s="241"/>
      <c r="GE1060" s="241"/>
      <c r="GF1060" s="241"/>
      <c r="GG1060" s="241"/>
      <c r="GH1060" s="241"/>
      <c r="GI1060" s="241"/>
      <c r="GJ1060" s="241"/>
      <c r="GK1060" s="241"/>
      <c r="GL1060" s="241"/>
      <c r="GM1060" s="241"/>
      <c r="GN1060" s="241"/>
      <c r="GO1060" s="241"/>
      <c r="GP1060" s="241"/>
      <c r="GQ1060" s="241"/>
      <c r="GR1060" s="241"/>
      <c r="GS1060" s="241"/>
      <c r="GT1060" s="241"/>
      <c r="GU1060" s="241"/>
      <c r="GV1060" s="241"/>
      <c r="GW1060" s="241"/>
      <c r="GX1060" s="241"/>
      <c r="GY1060" s="241"/>
      <c r="GZ1060" s="241"/>
      <c r="HA1060" s="241"/>
      <c r="HB1060" s="241"/>
      <c r="HC1060" s="241"/>
      <c r="HD1060" s="241"/>
      <c r="HE1060" s="241"/>
      <c r="HF1060" s="241"/>
      <c r="HG1060" s="241"/>
      <c r="HH1060" s="241"/>
      <c r="HI1060" s="241"/>
      <c r="HJ1060" s="241"/>
      <c r="HK1060" s="241"/>
      <c r="HL1060" s="241"/>
      <c r="HM1060" s="241"/>
      <c r="HN1060" s="241"/>
      <c r="HO1060" s="241"/>
    </row>
    <row r="1061" spans="1:223" s="250" customFormat="1" ht="27.6" customHeight="1" x14ac:dyDescent="0.35">
      <c r="A1061" s="241"/>
      <c r="B1061" s="242"/>
      <c r="C1061" s="242"/>
      <c r="D1061" s="242"/>
      <c r="E1061" s="243"/>
      <c r="F1061" s="244"/>
      <c r="G1061" s="245"/>
      <c r="H1061" s="245"/>
      <c r="I1061" s="245"/>
      <c r="J1061" s="295"/>
      <c r="K1061" s="242"/>
      <c r="L1061" s="246"/>
      <c r="M1061" s="246"/>
      <c r="N1061" s="247"/>
      <c r="O1061" s="247"/>
      <c r="P1061" s="248"/>
      <c r="Q1061" s="248"/>
      <c r="R1061" s="295"/>
      <c r="S1061" s="295"/>
      <c r="T1061" s="295"/>
      <c r="V1061" s="251"/>
      <c r="W1061" s="251"/>
      <c r="X1061" s="252"/>
      <c r="Y1061" s="253"/>
      <c r="Z1061" s="254"/>
      <c r="AA1061" s="254"/>
      <c r="AB1061" s="255"/>
      <c r="AC1061" s="255"/>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c r="BH1061" s="241"/>
      <c r="BI1061" s="241"/>
      <c r="BJ1061" s="241"/>
      <c r="BK1061" s="241"/>
      <c r="BL1061" s="241"/>
      <c r="BM1061" s="241"/>
      <c r="BN1061" s="241"/>
      <c r="BO1061" s="241"/>
      <c r="BP1061" s="241"/>
      <c r="BQ1061" s="241"/>
      <c r="BR1061" s="241"/>
      <c r="BS1061" s="241"/>
      <c r="BT1061" s="241"/>
      <c r="BU1061" s="241"/>
      <c r="BV1061" s="241"/>
      <c r="BW1061" s="241"/>
      <c r="BX1061" s="241"/>
      <c r="BY1061" s="241"/>
      <c r="BZ1061" s="241"/>
      <c r="CA1061" s="241"/>
      <c r="CB1061" s="241"/>
      <c r="CC1061" s="241"/>
      <c r="CD1061" s="241"/>
      <c r="CE1061" s="241"/>
      <c r="CF1061" s="241"/>
      <c r="CG1061" s="241"/>
      <c r="CH1061" s="241"/>
      <c r="CI1061" s="241"/>
      <c r="CJ1061" s="241"/>
      <c r="CK1061" s="241"/>
      <c r="CL1061" s="241"/>
      <c r="CM1061" s="241"/>
      <c r="CN1061" s="241"/>
      <c r="CO1061" s="241"/>
      <c r="CP1061" s="241"/>
      <c r="CQ1061" s="241"/>
      <c r="CR1061" s="241"/>
      <c r="CS1061" s="241"/>
      <c r="CT1061" s="241"/>
      <c r="CU1061" s="241"/>
      <c r="CV1061" s="241"/>
      <c r="CW1061" s="241"/>
      <c r="CX1061" s="241"/>
      <c r="CY1061" s="241"/>
      <c r="CZ1061" s="241"/>
      <c r="DA1061" s="241"/>
      <c r="DB1061" s="241"/>
      <c r="DC1061" s="241"/>
      <c r="DD1061" s="241"/>
      <c r="DE1061" s="241"/>
      <c r="DF1061" s="241"/>
      <c r="DG1061" s="241"/>
      <c r="DH1061" s="241"/>
      <c r="DI1061" s="241"/>
      <c r="DJ1061" s="241"/>
      <c r="DK1061" s="241"/>
      <c r="DL1061" s="241"/>
      <c r="DM1061" s="241"/>
      <c r="DN1061" s="241"/>
      <c r="DO1061" s="241"/>
      <c r="DP1061" s="241"/>
      <c r="DQ1061" s="241"/>
      <c r="DR1061" s="241"/>
      <c r="DS1061" s="241"/>
      <c r="DT1061" s="241"/>
      <c r="DU1061" s="241"/>
      <c r="DV1061" s="241"/>
      <c r="DW1061" s="241"/>
      <c r="DX1061" s="241"/>
      <c r="DY1061" s="241"/>
      <c r="DZ1061" s="241"/>
      <c r="EA1061" s="241"/>
      <c r="EB1061" s="241"/>
      <c r="EC1061" s="241"/>
      <c r="ED1061" s="241"/>
      <c r="EE1061" s="241"/>
      <c r="EF1061" s="241"/>
      <c r="EG1061" s="241"/>
      <c r="EH1061" s="241"/>
      <c r="EI1061" s="241"/>
      <c r="EJ1061" s="241"/>
      <c r="EK1061" s="241"/>
      <c r="EL1061" s="241"/>
      <c r="EM1061" s="241"/>
      <c r="EN1061" s="241"/>
      <c r="EO1061" s="241"/>
      <c r="EP1061" s="241"/>
      <c r="EQ1061" s="241"/>
      <c r="ER1061" s="241"/>
      <c r="ES1061" s="241"/>
      <c r="ET1061" s="241"/>
      <c r="EU1061" s="241"/>
      <c r="EV1061" s="241"/>
      <c r="EW1061" s="241"/>
      <c r="EX1061" s="241"/>
      <c r="EY1061" s="241"/>
      <c r="EZ1061" s="241"/>
      <c r="FA1061" s="241"/>
      <c r="FB1061" s="241"/>
      <c r="FC1061" s="241"/>
      <c r="FD1061" s="241"/>
      <c r="FE1061" s="241"/>
      <c r="FF1061" s="241"/>
      <c r="FG1061" s="241"/>
      <c r="FH1061" s="241"/>
      <c r="FI1061" s="241"/>
      <c r="FJ1061" s="241"/>
      <c r="FK1061" s="241"/>
      <c r="FL1061" s="241"/>
      <c r="FM1061" s="241"/>
      <c r="FN1061" s="241"/>
      <c r="FO1061" s="241"/>
      <c r="FP1061" s="241"/>
      <c r="FQ1061" s="241"/>
      <c r="FR1061" s="241"/>
      <c r="FS1061" s="241"/>
      <c r="FT1061" s="241"/>
      <c r="FU1061" s="241"/>
      <c r="FV1061" s="241"/>
      <c r="FW1061" s="241"/>
      <c r="FX1061" s="241"/>
      <c r="FY1061" s="241"/>
      <c r="FZ1061" s="241"/>
      <c r="GA1061" s="241"/>
      <c r="GB1061" s="241"/>
      <c r="GC1061" s="241"/>
      <c r="GD1061" s="241"/>
      <c r="GE1061" s="241"/>
      <c r="GF1061" s="241"/>
      <c r="GG1061" s="241"/>
      <c r="GH1061" s="241"/>
      <c r="GI1061" s="241"/>
      <c r="GJ1061" s="241"/>
      <c r="GK1061" s="241"/>
      <c r="GL1061" s="241"/>
      <c r="GM1061" s="241"/>
      <c r="GN1061" s="241"/>
      <c r="GO1061" s="241"/>
      <c r="GP1061" s="241"/>
      <c r="GQ1061" s="241"/>
      <c r="GR1061" s="241"/>
      <c r="GS1061" s="241"/>
      <c r="GT1061" s="241"/>
      <c r="GU1061" s="241"/>
      <c r="GV1061" s="241"/>
      <c r="GW1061" s="241"/>
      <c r="GX1061" s="241"/>
      <c r="GY1061" s="241"/>
      <c r="GZ1061" s="241"/>
      <c r="HA1061" s="241"/>
      <c r="HB1061" s="241"/>
      <c r="HC1061" s="241"/>
      <c r="HD1061" s="241"/>
      <c r="HE1061" s="241"/>
      <c r="HF1061" s="241"/>
      <c r="HG1061" s="241"/>
      <c r="HH1061" s="241"/>
      <c r="HI1061" s="241"/>
      <c r="HJ1061" s="241"/>
      <c r="HK1061" s="241"/>
      <c r="HL1061" s="241"/>
      <c r="HM1061" s="241"/>
      <c r="HN1061" s="241"/>
      <c r="HO1061" s="241"/>
    </row>
    <row r="1062" spans="1:223" s="250" customFormat="1" ht="27.6" customHeight="1" x14ac:dyDescent="0.35">
      <c r="A1062" s="241"/>
      <c r="B1062" s="242"/>
      <c r="C1062" s="242"/>
      <c r="D1062" s="242"/>
      <c r="E1062" s="243"/>
      <c r="F1062" s="244"/>
      <c r="G1062" s="245"/>
      <c r="H1062" s="245"/>
      <c r="I1062" s="245"/>
      <c r="J1062" s="295"/>
      <c r="K1062" s="242"/>
      <c r="L1062" s="246"/>
      <c r="M1062" s="246"/>
      <c r="N1062" s="247"/>
      <c r="O1062" s="247"/>
      <c r="P1062" s="248"/>
      <c r="Q1062" s="248"/>
      <c r="R1062" s="295"/>
      <c r="S1062" s="295"/>
      <c r="T1062" s="295"/>
      <c r="V1062" s="251"/>
      <c r="W1062" s="251"/>
      <c r="X1062" s="252"/>
      <c r="Y1062" s="253"/>
      <c r="Z1062" s="254"/>
      <c r="AA1062" s="254"/>
      <c r="AB1062" s="255"/>
      <c r="AC1062" s="255"/>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c r="BH1062" s="241"/>
      <c r="BI1062" s="241"/>
      <c r="BJ1062" s="241"/>
      <c r="BK1062" s="241"/>
      <c r="BL1062" s="241"/>
      <c r="BM1062" s="241"/>
      <c r="BN1062" s="241"/>
      <c r="BO1062" s="241"/>
      <c r="BP1062" s="241"/>
      <c r="BQ1062" s="241"/>
      <c r="BR1062" s="241"/>
      <c r="BS1062" s="241"/>
      <c r="BT1062" s="241"/>
      <c r="BU1062" s="241"/>
      <c r="BV1062" s="241"/>
      <c r="BW1062" s="241"/>
      <c r="BX1062" s="241"/>
      <c r="BY1062" s="241"/>
      <c r="BZ1062" s="241"/>
      <c r="CA1062" s="241"/>
      <c r="CB1062" s="241"/>
      <c r="CC1062" s="241"/>
      <c r="CD1062" s="241"/>
      <c r="CE1062" s="241"/>
      <c r="CF1062" s="241"/>
      <c r="CG1062" s="241"/>
      <c r="CH1062" s="241"/>
      <c r="CI1062" s="241"/>
      <c r="CJ1062" s="241"/>
      <c r="CK1062" s="241"/>
      <c r="CL1062" s="241"/>
      <c r="CM1062" s="241"/>
      <c r="CN1062" s="241"/>
      <c r="CO1062" s="241"/>
      <c r="CP1062" s="241"/>
      <c r="CQ1062" s="241"/>
      <c r="CR1062" s="241"/>
      <c r="CS1062" s="241"/>
      <c r="CT1062" s="241"/>
      <c r="CU1062" s="241"/>
      <c r="CV1062" s="241"/>
      <c r="CW1062" s="241"/>
      <c r="CX1062" s="241"/>
      <c r="CY1062" s="241"/>
      <c r="CZ1062" s="241"/>
      <c r="DA1062" s="241"/>
      <c r="DB1062" s="241"/>
      <c r="DC1062" s="241"/>
      <c r="DD1062" s="241"/>
      <c r="DE1062" s="241"/>
      <c r="DF1062" s="241"/>
      <c r="DG1062" s="241"/>
      <c r="DH1062" s="241"/>
      <c r="DI1062" s="241"/>
      <c r="DJ1062" s="241"/>
      <c r="DK1062" s="241"/>
      <c r="DL1062" s="241"/>
      <c r="DM1062" s="241"/>
      <c r="DN1062" s="241"/>
      <c r="DO1062" s="241"/>
      <c r="DP1062" s="241"/>
      <c r="DQ1062" s="241"/>
      <c r="DR1062" s="241"/>
      <c r="DS1062" s="241"/>
      <c r="DT1062" s="241"/>
      <c r="DU1062" s="241"/>
      <c r="DV1062" s="241"/>
      <c r="DW1062" s="241"/>
      <c r="DX1062" s="241"/>
      <c r="DY1062" s="241"/>
      <c r="DZ1062" s="241"/>
      <c r="EA1062" s="241"/>
      <c r="EB1062" s="241"/>
      <c r="EC1062" s="241"/>
      <c r="ED1062" s="241"/>
      <c r="EE1062" s="241"/>
      <c r="EF1062" s="241"/>
      <c r="EG1062" s="241"/>
      <c r="EH1062" s="241"/>
      <c r="EI1062" s="241"/>
      <c r="EJ1062" s="241"/>
      <c r="EK1062" s="241"/>
      <c r="EL1062" s="241"/>
      <c r="EM1062" s="241"/>
      <c r="EN1062" s="241"/>
      <c r="EO1062" s="241"/>
      <c r="EP1062" s="241"/>
      <c r="EQ1062" s="241"/>
      <c r="ER1062" s="241"/>
      <c r="ES1062" s="241"/>
      <c r="ET1062" s="241"/>
      <c r="EU1062" s="241"/>
      <c r="EV1062" s="241"/>
      <c r="EW1062" s="241"/>
      <c r="EX1062" s="241"/>
      <c r="EY1062" s="241"/>
      <c r="EZ1062" s="241"/>
      <c r="FA1062" s="241"/>
      <c r="FB1062" s="241"/>
      <c r="FC1062" s="241"/>
      <c r="FD1062" s="241"/>
      <c r="FE1062" s="241"/>
      <c r="FF1062" s="241"/>
      <c r="FG1062" s="241"/>
      <c r="FH1062" s="241"/>
      <c r="FI1062" s="241"/>
      <c r="FJ1062" s="241"/>
      <c r="FK1062" s="241"/>
      <c r="FL1062" s="241"/>
      <c r="FM1062" s="241"/>
      <c r="FN1062" s="241"/>
      <c r="FO1062" s="241"/>
      <c r="FP1062" s="241"/>
      <c r="FQ1062" s="241"/>
      <c r="FR1062" s="241"/>
      <c r="FS1062" s="241"/>
      <c r="FT1062" s="241"/>
      <c r="FU1062" s="241"/>
      <c r="FV1062" s="241"/>
      <c r="FW1062" s="241"/>
      <c r="FX1062" s="241"/>
      <c r="FY1062" s="241"/>
      <c r="FZ1062" s="241"/>
      <c r="GA1062" s="241"/>
      <c r="GB1062" s="241"/>
      <c r="GC1062" s="241"/>
      <c r="GD1062" s="241"/>
      <c r="GE1062" s="241"/>
      <c r="GF1062" s="241"/>
      <c r="GG1062" s="241"/>
      <c r="GH1062" s="241"/>
      <c r="GI1062" s="241"/>
      <c r="GJ1062" s="241"/>
      <c r="GK1062" s="241"/>
      <c r="GL1062" s="241"/>
      <c r="GM1062" s="241"/>
      <c r="GN1062" s="241"/>
      <c r="GO1062" s="241"/>
      <c r="GP1062" s="241"/>
      <c r="GQ1062" s="241"/>
      <c r="GR1062" s="241"/>
      <c r="GS1062" s="241"/>
      <c r="GT1062" s="241"/>
      <c r="GU1062" s="241"/>
      <c r="GV1062" s="241"/>
      <c r="GW1062" s="241"/>
      <c r="GX1062" s="241"/>
      <c r="GY1062" s="241"/>
      <c r="GZ1062" s="241"/>
      <c r="HA1062" s="241"/>
      <c r="HB1062" s="241"/>
      <c r="HC1062" s="241"/>
      <c r="HD1062" s="241"/>
      <c r="HE1062" s="241"/>
      <c r="HF1062" s="241"/>
      <c r="HG1062" s="241"/>
      <c r="HH1062" s="241"/>
      <c r="HI1062" s="241"/>
      <c r="HJ1062" s="241"/>
      <c r="HK1062" s="241"/>
      <c r="HL1062" s="241"/>
      <c r="HM1062" s="241"/>
      <c r="HN1062" s="241"/>
      <c r="HO1062" s="241"/>
    </row>
    <row r="1063" spans="1:223" s="250" customFormat="1" ht="27.6" customHeight="1" x14ac:dyDescent="0.35">
      <c r="A1063" s="241"/>
      <c r="B1063" s="242"/>
      <c r="C1063" s="242"/>
      <c r="D1063" s="242"/>
      <c r="E1063" s="243"/>
      <c r="F1063" s="244"/>
      <c r="G1063" s="245"/>
      <c r="H1063" s="245"/>
      <c r="I1063" s="245"/>
      <c r="J1063" s="295"/>
      <c r="K1063" s="242"/>
      <c r="L1063" s="246"/>
      <c r="M1063" s="246"/>
      <c r="N1063" s="247"/>
      <c r="O1063" s="247"/>
      <c r="P1063" s="248"/>
      <c r="Q1063" s="248"/>
      <c r="R1063" s="295"/>
      <c r="S1063" s="295"/>
      <c r="T1063" s="295"/>
      <c r="V1063" s="251"/>
      <c r="W1063" s="251"/>
      <c r="X1063" s="252"/>
      <c r="Y1063" s="253"/>
      <c r="Z1063" s="254"/>
      <c r="AA1063" s="254"/>
      <c r="AB1063" s="255"/>
      <c r="AC1063" s="255"/>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c r="BH1063" s="241"/>
      <c r="BI1063" s="241"/>
      <c r="BJ1063" s="241"/>
      <c r="BK1063" s="241"/>
      <c r="BL1063" s="241"/>
      <c r="BM1063" s="241"/>
      <c r="BN1063" s="241"/>
      <c r="BO1063" s="241"/>
      <c r="BP1063" s="241"/>
      <c r="BQ1063" s="241"/>
      <c r="BR1063" s="241"/>
      <c r="BS1063" s="241"/>
      <c r="BT1063" s="241"/>
      <c r="BU1063" s="241"/>
      <c r="BV1063" s="241"/>
      <c r="BW1063" s="241"/>
      <c r="BX1063" s="241"/>
      <c r="BY1063" s="241"/>
      <c r="BZ1063" s="241"/>
      <c r="CA1063" s="241"/>
      <c r="CB1063" s="241"/>
      <c r="CC1063" s="241"/>
      <c r="CD1063" s="241"/>
      <c r="CE1063" s="241"/>
      <c r="CF1063" s="241"/>
      <c r="CG1063" s="241"/>
      <c r="CH1063" s="241"/>
      <c r="CI1063" s="241"/>
      <c r="CJ1063" s="241"/>
      <c r="CK1063" s="241"/>
      <c r="CL1063" s="241"/>
      <c r="CM1063" s="241"/>
      <c r="CN1063" s="241"/>
      <c r="CO1063" s="241"/>
      <c r="CP1063" s="241"/>
      <c r="CQ1063" s="241"/>
      <c r="CR1063" s="241"/>
      <c r="CS1063" s="241"/>
      <c r="CT1063" s="241"/>
      <c r="CU1063" s="241"/>
      <c r="CV1063" s="241"/>
      <c r="CW1063" s="241"/>
      <c r="CX1063" s="241"/>
      <c r="CY1063" s="241"/>
      <c r="CZ1063" s="241"/>
      <c r="DA1063" s="241"/>
      <c r="DB1063" s="241"/>
      <c r="DC1063" s="241"/>
      <c r="DD1063" s="241"/>
      <c r="DE1063" s="241"/>
      <c r="DF1063" s="241"/>
      <c r="DG1063" s="241"/>
      <c r="DH1063" s="241"/>
      <c r="DI1063" s="241"/>
      <c r="DJ1063" s="241"/>
      <c r="DK1063" s="241"/>
      <c r="DL1063" s="241"/>
      <c r="DM1063" s="241"/>
      <c r="DN1063" s="241"/>
      <c r="DO1063" s="241"/>
      <c r="DP1063" s="241"/>
      <c r="DQ1063" s="241"/>
      <c r="DR1063" s="241"/>
      <c r="DS1063" s="241"/>
      <c r="DT1063" s="241"/>
      <c r="DU1063" s="241"/>
      <c r="DV1063" s="241"/>
      <c r="DW1063" s="241"/>
      <c r="DX1063" s="241"/>
      <c r="DY1063" s="241"/>
      <c r="DZ1063" s="241"/>
      <c r="EA1063" s="241"/>
      <c r="EB1063" s="241"/>
      <c r="EC1063" s="241"/>
      <c r="ED1063" s="241"/>
      <c r="EE1063" s="241"/>
      <c r="EF1063" s="241"/>
      <c r="EG1063" s="241"/>
      <c r="EH1063" s="241"/>
      <c r="EI1063" s="241"/>
      <c r="EJ1063" s="241"/>
      <c r="EK1063" s="241"/>
      <c r="EL1063" s="241"/>
      <c r="EM1063" s="241"/>
      <c r="EN1063" s="241"/>
      <c r="EO1063" s="241"/>
      <c r="EP1063" s="241"/>
      <c r="EQ1063" s="241"/>
      <c r="ER1063" s="241"/>
      <c r="ES1063" s="241"/>
      <c r="ET1063" s="241"/>
      <c r="EU1063" s="241"/>
      <c r="EV1063" s="241"/>
      <c r="EW1063" s="241"/>
      <c r="EX1063" s="241"/>
      <c r="EY1063" s="241"/>
      <c r="EZ1063" s="241"/>
      <c r="FA1063" s="241"/>
      <c r="FB1063" s="241"/>
      <c r="FC1063" s="241"/>
      <c r="FD1063" s="241"/>
      <c r="FE1063" s="241"/>
      <c r="FF1063" s="241"/>
      <c r="FG1063" s="241"/>
      <c r="FH1063" s="241"/>
      <c r="FI1063" s="241"/>
      <c r="FJ1063" s="241"/>
      <c r="FK1063" s="241"/>
      <c r="FL1063" s="241"/>
      <c r="FM1063" s="241"/>
      <c r="FN1063" s="241"/>
      <c r="FO1063" s="241"/>
      <c r="FP1063" s="241"/>
      <c r="FQ1063" s="241"/>
      <c r="FR1063" s="241"/>
      <c r="FS1063" s="241"/>
      <c r="FT1063" s="241"/>
      <c r="FU1063" s="241"/>
      <c r="FV1063" s="241"/>
      <c r="FW1063" s="241"/>
      <c r="FX1063" s="241"/>
      <c r="FY1063" s="241"/>
      <c r="FZ1063" s="241"/>
      <c r="GA1063" s="241"/>
      <c r="GB1063" s="241"/>
      <c r="GC1063" s="241"/>
      <c r="GD1063" s="241"/>
      <c r="GE1063" s="241"/>
      <c r="GF1063" s="241"/>
      <c r="GG1063" s="241"/>
      <c r="GH1063" s="241"/>
      <c r="GI1063" s="241"/>
      <c r="GJ1063" s="241"/>
      <c r="GK1063" s="241"/>
      <c r="GL1063" s="241"/>
      <c r="GM1063" s="241"/>
      <c r="GN1063" s="241"/>
      <c r="GO1063" s="241"/>
      <c r="GP1063" s="241"/>
      <c r="GQ1063" s="241"/>
      <c r="GR1063" s="241"/>
      <c r="GS1063" s="241"/>
      <c r="GT1063" s="241"/>
      <c r="GU1063" s="241"/>
      <c r="GV1063" s="241"/>
      <c r="GW1063" s="241"/>
      <c r="GX1063" s="241"/>
      <c r="GY1063" s="241"/>
      <c r="GZ1063" s="241"/>
      <c r="HA1063" s="241"/>
      <c r="HB1063" s="241"/>
      <c r="HC1063" s="241"/>
      <c r="HD1063" s="241"/>
      <c r="HE1063" s="241"/>
      <c r="HF1063" s="241"/>
      <c r="HG1063" s="241"/>
      <c r="HH1063" s="241"/>
      <c r="HI1063" s="241"/>
      <c r="HJ1063" s="241"/>
      <c r="HK1063" s="241"/>
      <c r="HL1063" s="241"/>
      <c r="HM1063" s="241"/>
      <c r="HN1063" s="241"/>
      <c r="HO1063" s="241"/>
    </row>
    <row r="1064" spans="1:223" s="250" customFormat="1" ht="27.6" customHeight="1" x14ac:dyDescent="0.35">
      <c r="A1064" s="241"/>
      <c r="B1064" s="242"/>
      <c r="C1064" s="242"/>
      <c r="D1064" s="242"/>
      <c r="E1064" s="243"/>
      <c r="F1064" s="244"/>
      <c r="G1064" s="245"/>
      <c r="H1064" s="245"/>
      <c r="I1064" s="245"/>
      <c r="J1064" s="295"/>
      <c r="K1064" s="242"/>
      <c r="L1064" s="246"/>
      <c r="M1064" s="246"/>
      <c r="N1064" s="247"/>
      <c r="O1064" s="247"/>
      <c r="P1064" s="248"/>
      <c r="Q1064" s="248"/>
      <c r="R1064" s="295"/>
      <c r="S1064" s="295"/>
      <c r="T1064" s="295"/>
      <c r="V1064" s="251"/>
      <c r="W1064" s="251"/>
      <c r="X1064" s="252"/>
      <c r="Y1064" s="253"/>
      <c r="Z1064" s="254"/>
      <c r="AA1064" s="254"/>
      <c r="AB1064" s="255"/>
      <c r="AC1064" s="255"/>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c r="BH1064" s="241"/>
      <c r="BI1064" s="241"/>
      <c r="BJ1064" s="241"/>
      <c r="BK1064" s="241"/>
      <c r="BL1064" s="241"/>
      <c r="BM1064" s="241"/>
      <c r="BN1064" s="241"/>
      <c r="BO1064" s="241"/>
      <c r="BP1064" s="241"/>
      <c r="BQ1064" s="241"/>
      <c r="BR1064" s="241"/>
      <c r="BS1064" s="241"/>
      <c r="BT1064" s="241"/>
      <c r="BU1064" s="241"/>
      <c r="BV1064" s="241"/>
      <c r="BW1064" s="241"/>
      <c r="BX1064" s="241"/>
      <c r="BY1064" s="241"/>
      <c r="BZ1064" s="241"/>
      <c r="CA1064" s="241"/>
      <c r="CB1064" s="241"/>
      <c r="CC1064" s="241"/>
      <c r="CD1064" s="241"/>
      <c r="CE1064" s="241"/>
      <c r="CF1064" s="241"/>
      <c r="CG1064" s="241"/>
      <c r="CH1064" s="241"/>
      <c r="CI1064" s="241"/>
      <c r="CJ1064" s="241"/>
      <c r="CK1064" s="241"/>
      <c r="CL1064" s="241"/>
      <c r="CM1064" s="241"/>
      <c r="CN1064" s="241"/>
      <c r="CO1064" s="241"/>
      <c r="CP1064" s="241"/>
      <c r="CQ1064" s="241"/>
      <c r="CR1064" s="241"/>
      <c r="CS1064" s="241"/>
      <c r="CT1064" s="241"/>
      <c r="CU1064" s="241"/>
      <c r="CV1064" s="241"/>
      <c r="CW1064" s="241"/>
      <c r="CX1064" s="241"/>
      <c r="CY1064" s="241"/>
      <c r="CZ1064" s="241"/>
      <c r="DA1064" s="241"/>
      <c r="DB1064" s="241"/>
      <c r="DC1064" s="241"/>
      <c r="DD1064" s="241"/>
      <c r="DE1064" s="241"/>
      <c r="DF1064" s="241"/>
      <c r="DG1064" s="241"/>
      <c r="DH1064" s="241"/>
      <c r="DI1064" s="241"/>
      <c r="DJ1064" s="241"/>
      <c r="DK1064" s="241"/>
      <c r="DL1064" s="241"/>
      <c r="DM1064" s="241"/>
      <c r="DN1064" s="241"/>
      <c r="DO1064" s="241"/>
      <c r="DP1064" s="241"/>
      <c r="DQ1064" s="241"/>
      <c r="DR1064" s="241"/>
      <c r="DS1064" s="241"/>
      <c r="DT1064" s="241"/>
      <c r="DU1064" s="241"/>
      <c r="DV1064" s="241"/>
      <c r="DW1064" s="241"/>
      <c r="DX1064" s="241"/>
      <c r="DY1064" s="241"/>
      <c r="DZ1064" s="241"/>
      <c r="EA1064" s="241"/>
      <c r="EB1064" s="241"/>
      <c r="EC1064" s="241"/>
      <c r="ED1064" s="241"/>
      <c r="EE1064" s="241"/>
      <c r="EF1064" s="241"/>
      <c r="EG1064" s="241"/>
      <c r="EH1064" s="241"/>
      <c r="EI1064" s="241"/>
      <c r="EJ1064" s="241"/>
      <c r="EK1064" s="241"/>
      <c r="EL1064" s="241"/>
      <c r="EM1064" s="241"/>
      <c r="EN1064" s="241"/>
      <c r="EO1064" s="241"/>
      <c r="EP1064" s="241"/>
      <c r="EQ1064" s="241"/>
      <c r="ER1064" s="241"/>
      <c r="ES1064" s="241"/>
      <c r="ET1064" s="241"/>
      <c r="EU1064" s="241"/>
      <c r="EV1064" s="241"/>
      <c r="EW1064" s="241"/>
      <c r="EX1064" s="241"/>
      <c r="EY1064" s="241"/>
      <c r="EZ1064" s="241"/>
      <c r="FA1064" s="241"/>
      <c r="FB1064" s="241"/>
      <c r="FC1064" s="241"/>
      <c r="FD1064" s="241"/>
      <c r="FE1064" s="241"/>
      <c r="FF1064" s="241"/>
      <c r="FG1064" s="241"/>
      <c r="FH1064" s="241"/>
      <c r="FI1064" s="241"/>
      <c r="FJ1064" s="241"/>
      <c r="FK1064" s="241"/>
      <c r="FL1064" s="241"/>
      <c r="FM1064" s="241"/>
      <c r="FN1064" s="241"/>
      <c r="FO1064" s="241"/>
      <c r="FP1064" s="241"/>
      <c r="FQ1064" s="241"/>
      <c r="FR1064" s="241"/>
      <c r="FS1064" s="241"/>
      <c r="FT1064" s="241"/>
      <c r="FU1064" s="241"/>
      <c r="FV1064" s="241"/>
      <c r="FW1064" s="241"/>
      <c r="FX1064" s="241"/>
      <c r="FY1064" s="241"/>
      <c r="FZ1064" s="241"/>
      <c r="GA1064" s="241"/>
      <c r="GB1064" s="241"/>
      <c r="GC1064" s="241"/>
      <c r="GD1064" s="241"/>
      <c r="GE1064" s="241"/>
      <c r="GF1064" s="241"/>
      <c r="GG1064" s="241"/>
      <c r="GH1064" s="241"/>
      <c r="GI1064" s="241"/>
      <c r="GJ1064" s="241"/>
      <c r="GK1064" s="241"/>
      <c r="GL1064" s="241"/>
      <c r="GM1064" s="241"/>
      <c r="GN1064" s="241"/>
      <c r="GO1064" s="241"/>
      <c r="GP1064" s="241"/>
      <c r="GQ1064" s="241"/>
      <c r="GR1064" s="241"/>
      <c r="GS1064" s="241"/>
      <c r="GT1064" s="241"/>
      <c r="GU1064" s="241"/>
      <c r="GV1064" s="241"/>
      <c r="GW1064" s="241"/>
      <c r="GX1064" s="241"/>
      <c r="GY1064" s="241"/>
      <c r="GZ1064" s="241"/>
      <c r="HA1064" s="241"/>
      <c r="HB1064" s="241"/>
      <c r="HC1064" s="241"/>
      <c r="HD1064" s="241"/>
      <c r="HE1064" s="241"/>
      <c r="HF1064" s="241"/>
      <c r="HG1064" s="241"/>
      <c r="HH1064" s="241"/>
      <c r="HI1064" s="241"/>
      <c r="HJ1064" s="241"/>
      <c r="HK1064" s="241"/>
      <c r="HL1064" s="241"/>
      <c r="HM1064" s="241"/>
      <c r="HN1064" s="241"/>
      <c r="HO1064" s="241"/>
    </row>
    <row r="1065" spans="1:223" s="250" customFormat="1" ht="27.6" customHeight="1" x14ac:dyDescent="0.35">
      <c r="A1065" s="241"/>
      <c r="B1065" s="242"/>
      <c r="C1065" s="242"/>
      <c r="D1065" s="242"/>
      <c r="E1065" s="243"/>
      <c r="F1065" s="244"/>
      <c r="G1065" s="245"/>
      <c r="H1065" s="245"/>
      <c r="I1065" s="245"/>
      <c r="J1065" s="295"/>
      <c r="K1065" s="242"/>
      <c r="L1065" s="246"/>
      <c r="M1065" s="246"/>
      <c r="N1065" s="247"/>
      <c r="O1065" s="247"/>
      <c r="P1065" s="248"/>
      <c r="Q1065" s="248"/>
      <c r="R1065" s="295"/>
      <c r="S1065" s="295"/>
      <c r="T1065" s="295"/>
      <c r="V1065" s="251"/>
      <c r="W1065" s="251"/>
      <c r="X1065" s="252"/>
      <c r="Y1065" s="253"/>
      <c r="Z1065" s="254"/>
      <c r="AA1065" s="254"/>
      <c r="AB1065" s="255"/>
      <c r="AC1065" s="255"/>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c r="BH1065" s="241"/>
      <c r="BI1065" s="241"/>
      <c r="BJ1065" s="241"/>
      <c r="BK1065" s="241"/>
      <c r="BL1065" s="241"/>
      <c r="BM1065" s="241"/>
      <c r="BN1065" s="241"/>
      <c r="BO1065" s="241"/>
      <c r="BP1065" s="241"/>
      <c r="BQ1065" s="241"/>
      <c r="BR1065" s="241"/>
      <c r="BS1065" s="241"/>
      <c r="BT1065" s="241"/>
      <c r="BU1065" s="241"/>
      <c r="BV1065" s="241"/>
      <c r="BW1065" s="241"/>
      <c r="BX1065" s="241"/>
      <c r="BY1065" s="241"/>
      <c r="BZ1065" s="241"/>
      <c r="CA1065" s="241"/>
      <c r="CB1065" s="241"/>
      <c r="CC1065" s="241"/>
      <c r="CD1065" s="241"/>
      <c r="CE1065" s="241"/>
      <c r="CF1065" s="241"/>
      <c r="CG1065" s="241"/>
      <c r="CH1065" s="241"/>
      <c r="CI1065" s="241"/>
      <c r="CJ1065" s="241"/>
      <c r="CK1065" s="241"/>
      <c r="CL1065" s="241"/>
      <c r="CM1065" s="241"/>
      <c r="CN1065" s="241"/>
      <c r="CO1065" s="241"/>
      <c r="CP1065" s="241"/>
      <c r="CQ1065" s="241"/>
      <c r="CR1065" s="241"/>
      <c r="CS1065" s="241"/>
      <c r="CT1065" s="241"/>
      <c r="CU1065" s="241"/>
      <c r="CV1065" s="241"/>
      <c r="CW1065" s="241"/>
      <c r="CX1065" s="241"/>
      <c r="CY1065" s="241"/>
      <c r="CZ1065" s="241"/>
      <c r="DA1065" s="241"/>
      <c r="DB1065" s="241"/>
      <c r="DC1065" s="241"/>
      <c r="DD1065" s="241"/>
      <c r="DE1065" s="241"/>
      <c r="DF1065" s="241"/>
      <c r="DG1065" s="241"/>
      <c r="DH1065" s="241"/>
      <c r="DI1065" s="241"/>
      <c r="DJ1065" s="241"/>
      <c r="DK1065" s="241"/>
      <c r="DL1065" s="241"/>
      <c r="DM1065" s="241"/>
      <c r="DN1065" s="241"/>
      <c r="DO1065" s="241"/>
      <c r="DP1065" s="241"/>
      <c r="DQ1065" s="241"/>
      <c r="DR1065" s="241"/>
      <c r="DS1065" s="241"/>
      <c r="DT1065" s="241"/>
      <c r="DU1065" s="241"/>
      <c r="DV1065" s="241"/>
      <c r="DW1065" s="241"/>
      <c r="DX1065" s="241"/>
      <c r="DY1065" s="241"/>
      <c r="DZ1065" s="241"/>
      <c r="EA1065" s="241"/>
      <c r="EB1065" s="241"/>
      <c r="EC1065" s="241"/>
      <c r="ED1065" s="241"/>
      <c r="EE1065" s="241"/>
      <c r="EF1065" s="241"/>
      <c r="EG1065" s="241"/>
      <c r="EH1065" s="241"/>
      <c r="EI1065" s="241"/>
      <c r="EJ1065" s="241"/>
      <c r="EK1065" s="241"/>
      <c r="EL1065" s="241"/>
      <c r="EM1065" s="241"/>
      <c r="EN1065" s="241"/>
      <c r="EO1065" s="241"/>
      <c r="EP1065" s="241"/>
      <c r="EQ1065" s="241"/>
      <c r="ER1065" s="241"/>
      <c r="ES1065" s="241"/>
      <c r="ET1065" s="241"/>
      <c r="EU1065" s="241"/>
      <c r="EV1065" s="241"/>
      <c r="EW1065" s="241"/>
      <c r="EX1065" s="241"/>
      <c r="EY1065" s="241"/>
      <c r="EZ1065" s="241"/>
      <c r="FA1065" s="241"/>
      <c r="FB1065" s="241"/>
      <c r="FC1065" s="241"/>
      <c r="FD1065" s="241"/>
      <c r="FE1065" s="241"/>
      <c r="FF1065" s="241"/>
      <c r="FG1065" s="241"/>
      <c r="FH1065" s="241"/>
      <c r="FI1065" s="241"/>
      <c r="FJ1065" s="241"/>
      <c r="FK1065" s="241"/>
      <c r="FL1065" s="241"/>
      <c r="FM1065" s="241"/>
      <c r="FN1065" s="241"/>
      <c r="FO1065" s="241"/>
      <c r="FP1065" s="241"/>
      <c r="FQ1065" s="241"/>
      <c r="FR1065" s="241"/>
      <c r="FS1065" s="241"/>
      <c r="FT1065" s="241"/>
      <c r="FU1065" s="241"/>
      <c r="FV1065" s="241"/>
      <c r="FW1065" s="241"/>
      <c r="FX1065" s="241"/>
      <c r="FY1065" s="241"/>
      <c r="FZ1065" s="241"/>
      <c r="GA1065" s="241"/>
      <c r="GB1065" s="241"/>
      <c r="GC1065" s="241"/>
      <c r="GD1065" s="241"/>
      <c r="GE1065" s="241"/>
      <c r="GF1065" s="241"/>
      <c r="GG1065" s="241"/>
      <c r="GH1065" s="241"/>
      <c r="GI1065" s="241"/>
      <c r="GJ1065" s="241"/>
      <c r="GK1065" s="241"/>
      <c r="GL1065" s="241"/>
      <c r="GM1065" s="241"/>
      <c r="GN1065" s="241"/>
      <c r="GO1065" s="241"/>
      <c r="GP1065" s="241"/>
      <c r="GQ1065" s="241"/>
      <c r="GR1065" s="241"/>
      <c r="GS1065" s="241"/>
      <c r="GT1065" s="241"/>
      <c r="GU1065" s="241"/>
      <c r="GV1065" s="241"/>
      <c r="GW1065" s="241"/>
      <c r="GX1065" s="241"/>
      <c r="GY1065" s="241"/>
      <c r="GZ1065" s="241"/>
      <c r="HA1065" s="241"/>
      <c r="HB1065" s="241"/>
      <c r="HC1065" s="241"/>
      <c r="HD1065" s="241"/>
      <c r="HE1065" s="241"/>
      <c r="HF1065" s="241"/>
      <c r="HG1065" s="241"/>
      <c r="HH1065" s="241"/>
      <c r="HI1065" s="241"/>
      <c r="HJ1065" s="241"/>
      <c r="HK1065" s="241"/>
      <c r="HL1065" s="241"/>
      <c r="HM1065" s="241"/>
      <c r="HN1065" s="241"/>
      <c r="HO1065" s="241"/>
    </row>
    <row r="1066" spans="1:223" s="250" customFormat="1" ht="27.6" customHeight="1" x14ac:dyDescent="0.35">
      <c r="A1066" s="241"/>
      <c r="B1066" s="242"/>
      <c r="C1066" s="242"/>
      <c r="D1066" s="242"/>
      <c r="E1066" s="243"/>
      <c r="F1066" s="244"/>
      <c r="G1066" s="245"/>
      <c r="H1066" s="245"/>
      <c r="I1066" s="245"/>
      <c r="J1066" s="295"/>
      <c r="K1066" s="242"/>
      <c r="L1066" s="246"/>
      <c r="M1066" s="246"/>
      <c r="N1066" s="247"/>
      <c r="O1066" s="247"/>
      <c r="P1066" s="248"/>
      <c r="Q1066" s="248"/>
      <c r="R1066" s="295"/>
      <c r="S1066" s="295"/>
      <c r="T1066" s="295"/>
      <c r="V1066" s="251"/>
      <c r="W1066" s="251"/>
      <c r="X1066" s="252"/>
      <c r="Y1066" s="253"/>
      <c r="Z1066" s="254"/>
      <c r="AA1066" s="254"/>
      <c r="AB1066" s="255"/>
      <c r="AC1066" s="255"/>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c r="BH1066" s="241"/>
      <c r="BI1066" s="241"/>
      <c r="BJ1066" s="241"/>
      <c r="BK1066" s="241"/>
      <c r="BL1066" s="241"/>
      <c r="BM1066" s="241"/>
      <c r="BN1066" s="241"/>
      <c r="BO1066" s="241"/>
      <c r="BP1066" s="241"/>
      <c r="BQ1066" s="241"/>
      <c r="BR1066" s="241"/>
      <c r="BS1066" s="241"/>
      <c r="BT1066" s="241"/>
      <c r="BU1066" s="241"/>
      <c r="BV1066" s="241"/>
      <c r="BW1066" s="241"/>
      <c r="BX1066" s="241"/>
      <c r="BY1066" s="241"/>
      <c r="BZ1066" s="241"/>
      <c r="CA1066" s="241"/>
      <c r="CB1066" s="241"/>
      <c r="CC1066" s="241"/>
      <c r="CD1066" s="241"/>
      <c r="CE1066" s="241"/>
      <c r="CF1066" s="241"/>
      <c r="CG1066" s="241"/>
      <c r="CH1066" s="241"/>
      <c r="CI1066" s="241"/>
      <c r="CJ1066" s="241"/>
      <c r="CK1066" s="241"/>
      <c r="CL1066" s="241"/>
      <c r="CM1066" s="241"/>
      <c r="CN1066" s="241"/>
      <c r="CO1066" s="241"/>
      <c r="CP1066" s="241"/>
      <c r="CQ1066" s="241"/>
      <c r="CR1066" s="241"/>
      <c r="CS1066" s="241"/>
      <c r="CT1066" s="241"/>
      <c r="CU1066" s="241"/>
      <c r="CV1066" s="241"/>
      <c r="CW1066" s="241"/>
      <c r="CX1066" s="241"/>
      <c r="CY1066" s="241"/>
      <c r="CZ1066" s="241"/>
      <c r="DA1066" s="241"/>
      <c r="DB1066" s="241"/>
      <c r="DC1066" s="241"/>
      <c r="DD1066" s="241"/>
      <c r="DE1066" s="241"/>
      <c r="DF1066" s="241"/>
      <c r="DG1066" s="241"/>
      <c r="DH1066" s="241"/>
      <c r="DI1066" s="241"/>
      <c r="DJ1066" s="241"/>
      <c r="DK1066" s="241"/>
      <c r="DL1066" s="241"/>
      <c r="DM1066" s="241"/>
      <c r="DN1066" s="241"/>
      <c r="DO1066" s="241"/>
      <c r="DP1066" s="241"/>
      <c r="DQ1066" s="241"/>
      <c r="DR1066" s="241"/>
      <c r="DS1066" s="241"/>
      <c r="DT1066" s="241"/>
      <c r="DU1066" s="241"/>
      <c r="DV1066" s="241"/>
      <c r="DW1066" s="241"/>
      <c r="DX1066" s="241"/>
      <c r="DY1066" s="241"/>
      <c r="DZ1066" s="241"/>
      <c r="EA1066" s="241"/>
      <c r="EB1066" s="241"/>
      <c r="EC1066" s="241"/>
      <c r="ED1066" s="241"/>
      <c r="EE1066" s="241"/>
      <c r="EF1066" s="241"/>
      <c r="EG1066" s="241"/>
      <c r="EH1066" s="241"/>
      <c r="EI1066" s="241"/>
      <c r="EJ1066" s="241"/>
      <c r="EK1066" s="241"/>
      <c r="EL1066" s="241"/>
      <c r="EM1066" s="241"/>
      <c r="EN1066" s="241"/>
      <c r="EO1066" s="241"/>
      <c r="EP1066" s="241"/>
      <c r="EQ1066" s="241"/>
      <c r="ER1066" s="241"/>
      <c r="ES1066" s="241"/>
      <c r="ET1066" s="241"/>
      <c r="EU1066" s="241"/>
      <c r="EV1066" s="241"/>
      <c r="EW1066" s="241"/>
      <c r="EX1066" s="241"/>
      <c r="EY1066" s="241"/>
      <c r="EZ1066" s="241"/>
      <c r="FA1066" s="241"/>
      <c r="FB1066" s="241"/>
      <c r="FC1066" s="241"/>
      <c r="FD1066" s="241"/>
      <c r="FE1066" s="241"/>
      <c r="FF1066" s="241"/>
      <c r="FG1066" s="241"/>
      <c r="FH1066" s="241"/>
      <c r="FI1066" s="241"/>
      <c r="FJ1066" s="241"/>
      <c r="FK1066" s="241"/>
      <c r="FL1066" s="241"/>
      <c r="FM1066" s="241"/>
      <c r="FN1066" s="241"/>
      <c r="FO1066" s="241"/>
      <c r="FP1066" s="241"/>
      <c r="FQ1066" s="241"/>
      <c r="FR1066" s="241"/>
      <c r="FS1066" s="241"/>
      <c r="FT1066" s="241"/>
      <c r="FU1066" s="241"/>
      <c r="FV1066" s="241"/>
      <c r="FW1066" s="241"/>
      <c r="FX1066" s="241"/>
      <c r="FY1066" s="241"/>
      <c r="FZ1066" s="241"/>
      <c r="GA1066" s="241"/>
      <c r="GB1066" s="241"/>
      <c r="GC1066" s="241"/>
      <c r="GD1066" s="241"/>
      <c r="GE1066" s="241"/>
      <c r="GF1066" s="241"/>
      <c r="GG1066" s="241"/>
      <c r="GH1066" s="241"/>
      <c r="GI1066" s="241"/>
      <c r="GJ1066" s="241"/>
      <c r="GK1066" s="241"/>
      <c r="GL1066" s="241"/>
      <c r="GM1066" s="241"/>
      <c r="GN1066" s="241"/>
      <c r="GO1066" s="241"/>
      <c r="GP1066" s="241"/>
      <c r="GQ1066" s="241"/>
      <c r="GR1066" s="241"/>
      <c r="GS1066" s="241"/>
      <c r="GT1066" s="241"/>
      <c r="GU1066" s="241"/>
      <c r="GV1066" s="241"/>
      <c r="GW1066" s="241"/>
      <c r="GX1066" s="241"/>
      <c r="GY1066" s="241"/>
      <c r="GZ1066" s="241"/>
      <c r="HA1066" s="241"/>
      <c r="HB1066" s="241"/>
      <c r="HC1066" s="241"/>
      <c r="HD1066" s="241"/>
      <c r="HE1066" s="241"/>
      <c r="HF1066" s="241"/>
      <c r="HG1066" s="241"/>
      <c r="HH1066" s="241"/>
      <c r="HI1066" s="241"/>
      <c r="HJ1066" s="241"/>
      <c r="HK1066" s="241"/>
      <c r="HL1066" s="241"/>
      <c r="HM1066" s="241"/>
      <c r="HN1066" s="241"/>
      <c r="HO1066" s="241"/>
    </row>
    <row r="1067" spans="1:223" s="250" customFormat="1" ht="27.6" customHeight="1" x14ac:dyDescent="0.35">
      <c r="A1067" s="241"/>
      <c r="B1067" s="242"/>
      <c r="C1067" s="242"/>
      <c r="D1067" s="242"/>
      <c r="E1067" s="243"/>
      <c r="F1067" s="244"/>
      <c r="G1067" s="245"/>
      <c r="H1067" s="245"/>
      <c r="I1067" s="245"/>
      <c r="J1067" s="295"/>
      <c r="K1067" s="242"/>
      <c r="L1067" s="246"/>
      <c r="M1067" s="246"/>
      <c r="N1067" s="247"/>
      <c r="O1067" s="247"/>
      <c r="P1067" s="248"/>
      <c r="Q1067" s="248"/>
      <c r="R1067" s="295"/>
      <c r="S1067" s="295"/>
      <c r="T1067" s="295"/>
      <c r="V1067" s="251"/>
      <c r="W1067" s="251"/>
      <c r="X1067" s="252"/>
      <c r="Y1067" s="253"/>
      <c r="Z1067" s="254"/>
      <c r="AA1067" s="254"/>
      <c r="AB1067" s="255"/>
      <c r="AC1067" s="255"/>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c r="BH1067" s="241"/>
      <c r="BI1067" s="241"/>
      <c r="BJ1067" s="241"/>
      <c r="BK1067" s="241"/>
      <c r="BL1067" s="241"/>
      <c r="BM1067" s="241"/>
      <c r="BN1067" s="241"/>
      <c r="BO1067" s="241"/>
      <c r="BP1067" s="241"/>
      <c r="BQ1067" s="241"/>
      <c r="BR1067" s="241"/>
      <c r="BS1067" s="241"/>
      <c r="BT1067" s="241"/>
      <c r="BU1067" s="241"/>
      <c r="BV1067" s="241"/>
      <c r="BW1067" s="241"/>
      <c r="BX1067" s="241"/>
      <c r="BY1067" s="241"/>
      <c r="BZ1067" s="241"/>
      <c r="CA1067" s="241"/>
      <c r="CB1067" s="241"/>
      <c r="CC1067" s="241"/>
      <c r="CD1067" s="241"/>
      <c r="CE1067" s="241"/>
      <c r="CF1067" s="241"/>
      <c r="CG1067" s="241"/>
      <c r="CH1067" s="241"/>
      <c r="CI1067" s="241"/>
      <c r="CJ1067" s="241"/>
      <c r="CK1067" s="241"/>
      <c r="CL1067" s="241"/>
      <c r="CM1067" s="241"/>
      <c r="CN1067" s="241"/>
      <c r="CO1067" s="241"/>
      <c r="CP1067" s="241"/>
      <c r="CQ1067" s="241"/>
      <c r="CR1067" s="241"/>
      <c r="CS1067" s="241"/>
      <c r="CT1067" s="241"/>
      <c r="CU1067" s="241"/>
      <c r="CV1067" s="241"/>
      <c r="CW1067" s="241"/>
      <c r="CX1067" s="241"/>
      <c r="CY1067" s="241"/>
      <c r="CZ1067" s="241"/>
      <c r="DA1067" s="241"/>
      <c r="DB1067" s="241"/>
      <c r="DC1067" s="241"/>
      <c r="DD1067" s="241"/>
      <c r="DE1067" s="241"/>
      <c r="DF1067" s="241"/>
      <c r="DG1067" s="241"/>
      <c r="DH1067" s="241"/>
      <c r="DI1067" s="241"/>
      <c r="DJ1067" s="241"/>
      <c r="DK1067" s="241"/>
      <c r="DL1067" s="241"/>
      <c r="DM1067" s="241"/>
      <c r="DN1067" s="241"/>
      <c r="DO1067" s="241"/>
      <c r="DP1067" s="241"/>
      <c r="DQ1067" s="241"/>
      <c r="DR1067" s="241"/>
      <c r="DS1067" s="241"/>
      <c r="DT1067" s="241"/>
      <c r="DU1067" s="241"/>
      <c r="DV1067" s="241"/>
      <c r="DW1067" s="241"/>
      <c r="DX1067" s="241"/>
      <c r="DY1067" s="241"/>
      <c r="DZ1067" s="241"/>
      <c r="EA1067" s="241"/>
      <c r="EB1067" s="241"/>
      <c r="EC1067" s="241"/>
      <c r="ED1067" s="241"/>
      <c r="EE1067" s="241"/>
      <c r="EF1067" s="241"/>
      <c r="EG1067" s="241"/>
      <c r="EH1067" s="241"/>
      <c r="EI1067" s="241"/>
      <c r="EJ1067" s="241"/>
      <c r="EK1067" s="241"/>
      <c r="EL1067" s="241"/>
      <c r="EM1067" s="241"/>
      <c r="EN1067" s="241"/>
      <c r="EO1067" s="241"/>
      <c r="EP1067" s="241"/>
      <c r="EQ1067" s="241"/>
      <c r="ER1067" s="241"/>
      <c r="ES1067" s="241"/>
      <c r="ET1067" s="241"/>
      <c r="EU1067" s="241"/>
      <c r="EV1067" s="241"/>
      <c r="EW1067" s="241"/>
      <c r="EX1067" s="241"/>
      <c r="EY1067" s="241"/>
      <c r="EZ1067" s="241"/>
      <c r="FA1067" s="241"/>
      <c r="FB1067" s="241"/>
      <c r="FC1067" s="241"/>
      <c r="FD1067" s="241"/>
      <c r="FE1067" s="241"/>
      <c r="FF1067" s="241"/>
      <c r="FG1067" s="241"/>
      <c r="FH1067" s="241"/>
      <c r="FI1067" s="241"/>
      <c r="FJ1067" s="241"/>
      <c r="FK1067" s="241"/>
      <c r="FL1067" s="241"/>
      <c r="FM1067" s="241"/>
      <c r="FN1067" s="241"/>
      <c r="FO1067" s="241"/>
      <c r="FP1067" s="241"/>
      <c r="FQ1067" s="241"/>
      <c r="FR1067" s="241"/>
      <c r="FS1067" s="241"/>
      <c r="FT1067" s="241"/>
      <c r="FU1067" s="241"/>
      <c r="FV1067" s="241"/>
      <c r="FW1067" s="241"/>
      <c r="FX1067" s="241"/>
      <c r="FY1067" s="241"/>
      <c r="FZ1067" s="241"/>
      <c r="GA1067" s="241"/>
      <c r="GB1067" s="241"/>
      <c r="GC1067" s="241"/>
      <c r="GD1067" s="241"/>
      <c r="GE1067" s="241"/>
      <c r="GF1067" s="241"/>
      <c r="GG1067" s="241"/>
      <c r="GH1067" s="241"/>
      <c r="GI1067" s="241"/>
      <c r="GJ1067" s="241"/>
      <c r="GK1067" s="241"/>
      <c r="GL1067" s="241"/>
      <c r="GM1067" s="241"/>
      <c r="GN1067" s="241"/>
      <c r="GO1067" s="241"/>
      <c r="GP1067" s="241"/>
      <c r="GQ1067" s="241"/>
      <c r="GR1067" s="241"/>
      <c r="GS1067" s="241"/>
      <c r="GT1067" s="241"/>
      <c r="GU1067" s="241"/>
      <c r="GV1067" s="241"/>
      <c r="GW1067" s="241"/>
      <c r="GX1067" s="241"/>
      <c r="GY1067" s="241"/>
      <c r="GZ1067" s="241"/>
      <c r="HA1067" s="241"/>
      <c r="HB1067" s="241"/>
      <c r="HC1067" s="241"/>
      <c r="HD1067" s="241"/>
      <c r="HE1067" s="241"/>
      <c r="HF1067" s="241"/>
      <c r="HG1067" s="241"/>
      <c r="HH1067" s="241"/>
      <c r="HI1067" s="241"/>
      <c r="HJ1067" s="241"/>
      <c r="HK1067" s="241"/>
      <c r="HL1067" s="241"/>
      <c r="HM1067" s="241"/>
      <c r="HN1067" s="241"/>
      <c r="HO1067" s="241"/>
    </row>
    <row r="1068" spans="1:223" s="250" customFormat="1" ht="27.6" customHeight="1" x14ac:dyDescent="0.35">
      <c r="A1068" s="241"/>
      <c r="B1068" s="242"/>
      <c r="C1068" s="242"/>
      <c r="D1068" s="242"/>
      <c r="E1068" s="243"/>
      <c r="F1068" s="244"/>
      <c r="G1068" s="245"/>
      <c r="H1068" s="245"/>
      <c r="I1068" s="245"/>
      <c r="J1068" s="295"/>
      <c r="K1068" s="242"/>
      <c r="L1068" s="246"/>
      <c r="M1068" s="246"/>
      <c r="N1068" s="247"/>
      <c r="O1068" s="247"/>
      <c r="P1068" s="248"/>
      <c r="Q1068" s="248"/>
      <c r="R1068" s="295"/>
      <c r="S1068" s="295"/>
      <c r="T1068" s="295"/>
      <c r="V1068" s="251"/>
      <c r="W1068" s="251"/>
      <c r="X1068" s="252"/>
      <c r="Y1068" s="253"/>
      <c r="Z1068" s="254"/>
      <c r="AA1068" s="254"/>
      <c r="AB1068" s="255"/>
      <c r="AC1068" s="255"/>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c r="BH1068" s="241"/>
      <c r="BI1068" s="241"/>
      <c r="BJ1068" s="241"/>
      <c r="BK1068" s="241"/>
      <c r="BL1068" s="241"/>
      <c r="BM1068" s="241"/>
      <c r="BN1068" s="241"/>
      <c r="BO1068" s="241"/>
      <c r="BP1068" s="241"/>
      <c r="BQ1068" s="241"/>
      <c r="BR1068" s="241"/>
      <c r="BS1068" s="241"/>
      <c r="BT1068" s="241"/>
      <c r="BU1068" s="241"/>
      <c r="BV1068" s="241"/>
      <c r="BW1068" s="241"/>
      <c r="BX1068" s="241"/>
      <c r="BY1068" s="241"/>
      <c r="BZ1068" s="241"/>
      <c r="CA1068" s="241"/>
      <c r="CB1068" s="241"/>
      <c r="CC1068" s="241"/>
      <c r="CD1068" s="241"/>
      <c r="CE1068" s="241"/>
      <c r="CF1068" s="241"/>
      <c r="CG1068" s="241"/>
      <c r="CH1068" s="241"/>
      <c r="CI1068" s="241"/>
      <c r="CJ1068" s="241"/>
      <c r="CK1068" s="241"/>
      <c r="CL1068" s="241"/>
      <c r="CM1068" s="241"/>
      <c r="CN1068" s="241"/>
      <c r="CO1068" s="241"/>
      <c r="CP1068" s="241"/>
      <c r="CQ1068" s="241"/>
      <c r="CR1068" s="241"/>
      <c r="CS1068" s="241"/>
      <c r="CT1068" s="241"/>
      <c r="CU1068" s="241"/>
      <c r="CV1068" s="241"/>
      <c r="CW1068" s="241"/>
      <c r="CX1068" s="241"/>
      <c r="CY1068" s="241"/>
      <c r="CZ1068" s="241"/>
      <c r="DA1068" s="241"/>
      <c r="DB1068" s="241"/>
      <c r="DC1068" s="241"/>
      <c r="DD1068" s="241"/>
      <c r="DE1068" s="241"/>
      <c r="DF1068" s="241"/>
      <c r="DG1068" s="241"/>
      <c r="DH1068" s="241"/>
      <c r="DI1068" s="241"/>
      <c r="DJ1068" s="241"/>
      <c r="DK1068" s="241"/>
      <c r="DL1068" s="241"/>
      <c r="DM1068" s="241"/>
      <c r="DN1068" s="241"/>
      <c r="DO1068" s="241"/>
      <c r="DP1068" s="241"/>
      <c r="DQ1068" s="241"/>
      <c r="DR1068" s="241"/>
      <c r="DS1068" s="241"/>
      <c r="DT1068" s="241"/>
      <c r="DU1068" s="241"/>
      <c r="DV1068" s="241"/>
      <c r="DW1068" s="241"/>
      <c r="DX1068" s="241"/>
      <c r="DY1068" s="241"/>
      <c r="DZ1068" s="241"/>
      <c r="EA1068" s="241"/>
      <c r="EB1068" s="241"/>
      <c r="EC1068" s="241"/>
      <c r="ED1068" s="241"/>
      <c r="EE1068" s="241"/>
      <c r="EF1068" s="241"/>
      <c r="EG1068" s="241"/>
      <c r="EH1068" s="241"/>
      <c r="EI1068" s="241"/>
      <c r="EJ1068" s="241"/>
      <c r="EK1068" s="241"/>
      <c r="EL1068" s="241"/>
      <c r="EM1068" s="241"/>
      <c r="EN1068" s="241"/>
      <c r="EO1068" s="241"/>
      <c r="EP1068" s="241"/>
      <c r="EQ1068" s="241"/>
      <c r="ER1068" s="241"/>
      <c r="ES1068" s="241"/>
      <c r="ET1068" s="241"/>
      <c r="EU1068" s="241"/>
      <c r="EV1068" s="241"/>
      <c r="EW1068" s="241"/>
      <c r="EX1068" s="241"/>
      <c r="EY1068" s="241"/>
      <c r="EZ1068" s="241"/>
      <c r="FA1068" s="241"/>
      <c r="FB1068" s="241"/>
      <c r="FC1068" s="241"/>
      <c r="FD1068" s="241"/>
      <c r="FE1068" s="241"/>
      <c r="FF1068" s="241"/>
      <c r="FG1068" s="241"/>
      <c r="FH1068" s="241"/>
      <c r="FI1068" s="241"/>
      <c r="FJ1068" s="241"/>
      <c r="FK1068" s="241"/>
      <c r="FL1068" s="241"/>
      <c r="FM1068" s="241"/>
      <c r="FN1068" s="241"/>
      <c r="FO1068" s="241"/>
      <c r="FP1068" s="241"/>
      <c r="FQ1068" s="241"/>
      <c r="FR1068" s="241"/>
      <c r="FS1068" s="241"/>
      <c r="FT1068" s="241"/>
      <c r="FU1068" s="241"/>
      <c r="FV1068" s="241"/>
      <c r="FW1068" s="241"/>
      <c r="FX1068" s="241"/>
      <c r="FY1068" s="241"/>
      <c r="FZ1068" s="241"/>
      <c r="GA1068" s="241"/>
      <c r="GB1068" s="241"/>
      <c r="GC1068" s="241"/>
      <c r="GD1068" s="241"/>
      <c r="GE1068" s="241"/>
      <c r="GF1068" s="241"/>
      <c r="GG1068" s="241"/>
      <c r="GH1068" s="241"/>
      <c r="GI1068" s="241"/>
      <c r="GJ1068" s="241"/>
      <c r="GK1068" s="241"/>
      <c r="GL1068" s="241"/>
      <c r="GM1068" s="241"/>
      <c r="GN1068" s="241"/>
      <c r="GO1068" s="241"/>
      <c r="GP1068" s="241"/>
      <c r="GQ1068" s="241"/>
      <c r="GR1068" s="241"/>
      <c r="GS1068" s="241"/>
      <c r="GT1068" s="241"/>
      <c r="GU1068" s="241"/>
      <c r="GV1068" s="241"/>
      <c r="GW1068" s="241"/>
      <c r="GX1068" s="241"/>
      <c r="GY1068" s="241"/>
      <c r="GZ1068" s="241"/>
      <c r="HA1068" s="241"/>
      <c r="HB1068" s="241"/>
      <c r="HC1068" s="241"/>
      <c r="HD1068" s="241"/>
      <c r="HE1068" s="241"/>
      <c r="HF1068" s="241"/>
      <c r="HG1068" s="241"/>
      <c r="HH1068" s="241"/>
      <c r="HI1068" s="241"/>
      <c r="HJ1068" s="241"/>
      <c r="HK1068" s="241"/>
      <c r="HL1068" s="241"/>
      <c r="HM1068" s="241"/>
      <c r="HN1068" s="241"/>
      <c r="HO1068" s="241"/>
    </row>
    <row r="1069" spans="1:223" s="250" customFormat="1" ht="27.6" customHeight="1" x14ac:dyDescent="0.35">
      <c r="A1069" s="241"/>
      <c r="B1069" s="242"/>
      <c r="C1069" s="242"/>
      <c r="D1069" s="242"/>
      <c r="E1069" s="243"/>
      <c r="F1069" s="244"/>
      <c r="G1069" s="245"/>
      <c r="H1069" s="245"/>
      <c r="I1069" s="245"/>
      <c r="J1069" s="554"/>
      <c r="K1069" s="242"/>
      <c r="L1069" s="246"/>
      <c r="M1069" s="246"/>
      <c r="N1069" s="247"/>
      <c r="O1069" s="247"/>
      <c r="P1069" s="248"/>
      <c r="Q1069" s="248"/>
      <c r="R1069" s="295"/>
      <c r="S1069" s="295"/>
      <c r="T1069" s="295"/>
      <c r="V1069" s="251"/>
      <c r="W1069" s="251"/>
      <c r="X1069" s="252"/>
      <c r="Y1069" s="253"/>
      <c r="Z1069" s="254"/>
      <c r="AA1069" s="254"/>
      <c r="AB1069" s="255"/>
      <c r="AC1069" s="255"/>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c r="BH1069" s="241"/>
      <c r="BI1069" s="241"/>
      <c r="BJ1069" s="241"/>
      <c r="BK1069" s="241"/>
      <c r="BL1069" s="241"/>
      <c r="BM1069" s="241"/>
      <c r="BN1069" s="241"/>
      <c r="BO1069" s="241"/>
      <c r="BP1069" s="241"/>
      <c r="BQ1069" s="241"/>
      <c r="BR1069" s="241"/>
      <c r="BS1069" s="241"/>
      <c r="BT1069" s="241"/>
      <c r="BU1069" s="241"/>
      <c r="BV1069" s="241"/>
      <c r="BW1069" s="241"/>
      <c r="BX1069" s="241"/>
      <c r="BY1069" s="241"/>
      <c r="BZ1069" s="241"/>
      <c r="CA1069" s="241"/>
      <c r="CB1069" s="241"/>
      <c r="CC1069" s="241"/>
      <c r="CD1069" s="241"/>
      <c r="CE1069" s="241"/>
      <c r="CF1069" s="241"/>
      <c r="CG1069" s="241"/>
      <c r="CH1069" s="241"/>
      <c r="CI1069" s="241"/>
      <c r="CJ1069" s="241"/>
      <c r="CK1069" s="241"/>
      <c r="CL1069" s="241"/>
      <c r="CM1069" s="241"/>
      <c r="CN1069" s="241"/>
      <c r="CO1069" s="241"/>
      <c r="CP1069" s="241"/>
      <c r="CQ1069" s="241"/>
      <c r="CR1069" s="241"/>
      <c r="CS1069" s="241"/>
      <c r="CT1069" s="241"/>
      <c r="CU1069" s="241"/>
      <c r="CV1069" s="241"/>
      <c r="CW1069" s="241"/>
      <c r="CX1069" s="241"/>
      <c r="CY1069" s="241"/>
      <c r="CZ1069" s="241"/>
      <c r="DA1069" s="241"/>
      <c r="DB1069" s="241"/>
      <c r="DC1069" s="241"/>
      <c r="DD1069" s="241"/>
      <c r="DE1069" s="241"/>
      <c r="DF1069" s="241"/>
      <c r="DG1069" s="241"/>
      <c r="DH1069" s="241"/>
      <c r="DI1069" s="241"/>
      <c r="DJ1069" s="241"/>
      <c r="DK1069" s="241"/>
      <c r="DL1069" s="241"/>
      <c r="DM1069" s="241"/>
      <c r="DN1069" s="241"/>
      <c r="DO1069" s="241"/>
      <c r="DP1069" s="241"/>
      <c r="DQ1069" s="241"/>
      <c r="DR1069" s="241"/>
      <c r="DS1069" s="241"/>
      <c r="DT1069" s="241"/>
      <c r="DU1069" s="241"/>
      <c r="DV1069" s="241"/>
      <c r="DW1069" s="241"/>
      <c r="DX1069" s="241"/>
      <c r="DY1069" s="241"/>
      <c r="DZ1069" s="241"/>
      <c r="EA1069" s="241"/>
      <c r="EB1069" s="241"/>
      <c r="EC1069" s="241"/>
      <c r="ED1069" s="241"/>
      <c r="EE1069" s="241"/>
      <c r="EF1069" s="241"/>
      <c r="EG1069" s="241"/>
      <c r="EH1069" s="241"/>
      <c r="EI1069" s="241"/>
      <c r="EJ1069" s="241"/>
      <c r="EK1069" s="241"/>
      <c r="EL1069" s="241"/>
      <c r="EM1069" s="241"/>
      <c r="EN1069" s="241"/>
      <c r="EO1069" s="241"/>
      <c r="EP1069" s="241"/>
      <c r="EQ1069" s="241"/>
      <c r="ER1069" s="241"/>
      <c r="ES1069" s="241"/>
      <c r="ET1069" s="241"/>
      <c r="EU1069" s="241"/>
      <c r="EV1069" s="241"/>
      <c r="EW1069" s="241"/>
      <c r="EX1069" s="241"/>
      <c r="EY1069" s="241"/>
      <c r="EZ1069" s="241"/>
      <c r="FA1069" s="241"/>
      <c r="FB1069" s="241"/>
      <c r="FC1069" s="241"/>
      <c r="FD1069" s="241"/>
      <c r="FE1069" s="241"/>
      <c r="FF1069" s="241"/>
      <c r="FG1069" s="241"/>
      <c r="FH1069" s="241"/>
      <c r="FI1069" s="241"/>
      <c r="FJ1069" s="241"/>
      <c r="FK1069" s="241"/>
      <c r="FL1069" s="241"/>
      <c r="FM1069" s="241"/>
      <c r="FN1069" s="241"/>
      <c r="FO1069" s="241"/>
      <c r="FP1069" s="241"/>
      <c r="FQ1069" s="241"/>
      <c r="FR1069" s="241"/>
      <c r="FS1069" s="241"/>
      <c r="FT1069" s="241"/>
      <c r="FU1069" s="241"/>
      <c r="FV1069" s="241"/>
      <c r="FW1069" s="241"/>
      <c r="FX1069" s="241"/>
      <c r="FY1069" s="241"/>
      <c r="FZ1069" s="241"/>
      <c r="GA1069" s="241"/>
      <c r="GB1069" s="241"/>
      <c r="GC1069" s="241"/>
      <c r="GD1069" s="241"/>
      <c r="GE1069" s="241"/>
      <c r="GF1069" s="241"/>
      <c r="GG1069" s="241"/>
      <c r="GH1069" s="241"/>
      <c r="GI1069" s="241"/>
      <c r="GJ1069" s="241"/>
      <c r="GK1069" s="241"/>
      <c r="GL1069" s="241"/>
      <c r="GM1069" s="241"/>
      <c r="GN1069" s="241"/>
      <c r="GO1069" s="241"/>
      <c r="GP1069" s="241"/>
      <c r="GQ1069" s="241"/>
      <c r="GR1069" s="241"/>
      <c r="GS1069" s="241"/>
      <c r="GT1069" s="241"/>
      <c r="GU1069" s="241"/>
      <c r="GV1069" s="241"/>
      <c r="GW1069" s="241"/>
      <c r="GX1069" s="241"/>
      <c r="GY1069" s="241"/>
      <c r="GZ1069" s="241"/>
      <c r="HA1069" s="241"/>
      <c r="HB1069" s="241"/>
      <c r="HC1069" s="241"/>
      <c r="HD1069" s="241"/>
      <c r="HE1069" s="241"/>
      <c r="HF1069" s="241"/>
      <c r="HG1069" s="241"/>
      <c r="HH1069" s="241"/>
      <c r="HI1069" s="241"/>
      <c r="HJ1069" s="241"/>
      <c r="HK1069" s="241"/>
      <c r="HL1069" s="241"/>
      <c r="HM1069" s="241"/>
      <c r="HN1069" s="241"/>
      <c r="HO1069" s="241"/>
    </row>
    <row r="1070" spans="1:223" s="250" customFormat="1" ht="27.6" customHeight="1" x14ac:dyDescent="0.35">
      <c r="A1070" s="241"/>
      <c r="B1070" s="242"/>
      <c r="C1070" s="242"/>
      <c r="D1070" s="242"/>
      <c r="E1070" s="243"/>
      <c r="F1070" s="244"/>
      <c r="G1070" s="245"/>
      <c r="H1070" s="245"/>
      <c r="I1070" s="245"/>
      <c r="J1070" s="295"/>
      <c r="K1070" s="242"/>
      <c r="L1070" s="246"/>
      <c r="M1070" s="246"/>
      <c r="N1070" s="247"/>
      <c r="O1070" s="247"/>
      <c r="P1070" s="248"/>
      <c r="Q1070" s="248"/>
      <c r="R1070" s="295"/>
      <c r="S1070" s="295"/>
      <c r="T1070" s="295"/>
      <c r="V1070" s="251"/>
      <c r="W1070" s="251"/>
      <c r="X1070" s="252"/>
      <c r="Y1070" s="253"/>
      <c r="Z1070" s="254"/>
      <c r="AA1070" s="254"/>
      <c r="AB1070" s="255"/>
      <c r="AC1070" s="255"/>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c r="BH1070" s="241"/>
      <c r="BI1070" s="241"/>
      <c r="BJ1070" s="241"/>
      <c r="BK1070" s="241"/>
      <c r="BL1070" s="241"/>
      <c r="BM1070" s="241"/>
      <c r="BN1070" s="241"/>
      <c r="BO1070" s="241"/>
      <c r="BP1070" s="241"/>
      <c r="BQ1070" s="241"/>
      <c r="BR1070" s="241"/>
      <c r="BS1070" s="241"/>
      <c r="BT1070" s="241"/>
      <c r="BU1070" s="241"/>
      <c r="BV1070" s="241"/>
      <c r="BW1070" s="241"/>
      <c r="BX1070" s="241"/>
      <c r="BY1070" s="241"/>
      <c r="BZ1070" s="241"/>
      <c r="CA1070" s="241"/>
      <c r="CB1070" s="241"/>
      <c r="CC1070" s="241"/>
      <c r="CD1070" s="241"/>
      <c r="CE1070" s="241"/>
      <c r="CF1070" s="241"/>
      <c r="CG1070" s="241"/>
      <c r="CH1070" s="241"/>
      <c r="CI1070" s="241"/>
      <c r="CJ1070" s="241"/>
      <c r="CK1070" s="241"/>
      <c r="CL1070" s="241"/>
      <c r="CM1070" s="241"/>
      <c r="CN1070" s="241"/>
      <c r="CO1070" s="241"/>
      <c r="CP1070" s="241"/>
      <c r="CQ1070" s="241"/>
      <c r="CR1070" s="241"/>
      <c r="CS1070" s="241"/>
      <c r="CT1070" s="241"/>
      <c r="CU1070" s="241"/>
      <c r="CV1070" s="241"/>
      <c r="CW1070" s="241"/>
      <c r="CX1070" s="241"/>
      <c r="CY1070" s="241"/>
      <c r="CZ1070" s="241"/>
      <c r="DA1070" s="241"/>
      <c r="DB1070" s="241"/>
      <c r="DC1070" s="241"/>
      <c r="DD1070" s="241"/>
      <c r="DE1070" s="241"/>
      <c r="DF1070" s="241"/>
      <c r="DG1070" s="241"/>
      <c r="DH1070" s="241"/>
      <c r="DI1070" s="241"/>
      <c r="DJ1070" s="241"/>
      <c r="DK1070" s="241"/>
      <c r="DL1070" s="241"/>
      <c r="DM1070" s="241"/>
      <c r="DN1070" s="241"/>
      <c r="DO1070" s="241"/>
      <c r="DP1070" s="241"/>
      <c r="DQ1070" s="241"/>
      <c r="DR1070" s="241"/>
      <c r="DS1070" s="241"/>
      <c r="DT1070" s="241"/>
      <c r="DU1070" s="241"/>
      <c r="DV1070" s="241"/>
      <c r="DW1070" s="241"/>
      <c r="DX1070" s="241"/>
      <c r="DY1070" s="241"/>
      <c r="DZ1070" s="241"/>
      <c r="EA1070" s="241"/>
      <c r="EB1070" s="241"/>
      <c r="EC1070" s="241"/>
      <c r="ED1070" s="241"/>
      <c r="EE1070" s="241"/>
      <c r="EF1070" s="241"/>
      <c r="EG1070" s="241"/>
      <c r="EH1070" s="241"/>
      <c r="EI1070" s="241"/>
      <c r="EJ1070" s="241"/>
      <c r="EK1070" s="241"/>
      <c r="EL1070" s="241"/>
      <c r="EM1070" s="241"/>
      <c r="EN1070" s="241"/>
      <c r="EO1070" s="241"/>
      <c r="EP1070" s="241"/>
      <c r="EQ1070" s="241"/>
      <c r="ER1070" s="241"/>
      <c r="ES1070" s="241"/>
      <c r="ET1070" s="241"/>
      <c r="EU1070" s="241"/>
      <c r="EV1070" s="241"/>
      <c r="EW1070" s="241"/>
      <c r="EX1070" s="241"/>
      <c r="EY1070" s="241"/>
      <c r="EZ1070" s="241"/>
      <c r="FA1070" s="241"/>
      <c r="FB1070" s="241"/>
      <c r="FC1070" s="241"/>
      <c r="FD1070" s="241"/>
      <c r="FE1070" s="241"/>
      <c r="FF1070" s="241"/>
      <c r="FG1070" s="241"/>
      <c r="FH1070" s="241"/>
      <c r="FI1070" s="241"/>
      <c r="FJ1070" s="241"/>
      <c r="FK1070" s="241"/>
      <c r="FL1070" s="241"/>
      <c r="FM1070" s="241"/>
      <c r="FN1070" s="241"/>
      <c r="FO1070" s="241"/>
      <c r="FP1070" s="241"/>
      <c r="FQ1070" s="241"/>
      <c r="FR1070" s="241"/>
      <c r="FS1070" s="241"/>
      <c r="FT1070" s="241"/>
      <c r="FU1070" s="241"/>
      <c r="FV1070" s="241"/>
      <c r="FW1070" s="241"/>
      <c r="FX1070" s="241"/>
      <c r="FY1070" s="241"/>
      <c r="FZ1070" s="241"/>
      <c r="GA1070" s="241"/>
      <c r="GB1070" s="241"/>
      <c r="GC1070" s="241"/>
      <c r="GD1070" s="241"/>
      <c r="GE1070" s="241"/>
      <c r="GF1070" s="241"/>
      <c r="GG1070" s="241"/>
      <c r="GH1070" s="241"/>
      <c r="GI1070" s="241"/>
      <c r="GJ1070" s="241"/>
      <c r="GK1070" s="241"/>
      <c r="GL1070" s="241"/>
      <c r="GM1070" s="241"/>
      <c r="GN1070" s="241"/>
      <c r="GO1070" s="241"/>
      <c r="GP1070" s="241"/>
      <c r="GQ1070" s="241"/>
      <c r="GR1070" s="241"/>
      <c r="GS1070" s="241"/>
      <c r="GT1070" s="241"/>
      <c r="GU1070" s="241"/>
      <c r="GV1070" s="241"/>
      <c r="GW1070" s="241"/>
      <c r="GX1070" s="241"/>
      <c r="GY1070" s="241"/>
      <c r="GZ1070" s="241"/>
      <c r="HA1070" s="241"/>
      <c r="HB1070" s="241"/>
      <c r="HC1070" s="241"/>
      <c r="HD1070" s="241"/>
      <c r="HE1070" s="241"/>
      <c r="HF1070" s="241"/>
      <c r="HG1070" s="241"/>
      <c r="HH1070" s="241"/>
      <c r="HI1070" s="241"/>
      <c r="HJ1070" s="241"/>
      <c r="HK1070" s="241"/>
      <c r="HL1070" s="241"/>
      <c r="HM1070" s="241"/>
      <c r="HN1070" s="241"/>
      <c r="HO1070" s="241"/>
    </row>
    <row r="1071" spans="1:223" s="250" customFormat="1" ht="27.6" customHeight="1" x14ac:dyDescent="0.35">
      <c r="A1071" s="241"/>
      <c r="B1071" s="242"/>
      <c r="C1071" s="242"/>
      <c r="D1071" s="242"/>
      <c r="E1071" s="243"/>
      <c r="F1071" s="244"/>
      <c r="G1071" s="245"/>
      <c r="H1071" s="245"/>
      <c r="I1071" s="245"/>
      <c r="J1071" s="295"/>
      <c r="K1071" s="242"/>
      <c r="L1071" s="246"/>
      <c r="M1071" s="246"/>
      <c r="N1071" s="247"/>
      <c r="O1071" s="247"/>
      <c r="P1071" s="248"/>
      <c r="Q1071" s="248"/>
      <c r="R1071" s="295"/>
      <c r="S1071" s="295"/>
      <c r="T1071" s="295"/>
      <c r="V1071" s="251"/>
      <c r="W1071" s="251"/>
      <c r="X1071" s="252"/>
      <c r="Y1071" s="253"/>
      <c r="Z1071" s="254"/>
      <c r="AA1071" s="254"/>
      <c r="AB1071" s="255"/>
      <c r="AC1071" s="255"/>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c r="BH1071" s="241"/>
      <c r="BI1071" s="241"/>
      <c r="BJ1071" s="241"/>
      <c r="BK1071" s="241"/>
      <c r="BL1071" s="241"/>
      <c r="BM1071" s="241"/>
      <c r="BN1071" s="241"/>
      <c r="BO1071" s="241"/>
      <c r="BP1071" s="241"/>
      <c r="BQ1071" s="241"/>
      <c r="BR1071" s="241"/>
      <c r="BS1071" s="241"/>
      <c r="BT1071" s="241"/>
      <c r="BU1071" s="241"/>
      <c r="BV1071" s="241"/>
      <c r="BW1071" s="241"/>
      <c r="BX1071" s="241"/>
      <c r="BY1071" s="241"/>
      <c r="BZ1071" s="241"/>
      <c r="CA1071" s="241"/>
      <c r="CB1071" s="241"/>
      <c r="CC1071" s="241"/>
      <c r="CD1071" s="241"/>
      <c r="CE1071" s="241"/>
      <c r="CF1071" s="241"/>
      <c r="CG1071" s="241"/>
      <c r="CH1071" s="241"/>
      <c r="CI1071" s="241"/>
      <c r="CJ1071" s="241"/>
      <c r="CK1071" s="241"/>
      <c r="CL1071" s="241"/>
      <c r="CM1071" s="241"/>
      <c r="CN1071" s="241"/>
      <c r="CO1071" s="241"/>
      <c r="CP1071" s="241"/>
      <c r="CQ1071" s="241"/>
      <c r="CR1071" s="241"/>
      <c r="CS1071" s="241"/>
      <c r="CT1071" s="241"/>
      <c r="CU1071" s="241"/>
      <c r="CV1071" s="241"/>
      <c r="CW1071" s="241"/>
      <c r="CX1071" s="241"/>
      <c r="CY1071" s="241"/>
      <c r="CZ1071" s="241"/>
      <c r="DA1071" s="241"/>
      <c r="DB1071" s="241"/>
      <c r="DC1071" s="241"/>
      <c r="DD1071" s="241"/>
      <c r="DE1071" s="241"/>
      <c r="DF1071" s="241"/>
      <c r="DG1071" s="241"/>
      <c r="DH1071" s="241"/>
      <c r="DI1071" s="241"/>
      <c r="DJ1071" s="241"/>
      <c r="DK1071" s="241"/>
      <c r="DL1071" s="241"/>
      <c r="DM1071" s="241"/>
      <c r="DN1071" s="241"/>
      <c r="DO1071" s="241"/>
      <c r="DP1071" s="241"/>
      <c r="DQ1071" s="241"/>
      <c r="DR1071" s="241"/>
      <c r="DS1071" s="241"/>
      <c r="DT1071" s="241"/>
      <c r="DU1071" s="241"/>
      <c r="DV1071" s="241"/>
      <c r="DW1071" s="241"/>
      <c r="DX1071" s="241"/>
      <c r="DY1071" s="241"/>
      <c r="DZ1071" s="241"/>
      <c r="EA1071" s="241"/>
      <c r="EB1071" s="241"/>
      <c r="EC1071" s="241"/>
      <c r="ED1071" s="241"/>
      <c r="EE1071" s="241"/>
      <c r="EF1071" s="241"/>
      <c r="EG1071" s="241"/>
      <c r="EH1071" s="241"/>
      <c r="EI1071" s="241"/>
      <c r="EJ1071" s="241"/>
      <c r="EK1071" s="241"/>
      <c r="EL1071" s="241"/>
      <c r="EM1071" s="241"/>
      <c r="EN1071" s="241"/>
      <c r="EO1071" s="241"/>
      <c r="EP1071" s="241"/>
      <c r="EQ1071" s="241"/>
      <c r="ER1071" s="241"/>
      <c r="ES1071" s="241"/>
      <c r="ET1071" s="241"/>
      <c r="EU1071" s="241"/>
      <c r="EV1071" s="241"/>
      <c r="EW1071" s="241"/>
      <c r="EX1071" s="241"/>
      <c r="EY1071" s="241"/>
      <c r="EZ1071" s="241"/>
      <c r="FA1071" s="241"/>
      <c r="FB1071" s="241"/>
      <c r="FC1071" s="241"/>
      <c r="FD1071" s="241"/>
      <c r="FE1071" s="241"/>
      <c r="FF1071" s="241"/>
      <c r="FG1071" s="241"/>
      <c r="FH1071" s="241"/>
      <c r="FI1071" s="241"/>
      <c r="FJ1071" s="241"/>
      <c r="FK1071" s="241"/>
      <c r="FL1071" s="241"/>
      <c r="FM1071" s="241"/>
      <c r="FN1071" s="241"/>
      <c r="FO1071" s="241"/>
      <c r="FP1071" s="241"/>
      <c r="FQ1071" s="241"/>
      <c r="FR1071" s="241"/>
      <c r="FS1071" s="241"/>
      <c r="FT1071" s="241"/>
      <c r="FU1071" s="241"/>
      <c r="FV1071" s="241"/>
      <c r="FW1071" s="241"/>
      <c r="FX1071" s="241"/>
      <c r="FY1071" s="241"/>
      <c r="FZ1071" s="241"/>
      <c r="GA1071" s="241"/>
      <c r="GB1071" s="241"/>
      <c r="GC1071" s="241"/>
      <c r="GD1071" s="241"/>
      <c r="GE1071" s="241"/>
      <c r="GF1071" s="241"/>
      <c r="GG1071" s="241"/>
      <c r="GH1071" s="241"/>
      <c r="GI1071" s="241"/>
      <c r="GJ1071" s="241"/>
      <c r="GK1071" s="241"/>
      <c r="GL1071" s="241"/>
      <c r="GM1071" s="241"/>
      <c r="GN1071" s="241"/>
      <c r="GO1071" s="241"/>
      <c r="GP1071" s="241"/>
      <c r="GQ1071" s="241"/>
      <c r="GR1071" s="241"/>
      <c r="GS1071" s="241"/>
      <c r="GT1071" s="241"/>
      <c r="GU1071" s="241"/>
      <c r="GV1071" s="241"/>
      <c r="GW1071" s="241"/>
      <c r="GX1071" s="241"/>
      <c r="GY1071" s="241"/>
      <c r="GZ1071" s="241"/>
      <c r="HA1071" s="241"/>
      <c r="HB1071" s="241"/>
      <c r="HC1071" s="241"/>
      <c r="HD1071" s="241"/>
      <c r="HE1071" s="241"/>
      <c r="HF1071" s="241"/>
      <c r="HG1071" s="241"/>
      <c r="HH1071" s="241"/>
      <c r="HI1071" s="241"/>
      <c r="HJ1071" s="241"/>
      <c r="HK1071" s="241"/>
      <c r="HL1071" s="241"/>
      <c r="HM1071" s="241"/>
      <c r="HN1071" s="241"/>
      <c r="HO1071" s="241"/>
    </row>
    <row r="1072" spans="1:223" s="250" customFormat="1" ht="27.6" customHeight="1" x14ac:dyDescent="0.35">
      <c r="A1072" s="241"/>
      <c r="B1072" s="242"/>
      <c r="C1072" s="242"/>
      <c r="D1072" s="242"/>
      <c r="E1072" s="243"/>
      <c r="F1072" s="244"/>
      <c r="G1072" s="245"/>
      <c r="H1072" s="245"/>
      <c r="I1072" s="245"/>
      <c r="J1072" s="295"/>
      <c r="K1072" s="242"/>
      <c r="L1072" s="246"/>
      <c r="M1072" s="246"/>
      <c r="N1072" s="247"/>
      <c r="O1072" s="247"/>
      <c r="P1072" s="248"/>
      <c r="Q1072" s="248"/>
      <c r="R1072" s="295"/>
      <c r="S1072" s="295"/>
      <c r="T1072" s="295"/>
      <c r="V1072" s="251"/>
      <c r="W1072" s="251"/>
      <c r="X1072" s="252"/>
      <c r="Y1072" s="253"/>
      <c r="Z1072" s="254"/>
      <c r="AA1072" s="254"/>
      <c r="AB1072" s="255"/>
      <c r="AC1072" s="255"/>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c r="BH1072" s="241"/>
      <c r="BI1072" s="241"/>
      <c r="BJ1072" s="241"/>
      <c r="BK1072" s="241"/>
      <c r="BL1072" s="241"/>
      <c r="BM1072" s="241"/>
      <c r="BN1072" s="241"/>
      <c r="BO1072" s="241"/>
      <c r="BP1072" s="241"/>
      <c r="BQ1072" s="241"/>
      <c r="BR1072" s="241"/>
      <c r="BS1072" s="241"/>
      <c r="BT1072" s="241"/>
      <c r="BU1072" s="241"/>
      <c r="BV1072" s="241"/>
      <c r="BW1072" s="241"/>
      <c r="BX1072" s="241"/>
      <c r="BY1072" s="241"/>
      <c r="BZ1072" s="241"/>
      <c r="CA1072" s="241"/>
      <c r="CB1072" s="241"/>
      <c r="CC1072" s="241"/>
      <c r="CD1072" s="241"/>
      <c r="CE1072" s="241"/>
      <c r="CF1072" s="241"/>
      <c r="CG1072" s="241"/>
      <c r="CH1072" s="241"/>
      <c r="CI1072" s="241"/>
      <c r="CJ1072" s="241"/>
      <c r="CK1072" s="241"/>
      <c r="CL1072" s="241"/>
      <c r="CM1072" s="241"/>
      <c r="CN1072" s="241"/>
      <c r="CO1072" s="241"/>
      <c r="CP1072" s="241"/>
      <c r="CQ1072" s="241"/>
      <c r="CR1072" s="241"/>
      <c r="CS1072" s="241"/>
      <c r="CT1072" s="241"/>
      <c r="CU1072" s="241"/>
      <c r="CV1072" s="241"/>
      <c r="CW1072" s="241"/>
      <c r="CX1072" s="241"/>
      <c r="CY1072" s="241"/>
      <c r="CZ1072" s="241"/>
      <c r="DA1072" s="241"/>
      <c r="DB1072" s="241"/>
      <c r="DC1072" s="241"/>
      <c r="DD1072" s="241"/>
      <c r="DE1072" s="241"/>
      <c r="DF1072" s="241"/>
      <c r="DG1072" s="241"/>
      <c r="DH1072" s="241"/>
      <c r="DI1072" s="241"/>
      <c r="DJ1072" s="241"/>
      <c r="DK1072" s="241"/>
      <c r="DL1072" s="241"/>
      <c r="DM1072" s="241"/>
      <c r="DN1072" s="241"/>
      <c r="DO1072" s="241"/>
      <c r="DP1072" s="241"/>
      <c r="DQ1072" s="241"/>
      <c r="DR1072" s="241"/>
      <c r="DS1072" s="241"/>
      <c r="DT1072" s="241"/>
      <c r="DU1072" s="241"/>
      <c r="DV1072" s="241"/>
      <c r="DW1072" s="241"/>
      <c r="DX1072" s="241"/>
      <c r="DY1072" s="241"/>
      <c r="DZ1072" s="241"/>
      <c r="EA1072" s="241"/>
      <c r="EB1072" s="241"/>
      <c r="EC1072" s="241"/>
      <c r="ED1072" s="241"/>
      <c r="EE1072" s="241"/>
      <c r="EF1072" s="241"/>
      <c r="EG1072" s="241"/>
      <c r="EH1072" s="241"/>
      <c r="EI1072" s="241"/>
      <c r="EJ1072" s="241"/>
      <c r="EK1072" s="241"/>
      <c r="EL1072" s="241"/>
      <c r="EM1072" s="241"/>
      <c r="EN1072" s="241"/>
      <c r="EO1072" s="241"/>
      <c r="EP1072" s="241"/>
      <c r="EQ1072" s="241"/>
      <c r="ER1072" s="241"/>
      <c r="ES1072" s="241"/>
      <c r="ET1072" s="241"/>
      <c r="EU1072" s="241"/>
      <c r="EV1072" s="241"/>
      <c r="EW1072" s="241"/>
      <c r="EX1072" s="241"/>
      <c r="EY1072" s="241"/>
      <c r="EZ1072" s="241"/>
      <c r="FA1072" s="241"/>
      <c r="FB1072" s="241"/>
      <c r="FC1072" s="241"/>
      <c r="FD1072" s="241"/>
      <c r="FE1072" s="241"/>
      <c r="FF1072" s="241"/>
      <c r="FG1072" s="241"/>
      <c r="FH1072" s="241"/>
      <c r="FI1072" s="241"/>
      <c r="FJ1072" s="241"/>
      <c r="FK1072" s="241"/>
      <c r="FL1072" s="241"/>
      <c r="FM1072" s="241"/>
      <c r="FN1072" s="241"/>
      <c r="FO1072" s="241"/>
      <c r="FP1072" s="241"/>
      <c r="FQ1072" s="241"/>
      <c r="FR1072" s="241"/>
      <c r="FS1072" s="241"/>
      <c r="FT1072" s="241"/>
      <c r="FU1072" s="241"/>
      <c r="FV1072" s="241"/>
      <c r="FW1072" s="241"/>
      <c r="FX1072" s="241"/>
      <c r="FY1072" s="241"/>
      <c r="FZ1072" s="241"/>
      <c r="GA1072" s="241"/>
      <c r="GB1072" s="241"/>
      <c r="GC1072" s="241"/>
      <c r="GD1072" s="241"/>
      <c r="GE1072" s="241"/>
      <c r="GF1072" s="241"/>
      <c r="GG1072" s="241"/>
      <c r="GH1072" s="241"/>
      <c r="GI1072" s="241"/>
      <c r="GJ1072" s="241"/>
      <c r="GK1072" s="241"/>
      <c r="GL1072" s="241"/>
      <c r="GM1072" s="241"/>
      <c r="GN1072" s="241"/>
      <c r="GO1072" s="241"/>
      <c r="GP1072" s="241"/>
      <c r="GQ1072" s="241"/>
      <c r="GR1072" s="241"/>
      <c r="GS1072" s="241"/>
      <c r="GT1072" s="241"/>
      <c r="GU1072" s="241"/>
      <c r="GV1072" s="241"/>
      <c r="GW1072" s="241"/>
      <c r="GX1072" s="241"/>
      <c r="GY1072" s="241"/>
      <c r="GZ1072" s="241"/>
      <c r="HA1072" s="241"/>
      <c r="HB1072" s="241"/>
      <c r="HC1072" s="241"/>
      <c r="HD1072" s="241"/>
      <c r="HE1072" s="241"/>
      <c r="HF1072" s="241"/>
      <c r="HG1072" s="241"/>
      <c r="HH1072" s="241"/>
      <c r="HI1072" s="241"/>
      <c r="HJ1072" s="241"/>
      <c r="HK1072" s="241"/>
      <c r="HL1072" s="241"/>
      <c r="HM1072" s="241"/>
      <c r="HN1072" s="241"/>
      <c r="HO1072" s="241"/>
    </row>
    <row r="1073" spans="1:223" s="250" customFormat="1" ht="27.6" customHeight="1" x14ac:dyDescent="0.35">
      <c r="A1073" s="241"/>
      <c r="B1073" s="242"/>
      <c r="C1073" s="242"/>
      <c r="D1073" s="242"/>
      <c r="E1073" s="243"/>
      <c r="F1073" s="244"/>
      <c r="G1073" s="245"/>
      <c r="H1073" s="245"/>
      <c r="I1073" s="245"/>
      <c r="J1073" s="295"/>
      <c r="K1073" s="242"/>
      <c r="L1073" s="246"/>
      <c r="M1073" s="246"/>
      <c r="N1073" s="247"/>
      <c r="O1073" s="247"/>
      <c r="P1073" s="248"/>
      <c r="Q1073" s="248"/>
      <c r="R1073" s="295"/>
      <c r="S1073" s="295"/>
      <c r="T1073" s="295"/>
      <c r="V1073" s="251"/>
      <c r="W1073" s="251"/>
      <c r="X1073" s="252"/>
      <c r="Y1073" s="253"/>
      <c r="Z1073" s="254"/>
      <c r="AA1073" s="254"/>
      <c r="AB1073" s="255"/>
      <c r="AC1073" s="255"/>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c r="BH1073" s="241"/>
      <c r="BI1073" s="241"/>
      <c r="BJ1073" s="241"/>
      <c r="BK1073" s="241"/>
      <c r="BL1073" s="241"/>
      <c r="BM1073" s="241"/>
      <c r="BN1073" s="241"/>
      <c r="BO1073" s="241"/>
      <c r="BP1073" s="241"/>
      <c r="BQ1073" s="241"/>
      <c r="BR1073" s="241"/>
      <c r="BS1073" s="241"/>
      <c r="BT1073" s="241"/>
      <c r="BU1073" s="241"/>
      <c r="BV1073" s="241"/>
      <c r="BW1073" s="241"/>
      <c r="BX1073" s="241"/>
      <c r="BY1073" s="241"/>
      <c r="BZ1073" s="241"/>
      <c r="CA1073" s="241"/>
      <c r="CB1073" s="241"/>
      <c r="CC1073" s="241"/>
      <c r="CD1073" s="241"/>
      <c r="CE1073" s="241"/>
      <c r="CF1073" s="241"/>
      <c r="CG1073" s="241"/>
      <c r="CH1073" s="241"/>
      <c r="CI1073" s="241"/>
      <c r="CJ1073" s="241"/>
      <c r="CK1073" s="241"/>
      <c r="CL1073" s="241"/>
      <c r="CM1073" s="241"/>
      <c r="CN1073" s="241"/>
      <c r="CO1073" s="241"/>
      <c r="CP1073" s="241"/>
      <c r="CQ1073" s="241"/>
      <c r="CR1073" s="241"/>
      <c r="CS1073" s="241"/>
      <c r="CT1073" s="241"/>
      <c r="CU1073" s="241"/>
      <c r="CV1073" s="241"/>
      <c r="CW1073" s="241"/>
      <c r="CX1073" s="241"/>
      <c r="CY1073" s="241"/>
      <c r="CZ1073" s="241"/>
      <c r="DA1073" s="241"/>
      <c r="DB1073" s="241"/>
      <c r="DC1073" s="241"/>
      <c r="DD1073" s="241"/>
      <c r="DE1073" s="241"/>
      <c r="DF1073" s="241"/>
      <c r="DG1073" s="241"/>
      <c r="DH1073" s="241"/>
      <c r="DI1073" s="241"/>
      <c r="DJ1073" s="241"/>
      <c r="DK1073" s="241"/>
      <c r="DL1073" s="241"/>
      <c r="DM1073" s="241"/>
      <c r="DN1073" s="241"/>
      <c r="DO1073" s="241"/>
      <c r="DP1073" s="241"/>
      <c r="DQ1073" s="241"/>
      <c r="DR1073" s="241"/>
      <c r="DS1073" s="241"/>
      <c r="DT1073" s="241"/>
      <c r="DU1073" s="241"/>
      <c r="DV1073" s="241"/>
      <c r="DW1073" s="241"/>
      <c r="DX1073" s="241"/>
      <c r="DY1073" s="241"/>
      <c r="DZ1073" s="241"/>
      <c r="EA1073" s="241"/>
      <c r="EB1073" s="241"/>
      <c r="EC1073" s="241"/>
      <c r="ED1073" s="241"/>
      <c r="EE1073" s="241"/>
      <c r="EF1073" s="241"/>
      <c r="EG1073" s="241"/>
      <c r="EH1073" s="241"/>
      <c r="EI1073" s="241"/>
      <c r="EJ1073" s="241"/>
      <c r="EK1073" s="241"/>
      <c r="EL1073" s="241"/>
      <c r="EM1073" s="241"/>
      <c r="EN1073" s="241"/>
      <c r="EO1073" s="241"/>
      <c r="EP1073" s="241"/>
      <c r="EQ1073" s="241"/>
      <c r="ER1073" s="241"/>
      <c r="ES1073" s="241"/>
      <c r="ET1073" s="241"/>
      <c r="EU1073" s="241"/>
      <c r="EV1073" s="241"/>
      <c r="EW1073" s="241"/>
      <c r="EX1073" s="241"/>
      <c r="EY1073" s="241"/>
      <c r="EZ1073" s="241"/>
      <c r="FA1073" s="241"/>
      <c r="FB1073" s="241"/>
      <c r="FC1073" s="241"/>
      <c r="FD1073" s="241"/>
      <c r="FE1073" s="241"/>
      <c r="FF1073" s="241"/>
      <c r="FG1073" s="241"/>
      <c r="FH1073" s="241"/>
      <c r="FI1073" s="241"/>
      <c r="FJ1073" s="241"/>
      <c r="FK1073" s="241"/>
      <c r="FL1073" s="241"/>
      <c r="FM1073" s="241"/>
      <c r="FN1073" s="241"/>
      <c r="FO1073" s="241"/>
      <c r="FP1073" s="241"/>
      <c r="FQ1073" s="241"/>
      <c r="FR1073" s="241"/>
      <c r="FS1073" s="241"/>
      <c r="FT1073" s="241"/>
      <c r="FU1073" s="241"/>
      <c r="FV1073" s="241"/>
      <c r="FW1073" s="241"/>
      <c r="FX1073" s="241"/>
      <c r="FY1073" s="241"/>
      <c r="FZ1073" s="241"/>
      <c r="GA1073" s="241"/>
      <c r="GB1073" s="241"/>
      <c r="GC1073" s="241"/>
      <c r="GD1073" s="241"/>
      <c r="GE1073" s="241"/>
      <c r="GF1073" s="241"/>
      <c r="GG1073" s="241"/>
      <c r="GH1073" s="241"/>
      <c r="GI1073" s="241"/>
      <c r="GJ1073" s="241"/>
      <c r="GK1073" s="241"/>
      <c r="GL1073" s="241"/>
      <c r="GM1073" s="241"/>
      <c r="GN1073" s="241"/>
      <c r="GO1073" s="241"/>
      <c r="GP1073" s="241"/>
      <c r="GQ1073" s="241"/>
      <c r="GR1073" s="241"/>
      <c r="GS1073" s="241"/>
      <c r="GT1073" s="241"/>
      <c r="GU1073" s="241"/>
      <c r="GV1073" s="241"/>
      <c r="GW1073" s="241"/>
      <c r="GX1073" s="241"/>
      <c r="GY1073" s="241"/>
      <c r="GZ1073" s="241"/>
      <c r="HA1073" s="241"/>
      <c r="HB1073" s="241"/>
      <c r="HC1073" s="241"/>
      <c r="HD1073" s="241"/>
      <c r="HE1073" s="241"/>
      <c r="HF1073" s="241"/>
      <c r="HG1073" s="241"/>
      <c r="HH1073" s="241"/>
      <c r="HI1073" s="241"/>
      <c r="HJ1073" s="241"/>
      <c r="HK1073" s="241"/>
      <c r="HL1073" s="241"/>
      <c r="HM1073" s="241"/>
      <c r="HN1073" s="241"/>
      <c r="HO1073" s="241"/>
    </row>
    <row r="1074" spans="1:223" s="250" customFormat="1" ht="27.6" customHeight="1" x14ac:dyDescent="0.35">
      <c r="A1074" s="241"/>
      <c r="B1074" s="242"/>
      <c r="C1074" s="242"/>
      <c r="D1074" s="242"/>
      <c r="E1074" s="243"/>
      <c r="F1074" s="244"/>
      <c r="G1074" s="245"/>
      <c r="H1074" s="245"/>
      <c r="I1074" s="245"/>
      <c r="J1074" s="295"/>
      <c r="K1074" s="242"/>
      <c r="L1074" s="246"/>
      <c r="M1074" s="246"/>
      <c r="N1074" s="247"/>
      <c r="O1074" s="247"/>
      <c r="P1074" s="248"/>
      <c r="Q1074" s="248"/>
      <c r="R1074" s="295"/>
      <c r="S1074" s="295"/>
      <c r="T1074" s="295"/>
      <c r="V1074" s="251"/>
      <c r="W1074" s="251"/>
      <c r="X1074" s="252"/>
      <c r="Y1074" s="253"/>
      <c r="Z1074" s="254"/>
      <c r="AA1074" s="254"/>
      <c r="AB1074" s="255"/>
      <c r="AC1074" s="255"/>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c r="BH1074" s="241"/>
      <c r="BI1074" s="241"/>
      <c r="BJ1074" s="241"/>
      <c r="BK1074" s="241"/>
      <c r="BL1074" s="241"/>
      <c r="BM1074" s="241"/>
      <c r="BN1074" s="241"/>
      <c r="BO1074" s="241"/>
      <c r="BP1074" s="241"/>
      <c r="BQ1074" s="241"/>
      <c r="BR1074" s="241"/>
      <c r="BS1074" s="241"/>
      <c r="BT1074" s="241"/>
      <c r="BU1074" s="241"/>
      <c r="BV1074" s="241"/>
      <c r="BW1074" s="241"/>
      <c r="BX1074" s="241"/>
      <c r="BY1074" s="241"/>
      <c r="BZ1074" s="241"/>
      <c r="CA1074" s="241"/>
      <c r="CB1074" s="241"/>
      <c r="CC1074" s="241"/>
      <c r="CD1074" s="241"/>
      <c r="CE1074" s="241"/>
      <c r="CF1074" s="241"/>
      <c r="CG1074" s="241"/>
      <c r="CH1074" s="241"/>
      <c r="CI1074" s="241"/>
      <c r="CJ1074" s="241"/>
      <c r="CK1074" s="241"/>
      <c r="CL1074" s="241"/>
      <c r="CM1074" s="241"/>
      <c r="CN1074" s="241"/>
      <c r="CO1074" s="241"/>
      <c r="CP1074" s="241"/>
      <c r="CQ1074" s="241"/>
      <c r="CR1074" s="241"/>
      <c r="CS1074" s="241"/>
      <c r="CT1074" s="241"/>
      <c r="CU1074" s="241"/>
      <c r="CV1074" s="241"/>
      <c r="CW1074" s="241"/>
      <c r="CX1074" s="241"/>
      <c r="CY1074" s="241"/>
      <c r="CZ1074" s="241"/>
      <c r="DA1074" s="241"/>
      <c r="DB1074" s="241"/>
      <c r="DC1074" s="241"/>
      <c r="DD1074" s="241"/>
      <c r="DE1074" s="241"/>
      <c r="DF1074" s="241"/>
      <c r="DG1074" s="241"/>
      <c r="DH1074" s="241"/>
      <c r="DI1074" s="241"/>
      <c r="DJ1074" s="241"/>
      <c r="DK1074" s="241"/>
      <c r="DL1074" s="241"/>
      <c r="DM1074" s="241"/>
      <c r="DN1074" s="241"/>
      <c r="DO1074" s="241"/>
      <c r="DP1074" s="241"/>
      <c r="DQ1074" s="241"/>
      <c r="DR1074" s="241"/>
      <c r="DS1074" s="241"/>
      <c r="DT1074" s="241"/>
      <c r="DU1074" s="241"/>
      <c r="DV1074" s="241"/>
      <c r="DW1074" s="241"/>
      <c r="DX1074" s="241"/>
      <c r="DY1074" s="241"/>
      <c r="DZ1074" s="241"/>
      <c r="EA1074" s="241"/>
      <c r="EB1074" s="241"/>
      <c r="EC1074" s="241"/>
      <c r="ED1074" s="241"/>
      <c r="EE1074" s="241"/>
      <c r="EF1074" s="241"/>
      <c r="EG1074" s="241"/>
      <c r="EH1074" s="241"/>
      <c r="EI1074" s="241"/>
      <c r="EJ1074" s="241"/>
      <c r="EK1074" s="241"/>
      <c r="EL1074" s="241"/>
      <c r="EM1074" s="241"/>
      <c r="EN1074" s="241"/>
      <c r="EO1074" s="241"/>
      <c r="EP1074" s="241"/>
      <c r="EQ1074" s="241"/>
      <c r="ER1074" s="241"/>
      <c r="ES1074" s="241"/>
      <c r="ET1074" s="241"/>
      <c r="EU1074" s="241"/>
      <c r="EV1074" s="241"/>
      <c r="EW1074" s="241"/>
      <c r="EX1074" s="241"/>
      <c r="EY1074" s="241"/>
      <c r="EZ1074" s="241"/>
      <c r="FA1074" s="241"/>
      <c r="FB1074" s="241"/>
      <c r="FC1074" s="241"/>
      <c r="FD1074" s="241"/>
      <c r="FE1074" s="241"/>
      <c r="FF1074" s="241"/>
      <c r="FG1074" s="241"/>
      <c r="FH1074" s="241"/>
      <c r="FI1074" s="241"/>
      <c r="FJ1074" s="241"/>
      <c r="FK1074" s="241"/>
      <c r="FL1074" s="241"/>
      <c r="FM1074" s="241"/>
      <c r="FN1074" s="241"/>
      <c r="FO1074" s="241"/>
      <c r="FP1074" s="241"/>
      <c r="FQ1074" s="241"/>
      <c r="FR1074" s="241"/>
      <c r="FS1074" s="241"/>
      <c r="FT1074" s="241"/>
      <c r="FU1074" s="241"/>
      <c r="FV1074" s="241"/>
      <c r="FW1074" s="241"/>
      <c r="FX1074" s="241"/>
      <c r="FY1074" s="241"/>
      <c r="FZ1074" s="241"/>
      <c r="GA1074" s="241"/>
      <c r="GB1074" s="241"/>
      <c r="GC1074" s="241"/>
      <c r="GD1074" s="241"/>
      <c r="GE1074" s="241"/>
      <c r="GF1074" s="241"/>
      <c r="GG1074" s="241"/>
      <c r="GH1074" s="241"/>
      <c r="GI1074" s="241"/>
      <c r="GJ1074" s="241"/>
      <c r="GK1074" s="241"/>
      <c r="GL1074" s="241"/>
      <c r="GM1074" s="241"/>
      <c r="GN1074" s="241"/>
      <c r="GO1074" s="241"/>
      <c r="GP1074" s="241"/>
      <c r="GQ1074" s="241"/>
      <c r="GR1074" s="241"/>
      <c r="GS1074" s="241"/>
      <c r="GT1074" s="241"/>
      <c r="GU1074" s="241"/>
      <c r="GV1074" s="241"/>
      <c r="GW1074" s="241"/>
      <c r="GX1074" s="241"/>
      <c r="GY1074" s="241"/>
      <c r="GZ1074" s="241"/>
      <c r="HA1074" s="241"/>
      <c r="HB1074" s="241"/>
      <c r="HC1074" s="241"/>
      <c r="HD1074" s="241"/>
      <c r="HE1074" s="241"/>
      <c r="HF1074" s="241"/>
      <c r="HG1074" s="241"/>
      <c r="HH1074" s="241"/>
      <c r="HI1074" s="241"/>
      <c r="HJ1074" s="241"/>
      <c r="HK1074" s="241"/>
      <c r="HL1074" s="241"/>
      <c r="HM1074" s="241"/>
      <c r="HN1074" s="241"/>
      <c r="HO1074" s="241"/>
    </row>
    <row r="1075" spans="1:223" s="250" customFormat="1" ht="27.6" customHeight="1" x14ac:dyDescent="0.35">
      <c r="A1075" s="241"/>
      <c r="B1075" s="242"/>
      <c r="C1075" s="242"/>
      <c r="D1075" s="242"/>
      <c r="E1075" s="243"/>
      <c r="F1075" s="244"/>
      <c r="G1075" s="245"/>
      <c r="H1075" s="245"/>
      <c r="I1075" s="245"/>
      <c r="J1075" s="554"/>
      <c r="K1075" s="242"/>
      <c r="L1075" s="246"/>
      <c r="M1075" s="246"/>
      <c r="N1075" s="247"/>
      <c r="O1075" s="247"/>
      <c r="P1075" s="248"/>
      <c r="Q1075" s="248"/>
      <c r="R1075" s="295"/>
      <c r="S1075" s="295"/>
      <c r="T1075" s="295"/>
      <c r="V1075" s="251"/>
      <c r="W1075" s="251"/>
      <c r="X1075" s="252"/>
      <c r="Y1075" s="253"/>
      <c r="Z1075" s="254"/>
      <c r="AA1075" s="254"/>
      <c r="AB1075" s="255"/>
      <c r="AC1075" s="255"/>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c r="BH1075" s="241"/>
      <c r="BI1075" s="241"/>
      <c r="BJ1075" s="241"/>
      <c r="BK1075" s="241"/>
      <c r="BL1075" s="241"/>
      <c r="BM1075" s="241"/>
      <c r="BN1075" s="241"/>
      <c r="BO1075" s="241"/>
      <c r="BP1075" s="241"/>
      <c r="BQ1075" s="241"/>
      <c r="BR1075" s="241"/>
      <c r="BS1075" s="241"/>
      <c r="BT1075" s="241"/>
      <c r="BU1075" s="241"/>
      <c r="BV1075" s="241"/>
      <c r="BW1075" s="241"/>
      <c r="BX1075" s="241"/>
      <c r="BY1075" s="241"/>
      <c r="BZ1075" s="241"/>
      <c r="CA1075" s="241"/>
      <c r="CB1075" s="241"/>
      <c r="CC1075" s="241"/>
      <c r="CD1075" s="241"/>
      <c r="CE1075" s="241"/>
      <c r="CF1075" s="241"/>
      <c r="CG1075" s="241"/>
      <c r="CH1075" s="241"/>
      <c r="CI1075" s="241"/>
      <c r="CJ1075" s="241"/>
      <c r="CK1075" s="241"/>
      <c r="CL1075" s="241"/>
      <c r="CM1075" s="241"/>
      <c r="CN1075" s="241"/>
      <c r="CO1075" s="241"/>
      <c r="CP1075" s="241"/>
      <c r="CQ1075" s="241"/>
      <c r="CR1075" s="241"/>
      <c r="CS1075" s="241"/>
      <c r="CT1075" s="241"/>
      <c r="CU1075" s="241"/>
      <c r="CV1075" s="241"/>
      <c r="CW1075" s="241"/>
      <c r="CX1075" s="241"/>
      <c r="CY1075" s="241"/>
      <c r="CZ1075" s="241"/>
      <c r="DA1075" s="241"/>
      <c r="DB1075" s="241"/>
      <c r="DC1075" s="241"/>
      <c r="DD1075" s="241"/>
      <c r="DE1075" s="241"/>
      <c r="DF1075" s="241"/>
      <c r="DG1075" s="241"/>
      <c r="DH1075" s="241"/>
      <c r="DI1075" s="241"/>
      <c r="DJ1075" s="241"/>
      <c r="DK1075" s="241"/>
      <c r="DL1075" s="241"/>
      <c r="DM1075" s="241"/>
      <c r="DN1075" s="241"/>
      <c r="DO1075" s="241"/>
      <c r="DP1075" s="241"/>
      <c r="DQ1075" s="241"/>
      <c r="DR1075" s="241"/>
      <c r="DS1075" s="241"/>
      <c r="DT1075" s="241"/>
      <c r="DU1075" s="241"/>
      <c r="DV1075" s="241"/>
      <c r="DW1075" s="241"/>
      <c r="DX1075" s="241"/>
      <c r="DY1075" s="241"/>
      <c r="DZ1075" s="241"/>
      <c r="EA1075" s="241"/>
      <c r="EB1075" s="241"/>
      <c r="EC1075" s="241"/>
      <c r="ED1075" s="241"/>
      <c r="EE1075" s="241"/>
      <c r="EF1075" s="241"/>
      <c r="EG1075" s="241"/>
      <c r="EH1075" s="241"/>
      <c r="EI1075" s="241"/>
      <c r="EJ1075" s="241"/>
      <c r="EK1075" s="241"/>
      <c r="EL1075" s="241"/>
      <c r="EM1075" s="241"/>
      <c r="EN1075" s="241"/>
      <c r="EO1075" s="241"/>
      <c r="EP1075" s="241"/>
      <c r="EQ1075" s="241"/>
      <c r="ER1075" s="241"/>
      <c r="ES1075" s="241"/>
      <c r="ET1075" s="241"/>
      <c r="EU1075" s="241"/>
      <c r="EV1075" s="241"/>
      <c r="EW1075" s="241"/>
      <c r="EX1075" s="241"/>
      <c r="EY1075" s="241"/>
      <c r="EZ1075" s="241"/>
      <c r="FA1075" s="241"/>
      <c r="FB1075" s="241"/>
      <c r="FC1075" s="241"/>
      <c r="FD1075" s="241"/>
      <c r="FE1075" s="241"/>
      <c r="FF1075" s="241"/>
      <c r="FG1075" s="241"/>
      <c r="FH1075" s="241"/>
      <c r="FI1075" s="241"/>
      <c r="FJ1075" s="241"/>
      <c r="FK1075" s="241"/>
      <c r="FL1075" s="241"/>
      <c r="FM1075" s="241"/>
      <c r="FN1075" s="241"/>
      <c r="FO1075" s="241"/>
      <c r="FP1075" s="241"/>
      <c r="FQ1075" s="241"/>
      <c r="FR1075" s="241"/>
      <c r="FS1075" s="241"/>
      <c r="FT1075" s="241"/>
      <c r="FU1075" s="241"/>
      <c r="FV1075" s="241"/>
      <c r="FW1075" s="241"/>
      <c r="FX1075" s="241"/>
      <c r="FY1075" s="241"/>
      <c r="FZ1075" s="241"/>
      <c r="GA1075" s="241"/>
      <c r="GB1075" s="241"/>
      <c r="GC1075" s="241"/>
      <c r="GD1075" s="241"/>
      <c r="GE1075" s="241"/>
      <c r="GF1075" s="241"/>
      <c r="GG1075" s="241"/>
      <c r="GH1075" s="241"/>
      <c r="GI1075" s="241"/>
      <c r="GJ1075" s="241"/>
      <c r="GK1075" s="241"/>
      <c r="GL1075" s="241"/>
      <c r="GM1075" s="241"/>
      <c r="GN1075" s="241"/>
      <c r="GO1075" s="241"/>
      <c r="GP1075" s="241"/>
      <c r="GQ1075" s="241"/>
      <c r="GR1075" s="241"/>
      <c r="GS1075" s="241"/>
      <c r="GT1075" s="241"/>
      <c r="GU1075" s="241"/>
      <c r="GV1075" s="241"/>
      <c r="GW1075" s="241"/>
      <c r="GX1075" s="241"/>
      <c r="GY1075" s="241"/>
      <c r="GZ1075" s="241"/>
      <c r="HA1075" s="241"/>
      <c r="HB1075" s="241"/>
      <c r="HC1075" s="241"/>
      <c r="HD1075" s="241"/>
      <c r="HE1075" s="241"/>
      <c r="HF1075" s="241"/>
      <c r="HG1075" s="241"/>
      <c r="HH1075" s="241"/>
      <c r="HI1075" s="241"/>
      <c r="HJ1075" s="241"/>
      <c r="HK1075" s="241"/>
      <c r="HL1075" s="241"/>
      <c r="HM1075" s="241"/>
      <c r="HN1075" s="241"/>
      <c r="HO1075" s="241"/>
    </row>
    <row r="1076" spans="1:223" s="250" customFormat="1" ht="27.6" customHeight="1" x14ac:dyDescent="0.35">
      <c r="A1076" s="241"/>
      <c r="B1076" s="242"/>
      <c r="C1076" s="242"/>
      <c r="D1076" s="242"/>
      <c r="E1076" s="243"/>
      <c r="F1076" s="244"/>
      <c r="G1076" s="245"/>
      <c r="H1076" s="245"/>
      <c r="I1076" s="245"/>
      <c r="J1076" s="295"/>
      <c r="K1076" s="242"/>
      <c r="L1076" s="246"/>
      <c r="M1076" s="246"/>
      <c r="N1076" s="247"/>
      <c r="O1076" s="247"/>
      <c r="P1076" s="248"/>
      <c r="Q1076" s="248"/>
      <c r="R1076" s="295"/>
      <c r="S1076" s="295"/>
      <c r="T1076" s="295"/>
      <c r="V1076" s="251"/>
      <c r="W1076" s="251"/>
      <c r="X1076" s="252"/>
      <c r="Y1076" s="253"/>
      <c r="Z1076" s="254"/>
      <c r="AA1076" s="254"/>
      <c r="AB1076" s="255"/>
      <c r="AC1076" s="255"/>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c r="BH1076" s="241"/>
      <c r="BI1076" s="241"/>
      <c r="BJ1076" s="241"/>
      <c r="BK1076" s="241"/>
      <c r="BL1076" s="241"/>
      <c r="BM1076" s="241"/>
      <c r="BN1076" s="241"/>
      <c r="BO1076" s="241"/>
      <c r="BP1076" s="241"/>
      <c r="BQ1076" s="241"/>
      <c r="BR1076" s="241"/>
      <c r="BS1076" s="241"/>
      <c r="BT1076" s="241"/>
      <c r="BU1076" s="241"/>
      <c r="BV1076" s="241"/>
      <c r="BW1076" s="241"/>
      <c r="BX1076" s="241"/>
      <c r="BY1076" s="241"/>
      <c r="BZ1076" s="241"/>
      <c r="CA1076" s="241"/>
      <c r="CB1076" s="241"/>
      <c r="CC1076" s="241"/>
      <c r="CD1076" s="241"/>
      <c r="CE1076" s="241"/>
      <c r="CF1076" s="241"/>
      <c r="CG1076" s="241"/>
      <c r="CH1076" s="241"/>
      <c r="CI1076" s="241"/>
      <c r="CJ1076" s="241"/>
      <c r="CK1076" s="241"/>
      <c r="CL1076" s="241"/>
      <c r="CM1076" s="241"/>
      <c r="CN1076" s="241"/>
      <c r="CO1076" s="241"/>
      <c r="CP1076" s="241"/>
      <c r="CQ1076" s="241"/>
      <c r="CR1076" s="241"/>
      <c r="CS1076" s="241"/>
      <c r="CT1076" s="241"/>
      <c r="CU1076" s="241"/>
      <c r="CV1076" s="241"/>
      <c r="CW1076" s="241"/>
      <c r="CX1076" s="241"/>
      <c r="CY1076" s="241"/>
      <c r="CZ1076" s="241"/>
      <c r="DA1076" s="241"/>
      <c r="DB1076" s="241"/>
      <c r="DC1076" s="241"/>
      <c r="DD1076" s="241"/>
      <c r="DE1076" s="241"/>
      <c r="DF1076" s="241"/>
      <c r="DG1076" s="241"/>
      <c r="DH1076" s="241"/>
      <c r="DI1076" s="241"/>
      <c r="DJ1076" s="241"/>
      <c r="DK1076" s="241"/>
      <c r="DL1076" s="241"/>
      <c r="DM1076" s="241"/>
      <c r="DN1076" s="241"/>
      <c r="DO1076" s="241"/>
      <c r="DP1076" s="241"/>
      <c r="DQ1076" s="241"/>
      <c r="DR1076" s="241"/>
      <c r="DS1076" s="241"/>
      <c r="DT1076" s="241"/>
      <c r="DU1076" s="241"/>
      <c r="DV1076" s="241"/>
      <c r="DW1076" s="241"/>
      <c r="DX1076" s="241"/>
      <c r="DY1076" s="241"/>
      <c r="DZ1076" s="241"/>
      <c r="EA1076" s="241"/>
      <c r="EB1076" s="241"/>
      <c r="EC1076" s="241"/>
      <c r="ED1076" s="241"/>
      <c r="EE1076" s="241"/>
      <c r="EF1076" s="241"/>
      <c r="EG1076" s="241"/>
      <c r="EH1076" s="241"/>
      <c r="EI1076" s="241"/>
      <c r="EJ1076" s="241"/>
      <c r="EK1076" s="241"/>
      <c r="EL1076" s="241"/>
      <c r="EM1076" s="241"/>
      <c r="EN1076" s="241"/>
      <c r="EO1076" s="241"/>
      <c r="EP1076" s="241"/>
      <c r="EQ1076" s="241"/>
      <c r="ER1076" s="241"/>
      <c r="ES1076" s="241"/>
      <c r="ET1076" s="241"/>
      <c r="EU1076" s="241"/>
      <c r="EV1076" s="241"/>
      <c r="EW1076" s="241"/>
      <c r="EX1076" s="241"/>
      <c r="EY1076" s="241"/>
      <c r="EZ1076" s="241"/>
      <c r="FA1076" s="241"/>
      <c r="FB1076" s="241"/>
      <c r="FC1076" s="241"/>
      <c r="FD1076" s="241"/>
      <c r="FE1076" s="241"/>
      <c r="FF1076" s="241"/>
      <c r="FG1076" s="241"/>
      <c r="FH1076" s="241"/>
      <c r="FI1076" s="241"/>
      <c r="FJ1076" s="241"/>
      <c r="FK1076" s="241"/>
      <c r="FL1076" s="241"/>
      <c r="FM1076" s="241"/>
      <c r="FN1076" s="241"/>
      <c r="FO1076" s="241"/>
      <c r="FP1076" s="241"/>
      <c r="FQ1076" s="241"/>
      <c r="FR1076" s="241"/>
      <c r="FS1076" s="241"/>
      <c r="FT1076" s="241"/>
      <c r="FU1076" s="241"/>
      <c r="FV1076" s="241"/>
      <c r="FW1076" s="241"/>
      <c r="FX1076" s="241"/>
      <c r="FY1076" s="241"/>
      <c r="FZ1076" s="241"/>
      <c r="GA1076" s="241"/>
      <c r="GB1076" s="241"/>
      <c r="GC1076" s="241"/>
      <c r="GD1076" s="241"/>
      <c r="GE1076" s="241"/>
      <c r="GF1076" s="241"/>
      <c r="GG1076" s="241"/>
      <c r="GH1076" s="241"/>
      <c r="GI1076" s="241"/>
      <c r="GJ1076" s="241"/>
      <c r="GK1076" s="241"/>
      <c r="GL1076" s="241"/>
      <c r="GM1076" s="241"/>
      <c r="GN1076" s="241"/>
      <c r="GO1076" s="241"/>
      <c r="GP1076" s="241"/>
      <c r="GQ1076" s="241"/>
      <c r="GR1076" s="241"/>
      <c r="GS1076" s="241"/>
      <c r="GT1076" s="241"/>
      <c r="GU1076" s="241"/>
      <c r="GV1076" s="241"/>
      <c r="GW1076" s="241"/>
      <c r="GX1076" s="241"/>
      <c r="GY1076" s="241"/>
      <c r="GZ1076" s="241"/>
      <c r="HA1076" s="241"/>
      <c r="HB1076" s="241"/>
      <c r="HC1076" s="241"/>
      <c r="HD1076" s="241"/>
      <c r="HE1076" s="241"/>
      <c r="HF1076" s="241"/>
      <c r="HG1076" s="241"/>
      <c r="HH1076" s="241"/>
      <c r="HI1076" s="241"/>
      <c r="HJ1076" s="241"/>
      <c r="HK1076" s="241"/>
      <c r="HL1076" s="241"/>
      <c r="HM1076" s="241"/>
      <c r="HN1076" s="241"/>
      <c r="HO1076" s="241"/>
    </row>
    <row r="1077" spans="1:223" s="250" customFormat="1" ht="27.6" customHeight="1" x14ac:dyDescent="0.35">
      <c r="A1077" s="241"/>
      <c r="B1077" s="242"/>
      <c r="C1077" s="242"/>
      <c r="D1077" s="242"/>
      <c r="E1077" s="243"/>
      <c r="F1077" s="244"/>
      <c r="G1077" s="245"/>
      <c r="H1077" s="245"/>
      <c r="I1077" s="245"/>
      <c r="J1077" s="295"/>
      <c r="K1077" s="242"/>
      <c r="L1077" s="246"/>
      <c r="M1077" s="246"/>
      <c r="N1077" s="247"/>
      <c r="O1077" s="247"/>
      <c r="P1077" s="248"/>
      <c r="Q1077" s="248"/>
      <c r="R1077" s="295"/>
      <c r="S1077" s="295"/>
      <c r="T1077" s="295"/>
      <c r="V1077" s="251"/>
      <c r="W1077" s="251"/>
      <c r="X1077" s="252"/>
      <c r="Y1077" s="253"/>
      <c r="Z1077" s="254"/>
      <c r="AA1077" s="254"/>
      <c r="AB1077" s="255"/>
      <c r="AC1077" s="255"/>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c r="BH1077" s="241"/>
      <c r="BI1077" s="241"/>
      <c r="BJ1077" s="241"/>
      <c r="BK1077" s="241"/>
      <c r="BL1077" s="241"/>
      <c r="BM1077" s="241"/>
      <c r="BN1077" s="241"/>
      <c r="BO1077" s="241"/>
      <c r="BP1077" s="241"/>
      <c r="BQ1077" s="241"/>
      <c r="BR1077" s="241"/>
      <c r="BS1077" s="241"/>
      <c r="BT1077" s="241"/>
      <c r="BU1077" s="241"/>
      <c r="BV1077" s="241"/>
      <c r="BW1077" s="241"/>
      <c r="BX1077" s="241"/>
      <c r="BY1077" s="241"/>
      <c r="BZ1077" s="241"/>
      <c r="CA1077" s="241"/>
      <c r="CB1077" s="241"/>
      <c r="CC1077" s="241"/>
      <c r="CD1077" s="241"/>
      <c r="CE1077" s="241"/>
      <c r="CF1077" s="241"/>
      <c r="CG1077" s="241"/>
      <c r="CH1077" s="241"/>
      <c r="CI1077" s="241"/>
      <c r="CJ1077" s="241"/>
      <c r="CK1077" s="241"/>
      <c r="CL1077" s="241"/>
      <c r="CM1077" s="241"/>
      <c r="CN1077" s="241"/>
      <c r="CO1077" s="241"/>
      <c r="CP1077" s="241"/>
      <c r="CQ1077" s="241"/>
      <c r="CR1077" s="241"/>
      <c r="CS1077" s="241"/>
      <c r="CT1077" s="241"/>
      <c r="CU1077" s="241"/>
      <c r="CV1077" s="241"/>
      <c r="CW1077" s="241"/>
      <c r="CX1077" s="241"/>
      <c r="CY1077" s="241"/>
      <c r="CZ1077" s="241"/>
      <c r="DA1077" s="241"/>
      <c r="DB1077" s="241"/>
      <c r="DC1077" s="241"/>
      <c r="DD1077" s="241"/>
      <c r="DE1077" s="241"/>
      <c r="DF1077" s="241"/>
      <c r="DG1077" s="241"/>
      <c r="DH1077" s="241"/>
      <c r="DI1077" s="241"/>
      <c r="DJ1077" s="241"/>
      <c r="DK1077" s="241"/>
      <c r="DL1077" s="241"/>
      <c r="DM1077" s="241"/>
      <c r="DN1077" s="241"/>
      <c r="DO1077" s="241"/>
      <c r="DP1077" s="241"/>
      <c r="DQ1077" s="241"/>
      <c r="DR1077" s="241"/>
      <c r="DS1077" s="241"/>
      <c r="DT1077" s="241"/>
      <c r="DU1077" s="241"/>
      <c r="DV1077" s="241"/>
      <c r="DW1077" s="241"/>
      <c r="DX1077" s="241"/>
      <c r="DY1077" s="241"/>
      <c r="DZ1077" s="241"/>
      <c r="EA1077" s="241"/>
      <c r="EB1077" s="241"/>
      <c r="EC1077" s="241"/>
      <c r="ED1077" s="241"/>
      <c r="EE1077" s="241"/>
      <c r="EF1077" s="241"/>
      <c r="EG1077" s="241"/>
      <c r="EH1077" s="241"/>
      <c r="EI1077" s="241"/>
      <c r="EJ1077" s="241"/>
      <c r="EK1077" s="241"/>
      <c r="EL1077" s="241"/>
      <c r="EM1077" s="241"/>
      <c r="EN1077" s="241"/>
      <c r="EO1077" s="241"/>
      <c r="EP1077" s="241"/>
      <c r="EQ1077" s="241"/>
      <c r="ER1077" s="241"/>
      <c r="ES1077" s="241"/>
      <c r="ET1077" s="241"/>
      <c r="EU1077" s="241"/>
      <c r="EV1077" s="241"/>
      <c r="EW1077" s="241"/>
      <c r="EX1077" s="241"/>
      <c r="EY1077" s="241"/>
      <c r="EZ1077" s="241"/>
      <c r="FA1077" s="241"/>
      <c r="FB1077" s="241"/>
      <c r="FC1077" s="241"/>
      <c r="FD1077" s="241"/>
      <c r="FE1077" s="241"/>
      <c r="FF1077" s="241"/>
      <c r="FG1077" s="241"/>
      <c r="FH1077" s="241"/>
      <c r="FI1077" s="241"/>
      <c r="FJ1077" s="241"/>
      <c r="FK1077" s="241"/>
      <c r="FL1077" s="241"/>
      <c r="FM1077" s="241"/>
      <c r="FN1077" s="241"/>
      <c r="FO1077" s="241"/>
      <c r="FP1077" s="241"/>
      <c r="FQ1077" s="241"/>
      <c r="FR1077" s="241"/>
      <c r="FS1077" s="241"/>
      <c r="FT1077" s="241"/>
      <c r="FU1077" s="241"/>
      <c r="FV1077" s="241"/>
      <c r="FW1077" s="241"/>
      <c r="FX1077" s="241"/>
      <c r="FY1077" s="241"/>
      <c r="FZ1077" s="241"/>
      <c r="GA1077" s="241"/>
      <c r="GB1077" s="241"/>
      <c r="GC1077" s="241"/>
      <c r="GD1077" s="241"/>
      <c r="GE1077" s="241"/>
      <c r="GF1077" s="241"/>
      <c r="GG1077" s="241"/>
      <c r="GH1077" s="241"/>
      <c r="GI1077" s="241"/>
      <c r="GJ1077" s="241"/>
      <c r="GK1077" s="241"/>
      <c r="GL1077" s="241"/>
      <c r="GM1077" s="241"/>
      <c r="GN1077" s="241"/>
      <c r="GO1077" s="241"/>
      <c r="GP1077" s="241"/>
      <c r="GQ1077" s="241"/>
      <c r="GR1077" s="241"/>
      <c r="GS1077" s="241"/>
      <c r="GT1077" s="241"/>
      <c r="GU1077" s="241"/>
      <c r="GV1077" s="241"/>
      <c r="GW1077" s="241"/>
      <c r="GX1077" s="241"/>
      <c r="GY1077" s="241"/>
      <c r="GZ1077" s="241"/>
      <c r="HA1077" s="241"/>
      <c r="HB1077" s="241"/>
      <c r="HC1077" s="241"/>
      <c r="HD1077" s="241"/>
      <c r="HE1077" s="241"/>
      <c r="HF1077" s="241"/>
      <c r="HG1077" s="241"/>
      <c r="HH1077" s="241"/>
      <c r="HI1077" s="241"/>
      <c r="HJ1077" s="241"/>
      <c r="HK1077" s="241"/>
      <c r="HL1077" s="241"/>
      <c r="HM1077" s="241"/>
      <c r="HN1077" s="241"/>
      <c r="HO1077" s="241"/>
    </row>
    <row r="1078" spans="1:223" s="250" customFormat="1" ht="27.6" customHeight="1" x14ac:dyDescent="0.35">
      <c r="A1078" s="241"/>
      <c r="B1078" s="242"/>
      <c r="C1078" s="242"/>
      <c r="D1078" s="242"/>
      <c r="E1078" s="243"/>
      <c r="F1078" s="244"/>
      <c r="G1078" s="245"/>
      <c r="H1078" s="245"/>
      <c r="I1078" s="245"/>
      <c r="J1078" s="295"/>
      <c r="K1078" s="242"/>
      <c r="L1078" s="246"/>
      <c r="M1078" s="246"/>
      <c r="N1078" s="247"/>
      <c r="O1078" s="247"/>
      <c r="P1078" s="248"/>
      <c r="Q1078" s="248"/>
      <c r="R1078" s="295"/>
      <c r="S1078" s="295"/>
      <c r="T1078" s="295"/>
      <c r="V1078" s="251"/>
      <c r="W1078" s="251"/>
      <c r="X1078" s="252"/>
      <c r="Y1078" s="253"/>
      <c r="Z1078" s="254"/>
      <c r="AA1078" s="254"/>
      <c r="AB1078" s="255"/>
      <c r="AC1078" s="255"/>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c r="BH1078" s="241"/>
      <c r="BI1078" s="241"/>
      <c r="BJ1078" s="241"/>
      <c r="BK1078" s="241"/>
      <c r="BL1078" s="241"/>
      <c r="BM1078" s="241"/>
      <c r="BN1078" s="241"/>
      <c r="BO1078" s="241"/>
      <c r="BP1078" s="241"/>
      <c r="BQ1078" s="241"/>
      <c r="BR1078" s="241"/>
      <c r="BS1078" s="241"/>
      <c r="BT1078" s="241"/>
      <c r="BU1078" s="241"/>
      <c r="BV1078" s="241"/>
      <c r="BW1078" s="241"/>
      <c r="BX1078" s="241"/>
      <c r="BY1078" s="241"/>
      <c r="BZ1078" s="241"/>
      <c r="CA1078" s="241"/>
      <c r="CB1078" s="241"/>
      <c r="CC1078" s="241"/>
      <c r="CD1078" s="241"/>
      <c r="CE1078" s="241"/>
      <c r="CF1078" s="241"/>
      <c r="CG1078" s="241"/>
      <c r="CH1078" s="241"/>
      <c r="CI1078" s="241"/>
      <c r="CJ1078" s="241"/>
      <c r="CK1078" s="241"/>
      <c r="CL1078" s="241"/>
      <c r="CM1078" s="241"/>
      <c r="CN1078" s="241"/>
      <c r="CO1078" s="241"/>
      <c r="CP1078" s="241"/>
      <c r="CQ1078" s="241"/>
      <c r="CR1078" s="241"/>
      <c r="CS1078" s="241"/>
      <c r="CT1078" s="241"/>
      <c r="CU1078" s="241"/>
      <c r="CV1078" s="241"/>
      <c r="CW1078" s="241"/>
      <c r="CX1078" s="241"/>
      <c r="CY1078" s="241"/>
      <c r="CZ1078" s="241"/>
      <c r="DA1078" s="241"/>
      <c r="DB1078" s="241"/>
      <c r="DC1078" s="241"/>
      <c r="DD1078" s="241"/>
      <c r="DE1078" s="241"/>
      <c r="DF1078" s="241"/>
      <c r="DG1078" s="241"/>
      <c r="DH1078" s="241"/>
      <c r="DI1078" s="241"/>
      <c r="DJ1078" s="241"/>
      <c r="DK1078" s="241"/>
      <c r="DL1078" s="241"/>
      <c r="DM1078" s="241"/>
      <c r="DN1078" s="241"/>
      <c r="DO1078" s="241"/>
      <c r="DP1078" s="241"/>
      <c r="DQ1078" s="241"/>
      <c r="DR1078" s="241"/>
      <c r="DS1078" s="241"/>
      <c r="DT1078" s="241"/>
      <c r="DU1078" s="241"/>
      <c r="DV1078" s="241"/>
      <c r="DW1078" s="241"/>
      <c r="DX1078" s="241"/>
      <c r="DY1078" s="241"/>
      <c r="DZ1078" s="241"/>
      <c r="EA1078" s="241"/>
      <c r="EB1078" s="241"/>
      <c r="EC1078" s="241"/>
      <c r="ED1078" s="241"/>
      <c r="EE1078" s="241"/>
      <c r="EF1078" s="241"/>
      <c r="EG1078" s="241"/>
      <c r="EH1078" s="241"/>
      <c r="EI1078" s="241"/>
      <c r="EJ1078" s="241"/>
      <c r="EK1078" s="241"/>
      <c r="EL1078" s="241"/>
      <c r="EM1078" s="241"/>
      <c r="EN1078" s="241"/>
      <c r="EO1078" s="241"/>
      <c r="EP1078" s="241"/>
      <c r="EQ1078" s="241"/>
      <c r="ER1078" s="241"/>
      <c r="ES1078" s="241"/>
      <c r="ET1078" s="241"/>
      <c r="EU1078" s="241"/>
      <c r="EV1078" s="241"/>
      <c r="EW1078" s="241"/>
      <c r="EX1078" s="241"/>
      <c r="EY1078" s="241"/>
      <c r="EZ1078" s="241"/>
      <c r="FA1078" s="241"/>
      <c r="FB1078" s="241"/>
      <c r="FC1078" s="241"/>
      <c r="FD1078" s="241"/>
      <c r="FE1078" s="241"/>
      <c r="FF1078" s="241"/>
      <c r="FG1078" s="241"/>
      <c r="FH1078" s="241"/>
      <c r="FI1078" s="241"/>
      <c r="FJ1078" s="241"/>
      <c r="FK1078" s="241"/>
      <c r="FL1078" s="241"/>
      <c r="FM1078" s="241"/>
      <c r="FN1078" s="241"/>
      <c r="FO1078" s="241"/>
      <c r="FP1078" s="241"/>
      <c r="FQ1078" s="241"/>
      <c r="FR1078" s="241"/>
      <c r="FS1078" s="241"/>
      <c r="FT1078" s="241"/>
      <c r="FU1078" s="241"/>
      <c r="FV1078" s="241"/>
      <c r="FW1078" s="241"/>
      <c r="FX1078" s="241"/>
      <c r="FY1078" s="241"/>
      <c r="FZ1078" s="241"/>
      <c r="GA1078" s="241"/>
      <c r="GB1078" s="241"/>
      <c r="GC1078" s="241"/>
      <c r="GD1078" s="241"/>
      <c r="GE1078" s="241"/>
      <c r="GF1078" s="241"/>
      <c r="GG1078" s="241"/>
      <c r="GH1078" s="241"/>
      <c r="GI1078" s="241"/>
      <c r="GJ1078" s="241"/>
      <c r="GK1078" s="241"/>
      <c r="GL1078" s="241"/>
      <c r="GM1078" s="241"/>
      <c r="GN1078" s="241"/>
      <c r="GO1078" s="241"/>
      <c r="GP1078" s="241"/>
      <c r="GQ1078" s="241"/>
      <c r="GR1078" s="241"/>
      <c r="GS1078" s="241"/>
      <c r="GT1078" s="241"/>
      <c r="GU1078" s="241"/>
      <c r="GV1078" s="241"/>
      <c r="GW1078" s="241"/>
      <c r="GX1078" s="241"/>
      <c r="GY1078" s="241"/>
      <c r="GZ1078" s="241"/>
      <c r="HA1078" s="241"/>
      <c r="HB1078" s="241"/>
      <c r="HC1078" s="241"/>
      <c r="HD1078" s="241"/>
      <c r="HE1078" s="241"/>
      <c r="HF1078" s="241"/>
      <c r="HG1078" s="241"/>
      <c r="HH1078" s="241"/>
      <c r="HI1078" s="241"/>
      <c r="HJ1078" s="241"/>
      <c r="HK1078" s="241"/>
      <c r="HL1078" s="241"/>
      <c r="HM1078" s="241"/>
      <c r="HN1078" s="241"/>
      <c r="HO1078" s="241"/>
    </row>
    <row r="1079" spans="1:223" s="250" customFormat="1" ht="27.6" customHeight="1" x14ac:dyDescent="0.35">
      <c r="A1079" s="241"/>
      <c r="B1079" s="242"/>
      <c r="C1079" s="242"/>
      <c r="D1079" s="242"/>
      <c r="E1079" s="243"/>
      <c r="F1079" s="244"/>
      <c r="G1079" s="245"/>
      <c r="H1079" s="245"/>
      <c r="I1079" s="245"/>
      <c r="J1079" s="295"/>
      <c r="K1079" s="242"/>
      <c r="L1079" s="246"/>
      <c r="M1079" s="246"/>
      <c r="N1079" s="247"/>
      <c r="O1079" s="247"/>
      <c r="P1079" s="248"/>
      <c r="Q1079" s="248"/>
      <c r="R1079" s="295"/>
      <c r="S1079" s="295"/>
      <c r="T1079" s="295"/>
      <c r="V1079" s="251"/>
      <c r="W1079" s="251"/>
      <c r="X1079" s="252"/>
      <c r="Y1079" s="253"/>
      <c r="Z1079" s="254"/>
      <c r="AA1079" s="254"/>
      <c r="AB1079" s="255"/>
      <c r="AC1079" s="255"/>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c r="BH1079" s="241"/>
      <c r="BI1079" s="241"/>
      <c r="BJ1079" s="241"/>
      <c r="BK1079" s="241"/>
      <c r="BL1079" s="241"/>
      <c r="BM1079" s="241"/>
      <c r="BN1079" s="241"/>
      <c r="BO1079" s="241"/>
      <c r="BP1079" s="241"/>
      <c r="BQ1079" s="241"/>
      <c r="BR1079" s="241"/>
      <c r="BS1079" s="241"/>
      <c r="BT1079" s="241"/>
      <c r="BU1079" s="241"/>
      <c r="BV1079" s="241"/>
      <c r="BW1079" s="241"/>
      <c r="BX1079" s="241"/>
      <c r="BY1079" s="241"/>
      <c r="BZ1079" s="241"/>
      <c r="CA1079" s="241"/>
      <c r="CB1079" s="241"/>
      <c r="CC1079" s="241"/>
      <c r="CD1079" s="241"/>
      <c r="CE1079" s="241"/>
      <c r="CF1079" s="241"/>
      <c r="CG1079" s="241"/>
      <c r="CH1079" s="241"/>
      <c r="CI1079" s="241"/>
      <c r="CJ1079" s="241"/>
      <c r="CK1079" s="241"/>
      <c r="CL1079" s="241"/>
      <c r="CM1079" s="241"/>
      <c r="CN1079" s="241"/>
      <c r="CO1079" s="241"/>
      <c r="CP1079" s="241"/>
      <c r="CQ1079" s="241"/>
      <c r="CR1079" s="241"/>
      <c r="CS1079" s="241"/>
      <c r="CT1079" s="241"/>
      <c r="CU1079" s="241"/>
      <c r="CV1079" s="241"/>
      <c r="CW1079" s="241"/>
      <c r="CX1079" s="241"/>
      <c r="CY1079" s="241"/>
      <c r="CZ1079" s="241"/>
      <c r="DA1079" s="241"/>
      <c r="DB1079" s="241"/>
      <c r="DC1079" s="241"/>
      <c r="DD1079" s="241"/>
      <c r="DE1079" s="241"/>
      <c r="DF1079" s="241"/>
      <c r="DG1079" s="241"/>
      <c r="DH1079" s="241"/>
      <c r="DI1079" s="241"/>
      <c r="DJ1079" s="241"/>
      <c r="DK1079" s="241"/>
      <c r="DL1079" s="241"/>
      <c r="DM1079" s="241"/>
      <c r="DN1079" s="241"/>
      <c r="DO1079" s="241"/>
      <c r="DP1079" s="241"/>
      <c r="DQ1079" s="241"/>
      <c r="DR1079" s="241"/>
      <c r="DS1079" s="241"/>
      <c r="DT1079" s="241"/>
      <c r="DU1079" s="241"/>
      <c r="DV1079" s="241"/>
      <c r="DW1079" s="241"/>
      <c r="DX1079" s="241"/>
      <c r="DY1079" s="241"/>
      <c r="DZ1079" s="241"/>
      <c r="EA1079" s="241"/>
      <c r="EB1079" s="241"/>
      <c r="EC1079" s="241"/>
      <c r="ED1079" s="241"/>
      <c r="EE1079" s="241"/>
      <c r="EF1079" s="241"/>
      <c r="EG1079" s="241"/>
      <c r="EH1079" s="241"/>
      <c r="EI1079" s="241"/>
      <c r="EJ1079" s="241"/>
      <c r="EK1079" s="241"/>
      <c r="EL1079" s="241"/>
      <c r="EM1079" s="241"/>
      <c r="EN1079" s="241"/>
      <c r="EO1079" s="241"/>
      <c r="EP1079" s="241"/>
      <c r="EQ1079" s="241"/>
      <c r="ER1079" s="241"/>
      <c r="ES1079" s="241"/>
      <c r="ET1079" s="241"/>
      <c r="EU1079" s="241"/>
      <c r="EV1079" s="241"/>
      <c r="EW1079" s="241"/>
      <c r="EX1079" s="241"/>
      <c r="EY1079" s="241"/>
      <c r="EZ1079" s="241"/>
      <c r="FA1079" s="241"/>
      <c r="FB1079" s="241"/>
      <c r="FC1079" s="241"/>
      <c r="FD1079" s="241"/>
      <c r="FE1079" s="241"/>
      <c r="FF1079" s="241"/>
      <c r="FG1079" s="241"/>
      <c r="FH1079" s="241"/>
      <c r="FI1079" s="241"/>
      <c r="FJ1079" s="241"/>
      <c r="FK1079" s="241"/>
      <c r="FL1079" s="241"/>
      <c r="FM1079" s="241"/>
      <c r="FN1079" s="241"/>
      <c r="FO1079" s="241"/>
      <c r="FP1079" s="241"/>
      <c r="FQ1079" s="241"/>
      <c r="FR1079" s="241"/>
      <c r="FS1079" s="241"/>
      <c r="FT1079" s="241"/>
      <c r="FU1079" s="241"/>
      <c r="FV1079" s="241"/>
      <c r="FW1079" s="241"/>
      <c r="FX1079" s="241"/>
      <c r="FY1079" s="241"/>
      <c r="FZ1079" s="241"/>
      <c r="GA1079" s="241"/>
      <c r="GB1079" s="241"/>
      <c r="GC1079" s="241"/>
      <c r="GD1079" s="241"/>
      <c r="GE1079" s="241"/>
      <c r="GF1079" s="241"/>
      <c r="GG1079" s="241"/>
      <c r="GH1079" s="241"/>
      <c r="GI1079" s="241"/>
      <c r="GJ1079" s="241"/>
      <c r="GK1079" s="241"/>
      <c r="GL1079" s="241"/>
      <c r="GM1079" s="241"/>
      <c r="GN1079" s="241"/>
      <c r="GO1079" s="241"/>
      <c r="GP1079" s="241"/>
      <c r="GQ1079" s="241"/>
      <c r="GR1079" s="241"/>
      <c r="GS1079" s="241"/>
      <c r="GT1079" s="241"/>
      <c r="GU1079" s="241"/>
      <c r="GV1079" s="241"/>
      <c r="GW1079" s="241"/>
      <c r="GX1079" s="241"/>
      <c r="GY1079" s="241"/>
      <c r="GZ1079" s="241"/>
      <c r="HA1079" s="241"/>
      <c r="HB1079" s="241"/>
      <c r="HC1079" s="241"/>
      <c r="HD1079" s="241"/>
      <c r="HE1079" s="241"/>
      <c r="HF1079" s="241"/>
      <c r="HG1079" s="241"/>
      <c r="HH1079" s="241"/>
      <c r="HI1079" s="241"/>
      <c r="HJ1079" s="241"/>
      <c r="HK1079" s="241"/>
      <c r="HL1079" s="241"/>
      <c r="HM1079" s="241"/>
      <c r="HN1079" s="241"/>
      <c r="HO1079" s="241"/>
    </row>
    <row r="1080" spans="1:223" s="250" customFormat="1" ht="27.6" customHeight="1" x14ac:dyDescent="0.35">
      <c r="A1080" s="241"/>
      <c r="B1080" s="242"/>
      <c r="C1080" s="242"/>
      <c r="D1080" s="242"/>
      <c r="E1080" s="243"/>
      <c r="F1080" s="244"/>
      <c r="G1080" s="245"/>
      <c r="H1080" s="245"/>
      <c r="I1080" s="245"/>
      <c r="J1080" s="296"/>
      <c r="K1080" s="242"/>
      <c r="L1080" s="246"/>
      <c r="M1080" s="246"/>
      <c r="N1080" s="247"/>
      <c r="O1080" s="247"/>
      <c r="P1080" s="248"/>
      <c r="Q1080" s="248"/>
      <c r="R1080" s="295"/>
      <c r="S1080" s="295"/>
      <c r="T1080" s="295"/>
      <c r="V1080" s="251"/>
      <c r="W1080" s="251"/>
      <c r="X1080" s="252"/>
      <c r="Y1080" s="253"/>
      <c r="Z1080" s="254"/>
      <c r="AA1080" s="254"/>
      <c r="AB1080" s="255"/>
      <c r="AC1080" s="255"/>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c r="BH1080" s="241"/>
      <c r="BI1080" s="241"/>
      <c r="BJ1080" s="241"/>
      <c r="BK1080" s="241"/>
      <c r="BL1080" s="241"/>
      <c r="BM1080" s="241"/>
      <c r="BN1080" s="241"/>
      <c r="BO1080" s="241"/>
      <c r="BP1080" s="241"/>
      <c r="BQ1080" s="241"/>
      <c r="BR1080" s="241"/>
      <c r="BS1080" s="241"/>
      <c r="BT1080" s="241"/>
      <c r="BU1080" s="241"/>
      <c r="BV1080" s="241"/>
      <c r="BW1080" s="241"/>
      <c r="BX1080" s="241"/>
      <c r="BY1080" s="241"/>
      <c r="BZ1080" s="241"/>
      <c r="CA1080" s="241"/>
      <c r="CB1080" s="241"/>
      <c r="CC1080" s="241"/>
      <c r="CD1080" s="241"/>
      <c r="CE1080" s="241"/>
      <c r="CF1080" s="241"/>
      <c r="CG1080" s="241"/>
      <c r="CH1080" s="241"/>
      <c r="CI1080" s="241"/>
      <c r="CJ1080" s="241"/>
      <c r="CK1080" s="241"/>
      <c r="CL1080" s="241"/>
      <c r="CM1080" s="241"/>
      <c r="CN1080" s="241"/>
      <c r="CO1080" s="241"/>
      <c r="CP1080" s="241"/>
      <c r="CQ1080" s="241"/>
      <c r="CR1080" s="241"/>
      <c r="CS1080" s="241"/>
      <c r="CT1080" s="241"/>
      <c r="CU1080" s="241"/>
      <c r="CV1080" s="241"/>
      <c r="CW1080" s="241"/>
      <c r="CX1080" s="241"/>
      <c r="CY1080" s="241"/>
      <c r="CZ1080" s="241"/>
      <c r="DA1080" s="241"/>
      <c r="DB1080" s="241"/>
      <c r="DC1080" s="241"/>
      <c r="DD1080" s="241"/>
      <c r="DE1080" s="241"/>
      <c r="DF1080" s="241"/>
      <c r="DG1080" s="241"/>
      <c r="DH1080" s="241"/>
      <c r="DI1080" s="241"/>
      <c r="DJ1080" s="241"/>
      <c r="DK1080" s="241"/>
      <c r="DL1080" s="241"/>
      <c r="DM1080" s="241"/>
      <c r="DN1080" s="241"/>
      <c r="DO1080" s="241"/>
      <c r="DP1080" s="241"/>
      <c r="DQ1080" s="241"/>
      <c r="DR1080" s="241"/>
      <c r="DS1080" s="241"/>
      <c r="DT1080" s="241"/>
      <c r="DU1080" s="241"/>
      <c r="DV1080" s="241"/>
      <c r="DW1080" s="241"/>
      <c r="DX1080" s="241"/>
      <c r="DY1080" s="241"/>
      <c r="DZ1080" s="241"/>
      <c r="EA1080" s="241"/>
      <c r="EB1080" s="241"/>
      <c r="EC1080" s="241"/>
      <c r="ED1080" s="241"/>
      <c r="EE1080" s="241"/>
      <c r="EF1080" s="241"/>
      <c r="EG1080" s="241"/>
      <c r="EH1080" s="241"/>
      <c r="EI1080" s="241"/>
      <c r="EJ1080" s="241"/>
      <c r="EK1080" s="241"/>
      <c r="EL1080" s="241"/>
      <c r="EM1080" s="241"/>
      <c r="EN1080" s="241"/>
      <c r="EO1080" s="241"/>
      <c r="EP1080" s="241"/>
      <c r="EQ1080" s="241"/>
      <c r="ER1080" s="241"/>
      <c r="ES1080" s="241"/>
      <c r="ET1080" s="241"/>
      <c r="EU1080" s="241"/>
      <c r="EV1080" s="241"/>
      <c r="EW1080" s="241"/>
      <c r="EX1080" s="241"/>
      <c r="EY1080" s="241"/>
      <c r="EZ1080" s="241"/>
      <c r="FA1080" s="241"/>
      <c r="FB1080" s="241"/>
      <c r="FC1080" s="241"/>
      <c r="FD1080" s="241"/>
      <c r="FE1080" s="241"/>
      <c r="FF1080" s="241"/>
      <c r="FG1080" s="241"/>
      <c r="FH1080" s="241"/>
      <c r="FI1080" s="241"/>
      <c r="FJ1080" s="241"/>
      <c r="FK1080" s="241"/>
      <c r="FL1080" s="241"/>
      <c r="FM1080" s="241"/>
      <c r="FN1080" s="241"/>
      <c r="FO1080" s="241"/>
      <c r="FP1080" s="241"/>
      <c r="FQ1080" s="241"/>
      <c r="FR1080" s="241"/>
      <c r="FS1080" s="241"/>
      <c r="FT1080" s="241"/>
      <c r="FU1080" s="241"/>
      <c r="FV1080" s="241"/>
      <c r="FW1080" s="241"/>
      <c r="FX1080" s="241"/>
      <c r="FY1080" s="241"/>
      <c r="FZ1080" s="241"/>
      <c r="GA1080" s="241"/>
      <c r="GB1080" s="241"/>
      <c r="GC1080" s="241"/>
      <c r="GD1080" s="241"/>
      <c r="GE1080" s="241"/>
      <c r="GF1080" s="241"/>
      <c r="GG1080" s="241"/>
      <c r="GH1080" s="241"/>
      <c r="GI1080" s="241"/>
      <c r="GJ1080" s="241"/>
      <c r="GK1080" s="241"/>
      <c r="GL1080" s="241"/>
      <c r="GM1080" s="241"/>
      <c r="GN1080" s="241"/>
      <c r="GO1080" s="241"/>
      <c r="GP1080" s="241"/>
      <c r="GQ1080" s="241"/>
      <c r="GR1080" s="241"/>
      <c r="GS1080" s="241"/>
      <c r="GT1080" s="241"/>
      <c r="GU1080" s="241"/>
      <c r="GV1080" s="241"/>
      <c r="GW1080" s="241"/>
      <c r="GX1080" s="241"/>
      <c r="GY1080" s="241"/>
      <c r="GZ1080" s="241"/>
      <c r="HA1080" s="241"/>
      <c r="HB1080" s="241"/>
      <c r="HC1080" s="241"/>
      <c r="HD1080" s="241"/>
      <c r="HE1080" s="241"/>
      <c r="HF1080" s="241"/>
      <c r="HG1080" s="241"/>
      <c r="HH1080" s="241"/>
      <c r="HI1080" s="241"/>
      <c r="HJ1080" s="241"/>
      <c r="HK1080" s="241"/>
      <c r="HL1080" s="241"/>
      <c r="HM1080" s="241"/>
      <c r="HN1080" s="241"/>
      <c r="HO1080" s="241"/>
    </row>
    <row r="1081" spans="1:223" s="250" customFormat="1" ht="27.6" customHeight="1" x14ac:dyDescent="0.35">
      <c r="A1081" s="241"/>
      <c r="B1081" s="242"/>
      <c r="C1081" s="242"/>
      <c r="D1081" s="242"/>
      <c r="E1081" s="243"/>
      <c r="F1081" s="244"/>
      <c r="G1081" s="245"/>
      <c r="H1081" s="245"/>
      <c r="I1081" s="245"/>
      <c r="J1081" s="296"/>
      <c r="K1081" s="242"/>
      <c r="L1081" s="246"/>
      <c r="M1081" s="246"/>
      <c r="N1081" s="247"/>
      <c r="O1081" s="247"/>
      <c r="P1081" s="248"/>
      <c r="Q1081" s="248"/>
      <c r="R1081" s="295"/>
      <c r="S1081" s="295"/>
      <c r="T1081" s="295"/>
      <c r="V1081" s="251"/>
      <c r="W1081" s="251"/>
      <c r="X1081" s="252"/>
      <c r="Y1081" s="253"/>
      <c r="Z1081" s="254"/>
      <c r="AA1081" s="254"/>
      <c r="AB1081" s="255"/>
      <c r="AC1081" s="255"/>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c r="BH1081" s="241"/>
      <c r="BI1081" s="241"/>
      <c r="BJ1081" s="241"/>
      <c r="BK1081" s="241"/>
      <c r="BL1081" s="241"/>
      <c r="BM1081" s="241"/>
      <c r="BN1081" s="241"/>
      <c r="BO1081" s="241"/>
      <c r="BP1081" s="241"/>
      <c r="BQ1081" s="241"/>
      <c r="BR1081" s="241"/>
      <c r="BS1081" s="241"/>
      <c r="BT1081" s="241"/>
      <c r="BU1081" s="241"/>
      <c r="BV1081" s="241"/>
      <c r="BW1081" s="241"/>
      <c r="BX1081" s="241"/>
      <c r="BY1081" s="241"/>
      <c r="BZ1081" s="241"/>
      <c r="CA1081" s="241"/>
      <c r="CB1081" s="241"/>
      <c r="CC1081" s="241"/>
      <c r="CD1081" s="241"/>
      <c r="CE1081" s="241"/>
      <c r="CF1081" s="241"/>
      <c r="CG1081" s="241"/>
      <c r="CH1081" s="241"/>
      <c r="CI1081" s="241"/>
      <c r="CJ1081" s="241"/>
      <c r="CK1081" s="241"/>
      <c r="CL1081" s="241"/>
      <c r="CM1081" s="241"/>
      <c r="CN1081" s="241"/>
      <c r="CO1081" s="241"/>
      <c r="CP1081" s="241"/>
      <c r="CQ1081" s="241"/>
      <c r="CR1081" s="241"/>
      <c r="CS1081" s="241"/>
      <c r="CT1081" s="241"/>
      <c r="CU1081" s="241"/>
      <c r="CV1081" s="241"/>
      <c r="CW1081" s="241"/>
      <c r="CX1081" s="241"/>
      <c r="CY1081" s="241"/>
      <c r="CZ1081" s="241"/>
      <c r="DA1081" s="241"/>
      <c r="DB1081" s="241"/>
      <c r="DC1081" s="241"/>
      <c r="DD1081" s="241"/>
      <c r="DE1081" s="241"/>
      <c r="DF1081" s="241"/>
      <c r="DG1081" s="241"/>
      <c r="DH1081" s="241"/>
      <c r="DI1081" s="241"/>
      <c r="DJ1081" s="241"/>
      <c r="DK1081" s="241"/>
      <c r="DL1081" s="241"/>
      <c r="DM1081" s="241"/>
      <c r="DN1081" s="241"/>
      <c r="DO1081" s="241"/>
      <c r="DP1081" s="241"/>
      <c r="DQ1081" s="241"/>
      <c r="DR1081" s="241"/>
      <c r="DS1081" s="241"/>
      <c r="DT1081" s="241"/>
      <c r="DU1081" s="241"/>
      <c r="DV1081" s="241"/>
      <c r="DW1081" s="241"/>
      <c r="DX1081" s="241"/>
      <c r="DY1081" s="241"/>
      <c r="DZ1081" s="241"/>
      <c r="EA1081" s="241"/>
      <c r="EB1081" s="241"/>
      <c r="EC1081" s="241"/>
      <c r="ED1081" s="241"/>
      <c r="EE1081" s="241"/>
      <c r="EF1081" s="241"/>
      <c r="EG1081" s="241"/>
      <c r="EH1081" s="241"/>
      <c r="EI1081" s="241"/>
      <c r="EJ1081" s="241"/>
      <c r="EK1081" s="241"/>
      <c r="EL1081" s="241"/>
      <c r="EM1081" s="241"/>
      <c r="EN1081" s="241"/>
      <c r="EO1081" s="241"/>
      <c r="EP1081" s="241"/>
      <c r="EQ1081" s="241"/>
      <c r="ER1081" s="241"/>
      <c r="ES1081" s="241"/>
      <c r="ET1081" s="241"/>
      <c r="EU1081" s="241"/>
      <c r="EV1081" s="241"/>
      <c r="EW1081" s="241"/>
      <c r="EX1081" s="241"/>
      <c r="EY1081" s="241"/>
      <c r="EZ1081" s="241"/>
      <c r="FA1081" s="241"/>
      <c r="FB1081" s="241"/>
      <c r="FC1081" s="241"/>
      <c r="FD1081" s="241"/>
      <c r="FE1081" s="241"/>
      <c r="FF1081" s="241"/>
      <c r="FG1081" s="241"/>
      <c r="FH1081" s="241"/>
      <c r="FI1081" s="241"/>
      <c r="FJ1081" s="241"/>
      <c r="FK1081" s="241"/>
      <c r="FL1081" s="241"/>
      <c r="FM1081" s="241"/>
      <c r="FN1081" s="241"/>
      <c r="FO1081" s="241"/>
      <c r="FP1081" s="241"/>
      <c r="FQ1081" s="241"/>
      <c r="FR1081" s="241"/>
      <c r="FS1081" s="241"/>
      <c r="FT1081" s="241"/>
      <c r="FU1081" s="241"/>
      <c r="FV1081" s="241"/>
      <c r="FW1081" s="241"/>
      <c r="FX1081" s="241"/>
      <c r="FY1081" s="241"/>
      <c r="FZ1081" s="241"/>
      <c r="GA1081" s="241"/>
      <c r="GB1081" s="241"/>
      <c r="GC1081" s="241"/>
      <c r="GD1081" s="241"/>
      <c r="GE1081" s="241"/>
      <c r="GF1081" s="241"/>
      <c r="GG1081" s="241"/>
      <c r="GH1081" s="241"/>
      <c r="GI1081" s="241"/>
      <c r="GJ1081" s="241"/>
      <c r="GK1081" s="241"/>
      <c r="GL1081" s="241"/>
      <c r="GM1081" s="241"/>
      <c r="GN1081" s="241"/>
      <c r="GO1081" s="241"/>
      <c r="GP1081" s="241"/>
      <c r="GQ1081" s="241"/>
      <c r="GR1081" s="241"/>
      <c r="GS1081" s="241"/>
      <c r="GT1081" s="241"/>
      <c r="GU1081" s="241"/>
      <c r="GV1081" s="241"/>
      <c r="GW1081" s="241"/>
      <c r="GX1081" s="241"/>
      <c r="GY1081" s="241"/>
      <c r="GZ1081" s="241"/>
      <c r="HA1081" s="241"/>
      <c r="HB1081" s="241"/>
      <c r="HC1081" s="241"/>
      <c r="HD1081" s="241"/>
      <c r="HE1081" s="241"/>
      <c r="HF1081" s="241"/>
      <c r="HG1081" s="241"/>
      <c r="HH1081" s="241"/>
      <c r="HI1081" s="241"/>
      <c r="HJ1081" s="241"/>
      <c r="HK1081" s="241"/>
      <c r="HL1081" s="241"/>
      <c r="HM1081" s="241"/>
      <c r="HN1081" s="241"/>
      <c r="HO1081" s="241"/>
    </row>
    <row r="1082" spans="1:223" s="250" customFormat="1" ht="27.6" customHeight="1" x14ac:dyDescent="0.35">
      <c r="A1082" s="241"/>
      <c r="B1082" s="242"/>
      <c r="C1082" s="242"/>
      <c r="D1082" s="242"/>
      <c r="E1082" s="243"/>
      <c r="F1082" s="244"/>
      <c r="G1082" s="245"/>
      <c r="H1082" s="245"/>
      <c r="I1082" s="245"/>
      <c r="J1082" s="296"/>
      <c r="K1082" s="242"/>
      <c r="L1082" s="246"/>
      <c r="M1082" s="246"/>
      <c r="N1082" s="247"/>
      <c r="O1082" s="247"/>
      <c r="P1082" s="248"/>
      <c r="Q1082" s="248"/>
      <c r="R1082" s="295"/>
      <c r="S1082" s="295"/>
      <c r="T1082" s="295"/>
      <c r="V1082" s="251"/>
      <c r="W1082" s="251"/>
      <c r="X1082" s="252"/>
      <c r="Y1082" s="253"/>
      <c r="Z1082" s="254"/>
      <c r="AA1082" s="254"/>
      <c r="AB1082" s="255"/>
      <c r="AC1082" s="255"/>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c r="BH1082" s="241"/>
      <c r="BI1082" s="241"/>
      <c r="BJ1082" s="241"/>
      <c r="BK1082" s="241"/>
      <c r="BL1082" s="241"/>
      <c r="BM1082" s="241"/>
      <c r="BN1082" s="241"/>
      <c r="BO1082" s="241"/>
      <c r="BP1082" s="241"/>
      <c r="BQ1082" s="241"/>
      <c r="BR1082" s="241"/>
      <c r="BS1082" s="241"/>
      <c r="BT1082" s="241"/>
      <c r="BU1082" s="241"/>
      <c r="BV1082" s="241"/>
      <c r="BW1082" s="241"/>
      <c r="BX1082" s="241"/>
      <c r="BY1082" s="241"/>
      <c r="BZ1082" s="241"/>
      <c r="CA1082" s="241"/>
      <c r="CB1082" s="241"/>
      <c r="CC1082" s="241"/>
      <c r="CD1082" s="241"/>
      <c r="CE1082" s="241"/>
      <c r="CF1082" s="241"/>
      <c r="CG1082" s="241"/>
      <c r="CH1082" s="241"/>
      <c r="CI1082" s="241"/>
      <c r="CJ1082" s="241"/>
      <c r="CK1082" s="241"/>
      <c r="CL1082" s="241"/>
      <c r="CM1082" s="241"/>
      <c r="CN1082" s="241"/>
      <c r="CO1082" s="241"/>
      <c r="CP1082" s="241"/>
      <c r="CQ1082" s="241"/>
      <c r="CR1082" s="241"/>
      <c r="CS1082" s="241"/>
      <c r="CT1082" s="241"/>
      <c r="CU1082" s="241"/>
      <c r="CV1082" s="241"/>
      <c r="CW1082" s="241"/>
      <c r="CX1082" s="241"/>
      <c r="CY1082" s="241"/>
      <c r="CZ1082" s="241"/>
      <c r="DA1082" s="241"/>
      <c r="DB1082" s="241"/>
      <c r="DC1082" s="241"/>
      <c r="DD1082" s="241"/>
      <c r="DE1082" s="241"/>
      <c r="DF1082" s="241"/>
      <c r="DG1082" s="241"/>
      <c r="DH1082" s="241"/>
      <c r="DI1082" s="241"/>
      <c r="DJ1082" s="241"/>
      <c r="DK1082" s="241"/>
      <c r="DL1082" s="241"/>
      <c r="DM1082" s="241"/>
      <c r="DN1082" s="241"/>
      <c r="DO1082" s="241"/>
      <c r="DP1082" s="241"/>
      <c r="DQ1082" s="241"/>
      <c r="DR1082" s="241"/>
      <c r="DS1082" s="241"/>
      <c r="DT1082" s="241"/>
      <c r="DU1082" s="241"/>
      <c r="DV1082" s="241"/>
      <c r="DW1082" s="241"/>
      <c r="DX1082" s="241"/>
      <c r="DY1082" s="241"/>
      <c r="DZ1082" s="241"/>
      <c r="EA1082" s="241"/>
      <c r="EB1082" s="241"/>
      <c r="EC1082" s="241"/>
      <c r="ED1082" s="241"/>
      <c r="EE1082" s="241"/>
      <c r="EF1082" s="241"/>
      <c r="EG1082" s="241"/>
      <c r="EH1082" s="241"/>
      <c r="EI1082" s="241"/>
      <c r="EJ1082" s="241"/>
      <c r="EK1082" s="241"/>
      <c r="EL1082" s="241"/>
      <c r="EM1082" s="241"/>
      <c r="EN1082" s="241"/>
      <c r="EO1082" s="241"/>
      <c r="EP1082" s="241"/>
      <c r="EQ1082" s="241"/>
      <c r="ER1082" s="241"/>
      <c r="ES1082" s="241"/>
      <c r="ET1082" s="241"/>
      <c r="EU1082" s="241"/>
      <c r="EV1082" s="241"/>
      <c r="EW1082" s="241"/>
      <c r="EX1082" s="241"/>
      <c r="EY1082" s="241"/>
      <c r="EZ1082" s="241"/>
      <c r="FA1082" s="241"/>
      <c r="FB1082" s="241"/>
      <c r="FC1082" s="241"/>
      <c r="FD1082" s="241"/>
      <c r="FE1082" s="241"/>
      <c r="FF1082" s="241"/>
      <c r="FG1082" s="241"/>
      <c r="FH1082" s="241"/>
      <c r="FI1082" s="241"/>
      <c r="FJ1082" s="241"/>
      <c r="FK1082" s="241"/>
      <c r="FL1082" s="241"/>
      <c r="FM1082" s="241"/>
      <c r="FN1082" s="241"/>
      <c r="FO1082" s="241"/>
      <c r="FP1082" s="241"/>
      <c r="FQ1082" s="241"/>
      <c r="FR1082" s="241"/>
      <c r="FS1082" s="241"/>
      <c r="FT1082" s="241"/>
      <c r="FU1082" s="241"/>
      <c r="FV1082" s="241"/>
      <c r="FW1082" s="241"/>
      <c r="FX1082" s="241"/>
      <c r="FY1082" s="241"/>
      <c r="FZ1082" s="241"/>
      <c r="GA1082" s="241"/>
      <c r="GB1082" s="241"/>
      <c r="GC1082" s="241"/>
      <c r="GD1082" s="241"/>
      <c r="GE1082" s="241"/>
      <c r="GF1082" s="241"/>
      <c r="GG1082" s="241"/>
      <c r="GH1082" s="241"/>
      <c r="GI1082" s="241"/>
      <c r="GJ1082" s="241"/>
      <c r="GK1082" s="241"/>
      <c r="GL1082" s="241"/>
      <c r="GM1082" s="241"/>
      <c r="GN1082" s="241"/>
      <c r="GO1082" s="241"/>
      <c r="GP1082" s="241"/>
      <c r="GQ1082" s="241"/>
      <c r="GR1082" s="241"/>
      <c r="GS1082" s="241"/>
      <c r="GT1082" s="241"/>
      <c r="GU1082" s="241"/>
      <c r="GV1082" s="241"/>
      <c r="GW1082" s="241"/>
      <c r="GX1082" s="241"/>
      <c r="GY1082" s="241"/>
      <c r="GZ1082" s="241"/>
      <c r="HA1082" s="241"/>
      <c r="HB1082" s="241"/>
      <c r="HC1082" s="241"/>
      <c r="HD1082" s="241"/>
      <c r="HE1082" s="241"/>
      <c r="HF1082" s="241"/>
      <c r="HG1082" s="241"/>
      <c r="HH1082" s="241"/>
      <c r="HI1082" s="241"/>
      <c r="HJ1082" s="241"/>
      <c r="HK1082" s="241"/>
      <c r="HL1082" s="241"/>
      <c r="HM1082" s="241"/>
      <c r="HN1082" s="241"/>
      <c r="HO1082" s="241"/>
    </row>
    <row r="1083" spans="1:223" s="250" customFormat="1" ht="27.6" customHeight="1" x14ac:dyDescent="0.35">
      <c r="A1083" s="241"/>
      <c r="B1083" s="242"/>
      <c r="C1083" s="242"/>
      <c r="D1083" s="242"/>
      <c r="E1083" s="243"/>
      <c r="F1083" s="244"/>
      <c r="G1083" s="245"/>
      <c r="H1083" s="245"/>
      <c r="I1083" s="245"/>
      <c r="J1083" s="296"/>
      <c r="K1083" s="242"/>
      <c r="L1083" s="246"/>
      <c r="M1083" s="246"/>
      <c r="N1083" s="247"/>
      <c r="O1083" s="247"/>
      <c r="P1083" s="248"/>
      <c r="Q1083" s="248"/>
      <c r="R1083" s="295"/>
      <c r="S1083" s="295"/>
      <c r="T1083" s="295"/>
      <c r="V1083" s="251"/>
      <c r="W1083" s="251"/>
      <c r="X1083" s="252"/>
      <c r="Y1083" s="253"/>
      <c r="Z1083" s="254"/>
      <c r="AA1083" s="254"/>
      <c r="AB1083" s="255"/>
      <c r="AC1083" s="255"/>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c r="BH1083" s="241"/>
      <c r="BI1083" s="241"/>
      <c r="BJ1083" s="241"/>
      <c r="BK1083" s="241"/>
      <c r="BL1083" s="241"/>
      <c r="BM1083" s="241"/>
      <c r="BN1083" s="241"/>
      <c r="BO1083" s="241"/>
      <c r="BP1083" s="241"/>
      <c r="BQ1083" s="241"/>
      <c r="BR1083" s="241"/>
      <c r="BS1083" s="241"/>
      <c r="BT1083" s="241"/>
      <c r="BU1083" s="241"/>
      <c r="BV1083" s="241"/>
      <c r="BW1083" s="241"/>
      <c r="BX1083" s="241"/>
      <c r="BY1083" s="241"/>
      <c r="BZ1083" s="241"/>
      <c r="CA1083" s="241"/>
      <c r="CB1083" s="241"/>
      <c r="CC1083" s="241"/>
      <c r="CD1083" s="241"/>
      <c r="CE1083" s="241"/>
      <c r="CF1083" s="241"/>
      <c r="CG1083" s="241"/>
      <c r="CH1083" s="241"/>
      <c r="CI1083" s="241"/>
      <c r="CJ1083" s="241"/>
      <c r="CK1083" s="241"/>
      <c r="CL1083" s="241"/>
      <c r="CM1083" s="241"/>
      <c r="CN1083" s="241"/>
      <c r="CO1083" s="241"/>
      <c r="CP1083" s="241"/>
      <c r="CQ1083" s="241"/>
      <c r="CR1083" s="241"/>
      <c r="CS1083" s="241"/>
      <c r="CT1083" s="241"/>
      <c r="CU1083" s="241"/>
      <c r="CV1083" s="241"/>
      <c r="CW1083" s="241"/>
      <c r="CX1083" s="241"/>
      <c r="CY1083" s="241"/>
      <c r="CZ1083" s="241"/>
      <c r="DA1083" s="241"/>
      <c r="DB1083" s="241"/>
      <c r="DC1083" s="241"/>
      <c r="DD1083" s="241"/>
      <c r="DE1083" s="241"/>
      <c r="DF1083" s="241"/>
      <c r="DG1083" s="241"/>
      <c r="DH1083" s="241"/>
      <c r="DI1083" s="241"/>
      <c r="DJ1083" s="241"/>
      <c r="DK1083" s="241"/>
      <c r="DL1083" s="241"/>
      <c r="DM1083" s="241"/>
      <c r="DN1083" s="241"/>
      <c r="DO1083" s="241"/>
      <c r="DP1083" s="241"/>
      <c r="DQ1083" s="241"/>
      <c r="DR1083" s="241"/>
      <c r="DS1083" s="241"/>
      <c r="DT1083" s="241"/>
      <c r="DU1083" s="241"/>
      <c r="DV1083" s="241"/>
      <c r="DW1083" s="241"/>
      <c r="DX1083" s="241"/>
      <c r="DY1083" s="241"/>
      <c r="DZ1083" s="241"/>
      <c r="EA1083" s="241"/>
      <c r="EB1083" s="241"/>
      <c r="EC1083" s="241"/>
      <c r="ED1083" s="241"/>
      <c r="EE1083" s="241"/>
      <c r="EF1083" s="241"/>
      <c r="EG1083" s="241"/>
      <c r="EH1083" s="241"/>
      <c r="EI1083" s="241"/>
      <c r="EJ1083" s="241"/>
      <c r="EK1083" s="241"/>
      <c r="EL1083" s="241"/>
      <c r="EM1083" s="241"/>
      <c r="EN1083" s="241"/>
      <c r="EO1083" s="241"/>
      <c r="EP1083" s="241"/>
      <c r="EQ1083" s="241"/>
      <c r="ER1083" s="241"/>
      <c r="ES1083" s="241"/>
      <c r="ET1083" s="241"/>
      <c r="EU1083" s="241"/>
      <c r="EV1083" s="241"/>
      <c r="EW1083" s="241"/>
      <c r="EX1083" s="241"/>
      <c r="EY1083" s="241"/>
      <c r="EZ1083" s="241"/>
      <c r="FA1083" s="241"/>
      <c r="FB1083" s="241"/>
      <c r="FC1083" s="241"/>
      <c r="FD1083" s="241"/>
      <c r="FE1083" s="241"/>
      <c r="FF1083" s="241"/>
      <c r="FG1083" s="241"/>
      <c r="FH1083" s="241"/>
      <c r="FI1083" s="241"/>
      <c r="FJ1083" s="241"/>
      <c r="FK1083" s="241"/>
      <c r="FL1083" s="241"/>
      <c r="FM1083" s="241"/>
      <c r="FN1083" s="241"/>
      <c r="FO1083" s="241"/>
      <c r="FP1083" s="241"/>
      <c r="FQ1083" s="241"/>
      <c r="FR1083" s="241"/>
      <c r="FS1083" s="241"/>
      <c r="FT1083" s="241"/>
      <c r="FU1083" s="241"/>
      <c r="FV1083" s="241"/>
      <c r="FW1083" s="241"/>
      <c r="FX1083" s="241"/>
      <c r="FY1083" s="241"/>
      <c r="FZ1083" s="241"/>
      <c r="GA1083" s="241"/>
      <c r="GB1083" s="241"/>
      <c r="GC1083" s="241"/>
      <c r="GD1083" s="241"/>
      <c r="GE1083" s="241"/>
      <c r="GF1083" s="241"/>
      <c r="GG1083" s="241"/>
      <c r="GH1083" s="241"/>
      <c r="GI1083" s="241"/>
      <c r="GJ1083" s="241"/>
      <c r="GK1083" s="241"/>
      <c r="GL1083" s="241"/>
      <c r="GM1083" s="241"/>
      <c r="GN1083" s="241"/>
      <c r="GO1083" s="241"/>
      <c r="GP1083" s="241"/>
      <c r="GQ1083" s="241"/>
      <c r="GR1083" s="241"/>
      <c r="GS1083" s="241"/>
      <c r="GT1083" s="241"/>
      <c r="GU1083" s="241"/>
      <c r="GV1083" s="241"/>
      <c r="GW1083" s="241"/>
      <c r="GX1083" s="241"/>
      <c r="GY1083" s="241"/>
      <c r="GZ1083" s="241"/>
      <c r="HA1083" s="241"/>
      <c r="HB1083" s="241"/>
      <c r="HC1083" s="241"/>
      <c r="HD1083" s="241"/>
      <c r="HE1083" s="241"/>
      <c r="HF1083" s="241"/>
      <c r="HG1083" s="241"/>
      <c r="HH1083" s="241"/>
      <c r="HI1083" s="241"/>
      <c r="HJ1083" s="241"/>
      <c r="HK1083" s="241"/>
      <c r="HL1083" s="241"/>
      <c r="HM1083" s="241"/>
      <c r="HN1083" s="241"/>
      <c r="HO1083" s="241"/>
    </row>
    <row r="1084" spans="1:223" s="250" customFormat="1" ht="27.6" customHeight="1" x14ac:dyDescent="0.35">
      <c r="A1084" s="241"/>
      <c r="B1084" s="242"/>
      <c r="C1084" s="242"/>
      <c r="D1084" s="242"/>
      <c r="E1084" s="243"/>
      <c r="F1084" s="244"/>
      <c r="G1084" s="245"/>
      <c r="H1084" s="245"/>
      <c r="I1084" s="245"/>
      <c r="J1084" s="296"/>
      <c r="K1084" s="242"/>
      <c r="L1084" s="246"/>
      <c r="M1084" s="246"/>
      <c r="N1084" s="247"/>
      <c r="O1084" s="247"/>
      <c r="P1084" s="248"/>
      <c r="Q1084" s="248"/>
      <c r="R1084" s="295"/>
      <c r="S1084" s="295"/>
      <c r="T1084" s="295"/>
      <c r="V1084" s="251"/>
      <c r="W1084" s="251"/>
      <c r="X1084" s="252"/>
      <c r="Y1084" s="253"/>
      <c r="Z1084" s="254"/>
      <c r="AA1084" s="254"/>
      <c r="AB1084" s="255"/>
      <c r="AC1084" s="255"/>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c r="BH1084" s="241"/>
      <c r="BI1084" s="241"/>
      <c r="BJ1084" s="241"/>
      <c r="BK1084" s="241"/>
      <c r="BL1084" s="241"/>
      <c r="BM1084" s="241"/>
      <c r="BN1084" s="241"/>
      <c r="BO1084" s="241"/>
      <c r="BP1084" s="241"/>
      <c r="BQ1084" s="241"/>
      <c r="BR1084" s="241"/>
      <c r="BS1084" s="241"/>
      <c r="BT1084" s="241"/>
      <c r="BU1084" s="241"/>
      <c r="BV1084" s="241"/>
      <c r="BW1084" s="241"/>
      <c r="BX1084" s="241"/>
      <c r="BY1084" s="241"/>
      <c r="BZ1084" s="241"/>
      <c r="CA1084" s="241"/>
      <c r="CB1084" s="241"/>
      <c r="CC1084" s="241"/>
      <c r="CD1084" s="241"/>
      <c r="CE1084" s="241"/>
      <c r="CF1084" s="241"/>
      <c r="CG1084" s="241"/>
      <c r="CH1084" s="241"/>
      <c r="CI1084" s="241"/>
      <c r="CJ1084" s="241"/>
      <c r="CK1084" s="241"/>
      <c r="CL1084" s="241"/>
      <c r="CM1084" s="241"/>
      <c r="CN1084" s="241"/>
      <c r="CO1084" s="241"/>
      <c r="CP1084" s="241"/>
      <c r="CQ1084" s="241"/>
      <c r="CR1084" s="241"/>
      <c r="CS1084" s="241"/>
      <c r="CT1084" s="241"/>
      <c r="CU1084" s="241"/>
      <c r="CV1084" s="241"/>
      <c r="CW1084" s="241"/>
      <c r="CX1084" s="241"/>
      <c r="CY1084" s="241"/>
      <c r="CZ1084" s="241"/>
      <c r="DA1084" s="241"/>
      <c r="DB1084" s="241"/>
      <c r="DC1084" s="241"/>
      <c r="DD1084" s="241"/>
      <c r="DE1084" s="241"/>
      <c r="DF1084" s="241"/>
      <c r="DG1084" s="241"/>
      <c r="DH1084" s="241"/>
      <c r="DI1084" s="241"/>
      <c r="DJ1084" s="241"/>
      <c r="DK1084" s="241"/>
      <c r="DL1084" s="241"/>
      <c r="DM1084" s="241"/>
      <c r="DN1084" s="241"/>
      <c r="DO1084" s="241"/>
      <c r="DP1084" s="241"/>
      <c r="DQ1084" s="241"/>
      <c r="DR1084" s="241"/>
      <c r="DS1084" s="241"/>
      <c r="DT1084" s="241"/>
      <c r="DU1084" s="241"/>
      <c r="DV1084" s="241"/>
      <c r="DW1084" s="241"/>
      <c r="DX1084" s="241"/>
      <c r="DY1084" s="241"/>
      <c r="DZ1084" s="241"/>
      <c r="EA1084" s="241"/>
      <c r="EB1084" s="241"/>
      <c r="EC1084" s="241"/>
      <c r="ED1084" s="241"/>
      <c r="EE1084" s="241"/>
      <c r="EF1084" s="241"/>
      <c r="EG1084" s="241"/>
      <c r="EH1084" s="241"/>
      <c r="EI1084" s="241"/>
      <c r="EJ1084" s="241"/>
      <c r="EK1084" s="241"/>
      <c r="EL1084" s="241"/>
      <c r="EM1084" s="241"/>
      <c r="EN1084" s="241"/>
      <c r="EO1084" s="241"/>
      <c r="EP1084" s="241"/>
      <c r="EQ1084" s="241"/>
      <c r="ER1084" s="241"/>
      <c r="ES1084" s="241"/>
      <c r="ET1084" s="241"/>
      <c r="EU1084" s="241"/>
      <c r="EV1084" s="241"/>
      <c r="EW1084" s="241"/>
      <c r="EX1084" s="241"/>
      <c r="EY1084" s="241"/>
      <c r="EZ1084" s="241"/>
      <c r="FA1084" s="241"/>
      <c r="FB1084" s="241"/>
      <c r="FC1084" s="241"/>
      <c r="FD1084" s="241"/>
      <c r="FE1084" s="241"/>
      <c r="FF1084" s="241"/>
      <c r="FG1084" s="241"/>
      <c r="FH1084" s="241"/>
      <c r="FI1084" s="241"/>
      <c r="FJ1084" s="241"/>
      <c r="FK1084" s="241"/>
      <c r="FL1084" s="241"/>
      <c r="FM1084" s="241"/>
      <c r="FN1084" s="241"/>
      <c r="FO1084" s="241"/>
      <c r="FP1084" s="241"/>
      <c r="FQ1084" s="241"/>
      <c r="FR1084" s="241"/>
      <c r="FS1084" s="241"/>
      <c r="FT1084" s="241"/>
      <c r="FU1084" s="241"/>
      <c r="FV1084" s="241"/>
      <c r="FW1084" s="241"/>
      <c r="FX1084" s="241"/>
      <c r="FY1084" s="241"/>
      <c r="FZ1084" s="241"/>
      <c r="GA1084" s="241"/>
      <c r="GB1084" s="241"/>
      <c r="GC1084" s="241"/>
      <c r="GD1084" s="241"/>
      <c r="GE1084" s="241"/>
      <c r="GF1084" s="241"/>
      <c r="GG1084" s="241"/>
      <c r="GH1084" s="241"/>
      <c r="GI1084" s="241"/>
      <c r="GJ1084" s="241"/>
      <c r="GK1084" s="241"/>
      <c r="GL1084" s="241"/>
      <c r="GM1084" s="241"/>
      <c r="GN1084" s="241"/>
      <c r="GO1084" s="241"/>
      <c r="GP1084" s="241"/>
      <c r="GQ1084" s="241"/>
      <c r="GR1084" s="241"/>
      <c r="GS1084" s="241"/>
      <c r="GT1084" s="241"/>
      <c r="GU1084" s="241"/>
      <c r="GV1084" s="241"/>
      <c r="GW1084" s="241"/>
      <c r="GX1084" s="241"/>
      <c r="GY1084" s="241"/>
      <c r="GZ1084" s="241"/>
      <c r="HA1084" s="241"/>
      <c r="HB1084" s="241"/>
      <c r="HC1084" s="241"/>
      <c r="HD1084" s="241"/>
      <c r="HE1084" s="241"/>
      <c r="HF1084" s="241"/>
      <c r="HG1084" s="241"/>
      <c r="HH1084" s="241"/>
      <c r="HI1084" s="241"/>
      <c r="HJ1084" s="241"/>
      <c r="HK1084" s="241"/>
      <c r="HL1084" s="241"/>
      <c r="HM1084" s="241"/>
      <c r="HN1084" s="241"/>
      <c r="HO1084" s="241"/>
    </row>
    <row r="1085" spans="1:223" s="250" customFormat="1" ht="27.6" customHeight="1" x14ac:dyDescent="0.35">
      <c r="A1085" s="241"/>
      <c r="B1085" s="242"/>
      <c r="C1085" s="242"/>
      <c r="D1085" s="242"/>
      <c r="E1085" s="243"/>
      <c r="F1085" s="244"/>
      <c r="G1085" s="245"/>
      <c r="H1085" s="245"/>
      <c r="I1085" s="245"/>
      <c r="J1085" s="296"/>
      <c r="K1085" s="242"/>
      <c r="L1085" s="246"/>
      <c r="M1085" s="246"/>
      <c r="N1085" s="247"/>
      <c r="O1085" s="247"/>
      <c r="P1085" s="248"/>
      <c r="Q1085" s="248"/>
      <c r="R1085" s="295"/>
      <c r="S1085" s="295"/>
      <c r="T1085" s="295"/>
      <c r="V1085" s="251"/>
      <c r="W1085" s="251"/>
      <c r="X1085" s="252"/>
      <c r="Y1085" s="253"/>
      <c r="Z1085" s="254"/>
      <c r="AA1085" s="254"/>
      <c r="AB1085" s="255"/>
      <c r="AC1085" s="255"/>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c r="BH1085" s="241"/>
      <c r="BI1085" s="241"/>
      <c r="BJ1085" s="241"/>
      <c r="BK1085" s="241"/>
      <c r="BL1085" s="241"/>
      <c r="BM1085" s="241"/>
      <c r="BN1085" s="241"/>
      <c r="BO1085" s="241"/>
      <c r="BP1085" s="241"/>
      <c r="BQ1085" s="241"/>
      <c r="BR1085" s="241"/>
      <c r="BS1085" s="241"/>
      <c r="BT1085" s="241"/>
      <c r="BU1085" s="241"/>
      <c r="BV1085" s="241"/>
      <c r="BW1085" s="241"/>
      <c r="BX1085" s="241"/>
      <c r="BY1085" s="241"/>
      <c r="BZ1085" s="241"/>
      <c r="CA1085" s="241"/>
      <c r="CB1085" s="241"/>
      <c r="CC1085" s="241"/>
      <c r="CD1085" s="241"/>
      <c r="CE1085" s="241"/>
      <c r="CF1085" s="241"/>
      <c r="CG1085" s="241"/>
      <c r="CH1085" s="241"/>
      <c r="CI1085" s="241"/>
      <c r="CJ1085" s="241"/>
      <c r="CK1085" s="241"/>
      <c r="CL1085" s="241"/>
      <c r="CM1085" s="241"/>
      <c r="CN1085" s="241"/>
      <c r="CO1085" s="241"/>
      <c r="CP1085" s="241"/>
      <c r="CQ1085" s="241"/>
      <c r="CR1085" s="241"/>
      <c r="CS1085" s="241"/>
      <c r="CT1085" s="241"/>
      <c r="CU1085" s="241"/>
      <c r="CV1085" s="241"/>
      <c r="CW1085" s="241"/>
      <c r="CX1085" s="241"/>
      <c r="CY1085" s="241"/>
      <c r="CZ1085" s="241"/>
      <c r="DA1085" s="241"/>
      <c r="DB1085" s="241"/>
      <c r="DC1085" s="241"/>
      <c r="DD1085" s="241"/>
      <c r="DE1085" s="241"/>
      <c r="DF1085" s="241"/>
      <c r="DG1085" s="241"/>
      <c r="DH1085" s="241"/>
      <c r="DI1085" s="241"/>
      <c r="DJ1085" s="241"/>
      <c r="DK1085" s="241"/>
      <c r="DL1085" s="241"/>
      <c r="DM1085" s="241"/>
      <c r="DN1085" s="241"/>
      <c r="DO1085" s="241"/>
      <c r="DP1085" s="241"/>
      <c r="DQ1085" s="241"/>
      <c r="DR1085" s="241"/>
      <c r="DS1085" s="241"/>
      <c r="DT1085" s="241"/>
      <c r="DU1085" s="241"/>
      <c r="DV1085" s="241"/>
      <c r="DW1085" s="241"/>
      <c r="DX1085" s="241"/>
      <c r="DY1085" s="241"/>
      <c r="DZ1085" s="241"/>
      <c r="EA1085" s="241"/>
      <c r="EB1085" s="241"/>
      <c r="EC1085" s="241"/>
      <c r="ED1085" s="241"/>
      <c r="EE1085" s="241"/>
      <c r="EF1085" s="241"/>
      <c r="EG1085" s="241"/>
      <c r="EH1085" s="241"/>
      <c r="EI1085" s="241"/>
      <c r="EJ1085" s="241"/>
      <c r="EK1085" s="241"/>
      <c r="EL1085" s="241"/>
      <c r="EM1085" s="241"/>
      <c r="EN1085" s="241"/>
      <c r="EO1085" s="241"/>
      <c r="EP1085" s="241"/>
      <c r="EQ1085" s="241"/>
      <c r="ER1085" s="241"/>
      <c r="ES1085" s="241"/>
      <c r="ET1085" s="241"/>
      <c r="EU1085" s="241"/>
      <c r="EV1085" s="241"/>
      <c r="EW1085" s="241"/>
      <c r="EX1085" s="241"/>
      <c r="EY1085" s="241"/>
      <c r="EZ1085" s="241"/>
      <c r="FA1085" s="241"/>
      <c r="FB1085" s="241"/>
      <c r="FC1085" s="241"/>
      <c r="FD1085" s="241"/>
      <c r="FE1085" s="241"/>
      <c r="FF1085" s="241"/>
      <c r="FG1085" s="241"/>
      <c r="FH1085" s="241"/>
      <c r="FI1085" s="241"/>
      <c r="FJ1085" s="241"/>
      <c r="FK1085" s="241"/>
      <c r="FL1085" s="241"/>
      <c r="FM1085" s="241"/>
      <c r="FN1085" s="241"/>
      <c r="FO1085" s="241"/>
      <c r="FP1085" s="241"/>
      <c r="FQ1085" s="241"/>
      <c r="FR1085" s="241"/>
      <c r="FS1085" s="241"/>
      <c r="FT1085" s="241"/>
      <c r="FU1085" s="241"/>
      <c r="FV1085" s="241"/>
      <c r="FW1085" s="241"/>
      <c r="FX1085" s="241"/>
      <c r="FY1085" s="241"/>
      <c r="FZ1085" s="241"/>
      <c r="GA1085" s="241"/>
      <c r="GB1085" s="241"/>
      <c r="GC1085" s="241"/>
      <c r="GD1085" s="241"/>
      <c r="GE1085" s="241"/>
      <c r="GF1085" s="241"/>
      <c r="GG1085" s="241"/>
      <c r="GH1085" s="241"/>
      <c r="GI1085" s="241"/>
      <c r="GJ1085" s="241"/>
      <c r="GK1085" s="241"/>
      <c r="GL1085" s="241"/>
      <c r="GM1085" s="241"/>
      <c r="GN1085" s="241"/>
      <c r="GO1085" s="241"/>
      <c r="GP1085" s="241"/>
      <c r="GQ1085" s="241"/>
      <c r="GR1085" s="241"/>
      <c r="GS1085" s="241"/>
      <c r="GT1085" s="241"/>
      <c r="GU1085" s="241"/>
      <c r="GV1085" s="241"/>
      <c r="GW1085" s="241"/>
      <c r="GX1085" s="241"/>
      <c r="GY1085" s="241"/>
      <c r="GZ1085" s="241"/>
      <c r="HA1085" s="241"/>
      <c r="HB1085" s="241"/>
      <c r="HC1085" s="241"/>
      <c r="HD1085" s="241"/>
      <c r="HE1085" s="241"/>
      <c r="HF1085" s="241"/>
      <c r="HG1085" s="241"/>
      <c r="HH1085" s="241"/>
      <c r="HI1085" s="241"/>
      <c r="HJ1085" s="241"/>
      <c r="HK1085" s="241"/>
      <c r="HL1085" s="241"/>
      <c r="HM1085" s="241"/>
      <c r="HN1085" s="241"/>
      <c r="HO1085" s="241"/>
    </row>
    <row r="1086" spans="1:223" s="250" customFormat="1" ht="27.6" customHeight="1" x14ac:dyDescent="0.35">
      <c r="A1086" s="241"/>
      <c r="B1086" s="242"/>
      <c r="C1086" s="242"/>
      <c r="D1086" s="242"/>
      <c r="E1086" s="243"/>
      <c r="F1086" s="244"/>
      <c r="G1086" s="245"/>
      <c r="H1086" s="245"/>
      <c r="I1086" s="245"/>
      <c r="J1086" s="296"/>
      <c r="K1086" s="242"/>
      <c r="L1086" s="246"/>
      <c r="M1086" s="246"/>
      <c r="N1086" s="247"/>
      <c r="O1086" s="247"/>
      <c r="P1086" s="248"/>
      <c r="Q1086" s="248"/>
      <c r="R1086" s="295"/>
      <c r="S1086" s="295"/>
      <c r="T1086" s="295"/>
      <c r="V1086" s="251"/>
      <c r="W1086" s="251"/>
      <c r="X1086" s="252"/>
      <c r="Y1086" s="253"/>
      <c r="Z1086" s="254"/>
      <c r="AA1086" s="254"/>
      <c r="AB1086" s="255"/>
      <c r="AC1086" s="255"/>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c r="BH1086" s="241"/>
      <c r="BI1086" s="241"/>
      <c r="BJ1086" s="241"/>
      <c r="BK1086" s="241"/>
      <c r="BL1086" s="241"/>
      <c r="BM1086" s="241"/>
      <c r="BN1086" s="241"/>
      <c r="BO1086" s="241"/>
      <c r="BP1086" s="241"/>
      <c r="BQ1086" s="241"/>
      <c r="BR1086" s="241"/>
      <c r="BS1086" s="241"/>
      <c r="BT1086" s="241"/>
      <c r="BU1086" s="241"/>
      <c r="BV1086" s="241"/>
      <c r="BW1086" s="241"/>
      <c r="BX1086" s="241"/>
      <c r="BY1086" s="241"/>
      <c r="BZ1086" s="241"/>
      <c r="CA1086" s="241"/>
      <c r="CB1086" s="241"/>
      <c r="CC1086" s="241"/>
      <c r="CD1086" s="241"/>
      <c r="CE1086" s="241"/>
      <c r="CF1086" s="241"/>
      <c r="CG1086" s="241"/>
      <c r="CH1086" s="241"/>
      <c r="CI1086" s="241"/>
      <c r="CJ1086" s="241"/>
      <c r="CK1086" s="241"/>
      <c r="CL1086" s="241"/>
      <c r="CM1086" s="241"/>
      <c r="CN1086" s="241"/>
      <c r="CO1086" s="241"/>
      <c r="CP1086" s="241"/>
      <c r="CQ1086" s="241"/>
      <c r="CR1086" s="241"/>
      <c r="CS1086" s="241"/>
      <c r="CT1086" s="241"/>
      <c r="CU1086" s="241"/>
      <c r="CV1086" s="241"/>
      <c r="CW1086" s="241"/>
      <c r="CX1086" s="241"/>
      <c r="CY1086" s="241"/>
      <c r="CZ1086" s="241"/>
      <c r="DA1086" s="241"/>
      <c r="DB1086" s="241"/>
      <c r="DC1086" s="241"/>
      <c r="DD1086" s="241"/>
      <c r="DE1086" s="241"/>
      <c r="DF1086" s="241"/>
      <c r="DG1086" s="241"/>
      <c r="DH1086" s="241"/>
      <c r="DI1086" s="241"/>
      <c r="DJ1086" s="241"/>
      <c r="DK1086" s="241"/>
      <c r="DL1086" s="241"/>
      <c r="DM1086" s="241"/>
      <c r="DN1086" s="241"/>
      <c r="DO1086" s="241"/>
      <c r="DP1086" s="241"/>
      <c r="DQ1086" s="241"/>
      <c r="DR1086" s="241"/>
      <c r="DS1086" s="241"/>
      <c r="DT1086" s="241"/>
      <c r="DU1086" s="241"/>
      <c r="DV1086" s="241"/>
      <c r="DW1086" s="241"/>
      <c r="DX1086" s="241"/>
      <c r="DY1086" s="241"/>
      <c r="DZ1086" s="241"/>
      <c r="EA1086" s="241"/>
      <c r="EB1086" s="241"/>
      <c r="EC1086" s="241"/>
      <c r="ED1086" s="241"/>
      <c r="EE1086" s="241"/>
      <c r="EF1086" s="241"/>
      <c r="EG1086" s="241"/>
      <c r="EH1086" s="241"/>
      <c r="EI1086" s="241"/>
      <c r="EJ1086" s="241"/>
      <c r="EK1086" s="241"/>
      <c r="EL1086" s="241"/>
      <c r="EM1086" s="241"/>
      <c r="EN1086" s="241"/>
      <c r="EO1086" s="241"/>
      <c r="EP1086" s="241"/>
      <c r="EQ1086" s="241"/>
      <c r="ER1086" s="241"/>
      <c r="ES1086" s="241"/>
      <c r="ET1086" s="241"/>
      <c r="EU1086" s="241"/>
      <c r="EV1086" s="241"/>
      <c r="EW1086" s="241"/>
      <c r="EX1086" s="241"/>
      <c r="EY1086" s="241"/>
      <c r="EZ1086" s="241"/>
      <c r="FA1086" s="241"/>
      <c r="FB1086" s="241"/>
      <c r="FC1086" s="241"/>
      <c r="FD1086" s="241"/>
      <c r="FE1086" s="241"/>
      <c r="FF1086" s="241"/>
      <c r="FG1086" s="241"/>
      <c r="FH1086" s="241"/>
      <c r="FI1086" s="241"/>
      <c r="FJ1086" s="241"/>
      <c r="FK1086" s="241"/>
      <c r="FL1086" s="241"/>
      <c r="FM1086" s="241"/>
      <c r="FN1086" s="241"/>
      <c r="FO1086" s="241"/>
      <c r="FP1086" s="241"/>
      <c r="FQ1086" s="241"/>
      <c r="FR1086" s="241"/>
      <c r="FS1086" s="241"/>
      <c r="FT1086" s="241"/>
      <c r="FU1086" s="241"/>
      <c r="FV1086" s="241"/>
      <c r="FW1086" s="241"/>
      <c r="FX1086" s="241"/>
      <c r="FY1086" s="241"/>
      <c r="FZ1086" s="241"/>
      <c r="GA1086" s="241"/>
      <c r="GB1086" s="241"/>
      <c r="GC1086" s="241"/>
      <c r="GD1086" s="241"/>
      <c r="GE1086" s="241"/>
      <c r="GF1086" s="241"/>
      <c r="GG1086" s="241"/>
      <c r="GH1086" s="241"/>
      <c r="GI1086" s="241"/>
      <c r="GJ1086" s="241"/>
      <c r="GK1086" s="241"/>
      <c r="GL1086" s="241"/>
      <c r="GM1086" s="241"/>
      <c r="GN1086" s="241"/>
      <c r="GO1086" s="241"/>
      <c r="GP1086" s="241"/>
      <c r="GQ1086" s="241"/>
      <c r="GR1086" s="241"/>
      <c r="GS1086" s="241"/>
      <c r="GT1086" s="241"/>
      <c r="GU1086" s="241"/>
      <c r="GV1086" s="241"/>
      <c r="GW1086" s="241"/>
      <c r="GX1086" s="241"/>
      <c r="GY1086" s="241"/>
      <c r="GZ1086" s="241"/>
      <c r="HA1086" s="241"/>
      <c r="HB1086" s="241"/>
      <c r="HC1086" s="241"/>
      <c r="HD1086" s="241"/>
      <c r="HE1086" s="241"/>
      <c r="HF1086" s="241"/>
      <c r="HG1086" s="241"/>
      <c r="HH1086" s="241"/>
      <c r="HI1086" s="241"/>
      <c r="HJ1086" s="241"/>
      <c r="HK1086" s="241"/>
      <c r="HL1086" s="241"/>
      <c r="HM1086" s="241"/>
      <c r="HN1086" s="241"/>
      <c r="HO1086" s="241"/>
    </row>
    <row r="1087" spans="1:223" s="250" customFormat="1" ht="27.6" customHeight="1" x14ac:dyDescent="0.35">
      <c r="A1087" s="241"/>
      <c r="B1087" s="242"/>
      <c r="C1087" s="242"/>
      <c r="D1087" s="242"/>
      <c r="E1087" s="243"/>
      <c r="F1087" s="244"/>
      <c r="G1087" s="245"/>
      <c r="H1087" s="245"/>
      <c r="I1087" s="245"/>
      <c r="J1087" s="296"/>
      <c r="K1087" s="242"/>
      <c r="L1087" s="246"/>
      <c r="M1087" s="246"/>
      <c r="N1087" s="247"/>
      <c r="O1087" s="247"/>
      <c r="P1087" s="248"/>
      <c r="Q1087" s="248"/>
      <c r="R1087" s="295"/>
      <c r="S1087" s="295"/>
      <c r="T1087" s="295"/>
      <c r="V1087" s="251"/>
      <c r="W1087" s="251"/>
      <c r="X1087" s="252"/>
      <c r="Y1087" s="253"/>
      <c r="Z1087" s="254"/>
      <c r="AA1087" s="254"/>
      <c r="AB1087" s="255"/>
      <c r="AC1087" s="255"/>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c r="BH1087" s="241"/>
      <c r="BI1087" s="241"/>
      <c r="BJ1087" s="241"/>
      <c r="BK1087" s="241"/>
      <c r="BL1087" s="241"/>
      <c r="BM1087" s="241"/>
      <c r="BN1087" s="241"/>
      <c r="BO1087" s="241"/>
      <c r="BP1087" s="241"/>
      <c r="BQ1087" s="241"/>
      <c r="BR1087" s="241"/>
      <c r="BS1087" s="241"/>
      <c r="BT1087" s="241"/>
      <c r="BU1087" s="241"/>
      <c r="BV1087" s="241"/>
      <c r="BW1087" s="241"/>
      <c r="BX1087" s="241"/>
      <c r="BY1087" s="241"/>
      <c r="BZ1087" s="241"/>
      <c r="CA1087" s="241"/>
      <c r="CB1087" s="241"/>
      <c r="CC1087" s="241"/>
      <c r="CD1087" s="241"/>
      <c r="CE1087" s="241"/>
      <c r="CF1087" s="241"/>
      <c r="CG1087" s="241"/>
      <c r="CH1087" s="241"/>
      <c r="CI1087" s="241"/>
      <c r="CJ1087" s="241"/>
      <c r="CK1087" s="241"/>
      <c r="CL1087" s="241"/>
      <c r="CM1087" s="241"/>
      <c r="CN1087" s="241"/>
      <c r="CO1087" s="241"/>
      <c r="CP1087" s="241"/>
      <c r="CQ1087" s="241"/>
      <c r="CR1087" s="241"/>
      <c r="CS1087" s="241"/>
      <c r="CT1087" s="241"/>
      <c r="CU1087" s="241"/>
      <c r="CV1087" s="241"/>
      <c r="CW1087" s="241"/>
      <c r="CX1087" s="241"/>
      <c r="CY1087" s="241"/>
      <c r="CZ1087" s="241"/>
      <c r="DA1087" s="241"/>
      <c r="DB1087" s="241"/>
      <c r="DC1087" s="241"/>
      <c r="DD1087" s="241"/>
      <c r="DE1087" s="241"/>
      <c r="DF1087" s="241"/>
      <c r="DG1087" s="241"/>
      <c r="DH1087" s="241"/>
      <c r="DI1087" s="241"/>
      <c r="DJ1087" s="241"/>
      <c r="DK1087" s="241"/>
      <c r="DL1087" s="241"/>
      <c r="DM1087" s="241"/>
      <c r="DN1087" s="241"/>
      <c r="DO1087" s="241"/>
      <c r="DP1087" s="241"/>
      <c r="DQ1087" s="241"/>
      <c r="DR1087" s="241"/>
      <c r="DS1087" s="241"/>
      <c r="DT1087" s="241"/>
      <c r="DU1087" s="241"/>
      <c r="DV1087" s="241"/>
      <c r="DW1087" s="241"/>
      <c r="DX1087" s="241"/>
      <c r="DY1087" s="241"/>
      <c r="DZ1087" s="241"/>
      <c r="EA1087" s="241"/>
      <c r="EB1087" s="241"/>
      <c r="EC1087" s="241"/>
      <c r="ED1087" s="241"/>
      <c r="EE1087" s="241"/>
      <c r="EF1087" s="241"/>
      <c r="EG1087" s="241"/>
      <c r="EH1087" s="241"/>
      <c r="EI1087" s="241"/>
      <c r="EJ1087" s="241"/>
      <c r="EK1087" s="241"/>
      <c r="EL1087" s="241"/>
      <c r="EM1087" s="241"/>
      <c r="EN1087" s="241"/>
      <c r="EO1087" s="241"/>
      <c r="EP1087" s="241"/>
      <c r="EQ1087" s="241"/>
      <c r="ER1087" s="241"/>
      <c r="ES1087" s="241"/>
      <c r="ET1087" s="241"/>
      <c r="EU1087" s="241"/>
      <c r="EV1087" s="241"/>
      <c r="EW1087" s="241"/>
      <c r="EX1087" s="241"/>
      <c r="EY1087" s="241"/>
      <c r="EZ1087" s="241"/>
      <c r="FA1087" s="241"/>
      <c r="FB1087" s="241"/>
      <c r="FC1087" s="241"/>
      <c r="FD1087" s="241"/>
      <c r="FE1087" s="241"/>
      <c r="FF1087" s="241"/>
      <c r="FG1087" s="241"/>
      <c r="FH1087" s="241"/>
      <c r="FI1087" s="241"/>
      <c r="FJ1087" s="241"/>
      <c r="FK1087" s="241"/>
      <c r="FL1087" s="241"/>
      <c r="FM1087" s="241"/>
      <c r="FN1087" s="241"/>
      <c r="FO1087" s="241"/>
      <c r="FP1087" s="241"/>
      <c r="FQ1087" s="241"/>
      <c r="FR1087" s="241"/>
      <c r="FS1087" s="241"/>
      <c r="FT1087" s="241"/>
      <c r="FU1087" s="241"/>
      <c r="FV1087" s="241"/>
      <c r="FW1087" s="241"/>
      <c r="FX1087" s="241"/>
      <c r="FY1087" s="241"/>
      <c r="FZ1087" s="241"/>
      <c r="GA1087" s="241"/>
      <c r="GB1087" s="241"/>
      <c r="GC1087" s="241"/>
      <c r="GD1087" s="241"/>
      <c r="GE1087" s="241"/>
      <c r="GF1087" s="241"/>
      <c r="GG1087" s="241"/>
      <c r="GH1087" s="241"/>
      <c r="GI1087" s="241"/>
      <c r="GJ1087" s="241"/>
      <c r="GK1087" s="241"/>
      <c r="GL1087" s="241"/>
      <c r="GM1087" s="241"/>
      <c r="GN1087" s="241"/>
      <c r="GO1087" s="241"/>
      <c r="GP1087" s="241"/>
      <c r="GQ1087" s="241"/>
      <c r="GR1087" s="241"/>
      <c r="GS1087" s="241"/>
      <c r="GT1087" s="241"/>
      <c r="GU1087" s="241"/>
      <c r="GV1087" s="241"/>
      <c r="GW1087" s="241"/>
      <c r="GX1087" s="241"/>
      <c r="GY1087" s="241"/>
      <c r="GZ1087" s="241"/>
      <c r="HA1087" s="241"/>
      <c r="HB1087" s="241"/>
      <c r="HC1087" s="241"/>
      <c r="HD1087" s="241"/>
      <c r="HE1087" s="241"/>
      <c r="HF1087" s="241"/>
      <c r="HG1087" s="241"/>
      <c r="HH1087" s="241"/>
      <c r="HI1087" s="241"/>
      <c r="HJ1087" s="241"/>
      <c r="HK1087" s="241"/>
      <c r="HL1087" s="241"/>
      <c r="HM1087" s="241"/>
      <c r="HN1087" s="241"/>
      <c r="HO1087" s="241"/>
    </row>
    <row r="1088" spans="1:223" s="250" customFormat="1" ht="27.6" customHeight="1" x14ac:dyDescent="0.35">
      <c r="A1088" s="241"/>
      <c r="B1088" s="242"/>
      <c r="C1088" s="242"/>
      <c r="D1088" s="242"/>
      <c r="E1088" s="243"/>
      <c r="F1088" s="244"/>
      <c r="G1088" s="245"/>
      <c r="H1088" s="245"/>
      <c r="I1088" s="245"/>
      <c r="J1088" s="296"/>
      <c r="K1088" s="242"/>
      <c r="L1088" s="246"/>
      <c r="M1088" s="246"/>
      <c r="N1088" s="247"/>
      <c r="O1088" s="247"/>
      <c r="P1088" s="248"/>
      <c r="Q1088" s="248"/>
      <c r="R1088" s="295"/>
      <c r="S1088" s="295"/>
      <c r="T1088" s="295"/>
      <c r="V1088" s="251"/>
      <c r="W1088" s="251"/>
      <c r="X1088" s="252"/>
      <c r="Y1088" s="253"/>
      <c r="Z1088" s="254"/>
      <c r="AA1088" s="254"/>
      <c r="AB1088" s="255"/>
      <c r="AC1088" s="255"/>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c r="BH1088" s="241"/>
      <c r="BI1088" s="241"/>
      <c r="BJ1088" s="241"/>
      <c r="BK1088" s="241"/>
      <c r="BL1088" s="241"/>
      <c r="BM1088" s="241"/>
      <c r="BN1088" s="241"/>
      <c r="BO1088" s="241"/>
      <c r="BP1088" s="241"/>
      <c r="BQ1088" s="241"/>
      <c r="BR1088" s="241"/>
      <c r="BS1088" s="241"/>
      <c r="BT1088" s="241"/>
      <c r="BU1088" s="241"/>
      <c r="BV1088" s="241"/>
      <c r="BW1088" s="241"/>
      <c r="BX1088" s="241"/>
      <c r="BY1088" s="241"/>
      <c r="BZ1088" s="241"/>
      <c r="CA1088" s="241"/>
      <c r="CB1088" s="241"/>
      <c r="CC1088" s="241"/>
      <c r="CD1088" s="241"/>
      <c r="CE1088" s="241"/>
      <c r="CF1088" s="241"/>
      <c r="CG1088" s="241"/>
      <c r="CH1088" s="241"/>
      <c r="CI1088" s="241"/>
      <c r="CJ1088" s="241"/>
      <c r="CK1088" s="241"/>
      <c r="CL1088" s="241"/>
      <c r="CM1088" s="241"/>
      <c r="CN1088" s="241"/>
      <c r="CO1088" s="241"/>
      <c r="CP1088" s="241"/>
      <c r="CQ1088" s="241"/>
      <c r="CR1088" s="241"/>
      <c r="CS1088" s="241"/>
      <c r="CT1088" s="241"/>
      <c r="CU1088" s="241"/>
      <c r="CV1088" s="241"/>
      <c r="CW1088" s="241"/>
      <c r="CX1088" s="241"/>
      <c r="CY1088" s="241"/>
      <c r="CZ1088" s="241"/>
      <c r="DA1088" s="241"/>
      <c r="DB1088" s="241"/>
      <c r="DC1088" s="241"/>
      <c r="DD1088" s="241"/>
      <c r="DE1088" s="241"/>
      <c r="DF1088" s="241"/>
      <c r="DG1088" s="241"/>
      <c r="DH1088" s="241"/>
      <c r="DI1088" s="241"/>
      <c r="DJ1088" s="241"/>
      <c r="DK1088" s="241"/>
      <c r="DL1088" s="241"/>
      <c r="DM1088" s="241"/>
      <c r="DN1088" s="241"/>
      <c r="DO1088" s="241"/>
      <c r="DP1088" s="241"/>
      <c r="DQ1088" s="241"/>
      <c r="DR1088" s="241"/>
      <c r="DS1088" s="241"/>
      <c r="DT1088" s="241"/>
      <c r="DU1088" s="241"/>
      <c r="DV1088" s="241"/>
      <c r="DW1088" s="241"/>
      <c r="DX1088" s="241"/>
      <c r="DY1088" s="241"/>
      <c r="DZ1088" s="241"/>
      <c r="EA1088" s="241"/>
      <c r="EB1088" s="241"/>
      <c r="EC1088" s="241"/>
      <c r="ED1088" s="241"/>
      <c r="EE1088" s="241"/>
      <c r="EF1088" s="241"/>
      <c r="EG1088" s="241"/>
      <c r="EH1088" s="241"/>
      <c r="EI1088" s="241"/>
      <c r="EJ1088" s="241"/>
      <c r="EK1088" s="241"/>
      <c r="EL1088" s="241"/>
      <c r="EM1088" s="241"/>
      <c r="EN1088" s="241"/>
      <c r="EO1088" s="241"/>
      <c r="EP1088" s="241"/>
      <c r="EQ1088" s="241"/>
      <c r="ER1088" s="241"/>
      <c r="ES1088" s="241"/>
      <c r="ET1088" s="241"/>
      <c r="EU1088" s="241"/>
      <c r="EV1088" s="241"/>
      <c r="EW1088" s="241"/>
      <c r="EX1088" s="241"/>
      <c r="EY1088" s="241"/>
      <c r="EZ1088" s="241"/>
      <c r="FA1088" s="241"/>
      <c r="FB1088" s="241"/>
      <c r="FC1088" s="241"/>
      <c r="FD1088" s="241"/>
      <c r="FE1088" s="241"/>
      <c r="FF1088" s="241"/>
      <c r="FG1088" s="241"/>
      <c r="FH1088" s="241"/>
      <c r="FI1088" s="241"/>
      <c r="FJ1088" s="241"/>
      <c r="FK1088" s="241"/>
      <c r="FL1088" s="241"/>
      <c r="FM1088" s="241"/>
      <c r="FN1088" s="241"/>
      <c r="FO1088" s="241"/>
      <c r="FP1088" s="241"/>
      <c r="FQ1088" s="241"/>
      <c r="FR1088" s="241"/>
      <c r="FS1088" s="241"/>
      <c r="FT1088" s="241"/>
      <c r="FU1088" s="241"/>
      <c r="FV1088" s="241"/>
      <c r="FW1088" s="241"/>
      <c r="FX1088" s="241"/>
      <c r="FY1088" s="241"/>
      <c r="FZ1088" s="241"/>
      <c r="GA1088" s="241"/>
      <c r="GB1088" s="241"/>
      <c r="GC1088" s="241"/>
      <c r="GD1088" s="241"/>
      <c r="GE1088" s="241"/>
      <c r="GF1088" s="241"/>
      <c r="GG1088" s="241"/>
      <c r="GH1088" s="241"/>
      <c r="GI1088" s="241"/>
      <c r="GJ1088" s="241"/>
      <c r="GK1088" s="241"/>
      <c r="GL1088" s="241"/>
      <c r="GM1088" s="241"/>
      <c r="GN1088" s="241"/>
      <c r="GO1088" s="241"/>
      <c r="GP1088" s="241"/>
      <c r="GQ1088" s="241"/>
      <c r="GR1088" s="241"/>
      <c r="GS1088" s="241"/>
      <c r="GT1088" s="241"/>
      <c r="GU1088" s="241"/>
      <c r="GV1088" s="241"/>
      <c r="GW1088" s="241"/>
      <c r="GX1088" s="241"/>
      <c r="GY1088" s="241"/>
      <c r="GZ1088" s="241"/>
      <c r="HA1088" s="241"/>
      <c r="HB1088" s="241"/>
      <c r="HC1088" s="241"/>
      <c r="HD1088" s="241"/>
      <c r="HE1088" s="241"/>
      <c r="HF1088" s="241"/>
      <c r="HG1088" s="241"/>
      <c r="HH1088" s="241"/>
      <c r="HI1088" s="241"/>
      <c r="HJ1088" s="241"/>
      <c r="HK1088" s="241"/>
      <c r="HL1088" s="241"/>
      <c r="HM1088" s="241"/>
      <c r="HN1088" s="241"/>
      <c r="HO1088" s="241"/>
    </row>
    <row r="1089" spans="1:223" s="250" customFormat="1" ht="27.6" customHeight="1" x14ac:dyDescent="0.35">
      <c r="A1089" s="241"/>
      <c r="B1089" s="242"/>
      <c r="C1089" s="242"/>
      <c r="D1089" s="242"/>
      <c r="E1089" s="243"/>
      <c r="F1089" s="244"/>
      <c r="G1089" s="245"/>
      <c r="H1089" s="245"/>
      <c r="I1089" s="245"/>
      <c r="J1089" s="296"/>
      <c r="K1089" s="242"/>
      <c r="L1089" s="246"/>
      <c r="M1089" s="246"/>
      <c r="N1089" s="247"/>
      <c r="O1089" s="247"/>
      <c r="P1089" s="248"/>
      <c r="Q1089" s="248"/>
      <c r="R1089" s="295"/>
      <c r="S1089" s="295"/>
      <c r="T1089" s="295"/>
      <c r="V1089" s="251"/>
      <c r="W1089" s="251"/>
      <c r="X1089" s="252"/>
      <c r="Y1089" s="253"/>
      <c r="Z1089" s="254"/>
      <c r="AA1089" s="254"/>
      <c r="AB1089" s="255"/>
      <c r="AC1089" s="255"/>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c r="BH1089" s="241"/>
      <c r="BI1089" s="241"/>
      <c r="BJ1089" s="241"/>
      <c r="BK1089" s="241"/>
      <c r="BL1089" s="241"/>
      <c r="BM1089" s="241"/>
      <c r="BN1089" s="241"/>
      <c r="BO1089" s="241"/>
      <c r="BP1089" s="241"/>
      <c r="BQ1089" s="241"/>
      <c r="BR1089" s="241"/>
      <c r="BS1089" s="241"/>
      <c r="BT1089" s="241"/>
      <c r="BU1089" s="241"/>
      <c r="BV1089" s="241"/>
      <c r="BW1089" s="241"/>
      <c r="BX1089" s="241"/>
      <c r="BY1089" s="241"/>
      <c r="BZ1089" s="241"/>
      <c r="CA1089" s="241"/>
      <c r="CB1089" s="241"/>
      <c r="CC1089" s="241"/>
      <c r="CD1089" s="241"/>
      <c r="CE1089" s="241"/>
      <c r="CF1089" s="241"/>
      <c r="CG1089" s="241"/>
      <c r="CH1089" s="241"/>
      <c r="CI1089" s="241"/>
      <c r="CJ1089" s="241"/>
      <c r="CK1089" s="241"/>
      <c r="CL1089" s="241"/>
      <c r="CM1089" s="241"/>
      <c r="CN1089" s="241"/>
      <c r="CO1089" s="241"/>
      <c r="CP1089" s="241"/>
      <c r="CQ1089" s="241"/>
      <c r="CR1089" s="241"/>
      <c r="CS1089" s="241"/>
      <c r="CT1089" s="241"/>
      <c r="CU1089" s="241"/>
      <c r="CV1089" s="241"/>
      <c r="CW1089" s="241"/>
      <c r="CX1089" s="241"/>
      <c r="CY1089" s="241"/>
      <c r="CZ1089" s="241"/>
      <c r="DA1089" s="241"/>
      <c r="DB1089" s="241"/>
      <c r="DC1089" s="241"/>
      <c r="DD1089" s="241"/>
      <c r="DE1089" s="241"/>
      <c r="DF1089" s="241"/>
      <c r="DG1089" s="241"/>
      <c r="DH1089" s="241"/>
      <c r="DI1089" s="241"/>
      <c r="DJ1089" s="241"/>
      <c r="DK1089" s="241"/>
      <c r="DL1089" s="241"/>
      <c r="DM1089" s="241"/>
      <c r="DN1089" s="241"/>
      <c r="DO1089" s="241"/>
      <c r="DP1089" s="241"/>
      <c r="DQ1089" s="241"/>
      <c r="DR1089" s="241"/>
      <c r="DS1089" s="241"/>
      <c r="DT1089" s="241"/>
      <c r="DU1089" s="241"/>
      <c r="DV1089" s="241"/>
      <c r="DW1089" s="241"/>
      <c r="DX1089" s="241"/>
      <c r="DY1089" s="241"/>
      <c r="DZ1089" s="241"/>
      <c r="EA1089" s="241"/>
      <c r="EB1089" s="241"/>
      <c r="EC1089" s="241"/>
      <c r="ED1089" s="241"/>
      <c r="EE1089" s="241"/>
      <c r="EF1089" s="241"/>
      <c r="EG1089" s="241"/>
      <c r="EH1089" s="241"/>
      <c r="EI1089" s="241"/>
      <c r="EJ1089" s="241"/>
      <c r="EK1089" s="241"/>
      <c r="EL1089" s="241"/>
      <c r="EM1089" s="241"/>
      <c r="EN1089" s="241"/>
      <c r="EO1089" s="241"/>
      <c r="EP1089" s="241"/>
      <c r="EQ1089" s="241"/>
      <c r="ER1089" s="241"/>
      <c r="ES1089" s="241"/>
      <c r="ET1089" s="241"/>
      <c r="EU1089" s="241"/>
      <c r="EV1089" s="241"/>
      <c r="EW1089" s="241"/>
      <c r="EX1089" s="241"/>
      <c r="EY1089" s="241"/>
      <c r="EZ1089" s="241"/>
      <c r="FA1089" s="241"/>
      <c r="FB1089" s="241"/>
      <c r="FC1089" s="241"/>
      <c r="FD1089" s="241"/>
      <c r="FE1089" s="241"/>
      <c r="FF1089" s="241"/>
      <c r="FG1089" s="241"/>
      <c r="FH1089" s="241"/>
      <c r="FI1089" s="241"/>
      <c r="FJ1089" s="241"/>
      <c r="FK1089" s="241"/>
      <c r="FL1089" s="241"/>
      <c r="FM1089" s="241"/>
      <c r="FN1089" s="241"/>
      <c r="FO1089" s="241"/>
      <c r="FP1089" s="241"/>
      <c r="FQ1089" s="241"/>
      <c r="FR1089" s="241"/>
      <c r="FS1089" s="241"/>
      <c r="FT1089" s="241"/>
      <c r="FU1089" s="241"/>
      <c r="FV1089" s="241"/>
      <c r="FW1089" s="241"/>
      <c r="FX1089" s="241"/>
      <c r="FY1089" s="241"/>
      <c r="FZ1089" s="241"/>
      <c r="GA1089" s="241"/>
      <c r="GB1089" s="241"/>
      <c r="GC1089" s="241"/>
      <c r="GD1089" s="241"/>
      <c r="GE1089" s="241"/>
      <c r="GF1089" s="241"/>
      <c r="GG1089" s="241"/>
      <c r="GH1089" s="241"/>
      <c r="GI1089" s="241"/>
      <c r="GJ1089" s="241"/>
      <c r="GK1089" s="241"/>
      <c r="GL1089" s="241"/>
      <c r="GM1089" s="241"/>
      <c r="GN1089" s="241"/>
      <c r="GO1089" s="241"/>
      <c r="GP1089" s="241"/>
      <c r="GQ1089" s="241"/>
      <c r="GR1089" s="241"/>
      <c r="GS1089" s="241"/>
      <c r="GT1089" s="241"/>
      <c r="GU1089" s="241"/>
      <c r="GV1089" s="241"/>
      <c r="GW1089" s="241"/>
      <c r="GX1089" s="241"/>
      <c r="GY1089" s="241"/>
      <c r="GZ1089" s="241"/>
      <c r="HA1089" s="241"/>
      <c r="HB1089" s="241"/>
      <c r="HC1089" s="241"/>
      <c r="HD1089" s="241"/>
      <c r="HE1089" s="241"/>
      <c r="HF1089" s="241"/>
      <c r="HG1089" s="241"/>
      <c r="HH1089" s="241"/>
      <c r="HI1089" s="241"/>
      <c r="HJ1089" s="241"/>
      <c r="HK1089" s="241"/>
      <c r="HL1089" s="241"/>
      <c r="HM1089" s="241"/>
      <c r="HN1089" s="241"/>
      <c r="HO1089" s="241"/>
    </row>
    <row r="1090" spans="1:223" s="250" customFormat="1" ht="27.6" customHeight="1" x14ac:dyDescent="0.35">
      <c r="A1090" s="241"/>
      <c r="B1090" s="242"/>
      <c r="C1090" s="242"/>
      <c r="D1090" s="242"/>
      <c r="E1090" s="243"/>
      <c r="F1090" s="244"/>
      <c r="G1090" s="245"/>
      <c r="H1090" s="245"/>
      <c r="I1090" s="245"/>
      <c r="J1090" s="296"/>
      <c r="K1090" s="242"/>
      <c r="L1090" s="246"/>
      <c r="M1090" s="246"/>
      <c r="N1090" s="247"/>
      <c r="O1090" s="247"/>
      <c r="P1090" s="248"/>
      <c r="Q1090" s="248"/>
      <c r="R1090" s="295"/>
      <c r="S1090" s="295"/>
      <c r="T1090" s="295"/>
      <c r="V1090" s="251"/>
      <c r="W1090" s="251"/>
      <c r="X1090" s="252"/>
      <c r="Y1090" s="253"/>
      <c r="Z1090" s="254"/>
      <c r="AA1090" s="254"/>
      <c r="AB1090" s="255"/>
      <c r="AC1090" s="255"/>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c r="BH1090" s="241"/>
      <c r="BI1090" s="241"/>
      <c r="BJ1090" s="241"/>
      <c r="BK1090" s="241"/>
      <c r="BL1090" s="241"/>
      <c r="BM1090" s="241"/>
      <c r="BN1090" s="241"/>
      <c r="BO1090" s="241"/>
      <c r="BP1090" s="241"/>
      <c r="BQ1090" s="241"/>
      <c r="BR1090" s="241"/>
      <c r="BS1090" s="241"/>
      <c r="BT1090" s="241"/>
      <c r="BU1090" s="241"/>
      <c r="BV1090" s="241"/>
      <c r="BW1090" s="241"/>
      <c r="BX1090" s="241"/>
      <c r="BY1090" s="241"/>
      <c r="BZ1090" s="241"/>
      <c r="CA1090" s="241"/>
      <c r="CB1090" s="241"/>
      <c r="CC1090" s="241"/>
      <c r="CD1090" s="241"/>
      <c r="CE1090" s="241"/>
      <c r="CF1090" s="241"/>
      <c r="CG1090" s="241"/>
      <c r="CH1090" s="241"/>
      <c r="CI1090" s="241"/>
      <c r="CJ1090" s="241"/>
      <c r="CK1090" s="241"/>
      <c r="CL1090" s="241"/>
      <c r="CM1090" s="241"/>
      <c r="CN1090" s="241"/>
      <c r="CO1090" s="241"/>
      <c r="CP1090" s="241"/>
      <c r="CQ1090" s="241"/>
      <c r="CR1090" s="241"/>
      <c r="CS1090" s="241"/>
      <c r="CT1090" s="241"/>
      <c r="CU1090" s="241"/>
      <c r="CV1090" s="241"/>
      <c r="CW1090" s="241"/>
      <c r="CX1090" s="241"/>
      <c r="CY1090" s="241"/>
      <c r="CZ1090" s="241"/>
      <c r="DA1090" s="241"/>
      <c r="DB1090" s="241"/>
      <c r="DC1090" s="241"/>
      <c r="DD1090" s="241"/>
      <c r="DE1090" s="241"/>
      <c r="DF1090" s="241"/>
      <c r="DG1090" s="241"/>
      <c r="DH1090" s="241"/>
      <c r="DI1090" s="241"/>
      <c r="DJ1090" s="241"/>
      <c r="DK1090" s="241"/>
      <c r="DL1090" s="241"/>
      <c r="DM1090" s="241"/>
      <c r="DN1090" s="241"/>
      <c r="DO1090" s="241"/>
      <c r="DP1090" s="241"/>
      <c r="DQ1090" s="241"/>
      <c r="DR1090" s="241"/>
      <c r="DS1090" s="241"/>
      <c r="DT1090" s="241"/>
      <c r="DU1090" s="241"/>
      <c r="DV1090" s="241"/>
      <c r="DW1090" s="241"/>
      <c r="DX1090" s="241"/>
      <c r="DY1090" s="241"/>
      <c r="DZ1090" s="241"/>
      <c r="EA1090" s="241"/>
      <c r="EB1090" s="241"/>
      <c r="EC1090" s="241"/>
      <c r="ED1090" s="241"/>
      <c r="EE1090" s="241"/>
      <c r="EF1090" s="241"/>
      <c r="EG1090" s="241"/>
      <c r="EH1090" s="241"/>
      <c r="EI1090" s="241"/>
      <c r="EJ1090" s="241"/>
      <c r="EK1090" s="241"/>
      <c r="EL1090" s="241"/>
      <c r="EM1090" s="241"/>
      <c r="EN1090" s="241"/>
      <c r="EO1090" s="241"/>
      <c r="EP1090" s="241"/>
      <c r="EQ1090" s="241"/>
      <c r="ER1090" s="241"/>
      <c r="ES1090" s="241"/>
      <c r="ET1090" s="241"/>
      <c r="EU1090" s="241"/>
      <c r="EV1090" s="241"/>
      <c r="EW1090" s="241"/>
      <c r="EX1090" s="241"/>
      <c r="EY1090" s="241"/>
      <c r="EZ1090" s="241"/>
      <c r="FA1090" s="241"/>
      <c r="FB1090" s="241"/>
      <c r="FC1090" s="241"/>
      <c r="FD1090" s="241"/>
      <c r="FE1090" s="241"/>
      <c r="FF1090" s="241"/>
      <c r="FG1090" s="241"/>
      <c r="FH1090" s="241"/>
      <c r="FI1090" s="241"/>
      <c r="FJ1090" s="241"/>
      <c r="FK1090" s="241"/>
      <c r="FL1090" s="241"/>
      <c r="FM1090" s="241"/>
      <c r="FN1090" s="241"/>
      <c r="FO1090" s="241"/>
      <c r="FP1090" s="241"/>
      <c r="FQ1090" s="241"/>
      <c r="FR1090" s="241"/>
      <c r="FS1090" s="241"/>
      <c r="FT1090" s="241"/>
      <c r="FU1090" s="241"/>
      <c r="FV1090" s="241"/>
      <c r="FW1090" s="241"/>
      <c r="FX1090" s="241"/>
      <c r="FY1090" s="241"/>
      <c r="FZ1090" s="241"/>
      <c r="GA1090" s="241"/>
      <c r="GB1090" s="241"/>
      <c r="GC1090" s="241"/>
      <c r="GD1090" s="241"/>
      <c r="GE1090" s="241"/>
      <c r="GF1090" s="241"/>
      <c r="GG1090" s="241"/>
      <c r="GH1090" s="241"/>
      <c r="GI1090" s="241"/>
      <c r="GJ1090" s="241"/>
      <c r="GK1090" s="241"/>
      <c r="GL1090" s="241"/>
      <c r="GM1090" s="241"/>
      <c r="GN1090" s="241"/>
      <c r="GO1090" s="241"/>
      <c r="GP1090" s="241"/>
      <c r="GQ1090" s="241"/>
      <c r="GR1090" s="241"/>
      <c r="GS1090" s="241"/>
      <c r="GT1090" s="241"/>
      <c r="GU1090" s="241"/>
      <c r="GV1090" s="241"/>
      <c r="GW1090" s="241"/>
      <c r="GX1090" s="241"/>
      <c r="GY1090" s="241"/>
      <c r="GZ1090" s="241"/>
      <c r="HA1090" s="241"/>
      <c r="HB1090" s="241"/>
      <c r="HC1090" s="241"/>
      <c r="HD1090" s="241"/>
      <c r="HE1090" s="241"/>
      <c r="HF1090" s="241"/>
      <c r="HG1090" s="241"/>
      <c r="HH1090" s="241"/>
      <c r="HI1090" s="241"/>
      <c r="HJ1090" s="241"/>
      <c r="HK1090" s="241"/>
      <c r="HL1090" s="241"/>
      <c r="HM1090" s="241"/>
      <c r="HN1090" s="241"/>
      <c r="HO1090" s="241"/>
    </row>
    <row r="1091" spans="1:223" s="250" customFormat="1" ht="27.6" customHeight="1" x14ac:dyDescent="0.35">
      <c r="A1091" s="241"/>
      <c r="B1091" s="242"/>
      <c r="C1091" s="242"/>
      <c r="D1091" s="242"/>
      <c r="E1091" s="243"/>
      <c r="F1091" s="244"/>
      <c r="G1091" s="245"/>
      <c r="H1091" s="245"/>
      <c r="I1091" s="245"/>
      <c r="J1091" s="296"/>
      <c r="K1091" s="242"/>
      <c r="L1091" s="246"/>
      <c r="M1091" s="246"/>
      <c r="N1091" s="247"/>
      <c r="O1091" s="247"/>
      <c r="P1091" s="248"/>
      <c r="Q1091" s="248"/>
      <c r="R1091" s="295"/>
      <c r="S1091" s="295"/>
      <c r="T1091" s="295"/>
      <c r="V1091" s="251"/>
      <c r="W1091" s="251"/>
      <c r="X1091" s="252"/>
      <c r="Y1091" s="253"/>
      <c r="Z1091" s="254"/>
      <c r="AA1091" s="254"/>
      <c r="AB1091" s="255"/>
      <c r="AC1091" s="255"/>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c r="BH1091" s="241"/>
      <c r="BI1091" s="241"/>
      <c r="BJ1091" s="241"/>
      <c r="BK1091" s="241"/>
      <c r="BL1091" s="241"/>
      <c r="BM1091" s="241"/>
      <c r="BN1091" s="241"/>
      <c r="BO1091" s="241"/>
      <c r="BP1091" s="241"/>
      <c r="BQ1091" s="241"/>
      <c r="BR1091" s="241"/>
      <c r="BS1091" s="241"/>
      <c r="BT1091" s="241"/>
      <c r="BU1091" s="241"/>
      <c r="BV1091" s="241"/>
      <c r="BW1091" s="241"/>
      <c r="BX1091" s="241"/>
      <c r="BY1091" s="241"/>
      <c r="BZ1091" s="241"/>
      <c r="CA1091" s="241"/>
      <c r="CB1091" s="241"/>
      <c r="CC1091" s="241"/>
      <c r="CD1091" s="241"/>
      <c r="CE1091" s="241"/>
      <c r="CF1091" s="241"/>
      <c r="CG1091" s="241"/>
      <c r="CH1091" s="241"/>
      <c r="CI1091" s="241"/>
      <c r="CJ1091" s="241"/>
      <c r="CK1091" s="241"/>
      <c r="CL1091" s="241"/>
      <c r="CM1091" s="241"/>
      <c r="CN1091" s="241"/>
      <c r="CO1091" s="241"/>
      <c r="CP1091" s="241"/>
      <c r="CQ1091" s="241"/>
      <c r="CR1091" s="241"/>
      <c r="CS1091" s="241"/>
      <c r="CT1091" s="241"/>
      <c r="CU1091" s="241"/>
      <c r="CV1091" s="241"/>
      <c r="CW1091" s="241"/>
      <c r="CX1091" s="241"/>
      <c r="CY1091" s="241"/>
      <c r="CZ1091" s="241"/>
      <c r="DA1091" s="241"/>
      <c r="DB1091" s="241"/>
      <c r="DC1091" s="241"/>
      <c r="DD1091" s="241"/>
      <c r="DE1091" s="241"/>
      <c r="DF1091" s="241"/>
      <c r="DG1091" s="241"/>
      <c r="DH1091" s="241"/>
      <c r="DI1091" s="241"/>
      <c r="DJ1091" s="241"/>
      <c r="DK1091" s="241"/>
      <c r="DL1091" s="241"/>
      <c r="DM1091" s="241"/>
      <c r="DN1091" s="241"/>
      <c r="DO1091" s="241"/>
      <c r="DP1091" s="241"/>
      <c r="DQ1091" s="241"/>
      <c r="DR1091" s="241"/>
      <c r="DS1091" s="241"/>
      <c r="DT1091" s="241"/>
      <c r="DU1091" s="241"/>
      <c r="DV1091" s="241"/>
      <c r="DW1091" s="241"/>
      <c r="DX1091" s="241"/>
      <c r="DY1091" s="241"/>
      <c r="DZ1091" s="241"/>
      <c r="EA1091" s="241"/>
      <c r="EB1091" s="241"/>
      <c r="EC1091" s="241"/>
      <c r="ED1091" s="241"/>
      <c r="EE1091" s="241"/>
      <c r="EF1091" s="241"/>
      <c r="EG1091" s="241"/>
      <c r="EH1091" s="241"/>
      <c r="EI1091" s="241"/>
      <c r="EJ1091" s="241"/>
      <c r="EK1091" s="241"/>
      <c r="EL1091" s="241"/>
      <c r="EM1091" s="241"/>
      <c r="EN1091" s="241"/>
      <c r="EO1091" s="241"/>
      <c r="EP1091" s="241"/>
      <c r="EQ1091" s="241"/>
      <c r="ER1091" s="241"/>
      <c r="ES1091" s="241"/>
      <c r="ET1091" s="241"/>
      <c r="EU1091" s="241"/>
      <c r="EV1091" s="241"/>
      <c r="EW1091" s="241"/>
      <c r="EX1091" s="241"/>
      <c r="EY1091" s="241"/>
      <c r="EZ1091" s="241"/>
      <c r="FA1091" s="241"/>
      <c r="FB1091" s="241"/>
      <c r="FC1091" s="241"/>
      <c r="FD1091" s="241"/>
      <c r="FE1091" s="241"/>
      <c r="FF1091" s="241"/>
      <c r="FG1091" s="241"/>
      <c r="FH1091" s="241"/>
      <c r="FI1091" s="241"/>
      <c r="FJ1091" s="241"/>
      <c r="FK1091" s="241"/>
      <c r="FL1091" s="241"/>
      <c r="FM1091" s="241"/>
      <c r="FN1091" s="241"/>
      <c r="FO1091" s="241"/>
      <c r="FP1091" s="241"/>
      <c r="FQ1091" s="241"/>
      <c r="FR1091" s="241"/>
      <c r="FS1091" s="241"/>
      <c r="FT1091" s="241"/>
      <c r="FU1091" s="241"/>
      <c r="FV1091" s="241"/>
      <c r="FW1091" s="241"/>
      <c r="FX1091" s="241"/>
      <c r="FY1091" s="241"/>
      <c r="FZ1091" s="241"/>
      <c r="GA1091" s="241"/>
      <c r="GB1091" s="241"/>
      <c r="GC1091" s="241"/>
      <c r="GD1091" s="241"/>
      <c r="GE1091" s="241"/>
      <c r="GF1091" s="241"/>
      <c r="GG1091" s="241"/>
      <c r="GH1091" s="241"/>
      <c r="GI1091" s="241"/>
      <c r="GJ1091" s="241"/>
      <c r="GK1091" s="241"/>
      <c r="GL1091" s="241"/>
      <c r="GM1091" s="241"/>
      <c r="GN1091" s="241"/>
      <c r="GO1091" s="241"/>
      <c r="GP1091" s="241"/>
      <c r="GQ1091" s="241"/>
      <c r="GR1091" s="241"/>
      <c r="GS1091" s="241"/>
      <c r="GT1091" s="241"/>
      <c r="GU1091" s="241"/>
      <c r="GV1091" s="241"/>
      <c r="GW1091" s="241"/>
      <c r="GX1091" s="241"/>
      <c r="GY1091" s="241"/>
      <c r="GZ1091" s="241"/>
      <c r="HA1091" s="241"/>
      <c r="HB1091" s="241"/>
      <c r="HC1091" s="241"/>
      <c r="HD1091" s="241"/>
      <c r="HE1091" s="241"/>
      <c r="HF1091" s="241"/>
      <c r="HG1091" s="241"/>
      <c r="HH1091" s="241"/>
      <c r="HI1091" s="241"/>
      <c r="HJ1091" s="241"/>
      <c r="HK1091" s="241"/>
      <c r="HL1091" s="241"/>
      <c r="HM1091" s="241"/>
      <c r="HN1091" s="241"/>
      <c r="HO1091" s="241"/>
    </row>
    <row r="1092" spans="1:223" s="250" customFormat="1" ht="27.6" customHeight="1" x14ac:dyDescent="0.35">
      <c r="A1092" s="241"/>
      <c r="B1092" s="242"/>
      <c r="C1092" s="242"/>
      <c r="D1092" s="242"/>
      <c r="E1092" s="243"/>
      <c r="F1092" s="244"/>
      <c r="G1092" s="245"/>
      <c r="H1092" s="245"/>
      <c r="I1092" s="245"/>
      <c r="J1092" s="296"/>
      <c r="K1092" s="242"/>
      <c r="L1092" s="246"/>
      <c r="M1092" s="246"/>
      <c r="N1092" s="247"/>
      <c r="O1092" s="247"/>
      <c r="P1092" s="248"/>
      <c r="Q1092" s="248"/>
      <c r="R1092" s="295"/>
      <c r="S1092" s="295"/>
      <c r="T1092" s="295"/>
      <c r="V1092" s="251"/>
      <c r="W1092" s="251"/>
      <c r="X1092" s="252"/>
      <c r="Y1092" s="253"/>
      <c r="Z1092" s="254"/>
      <c r="AA1092" s="254"/>
      <c r="AB1092" s="255"/>
      <c r="AC1092" s="255"/>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c r="BH1092" s="241"/>
      <c r="BI1092" s="241"/>
      <c r="BJ1092" s="241"/>
      <c r="BK1092" s="241"/>
      <c r="BL1092" s="241"/>
      <c r="BM1092" s="241"/>
      <c r="BN1092" s="241"/>
      <c r="BO1092" s="241"/>
      <c r="BP1092" s="241"/>
      <c r="BQ1092" s="241"/>
      <c r="BR1092" s="241"/>
      <c r="BS1092" s="241"/>
      <c r="BT1092" s="241"/>
      <c r="BU1092" s="241"/>
      <c r="BV1092" s="241"/>
      <c r="BW1092" s="241"/>
      <c r="BX1092" s="241"/>
      <c r="BY1092" s="241"/>
      <c r="BZ1092" s="241"/>
      <c r="CA1092" s="241"/>
      <c r="CB1092" s="241"/>
      <c r="CC1092" s="241"/>
      <c r="CD1092" s="241"/>
      <c r="CE1092" s="241"/>
      <c r="CF1092" s="241"/>
      <c r="CG1092" s="241"/>
      <c r="CH1092" s="241"/>
      <c r="CI1092" s="241"/>
      <c r="CJ1092" s="241"/>
      <c r="CK1092" s="241"/>
      <c r="CL1092" s="241"/>
      <c r="CM1092" s="241"/>
      <c r="CN1092" s="241"/>
      <c r="CO1092" s="241"/>
      <c r="CP1092" s="241"/>
      <c r="CQ1092" s="241"/>
      <c r="CR1092" s="241"/>
      <c r="CS1092" s="241"/>
      <c r="CT1092" s="241"/>
      <c r="CU1092" s="241"/>
      <c r="CV1092" s="241"/>
      <c r="CW1092" s="241"/>
      <c r="CX1092" s="241"/>
      <c r="CY1092" s="241"/>
      <c r="CZ1092" s="241"/>
      <c r="DA1092" s="241"/>
      <c r="DB1092" s="241"/>
      <c r="DC1092" s="241"/>
      <c r="DD1092" s="241"/>
      <c r="DE1092" s="241"/>
      <c r="DF1092" s="241"/>
      <c r="DG1092" s="241"/>
      <c r="DH1092" s="241"/>
      <c r="DI1092" s="241"/>
      <c r="DJ1092" s="241"/>
      <c r="DK1092" s="241"/>
      <c r="DL1092" s="241"/>
      <c r="DM1092" s="241"/>
      <c r="DN1092" s="241"/>
      <c r="DO1092" s="241"/>
      <c r="DP1092" s="241"/>
      <c r="DQ1092" s="241"/>
      <c r="DR1092" s="241"/>
      <c r="DS1092" s="241"/>
      <c r="DT1092" s="241"/>
      <c r="DU1092" s="241"/>
      <c r="DV1092" s="241"/>
      <c r="DW1092" s="241"/>
      <c r="DX1092" s="241"/>
      <c r="DY1092" s="241"/>
      <c r="DZ1092" s="241"/>
      <c r="EA1092" s="241"/>
      <c r="EB1092" s="241"/>
      <c r="EC1092" s="241"/>
      <c r="ED1092" s="241"/>
      <c r="EE1092" s="241"/>
      <c r="EF1092" s="241"/>
      <c r="EG1092" s="241"/>
      <c r="EH1092" s="241"/>
      <c r="EI1092" s="241"/>
      <c r="EJ1092" s="241"/>
      <c r="EK1092" s="241"/>
      <c r="EL1092" s="241"/>
      <c r="EM1092" s="241"/>
      <c r="EN1092" s="241"/>
      <c r="EO1092" s="241"/>
      <c r="EP1092" s="241"/>
      <c r="EQ1092" s="241"/>
      <c r="ER1092" s="241"/>
      <c r="ES1092" s="241"/>
      <c r="ET1092" s="241"/>
      <c r="EU1092" s="241"/>
      <c r="EV1092" s="241"/>
      <c r="EW1092" s="241"/>
      <c r="EX1092" s="241"/>
      <c r="EY1092" s="241"/>
      <c r="EZ1092" s="241"/>
      <c r="FA1092" s="241"/>
      <c r="FB1092" s="241"/>
      <c r="FC1092" s="241"/>
      <c r="FD1092" s="241"/>
      <c r="FE1092" s="241"/>
      <c r="FF1092" s="241"/>
      <c r="FG1092" s="241"/>
      <c r="FH1092" s="241"/>
      <c r="FI1092" s="241"/>
      <c r="FJ1092" s="241"/>
      <c r="FK1092" s="241"/>
      <c r="FL1092" s="241"/>
      <c r="FM1092" s="241"/>
      <c r="FN1092" s="241"/>
      <c r="FO1092" s="241"/>
      <c r="FP1092" s="241"/>
      <c r="FQ1092" s="241"/>
      <c r="FR1092" s="241"/>
      <c r="FS1092" s="241"/>
      <c r="FT1092" s="241"/>
      <c r="FU1092" s="241"/>
      <c r="FV1092" s="241"/>
      <c r="FW1092" s="241"/>
      <c r="FX1092" s="241"/>
      <c r="FY1092" s="241"/>
      <c r="FZ1092" s="241"/>
      <c r="GA1092" s="241"/>
      <c r="GB1092" s="241"/>
      <c r="GC1092" s="241"/>
      <c r="GD1092" s="241"/>
      <c r="GE1092" s="241"/>
      <c r="GF1092" s="241"/>
      <c r="GG1092" s="241"/>
      <c r="GH1092" s="241"/>
      <c r="GI1092" s="241"/>
      <c r="GJ1092" s="241"/>
      <c r="GK1092" s="241"/>
      <c r="GL1092" s="241"/>
      <c r="GM1092" s="241"/>
      <c r="GN1092" s="241"/>
      <c r="GO1092" s="241"/>
      <c r="GP1092" s="241"/>
      <c r="GQ1092" s="241"/>
      <c r="GR1092" s="241"/>
      <c r="GS1092" s="241"/>
      <c r="GT1092" s="241"/>
      <c r="GU1092" s="241"/>
      <c r="GV1092" s="241"/>
      <c r="GW1092" s="241"/>
      <c r="GX1092" s="241"/>
      <c r="GY1092" s="241"/>
      <c r="GZ1092" s="241"/>
      <c r="HA1092" s="241"/>
      <c r="HB1092" s="241"/>
      <c r="HC1092" s="241"/>
      <c r="HD1092" s="241"/>
      <c r="HE1092" s="241"/>
      <c r="HF1092" s="241"/>
      <c r="HG1092" s="241"/>
      <c r="HH1092" s="241"/>
      <c r="HI1092" s="241"/>
      <c r="HJ1092" s="241"/>
      <c r="HK1092" s="241"/>
      <c r="HL1092" s="241"/>
      <c r="HM1092" s="241"/>
      <c r="HN1092" s="241"/>
      <c r="HO1092" s="241"/>
    </row>
    <row r="1093" spans="1:223" s="250" customFormat="1" ht="27.6" customHeight="1" x14ac:dyDescent="0.35">
      <c r="A1093" s="241"/>
      <c r="B1093" s="242"/>
      <c r="C1093" s="242"/>
      <c r="D1093" s="242"/>
      <c r="E1093" s="243"/>
      <c r="F1093" s="244"/>
      <c r="G1093" s="245"/>
      <c r="H1093" s="245"/>
      <c r="I1093" s="245"/>
      <c r="J1093" s="296"/>
      <c r="K1093" s="242"/>
      <c r="L1093" s="246"/>
      <c r="M1093" s="246"/>
      <c r="N1093" s="247"/>
      <c r="O1093" s="247"/>
      <c r="P1093" s="248"/>
      <c r="Q1093" s="248"/>
      <c r="R1093" s="295"/>
      <c r="S1093" s="295"/>
      <c r="T1093" s="295"/>
      <c r="V1093" s="251"/>
      <c r="W1093" s="251"/>
      <c r="X1093" s="252"/>
      <c r="Y1093" s="253"/>
      <c r="Z1093" s="254"/>
      <c r="AA1093" s="254"/>
      <c r="AB1093" s="255"/>
      <c r="AC1093" s="255"/>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c r="BH1093" s="241"/>
      <c r="BI1093" s="241"/>
      <c r="BJ1093" s="241"/>
      <c r="BK1093" s="241"/>
      <c r="BL1093" s="241"/>
      <c r="BM1093" s="241"/>
      <c r="BN1093" s="241"/>
      <c r="BO1093" s="241"/>
      <c r="BP1093" s="241"/>
      <c r="BQ1093" s="241"/>
      <c r="BR1093" s="241"/>
      <c r="BS1093" s="241"/>
      <c r="BT1093" s="241"/>
      <c r="BU1093" s="241"/>
      <c r="BV1093" s="241"/>
      <c r="BW1093" s="241"/>
      <c r="BX1093" s="241"/>
      <c r="BY1093" s="241"/>
      <c r="BZ1093" s="241"/>
      <c r="CA1093" s="241"/>
      <c r="CB1093" s="241"/>
      <c r="CC1093" s="241"/>
      <c r="CD1093" s="241"/>
      <c r="CE1093" s="241"/>
      <c r="CF1093" s="241"/>
      <c r="CG1093" s="241"/>
      <c r="CH1093" s="241"/>
      <c r="CI1093" s="241"/>
      <c r="CJ1093" s="241"/>
      <c r="CK1093" s="241"/>
      <c r="CL1093" s="241"/>
      <c r="CM1093" s="241"/>
      <c r="CN1093" s="241"/>
      <c r="CO1093" s="241"/>
      <c r="CP1093" s="241"/>
      <c r="CQ1093" s="241"/>
      <c r="CR1093" s="241"/>
      <c r="CS1093" s="241"/>
      <c r="CT1093" s="241"/>
      <c r="CU1093" s="241"/>
      <c r="CV1093" s="241"/>
      <c r="CW1093" s="241"/>
      <c r="CX1093" s="241"/>
      <c r="CY1093" s="241"/>
      <c r="CZ1093" s="241"/>
      <c r="DA1093" s="241"/>
      <c r="DB1093" s="241"/>
      <c r="DC1093" s="241"/>
      <c r="DD1093" s="241"/>
      <c r="DE1093" s="241"/>
      <c r="DF1093" s="241"/>
      <c r="DG1093" s="241"/>
      <c r="DH1093" s="241"/>
      <c r="DI1093" s="241"/>
      <c r="DJ1093" s="241"/>
      <c r="DK1093" s="241"/>
      <c r="DL1093" s="241"/>
      <c r="DM1093" s="241"/>
      <c r="DN1093" s="241"/>
      <c r="DO1093" s="241"/>
      <c r="DP1093" s="241"/>
      <c r="DQ1093" s="241"/>
      <c r="DR1093" s="241"/>
      <c r="DS1093" s="241"/>
      <c r="DT1093" s="241"/>
      <c r="DU1093" s="241"/>
      <c r="DV1093" s="241"/>
      <c r="DW1093" s="241"/>
      <c r="DX1093" s="241"/>
      <c r="DY1093" s="241"/>
      <c r="DZ1093" s="241"/>
      <c r="EA1093" s="241"/>
      <c r="EB1093" s="241"/>
      <c r="EC1093" s="241"/>
      <c r="ED1093" s="241"/>
      <c r="EE1093" s="241"/>
      <c r="EF1093" s="241"/>
      <c r="EG1093" s="241"/>
      <c r="EH1093" s="241"/>
      <c r="EI1093" s="241"/>
      <c r="EJ1093" s="241"/>
      <c r="EK1093" s="241"/>
      <c r="EL1093" s="241"/>
      <c r="EM1093" s="241"/>
      <c r="EN1093" s="241"/>
      <c r="EO1093" s="241"/>
      <c r="EP1093" s="241"/>
      <c r="EQ1093" s="241"/>
      <c r="ER1093" s="241"/>
      <c r="ES1093" s="241"/>
      <c r="ET1093" s="241"/>
      <c r="EU1093" s="241"/>
      <c r="EV1093" s="241"/>
      <c r="EW1093" s="241"/>
      <c r="EX1093" s="241"/>
      <c r="EY1093" s="241"/>
      <c r="EZ1093" s="241"/>
      <c r="FA1093" s="241"/>
      <c r="FB1093" s="241"/>
      <c r="FC1093" s="241"/>
      <c r="FD1093" s="241"/>
      <c r="FE1093" s="241"/>
      <c r="FF1093" s="241"/>
      <c r="FG1093" s="241"/>
      <c r="FH1093" s="241"/>
      <c r="FI1093" s="241"/>
      <c r="FJ1093" s="241"/>
      <c r="FK1093" s="241"/>
      <c r="FL1093" s="241"/>
      <c r="FM1093" s="241"/>
      <c r="FN1093" s="241"/>
      <c r="FO1093" s="241"/>
      <c r="FP1093" s="241"/>
      <c r="FQ1093" s="241"/>
      <c r="FR1093" s="241"/>
      <c r="FS1093" s="241"/>
      <c r="FT1093" s="241"/>
      <c r="FU1093" s="241"/>
      <c r="FV1093" s="241"/>
      <c r="FW1093" s="241"/>
      <c r="FX1093" s="241"/>
      <c r="FY1093" s="241"/>
      <c r="FZ1093" s="241"/>
      <c r="GA1093" s="241"/>
      <c r="GB1093" s="241"/>
      <c r="GC1093" s="241"/>
      <c r="GD1093" s="241"/>
      <c r="GE1093" s="241"/>
      <c r="GF1093" s="241"/>
      <c r="GG1093" s="241"/>
      <c r="GH1093" s="241"/>
      <c r="GI1093" s="241"/>
      <c r="GJ1093" s="241"/>
      <c r="GK1093" s="241"/>
      <c r="GL1093" s="241"/>
      <c r="GM1093" s="241"/>
      <c r="GN1093" s="241"/>
      <c r="GO1093" s="241"/>
      <c r="GP1093" s="241"/>
      <c r="GQ1093" s="241"/>
      <c r="GR1093" s="241"/>
      <c r="GS1093" s="241"/>
      <c r="GT1093" s="241"/>
      <c r="GU1093" s="241"/>
      <c r="GV1093" s="241"/>
      <c r="GW1093" s="241"/>
      <c r="GX1093" s="241"/>
      <c r="GY1093" s="241"/>
      <c r="GZ1093" s="241"/>
      <c r="HA1093" s="241"/>
      <c r="HB1093" s="241"/>
      <c r="HC1093" s="241"/>
      <c r="HD1093" s="241"/>
      <c r="HE1093" s="241"/>
      <c r="HF1093" s="241"/>
      <c r="HG1093" s="241"/>
      <c r="HH1093" s="241"/>
      <c r="HI1093" s="241"/>
      <c r="HJ1093" s="241"/>
      <c r="HK1093" s="241"/>
      <c r="HL1093" s="241"/>
      <c r="HM1093" s="241"/>
      <c r="HN1093" s="241"/>
      <c r="HO1093" s="241"/>
    </row>
    <row r="1094" spans="1:223" s="250" customFormat="1" ht="27.6" customHeight="1" x14ac:dyDescent="0.35">
      <c r="A1094" s="241"/>
      <c r="B1094" s="242"/>
      <c r="C1094" s="242"/>
      <c r="D1094" s="242"/>
      <c r="E1094" s="243"/>
      <c r="F1094" s="244"/>
      <c r="G1094" s="245"/>
      <c r="H1094" s="245"/>
      <c r="I1094" s="245"/>
      <c r="J1094" s="296"/>
      <c r="K1094" s="242"/>
      <c r="L1094" s="246"/>
      <c r="M1094" s="246"/>
      <c r="N1094" s="247"/>
      <c r="O1094" s="247"/>
      <c r="P1094" s="248"/>
      <c r="Q1094" s="248"/>
      <c r="R1094" s="295"/>
      <c r="S1094" s="295"/>
      <c r="T1094" s="295"/>
      <c r="V1094" s="251"/>
      <c r="W1094" s="251"/>
      <c r="X1094" s="252"/>
      <c r="Y1094" s="253"/>
      <c r="Z1094" s="254"/>
      <c r="AA1094" s="254"/>
      <c r="AB1094" s="255"/>
      <c r="AC1094" s="255"/>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c r="BH1094" s="241"/>
      <c r="BI1094" s="241"/>
      <c r="BJ1094" s="241"/>
      <c r="BK1094" s="241"/>
      <c r="BL1094" s="241"/>
      <c r="BM1094" s="241"/>
      <c r="BN1094" s="241"/>
      <c r="BO1094" s="241"/>
      <c r="BP1094" s="241"/>
      <c r="BQ1094" s="241"/>
      <c r="BR1094" s="241"/>
      <c r="BS1094" s="241"/>
      <c r="BT1094" s="241"/>
      <c r="BU1094" s="241"/>
      <c r="BV1094" s="241"/>
      <c r="BW1094" s="241"/>
      <c r="BX1094" s="241"/>
      <c r="BY1094" s="241"/>
      <c r="BZ1094" s="241"/>
      <c r="CA1094" s="241"/>
      <c r="CB1094" s="241"/>
      <c r="CC1094" s="241"/>
      <c r="CD1094" s="241"/>
      <c r="CE1094" s="241"/>
      <c r="CF1094" s="241"/>
      <c r="CG1094" s="241"/>
      <c r="CH1094" s="241"/>
      <c r="CI1094" s="241"/>
      <c r="CJ1094" s="241"/>
      <c r="CK1094" s="241"/>
      <c r="CL1094" s="241"/>
      <c r="CM1094" s="241"/>
      <c r="CN1094" s="241"/>
      <c r="CO1094" s="241"/>
      <c r="CP1094" s="241"/>
      <c r="CQ1094" s="241"/>
      <c r="CR1094" s="241"/>
      <c r="CS1094" s="241"/>
      <c r="CT1094" s="241"/>
      <c r="CU1094" s="241"/>
      <c r="CV1094" s="241"/>
      <c r="CW1094" s="241"/>
      <c r="CX1094" s="241"/>
      <c r="CY1094" s="241"/>
      <c r="CZ1094" s="241"/>
      <c r="DA1094" s="241"/>
      <c r="DB1094" s="241"/>
      <c r="DC1094" s="241"/>
      <c r="DD1094" s="241"/>
      <c r="DE1094" s="241"/>
      <c r="DF1094" s="241"/>
      <c r="DG1094" s="241"/>
      <c r="DH1094" s="241"/>
      <c r="DI1094" s="241"/>
      <c r="DJ1094" s="241"/>
      <c r="DK1094" s="241"/>
      <c r="DL1094" s="241"/>
      <c r="DM1094" s="241"/>
      <c r="DN1094" s="241"/>
      <c r="DO1094" s="241"/>
      <c r="DP1094" s="241"/>
      <c r="DQ1094" s="241"/>
      <c r="DR1094" s="241"/>
      <c r="DS1094" s="241"/>
      <c r="DT1094" s="241"/>
      <c r="DU1094" s="241"/>
      <c r="DV1094" s="241"/>
      <c r="DW1094" s="241"/>
      <c r="DX1094" s="241"/>
      <c r="DY1094" s="241"/>
      <c r="DZ1094" s="241"/>
      <c r="EA1094" s="241"/>
      <c r="EB1094" s="241"/>
      <c r="EC1094" s="241"/>
      <c r="ED1094" s="241"/>
      <c r="EE1094" s="241"/>
      <c r="EF1094" s="241"/>
      <c r="EG1094" s="241"/>
      <c r="EH1094" s="241"/>
      <c r="EI1094" s="241"/>
      <c r="EJ1094" s="241"/>
      <c r="EK1094" s="241"/>
      <c r="EL1094" s="241"/>
      <c r="EM1094" s="241"/>
      <c r="EN1094" s="241"/>
      <c r="EO1094" s="241"/>
      <c r="EP1094" s="241"/>
      <c r="EQ1094" s="241"/>
      <c r="ER1094" s="241"/>
      <c r="ES1094" s="241"/>
      <c r="ET1094" s="241"/>
      <c r="EU1094" s="241"/>
      <c r="EV1094" s="241"/>
      <c r="EW1094" s="241"/>
      <c r="EX1094" s="241"/>
      <c r="EY1094" s="241"/>
      <c r="EZ1094" s="241"/>
      <c r="FA1094" s="241"/>
      <c r="FB1094" s="241"/>
      <c r="FC1094" s="241"/>
      <c r="FD1094" s="241"/>
      <c r="FE1094" s="241"/>
      <c r="FF1094" s="241"/>
      <c r="FG1094" s="241"/>
      <c r="FH1094" s="241"/>
      <c r="FI1094" s="241"/>
      <c r="FJ1094" s="241"/>
      <c r="FK1094" s="241"/>
      <c r="FL1094" s="241"/>
      <c r="FM1094" s="241"/>
      <c r="FN1094" s="241"/>
      <c r="FO1094" s="241"/>
      <c r="FP1094" s="241"/>
      <c r="FQ1094" s="241"/>
      <c r="FR1094" s="241"/>
      <c r="FS1094" s="241"/>
      <c r="FT1094" s="241"/>
      <c r="FU1094" s="241"/>
      <c r="FV1094" s="241"/>
      <c r="FW1094" s="241"/>
      <c r="FX1094" s="241"/>
      <c r="FY1094" s="241"/>
      <c r="FZ1094" s="241"/>
      <c r="GA1094" s="241"/>
      <c r="GB1094" s="241"/>
      <c r="GC1094" s="241"/>
      <c r="GD1094" s="241"/>
      <c r="GE1094" s="241"/>
      <c r="GF1094" s="241"/>
      <c r="GG1094" s="241"/>
      <c r="GH1094" s="241"/>
      <c r="GI1094" s="241"/>
      <c r="GJ1094" s="241"/>
      <c r="GK1094" s="241"/>
      <c r="GL1094" s="241"/>
      <c r="GM1094" s="241"/>
      <c r="GN1094" s="241"/>
      <c r="GO1094" s="241"/>
      <c r="GP1094" s="241"/>
      <c r="GQ1094" s="241"/>
      <c r="GR1094" s="241"/>
      <c r="GS1094" s="241"/>
      <c r="GT1094" s="241"/>
      <c r="GU1094" s="241"/>
      <c r="GV1094" s="241"/>
      <c r="GW1094" s="241"/>
      <c r="GX1094" s="241"/>
      <c r="GY1094" s="241"/>
      <c r="GZ1094" s="241"/>
      <c r="HA1094" s="241"/>
      <c r="HB1094" s="241"/>
      <c r="HC1094" s="241"/>
      <c r="HD1094" s="241"/>
      <c r="HE1094" s="241"/>
      <c r="HF1094" s="241"/>
      <c r="HG1094" s="241"/>
      <c r="HH1094" s="241"/>
      <c r="HI1094" s="241"/>
      <c r="HJ1094" s="241"/>
      <c r="HK1094" s="241"/>
      <c r="HL1094" s="241"/>
      <c r="HM1094" s="241"/>
      <c r="HN1094" s="241"/>
      <c r="HO1094" s="241"/>
    </row>
    <row r="1095" spans="1:223" s="250" customFormat="1" ht="27.6" customHeight="1" x14ac:dyDescent="0.35">
      <c r="A1095" s="241"/>
      <c r="B1095" s="242"/>
      <c r="C1095" s="242"/>
      <c r="D1095" s="242"/>
      <c r="E1095" s="243"/>
      <c r="F1095" s="244"/>
      <c r="G1095" s="245"/>
      <c r="H1095" s="245"/>
      <c r="I1095" s="245"/>
      <c r="J1095" s="296"/>
      <c r="K1095" s="242"/>
      <c r="L1095" s="246"/>
      <c r="M1095" s="246"/>
      <c r="N1095" s="247"/>
      <c r="O1095" s="247"/>
      <c r="P1095" s="248"/>
      <c r="Q1095" s="248"/>
      <c r="R1095" s="295"/>
      <c r="S1095" s="295"/>
      <c r="T1095" s="295"/>
      <c r="V1095" s="251"/>
      <c r="W1095" s="251"/>
      <c r="X1095" s="252"/>
      <c r="Y1095" s="253"/>
      <c r="Z1095" s="254"/>
      <c r="AA1095" s="254"/>
      <c r="AB1095" s="255"/>
      <c r="AC1095" s="255"/>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c r="BH1095" s="241"/>
      <c r="BI1095" s="241"/>
      <c r="BJ1095" s="241"/>
      <c r="BK1095" s="241"/>
      <c r="BL1095" s="241"/>
      <c r="BM1095" s="241"/>
      <c r="BN1095" s="241"/>
      <c r="BO1095" s="241"/>
      <c r="BP1095" s="241"/>
      <c r="BQ1095" s="241"/>
      <c r="BR1095" s="241"/>
      <c r="BS1095" s="241"/>
      <c r="BT1095" s="241"/>
      <c r="BU1095" s="241"/>
      <c r="BV1095" s="241"/>
      <c r="BW1095" s="241"/>
      <c r="BX1095" s="241"/>
      <c r="BY1095" s="241"/>
      <c r="BZ1095" s="241"/>
      <c r="CA1095" s="241"/>
      <c r="CB1095" s="241"/>
      <c r="CC1095" s="241"/>
      <c r="CD1095" s="241"/>
      <c r="CE1095" s="241"/>
      <c r="CF1095" s="241"/>
      <c r="CG1095" s="241"/>
      <c r="CH1095" s="241"/>
      <c r="CI1095" s="241"/>
      <c r="CJ1095" s="241"/>
      <c r="CK1095" s="241"/>
      <c r="CL1095" s="241"/>
      <c r="CM1095" s="241"/>
      <c r="CN1095" s="241"/>
      <c r="CO1095" s="241"/>
      <c r="CP1095" s="241"/>
      <c r="CQ1095" s="241"/>
      <c r="CR1095" s="241"/>
      <c r="CS1095" s="241"/>
      <c r="CT1095" s="241"/>
      <c r="CU1095" s="241"/>
      <c r="CV1095" s="241"/>
      <c r="CW1095" s="241"/>
      <c r="CX1095" s="241"/>
      <c r="CY1095" s="241"/>
      <c r="CZ1095" s="241"/>
      <c r="DA1095" s="241"/>
      <c r="DB1095" s="241"/>
      <c r="DC1095" s="241"/>
      <c r="DD1095" s="241"/>
      <c r="DE1095" s="241"/>
      <c r="DF1095" s="241"/>
      <c r="DG1095" s="241"/>
      <c r="DH1095" s="241"/>
      <c r="DI1095" s="241"/>
      <c r="DJ1095" s="241"/>
      <c r="DK1095" s="241"/>
      <c r="DL1095" s="241"/>
      <c r="DM1095" s="241"/>
      <c r="DN1095" s="241"/>
      <c r="DO1095" s="241"/>
      <c r="DP1095" s="241"/>
      <c r="DQ1095" s="241"/>
      <c r="DR1095" s="241"/>
      <c r="DS1095" s="241"/>
      <c r="DT1095" s="241"/>
      <c r="DU1095" s="241"/>
      <c r="DV1095" s="241"/>
      <c r="DW1095" s="241"/>
      <c r="DX1095" s="241"/>
      <c r="DY1095" s="241"/>
      <c r="DZ1095" s="241"/>
      <c r="EA1095" s="241"/>
      <c r="EB1095" s="241"/>
      <c r="EC1095" s="241"/>
      <c r="ED1095" s="241"/>
      <c r="EE1095" s="241"/>
      <c r="EF1095" s="241"/>
      <c r="EG1095" s="241"/>
      <c r="EH1095" s="241"/>
      <c r="EI1095" s="241"/>
      <c r="EJ1095" s="241"/>
      <c r="EK1095" s="241"/>
      <c r="EL1095" s="241"/>
      <c r="EM1095" s="241"/>
      <c r="EN1095" s="241"/>
      <c r="EO1095" s="241"/>
      <c r="EP1095" s="241"/>
      <c r="EQ1095" s="241"/>
      <c r="ER1095" s="241"/>
      <c r="ES1095" s="241"/>
      <c r="ET1095" s="241"/>
      <c r="EU1095" s="241"/>
      <c r="EV1095" s="241"/>
      <c r="EW1095" s="241"/>
      <c r="EX1095" s="241"/>
      <c r="EY1095" s="241"/>
      <c r="EZ1095" s="241"/>
      <c r="FA1095" s="241"/>
      <c r="FB1095" s="241"/>
      <c r="FC1095" s="241"/>
      <c r="FD1095" s="241"/>
      <c r="FE1095" s="241"/>
      <c r="FF1095" s="241"/>
      <c r="FG1095" s="241"/>
      <c r="FH1095" s="241"/>
      <c r="FI1095" s="241"/>
      <c r="FJ1095" s="241"/>
      <c r="FK1095" s="241"/>
      <c r="FL1095" s="241"/>
      <c r="FM1095" s="241"/>
      <c r="FN1095" s="241"/>
      <c r="FO1095" s="241"/>
      <c r="FP1095" s="241"/>
      <c r="FQ1095" s="241"/>
      <c r="FR1095" s="241"/>
      <c r="FS1095" s="241"/>
      <c r="FT1095" s="241"/>
      <c r="FU1095" s="241"/>
      <c r="FV1095" s="241"/>
      <c r="FW1095" s="241"/>
      <c r="FX1095" s="241"/>
      <c r="FY1095" s="241"/>
      <c r="FZ1095" s="241"/>
      <c r="GA1095" s="241"/>
      <c r="GB1095" s="241"/>
      <c r="GC1095" s="241"/>
      <c r="GD1095" s="241"/>
      <c r="GE1095" s="241"/>
      <c r="GF1095" s="241"/>
      <c r="GG1095" s="241"/>
      <c r="GH1095" s="241"/>
      <c r="GI1095" s="241"/>
      <c r="GJ1095" s="241"/>
      <c r="GK1095" s="241"/>
      <c r="GL1095" s="241"/>
      <c r="GM1095" s="241"/>
      <c r="GN1095" s="241"/>
      <c r="GO1095" s="241"/>
      <c r="GP1095" s="241"/>
      <c r="GQ1095" s="241"/>
      <c r="GR1095" s="241"/>
      <c r="GS1095" s="241"/>
      <c r="GT1095" s="241"/>
      <c r="GU1095" s="241"/>
      <c r="GV1095" s="241"/>
      <c r="GW1095" s="241"/>
      <c r="GX1095" s="241"/>
      <c r="GY1095" s="241"/>
      <c r="GZ1095" s="241"/>
      <c r="HA1095" s="241"/>
      <c r="HB1095" s="241"/>
      <c r="HC1095" s="241"/>
      <c r="HD1095" s="241"/>
      <c r="HE1095" s="241"/>
      <c r="HF1095" s="241"/>
      <c r="HG1095" s="241"/>
      <c r="HH1095" s="241"/>
      <c r="HI1095" s="241"/>
      <c r="HJ1095" s="241"/>
      <c r="HK1095" s="241"/>
      <c r="HL1095" s="241"/>
      <c r="HM1095" s="241"/>
      <c r="HN1095" s="241"/>
      <c r="HO1095" s="241"/>
    </row>
    <row r="1096" spans="1:223" s="250" customFormat="1" ht="27.6" customHeight="1" x14ac:dyDescent="0.35">
      <c r="A1096" s="241"/>
      <c r="B1096" s="242"/>
      <c r="C1096" s="242"/>
      <c r="D1096" s="242"/>
      <c r="E1096" s="243"/>
      <c r="F1096" s="244"/>
      <c r="G1096" s="245"/>
      <c r="H1096" s="245"/>
      <c r="I1096" s="245"/>
      <c r="J1096" s="296"/>
      <c r="K1096" s="242"/>
      <c r="L1096" s="246"/>
      <c r="M1096" s="246"/>
      <c r="N1096" s="247"/>
      <c r="O1096" s="247"/>
      <c r="P1096" s="248"/>
      <c r="Q1096" s="248"/>
      <c r="R1096" s="295"/>
      <c r="S1096" s="295"/>
      <c r="T1096" s="295"/>
      <c r="V1096" s="251"/>
      <c r="W1096" s="251"/>
      <c r="X1096" s="252"/>
      <c r="Y1096" s="253"/>
      <c r="Z1096" s="254"/>
      <c r="AA1096" s="254"/>
      <c r="AB1096" s="255"/>
      <c r="AC1096" s="255"/>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c r="BH1096" s="241"/>
      <c r="BI1096" s="241"/>
      <c r="BJ1096" s="241"/>
      <c r="BK1096" s="241"/>
      <c r="BL1096" s="241"/>
      <c r="BM1096" s="241"/>
      <c r="BN1096" s="241"/>
      <c r="BO1096" s="241"/>
      <c r="BP1096" s="241"/>
      <c r="BQ1096" s="241"/>
      <c r="BR1096" s="241"/>
      <c r="BS1096" s="241"/>
      <c r="BT1096" s="241"/>
      <c r="BU1096" s="241"/>
      <c r="BV1096" s="241"/>
      <c r="BW1096" s="241"/>
      <c r="BX1096" s="241"/>
      <c r="BY1096" s="241"/>
      <c r="BZ1096" s="241"/>
      <c r="CA1096" s="241"/>
      <c r="CB1096" s="241"/>
      <c r="CC1096" s="241"/>
      <c r="CD1096" s="241"/>
      <c r="CE1096" s="241"/>
      <c r="CF1096" s="241"/>
      <c r="CG1096" s="241"/>
      <c r="CH1096" s="241"/>
      <c r="CI1096" s="241"/>
      <c r="CJ1096" s="241"/>
      <c r="CK1096" s="241"/>
      <c r="CL1096" s="241"/>
      <c r="CM1096" s="241"/>
      <c r="CN1096" s="241"/>
      <c r="CO1096" s="241"/>
      <c r="CP1096" s="241"/>
      <c r="CQ1096" s="241"/>
      <c r="CR1096" s="241"/>
      <c r="CS1096" s="241"/>
      <c r="CT1096" s="241"/>
      <c r="CU1096" s="241"/>
      <c r="CV1096" s="241"/>
      <c r="CW1096" s="241"/>
      <c r="CX1096" s="241"/>
      <c r="CY1096" s="241"/>
      <c r="CZ1096" s="241"/>
      <c r="DA1096" s="241"/>
      <c r="DB1096" s="241"/>
      <c r="DC1096" s="241"/>
      <c r="DD1096" s="241"/>
      <c r="DE1096" s="241"/>
      <c r="DF1096" s="241"/>
      <c r="DG1096" s="241"/>
      <c r="DH1096" s="241"/>
      <c r="DI1096" s="241"/>
      <c r="DJ1096" s="241"/>
      <c r="DK1096" s="241"/>
      <c r="DL1096" s="241"/>
      <c r="DM1096" s="241"/>
      <c r="DN1096" s="241"/>
      <c r="DO1096" s="241"/>
      <c r="DP1096" s="241"/>
      <c r="DQ1096" s="241"/>
      <c r="DR1096" s="241"/>
      <c r="DS1096" s="241"/>
      <c r="DT1096" s="241"/>
      <c r="DU1096" s="241"/>
      <c r="DV1096" s="241"/>
      <c r="DW1096" s="241"/>
      <c r="DX1096" s="241"/>
      <c r="DY1096" s="241"/>
      <c r="DZ1096" s="241"/>
      <c r="EA1096" s="241"/>
      <c r="EB1096" s="241"/>
      <c r="EC1096" s="241"/>
      <c r="ED1096" s="241"/>
      <c r="EE1096" s="241"/>
      <c r="EF1096" s="241"/>
      <c r="EG1096" s="241"/>
      <c r="EH1096" s="241"/>
      <c r="EI1096" s="241"/>
      <c r="EJ1096" s="241"/>
      <c r="EK1096" s="241"/>
      <c r="EL1096" s="241"/>
      <c r="EM1096" s="241"/>
      <c r="EN1096" s="241"/>
      <c r="EO1096" s="241"/>
      <c r="EP1096" s="241"/>
      <c r="EQ1096" s="241"/>
      <c r="ER1096" s="241"/>
      <c r="ES1096" s="241"/>
      <c r="ET1096" s="241"/>
      <c r="EU1096" s="241"/>
      <c r="EV1096" s="241"/>
      <c r="EW1096" s="241"/>
      <c r="EX1096" s="241"/>
      <c r="EY1096" s="241"/>
      <c r="EZ1096" s="241"/>
      <c r="FA1096" s="241"/>
      <c r="FB1096" s="241"/>
      <c r="FC1096" s="241"/>
      <c r="FD1096" s="241"/>
      <c r="FE1096" s="241"/>
      <c r="FF1096" s="241"/>
      <c r="FG1096" s="241"/>
      <c r="FH1096" s="241"/>
      <c r="FI1096" s="241"/>
      <c r="FJ1096" s="241"/>
      <c r="FK1096" s="241"/>
      <c r="FL1096" s="241"/>
      <c r="FM1096" s="241"/>
      <c r="FN1096" s="241"/>
      <c r="FO1096" s="241"/>
      <c r="FP1096" s="241"/>
      <c r="FQ1096" s="241"/>
      <c r="FR1096" s="241"/>
      <c r="FS1096" s="241"/>
      <c r="FT1096" s="241"/>
      <c r="FU1096" s="241"/>
      <c r="FV1096" s="241"/>
      <c r="FW1096" s="241"/>
      <c r="FX1096" s="241"/>
      <c r="FY1096" s="241"/>
      <c r="FZ1096" s="241"/>
      <c r="GA1096" s="241"/>
      <c r="GB1096" s="241"/>
      <c r="GC1096" s="241"/>
      <c r="GD1096" s="241"/>
      <c r="GE1096" s="241"/>
      <c r="GF1096" s="241"/>
      <c r="GG1096" s="241"/>
      <c r="GH1096" s="241"/>
      <c r="GI1096" s="241"/>
      <c r="GJ1096" s="241"/>
      <c r="GK1096" s="241"/>
      <c r="GL1096" s="241"/>
      <c r="GM1096" s="241"/>
      <c r="GN1096" s="241"/>
      <c r="GO1096" s="241"/>
      <c r="GP1096" s="241"/>
      <c r="GQ1096" s="241"/>
      <c r="GR1096" s="241"/>
      <c r="GS1096" s="241"/>
      <c r="GT1096" s="241"/>
      <c r="GU1096" s="241"/>
      <c r="GV1096" s="241"/>
      <c r="GW1096" s="241"/>
      <c r="GX1096" s="241"/>
      <c r="GY1096" s="241"/>
      <c r="GZ1096" s="241"/>
      <c r="HA1096" s="241"/>
      <c r="HB1096" s="241"/>
      <c r="HC1096" s="241"/>
      <c r="HD1096" s="241"/>
      <c r="HE1096" s="241"/>
      <c r="HF1096" s="241"/>
      <c r="HG1096" s="241"/>
      <c r="HH1096" s="241"/>
      <c r="HI1096" s="241"/>
      <c r="HJ1096" s="241"/>
      <c r="HK1096" s="241"/>
      <c r="HL1096" s="241"/>
      <c r="HM1096" s="241"/>
      <c r="HN1096" s="241"/>
      <c r="HO1096" s="241"/>
    </row>
    <row r="1097" spans="1:223" s="250" customFormat="1" ht="27.6" customHeight="1" x14ac:dyDescent="0.35">
      <c r="A1097" s="241"/>
      <c r="B1097" s="242"/>
      <c r="C1097" s="242"/>
      <c r="D1097" s="242"/>
      <c r="E1097" s="243"/>
      <c r="F1097" s="244"/>
      <c r="G1097" s="245"/>
      <c r="H1097" s="245"/>
      <c r="I1097" s="245"/>
      <c r="J1097" s="296"/>
      <c r="K1097" s="242"/>
      <c r="L1097" s="246"/>
      <c r="M1097" s="246"/>
      <c r="N1097" s="247"/>
      <c r="O1097" s="247"/>
      <c r="P1097" s="248"/>
      <c r="Q1097" s="248"/>
      <c r="R1097" s="295"/>
      <c r="S1097" s="295"/>
      <c r="T1097" s="295"/>
      <c r="V1097" s="251"/>
      <c r="W1097" s="251"/>
      <c r="X1097" s="252"/>
      <c r="Y1097" s="253"/>
      <c r="Z1097" s="254"/>
      <c r="AA1097" s="254"/>
      <c r="AB1097" s="255"/>
      <c r="AC1097" s="255"/>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c r="BH1097" s="241"/>
      <c r="BI1097" s="241"/>
      <c r="BJ1097" s="241"/>
      <c r="BK1097" s="241"/>
      <c r="BL1097" s="241"/>
      <c r="BM1097" s="241"/>
      <c r="BN1097" s="241"/>
      <c r="BO1097" s="241"/>
      <c r="BP1097" s="241"/>
      <c r="BQ1097" s="241"/>
      <c r="BR1097" s="241"/>
      <c r="BS1097" s="241"/>
      <c r="BT1097" s="241"/>
      <c r="BU1097" s="241"/>
      <c r="BV1097" s="241"/>
      <c r="BW1097" s="241"/>
      <c r="BX1097" s="241"/>
      <c r="BY1097" s="241"/>
      <c r="BZ1097" s="241"/>
      <c r="CA1097" s="241"/>
      <c r="CB1097" s="241"/>
      <c r="CC1097" s="241"/>
      <c r="CD1097" s="241"/>
      <c r="CE1097" s="241"/>
      <c r="CF1097" s="241"/>
      <c r="CG1097" s="241"/>
      <c r="CH1097" s="241"/>
      <c r="CI1097" s="241"/>
      <c r="CJ1097" s="241"/>
      <c r="CK1097" s="241"/>
      <c r="CL1097" s="241"/>
      <c r="CM1097" s="241"/>
      <c r="CN1097" s="241"/>
      <c r="CO1097" s="241"/>
      <c r="CP1097" s="241"/>
      <c r="CQ1097" s="241"/>
      <c r="CR1097" s="241"/>
      <c r="CS1097" s="241"/>
      <c r="CT1097" s="241"/>
      <c r="CU1097" s="241"/>
      <c r="CV1097" s="241"/>
      <c r="CW1097" s="241"/>
      <c r="CX1097" s="241"/>
      <c r="CY1097" s="241"/>
      <c r="CZ1097" s="241"/>
      <c r="DA1097" s="241"/>
      <c r="DB1097" s="241"/>
      <c r="DC1097" s="241"/>
      <c r="DD1097" s="241"/>
      <c r="DE1097" s="241"/>
      <c r="DF1097" s="241"/>
      <c r="DG1097" s="241"/>
      <c r="DH1097" s="241"/>
      <c r="DI1097" s="241"/>
      <c r="DJ1097" s="241"/>
      <c r="DK1097" s="241"/>
      <c r="DL1097" s="241"/>
      <c r="DM1097" s="241"/>
      <c r="DN1097" s="241"/>
      <c r="DO1097" s="241"/>
      <c r="DP1097" s="241"/>
      <c r="DQ1097" s="241"/>
      <c r="DR1097" s="241"/>
      <c r="DS1097" s="241"/>
      <c r="DT1097" s="241"/>
      <c r="DU1097" s="241"/>
      <c r="DV1097" s="241"/>
      <c r="DW1097" s="241"/>
      <c r="DX1097" s="241"/>
      <c r="DY1097" s="241"/>
      <c r="DZ1097" s="241"/>
      <c r="EA1097" s="241"/>
      <c r="EB1097" s="241"/>
      <c r="EC1097" s="241"/>
      <c r="ED1097" s="241"/>
      <c r="EE1097" s="241"/>
      <c r="EF1097" s="241"/>
      <c r="EG1097" s="241"/>
      <c r="EH1097" s="241"/>
      <c r="EI1097" s="241"/>
      <c r="EJ1097" s="241"/>
      <c r="EK1097" s="241"/>
      <c r="EL1097" s="241"/>
      <c r="EM1097" s="241"/>
      <c r="EN1097" s="241"/>
      <c r="EO1097" s="241"/>
      <c r="EP1097" s="241"/>
      <c r="EQ1097" s="241"/>
      <c r="ER1097" s="241"/>
      <c r="ES1097" s="241"/>
      <c r="ET1097" s="241"/>
      <c r="EU1097" s="241"/>
      <c r="EV1097" s="241"/>
      <c r="EW1097" s="241"/>
      <c r="EX1097" s="241"/>
      <c r="EY1097" s="241"/>
      <c r="EZ1097" s="241"/>
      <c r="FA1097" s="241"/>
      <c r="FB1097" s="241"/>
      <c r="FC1097" s="241"/>
      <c r="FD1097" s="241"/>
      <c r="FE1097" s="241"/>
      <c r="FF1097" s="241"/>
      <c r="FG1097" s="241"/>
      <c r="FH1097" s="241"/>
      <c r="FI1097" s="241"/>
      <c r="FJ1097" s="241"/>
      <c r="FK1097" s="241"/>
      <c r="FL1097" s="241"/>
      <c r="FM1097" s="241"/>
      <c r="FN1097" s="241"/>
      <c r="FO1097" s="241"/>
      <c r="FP1097" s="241"/>
      <c r="FQ1097" s="241"/>
      <c r="FR1097" s="241"/>
      <c r="FS1097" s="241"/>
      <c r="FT1097" s="241"/>
      <c r="FU1097" s="241"/>
      <c r="FV1097" s="241"/>
      <c r="FW1097" s="241"/>
      <c r="FX1097" s="241"/>
      <c r="FY1097" s="241"/>
      <c r="FZ1097" s="241"/>
      <c r="GA1097" s="241"/>
      <c r="GB1097" s="241"/>
      <c r="GC1097" s="241"/>
      <c r="GD1097" s="241"/>
      <c r="GE1097" s="241"/>
      <c r="GF1097" s="241"/>
      <c r="GG1097" s="241"/>
      <c r="GH1097" s="241"/>
      <c r="GI1097" s="241"/>
      <c r="GJ1097" s="241"/>
      <c r="GK1097" s="241"/>
      <c r="GL1097" s="241"/>
      <c r="GM1097" s="241"/>
      <c r="GN1097" s="241"/>
      <c r="GO1097" s="241"/>
      <c r="GP1097" s="241"/>
      <c r="GQ1097" s="241"/>
      <c r="GR1097" s="241"/>
      <c r="GS1097" s="241"/>
      <c r="GT1097" s="241"/>
      <c r="GU1097" s="241"/>
      <c r="GV1097" s="241"/>
      <c r="GW1097" s="241"/>
      <c r="GX1097" s="241"/>
      <c r="GY1097" s="241"/>
      <c r="GZ1097" s="241"/>
      <c r="HA1097" s="241"/>
      <c r="HB1097" s="241"/>
      <c r="HC1097" s="241"/>
      <c r="HD1097" s="241"/>
      <c r="HE1097" s="241"/>
      <c r="HF1097" s="241"/>
      <c r="HG1097" s="241"/>
      <c r="HH1097" s="241"/>
      <c r="HI1097" s="241"/>
      <c r="HJ1097" s="241"/>
      <c r="HK1097" s="241"/>
      <c r="HL1097" s="241"/>
      <c r="HM1097" s="241"/>
      <c r="HN1097" s="241"/>
      <c r="HO1097" s="241"/>
    </row>
    <row r="1098" spans="1:223" s="250" customFormat="1" ht="27.6" customHeight="1" x14ac:dyDescent="0.35">
      <c r="A1098" s="241"/>
      <c r="B1098" s="242"/>
      <c r="C1098" s="242"/>
      <c r="D1098" s="242"/>
      <c r="E1098" s="243"/>
      <c r="F1098" s="244"/>
      <c r="G1098" s="245"/>
      <c r="H1098" s="245"/>
      <c r="I1098" s="245"/>
      <c r="J1098" s="296"/>
      <c r="K1098" s="242"/>
      <c r="L1098" s="246"/>
      <c r="M1098" s="246"/>
      <c r="N1098" s="247"/>
      <c r="O1098" s="247"/>
      <c r="P1098" s="248"/>
      <c r="Q1098" s="248"/>
      <c r="R1098" s="295"/>
      <c r="S1098" s="295"/>
      <c r="T1098" s="295"/>
      <c r="V1098" s="251"/>
      <c r="W1098" s="251"/>
      <c r="X1098" s="252"/>
      <c r="Y1098" s="253"/>
      <c r="Z1098" s="254"/>
      <c r="AA1098" s="254"/>
      <c r="AB1098" s="255"/>
      <c r="AC1098" s="255"/>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c r="BH1098" s="241"/>
      <c r="BI1098" s="241"/>
      <c r="BJ1098" s="241"/>
      <c r="BK1098" s="241"/>
      <c r="BL1098" s="241"/>
      <c r="BM1098" s="241"/>
      <c r="BN1098" s="241"/>
      <c r="BO1098" s="241"/>
      <c r="BP1098" s="241"/>
      <c r="BQ1098" s="241"/>
      <c r="BR1098" s="241"/>
      <c r="BS1098" s="241"/>
      <c r="BT1098" s="241"/>
      <c r="BU1098" s="241"/>
      <c r="BV1098" s="241"/>
      <c r="BW1098" s="241"/>
      <c r="BX1098" s="241"/>
      <c r="BY1098" s="241"/>
      <c r="BZ1098" s="241"/>
      <c r="CA1098" s="241"/>
      <c r="CB1098" s="241"/>
      <c r="CC1098" s="241"/>
      <c r="CD1098" s="241"/>
      <c r="CE1098" s="241"/>
      <c r="CF1098" s="241"/>
      <c r="CG1098" s="241"/>
      <c r="CH1098" s="241"/>
      <c r="CI1098" s="241"/>
      <c r="CJ1098" s="241"/>
      <c r="CK1098" s="241"/>
      <c r="CL1098" s="241"/>
      <c r="CM1098" s="241"/>
      <c r="CN1098" s="241"/>
      <c r="CO1098" s="241"/>
      <c r="CP1098" s="241"/>
      <c r="CQ1098" s="241"/>
      <c r="CR1098" s="241"/>
      <c r="CS1098" s="241"/>
      <c r="CT1098" s="241"/>
      <c r="CU1098" s="241"/>
      <c r="CV1098" s="241"/>
      <c r="CW1098" s="241"/>
      <c r="CX1098" s="241"/>
      <c r="CY1098" s="241"/>
      <c r="CZ1098" s="241"/>
      <c r="DA1098" s="241"/>
      <c r="DB1098" s="241"/>
      <c r="DC1098" s="241"/>
      <c r="DD1098" s="241"/>
      <c r="DE1098" s="241"/>
      <c r="DF1098" s="241"/>
      <c r="DG1098" s="241"/>
      <c r="DH1098" s="241"/>
      <c r="DI1098" s="241"/>
      <c r="DJ1098" s="241"/>
      <c r="DK1098" s="241"/>
      <c r="DL1098" s="241"/>
      <c r="DM1098" s="241"/>
      <c r="DN1098" s="241"/>
      <c r="DO1098" s="241"/>
      <c r="DP1098" s="241"/>
      <c r="DQ1098" s="241"/>
      <c r="DR1098" s="241"/>
      <c r="DS1098" s="241"/>
      <c r="DT1098" s="241"/>
      <c r="DU1098" s="241"/>
      <c r="DV1098" s="241"/>
      <c r="DW1098" s="241"/>
      <c r="DX1098" s="241"/>
      <c r="DY1098" s="241"/>
      <c r="DZ1098" s="241"/>
      <c r="EA1098" s="241"/>
      <c r="EB1098" s="241"/>
      <c r="EC1098" s="241"/>
      <c r="ED1098" s="241"/>
      <c r="EE1098" s="241"/>
      <c r="EF1098" s="241"/>
      <c r="EG1098" s="241"/>
      <c r="EH1098" s="241"/>
      <c r="EI1098" s="241"/>
      <c r="EJ1098" s="241"/>
      <c r="EK1098" s="241"/>
      <c r="EL1098" s="241"/>
      <c r="EM1098" s="241"/>
      <c r="EN1098" s="241"/>
      <c r="EO1098" s="241"/>
      <c r="EP1098" s="241"/>
      <c r="EQ1098" s="241"/>
      <c r="ER1098" s="241"/>
      <c r="ES1098" s="241"/>
      <c r="ET1098" s="241"/>
      <c r="EU1098" s="241"/>
      <c r="EV1098" s="241"/>
      <c r="EW1098" s="241"/>
      <c r="EX1098" s="241"/>
      <c r="EY1098" s="241"/>
      <c r="EZ1098" s="241"/>
      <c r="FA1098" s="241"/>
      <c r="FB1098" s="241"/>
      <c r="FC1098" s="241"/>
      <c r="FD1098" s="241"/>
      <c r="FE1098" s="241"/>
      <c r="FF1098" s="241"/>
      <c r="FG1098" s="241"/>
      <c r="FH1098" s="241"/>
      <c r="FI1098" s="241"/>
      <c r="FJ1098" s="241"/>
      <c r="FK1098" s="241"/>
      <c r="FL1098" s="241"/>
      <c r="FM1098" s="241"/>
      <c r="FN1098" s="241"/>
      <c r="FO1098" s="241"/>
      <c r="FP1098" s="241"/>
      <c r="FQ1098" s="241"/>
      <c r="FR1098" s="241"/>
      <c r="FS1098" s="241"/>
      <c r="FT1098" s="241"/>
      <c r="FU1098" s="241"/>
      <c r="FV1098" s="241"/>
      <c r="FW1098" s="241"/>
      <c r="FX1098" s="241"/>
      <c r="FY1098" s="241"/>
      <c r="FZ1098" s="241"/>
      <c r="GA1098" s="241"/>
      <c r="GB1098" s="241"/>
      <c r="GC1098" s="241"/>
      <c r="GD1098" s="241"/>
      <c r="GE1098" s="241"/>
      <c r="GF1098" s="241"/>
      <c r="GG1098" s="241"/>
      <c r="GH1098" s="241"/>
      <c r="GI1098" s="241"/>
      <c r="GJ1098" s="241"/>
      <c r="GK1098" s="241"/>
      <c r="GL1098" s="241"/>
      <c r="GM1098" s="241"/>
      <c r="GN1098" s="241"/>
      <c r="GO1098" s="241"/>
      <c r="GP1098" s="241"/>
      <c r="GQ1098" s="241"/>
      <c r="GR1098" s="241"/>
      <c r="GS1098" s="241"/>
      <c r="GT1098" s="241"/>
      <c r="GU1098" s="241"/>
      <c r="GV1098" s="241"/>
      <c r="GW1098" s="241"/>
      <c r="GX1098" s="241"/>
      <c r="GY1098" s="241"/>
      <c r="GZ1098" s="241"/>
      <c r="HA1098" s="241"/>
      <c r="HB1098" s="241"/>
      <c r="HC1098" s="241"/>
      <c r="HD1098" s="241"/>
      <c r="HE1098" s="241"/>
      <c r="HF1098" s="241"/>
      <c r="HG1098" s="241"/>
      <c r="HH1098" s="241"/>
      <c r="HI1098" s="241"/>
      <c r="HJ1098" s="241"/>
      <c r="HK1098" s="241"/>
      <c r="HL1098" s="241"/>
      <c r="HM1098" s="241"/>
      <c r="HN1098" s="241"/>
      <c r="HO1098" s="241"/>
    </row>
    <row r="1099" spans="1:223" s="250" customFormat="1" ht="27.6" customHeight="1" x14ac:dyDescent="0.35">
      <c r="A1099" s="241"/>
      <c r="B1099" s="242"/>
      <c r="C1099" s="242"/>
      <c r="D1099" s="242"/>
      <c r="E1099" s="243"/>
      <c r="F1099" s="244"/>
      <c r="G1099" s="245"/>
      <c r="H1099" s="245"/>
      <c r="I1099" s="245"/>
      <c r="J1099" s="296"/>
      <c r="K1099" s="242"/>
      <c r="L1099" s="246"/>
      <c r="M1099" s="246"/>
      <c r="N1099" s="247"/>
      <c r="O1099" s="247"/>
      <c r="P1099" s="248"/>
      <c r="Q1099" s="248"/>
      <c r="R1099" s="295"/>
      <c r="S1099" s="295"/>
      <c r="T1099" s="295"/>
      <c r="V1099" s="251"/>
      <c r="W1099" s="251"/>
      <c r="X1099" s="252"/>
      <c r="Y1099" s="253"/>
      <c r="Z1099" s="254"/>
      <c r="AA1099" s="254"/>
      <c r="AB1099" s="255"/>
      <c r="AC1099" s="255"/>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c r="BH1099" s="241"/>
      <c r="BI1099" s="241"/>
      <c r="BJ1099" s="241"/>
      <c r="BK1099" s="241"/>
      <c r="BL1099" s="241"/>
      <c r="BM1099" s="241"/>
      <c r="BN1099" s="241"/>
      <c r="BO1099" s="241"/>
      <c r="BP1099" s="241"/>
      <c r="BQ1099" s="241"/>
      <c r="BR1099" s="241"/>
      <c r="BS1099" s="241"/>
      <c r="BT1099" s="241"/>
      <c r="BU1099" s="241"/>
      <c r="BV1099" s="241"/>
      <c r="BW1099" s="241"/>
      <c r="BX1099" s="241"/>
      <c r="BY1099" s="241"/>
      <c r="BZ1099" s="241"/>
      <c r="CA1099" s="241"/>
      <c r="CB1099" s="241"/>
      <c r="CC1099" s="241"/>
      <c r="CD1099" s="241"/>
      <c r="CE1099" s="241"/>
      <c r="CF1099" s="241"/>
      <c r="CG1099" s="241"/>
      <c r="CH1099" s="241"/>
      <c r="CI1099" s="241"/>
      <c r="CJ1099" s="241"/>
      <c r="CK1099" s="241"/>
      <c r="CL1099" s="241"/>
      <c r="CM1099" s="241"/>
      <c r="CN1099" s="241"/>
      <c r="CO1099" s="241"/>
      <c r="CP1099" s="241"/>
      <c r="CQ1099" s="241"/>
      <c r="CR1099" s="241"/>
      <c r="CS1099" s="241"/>
      <c r="CT1099" s="241"/>
      <c r="CU1099" s="241"/>
      <c r="CV1099" s="241"/>
      <c r="CW1099" s="241"/>
      <c r="CX1099" s="241"/>
      <c r="CY1099" s="241"/>
      <c r="CZ1099" s="241"/>
      <c r="DA1099" s="241"/>
      <c r="DB1099" s="241"/>
      <c r="DC1099" s="241"/>
      <c r="DD1099" s="241"/>
      <c r="DE1099" s="241"/>
      <c r="DF1099" s="241"/>
      <c r="DG1099" s="241"/>
      <c r="DH1099" s="241"/>
      <c r="DI1099" s="241"/>
      <c r="DJ1099" s="241"/>
      <c r="DK1099" s="241"/>
      <c r="DL1099" s="241"/>
      <c r="DM1099" s="241"/>
      <c r="DN1099" s="241"/>
      <c r="DO1099" s="241"/>
      <c r="DP1099" s="241"/>
      <c r="DQ1099" s="241"/>
      <c r="DR1099" s="241"/>
      <c r="DS1099" s="241"/>
      <c r="DT1099" s="241"/>
      <c r="DU1099" s="241"/>
      <c r="DV1099" s="241"/>
      <c r="DW1099" s="241"/>
      <c r="DX1099" s="241"/>
      <c r="DY1099" s="241"/>
      <c r="DZ1099" s="241"/>
      <c r="EA1099" s="241"/>
      <c r="EB1099" s="241"/>
      <c r="EC1099" s="241"/>
      <c r="ED1099" s="241"/>
      <c r="EE1099" s="241"/>
      <c r="EF1099" s="241"/>
      <c r="EG1099" s="241"/>
      <c r="EH1099" s="241"/>
      <c r="EI1099" s="241"/>
      <c r="EJ1099" s="241"/>
      <c r="EK1099" s="241"/>
      <c r="EL1099" s="241"/>
      <c r="EM1099" s="241"/>
      <c r="EN1099" s="241"/>
      <c r="EO1099" s="241"/>
      <c r="EP1099" s="241"/>
      <c r="EQ1099" s="241"/>
      <c r="ER1099" s="241"/>
      <c r="ES1099" s="241"/>
      <c r="ET1099" s="241"/>
      <c r="EU1099" s="241"/>
      <c r="EV1099" s="241"/>
      <c r="EW1099" s="241"/>
      <c r="EX1099" s="241"/>
      <c r="EY1099" s="241"/>
      <c r="EZ1099" s="241"/>
      <c r="FA1099" s="241"/>
      <c r="FB1099" s="241"/>
      <c r="FC1099" s="241"/>
      <c r="FD1099" s="241"/>
      <c r="FE1099" s="241"/>
      <c r="FF1099" s="241"/>
      <c r="FG1099" s="241"/>
      <c r="FH1099" s="241"/>
      <c r="FI1099" s="241"/>
      <c r="FJ1099" s="241"/>
      <c r="FK1099" s="241"/>
      <c r="FL1099" s="241"/>
      <c r="FM1099" s="241"/>
      <c r="FN1099" s="241"/>
      <c r="FO1099" s="241"/>
      <c r="FP1099" s="241"/>
      <c r="FQ1099" s="241"/>
      <c r="FR1099" s="241"/>
      <c r="FS1099" s="241"/>
      <c r="FT1099" s="241"/>
      <c r="FU1099" s="241"/>
      <c r="FV1099" s="241"/>
      <c r="FW1099" s="241"/>
      <c r="FX1099" s="241"/>
      <c r="FY1099" s="241"/>
      <c r="FZ1099" s="241"/>
      <c r="GA1099" s="241"/>
      <c r="GB1099" s="241"/>
      <c r="GC1099" s="241"/>
      <c r="GD1099" s="241"/>
      <c r="GE1099" s="241"/>
      <c r="GF1099" s="241"/>
      <c r="GG1099" s="241"/>
      <c r="GH1099" s="241"/>
      <c r="GI1099" s="241"/>
      <c r="GJ1099" s="241"/>
      <c r="GK1099" s="241"/>
      <c r="GL1099" s="241"/>
      <c r="GM1099" s="241"/>
      <c r="GN1099" s="241"/>
      <c r="GO1099" s="241"/>
      <c r="GP1099" s="241"/>
      <c r="GQ1099" s="241"/>
      <c r="GR1099" s="241"/>
      <c r="GS1099" s="241"/>
      <c r="GT1099" s="241"/>
      <c r="GU1099" s="241"/>
      <c r="GV1099" s="241"/>
      <c r="GW1099" s="241"/>
      <c r="GX1099" s="241"/>
      <c r="GY1099" s="241"/>
      <c r="GZ1099" s="241"/>
      <c r="HA1099" s="241"/>
      <c r="HB1099" s="241"/>
      <c r="HC1099" s="241"/>
      <c r="HD1099" s="241"/>
      <c r="HE1099" s="241"/>
      <c r="HF1099" s="241"/>
      <c r="HG1099" s="241"/>
      <c r="HH1099" s="241"/>
      <c r="HI1099" s="241"/>
      <c r="HJ1099" s="241"/>
      <c r="HK1099" s="241"/>
      <c r="HL1099" s="241"/>
      <c r="HM1099" s="241"/>
      <c r="HN1099" s="241"/>
      <c r="HO1099" s="241"/>
    </row>
    <row r="1100" spans="1:223" s="250" customFormat="1" ht="27.6" customHeight="1" x14ac:dyDescent="0.35">
      <c r="A1100" s="241"/>
      <c r="B1100" s="242"/>
      <c r="C1100" s="242"/>
      <c r="D1100" s="242"/>
      <c r="E1100" s="243"/>
      <c r="F1100" s="244"/>
      <c r="G1100" s="245"/>
      <c r="H1100" s="245"/>
      <c r="I1100" s="245"/>
      <c r="J1100" s="296"/>
      <c r="K1100" s="242"/>
      <c r="L1100" s="246"/>
      <c r="M1100" s="246"/>
      <c r="N1100" s="247"/>
      <c r="O1100" s="247"/>
      <c r="P1100" s="248"/>
      <c r="Q1100" s="248"/>
      <c r="R1100" s="295"/>
      <c r="S1100" s="295"/>
      <c r="T1100" s="295"/>
      <c r="V1100" s="251"/>
      <c r="W1100" s="251"/>
      <c r="X1100" s="252"/>
      <c r="Y1100" s="253"/>
      <c r="Z1100" s="254"/>
      <c r="AA1100" s="254"/>
      <c r="AB1100" s="255"/>
      <c r="AC1100" s="255"/>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c r="BH1100" s="241"/>
      <c r="BI1100" s="241"/>
      <c r="BJ1100" s="241"/>
      <c r="BK1100" s="241"/>
      <c r="BL1100" s="241"/>
      <c r="BM1100" s="241"/>
      <c r="BN1100" s="241"/>
      <c r="BO1100" s="241"/>
      <c r="BP1100" s="241"/>
      <c r="BQ1100" s="241"/>
      <c r="BR1100" s="241"/>
      <c r="BS1100" s="241"/>
      <c r="BT1100" s="241"/>
      <c r="BU1100" s="241"/>
      <c r="BV1100" s="241"/>
      <c r="BW1100" s="241"/>
      <c r="BX1100" s="241"/>
      <c r="BY1100" s="241"/>
      <c r="BZ1100" s="241"/>
      <c r="CA1100" s="241"/>
      <c r="CB1100" s="241"/>
      <c r="CC1100" s="241"/>
      <c r="CD1100" s="241"/>
      <c r="CE1100" s="241"/>
      <c r="CF1100" s="241"/>
      <c r="CG1100" s="241"/>
      <c r="CH1100" s="241"/>
      <c r="CI1100" s="241"/>
      <c r="CJ1100" s="241"/>
      <c r="CK1100" s="241"/>
      <c r="CL1100" s="241"/>
      <c r="CM1100" s="241"/>
      <c r="CN1100" s="241"/>
      <c r="CO1100" s="241"/>
      <c r="CP1100" s="241"/>
      <c r="CQ1100" s="241"/>
      <c r="CR1100" s="241"/>
      <c r="CS1100" s="241"/>
      <c r="CT1100" s="241"/>
      <c r="CU1100" s="241"/>
      <c r="CV1100" s="241"/>
      <c r="CW1100" s="241"/>
      <c r="CX1100" s="241"/>
      <c r="CY1100" s="241"/>
      <c r="CZ1100" s="241"/>
      <c r="DA1100" s="241"/>
      <c r="DB1100" s="241"/>
      <c r="DC1100" s="241"/>
      <c r="DD1100" s="241"/>
      <c r="DE1100" s="241"/>
      <c r="DF1100" s="241"/>
      <c r="DG1100" s="241"/>
      <c r="DH1100" s="241"/>
      <c r="DI1100" s="241"/>
      <c r="DJ1100" s="241"/>
      <c r="DK1100" s="241"/>
      <c r="DL1100" s="241"/>
      <c r="DM1100" s="241"/>
      <c r="DN1100" s="241"/>
      <c r="DO1100" s="241"/>
      <c r="DP1100" s="241"/>
      <c r="DQ1100" s="241"/>
      <c r="DR1100" s="241"/>
      <c r="DS1100" s="241"/>
      <c r="DT1100" s="241"/>
      <c r="DU1100" s="241"/>
      <c r="DV1100" s="241"/>
      <c r="DW1100" s="241"/>
      <c r="DX1100" s="241"/>
      <c r="DY1100" s="241"/>
      <c r="DZ1100" s="241"/>
      <c r="EA1100" s="241"/>
      <c r="EB1100" s="241"/>
      <c r="EC1100" s="241"/>
      <c r="ED1100" s="241"/>
      <c r="EE1100" s="241"/>
      <c r="EF1100" s="241"/>
      <c r="EG1100" s="241"/>
      <c r="EH1100" s="241"/>
      <c r="EI1100" s="241"/>
      <c r="EJ1100" s="241"/>
      <c r="EK1100" s="241"/>
      <c r="EL1100" s="241"/>
      <c r="EM1100" s="241"/>
      <c r="EN1100" s="241"/>
      <c r="EO1100" s="241"/>
      <c r="EP1100" s="241"/>
      <c r="EQ1100" s="241"/>
      <c r="ER1100" s="241"/>
      <c r="ES1100" s="241"/>
      <c r="ET1100" s="241"/>
      <c r="EU1100" s="241"/>
      <c r="EV1100" s="241"/>
      <c r="EW1100" s="241"/>
      <c r="EX1100" s="241"/>
      <c r="EY1100" s="241"/>
      <c r="EZ1100" s="241"/>
      <c r="FA1100" s="241"/>
      <c r="FB1100" s="241"/>
      <c r="FC1100" s="241"/>
      <c r="FD1100" s="241"/>
      <c r="FE1100" s="241"/>
      <c r="FF1100" s="241"/>
      <c r="FG1100" s="241"/>
      <c r="FH1100" s="241"/>
      <c r="FI1100" s="241"/>
      <c r="FJ1100" s="241"/>
      <c r="FK1100" s="241"/>
      <c r="FL1100" s="241"/>
      <c r="FM1100" s="241"/>
      <c r="FN1100" s="241"/>
      <c r="FO1100" s="241"/>
      <c r="FP1100" s="241"/>
      <c r="FQ1100" s="241"/>
      <c r="FR1100" s="241"/>
      <c r="FS1100" s="241"/>
      <c r="FT1100" s="241"/>
      <c r="FU1100" s="241"/>
      <c r="FV1100" s="241"/>
      <c r="FW1100" s="241"/>
      <c r="FX1100" s="241"/>
      <c r="FY1100" s="241"/>
      <c r="FZ1100" s="241"/>
      <c r="GA1100" s="241"/>
      <c r="GB1100" s="241"/>
      <c r="GC1100" s="241"/>
      <c r="GD1100" s="241"/>
      <c r="GE1100" s="241"/>
      <c r="GF1100" s="241"/>
      <c r="GG1100" s="241"/>
      <c r="GH1100" s="241"/>
      <c r="GI1100" s="241"/>
      <c r="GJ1100" s="241"/>
      <c r="GK1100" s="241"/>
      <c r="GL1100" s="241"/>
      <c r="GM1100" s="241"/>
      <c r="GN1100" s="241"/>
      <c r="GO1100" s="241"/>
      <c r="GP1100" s="241"/>
      <c r="GQ1100" s="241"/>
      <c r="GR1100" s="241"/>
      <c r="GS1100" s="241"/>
      <c r="GT1100" s="241"/>
      <c r="GU1100" s="241"/>
      <c r="GV1100" s="241"/>
      <c r="GW1100" s="241"/>
      <c r="GX1100" s="241"/>
      <c r="GY1100" s="241"/>
      <c r="GZ1100" s="241"/>
      <c r="HA1100" s="241"/>
      <c r="HB1100" s="241"/>
      <c r="HC1100" s="241"/>
      <c r="HD1100" s="241"/>
      <c r="HE1100" s="241"/>
      <c r="HF1100" s="241"/>
      <c r="HG1100" s="241"/>
      <c r="HH1100" s="241"/>
      <c r="HI1100" s="241"/>
      <c r="HJ1100" s="241"/>
      <c r="HK1100" s="241"/>
      <c r="HL1100" s="241"/>
      <c r="HM1100" s="241"/>
      <c r="HN1100" s="241"/>
      <c r="HO1100" s="241"/>
    </row>
    <row r="1101" spans="1:223" s="250" customFormat="1" ht="27.6" customHeight="1" x14ac:dyDescent="0.35">
      <c r="A1101" s="241"/>
      <c r="B1101" s="242"/>
      <c r="C1101" s="242"/>
      <c r="D1101" s="242"/>
      <c r="E1101" s="243"/>
      <c r="F1101" s="244"/>
      <c r="G1101" s="245"/>
      <c r="H1101" s="245"/>
      <c r="I1101" s="245"/>
      <c r="J1101" s="296"/>
      <c r="K1101" s="242"/>
      <c r="L1101" s="246"/>
      <c r="M1101" s="246"/>
      <c r="N1101" s="247"/>
      <c r="O1101" s="247"/>
      <c r="P1101" s="248"/>
      <c r="Q1101" s="248"/>
      <c r="R1101" s="295"/>
      <c r="S1101" s="295"/>
      <c r="T1101" s="295"/>
      <c r="V1101" s="251"/>
      <c r="W1101" s="251"/>
      <c r="X1101" s="252"/>
      <c r="Y1101" s="253"/>
      <c r="Z1101" s="254"/>
      <c r="AA1101" s="254"/>
      <c r="AB1101" s="255"/>
      <c r="AC1101" s="255"/>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c r="BH1101" s="241"/>
      <c r="BI1101" s="241"/>
      <c r="BJ1101" s="241"/>
      <c r="BK1101" s="241"/>
      <c r="BL1101" s="241"/>
      <c r="BM1101" s="241"/>
      <c r="BN1101" s="241"/>
      <c r="BO1101" s="241"/>
      <c r="BP1101" s="241"/>
      <c r="BQ1101" s="241"/>
      <c r="BR1101" s="241"/>
      <c r="BS1101" s="241"/>
      <c r="BT1101" s="241"/>
      <c r="BU1101" s="241"/>
      <c r="BV1101" s="241"/>
      <c r="BW1101" s="241"/>
      <c r="BX1101" s="241"/>
      <c r="BY1101" s="241"/>
      <c r="BZ1101" s="241"/>
      <c r="CA1101" s="241"/>
      <c r="CB1101" s="241"/>
      <c r="CC1101" s="241"/>
      <c r="CD1101" s="241"/>
      <c r="CE1101" s="241"/>
      <c r="CF1101" s="241"/>
      <c r="CG1101" s="241"/>
      <c r="CH1101" s="241"/>
      <c r="CI1101" s="241"/>
      <c r="CJ1101" s="241"/>
      <c r="CK1101" s="241"/>
      <c r="CL1101" s="241"/>
      <c r="CM1101" s="241"/>
      <c r="CN1101" s="241"/>
      <c r="CO1101" s="241"/>
      <c r="CP1101" s="241"/>
      <c r="CQ1101" s="241"/>
      <c r="CR1101" s="241"/>
      <c r="CS1101" s="241"/>
      <c r="CT1101" s="241"/>
      <c r="CU1101" s="241"/>
      <c r="CV1101" s="241"/>
      <c r="CW1101" s="241"/>
      <c r="CX1101" s="241"/>
      <c r="CY1101" s="241"/>
      <c r="CZ1101" s="241"/>
      <c r="DA1101" s="241"/>
      <c r="DB1101" s="241"/>
      <c r="DC1101" s="241"/>
      <c r="DD1101" s="241"/>
      <c r="DE1101" s="241"/>
      <c r="DF1101" s="241"/>
      <c r="DG1101" s="241"/>
      <c r="DH1101" s="241"/>
      <c r="DI1101" s="241"/>
      <c r="DJ1101" s="241"/>
      <c r="DK1101" s="241"/>
      <c r="DL1101" s="241"/>
      <c r="DM1101" s="241"/>
      <c r="DN1101" s="241"/>
      <c r="DO1101" s="241"/>
      <c r="DP1101" s="241"/>
      <c r="DQ1101" s="241"/>
      <c r="DR1101" s="241"/>
      <c r="DS1101" s="241"/>
      <c r="DT1101" s="241"/>
      <c r="DU1101" s="241"/>
      <c r="DV1101" s="241"/>
      <c r="DW1101" s="241"/>
      <c r="DX1101" s="241"/>
      <c r="DY1101" s="241"/>
      <c r="DZ1101" s="241"/>
      <c r="EA1101" s="241"/>
      <c r="EB1101" s="241"/>
      <c r="EC1101" s="241"/>
      <c r="ED1101" s="241"/>
      <c r="EE1101" s="241"/>
      <c r="EF1101" s="241"/>
      <c r="EG1101" s="241"/>
      <c r="EH1101" s="241"/>
      <c r="EI1101" s="241"/>
      <c r="EJ1101" s="241"/>
      <c r="EK1101" s="241"/>
      <c r="EL1101" s="241"/>
      <c r="EM1101" s="241"/>
      <c r="EN1101" s="241"/>
      <c r="EO1101" s="241"/>
      <c r="EP1101" s="241"/>
      <c r="EQ1101" s="241"/>
      <c r="ER1101" s="241"/>
      <c r="ES1101" s="241"/>
      <c r="ET1101" s="241"/>
      <c r="EU1101" s="241"/>
      <c r="EV1101" s="241"/>
      <c r="EW1101" s="241"/>
      <c r="EX1101" s="241"/>
      <c r="EY1101" s="241"/>
      <c r="EZ1101" s="241"/>
      <c r="FA1101" s="241"/>
      <c r="FB1101" s="241"/>
      <c r="FC1101" s="241"/>
      <c r="FD1101" s="241"/>
      <c r="FE1101" s="241"/>
      <c r="FF1101" s="241"/>
      <c r="FG1101" s="241"/>
      <c r="FH1101" s="241"/>
      <c r="FI1101" s="241"/>
      <c r="FJ1101" s="241"/>
      <c r="FK1101" s="241"/>
      <c r="FL1101" s="241"/>
      <c r="FM1101" s="241"/>
      <c r="FN1101" s="241"/>
      <c r="FO1101" s="241"/>
      <c r="FP1101" s="241"/>
      <c r="FQ1101" s="241"/>
      <c r="FR1101" s="241"/>
      <c r="FS1101" s="241"/>
      <c r="FT1101" s="241"/>
      <c r="FU1101" s="241"/>
      <c r="FV1101" s="241"/>
      <c r="FW1101" s="241"/>
      <c r="FX1101" s="241"/>
      <c r="FY1101" s="241"/>
      <c r="FZ1101" s="241"/>
      <c r="GA1101" s="241"/>
      <c r="GB1101" s="241"/>
      <c r="GC1101" s="241"/>
      <c r="GD1101" s="241"/>
      <c r="GE1101" s="241"/>
      <c r="GF1101" s="241"/>
      <c r="GG1101" s="241"/>
      <c r="GH1101" s="241"/>
      <c r="GI1101" s="241"/>
      <c r="GJ1101" s="241"/>
      <c r="GK1101" s="241"/>
      <c r="GL1101" s="241"/>
      <c r="GM1101" s="241"/>
      <c r="GN1101" s="241"/>
      <c r="GO1101" s="241"/>
      <c r="GP1101" s="241"/>
      <c r="GQ1101" s="241"/>
      <c r="GR1101" s="241"/>
      <c r="GS1101" s="241"/>
      <c r="GT1101" s="241"/>
      <c r="GU1101" s="241"/>
      <c r="GV1101" s="241"/>
      <c r="GW1101" s="241"/>
      <c r="GX1101" s="241"/>
      <c r="GY1101" s="241"/>
      <c r="GZ1101" s="241"/>
      <c r="HA1101" s="241"/>
      <c r="HB1101" s="241"/>
      <c r="HC1101" s="241"/>
      <c r="HD1101" s="241"/>
      <c r="HE1101" s="241"/>
      <c r="HF1101" s="241"/>
      <c r="HG1101" s="241"/>
      <c r="HH1101" s="241"/>
      <c r="HI1101" s="241"/>
      <c r="HJ1101" s="241"/>
      <c r="HK1101" s="241"/>
      <c r="HL1101" s="241"/>
      <c r="HM1101" s="241"/>
      <c r="HN1101" s="241"/>
      <c r="HO1101" s="241"/>
    </row>
    <row r="1102" spans="1:223" s="250" customFormat="1" ht="27.6" customHeight="1" x14ac:dyDescent="0.35">
      <c r="A1102" s="241"/>
      <c r="B1102" s="242"/>
      <c r="C1102" s="242"/>
      <c r="D1102" s="242"/>
      <c r="E1102" s="243"/>
      <c r="F1102" s="244"/>
      <c r="G1102" s="245"/>
      <c r="H1102" s="245"/>
      <c r="I1102" s="245"/>
      <c r="J1102" s="296"/>
      <c r="K1102" s="242"/>
      <c r="L1102" s="246"/>
      <c r="M1102" s="246"/>
      <c r="N1102" s="247"/>
      <c r="O1102" s="247"/>
      <c r="P1102" s="248"/>
      <c r="Q1102" s="248"/>
      <c r="R1102" s="295"/>
      <c r="S1102" s="295"/>
      <c r="T1102" s="295"/>
      <c r="V1102" s="251"/>
      <c r="W1102" s="251"/>
      <c r="X1102" s="252"/>
      <c r="Y1102" s="253"/>
      <c r="Z1102" s="254"/>
      <c r="AA1102" s="254"/>
      <c r="AB1102" s="255"/>
      <c r="AC1102" s="255"/>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c r="BH1102" s="241"/>
      <c r="BI1102" s="241"/>
      <c r="BJ1102" s="241"/>
      <c r="BK1102" s="241"/>
      <c r="BL1102" s="241"/>
      <c r="BM1102" s="241"/>
      <c r="BN1102" s="241"/>
      <c r="BO1102" s="241"/>
      <c r="BP1102" s="241"/>
      <c r="BQ1102" s="241"/>
      <c r="BR1102" s="241"/>
      <c r="BS1102" s="241"/>
      <c r="BT1102" s="241"/>
      <c r="BU1102" s="241"/>
      <c r="BV1102" s="241"/>
      <c r="BW1102" s="241"/>
      <c r="BX1102" s="241"/>
      <c r="BY1102" s="241"/>
      <c r="BZ1102" s="241"/>
      <c r="CA1102" s="241"/>
      <c r="CB1102" s="241"/>
      <c r="CC1102" s="241"/>
      <c r="CD1102" s="241"/>
      <c r="CE1102" s="241"/>
      <c r="CF1102" s="241"/>
      <c r="CG1102" s="241"/>
      <c r="CH1102" s="241"/>
      <c r="CI1102" s="241"/>
      <c r="CJ1102" s="241"/>
      <c r="CK1102" s="241"/>
      <c r="CL1102" s="241"/>
      <c r="CM1102" s="241"/>
      <c r="CN1102" s="241"/>
      <c r="CO1102" s="241"/>
      <c r="CP1102" s="241"/>
      <c r="CQ1102" s="241"/>
      <c r="CR1102" s="241"/>
      <c r="CS1102" s="241"/>
      <c r="CT1102" s="241"/>
      <c r="CU1102" s="241"/>
      <c r="CV1102" s="241"/>
      <c r="CW1102" s="241"/>
      <c r="CX1102" s="241"/>
      <c r="CY1102" s="241"/>
      <c r="CZ1102" s="241"/>
      <c r="DA1102" s="241"/>
      <c r="DB1102" s="241"/>
      <c r="DC1102" s="241"/>
      <c r="DD1102" s="241"/>
      <c r="DE1102" s="241"/>
      <c r="DF1102" s="241"/>
      <c r="DG1102" s="241"/>
      <c r="DH1102" s="241"/>
      <c r="DI1102" s="241"/>
      <c r="DJ1102" s="241"/>
      <c r="DK1102" s="241"/>
      <c r="DL1102" s="241"/>
      <c r="DM1102" s="241"/>
      <c r="DN1102" s="241"/>
      <c r="DO1102" s="241"/>
      <c r="DP1102" s="241"/>
      <c r="DQ1102" s="241"/>
      <c r="DR1102" s="241"/>
      <c r="DS1102" s="241"/>
      <c r="DT1102" s="241"/>
      <c r="DU1102" s="241"/>
      <c r="DV1102" s="241"/>
      <c r="DW1102" s="241"/>
      <c r="DX1102" s="241"/>
      <c r="DY1102" s="241"/>
      <c r="DZ1102" s="241"/>
      <c r="EA1102" s="241"/>
      <c r="EB1102" s="241"/>
      <c r="EC1102" s="241"/>
      <c r="ED1102" s="241"/>
      <c r="EE1102" s="241"/>
      <c r="EF1102" s="241"/>
      <c r="EG1102" s="241"/>
      <c r="EH1102" s="241"/>
      <c r="EI1102" s="241"/>
      <c r="EJ1102" s="241"/>
      <c r="EK1102" s="241"/>
      <c r="EL1102" s="241"/>
      <c r="EM1102" s="241"/>
      <c r="EN1102" s="241"/>
      <c r="EO1102" s="241"/>
      <c r="EP1102" s="241"/>
      <c r="EQ1102" s="241"/>
      <c r="ER1102" s="241"/>
      <c r="ES1102" s="241"/>
      <c r="ET1102" s="241"/>
      <c r="EU1102" s="241"/>
      <c r="EV1102" s="241"/>
      <c r="EW1102" s="241"/>
      <c r="EX1102" s="241"/>
      <c r="EY1102" s="241"/>
      <c r="EZ1102" s="241"/>
      <c r="FA1102" s="241"/>
      <c r="FB1102" s="241"/>
      <c r="FC1102" s="241"/>
      <c r="FD1102" s="241"/>
      <c r="FE1102" s="241"/>
      <c r="FF1102" s="241"/>
      <c r="FG1102" s="241"/>
      <c r="FH1102" s="241"/>
      <c r="FI1102" s="241"/>
      <c r="FJ1102" s="241"/>
      <c r="FK1102" s="241"/>
      <c r="FL1102" s="241"/>
      <c r="FM1102" s="241"/>
      <c r="FN1102" s="241"/>
      <c r="FO1102" s="241"/>
      <c r="FP1102" s="241"/>
      <c r="FQ1102" s="241"/>
      <c r="FR1102" s="241"/>
      <c r="FS1102" s="241"/>
      <c r="FT1102" s="241"/>
      <c r="FU1102" s="241"/>
      <c r="FV1102" s="241"/>
      <c r="FW1102" s="241"/>
      <c r="FX1102" s="241"/>
      <c r="FY1102" s="241"/>
      <c r="FZ1102" s="241"/>
      <c r="GA1102" s="241"/>
      <c r="GB1102" s="241"/>
      <c r="GC1102" s="241"/>
      <c r="GD1102" s="241"/>
      <c r="GE1102" s="241"/>
      <c r="GF1102" s="241"/>
      <c r="GG1102" s="241"/>
      <c r="GH1102" s="241"/>
      <c r="GI1102" s="241"/>
      <c r="GJ1102" s="241"/>
      <c r="GK1102" s="241"/>
      <c r="GL1102" s="241"/>
      <c r="GM1102" s="241"/>
      <c r="GN1102" s="241"/>
      <c r="GO1102" s="241"/>
      <c r="GP1102" s="241"/>
      <c r="GQ1102" s="241"/>
      <c r="GR1102" s="241"/>
      <c r="GS1102" s="241"/>
      <c r="GT1102" s="241"/>
      <c r="GU1102" s="241"/>
      <c r="GV1102" s="241"/>
      <c r="GW1102" s="241"/>
      <c r="GX1102" s="241"/>
      <c r="GY1102" s="241"/>
      <c r="GZ1102" s="241"/>
      <c r="HA1102" s="241"/>
      <c r="HB1102" s="241"/>
      <c r="HC1102" s="241"/>
      <c r="HD1102" s="241"/>
      <c r="HE1102" s="241"/>
      <c r="HF1102" s="241"/>
      <c r="HG1102" s="241"/>
      <c r="HH1102" s="241"/>
      <c r="HI1102" s="241"/>
      <c r="HJ1102" s="241"/>
      <c r="HK1102" s="241"/>
      <c r="HL1102" s="241"/>
      <c r="HM1102" s="241"/>
      <c r="HN1102" s="241"/>
      <c r="HO1102" s="241"/>
    </row>
    <row r="1103" spans="1:223" s="250" customFormat="1" ht="27.6" customHeight="1" x14ac:dyDescent="0.35">
      <c r="A1103" s="241"/>
      <c r="B1103" s="242"/>
      <c r="C1103" s="242"/>
      <c r="D1103" s="242"/>
      <c r="E1103" s="243"/>
      <c r="F1103" s="244"/>
      <c r="G1103" s="245"/>
      <c r="H1103" s="245"/>
      <c r="I1103" s="245"/>
      <c r="J1103" s="296"/>
      <c r="K1103" s="242"/>
      <c r="L1103" s="246"/>
      <c r="M1103" s="246"/>
      <c r="N1103" s="247"/>
      <c r="O1103" s="247"/>
      <c r="P1103" s="248"/>
      <c r="Q1103" s="248"/>
      <c r="R1103" s="295"/>
      <c r="S1103" s="295"/>
      <c r="T1103" s="295"/>
      <c r="V1103" s="251"/>
      <c r="W1103" s="251"/>
      <c r="X1103" s="252"/>
      <c r="Y1103" s="253"/>
      <c r="Z1103" s="254"/>
      <c r="AA1103" s="254"/>
      <c r="AB1103" s="255"/>
      <c r="AC1103" s="255"/>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c r="BH1103" s="241"/>
      <c r="BI1103" s="241"/>
      <c r="BJ1103" s="241"/>
      <c r="BK1103" s="241"/>
      <c r="BL1103" s="241"/>
      <c r="BM1103" s="241"/>
      <c r="BN1103" s="241"/>
      <c r="BO1103" s="241"/>
      <c r="BP1103" s="241"/>
      <c r="BQ1103" s="241"/>
      <c r="BR1103" s="241"/>
      <c r="BS1103" s="241"/>
      <c r="BT1103" s="241"/>
      <c r="BU1103" s="241"/>
      <c r="BV1103" s="241"/>
      <c r="BW1103" s="241"/>
      <c r="BX1103" s="241"/>
      <c r="BY1103" s="241"/>
      <c r="BZ1103" s="241"/>
      <c r="CA1103" s="241"/>
      <c r="CB1103" s="241"/>
      <c r="CC1103" s="241"/>
      <c r="CD1103" s="241"/>
      <c r="CE1103" s="241"/>
      <c r="CF1103" s="241"/>
      <c r="CG1103" s="241"/>
      <c r="CH1103" s="241"/>
      <c r="CI1103" s="241"/>
      <c r="CJ1103" s="241"/>
      <c r="CK1103" s="241"/>
      <c r="CL1103" s="241"/>
      <c r="CM1103" s="241"/>
      <c r="CN1103" s="241"/>
      <c r="CO1103" s="241"/>
      <c r="CP1103" s="241"/>
      <c r="CQ1103" s="241"/>
      <c r="CR1103" s="241"/>
      <c r="CS1103" s="241"/>
      <c r="CT1103" s="241"/>
      <c r="CU1103" s="241"/>
      <c r="CV1103" s="241"/>
      <c r="CW1103" s="241"/>
      <c r="CX1103" s="241"/>
      <c r="CY1103" s="241"/>
      <c r="CZ1103" s="241"/>
      <c r="DA1103" s="241"/>
      <c r="DB1103" s="241"/>
      <c r="DC1103" s="241"/>
      <c r="DD1103" s="241"/>
      <c r="DE1103" s="241"/>
      <c r="DF1103" s="241"/>
      <c r="DG1103" s="241"/>
      <c r="DH1103" s="241"/>
      <c r="DI1103" s="241"/>
      <c r="DJ1103" s="241"/>
      <c r="DK1103" s="241"/>
      <c r="DL1103" s="241"/>
      <c r="DM1103" s="241"/>
      <c r="DN1103" s="241"/>
      <c r="DO1103" s="241"/>
      <c r="DP1103" s="241"/>
      <c r="DQ1103" s="241"/>
      <c r="DR1103" s="241"/>
      <c r="DS1103" s="241"/>
      <c r="DT1103" s="241"/>
      <c r="DU1103" s="241"/>
      <c r="DV1103" s="241"/>
      <c r="DW1103" s="241"/>
      <c r="DX1103" s="241"/>
      <c r="DY1103" s="241"/>
      <c r="DZ1103" s="241"/>
      <c r="EA1103" s="241"/>
      <c r="EB1103" s="241"/>
      <c r="EC1103" s="241"/>
      <c r="ED1103" s="241"/>
      <c r="EE1103" s="241"/>
      <c r="EF1103" s="241"/>
      <c r="EG1103" s="241"/>
      <c r="EH1103" s="241"/>
      <c r="EI1103" s="241"/>
      <c r="EJ1103" s="241"/>
      <c r="EK1103" s="241"/>
      <c r="EL1103" s="241"/>
      <c r="EM1103" s="241"/>
      <c r="EN1103" s="241"/>
      <c r="EO1103" s="241"/>
      <c r="EP1103" s="241"/>
      <c r="EQ1103" s="241"/>
      <c r="ER1103" s="241"/>
      <c r="ES1103" s="241"/>
      <c r="ET1103" s="241"/>
      <c r="EU1103" s="241"/>
      <c r="EV1103" s="241"/>
      <c r="EW1103" s="241"/>
      <c r="EX1103" s="241"/>
      <c r="EY1103" s="241"/>
      <c r="EZ1103" s="241"/>
      <c r="FA1103" s="241"/>
      <c r="FB1103" s="241"/>
      <c r="FC1103" s="241"/>
      <c r="FD1103" s="241"/>
      <c r="FE1103" s="241"/>
      <c r="FF1103" s="241"/>
      <c r="FG1103" s="241"/>
      <c r="FH1103" s="241"/>
      <c r="FI1103" s="241"/>
      <c r="FJ1103" s="241"/>
      <c r="FK1103" s="241"/>
      <c r="FL1103" s="241"/>
      <c r="FM1103" s="241"/>
      <c r="FN1103" s="241"/>
      <c r="FO1103" s="241"/>
      <c r="FP1103" s="241"/>
      <c r="FQ1103" s="241"/>
      <c r="FR1103" s="241"/>
      <c r="FS1103" s="241"/>
      <c r="FT1103" s="241"/>
      <c r="FU1103" s="241"/>
      <c r="FV1103" s="241"/>
      <c r="FW1103" s="241"/>
      <c r="FX1103" s="241"/>
      <c r="FY1103" s="241"/>
      <c r="FZ1103" s="241"/>
      <c r="GA1103" s="241"/>
      <c r="GB1103" s="241"/>
      <c r="GC1103" s="241"/>
      <c r="GD1103" s="241"/>
      <c r="GE1103" s="241"/>
      <c r="GF1103" s="241"/>
      <c r="GG1103" s="241"/>
      <c r="GH1103" s="241"/>
      <c r="GI1103" s="241"/>
      <c r="GJ1103" s="241"/>
      <c r="GK1103" s="241"/>
      <c r="GL1103" s="241"/>
      <c r="GM1103" s="241"/>
      <c r="GN1103" s="241"/>
      <c r="GO1103" s="241"/>
      <c r="GP1103" s="241"/>
      <c r="GQ1103" s="241"/>
      <c r="GR1103" s="241"/>
      <c r="GS1103" s="241"/>
      <c r="GT1103" s="241"/>
      <c r="GU1103" s="241"/>
      <c r="GV1103" s="241"/>
      <c r="GW1103" s="241"/>
      <c r="GX1103" s="241"/>
      <c r="GY1103" s="241"/>
      <c r="GZ1103" s="241"/>
      <c r="HA1103" s="241"/>
      <c r="HB1103" s="241"/>
      <c r="HC1103" s="241"/>
      <c r="HD1103" s="241"/>
      <c r="HE1103" s="241"/>
      <c r="HF1103" s="241"/>
      <c r="HG1103" s="241"/>
      <c r="HH1103" s="241"/>
      <c r="HI1103" s="241"/>
      <c r="HJ1103" s="241"/>
      <c r="HK1103" s="241"/>
      <c r="HL1103" s="241"/>
      <c r="HM1103" s="241"/>
      <c r="HN1103" s="241"/>
      <c r="HO1103" s="241"/>
    </row>
    <row r="1104" spans="1:223" s="250" customFormat="1" ht="27.6" customHeight="1" x14ac:dyDescent="0.35">
      <c r="A1104" s="241"/>
      <c r="B1104" s="242"/>
      <c r="C1104" s="242"/>
      <c r="D1104" s="242"/>
      <c r="E1104" s="243"/>
      <c r="F1104" s="244"/>
      <c r="G1104" s="245"/>
      <c r="H1104" s="245"/>
      <c r="I1104" s="245"/>
      <c r="J1104" s="296"/>
      <c r="K1104" s="242"/>
      <c r="L1104" s="246"/>
      <c r="M1104" s="246"/>
      <c r="N1104" s="247"/>
      <c r="O1104" s="247"/>
      <c r="P1104" s="248"/>
      <c r="Q1104" s="248"/>
      <c r="R1104" s="295"/>
      <c r="S1104" s="295"/>
      <c r="T1104" s="295"/>
      <c r="V1104" s="251"/>
      <c r="W1104" s="251"/>
      <c r="X1104" s="252"/>
      <c r="Y1104" s="253"/>
      <c r="Z1104" s="254"/>
      <c r="AA1104" s="254"/>
      <c r="AB1104" s="255"/>
      <c r="AC1104" s="255"/>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c r="BH1104" s="241"/>
      <c r="BI1104" s="241"/>
      <c r="BJ1104" s="241"/>
      <c r="BK1104" s="241"/>
      <c r="BL1104" s="241"/>
      <c r="BM1104" s="241"/>
      <c r="BN1104" s="241"/>
      <c r="BO1104" s="241"/>
      <c r="BP1104" s="241"/>
      <c r="BQ1104" s="241"/>
      <c r="BR1104" s="241"/>
      <c r="BS1104" s="241"/>
      <c r="BT1104" s="241"/>
      <c r="BU1104" s="241"/>
      <c r="BV1104" s="241"/>
      <c r="BW1104" s="241"/>
      <c r="BX1104" s="241"/>
      <c r="BY1104" s="241"/>
      <c r="BZ1104" s="241"/>
      <c r="CA1104" s="241"/>
      <c r="CB1104" s="241"/>
      <c r="CC1104" s="241"/>
      <c r="CD1104" s="241"/>
      <c r="CE1104" s="241"/>
      <c r="CF1104" s="241"/>
      <c r="CG1104" s="241"/>
      <c r="CH1104" s="241"/>
      <c r="CI1104" s="241"/>
      <c r="CJ1104" s="241"/>
      <c r="CK1104" s="241"/>
      <c r="CL1104" s="241"/>
      <c r="CM1104" s="241"/>
      <c r="CN1104" s="241"/>
      <c r="CO1104" s="241"/>
      <c r="CP1104" s="241"/>
      <c r="CQ1104" s="241"/>
      <c r="CR1104" s="241"/>
      <c r="CS1104" s="241"/>
      <c r="CT1104" s="241"/>
      <c r="CU1104" s="241"/>
      <c r="CV1104" s="241"/>
      <c r="CW1104" s="241"/>
      <c r="CX1104" s="241"/>
      <c r="CY1104" s="241"/>
      <c r="CZ1104" s="241"/>
      <c r="DA1104" s="241"/>
      <c r="DB1104" s="241"/>
      <c r="DC1104" s="241"/>
      <c r="DD1104" s="241"/>
      <c r="DE1104" s="241"/>
      <c r="DF1104" s="241"/>
      <c r="DG1104" s="241"/>
      <c r="DH1104" s="241"/>
      <c r="DI1104" s="241"/>
      <c r="DJ1104" s="241"/>
      <c r="DK1104" s="241"/>
      <c r="DL1104" s="241"/>
      <c r="DM1104" s="241"/>
      <c r="DN1104" s="241"/>
      <c r="DO1104" s="241"/>
      <c r="DP1104" s="241"/>
      <c r="DQ1104" s="241"/>
      <c r="DR1104" s="241"/>
      <c r="DS1104" s="241"/>
      <c r="DT1104" s="241"/>
      <c r="DU1104" s="241"/>
      <c r="DV1104" s="241"/>
      <c r="DW1104" s="241"/>
      <c r="DX1104" s="241"/>
      <c r="DY1104" s="241"/>
      <c r="DZ1104" s="241"/>
      <c r="EA1104" s="241"/>
      <c r="EB1104" s="241"/>
      <c r="EC1104" s="241"/>
      <c r="ED1104" s="241"/>
      <c r="EE1104" s="241"/>
      <c r="EF1104" s="241"/>
      <c r="EG1104" s="241"/>
      <c r="EH1104" s="241"/>
      <c r="EI1104" s="241"/>
      <c r="EJ1104" s="241"/>
      <c r="EK1104" s="241"/>
      <c r="EL1104" s="241"/>
      <c r="EM1104" s="241"/>
      <c r="EN1104" s="241"/>
      <c r="EO1104" s="241"/>
      <c r="EP1104" s="241"/>
      <c r="EQ1104" s="241"/>
      <c r="ER1104" s="241"/>
      <c r="ES1104" s="241"/>
      <c r="ET1104" s="241"/>
      <c r="EU1104" s="241"/>
      <c r="EV1104" s="241"/>
      <c r="EW1104" s="241"/>
      <c r="EX1104" s="241"/>
      <c r="EY1104" s="241"/>
      <c r="EZ1104" s="241"/>
      <c r="FA1104" s="241"/>
      <c r="FB1104" s="241"/>
      <c r="FC1104" s="241"/>
      <c r="FD1104" s="241"/>
      <c r="FE1104" s="241"/>
      <c r="FF1104" s="241"/>
      <c r="FG1104" s="241"/>
      <c r="FH1104" s="241"/>
      <c r="FI1104" s="241"/>
      <c r="FJ1104" s="241"/>
      <c r="FK1104" s="241"/>
      <c r="FL1104" s="241"/>
      <c r="FM1104" s="241"/>
      <c r="FN1104" s="241"/>
      <c r="FO1104" s="241"/>
      <c r="FP1104" s="241"/>
      <c r="FQ1104" s="241"/>
      <c r="FR1104" s="241"/>
      <c r="FS1104" s="241"/>
      <c r="FT1104" s="241"/>
      <c r="FU1104" s="241"/>
      <c r="FV1104" s="241"/>
      <c r="FW1104" s="241"/>
      <c r="FX1104" s="241"/>
      <c r="FY1104" s="241"/>
      <c r="FZ1104" s="241"/>
      <c r="GA1104" s="241"/>
      <c r="GB1104" s="241"/>
      <c r="GC1104" s="241"/>
      <c r="GD1104" s="241"/>
      <c r="GE1104" s="241"/>
      <c r="GF1104" s="241"/>
      <c r="GG1104" s="241"/>
      <c r="GH1104" s="241"/>
      <c r="GI1104" s="241"/>
      <c r="GJ1104" s="241"/>
      <c r="GK1104" s="241"/>
      <c r="GL1104" s="241"/>
      <c r="GM1104" s="241"/>
      <c r="GN1104" s="241"/>
      <c r="GO1104" s="241"/>
      <c r="GP1104" s="241"/>
      <c r="GQ1104" s="241"/>
      <c r="GR1104" s="241"/>
      <c r="GS1104" s="241"/>
      <c r="GT1104" s="241"/>
      <c r="GU1104" s="241"/>
      <c r="GV1104" s="241"/>
      <c r="GW1104" s="241"/>
      <c r="GX1104" s="241"/>
      <c r="GY1104" s="241"/>
      <c r="GZ1104" s="241"/>
      <c r="HA1104" s="241"/>
      <c r="HB1104" s="241"/>
      <c r="HC1104" s="241"/>
      <c r="HD1104" s="241"/>
      <c r="HE1104" s="241"/>
      <c r="HF1104" s="241"/>
      <c r="HG1104" s="241"/>
      <c r="HH1104" s="241"/>
      <c r="HI1104" s="241"/>
      <c r="HJ1104" s="241"/>
      <c r="HK1104" s="241"/>
      <c r="HL1104" s="241"/>
      <c r="HM1104" s="241"/>
      <c r="HN1104" s="241"/>
      <c r="HO1104" s="241"/>
    </row>
    <row r="1105" spans="1:223" s="250" customFormat="1" ht="27.6" customHeight="1" x14ac:dyDescent="0.35">
      <c r="A1105" s="241"/>
      <c r="B1105" s="242"/>
      <c r="C1105" s="242"/>
      <c r="D1105" s="242"/>
      <c r="E1105" s="243"/>
      <c r="F1105" s="244"/>
      <c r="G1105" s="245"/>
      <c r="H1105" s="245"/>
      <c r="I1105" s="245"/>
      <c r="J1105" s="296"/>
      <c r="K1105" s="242"/>
      <c r="L1105" s="246"/>
      <c r="M1105" s="246"/>
      <c r="N1105" s="247"/>
      <c r="O1105" s="247"/>
      <c r="P1105" s="248"/>
      <c r="Q1105" s="248"/>
      <c r="R1105" s="295"/>
      <c r="S1105" s="295"/>
      <c r="T1105" s="295"/>
      <c r="V1105" s="251"/>
      <c r="W1105" s="251"/>
      <c r="X1105" s="252"/>
      <c r="Y1105" s="253"/>
      <c r="Z1105" s="254"/>
      <c r="AA1105" s="254"/>
      <c r="AB1105" s="255"/>
      <c r="AC1105" s="255"/>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c r="BH1105" s="241"/>
      <c r="BI1105" s="241"/>
      <c r="BJ1105" s="241"/>
      <c r="BK1105" s="241"/>
      <c r="BL1105" s="241"/>
      <c r="BM1105" s="241"/>
      <c r="BN1105" s="241"/>
      <c r="BO1105" s="241"/>
      <c r="BP1105" s="241"/>
      <c r="BQ1105" s="241"/>
      <c r="BR1105" s="241"/>
      <c r="BS1105" s="241"/>
      <c r="BT1105" s="241"/>
      <c r="BU1105" s="241"/>
      <c r="BV1105" s="241"/>
      <c r="BW1105" s="241"/>
      <c r="BX1105" s="241"/>
      <c r="BY1105" s="241"/>
      <c r="BZ1105" s="241"/>
      <c r="CA1105" s="241"/>
      <c r="CB1105" s="241"/>
      <c r="CC1105" s="241"/>
      <c r="CD1105" s="241"/>
      <c r="CE1105" s="241"/>
      <c r="CF1105" s="241"/>
      <c r="CG1105" s="241"/>
      <c r="CH1105" s="241"/>
      <c r="CI1105" s="241"/>
      <c r="CJ1105" s="241"/>
      <c r="CK1105" s="241"/>
      <c r="CL1105" s="241"/>
      <c r="CM1105" s="241"/>
      <c r="CN1105" s="241"/>
      <c r="CO1105" s="241"/>
      <c r="CP1105" s="241"/>
      <c r="CQ1105" s="241"/>
      <c r="CR1105" s="241"/>
      <c r="CS1105" s="241"/>
      <c r="CT1105" s="241"/>
      <c r="CU1105" s="241"/>
      <c r="CV1105" s="241"/>
      <c r="CW1105" s="241"/>
      <c r="CX1105" s="241"/>
      <c r="CY1105" s="241"/>
      <c r="CZ1105" s="241"/>
      <c r="DA1105" s="241"/>
      <c r="DB1105" s="241"/>
      <c r="DC1105" s="241"/>
      <c r="DD1105" s="241"/>
      <c r="DE1105" s="241"/>
      <c r="DF1105" s="241"/>
      <c r="DG1105" s="241"/>
      <c r="DH1105" s="241"/>
      <c r="DI1105" s="241"/>
      <c r="DJ1105" s="241"/>
      <c r="DK1105" s="241"/>
      <c r="DL1105" s="241"/>
      <c r="DM1105" s="241"/>
      <c r="DN1105" s="241"/>
      <c r="DO1105" s="241"/>
      <c r="DP1105" s="241"/>
      <c r="DQ1105" s="241"/>
      <c r="DR1105" s="241"/>
      <c r="DS1105" s="241"/>
      <c r="DT1105" s="241"/>
      <c r="DU1105" s="241"/>
      <c r="DV1105" s="241"/>
      <c r="DW1105" s="241"/>
      <c r="DX1105" s="241"/>
      <c r="DY1105" s="241"/>
      <c r="DZ1105" s="241"/>
      <c r="EA1105" s="241"/>
      <c r="EB1105" s="241"/>
      <c r="EC1105" s="241"/>
      <c r="ED1105" s="241"/>
      <c r="EE1105" s="241"/>
      <c r="EF1105" s="241"/>
      <c r="EG1105" s="241"/>
      <c r="EH1105" s="241"/>
      <c r="EI1105" s="241"/>
      <c r="EJ1105" s="241"/>
      <c r="EK1105" s="241"/>
      <c r="EL1105" s="241"/>
      <c r="EM1105" s="241"/>
      <c r="EN1105" s="241"/>
      <c r="EO1105" s="241"/>
      <c r="EP1105" s="241"/>
      <c r="EQ1105" s="241"/>
      <c r="ER1105" s="241"/>
      <c r="ES1105" s="241"/>
      <c r="ET1105" s="241"/>
      <c r="EU1105" s="241"/>
      <c r="EV1105" s="241"/>
      <c r="EW1105" s="241"/>
      <c r="EX1105" s="241"/>
      <c r="EY1105" s="241"/>
      <c r="EZ1105" s="241"/>
      <c r="FA1105" s="241"/>
      <c r="FB1105" s="241"/>
      <c r="FC1105" s="241"/>
      <c r="FD1105" s="241"/>
      <c r="FE1105" s="241"/>
      <c r="FF1105" s="241"/>
      <c r="FG1105" s="241"/>
      <c r="FH1105" s="241"/>
      <c r="FI1105" s="241"/>
      <c r="FJ1105" s="241"/>
      <c r="FK1105" s="241"/>
      <c r="FL1105" s="241"/>
      <c r="FM1105" s="241"/>
      <c r="FN1105" s="241"/>
      <c r="FO1105" s="241"/>
      <c r="FP1105" s="241"/>
      <c r="FQ1105" s="241"/>
      <c r="FR1105" s="241"/>
      <c r="FS1105" s="241"/>
      <c r="FT1105" s="241"/>
      <c r="FU1105" s="241"/>
      <c r="FV1105" s="241"/>
      <c r="FW1105" s="241"/>
      <c r="FX1105" s="241"/>
      <c r="FY1105" s="241"/>
      <c r="FZ1105" s="241"/>
      <c r="GA1105" s="241"/>
      <c r="GB1105" s="241"/>
      <c r="GC1105" s="241"/>
      <c r="GD1105" s="241"/>
      <c r="GE1105" s="241"/>
      <c r="GF1105" s="241"/>
      <c r="GG1105" s="241"/>
      <c r="GH1105" s="241"/>
      <c r="GI1105" s="241"/>
      <c r="GJ1105" s="241"/>
      <c r="GK1105" s="241"/>
      <c r="GL1105" s="241"/>
      <c r="GM1105" s="241"/>
      <c r="GN1105" s="241"/>
      <c r="GO1105" s="241"/>
      <c r="GP1105" s="241"/>
      <c r="GQ1105" s="241"/>
      <c r="GR1105" s="241"/>
      <c r="GS1105" s="241"/>
      <c r="GT1105" s="241"/>
      <c r="GU1105" s="241"/>
      <c r="GV1105" s="241"/>
      <c r="GW1105" s="241"/>
      <c r="GX1105" s="241"/>
      <c r="GY1105" s="241"/>
      <c r="GZ1105" s="241"/>
      <c r="HA1105" s="241"/>
      <c r="HB1105" s="241"/>
      <c r="HC1105" s="241"/>
      <c r="HD1105" s="241"/>
      <c r="HE1105" s="241"/>
      <c r="HF1105" s="241"/>
      <c r="HG1105" s="241"/>
      <c r="HH1105" s="241"/>
      <c r="HI1105" s="241"/>
      <c r="HJ1105" s="241"/>
      <c r="HK1105" s="241"/>
      <c r="HL1105" s="241"/>
      <c r="HM1105" s="241"/>
      <c r="HN1105" s="241"/>
      <c r="HO1105" s="241"/>
    </row>
    <row r="1106" spans="1:223" s="250" customFormat="1" ht="27.6" customHeight="1" x14ac:dyDescent="0.35">
      <c r="A1106" s="241"/>
      <c r="B1106" s="242"/>
      <c r="C1106" s="242"/>
      <c r="D1106" s="242"/>
      <c r="E1106" s="243"/>
      <c r="F1106" s="244"/>
      <c r="G1106" s="245"/>
      <c r="H1106" s="245"/>
      <c r="I1106" s="245"/>
      <c r="J1106" s="296"/>
      <c r="K1106" s="242"/>
      <c r="L1106" s="246"/>
      <c r="M1106" s="246"/>
      <c r="N1106" s="247"/>
      <c r="O1106" s="247"/>
      <c r="P1106" s="248"/>
      <c r="Q1106" s="248"/>
      <c r="R1106" s="295"/>
      <c r="S1106" s="295"/>
      <c r="T1106" s="295"/>
      <c r="V1106" s="251"/>
      <c r="W1106" s="251"/>
      <c r="X1106" s="252"/>
      <c r="Y1106" s="253"/>
      <c r="Z1106" s="254"/>
      <c r="AA1106" s="254"/>
      <c r="AB1106" s="255"/>
      <c r="AC1106" s="255"/>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c r="AX1106" s="241"/>
      <c r="AY1106" s="241"/>
      <c r="AZ1106" s="241"/>
      <c r="BA1106" s="241"/>
      <c r="BB1106" s="241"/>
      <c r="BC1106" s="241"/>
      <c r="BD1106" s="241"/>
      <c r="BE1106" s="241"/>
      <c r="BF1106" s="241"/>
      <c r="BG1106" s="241"/>
      <c r="BH1106" s="241"/>
      <c r="BI1106" s="241"/>
      <c r="BJ1106" s="241"/>
      <c r="BK1106" s="241"/>
      <c r="BL1106" s="241"/>
      <c r="BM1106" s="241"/>
      <c r="BN1106" s="241"/>
      <c r="BO1106" s="241"/>
      <c r="BP1106" s="241"/>
      <c r="BQ1106" s="241"/>
      <c r="BR1106" s="241"/>
      <c r="BS1106" s="241"/>
      <c r="BT1106" s="241"/>
      <c r="BU1106" s="241"/>
      <c r="BV1106" s="241"/>
      <c r="BW1106" s="241"/>
      <c r="BX1106" s="241"/>
      <c r="BY1106" s="241"/>
      <c r="BZ1106" s="241"/>
      <c r="CA1106" s="241"/>
      <c r="CB1106" s="241"/>
      <c r="CC1106" s="241"/>
      <c r="CD1106" s="241"/>
      <c r="CE1106" s="241"/>
      <c r="CF1106" s="241"/>
      <c r="CG1106" s="241"/>
      <c r="CH1106" s="241"/>
      <c r="CI1106" s="241"/>
      <c r="CJ1106" s="241"/>
      <c r="CK1106" s="241"/>
      <c r="CL1106" s="241"/>
      <c r="CM1106" s="241"/>
      <c r="CN1106" s="241"/>
      <c r="CO1106" s="241"/>
      <c r="CP1106" s="241"/>
      <c r="CQ1106" s="241"/>
      <c r="CR1106" s="241"/>
      <c r="CS1106" s="241"/>
      <c r="CT1106" s="241"/>
      <c r="CU1106" s="241"/>
      <c r="CV1106" s="241"/>
      <c r="CW1106" s="241"/>
      <c r="CX1106" s="241"/>
      <c r="CY1106" s="241"/>
      <c r="CZ1106" s="241"/>
      <c r="DA1106" s="241"/>
      <c r="DB1106" s="241"/>
      <c r="DC1106" s="241"/>
      <c r="DD1106" s="241"/>
      <c r="DE1106" s="241"/>
      <c r="DF1106" s="241"/>
      <c r="DG1106" s="241"/>
      <c r="DH1106" s="241"/>
      <c r="DI1106" s="241"/>
      <c r="DJ1106" s="241"/>
      <c r="DK1106" s="241"/>
      <c r="DL1106" s="241"/>
      <c r="DM1106" s="241"/>
      <c r="DN1106" s="241"/>
      <c r="DO1106" s="241"/>
      <c r="DP1106" s="241"/>
      <c r="DQ1106" s="241"/>
      <c r="DR1106" s="241"/>
      <c r="DS1106" s="241"/>
      <c r="DT1106" s="241"/>
      <c r="DU1106" s="241"/>
      <c r="DV1106" s="241"/>
      <c r="DW1106" s="241"/>
      <c r="DX1106" s="241"/>
      <c r="DY1106" s="241"/>
      <c r="DZ1106" s="241"/>
      <c r="EA1106" s="241"/>
      <c r="EB1106" s="241"/>
      <c r="EC1106" s="241"/>
      <c r="ED1106" s="241"/>
      <c r="EE1106" s="241"/>
      <c r="EF1106" s="241"/>
      <c r="EG1106" s="241"/>
      <c r="EH1106" s="241"/>
      <c r="EI1106" s="241"/>
      <c r="EJ1106" s="241"/>
      <c r="EK1106" s="241"/>
      <c r="EL1106" s="241"/>
      <c r="EM1106" s="241"/>
      <c r="EN1106" s="241"/>
      <c r="EO1106" s="241"/>
      <c r="EP1106" s="241"/>
      <c r="EQ1106" s="241"/>
      <c r="ER1106" s="241"/>
      <c r="ES1106" s="241"/>
      <c r="ET1106" s="241"/>
      <c r="EU1106" s="241"/>
      <c r="EV1106" s="241"/>
      <c r="EW1106" s="241"/>
      <c r="EX1106" s="241"/>
      <c r="EY1106" s="241"/>
      <c r="EZ1106" s="241"/>
      <c r="FA1106" s="241"/>
      <c r="FB1106" s="241"/>
      <c r="FC1106" s="241"/>
      <c r="FD1106" s="241"/>
      <c r="FE1106" s="241"/>
      <c r="FF1106" s="241"/>
      <c r="FG1106" s="241"/>
      <c r="FH1106" s="241"/>
      <c r="FI1106" s="241"/>
      <c r="FJ1106" s="241"/>
      <c r="FK1106" s="241"/>
      <c r="FL1106" s="241"/>
      <c r="FM1106" s="241"/>
      <c r="FN1106" s="241"/>
      <c r="FO1106" s="241"/>
      <c r="FP1106" s="241"/>
      <c r="FQ1106" s="241"/>
      <c r="FR1106" s="241"/>
      <c r="FS1106" s="241"/>
      <c r="FT1106" s="241"/>
      <c r="FU1106" s="241"/>
      <c r="FV1106" s="241"/>
      <c r="FW1106" s="241"/>
      <c r="FX1106" s="241"/>
      <c r="FY1106" s="241"/>
      <c r="FZ1106" s="241"/>
      <c r="GA1106" s="241"/>
      <c r="GB1106" s="241"/>
      <c r="GC1106" s="241"/>
      <c r="GD1106" s="241"/>
      <c r="GE1106" s="241"/>
      <c r="GF1106" s="241"/>
      <c r="GG1106" s="241"/>
      <c r="GH1106" s="241"/>
      <c r="GI1106" s="241"/>
      <c r="GJ1106" s="241"/>
      <c r="GK1106" s="241"/>
      <c r="GL1106" s="241"/>
      <c r="GM1106" s="241"/>
      <c r="GN1106" s="241"/>
      <c r="GO1106" s="241"/>
      <c r="GP1106" s="241"/>
      <c r="GQ1106" s="241"/>
      <c r="GR1106" s="241"/>
      <c r="GS1106" s="241"/>
      <c r="GT1106" s="241"/>
      <c r="GU1106" s="241"/>
      <c r="GV1106" s="241"/>
      <c r="GW1106" s="241"/>
      <c r="GX1106" s="241"/>
      <c r="GY1106" s="241"/>
      <c r="GZ1106" s="241"/>
      <c r="HA1106" s="241"/>
      <c r="HB1106" s="241"/>
      <c r="HC1106" s="241"/>
      <c r="HD1106" s="241"/>
      <c r="HE1106" s="241"/>
      <c r="HF1106" s="241"/>
      <c r="HG1106" s="241"/>
      <c r="HH1106" s="241"/>
      <c r="HI1106" s="241"/>
      <c r="HJ1106" s="241"/>
      <c r="HK1106" s="241"/>
      <c r="HL1106" s="241"/>
      <c r="HM1106" s="241"/>
      <c r="HN1106" s="241"/>
      <c r="HO1106" s="241"/>
    </row>
    <row r="1107" spans="1:223" s="250" customFormat="1" ht="27.6" customHeight="1" x14ac:dyDescent="0.35">
      <c r="A1107" s="241"/>
      <c r="B1107" s="242"/>
      <c r="C1107" s="242"/>
      <c r="D1107" s="242"/>
      <c r="E1107" s="243"/>
      <c r="F1107" s="244"/>
      <c r="G1107" s="245"/>
      <c r="H1107" s="245"/>
      <c r="I1107" s="245"/>
      <c r="J1107" s="296"/>
      <c r="K1107" s="242"/>
      <c r="L1107" s="246"/>
      <c r="M1107" s="246"/>
      <c r="N1107" s="247"/>
      <c r="O1107" s="247"/>
      <c r="P1107" s="248"/>
      <c r="Q1107" s="248"/>
      <c r="R1107" s="295"/>
      <c r="S1107" s="295"/>
      <c r="T1107" s="295"/>
      <c r="V1107" s="251"/>
      <c r="W1107" s="251"/>
      <c r="X1107" s="252"/>
      <c r="Y1107" s="253"/>
      <c r="Z1107" s="254"/>
      <c r="AA1107" s="254"/>
      <c r="AB1107" s="255"/>
      <c r="AC1107" s="255"/>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c r="AX1107" s="241"/>
      <c r="AY1107" s="241"/>
      <c r="AZ1107" s="241"/>
      <c r="BA1107" s="241"/>
      <c r="BB1107" s="241"/>
      <c r="BC1107" s="241"/>
      <c r="BD1107" s="241"/>
      <c r="BE1107" s="241"/>
      <c r="BF1107" s="241"/>
      <c r="BG1107" s="241"/>
      <c r="BH1107" s="241"/>
      <c r="BI1107" s="241"/>
      <c r="BJ1107" s="241"/>
      <c r="BK1107" s="241"/>
      <c r="BL1107" s="241"/>
      <c r="BM1107" s="241"/>
      <c r="BN1107" s="241"/>
      <c r="BO1107" s="241"/>
      <c r="BP1107" s="241"/>
      <c r="BQ1107" s="241"/>
      <c r="BR1107" s="241"/>
      <c r="BS1107" s="241"/>
      <c r="BT1107" s="241"/>
      <c r="BU1107" s="241"/>
      <c r="BV1107" s="241"/>
      <c r="BW1107" s="241"/>
      <c r="BX1107" s="241"/>
      <c r="BY1107" s="241"/>
      <c r="BZ1107" s="241"/>
      <c r="CA1107" s="241"/>
      <c r="CB1107" s="241"/>
      <c r="CC1107" s="241"/>
      <c r="CD1107" s="241"/>
      <c r="CE1107" s="241"/>
      <c r="CF1107" s="241"/>
      <c r="CG1107" s="241"/>
      <c r="CH1107" s="241"/>
      <c r="CI1107" s="241"/>
      <c r="CJ1107" s="241"/>
      <c r="CK1107" s="241"/>
      <c r="CL1107" s="241"/>
      <c r="CM1107" s="241"/>
      <c r="CN1107" s="241"/>
      <c r="CO1107" s="241"/>
      <c r="CP1107" s="241"/>
      <c r="CQ1107" s="241"/>
      <c r="CR1107" s="241"/>
      <c r="CS1107" s="241"/>
      <c r="CT1107" s="241"/>
      <c r="CU1107" s="241"/>
      <c r="CV1107" s="241"/>
      <c r="CW1107" s="241"/>
      <c r="CX1107" s="241"/>
      <c r="CY1107" s="241"/>
      <c r="CZ1107" s="241"/>
      <c r="DA1107" s="241"/>
      <c r="DB1107" s="241"/>
      <c r="DC1107" s="241"/>
      <c r="DD1107" s="241"/>
      <c r="DE1107" s="241"/>
      <c r="DF1107" s="241"/>
      <c r="DG1107" s="241"/>
      <c r="DH1107" s="241"/>
      <c r="DI1107" s="241"/>
      <c r="DJ1107" s="241"/>
      <c r="DK1107" s="241"/>
      <c r="DL1107" s="241"/>
      <c r="DM1107" s="241"/>
      <c r="DN1107" s="241"/>
      <c r="DO1107" s="241"/>
      <c r="DP1107" s="241"/>
      <c r="DQ1107" s="241"/>
      <c r="DR1107" s="241"/>
      <c r="DS1107" s="241"/>
      <c r="DT1107" s="241"/>
      <c r="DU1107" s="241"/>
      <c r="DV1107" s="241"/>
      <c r="DW1107" s="241"/>
      <c r="DX1107" s="241"/>
      <c r="DY1107" s="241"/>
      <c r="DZ1107" s="241"/>
      <c r="EA1107" s="241"/>
      <c r="EB1107" s="241"/>
      <c r="EC1107" s="241"/>
      <c r="ED1107" s="241"/>
      <c r="EE1107" s="241"/>
      <c r="EF1107" s="241"/>
      <c r="EG1107" s="241"/>
      <c r="EH1107" s="241"/>
      <c r="EI1107" s="241"/>
      <c r="EJ1107" s="241"/>
      <c r="EK1107" s="241"/>
      <c r="EL1107" s="241"/>
      <c r="EM1107" s="241"/>
      <c r="EN1107" s="241"/>
      <c r="EO1107" s="241"/>
      <c r="EP1107" s="241"/>
      <c r="EQ1107" s="241"/>
      <c r="ER1107" s="241"/>
      <c r="ES1107" s="241"/>
      <c r="ET1107" s="241"/>
      <c r="EU1107" s="241"/>
      <c r="EV1107" s="241"/>
      <c r="EW1107" s="241"/>
      <c r="EX1107" s="241"/>
      <c r="EY1107" s="241"/>
      <c r="EZ1107" s="241"/>
      <c r="FA1107" s="241"/>
      <c r="FB1107" s="241"/>
      <c r="FC1107" s="241"/>
      <c r="FD1107" s="241"/>
      <c r="FE1107" s="241"/>
      <c r="FF1107" s="241"/>
      <c r="FG1107" s="241"/>
      <c r="FH1107" s="241"/>
      <c r="FI1107" s="241"/>
      <c r="FJ1107" s="241"/>
      <c r="FK1107" s="241"/>
      <c r="FL1107" s="241"/>
      <c r="FM1107" s="241"/>
      <c r="FN1107" s="241"/>
      <c r="FO1107" s="241"/>
      <c r="FP1107" s="241"/>
      <c r="FQ1107" s="241"/>
      <c r="FR1107" s="241"/>
      <c r="FS1107" s="241"/>
      <c r="FT1107" s="241"/>
      <c r="FU1107" s="241"/>
      <c r="FV1107" s="241"/>
      <c r="FW1107" s="241"/>
      <c r="FX1107" s="241"/>
      <c r="FY1107" s="241"/>
      <c r="FZ1107" s="241"/>
      <c r="GA1107" s="241"/>
      <c r="GB1107" s="241"/>
      <c r="GC1107" s="241"/>
      <c r="GD1107" s="241"/>
      <c r="GE1107" s="241"/>
      <c r="GF1107" s="241"/>
      <c r="GG1107" s="241"/>
      <c r="GH1107" s="241"/>
      <c r="GI1107" s="241"/>
      <c r="GJ1107" s="241"/>
      <c r="GK1107" s="241"/>
      <c r="GL1107" s="241"/>
      <c r="GM1107" s="241"/>
      <c r="GN1107" s="241"/>
      <c r="GO1107" s="241"/>
      <c r="GP1107" s="241"/>
      <c r="GQ1107" s="241"/>
      <c r="GR1107" s="241"/>
      <c r="GS1107" s="241"/>
      <c r="GT1107" s="241"/>
      <c r="GU1107" s="241"/>
      <c r="GV1107" s="241"/>
      <c r="GW1107" s="241"/>
      <c r="GX1107" s="241"/>
      <c r="GY1107" s="241"/>
      <c r="GZ1107" s="241"/>
      <c r="HA1107" s="241"/>
      <c r="HB1107" s="241"/>
      <c r="HC1107" s="241"/>
      <c r="HD1107" s="241"/>
      <c r="HE1107" s="241"/>
      <c r="HF1107" s="241"/>
      <c r="HG1107" s="241"/>
      <c r="HH1107" s="241"/>
      <c r="HI1107" s="241"/>
      <c r="HJ1107" s="241"/>
      <c r="HK1107" s="241"/>
      <c r="HL1107" s="241"/>
      <c r="HM1107" s="241"/>
      <c r="HN1107" s="241"/>
      <c r="HO1107" s="241"/>
    </row>
    <row r="1108" spans="1:223" s="250" customFormat="1" ht="27.6" customHeight="1" x14ac:dyDescent="0.35">
      <c r="A1108" s="241"/>
      <c r="B1108" s="242"/>
      <c r="C1108" s="242"/>
      <c r="D1108" s="242"/>
      <c r="E1108" s="243"/>
      <c r="F1108" s="244"/>
      <c r="G1108" s="245"/>
      <c r="H1108" s="245"/>
      <c r="I1108" s="245"/>
      <c r="J1108" s="295"/>
      <c r="K1108" s="242"/>
      <c r="L1108" s="246"/>
      <c r="M1108" s="246"/>
      <c r="N1108" s="247"/>
      <c r="O1108" s="247"/>
      <c r="P1108" s="248"/>
      <c r="Q1108" s="248"/>
      <c r="R1108" s="295"/>
      <c r="S1108" s="295"/>
      <c r="T1108" s="295"/>
      <c r="V1108" s="251"/>
      <c r="W1108" s="251"/>
      <c r="X1108" s="252"/>
      <c r="Y1108" s="253"/>
      <c r="Z1108" s="254"/>
      <c r="AA1108" s="254"/>
      <c r="AB1108" s="255"/>
      <c r="AC1108" s="255"/>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c r="AX1108" s="241"/>
      <c r="AY1108" s="241"/>
      <c r="AZ1108" s="241"/>
      <c r="BA1108" s="241"/>
      <c r="BB1108" s="241"/>
      <c r="BC1108" s="241"/>
      <c r="BD1108" s="241"/>
      <c r="BE1108" s="241"/>
      <c r="BF1108" s="241"/>
      <c r="BG1108" s="241"/>
      <c r="BH1108" s="241"/>
      <c r="BI1108" s="241"/>
      <c r="BJ1108" s="241"/>
      <c r="BK1108" s="241"/>
      <c r="BL1108" s="241"/>
      <c r="BM1108" s="241"/>
      <c r="BN1108" s="241"/>
      <c r="BO1108" s="241"/>
      <c r="BP1108" s="241"/>
      <c r="BQ1108" s="241"/>
      <c r="BR1108" s="241"/>
      <c r="BS1108" s="241"/>
      <c r="BT1108" s="241"/>
      <c r="BU1108" s="241"/>
      <c r="BV1108" s="241"/>
      <c r="BW1108" s="241"/>
      <c r="BX1108" s="241"/>
      <c r="BY1108" s="241"/>
      <c r="BZ1108" s="241"/>
      <c r="CA1108" s="241"/>
      <c r="CB1108" s="241"/>
      <c r="CC1108" s="241"/>
      <c r="CD1108" s="241"/>
      <c r="CE1108" s="241"/>
      <c r="CF1108" s="241"/>
      <c r="CG1108" s="241"/>
      <c r="CH1108" s="241"/>
      <c r="CI1108" s="241"/>
      <c r="CJ1108" s="241"/>
      <c r="CK1108" s="241"/>
      <c r="CL1108" s="241"/>
      <c r="CM1108" s="241"/>
      <c r="CN1108" s="241"/>
      <c r="CO1108" s="241"/>
      <c r="CP1108" s="241"/>
      <c r="CQ1108" s="241"/>
      <c r="CR1108" s="241"/>
      <c r="CS1108" s="241"/>
      <c r="CT1108" s="241"/>
      <c r="CU1108" s="241"/>
      <c r="CV1108" s="241"/>
      <c r="CW1108" s="241"/>
      <c r="CX1108" s="241"/>
      <c r="CY1108" s="241"/>
      <c r="CZ1108" s="241"/>
      <c r="DA1108" s="241"/>
      <c r="DB1108" s="241"/>
      <c r="DC1108" s="241"/>
      <c r="DD1108" s="241"/>
      <c r="DE1108" s="241"/>
      <c r="DF1108" s="241"/>
      <c r="DG1108" s="241"/>
      <c r="DH1108" s="241"/>
      <c r="DI1108" s="241"/>
      <c r="DJ1108" s="241"/>
      <c r="DK1108" s="241"/>
      <c r="DL1108" s="241"/>
      <c r="DM1108" s="241"/>
      <c r="DN1108" s="241"/>
      <c r="DO1108" s="241"/>
      <c r="DP1108" s="241"/>
      <c r="DQ1108" s="241"/>
      <c r="DR1108" s="241"/>
      <c r="DS1108" s="241"/>
      <c r="DT1108" s="241"/>
      <c r="DU1108" s="241"/>
      <c r="DV1108" s="241"/>
      <c r="DW1108" s="241"/>
      <c r="DX1108" s="241"/>
      <c r="DY1108" s="241"/>
      <c r="DZ1108" s="241"/>
      <c r="EA1108" s="241"/>
      <c r="EB1108" s="241"/>
      <c r="EC1108" s="241"/>
      <c r="ED1108" s="241"/>
      <c r="EE1108" s="241"/>
      <c r="EF1108" s="241"/>
      <c r="EG1108" s="241"/>
      <c r="EH1108" s="241"/>
      <c r="EI1108" s="241"/>
      <c r="EJ1108" s="241"/>
      <c r="EK1108" s="241"/>
      <c r="EL1108" s="241"/>
      <c r="EM1108" s="241"/>
      <c r="EN1108" s="241"/>
      <c r="EO1108" s="241"/>
      <c r="EP1108" s="241"/>
      <c r="EQ1108" s="241"/>
      <c r="ER1108" s="241"/>
      <c r="ES1108" s="241"/>
      <c r="ET1108" s="241"/>
      <c r="EU1108" s="241"/>
      <c r="EV1108" s="241"/>
      <c r="EW1108" s="241"/>
      <c r="EX1108" s="241"/>
      <c r="EY1108" s="241"/>
      <c r="EZ1108" s="241"/>
      <c r="FA1108" s="241"/>
      <c r="FB1108" s="241"/>
      <c r="FC1108" s="241"/>
      <c r="FD1108" s="241"/>
      <c r="FE1108" s="241"/>
      <c r="FF1108" s="241"/>
      <c r="FG1108" s="241"/>
      <c r="FH1108" s="241"/>
      <c r="FI1108" s="241"/>
      <c r="FJ1108" s="241"/>
      <c r="FK1108" s="241"/>
      <c r="FL1108" s="241"/>
      <c r="FM1108" s="241"/>
      <c r="FN1108" s="241"/>
      <c r="FO1108" s="241"/>
      <c r="FP1108" s="241"/>
      <c r="FQ1108" s="241"/>
      <c r="FR1108" s="241"/>
      <c r="FS1108" s="241"/>
      <c r="FT1108" s="241"/>
      <c r="FU1108" s="241"/>
      <c r="FV1108" s="241"/>
      <c r="FW1108" s="241"/>
      <c r="FX1108" s="241"/>
      <c r="FY1108" s="241"/>
      <c r="FZ1108" s="241"/>
      <c r="GA1108" s="241"/>
      <c r="GB1108" s="241"/>
      <c r="GC1108" s="241"/>
      <c r="GD1108" s="241"/>
      <c r="GE1108" s="241"/>
      <c r="GF1108" s="241"/>
      <c r="GG1108" s="241"/>
      <c r="GH1108" s="241"/>
      <c r="GI1108" s="241"/>
      <c r="GJ1108" s="241"/>
      <c r="GK1108" s="241"/>
      <c r="GL1108" s="241"/>
      <c r="GM1108" s="241"/>
      <c r="GN1108" s="241"/>
      <c r="GO1108" s="241"/>
      <c r="GP1108" s="241"/>
      <c r="GQ1108" s="241"/>
      <c r="GR1108" s="241"/>
      <c r="GS1108" s="241"/>
      <c r="GT1108" s="241"/>
      <c r="GU1108" s="241"/>
      <c r="GV1108" s="241"/>
      <c r="GW1108" s="241"/>
      <c r="GX1108" s="241"/>
      <c r="GY1108" s="241"/>
      <c r="GZ1108" s="241"/>
      <c r="HA1108" s="241"/>
      <c r="HB1108" s="241"/>
      <c r="HC1108" s="241"/>
      <c r="HD1108" s="241"/>
      <c r="HE1108" s="241"/>
      <c r="HF1108" s="241"/>
      <c r="HG1108" s="241"/>
      <c r="HH1108" s="241"/>
      <c r="HI1108" s="241"/>
      <c r="HJ1108" s="241"/>
      <c r="HK1108" s="241"/>
      <c r="HL1108" s="241"/>
      <c r="HM1108" s="241"/>
      <c r="HN1108" s="241"/>
      <c r="HO1108" s="241"/>
    </row>
    <row r="1109" spans="1:223" s="250" customFormat="1" ht="27.6" customHeight="1" x14ac:dyDescent="0.35">
      <c r="A1109" s="241"/>
      <c r="B1109" s="242"/>
      <c r="C1109" s="242"/>
      <c r="D1109" s="242"/>
      <c r="E1109" s="243"/>
      <c r="F1109" s="244"/>
      <c r="G1109" s="245"/>
      <c r="H1109" s="245"/>
      <c r="I1109" s="245"/>
      <c r="J1109" s="295"/>
      <c r="K1109" s="242"/>
      <c r="L1109" s="246"/>
      <c r="M1109" s="246"/>
      <c r="N1109" s="247"/>
      <c r="O1109" s="247"/>
      <c r="P1109" s="248"/>
      <c r="Q1109" s="248"/>
      <c r="R1109" s="295"/>
      <c r="S1109" s="295"/>
      <c r="T1109" s="295"/>
      <c r="V1109" s="251"/>
      <c r="W1109" s="251"/>
      <c r="X1109" s="252"/>
      <c r="Y1109" s="253"/>
      <c r="Z1109" s="254"/>
      <c r="AA1109" s="254"/>
      <c r="AB1109" s="255"/>
      <c r="AC1109" s="255"/>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c r="AX1109" s="241"/>
      <c r="AY1109" s="241"/>
      <c r="AZ1109" s="241"/>
      <c r="BA1109" s="241"/>
      <c r="BB1109" s="241"/>
      <c r="BC1109" s="241"/>
      <c r="BD1109" s="241"/>
      <c r="BE1109" s="241"/>
      <c r="BF1109" s="241"/>
      <c r="BG1109" s="241"/>
      <c r="BH1109" s="241"/>
      <c r="BI1109" s="241"/>
      <c r="BJ1109" s="241"/>
      <c r="BK1109" s="241"/>
      <c r="BL1109" s="241"/>
      <c r="BM1109" s="241"/>
      <c r="BN1109" s="241"/>
      <c r="BO1109" s="241"/>
      <c r="BP1109" s="241"/>
      <c r="BQ1109" s="241"/>
      <c r="BR1109" s="241"/>
      <c r="BS1109" s="241"/>
      <c r="BT1109" s="241"/>
      <c r="BU1109" s="241"/>
      <c r="BV1109" s="241"/>
      <c r="BW1109" s="241"/>
      <c r="BX1109" s="241"/>
      <c r="BY1109" s="241"/>
      <c r="BZ1109" s="241"/>
      <c r="CA1109" s="241"/>
      <c r="CB1109" s="241"/>
      <c r="CC1109" s="241"/>
      <c r="CD1109" s="241"/>
      <c r="CE1109" s="241"/>
      <c r="CF1109" s="241"/>
      <c r="CG1109" s="241"/>
      <c r="CH1109" s="241"/>
      <c r="CI1109" s="241"/>
      <c r="CJ1109" s="241"/>
      <c r="CK1109" s="241"/>
      <c r="CL1109" s="241"/>
      <c r="CM1109" s="241"/>
      <c r="CN1109" s="241"/>
      <c r="CO1109" s="241"/>
      <c r="CP1109" s="241"/>
      <c r="CQ1109" s="241"/>
      <c r="CR1109" s="241"/>
      <c r="CS1109" s="241"/>
      <c r="CT1109" s="241"/>
      <c r="CU1109" s="241"/>
      <c r="CV1109" s="241"/>
      <c r="CW1109" s="241"/>
      <c r="CX1109" s="241"/>
      <c r="CY1109" s="241"/>
      <c r="CZ1109" s="241"/>
      <c r="DA1109" s="241"/>
      <c r="DB1109" s="241"/>
      <c r="DC1109" s="241"/>
      <c r="DD1109" s="241"/>
      <c r="DE1109" s="241"/>
      <c r="DF1109" s="241"/>
      <c r="DG1109" s="241"/>
      <c r="DH1109" s="241"/>
      <c r="DI1109" s="241"/>
      <c r="DJ1109" s="241"/>
      <c r="DK1109" s="241"/>
      <c r="DL1109" s="241"/>
      <c r="DM1109" s="241"/>
      <c r="DN1109" s="241"/>
      <c r="DO1109" s="241"/>
      <c r="DP1109" s="241"/>
      <c r="DQ1109" s="241"/>
      <c r="DR1109" s="241"/>
      <c r="DS1109" s="241"/>
      <c r="DT1109" s="241"/>
      <c r="DU1109" s="241"/>
      <c r="DV1109" s="241"/>
      <c r="DW1109" s="241"/>
      <c r="DX1109" s="241"/>
      <c r="DY1109" s="241"/>
      <c r="DZ1109" s="241"/>
      <c r="EA1109" s="241"/>
      <c r="EB1109" s="241"/>
      <c r="EC1109" s="241"/>
      <c r="ED1109" s="241"/>
      <c r="EE1109" s="241"/>
      <c r="EF1109" s="241"/>
      <c r="EG1109" s="241"/>
      <c r="EH1109" s="241"/>
      <c r="EI1109" s="241"/>
      <c r="EJ1109" s="241"/>
      <c r="EK1109" s="241"/>
      <c r="EL1109" s="241"/>
      <c r="EM1109" s="241"/>
      <c r="EN1109" s="241"/>
      <c r="EO1109" s="241"/>
      <c r="EP1109" s="241"/>
      <c r="EQ1109" s="241"/>
      <c r="ER1109" s="241"/>
      <c r="ES1109" s="241"/>
      <c r="ET1109" s="241"/>
      <c r="EU1109" s="241"/>
      <c r="EV1109" s="241"/>
      <c r="EW1109" s="241"/>
      <c r="EX1109" s="241"/>
      <c r="EY1109" s="241"/>
      <c r="EZ1109" s="241"/>
      <c r="FA1109" s="241"/>
      <c r="FB1109" s="241"/>
      <c r="FC1109" s="241"/>
      <c r="FD1109" s="241"/>
      <c r="FE1109" s="241"/>
      <c r="FF1109" s="241"/>
      <c r="FG1109" s="241"/>
      <c r="FH1109" s="241"/>
      <c r="FI1109" s="241"/>
      <c r="FJ1109" s="241"/>
      <c r="FK1109" s="241"/>
      <c r="FL1109" s="241"/>
      <c r="FM1109" s="241"/>
      <c r="FN1109" s="241"/>
      <c r="FO1109" s="241"/>
      <c r="FP1109" s="241"/>
      <c r="FQ1109" s="241"/>
      <c r="FR1109" s="241"/>
      <c r="FS1109" s="241"/>
      <c r="FT1109" s="241"/>
      <c r="FU1109" s="241"/>
      <c r="FV1109" s="241"/>
      <c r="FW1109" s="241"/>
      <c r="FX1109" s="241"/>
      <c r="FY1109" s="241"/>
      <c r="FZ1109" s="241"/>
      <c r="GA1109" s="241"/>
      <c r="GB1109" s="241"/>
      <c r="GC1109" s="241"/>
      <c r="GD1109" s="241"/>
      <c r="GE1109" s="241"/>
      <c r="GF1109" s="241"/>
      <c r="GG1109" s="241"/>
      <c r="GH1109" s="241"/>
      <c r="GI1109" s="241"/>
      <c r="GJ1109" s="241"/>
      <c r="GK1109" s="241"/>
      <c r="GL1109" s="241"/>
      <c r="GM1109" s="241"/>
      <c r="GN1109" s="241"/>
      <c r="GO1109" s="241"/>
      <c r="GP1109" s="241"/>
      <c r="GQ1109" s="241"/>
      <c r="GR1109" s="241"/>
      <c r="GS1109" s="241"/>
      <c r="GT1109" s="241"/>
      <c r="GU1109" s="241"/>
      <c r="GV1109" s="241"/>
      <c r="GW1109" s="241"/>
      <c r="GX1109" s="241"/>
      <c r="GY1109" s="241"/>
      <c r="GZ1109" s="241"/>
      <c r="HA1109" s="241"/>
      <c r="HB1109" s="241"/>
      <c r="HC1109" s="241"/>
      <c r="HD1109" s="241"/>
      <c r="HE1109" s="241"/>
      <c r="HF1109" s="241"/>
      <c r="HG1109" s="241"/>
      <c r="HH1109" s="241"/>
      <c r="HI1109" s="241"/>
      <c r="HJ1109" s="241"/>
      <c r="HK1109" s="241"/>
      <c r="HL1109" s="241"/>
      <c r="HM1109" s="241"/>
      <c r="HN1109" s="241"/>
      <c r="HO1109" s="241"/>
    </row>
    <row r="1110" spans="1:223" s="250" customFormat="1" ht="27.6" customHeight="1" x14ac:dyDescent="0.35">
      <c r="A1110" s="241"/>
      <c r="B1110" s="242"/>
      <c r="C1110" s="242"/>
      <c r="D1110" s="242"/>
      <c r="E1110" s="243"/>
      <c r="F1110" s="244"/>
      <c r="G1110" s="245"/>
      <c r="H1110" s="245"/>
      <c r="I1110" s="245"/>
      <c r="J1110" s="295"/>
      <c r="K1110" s="242"/>
      <c r="L1110" s="246"/>
      <c r="M1110" s="246"/>
      <c r="N1110" s="247"/>
      <c r="O1110" s="247"/>
      <c r="P1110" s="248"/>
      <c r="Q1110" s="248"/>
      <c r="R1110" s="295"/>
      <c r="S1110" s="295"/>
      <c r="T1110" s="295"/>
      <c r="V1110" s="251"/>
      <c r="W1110" s="251"/>
      <c r="X1110" s="252"/>
      <c r="Y1110" s="253"/>
      <c r="Z1110" s="254"/>
      <c r="AA1110" s="254"/>
      <c r="AB1110" s="255"/>
      <c r="AC1110" s="255"/>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c r="BH1110" s="241"/>
      <c r="BI1110" s="241"/>
      <c r="BJ1110" s="241"/>
      <c r="BK1110" s="241"/>
      <c r="BL1110" s="241"/>
      <c r="BM1110" s="241"/>
      <c r="BN1110" s="241"/>
      <c r="BO1110" s="241"/>
      <c r="BP1110" s="241"/>
      <c r="BQ1110" s="241"/>
      <c r="BR1110" s="241"/>
      <c r="BS1110" s="241"/>
      <c r="BT1110" s="241"/>
      <c r="BU1110" s="241"/>
      <c r="BV1110" s="241"/>
      <c r="BW1110" s="241"/>
      <c r="BX1110" s="241"/>
      <c r="BY1110" s="241"/>
      <c r="BZ1110" s="241"/>
      <c r="CA1110" s="241"/>
      <c r="CB1110" s="241"/>
      <c r="CC1110" s="241"/>
      <c r="CD1110" s="241"/>
      <c r="CE1110" s="241"/>
      <c r="CF1110" s="241"/>
      <c r="CG1110" s="241"/>
      <c r="CH1110" s="241"/>
      <c r="CI1110" s="241"/>
      <c r="CJ1110" s="241"/>
      <c r="CK1110" s="241"/>
      <c r="CL1110" s="241"/>
      <c r="CM1110" s="241"/>
      <c r="CN1110" s="241"/>
      <c r="CO1110" s="241"/>
      <c r="CP1110" s="241"/>
      <c r="CQ1110" s="241"/>
      <c r="CR1110" s="241"/>
      <c r="CS1110" s="241"/>
      <c r="CT1110" s="241"/>
      <c r="CU1110" s="241"/>
      <c r="CV1110" s="241"/>
      <c r="CW1110" s="241"/>
      <c r="CX1110" s="241"/>
      <c r="CY1110" s="241"/>
      <c r="CZ1110" s="241"/>
      <c r="DA1110" s="241"/>
      <c r="DB1110" s="241"/>
      <c r="DC1110" s="241"/>
      <c r="DD1110" s="241"/>
      <c r="DE1110" s="241"/>
      <c r="DF1110" s="241"/>
      <c r="DG1110" s="241"/>
      <c r="DH1110" s="241"/>
      <c r="DI1110" s="241"/>
      <c r="DJ1110" s="241"/>
      <c r="DK1110" s="241"/>
      <c r="DL1110" s="241"/>
      <c r="DM1110" s="241"/>
      <c r="DN1110" s="241"/>
      <c r="DO1110" s="241"/>
      <c r="DP1110" s="241"/>
      <c r="DQ1110" s="241"/>
      <c r="DR1110" s="241"/>
      <c r="DS1110" s="241"/>
      <c r="DT1110" s="241"/>
      <c r="DU1110" s="241"/>
      <c r="DV1110" s="241"/>
      <c r="DW1110" s="241"/>
      <c r="DX1110" s="241"/>
      <c r="DY1110" s="241"/>
      <c r="DZ1110" s="241"/>
      <c r="EA1110" s="241"/>
      <c r="EB1110" s="241"/>
      <c r="EC1110" s="241"/>
      <c r="ED1110" s="241"/>
      <c r="EE1110" s="241"/>
      <c r="EF1110" s="241"/>
      <c r="EG1110" s="241"/>
      <c r="EH1110" s="241"/>
      <c r="EI1110" s="241"/>
      <c r="EJ1110" s="241"/>
      <c r="EK1110" s="241"/>
      <c r="EL1110" s="241"/>
      <c r="EM1110" s="241"/>
      <c r="EN1110" s="241"/>
      <c r="EO1110" s="241"/>
      <c r="EP1110" s="241"/>
      <c r="EQ1110" s="241"/>
      <c r="ER1110" s="241"/>
      <c r="ES1110" s="241"/>
      <c r="ET1110" s="241"/>
      <c r="EU1110" s="241"/>
      <c r="EV1110" s="241"/>
      <c r="EW1110" s="241"/>
      <c r="EX1110" s="241"/>
      <c r="EY1110" s="241"/>
      <c r="EZ1110" s="241"/>
      <c r="FA1110" s="241"/>
      <c r="FB1110" s="241"/>
      <c r="FC1110" s="241"/>
      <c r="FD1110" s="241"/>
      <c r="FE1110" s="241"/>
      <c r="FF1110" s="241"/>
      <c r="FG1110" s="241"/>
      <c r="FH1110" s="241"/>
      <c r="FI1110" s="241"/>
      <c r="FJ1110" s="241"/>
      <c r="FK1110" s="241"/>
      <c r="FL1110" s="241"/>
      <c r="FM1110" s="241"/>
      <c r="FN1110" s="241"/>
      <c r="FO1110" s="241"/>
      <c r="FP1110" s="241"/>
      <c r="FQ1110" s="241"/>
      <c r="FR1110" s="241"/>
      <c r="FS1110" s="241"/>
      <c r="FT1110" s="241"/>
      <c r="FU1110" s="241"/>
      <c r="FV1110" s="241"/>
      <c r="FW1110" s="241"/>
      <c r="FX1110" s="241"/>
      <c r="FY1110" s="241"/>
      <c r="FZ1110" s="241"/>
      <c r="GA1110" s="241"/>
      <c r="GB1110" s="241"/>
      <c r="GC1110" s="241"/>
      <c r="GD1110" s="241"/>
      <c r="GE1110" s="241"/>
      <c r="GF1110" s="241"/>
      <c r="GG1110" s="241"/>
      <c r="GH1110" s="241"/>
      <c r="GI1110" s="241"/>
      <c r="GJ1110" s="241"/>
      <c r="GK1110" s="241"/>
      <c r="GL1110" s="241"/>
      <c r="GM1110" s="241"/>
      <c r="GN1110" s="241"/>
      <c r="GO1110" s="241"/>
      <c r="GP1110" s="241"/>
      <c r="GQ1110" s="241"/>
      <c r="GR1110" s="241"/>
      <c r="GS1110" s="241"/>
      <c r="GT1110" s="241"/>
      <c r="GU1110" s="241"/>
      <c r="GV1110" s="241"/>
      <c r="GW1110" s="241"/>
      <c r="GX1110" s="241"/>
      <c r="GY1110" s="241"/>
      <c r="GZ1110" s="241"/>
      <c r="HA1110" s="241"/>
      <c r="HB1110" s="241"/>
      <c r="HC1110" s="241"/>
      <c r="HD1110" s="241"/>
      <c r="HE1110" s="241"/>
      <c r="HF1110" s="241"/>
      <c r="HG1110" s="241"/>
      <c r="HH1110" s="241"/>
      <c r="HI1110" s="241"/>
      <c r="HJ1110" s="241"/>
      <c r="HK1110" s="241"/>
      <c r="HL1110" s="241"/>
      <c r="HM1110" s="241"/>
      <c r="HN1110" s="241"/>
      <c r="HO1110" s="241"/>
    </row>
    <row r="1111" spans="1:223" s="250" customFormat="1" ht="27.6" customHeight="1" x14ac:dyDescent="0.35">
      <c r="A1111" s="241"/>
      <c r="B1111" s="242"/>
      <c r="C1111" s="242"/>
      <c r="D1111" s="242"/>
      <c r="E1111" s="243"/>
      <c r="F1111" s="244"/>
      <c r="G1111" s="245"/>
      <c r="H1111" s="245"/>
      <c r="I1111" s="245"/>
      <c r="J1111" s="295"/>
      <c r="K1111" s="242"/>
      <c r="L1111" s="246"/>
      <c r="M1111" s="246"/>
      <c r="N1111" s="247"/>
      <c r="O1111" s="247"/>
      <c r="P1111" s="248"/>
      <c r="Q1111" s="248"/>
      <c r="R1111" s="295"/>
      <c r="S1111" s="295"/>
      <c r="T1111" s="295"/>
      <c r="V1111" s="251"/>
      <c r="W1111" s="251"/>
      <c r="X1111" s="252"/>
      <c r="Y1111" s="253"/>
      <c r="Z1111" s="254"/>
      <c r="AA1111" s="254"/>
      <c r="AB1111" s="255"/>
      <c r="AC1111" s="255"/>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41"/>
      <c r="BD1111" s="241"/>
      <c r="BE1111" s="241"/>
      <c r="BF1111" s="241"/>
      <c r="BG1111" s="241"/>
      <c r="BH1111" s="241"/>
      <c r="BI1111" s="241"/>
      <c r="BJ1111" s="241"/>
      <c r="BK1111" s="241"/>
      <c r="BL1111" s="241"/>
      <c r="BM1111" s="241"/>
      <c r="BN1111" s="241"/>
      <c r="BO1111" s="241"/>
      <c r="BP1111" s="241"/>
      <c r="BQ1111" s="241"/>
      <c r="BR1111" s="241"/>
      <c r="BS1111" s="241"/>
      <c r="BT1111" s="241"/>
      <c r="BU1111" s="241"/>
      <c r="BV1111" s="241"/>
      <c r="BW1111" s="241"/>
      <c r="BX1111" s="241"/>
      <c r="BY1111" s="241"/>
      <c r="BZ1111" s="241"/>
      <c r="CA1111" s="241"/>
      <c r="CB1111" s="241"/>
      <c r="CC1111" s="241"/>
      <c r="CD1111" s="241"/>
      <c r="CE1111" s="241"/>
      <c r="CF1111" s="241"/>
      <c r="CG1111" s="241"/>
      <c r="CH1111" s="241"/>
      <c r="CI1111" s="241"/>
      <c r="CJ1111" s="241"/>
      <c r="CK1111" s="241"/>
      <c r="CL1111" s="241"/>
      <c r="CM1111" s="241"/>
      <c r="CN1111" s="241"/>
      <c r="CO1111" s="241"/>
      <c r="CP1111" s="241"/>
      <c r="CQ1111" s="241"/>
      <c r="CR1111" s="241"/>
      <c r="CS1111" s="241"/>
      <c r="CT1111" s="241"/>
      <c r="CU1111" s="241"/>
      <c r="CV1111" s="241"/>
      <c r="CW1111" s="241"/>
      <c r="CX1111" s="241"/>
      <c r="CY1111" s="241"/>
      <c r="CZ1111" s="241"/>
      <c r="DA1111" s="241"/>
      <c r="DB1111" s="241"/>
      <c r="DC1111" s="241"/>
      <c r="DD1111" s="241"/>
      <c r="DE1111" s="241"/>
      <c r="DF1111" s="241"/>
      <c r="DG1111" s="241"/>
      <c r="DH1111" s="241"/>
      <c r="DI1111" s="241"/>
      <c r="DJ1111" s="241"/>
      <c r="DK1111" s="241"/>
      <c r="DL1111" s="241"/>
      <c r="DM1111" s="241"/>
      <c r="DN1111" s="241"/>
      <c r="DO1111" s="241"/>
      <c r="DP1111" s="241"/>
      <c r="DQ1111" s="241"/>
      <c r="DR1111" s="241"/>
      <c r="DS1111" s="241"/>
      <c r="DT1111" s="241"/>
      <c r="DU1111" s="241"/>
      <c r="DV1111" s="241"/>
      <c r="DW1111" s="241"/>
      <c r="DX1111" s="241"/>
      <c r="DY1111" s="241"/>
      <c r="DZ1111" s="241"/>
      <c r="EA1111" s="241"/>
      <c r="EB1111" s="241"/>
      <c r="EC1111" s="241"/>
      <c r="ED1111" s="241"/>
      <c r="EE1111" s="241"/>
      <c r="EF1111" s="241"/>
      <c r="EG1111" s="241"/>
      <c r="EH1111" s="241"/>
      <c r="EI1111" s="241"/>
      <c r="EJ1111" s="241"/>
      <c r="EK1111" s="241"/>
      <c r="EL1111" s="241"/>
      <c r="EM1111" s="241"/>
      <c r="EN1111" s="241"/>
      <c r="EO1111" s="241"/>
      <c r="EP1111" s="241"/>
      <c r="EQ1111" s="241"/>
      <c r="ER1111" s="241"/>
      <c r="ES1111" s="241"/>
      <c r="ET1111" s="241"/>
      <c r="EU1111" s="241"/>
      <c r="EV1111" s="241"/>
      <c r="EW1111" s="241"/>
      <c r="EX1111" s="241"/>
      <c r="EY1111" s="241"/>
      <c r="EZ1111" s="241"/>
      <c r="FA1111" s="241"/>
      <c r="FB1111" s="241"/>
      <c r="FC1111" s="241"/>
      <c r="FD1111" s="241"/>
      <c r="FE1111" s="241"/>
      <c r="FF1111" s="241"/>
      <c r="FG1111" s="241"/>
      <c r="FH1111" s="241"/>
      <c r="FI1111" s="241"/>
      <c r="FJ1111" s="241"/>
      <c r="FK1111" s="241"/>
      <c r="FL1111" s="241"/>
      <c r="FM1111" s="241"/>
      <c r="FN1111" s="241"/>
      <c r="FO1111" s="241"/>
      <c r="FP1111" s="241"/>
      <c r="FQ1111" s="241"/>
      <c r="FR1111" s="241"/>
      <c r="FS1111" s="241"/>
      <c r="FT1111" s="241"/>
      <c r="FU1111" s="241"/>
      <c r="FV1111" s="241"/>
      <c r="FW1111" s="241"/>
      <c r="FX1111" s="241"/>
      <c r="FY1111" s="241"/>
      <c r="FZ1111" s="241"/>
      <c r="GA1111" s="241"/>
      <c r="GB1111" s="241"/>
      <c r="GC1111" s="241"/>
      <c r="GD1111" s="241"/>
      <c r="GE1111" s="241"/>
      <c r="GF1111" s="241"/>
      <c r="GG1111" s="241"/>
      <c r="GH1111" s="241"/>
      <c r="GI1111" s="241"/>
      <c r="GJ1111" s="241"/>
      <c r="GK1111" s="241"/>
      <c r="GL1111" s="241"/>
      <c r="GM1111" s="241"/>
      <c r="GN1111" s="241"/>
      <c r="GO1111" s="241"/>
      <c r="GP1111" s="241"/>
      <c r="GQ1111" s="241"/>
      <c r="GR1111" s="241"/>
      <c r="GS1111" s="241"/>
      <c r="GT1111" s="241"/>
      <c r="GU1111" s="241"/>
      <c r="GV1111" s="241"/>
      <c r="GW1111" s="241"/>
      <c r="GX1111" s="241"/>
      <c r="GY1111" s="241"/>
      <c r="GZ1111" s="241"/>
      <c r="HA1111" s="241"/>
      <c r="HB1111" s="241"/>
      <c r="HC1111" s="241"/>
      <c r="HD1111" s="241"/>
      <c r="HE1111" s="241"/>
      <c r="HF1111" s="241"/>
      <c r="HG1111" s="241"/>
      <c r="HH1111" s="241"/>
      <c r="HI1111" s="241"/>
      <c r="HJ1111" s="241"/>
      <c r="HK1111" s="241"/>
      <c r="HL1111" s="241"/>
      <c r="HM1111" s="241"/>
      <c r="HN1111" s="241"/>
      <c r="HO1111" s="241"/>
    </row>
    <row r="1112" spans="1:223" s="250" customFormat="1" ht="27.6" customHeight="1" x14ac:dyDescent="0.35">
      <c r="A1112" s="241"/>
      <c r="B1112" s="242"/>
      <c r="C1112" s="242"/>
      <c r="D1112" s="242"/>
      <c r="E1112" s="243"/>
      <c r="F1112" s="244"/>
      <c r="G1112" s="245"/>
      <c r="H1112" s="245"/>
      <c r="I1112" s="245"/>
      <c r="J1112" s="398"/>
      <c r="K1112" s="242"/>
      <c r="L1112" s="246"/>
      <c r="M1112" s="246"/>
      <c r="N1112" s="247"/>
      <c r="O1112" s="247"/>
      <c r="P1112" s="248"/>
      <c r="Q1112" s="248"/>
      <c r="R1112" s="295"/>
      <c r="S1112" s="295"/>
      <c r="T1112" s="295"/>
      <c r="V1112" s="251"/>
      <c r="W1112" s="251"/>
      <c r="X1112" s="252"/>
      <c r="Y1112" s="253"/>
      <c r="Z1112" s="254"/>
      <c r="AA1112" s="254"/>
      <c r="AB1112" s="255"/>
      <c r="AC1112" s="255"/>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c r="AX1112" s="241"/>
      <c r="AY1112" s="241"/>
      <c r="AZ1112" s="241"/>
      <c r="BA1112" s="241"/>
      <c r="BB1112" s="241"/>
      <c r="BC1112" s="241"/>
      <c r="BD1112" s="241"/>
      <c r="BE1112" s="241"/>
      <c r="BF1112" s="241"/>
      <c r="BG1112" s="241"/>
      <c r="BH1112" s="241"/>
      <c r="BI1112" s="241"/>
      <c r="BJ1112" s="241"/>
      <c r="BK1112" s="241"/>
      <c r="BL1112" s="241"/>
      <c r="BM1112" s="241"/>
      <c r="BN1112" s="241"/>
      <c r="BO1112" s="241"/>
      <c r="BP1112" s="241"/>
      <c r="BQ1112" s="241"/>
      <c r="BR1112" s="241"/>
      <c r="BS1112" s="241"/>
      <c r="BT1112" s="241"/>
      <c r="BU1112" s="241"/>
      <c r="BV1112" s="241"/>
      <c r="BW1112" s="241"/>
      <c r="BX1112" s="241"/>
      <c r="BY1112" s="241"/>
      <c r="BZ1112" s="241"/>
      <c r="CA1112" s="241"/>
      <c r="CB1112" s="241"/>
      <c r="CC1112" s="241"/>
      <c r="CD1112" s="241"/>
      <c r="CE1112" s="241"/>
      <c r="CF1112" s="241"/>
      <c r="CG1112" s="241"/>
      <c r="CH1112" s="241"/>
      <c r="CI1112" s="241"/>
      <c r="CJ1112" s="241"/>
      <c r="CK1112" s="241"/>
      <c r="CL1112" s="241"/>
      <c r="CM1112" s="241"/>
      <c r="CN1112" s="241"/>
      <c r="CO1112" s="241"/>
      <c r="CP1112" s="241"/>
      <c r="CQ1112" s="241"/>
      <c r="CR1112" s="241"/>
      <c r="CS1112" s="241"/>
      <c r="CT1112" s="241"/>
      <c r="CU1112" s="241"/>
      <c r="CV1112" s="241"/>
      <c r="CW1112" s="241"/>
      <c r="CX1112" s="241"/>
      <c r="CY1112" s="241"/>
      <c r="CZ1112" s="241"/>
      <c r="DA1112" s="241"/>
      <c r="DB1112" s="241"/>
      <c r="DC1112" s="241"/>
      <c r="DD1112" s="241"/>
      <c r="DE1112" s="241"/>
      <c r="DF1112" s="241"/>
      <c r="DG1112" s="241"/>
      <c r="DH1112" s="241"/>
      <c r="DI1112" s="241"/>
      <c r="DJ1112" s="241"/>
      <c r="DK1112" s="241"/>
      <c r="DL1112" s="241"/>
      <c r="DM1112" s="241"/>
      <c r="DN1112" s="241"/>
      <c r="DO1112" s="241"/>
      <c r="DP1112" s="241"/>
      <c r="DQ1112" s="241"/>
      <c r="DR1112" s="241"/>
      <c r="DS1112" s="241"/>
      <c r="DT1112" s="241"/>
      <c r="DU1112" s="241"/>
      <c r="DV1112" s="241"/>
      <c r="DW1112" s="241"/>
      <c r="DX1112" s="241"/>
      <c r="DY1112" s="241"/>
      <c r="DZ1112" s="241"/>
      <c r="EA1112" s="241"/>
      <c r="EB1112" s="241"/>
      <c r="EC1112" s="241"/>
      <c r="ED1112" s="241"/>
      <c r="EE1112" s="241"/>
      <c r="EF1112" s="241"/>
      <c r="EG1112" s="241"/>
      <c r="EH1112" s="241"/>
      <c r="EI1112" s="241"/>
      <c r="EJ1112" s="241"/>
      <c r="EK1112" s="241"/>
      <c r="EL1112" s="241"/>
      <c r="EM1112" s="241"/>
      <c r="EN1112" s="241"/>
      <c r="EO1112" s="241"/>
      <c r="EP1112" s="241"/>
      <c r="EQ1112" s="241"/>
      <c r="ER1112" s="241"/>
      <c r="ES1112" s="241"/>
      <c r="ET1112" s="241"/>
      <c r="EU1112" s="241"/>
      <c r="EV1112" s="241"/>
      <c r="EW1112" s="241"/>
      <c r="EX1112" s="241"/>
      <c r="EY1112" s="241"/>
      <c r="EZ1112" s="241"/>
      <c r="FA1112" s="241"/>
      <c r="FB1112" s="241"/>
      <c r="FC1112" s="241"/>
      <c r="FD1112" s="241"/>
      <c r="FE1112" s="241"/>
      <c r="FF1112" s="241"/>
      <c r="FG1112" s="241"/>
      <c r="FH1112" s="241"/>
      <c r="FI1112" s="241"/>
      <c r="FJ1112" s="241"/>
      <c r="FK1112" s="241"/>
      <c r="FL1112" s="241"/>
      <c r="FM1112" s="241"/>
      <c r="FN1112" s="241"/>
      <c r="FO1112" s="241"/>
      <c r="FP1112" s="241"/>
      <c r="FQ1112" s="241"/>
      <c r="FR1112" s="241"/>
      <c r="FS1112" s="241"/>
      <c r="FT1112" s="241"/>
      <c r="FU1112" s="241"/>
      <c r="FV1112" s="241"/>
      <c r="FW1112" s="241"/>
      <c r="FX1112" s="241"/>
      <c r="FY1112" s="241"/>
      <c r="FZ1112" s="241"/>
      <c r="GA1112" s="241"/>
      <c r="GB1112" s="241"/>
      <c r="GC1112" s="241"/>
      <c r="GD1112" s="241"/>
      <c r="GE1112" s="241"/>
      <c r="GF1112" s="241"/>
      <c r="GG1112" s="241"/>
      <c r="GH1112" s="241"/>
      <c r="GI1112" s="241"/>
      <c r="GJ1112" s="241"/>
      <c r="GK1112" s="241"/>
      <c r="GL1112" s="241"/>
      <c r="GM1112" s="241"/>
      <c r="GN1112" s="241"/>
      <c r="GO1112" s="241"/>
      <c r="GP1112" s="241"/>
      <c r="GQ1112" s="241"/>
      <c r="GR1112" s="241"/>
      <c r="GS1112" s="241"/>
      <c r="GT1112" s="241"/>
      <c r="GU1112" s="241"/>
      <c r="GV1112" s="241"/>
      <c r="GW1112" s="241"/>
      <c r="GX1112" s="241"/>
      <c r="GY1112" s="241"/>
      <c r="GZ1112" s="241"/>
      <c r="HA1112" s="241"/>
      <c r="HB1112" s="241"/>
      <c r="HC1112" s="241"/>
      <c r="HD1112" s="241"/>
      <c r="HE1112" s="241"/>
      <c r="HF1112" s="241"/>
      <c r="HG1112" s="241"/>
      <c r="HH1112" s="241"/>
      <c r="HI1112" s="241"/>
      <c r="HJ1112" s="241"/>
      <c r="HK1112" s="241"/>
      <c r="HL1112" s="241"/>
      <c r="HM1112" s="241"/>
      <c r="HN1112" s="241"/>
      <c r="HO1112" s="241"/>
    </row>
    <row r="1113" spans="1:223" s="250" customFormat="1" ht="27.6" customHeight="1" x14ac:dyDescent="0.35">
      <c r="A1113" s="241"/>
      <c r="B1113" s="242"/>
      <c r="C1113" s="242"/>
      <c r="D1113" s="242"/>
      <c r="E1113" s="243"/>
      <c r="F1113" s="244"/>
      <c r="G1113" s="245"/>
      <c r="H1113" s="245"/>
      <c r="I1113" s="245"/>
      <c r="J1113" s="398"/>
      <c r="K1113" s="242"/>
      <c r="L1113" s="246"/>
      <c r="M1113" s="246"/>
      <c r="N1113" s="247"/>
      <c r="O1113" s="247"/>
      <c r="P1113" s="248"/>
      <c r="Q1113" s="248"/>
      <c r="R1113" s="295"/>
      <c r="S1113" s="295"/>
      <c r="T1113" s="295"/>
      <c r="V1113" s="251"/>
      <c r="W1113" s="251"/>
      <c r="X1113" s="252"/>
      <c r="Y1113" s="253"/>
      <c r="Z1113" s="254"/>
      <c r="AA1113" s="254"/>
      <c r="AB1113" s="255"/>
      <c r="AC1113" s="255"/>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c r="AX1113" s="241"/>
      <c r="AY1113" s="241"/>
      <c r="AZ1113" s="241"/>
      <c r="BA1113" s="241"/>
      <c r="BB1113" s="241"/>
      <c r="BC1113" s="241"/>
      <c r="BD1113" s="241"/>
      <c r="BE1113" s="241"/>
      <c r="BF1113" s="241"/>
      <c r="BG1113" s="241"/>
      <c r="BH1113" s="241"/>
      <c r="BI1113" s="241"/>
      <c r="BJ1113" s="241"/>
      <c r="BK1113" s="241"/>
      <c r="BL1113" s="241"/>
      <c r="BM1113" s="241"/>
      <c r="BN1113" s="241"/>
      <c r="BO1113" s="241"/>
      <c r="BP1113" s="241"/>
      <c r="BQ1113" s="241"/>
      <c r="BR1113" s="241"/>
      <c r="BS1113" s="241"/>
      <c r="BT1113" s="241"/>
      <c r="BU1113" s="241"/>
      <c r="BV1113" s="241"/>
      <c r="BW1113" s="241"/>
      <c r="BX1113" s="241"/>
      <c r="BY1113" s="241"/>
      <c r="BZ1113" s="241"/>
      <c r="CA1113" s="241"/>
      <c r="CB1113" s="241"/>
      <c r="CC1113" s="241"/>
      <c r="CD1113" s="241"/>
      <c r="CE1113" s="241"/>
      <c r="CF1113" s="241"/>
      <c r="CG1113" s="241"/>
      <c r="CH1113" s="241"/>
      <c r="CI1113" s="241"/>
      <c r="CJ1113" s="241"/>
      <c r="CK1113" s="241"/>
      <c r="CL1113" s="241"/>
      <c r="CM1113" s="241"/>
      <c r="CN1113" s="241"/>
      <c r="CO1113" s="241"/>
      <c r="CP1113" s="241"/>
      <c r="CQ1113" s="241"/>
      <c r="CR1113" s="241"/>
      <c r="CS1113" s="241"/>
      <c r="CT1113" s="241"/>
      <c r="CU1113" s="241"/>
      <c r="CV1113" s="241"/>
      <c r="CW1113" s="241"/>
      <c r="CX1113" s="241"/>
      <c r="CY1113" s="241"/>
      <c r="CZ1113" s="241"/>
      <c r="DA1113" s="241"/>
      <c r="DB1113" s="241"/>
      <c r="DC1113" s="241"/>
      <c r="DD1113" s="241"/>
      <c r="DE1113" s="241"/>
      <c r="DF1113" s="241"/>
      <c r="DG1113" s="241"/>
      <c r="DH1113" s="241"/>
      <c r="DI1113" s="241"/>
      <c r="DJ1113" s="241"/>
      <c r="DK1113" s="241"/>
      <c r="DL1113" s="241"/>
      <c r="DM1113" s="241"/>
      <c r="DN1113" s="241"/>
      <c r="DO1113" s="241"/>
      <c r="DP1113" s="241"/>
      <c r="DQ1113" s="241"/>
      <c r="DR1113" s="241"/>
      <c r="DS1113" s="241"/>
      <c r="DT1113" s="241"/>
      <c r="DU1113" s="241"/>
      <c r="DV1113" s="241"/>
      <c r="DW1113" s="241"/>
      <c r="DX1113" s="241"/>
      <c r="DY1113" s="241"/>
      <c r="DZ1113" s="241"/>
      <c r="EA1113" s="241"/>
      <c r="EB1113" s="241"/>
      <c r="EC1113" s="241"/>
      <c r="ED1113" s="241"/>
      <c r="EE1113" s="241"/>
      <c r="EF1113" s="241"/>
      <c r="EG1113" s="241"/>
      <c r="EH1113" s="241"/>
      <c r="EI1113" s="241"/>
      <c r="EJ1113" s="241"/>
      <c r="EK1113" s="241"/>
      <c r="EL1113" s="241"/>
      <c r="EM1113" s="241"/>
      <c r="EN1113" s="241"/>
      <c r="EO1113" s="241"/>
      <c r="EP1113" s="241"/>
      <c r="EQ1113" s="241"/>
      <c r="ER1113" s="241"/>
      <c r="ES1113" s="241"/>
      <c r="ET1113" s="241"/>
      <c r="EU1113" s="241"/>
      <c r="EV1113" s="241"/>
      <c r="EW1113" s="241"/>
      <c r="EX1113" s="241"/>
      <c r="EY1113" s="241"/>
      <c r="EZ1113" s="241"/>
      <c r="FA1113" s="241"/>
      <c r="FB1113" s="241"/>
      <c r="FC1113" s="241"/>
      <c r="FD1113" s="241"/>
      <c r="FE1113" s="241"/>
      <c r="FF1113" s="241"/>
      <c r="FG1113" s="241"/>
      <c r="FH1113" s="241"/>
      <c r="FI1113" s="241"/>
      <c r="FJ1113" s="241"/>
      <c r="FK1113" s="241"/>
      <c r="FL1113" s="241"/>
      <c r="FM1113" s="241"/>
      <c r="FN1113" s="241"/>
      <c r="FO1113" s="241"/>
      <c r="FP1113" s="241"/>
      <c r="FQ1113" s="241"/>
      <c r="FR1113" s="241"/>
      <c r="FS1113" s="241"/>
      <c r="FT1113" s="241"/>
      <c r="FU1113" s="241"/>
      <c r="FV1113" s="241"/>
      <c r="FW1113" s="241"/>
      <c r="FX1113" s="241"/>
      <c r="FY1113" s="241"/>
      <c r="FZ1113" s="241"/>
      <c r="GA1113" s="241"/>
      <c r="GB1113" s="241"/>
      <c r="GC1113" s="241"/>
      <c r="GD1113" s="241"/>
      <c r="GE1113" s="241"/>
      <c r="GF1113" s="241"/>
      <c r="GG1113" s="241"/>
      <c r="GH1113" s="241"/>
      <c r="GI1113" s="241"/>
      <c r="GJ1113" s="241"/>
      <c r="GK1113" s="241"/>
      <c r="GL1113" s="241"/>
      <c r="GM1113" s="241"/>
      <c r="GN1113" s="241"/>
      <c r="GO1113" s="241"/>
      <c r="GP1113" s="241"/>
      <c r="GQ1113" s="241"/>
      <c r="GR1113" s="241"/>
      <c r="GS1113" s="241"/>
      <c r="GT1113" s="241"/>
      <c r="GU1113" s="241"/>
      <c r="GV1113" s="241"/>
      <c r="GW1113" s="241"/>
      <c r="GX1113" s="241"/>
      <c r="GY1113" s="241"/>
      <c r="GZ1113" s="241"/>
      <c r="HA1113" s="241"/>
      <c r="HB1113" s="241"/>
      <c r="HC1113" s="241"/>
      <c r="HD1113" s="241"/>
      <c r="HE1113" s="241"/>
      <c r="HF1113" s="241"/>
      <c r="HG1113" s="241"/>
      <c r="HH1113" s="241"/>
      <c r="HI1113" s="241"/>
      <c r="HJ1113" s="241"/>
      <c r="HK1113" s="241"/>
      <c r="HL1113" s="241"/>
      <c r="HM1113" s="241"/>
      <c r="HN1113" s="241"/>
      <c r="HO1113" s="241"/>
    </row>
    <row r="1114" spans="1:223" s="250" customFormat="1" ht="27.6" customHeight="1" x14ac:dyDescent="0.35">
      <c r="A1114" s="241"/>
      <c r="B1114" s="242"/>
      <c r="C1114" s="242"/>
      <c r="D1114" s="242"/>
      <c r="E1114" s="243"/>
      <c r="F1114" s="244"/>
      <c r="G1114" s="245"/>
      <c r="H1114" s="245"/>
      <c r="I1114" s="245"/>
      <c r="J1114" s="398"/>
      <c r="K1114" s="242"/>
      <c r="L1114" s="246"/>
      <c r="M1114" s="246"/>
      <c r="N1114" s="247"/>
      <c r="O1114" s="247"/>
      <c r="P1114" s="248"/>
      <c r="Q1114" s="248"/>
      <c r="R1114" s="295"/>
      <c r="S1114" s="295"/>
      <c r="T1114" s="295"/>
      <c r="V1114" s="251"/>
      <c r="W1114" s="251"/>
      <c r="X1114" s="252"/>
      <c r="Y1114" s="253"/>
      <c r="Z1114" s="254"/>
      <c r="AA1114" s="254"/>
      <c r="AB1114" s="255"/>
      <c r="AC1114" s="255"/>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c r="AX1114" s="241"/>
      <c r="AY1114" s="241"/>
      <c r="AZ1114" s="241"/>
      <c r="BA1114" s="241"/>
      <c r="BB1114" s="241"/>
      <c r="BC1114" s="241"/>
      <c r="BD1114" s="241"/>
      <c r="BE1114" s="241"/>
      <c r="BF1114" s="241"/>
      <c r="BG1114" s="241"/>
      <c r="BH1114" s="241"/>
      <c r="BI1114" s="241"/>
      <c r="BJ1114" s="241"/>
      <c r="BK1114" s="241"/>
      <c r="BL1114" s="241"/>
      <c r="BM1114" s="241"/>
      <c r="BN1114" s="241"/>
      <c r="BO1114" s="241"/>
      <c r="BP1114" s="241"/>
      <c r="BQ1114" s="241"/>
      <c r="BR1114" s="241"/>
      <c r="BS1114" s="241"/>
      <c r="BT1114" s="241"/>
      <c r="BU1114" s="241"/>
      <c r="BV1114" s="241"/>
      <c r="BW1114" s="241"/>
      <c r="BX1114" s="241"/>
      <c r="BY1114" s="241"/>
      <c r="BZ1114" s="241"/>
      <c r="CA1114" s="241"/>
      <c r="CB1114" s="241"/>
      <c r="CC1114" s="241"/>
      <c r="CD1114" s="241"/>
      <c r="CE1114" s="241"/>
      <c r="CF1114" s="241"/>
      <c r="CG1114" s="241"/>
      <c r="CH1114" s="241"/>
      <c r="CI1114" s="241"/>
      <c r="CJ1114" s="241"/>
      <c r="CK1114" s="241"/>
      <c r="CL1114" s="241"/>
      <c r="CM1114" s="241"/>
      <c r="CN1114" s="241"/>
      <c r="CO1114" s="241"/>
      <c r="CP1114" s="241"/>
      <c r="CQ1114" s="241"/>
      <c r="CR1114" s="241"/>
      <c r="CS1114" s="241"/>
      <c r="CT1114" s="241"/>
      <c r="CU1114" s="241"/>
      <c r="CV1114" s="241"/>
      <c r="CW1114" s="241"/>
      <c r="CX1114" s="241"/>
      <c r="CY1114" s="241"/>
      <c r="CZ1114" s="241"/>
      <c r="DA1114" s="241"/>
      <c r="DB1114" s="241"/>
      <c r="DC1114" s="241"/>
      <c r="DD1114" s="241"/>
      <c r="DE1114" s="241"/>
      <c r="DF1114" s="241"/>
      <c r="DG1114" s="241"/>
      <c r="DH1114" s="241"/>
      <c r="DI1114" s="241"/>
      <c r="DJ1114" s="241"/>
      <c r="DK1114" s="241"/>
      <c r="DL1114" s="241"/>
      <c r="DM1114" s="241"/>
      <c r="DN1114" s="241"/>
      <c r="DO1114" s="241"/>
      <c r="DP1114" s="241"/>
      <c r="DQ1114" s="241"/>
      <c r="DR1114" s="241"/>
      <c r="DS1114" s="241"/>
      <c r="DT1114" s="241"/>
      <c r="DU1114" s="241"/>
      <c r="DV1114" s="241"/>
      <c r="DW1114" s="241"/>
      <c r="DX1114" s="241"/>
      <c r="DY1114" s="241"/>
      <c r="DZ1114" s="241"/>
      <c r="EA1114" s="241"/>
      <c r="EB1114" s="241"/>
      <c r="EC1114" s="241"/>
      <c r="ED1114" s="241"/>
      <c r="EE1114" s="241"/>
      <c r="EF1114" s="241"/>
      <c r="EG1114" s="241"/>
      <c r="EH1114" s="241"/>
      <c r="EI1114" s="241"/>
      <c r="EJ1114" s="241"/>
      <c r="EK1114" s="241"/>
      <c r="EL1114" s="241"/>
      <c r="EM1114" s="241"/>
      <c r="EN1114" s="241"/>
      <c r="EO1114" s="241"/>
      <c r="EP1114" s="241"/>
      <c r="EQ1114" s="241"/>
      <c r="ER1114" s="241"/>
      <c r="ES1114" s="241"/>
      <c r="ET1114" s="241"/>
      <c r="EU1114" s="241"/>
      <c r="EV1114" s="241"/>
      <c r="EW1114" s="241"/>
      <c r="EX1114" s="241"/>
      <c r="EY1114" s="241"/>
      <c r="EZ1114" s="241"/>
      <c r="FA1114" s="241"/>
      <c r="FB1114" s="241"/>
      <c r="FC1114" s="241"/>
      <c r="FD1114" s="241"/>
      <c r="FE1114" s="241"/>
      <c r="FF1114" s="241"/>
      <c r="FG1114" s="241"/>
      <c r="FH1114" s="241"/>
      <c r="FI1114" s="241"/>
      <c r="FJ1114" s="241"/>
      <c r="FK1114" s="241"/>
      <c r="FL1114" s="241"/>
      <c r="FM1114" s="241"/>
      <c r="FN1114" s="241"/>
      <c r="FO1114" s="241"/>
      <c r="FP1114" s="241"/>
      <c r="FQ1114" s="241"/>
      <c r="FR1114" s="241"/>
      <c r="FS1114" s="241"/>
      <c r="FT1114" s="241"/>
      <c r="FU1114" s="241"/>
      <c r="FV1114" s="241"/>
      <c r="FW1114" s="241"/>
      <c r="FX1114" s="241"/>
      <c r="FY1114" s="241"/>
      <c r="FZ1114" s="241"/>
      <c r="GA1114" s="241"/>
      <c r="GB1114" s="241"/>
      <c r="GC1114" s="241"/>
      <c r="GD1114" s="241"/>
      <c r="GE1114" s="241"/>
      <c r="GF1114" s="241"/>
      <c r="GG1114" s="241"/>
      <c r="GH1114" s="241"/>
      <c r="GI1114" s="241"/>
      <c r="GJ1114" s="241"/>
      <c r="GK1114" s="241"/>
      <c r="GL1114" s="241"/>
      <c r="GM1114" s="241"/>
      <c r="GN1114" s="241"/>
      <c r="GO1114" s="241"/>
      <c r="GP1114" s="241"/>
      <c r="GQ1114" s="241"/>
      <c r="GR1114" s="241"/>
      <c r="GS1114" s="241"/>
      <c r="GT1114" s="241"/>
      <c r="GU1114" s="241"/>
      <c r="GV1114" s="241"/>
      <c r="GW1114" s="241"/>
      <c r="GX1114" s="241"/>
      <c r="GY1114" s="241"/>
      <c r="GZ1114" s="241"/>
      <c r="HA1114" s="241"/>
      <c r="HB1114" s="241"/>
      <c r="HC1114" s="241"/>
      <c r="HD1114" s="241"/>
      <c r="HE1114" s="241"/>
      <c r="HF1114" s="241"/>
      <c r="HG1114" s="241"/>
      <c r="HH1114" s="241"/>
      <c r="HI1114" s="241"/>
      <c r="HJ1114" s="241"/>
      <c r="HK1114" s="241"/>
      <c r="HL1114" s="241"/>
      <c r="HM1114" s="241"/>
      <c r="HN1114" s="241"/>
      <c r="HO1114" s="241"/>
    </row>
    <row r="1115" spans="1:223" s="250" customFormat="1" ht="27.6" customHeight="1" x14ac:dyDescent="0.35">
      <c r="A1115" s="241"/>
      <c r="B1115" s="242"/>
      <c r="C1115" s="242"/>
      <c r="D1115" s="242"/>
      <c r="E1115" s="243"/>
      <c r="F1115" s="244"/>
      <c r="G1115" s="245"/>
      <c r="H1115" s="245"/>
      <c r="I1115" s="245"/>
      <c r="J1115" s="398"/>
      <c r="K1115" s="242"/>
      <c r="L1115" s="246"/>
      <c r="M1115" s="246"/>
      <c r="N1115" s="247"/>
      <c r="O1115" s="247"/>
      <c r="P1115" s="248"/>
      <c r="Q1115" s="248"/>
      <c r="R1115" s="295"/>
      <c r="S1115" s="295"/>
      <c r="T1115" s="295"/>
      <c r="V1115" s="251"/>
      <c r="W1115" s="251"/>
      <c r="X1115" s="252"/>
      <c r="Y1115" s="253"/>
      <c r="Z1115" s="254"/>
      <c r="AA1115" s="254"/>
      <c r="AB1115" s="255"/>
      <c r="AC1115" s="255"/>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41"/>
      <c r="BD1115" s="241"/>
      <c r="BE1115" s="241"/>
      <c r="BF1115" s="241"/>
      <c r="BG1115" s="241"/>
      <c r="BH1115" s="241"/>
      <c r="BI1115" s="241"/>
      <c r="BJ1115" s="241"/>
      <c r="BK1115" s="241"/>
      <c r="BL1115" s="241"/>
      <c r="BM1115" s="241"/>
      <c r="BN1115" s="241"/>
      <c r="BO1115" s="241"/>
      <c r="BP1115" s="241"/>
      <c r="BQ1115" s="241"/>
      <c r="BR1115" s="241"/>
      <c r="BS1115" s="241"/>
      <c r="BT1115" s="241"/>
      <c r="BU1115" s="241"/>
      <c r="BV1115" s="241"/>
      <c r="BW1115" s="241"/>
      <c r="BX1115" s="241"/>
      <c r="BY1115" s="241"/>
      <c r="BZ1115" s="241"/>
      <c r="CA1115" s="241"/>
      <c r="CB1115" s="241"/>
      <c r="CC1115" s="241"/>
      <c r="CD1115" s="241"/>
      <c r="CE1115" s="241"/>
      <c r="CF1115" s="241"/>
      <c r="CG1115" s="241"/>
      <c r="CH1115" s="241"/>
      <c r="CI1115" s="241"/>
      <c r="CJ1115" s="241"/>
      <c r="CK1115" s="241"/>
      <c r="CL1115" s="241"/>
      <c r="CM1115" s="241"/>
      <c r="CN1115" s="241"/>
      <c r="CO1115" s="241"/>
      <c r="CP1115" s="241"/>
      <c r="CQ1115" s="241"/>
      <c r="CR1115" s="241"/>
      <c r="CS1115" s="241"/>
      <c r="CT1115" s="241"/>
      <c r="CU1115" s="241"/>
      <c r="CV1115" s="241"/>
      <c r="CW1115" s="241"/>
      <c r="CX1115" s="241"/>
      <c r="CY1115" s="241"/>
      <c r="CZ1115" s="241"/>
      <c r="DA1115" s="241"/>
      <c r="DB1115" s="241"/>
      <c r="DC1115" s="241"/>
      <c r="DD1115" s="241"/>
      <c r="DE1115" s="241"/>
      <c r="DF1115" s="241"/>
      <c r="DG1115" s="241"/>
      <c r="DH1115" s="241"/>
      <c r="DI1115" s="241"/>
      <c r="DJ1115" s="241"/>
      <c r="DK1115" s="241"/>
      <c r="DL1115" s="241"/>
      <c r="DM1115" s="241"/>
      <c r="DN1115" s="241"/>
      <c r="DO1115" s="241"/>
      <c r="DP1115" s="241"/>
      <c r="DQ1115" s="241"/>
      <c r="DR1115" s="241"/>
      <c r="DS1115" s="241"/>
      <c r="DT1115" s="241"/>
      <c r="DU1115" s="241"/>
      <c r="DV1115" s="241"/>
      <c r="DW1115" s="241"/>
      <c r="DX1115" s="241"/>
      <c r="DY1115" s="241"/>
      <c r="DZ1115" s="241"/>
      <c r="EA1115" s="241"/>
      <c r="EB1115" s="241"/>
      <c r="EC1115" s="241"/>
      <c r="ED1115" s="241"/>
      <c r="EE1115" s="241"/>
      <c r="EF1115" s="241"/>
      <c r="EG1115" s="241"/>
      <c r="EH1115" s="241"/>
      <c r="EI1115" s="241"/>
      <c r="EJ1115" s="241"/>
      <c r="EK1115" s="241"/>
      <c r="EL1115" s="241"/>
      <c r="EM1115" s="241"/>
      <c r="EN1115" s="241"/>
      <c r="EO1115" s="241"/>
      <c r="EP1115" s="241"/>
      <c r="EQ1115" s="241"/>
      <c r="ER1115" s="241"/>
      <c r="ES1115" s="241"/>
      <c r="ET1115" s="241"/>
      <c r="EU1115" s="241"/>
      <c r="EV1115" s="241"/>
      <c r="EW1115" s="241"/>
      <c r="EX1115" s="241"/>
      <c r="EY1115" s="241"/>
      <c r="EZ1115" s="241"/>
      <c r="FA1115" s="241"/>
      <c r="FB1115" s="241"/>
      <c r="FC1115" s="241"/>
      <c r="FD1115" s="241"/>
      <c r="FE1115" s="241"/>
      <c r="FF1115" s="241"/>
      <c r="FG1115" s="241"/>
      <c r="FH1115" s="241"/>
      <c r="FI1115" s="241"/>
      <c r="FJ1115" s="241"/>
      <c r="FK1115" s="241"/>
      <c r="FL1115" s="241"/>
      <c r="FM1115" s="241"/>
      <c r="FN1115" s="241"/>
      <c r="FO1115" s="241"/>
      <c r="FP1115" s="241"/>
      <c r="FQ1115" s="241"/>
      <c r="FR1115" s="241"/>
      <c r="FS1115" s="241"/>
      <c r="FT1115" s="241"/>
      <c r="FU1115" s="241"/>
      <c r="FV1115" s="241"/>
      <c r="FW1115" s="241"/>
      <c r="FX1115" s="241"/>
      <c r="FY1115" s="241"/>
      <c r="FZ1115" s="241"/>
      <c r="GA1115" s="241"/>
      <c r="GB1115" s="241"/>
      <c r="GC1115" s="241"/>
      <c r="GD1115" s="241"/>
      <c r="GE1115" s="241"/>
      <c r="GF1115" s="241"/>
      <c r="GG1115" s="241"/>
      <c r="GH1115" s="241"/>
      <c r="GI1115" s="241"/>
      <c r="GJ1115" s="241"/>
      <c r="GK1115" s="241"/>
      <c r="GL1115" s="241"/>
      <c r="GM1115" s="241"/>
      <c r="GN1115" s="241"/>
      <c r="GO1115" s="241"/>
      <c r="GP1115" s="241"/>
      <c r="GQ1115" s="241"/>
      <c r="GR1115" s="241"/>
      <c r="GS1115" s="241"/>
      <c r="GT1115" s="241"/>
      <c r="GU1115" s="241"/>
      <c r="GV1115" s="241"/>
      <c r="GW1115" s="241"/>
      <c r="GX1115" s="241"/>
      <c r="GY1115" s="241"/>
      <c r="GZ1115" s="241"/>
      <c r="HA1115" s="241"/>
      <c r="HB1115" s="241"/>
      <c r="HC1115" s="241"/>
      <c r="HD1115" s="241"/>
      <c r="HE1115" s="241"/>
      <c r="HF1115" s="241"/>
      <c r="HG1115" s="241"/>
      <c r="HH1115" s="241"/>
      <c r="HI1115" s="241"/>
      <c r="HJ1115" s="241"/>
      <c r="HK1115" s="241"/>
      <c r="HL1115" s="241"/>
      <c r="HM1115" s="241"/>
      <c r="HN1115" s="241"/>
      <c r="HO1115" s="241"/>
    </row>
    <row r="1116" spans="1:223" s="250" customFormat="1" ht="27.6" customHeight="1" x14ac:dyDescent="0.35">
      <c r="A1116" s="241"/>
      <c r="B1116" s="242"/>
      <c r="C1116" s="242"/>
      <c r="D1116" s="242"/>
      <c r="E1116" s="243"/>
      <c r="F1116" s="244"/>
      <c r="G1116" s="245"/>
      <c r="H1116" s="245"/>
      <c r="I1116" s="245"/>
      <c r="J1116" s="398"/>
      <c r="K1116" s="242"/>
      <c r="L1116" s="246"/>
      <c r="M1116" s="246"/>
      <c r="N1116" s="247"/>
      <c r="O1116" s="247"/>
      <c r="P1116" s="248"/>
      <c r="Q1116" s="248"/>
      <c r="R1116" s="295"/>
      <c r="S1116" s="295"/>
      <c r="T1116" s="295"/>
      <c r="V1116" s="251"/>
      <c r="W1116" s="251"/>
      <c r="X1116" s="252"/>
      <c r="Y1116" s="253"/>
      <c r="Z1116" s="254"/>
      <c r="AA1116" s="254"/>
      <c r="AB1116" s="255"/>
      <c r="AC1116" s="255"/>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c r="AX1116" s="241"/>
      <c r="AY1116" s="241"/>
      <c r="AZ1116" s="241"/>
      <c r="BA1116" s="241"/>
      <c r="BB1116" s="241"/>
      <c r="BC1116" s="241"/>
      <c r="BD1116" s="241"/>
      <c r="BE1116" s="241"/>
      <c r="BF1116" s="241"/>
      <c r="BG1116" s="241"/>
      <c r="BH1116" s="241"/>
      <c r="BI1116" s="241"/>
      <c r="BJ1116" s="241"/>
      <c r="BK1116" s="241"/>
      <c r="BL1116" s="241"/>
      <c r="BM1116" s="241"/>
      <c r="BN1116" s="241"/>
      <c r="BO1116" s="241"/>
      <c r="BP1116" s="241"/>
      <c r="BQ1116" s="241"/>
      <c r="BR1116" s="241"/>
      <c r="BS1116" s="241"/>
      <c r="BT1116" s="241"/>
      <c r="BU1116" s="241"/>
      <c r="BV1116" s="241"/>
      <c r="BW1116" s="241"/>
      <c r="BX1116" s="241"/>
      <c r="BY1116" s="241"/>
      <c r="BZ1116" s="241"/>
      <c r="CA1116" s="241"/>
      <c r="CB1116" s="241"/>
      <c r="CC1116" s="241"/>
      <c r="CD1116" s="241"/>
      <c r="CE1116" s="241"/>
      <c r="CF1116" s="241"/>
      <c r="CG1116" s="241"/>
      <c r="CH1116" s="241"/>
      <c r="CI1116" s="241"/>
      <c r="CJ1116" s="241"/>
      <c r="CK1116" s="241"/>
      <c r="CL1116" s="241"/>
      <c r="CM1116" s="241"/>
      <c r="CN1116" s="241"/>
      <c r="CO1116" s="241"/>
      <c r="CP1116" s="241"/>
      <c r="CQ1116" s="241"/>
      <c r="CR1116" s="241"/>
      <c r="CS1116" s="241"/>
      <c r="CT1116" s="241"/>
      <c r="CU1116" s="241"/>
      <c r="CV1116" s="241"/>
      <c r="CW1116" s="241"/>
      <c r="CX1116" s="241"/>
      <c r="CY1116" s="241"/>
      <c r="CZ1116" s="241"/>
      <c r="DA1116" s="241"/>
      <c r="DB1116" s="241"/>
      <c r="DC1116" s="241"/>
      <c r="DD1116" s="241"/>
      <c r="DE1116" s="241"/>
      <c r="DF1116" s="241"/>
      <c r="DG1116" s="241"/>
      <c r="DH1116" s="241"/>
      <c r="DI1116" s="241"/>
      <c r="DJ1116" s="241"/>
      <c r="DK1116" s="241"/>
      <c r="DL1116" s="241"/>
      <c r="DM1116" s="241"/>
      <c r="DN1116" s="241"/>
      <c r="DO1116" s="241"/>
      <c r="DP1116" s="241"/>
      <c r="DQ1116" s="241"/>
      <c r="DR1116" s="241"/>
      <c r="DS1116" s="241"/>
      <c r="DT1116" s="241"/>
      <c r="DU1116" s="241"/>
      <c r="DV1116" s="241"/>
      <c r="DW1116" s="241"/>
      <c r="DX1116" s="241"/>
      <c r="DY1116" s="241"/>
      <c r="DZ1116" s="241"/>
      <c r="EA1116" s="241"/>
      <c r="EB1116" s="241"/>
      <c r="EC1116" s="241"/>
      <c r="ED1116" s="241"/>
      <c r="EE1116" s="241"/>
      <c r="EF1116" s="241"/>
      <c r="EG1116" s="241"/>
      <c r="EH1116" s="241"/>
      <c r="EI1116" s="241"/>
      <c r="EJ1116" s="241"/>
      <c r="EK1116" s="241"/>
      <c r="EL1116" s="241"/>
      <c r="EM1116" s="241"/>
      <c r="EN1116" s="241"/>
      <c r="EO1116" s="241"/>
      <c r="EP1116" s="241"/>
      <c r="EQ1116" s="241"/>
      <c r="ER1116" s="241"/>
      <c r="ES1116" s="241"/>
      <c r="ET1116" s="241"/>
      <c r="EU1116" s="241"/>
      <c r="EV1116" s="241"/>
      <c r="EW1116" s="241"/>
      <c r="EX1116" s="241"/>
      <c r="EY1116" s="241"/>
      <c r="EZ1116" s="241"/>
      <c r="FA1116" s="241"/>
      <c r="FB1116" s="241"/>
      <c r="FC1116" s="241"/>
      <c r="FD1116" s="241"/>
      <c r="FE1116" s="241"/>
      <c r="FF1116" s="241"/>
      <c r="FG1116" s="241"/>
      <c r="FH1116" s="241"/>
      <c r="FI1116" s="241"/>
      <c r="FJ1116" s="241"/>
      <c r="FK1116" s="241"/>
      <c r="FL1116" s="241"/>
      <c r="FM1116" s="241"/>
      <c r="FN1116" s="241"/>
      <c r="FO1116" s="241"/>
      <c r="FP1116" s="241"/>
      <c r="FQ1116" s="241"/>
      <c r="FR1116" s="241"/>
      <c r="FS1116" s="241"/>
      <c r="FT1116" s="241"/>
      <c r="FU1116" s="241"/>
      <c r="FV1116" s="241"/>
      <c r="FW1116" s="241"/>
      <c r="FX1116" s="241"/>
      <c r="FY1116" s="241"/>
      <c r="FZ1116" s="241"/>
      <c r="GA1116" s="241"/>
      <c r="GB1116" s="241"/>
      <c r="GC1116" s="241"/>
      <c r="GD1116" s="241"/>
      <c r="GE1116" s="241"/>
      <c r="GF1116" s="241"/>
      <c r="GG1116" s="241"/>
      <c r="GH1116" s="241"/>
      <c r="GI1116" s="241"/>
      <c r="GJ1116" s="241"/>
      <c r="GK1116" s="241"/>
      <c r="GL1116" s="241"/>
      <c r="GM1116" s="241"/>
      <c r="GN1116" s="241"/>
      <c r="GO1116" s="241"/>
      <c r="GP1116" s="241"/>
      <c r="GQ1116" s="241"/>
      <c r="GR1116" s="241"/>
      <c r="GS1116" s="241"/>
      <c r="GT1116" s="241"/>
      <c r="GU1116" s="241"/>
      <c r="GV1116" s="241"/>
      <c r="GW1116" s="241"/>
      <c r="GX1116" s="241"/>
      <c r="GY1116" s="241"/>
      <c r="GZ1116" s="241"/>
      <c r="HA1116" s="241"/>
      <c r="HB1116" s="241"/>
      <c r="HC1116" s="241"/>
      <c r="HD1116" s="241"/>
      <c r="HE1116" s="241"/>
      <c r="HF1116" s="241"/>
      <c r="HG1116" s="241"/>
      <c r="HH1116" s="241"/>
      <c r="HI1116" s="241"/>
      <c r="HJ1116" s="241"/>
      <c r="HK1116" s="241"/>
      <c r="HL1116" s="241"/>
      <c r="HM1116" s="241"/>
      <c r="HN1116" s="241"/>
      <c r="HO1116" s="241"/>
    </row>
    <row r="1117" spans="1:223" s="250" customFormat="1" ht="27.6" customHeight="1" x14ac:dyDescent="0.35">
      <c r="A1117" s="241"/>
      <c r="B1117" s="242"/>
      <c r="C1117" s="242"/>
      <c r="D1117" s="242"/>
      <c r="E1117" s="243"/>
      <c r="F1117" s="244"/>
      <c r="G1117" s="245"/>
      <c r="H1117" s="245"/>
      <c r="I1117" s="245"/>
      <c r="J1117" s="398"/>
      <c r="K1117" s="242"/>
      <c r="L1117" s="246"/>
      <c r="M1117" s="246"/>
      <c r="N1117" s="247"/>
      <c r="O1117" s="247"/>
      <c r="P1117" s="248"/>
      <c r="Q1117" s="248"/>
      <c r="R1117" s="295"/>
      <c r="S1117" s="295"/>
      <c r="T1117" s="295"/>
      <c r="V1117" s="251"/>
      <c r="W1117" s="251"/>
      <c r="X1117" s="252"/>
      <c r="Y1117" s="253"/>
      <c r="Z1117" s="254"/>
      <c r="AA1117" s="254"/>
      <c r="AB1117" s="255"/>
      <c r="AC1117" s="255"/>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c r="AX1117" s="241"/>
      <c r="AY1117" s="241"/>
      <c r="AZ1117" s="241"/>
      <c r="BA1117" s="241"/>
      <c r="BB1117" s="241"/>
      <c r="BC1117" s="241"/>
      <c r="BD1117" s="241"/>
      <c r="BE1117" s="241"/>
      <c r="BF1117" s="241"/>
      <c r="BG1117" s="241"/>
      <c r="BH1117" s="241"/>
      <c r="BI1117" s="241"/>
      <c r="BJ1117" s="241"/>
      <c r="BK1117" s="241"/>
      <c r="BL1117" s="241"/>
      <c r="BM1117" s="241"/>
      <c r="BN1117" s="241"/>
      <c r="BO1117" s="241"/>
      <c r="BP1117" s="241"/>
      <c r="BQ1117" s="241"/>
      <c r="BR1117" s="241"/>
      <c r="BS1117" s="241"/>
      <c r="BT1117" s="241"/>
      <c r="BU1117" s="241"/>
      <c r="BV1117" s="241"/>
      <c r="BW1117" s="241"/>
      <c r="BX1117" s="241"/>
      <c r="BY1117" s="241"/>
      <c r="BZ1117" s="241"/>
      <c r="CA1117" s="241"/>
      <c r="CB1117" s="241"/>
      <c r="CC1117" s="241"/>
      <c r="CD1117" s="241"/>
      <c r="CE1117" s="241"/>
      <c r="CF1117" s="241"/>
      <c r="CG1117" s="241"/>
      <c r="CH1117" s="241"/>
      <c r="CI1117" s="241"/>
      <c r="CJ1117" s="241"/>
      <c r="CK1117" s="241"/>
      <c r="CL1117" s="241"/>
      <c r="CM1117" s="241"/>
      <c r="CN1117" s="241"/>
      <c r="CO1117" s="241"/>
      <c r="CP1117" s="241"/>
      <c r="CQ1117" s="241"/>
      <c r="CR1117" s="241"/>
      <c r="CS1117" s="241"/>
      <c r="CT1117" s="241"/>
      <c r="CU1117" s="241"/>
      <c r="CV1117" s="241"/>
      <c r="CW1117" s="241"/>
      <c r="CX1117" s="241"/>
      <c r="CY1117" s="241"/>
      <c r="CZ1117" s="241"/>
      <c r="DA1117" s="241"/>
      <c r="DB1117" s="241"/>
      <c r="DC1117" s="241"/>
      <c r="DD1117" s="241"/>
      <c r="DE1117" s="241"/>
      <c r="DF1117" s="241"/>
      <c r="DG1117" s="241"/>
      <c r="DH1117" s="241"/>
      <c r="DI1117" s="241"/>
      <c r="DJ1117" s="241"/>
      <c r="DK1117" s="241"/>
      <c r="DL1117" s="241"/>
      <c r="DM1117" s="241"/>
      <c r="DN1117" s="241"/>
      <c r="DO1117" s="241"/>
      <c r="DP1117" s="241"/>
      <c r="DQ1117" s="241"/>
      <c r="DR1117" s="241"/>
      <c r="DS1117" s="241"/>
      <c r="DT1117" s="241"/>
      <c r="DU1117" s="241"/>
      <c r="DV1117" s="241"/>
      <c r="DW1117" s="241"/>
      <c r="DX1117" s="241"/>
      <c r="DY1117" s="241"/>
      <c r="DZ1117" s="241"/>
      <c r="EA1117" s="241"/>
      <c r="EB1117" s="241"/>
      <c r="EC1117" s="241"/>
      <c r="ED1117" s="241"/>
      <c r="EE1117" s="241"/>
      <c r="EF1117" s="241"/>
      <c r="EG1117" s="241"/>
      <c r="EH1117" s="241"/>
      <c r="EI1117" s="241"/>
      <c r="EJ1117" s="241"/>
      <c r="EK1117" s="241"/>
      <c r="EL1117" s="241"/>
      <c r="EM1117" s="241"/>
      <c r="EN1117" s="241"/>
      <c r="EO1117" s="241"/>
      <c r="EP1117" s="241"/>
      <c r="EQ1117" s="241"/>
      <c r="ER1117" s="241"/>
      <c r="ES1117" s="241"/>
      <c r="ET1117" s="241"/>
      <c r="EU1117" s="241"/>
      <c r="EV1117" s="241"/>
      <c r="EW1117" s="241"/>
      <c r="EX1117" s="241"/>
      <c r="EY1117" s="241"/>
      <c r="EZ1117" s="241"/>
      <c r="FA1117" s="241"/>
      <c r="FB1117" s="241"/>
      <c r="FC1117" s="241"/>
      <c r="FD1117" s="241"/>
      <c r="FE1117" s="241"/>
      <c r="FF1117" s="241"/>
      <c r="FG1117" s="241"/>
      <c r="FH1117" s="241"/>
      <c r="FI1117" s="241"/>
      <c r="FJ1117" s="241"/>
      <c r="FK1117" s="241"/>
      <c r="FL1117" s="241"/>
      <c r="FM1117" s="241"/>
      <c r="FN1117" s="241"/>
      <c r="FO1117" s="241"/>
      <c r="FP1117" s="241"/>
      <c r="FQ1117" s="241"/>
      <c r="FR1117" s="241"/>
      <c r="FS1117" s="241"/>
      <c r="FT1117" s="241"/>
      <c r="FU1117" s="241"/>
      <c r="FV1117" s="241"/>
      <c r="FW1117" s="241"/>
      <c r="FX1117" s="241"/>
      <c r="FY1117" s="241"/>
      <c r="FZ1117" s="241"/>
      <c r="GA1117" s="241"/>
      <c r="GB1117" s="241"/>
      <c r="GC1117" s="241"/>
      <c r="GD1117" s="241"/>
      <c r="GE1117" s="241"/>
      <c r="GF1117" s="241"/>
      <c r="GG1117" s="241"/>
      <c r="GH1117" s="241"/>
      <c r="GI1117" s="241"/>
      <c r="GJ1117" s="241"/>
      <c r="GK1117" s="241"/>
      <c r="GL1117" s="241"/>
      <c r="GM1117" s="241"/>
      <c r="GN1117" s="241"/>
      <c r="GO1117" s="241"/>
      <c r="GP1117" s="241"/>
      <c r="GQ1117" s="241"/>
      <c r="GR1117" s="241"/>
      <c r="GS1117" s="241"/>
      <c r="GT1117" s="241"/>
      <c r="GU1117" s="241"/>
      <c r="GV1117" s="241"/>
      <c r="GW1117" s="241"/>
      <c r="GX1117" s="241"/>
      <c r="GY1117" s="241"/>
      <c r="GZ1117" s="241"/>
      <c r="HA1117" s="241"/>
      <c r="HB1117" s="241"/>
      <c r="HC1117" s="241"/>
      <c r="HD1117" s="241"/>
      <c r="HE1117" s="241"/>
      <c r="HF1117" s="241"/>
      <c r="HG1117" s="241"/>
      <c r="HH1117" s="241"/>
      <c r="HI1117" s="241"/>
      <c r="HJ1117" s="241"/>
      <c r="HK1117" s="241"/>
      <c r="HL1117" s="241"/>
      <c r="HM1117" s="241"/>
      <c r="HN1117" s="241"/>
      <c r="HO1117" s="241"/>
    </row>
    <row r="1118" spans="1:223" s="250" customFormat="1" ht="27.6" customHeight="1" x14ac:dyDescent="0.35">
      <c r="A1118" s="241"/>
      <c r="B1118" s="242"/>
      <c r="C1118" s="242"/>
      <c r="D1118" s="242"/>
      <c r="E1118" s="243"/>
      <c r="F1118" s="244"/>
      <c r="G1118" s="245"/>
      <c r="H1118" s="245"/>
      <c r="I1118" s="245"/>
      <c r="J1118" s="398"/>
      <c r="K1118" s="242"/>
      <c r="L1118" s="246"/>
      <c r="M1118" s="246"/>
      <c r="N1118" s="247"/>
      <c r="O1118" s="247"/>
      <c r="P1118" s="248"/>
      <c r="Q1118" s="248"/>
      <c r="R1118" s="295"/>
      <c r="S1118" s="295"/>
      <c r="T1118" s="295"/>
      <c r="V1118" s="251"/>
      <c r="W1118" s="251"/>
      <c r="X1118" s="252"/>
      <c r="Y1118" s="253"/>
      <c r="Z1118" s="254"/>
      <c r="AA1118" s="254"/>
      <c r="AB1118" s="255"/>
      <c r="AC1118" s="255"/>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c r="AX1118" s="241"/>
      <c r="AY1118" s="241"/>
      <c r="AZ1118" s="241"/>
      <c r="BA1118" s="241"/>
      <c r="BB1118" s="241"/>
      <c r="BC1118" s="241"/>
      <c r="BD1118" s="241"/>
      <c r="BE1118" s="241"/>
      <c r="BF1118" s="241"/>
      <c r="BG1118" s="241"/>
      <c r="BH1118" s="241"/>
      <c r="BI1118" s="241"/>
      <c r="BJ1118" s="241"/>
      <c r="BK1118" s="241"/>
      <c r="BL1118" s="241"/>
      <c r="BM1118" s="241"/>
      <c r="BN1118" s="241"/>
      <c r="BO1118" s="241"/>
      <c r="BP1118" s="241"/>
      <c r="BQ1118" s="241"/>
      <c r="BR1118" s="241"/>
      <c r="BS1118" s="241"/>
      <c r="BT1118" s="241"/>
      <c r="BU1118" s="241"/>
      <c r="BV1118" s="241"/>
      <c r="BW1118" s="241"/>
      <c r="BX1118" s="241"/>
      <c r="BY1118" s="241"/>
      <c r="BZ1118" s="241"/>
      <c r="CA1118" s="241"/>
      <c r="CB1118" s="241"/>
      <c r="CC1118" s="241"/>
      <c r="CD1118" s="241"/>
      <c r="CE1118" s="241"/>
      <c r="CF1118" s="241"/>
      <c r="CG1118" s="241"/>
      <c r="CH1118" s="241"/>
      <c r="CI1118" s="241"/>
      <c r="CJ1118" s="241"/>
      <c r="CK1118" s="241"/>
      <c r="CL1118" s="241"/>
      <c r="CM1118" s="241"/>
      <c r="CN1118" s="241"/>
      <c r="CO1118" s="241"/>
      <c r="CP1118" s="241"/>
      <c r="CQ1118" s="241"/>
      <c r="CR1118" s="241"/>
      <c r="CS1118" s="241"/>
      <c r="CT1118" s="241"/>
      <c r="CU1118" s="241"/>
      <c r="CV1118" s="241"/>
      <c r="CW1118" s="241"/>
      <c r="CX1118" s="241"/>
      <c r="CY1118" s="241"/>
      <c r="CZ1118" s="241"/>
      <c r="DA1118" s="241"/>
      <c r="DB1118" s="241"/>
      <c r="DC1118" s="241"/>
      <c r="DD1118" s="241"/>
      <c r="DE1118" s="241"/>
      <c r="DF1118" s="241"/>
      <c r="DG1118" s="241"/>
      <c r="DH1118" s="241"/>
      <c r="DI1118" s="241"/>
      <c r="DJ1118" s="241"/>
      <c r="DK1118" s="241"/>
      <c r="DL1118" s="241"/>
      <c r="DM1118" s="241"/>
      <c r="DN1118" s="241"/>
      <c r="DO1118" s="241"/>
      <c r="DP1118" s="241"/>
      <c r="DQ1118" s="241"/>
      <c r="DR1118" s="241"/>
      <c r="DS1118" s="241"/>
      <c r="DT1118" s="241"/>
      <c r="DU1118" s="241"/>
      <c r="DV1118" s="241"/>
      <c r="DW1118" s="241"/>
      <c r="DX1118" s="241"/>
      <c r="DY1118" s="241"/>
      <c r="DZ1118" s="241"/>
      <c r="EA1118" s="241"/>
      <c r="EB1118" s="241"/>
      <c r="EC1118" s="241"/>
      <c r="ED1118" s="241"/>
      <c r="EE1118" s="241"/>
      <c r="EF1118" s="241"/>
      <c r="EG1118" s="241"/>
      <c r="EH1118" s="241"/>
      <c r="EI1118" s="241"/>
      <c r="EJ1118" s="241"/>
      <c r="EK1118" s="241"/>
      <c r="EL1118" s="241"/>
      <c r="EM1118" s="241"/>
      <c r="EN1118" s="241"/>
      <c r="EO1118" s="241"/>
      <c r="EP1118" s="241"/>
      <c r="EQ1118" s="241"/>
      <c r="ER1118" s="241"/>
      <c r="ES1118" s="241"/>
      <c r="ET1118" s="241"/>
      <c r="EU1118" s="241"/>
      <c r="EV1118" s="241"/>
      <c r="EW1118" s="241"/>
      <c r="EX1118" s="241"/>
      <c r="EY1118" s="241"/>
      <c r="EZ1118" s="241"/>
      <c r="FA1118" s="241"/>
      <c r="FB1118" s="241"/>
      <c r="FC1118" s="241"/>
      <c r="FD1118" s="241"/>
      <c r="FE1118" s="241"/>
      <c r="FF1118" s="241"/>
      <c r="FG1118" s="241"/>
      <c r="FH1118" s="241"/>
      <c r="FI1118" s="241"/>
      <c r="FJ1118" s="241"/>
      <c r="FK1118" s="241"/>
      <c r="FL1118" s="241"/>
      <c r="FM1118" s="241"/>
      <c r="FN1118" s="241"/>
      <c r="FO1118" s="241"/>
      <c r="FP1118" s="241"/>
      <c r="FQ1118" s="241"/>
      <c r="FR1118" s="241"/>
      <c r="FS1118" s="241"/>
      <c r="FT1118" s="241"/>
      <c r="FU1118" s="241"/>
      <c r="FV1118" s="241"/>
      <c r="FW1118" s="241"/>
      <c r="FX1118" s="241"/>
      <c r="FY1118" s="241"/>
      <c r="FZ1118" s="241"/>
      <c r="GA1118" s="241"/>
      <c r="GB1118" s="241"/>
      <c r="GC1118" s="241"/>
      <c r="GD1118" s="241"/>
      <c r="GE1118" s="241"/>
      <c r="GF1118" s="241"/>
      <c r="GG1118" s="241"/>
      <c r="GH1118" s="241"/>
      <c r="GI1118" s="241"/>
      <c r="GJ1118" s="241"/>
      <c r="GK1118" s="241"/>
      <c r="GL1118" s="241"/>
      <c r="GM1118" s="241"/>
      <c r="GN1118" s="241"/>
      <c r="GO1118" s="241"/>
      <c r="GP1118" s="241"/>
      <c r="GQ1118" s="241"/>
      <c r="GR1118" s="241"/>
      <c r="GS1118" s="241"/>
      <c r="GT1118" s="241"/>
      <c r="GU1118" s="241"/>
      <c r="GV1118" s="241"/>
      <c r="GW1118" s="241"/>
      <c r="GX1118" s="241"/>
      <c r="GY1118" s="241"/>
      <c r="GZ1118" s="241"/>
      <c r="HA1118" s="241"/>
      <c r="HB1118" s="241"/>
      <c r="HC1118" s="241"/>
      <c r="HD1118" s="241"/>
      <c r="HE1118" s="241"/>
      <c r="HF1118" s="241"/>
      <c r="HG1118" s="241"/>
      <c r="HH1118" s="241"/>
      <c r="HI1118" s="241"/>
      <c r="HJ1118" s="241"/>
      <c r="HK1118" s="241"/>
      <c r="HL1118" s="241"/>
      <c r="HM1118" s="241"/>
      <c r="HN1118" s="241"/>
      <c r="HO1118" s="241"/>
    </row>
    <row r="1119" spans="1:223" s="250" customFormat="1" ht="27.6" customHeight="1" x14ac:dyDescent="0.35">
      <c r="A1119" s="241"/>
      <c r="B1119" s="242"/>
      <c r="C1119" s="242"/>
      <c r="D1119" s="242"/>
      <c r="E1119" s="243"/>
      <c r="F1119" s="244"/>
      <c r="G1119" s="245"/>
      <c r="H1119" s="245"/>
      <c r="I1119" s="245"/>
      <c r="J1119" s="398"/>
      <c r="K1119" s="242"/>
      <c r="L1119" s="246"/>
      <c r="M1119" s="246"/>
      <c r="N1119" s="247"/>
      <c r="O1119" s="247"/>
      <c r="P1119" s="248"/>
      <c r="Q1119" s="248"/>
      <c r="R1119" s="295"/>
      <c r="S1119" s="295"/>
      <c r="T1119" s="295"/>
      <c r="V1119" s="251"/>
      <c r="W1119" s="251"/>
      <c r="X1119" s="252"/>
      <c r="Y1119" s="253"/>
      <c r="Z1119" s="254"/>
      <c r="AA1119" s="254"/>
      <c r="AB1119" s="255"/>
      <c r="AC1119" s="255"/>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s="241"/>
      <c r="BC1119" s="241"/>
      <c r="BD1119" s="241"/>
      <c r="BE1119" s="241"/>
      <c r="BF1119" s="241"/>
      <c r="BG1119" s="241"/>
      <c r="BH1119" s="241"/>
      <c r="BI1119" s="241"/>
      <c r="BJ1119" s="241"/>
      <c r="BK1119" s="241"/>
      <c r="BL1119" s="241"/>
      <c r="BM1119" s="241"/>
      <c r="BN1119" s="241"/>
      <c r="BO1119" s="241"/>
      <c r="BP1119" s="241"/>
      <c r="BQ1119" s="241"/>
      <c r="BR1119" s="241"/>
      <c r="BS1119" s="241"/>
      <c r="BT1119" s="241"/>
      <c r="BU1119" s="241"/>
      <c r="BV1119" s="241"/>
      <c r="BW1119" s="241"/>
      <c r="BX1119" s="241"/>
      <c r="BY1119" s="241"/>
      <c r="BZ1119" s="241"/>
      <c r="CA1119" s="241"/>
      <c r="CB1119" s="241"/>
      <c r="CC1119" s="241"/>
      <c r="CD1119" s="241"/>
      <c r="CE1119" s="241"/>
      <c r="CF1119" s="241"/>
      <c r="CG1119" s="241"/>
      <c r="CH1119" s="241"/>
      <c r="CI1119" s="241"/>
      <c r="CJ1119" s="241"/>
      <c r="CK1119" s="241"/>
      <c r="CL1119" s="241"/>
      <c r="CM1119" s="241"/>
      <c r="CN1119" s="241"/>
      <c r="CO1119" s="241"/>
      <c r="CP1119" s="241"/>
      <c r="CQ1119" s="241"/>
      <c r="CR1119" s="241"/>
      <c r="CS1119" s="241"/>
      <c r="CT1119" s="241"/>
      <c r="CU1119" s="241"/>
      <c r="CV1119" s="241"/>
      <c r="CW1119" s="241"/>
      <c r="CX1119" s="241"/>
      <c r="CY1119" s="241"/>
      <c r="CZ1119" s="241"/>
      <c r="DA1119" s="241"/>
      <c r="DB1119" s="241"/>
      <c r="DC1119" s="241"/>
      <c r="DD1119" s="241"/>
      <c r="DE1119" s="241"/>
      <c r="DF1119" s="241"/>
      <c r="DG1119" s="241"/>
      <c r="DH1119" s="241"/>
      <c r="DI1119" s="241"/>
      <c r="DJ1119" s="241"/>
      <c r="DK1119" s="241"/>
      <c r="DL1119" s="241"/>
      <c r="DM1119" s="241"/>
      <c r="DN1119" s="241"/>
      <c r="DO1119" s="241"/>
      <c r="DP1119" s="241"/>
      <c r="DQ1119" s="241"/>
      <c r="DR1119" s="241"/>
      <c r="DS1119" s="241"/>
      <c r="DT1119" s="241"/>
      <c r="DU1119" s="241"/>
      <c r="DV1119" s="241"/>
      <c r="DW1119" s="241"/>
      <c r="DX1119" s="241"/>
      <c r="DY1119" s="241"/>
      <c r="DZ1119" s="241"/>
      <c r="EA1119" s="241"/>
      <c r="EB1119" s="241"/>
      <c r="EC1119" s="241"/>
      <c r="ED1119" s="241"/>
      <c r="EE1119" s="241"/>
      <c r="EF1119" s="241"/>
      <c r="EG1119" s="241"/>
      <c r="EH1119" s="241"/>
      <c r="EI1119" s="241"/>
      <c r="EJ1119" s="241"/>
      <c r="EK1119" s="241"/>
      <c r="EL1119" s="241"/>
      <c r="EM1119" s="241"/>
      <c r="EN1119" s="241"/>
      <c r="EO1119" s="241"/>
      <c r="EP1119" s="241"/>
      <c r="EQ1119" s="241"/>
      <c r="ER1119" s="241"/>
      <c r="ES1119" s="241"/>
      <c r="ET1119" s="241"/>
      <c r="EU1119" s="241"/>
      <c r="EV1119" s="241"/>
      <c r="EW1119" s="241"/>
      <c r="EX1119" s="241"/>
      <c r="EY1119" s="241"/>
      <c r="EZ1119" s="241"/>
      <c r="FA1119" s="241"/>
      <c r="FB1119" s="241"/>
      <c r="FC1119" s="241"/>
      <c r="FD1119" s="241"/>
      <c r="FE1119" s="241"/>
      <c r="FF1119" s="241"/>
      <c r="FG1119" s="241"/>
      <c r="FH1119" s="241"/>
      <c r="FI1119" s="241"/>
      <c r="FJ1119" s="241"/>
      <c r="FK1119" s="241"/>
      <c r="FL1119" s="241"/>
      <c r="FM1119" s="241"/>
      <c r="FN1119" s="241"/>
      <c r="FO1119" s="241"/>
      <c r="FP1119" s="241"/>
      <c r="FQ1119" s="241"/>
      <c r="FR1119" s="241"/>
      <c r="FS1119" s="241"/>
      <c r="FT1119" s="241"/>
      <c r="FU1119" s="241"/>
      <c r="FV1119" s="241"/>
      <c r="FW1119" s="241"/>
      <c r="FX1119" s="241"/>
      <c r="FY1119" s="241"/>
      <c r="FZ1119" s="241"/>
      <c r="GA1119" s="241"/>
      <c r="GB1119" s="241"/>
      <c r="GC1119" s="241"/>
      <c r="GD1119" s="241"/>
      <c r="GE1119" s="241"/>
      <c r="GF1119" s="241"/>
      <c r="GG1119" s="241"/>
      <c r="GH1119" s="241"/>
      <c r="GI1119" s="241"/>
      <c r="GJ1119" s="241"/>
      <c r="GK1119" s="241"/>
      <c r="GL1119" s="241"/>
      <c r="GM1119" s="241"/>
      <c r="GN1119" s="241"/>
      <c r="GO1119" s="241"/>
      <c r="GP1119" s="241"/>
      <c r="GQ1119" s="241"/>
      <c r="GR1119" s="241"/>
      <c r="GS1119" s="241"/>
      <c r="GT1119" s="241"/>
      <c r="GU1119" s="241"/>
      <c r="GV1119" s="241"/>
      <c r="GW1119" s="241"/>
      <c r="GX1119" s="241"/>
      <c r="GY1119" s="241"/>
      <c r="GZ1119" s="241"/>
      <c r="HA1119" s="241"/>
      <c r="HB1119" s="241"/>
      <c r="HC1119" s="241"/>
      <c r="HD1119" s="241"/>
      <c r="HE1119" s="241"/>
      <c r="HF1119" s="241"/>
      <c r="HG1119" s="241"/>
      <c r="HH1119" s="241"/>
      <c r="HI1119" s="241"/>
      <c r="HJ1119" s="241"/>
      <c r="HK1119" s="241"/>
      <c r="HL1119" s="241"/>
      <c r="HM1119" s="241"/>
      <c r="HN1119" s="241"/>
      <c r="HO1119" s="241"/>
    </row>
    <row r="1120" spans="1:223" s="250" customFormat="1" ht="27.6" customHeight="1" x14ac:dyDescent="0.35">
      <c r="A1120" s="241"/>
      <c r="B1120" s="242"/>
      <c r="C1120" s="242"/>
      <c r="D1120" s="242"/>
      <c r="E1120" s="243"/>
      <c r="F1120" s="244"/>
      <c r="G1120" s="245"/>
      <c r="H1120" s="245"/>
      <c r="I1120" s="245"/>
      <c r="J1120" s="398"/>
      <c r="K1120" s="242"/>
      <c r="L1120" s="246"/>
      <c r="M1120" s="246"/>
      <c r="N1120" s="247"/>
      <c r="O1120" s="247"/>
      <c r="P1120" s="248"/>
      <c r="Q1120" s="248"/>
      <c r="R1120" s="295"/>
      <c r="S1120" s="295"/>
      <c r="T1120" s="295"/>
      <c r="V1120" s="251"/>
      <c r="W1120" s="251"/>
      <c r="X1120" s="252"/>
      <c r="Y1120" s="253"/>
      <c r="Z1120" s="254"/>
      <c r="AA1120" s="254"/>
      <c r="AB1120" s="255"/>
      <c r="AC1120" s="255"/>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s="241"/>
      <c r="BC1120" s="241"/>
      <c r="BD1120" s="241"/>
      <c r="BE1120" s="241"/>
      <c r="BF1120" s="241"/>
      <c r="BG1120" s="241"/>
      <c r="BH1120" s="241"/>
      <c r="BI1120" s="241"/>
      <c r="BJ1120" s="241"/>
      <c r="BK1120" s="241"/>
      <c r="BL1120" s="241"/>
      <c r="BM1120" s="241"/>
      <c r="BN1120" s="241"/>
      <c r="BO1120" s="241"/>
      <c r="BP1120" s="241"/>
      <c r="BQ1120" s="241"/>
      <c r="BR1120" s="241"/>
      <c r="BS1120" s="241"/>
      <c r="BT1120" s="241"/>
      <c r="BU1120" s="241"/>
      <c r="BV1120" s="241"/>
      <c r="BW1120" s="241"/>
      <c r="BX1120" s="241"/>
      <c r="BY1120" s="241"/>
      <c r="BZ1120" s="241"/>
      <c r="CA1120" s="241"/>
      <c r="CB1120" s="241"/>
      <c r="CC1120" s="241"/>
      <c r="CD1120" s="241"/>
      <c r="CE1120" s="241"/>
      <c r="CF1120" s="241"/>
      <c r="CG1120" s="241"/>
      <c r="CH1120" s="241"/>
      <c r="CI1120" s="241"/>
      <c r="CJ1120" s="241"/>
      <c r="CK1120" s="241"/>
      <c r="CL1120" s="241"/>
      <c r="CM1120" s="241"/>
      <c r="CN1120" s="241"/>
      <c r="CO1120" s="241"/>
      <c r="CP1120" s="241"/>
      <c r="CQ1120" s="241"/>
      <c r="CR1120" s="241"/>
      <c r="CS1120" s="241"/>
      <c r="CT1120" s="241"/>
      <c r="CU1120" s="241"/>
      <c r="CV1120" s="241"/>
      <c r="CW1120" s="241"/>
      <c r="CX1120" s="241"/>
      <c r="CY1120" s="241"/>
      <c r="CZ1120" s="241"/>
      <c r="DA1120" s="241"/>
      <c r="DB1120" s="241"/>
      <c r="DC1120" s="241"/>
      <c r="DD1120" s="241"/>
      <c r="DE1120" s="241"/>
      <c r="DF1120" s="241"/>
      <c r="DG1120" s="241"/>
      <c r="DH1120" s="241"/>
      <c r="DI1120" s="241"/>
      <c r="DJ1120" s="241"/>
      <c r="DK1120" s="241"/>
      <c r="DL1120" s="241"/>
      <c r="DM1120" s="241"/>
      <c r="DN1120" s="241"/>
      <c r="DO1120" s="241"/>
      <c r="DP1120" s="241"/>
      <c r="DQ1120" s="241"/>
      <c r="DR1120" s="241"/>
      <c r="DS1120" s="241"/>
      <c r="DT1120" s="241"/>
      <c r="DU1120" s="241"/>
      <c r="DV1120" s="241"/>
      <c r="DW1120" s="241"/>
      <c r="DX1120" s="241"/>
      <c r="DY1120" s="241"/>
      <c r="DZ1120" s="241"/>
      <c r="EA1120" s="241"/>
      <c r="EB1120" s="241"/>
      <c r="EC1120" s="241"/>
      <c r="ED1120" s="241"/>
      <c r="EE1120" s="241"/>
      <c r="EF1120" s="241"/>
      <c r="EG1120" s="241"/>
      <c r="EH1120" s="241"/>
      <c r="EI1120" s="241"/>
      <c r="EJ1120" s="241"/>
      <c r="EK1120" s="241"/>
      <c r="EL1120" s="241"/>
      <c r="EM1120" s="241"/>
      <c r="EN1120" s="241"/>
      <c r="EO1120" s="241"/>
      <c r="EP1120" s="241"/>
      <c r="EQ1120" s="241"/>
      <c r="ER1120" s="241"/>
      <c r="ES1120" s="241"/>
      <c r="ET1120" s="241"/>
      <c r="EU1120" s="241"/>
      <c r="EV1120" s="241"/>
      <c r="EW1120" s="241"/>
      <c r="EX1120" s="241"/>
      <c r="EY1120" s="241"/>
      <c r="EZ1120" s="241"/>
      <c r="FA1120" s="241"/>
      <c r="FB1120" s="241"/>
      <c r="FC1120" s="241"/>
      <c r="FD1120" s="241"/>
      <c r="FE1120" s="241"/>
      <c r="FF1120" s="241"/>
      <c r="FG1120" s="241"/>
      <c r="FH1120" s="241"/>
      <c r="FI1120" s="241"/>
      <c r="FJ1120" s="241"/>
      <c r="FK1120" s="241"/>
      <c r="FL1120" s="241"/>
      <c r="FM1120" s="241"/>
      <c r="FN1120" s="241"/>
      <c r="FO1120" s="241"/>
      <c r="FP1120" s="241"/>
      <c r="FQ1120" s="241"/>
      <c r="FR1120" s="241"/>
      <c r="FS1120" s="241"/>
      <c r="FT1120" s="241"/>
      <c r="FU1120" s="241"/>
      <c r="FV1120" s="241"/>
      <c r="FW1120" s="241"/>
      <c r="FX1120" s="241"/>
      <c r="FY1120" s="241"/>
      <c r="FZ1120" s="241"/>
      <c r="GA1120" s="241"/>
      <c r="GB1120" s="241"/>
      <c r="GC1120" s="241"/>
      <c r="GD1120" s="241"/>
      <c r="GE1120" s="241"/>
      <c r="GF1120" s="241"/>
      <c r="GG1120" s="241"/>
      <c r="GH1120" s="241"/>
      <c r="GI1120" s="241"/>
      <c r="GJ1120" s="241"/>
      <c r="GK1120" s="241"/>
      <c r="GL1120" s="241"/>
      <c r="GM1120" s="241"/>
      <c r="GN1120" s="241"/>
      <c r="GO1120" s="241"/>
      <c r="GP1120" s="241"/>
      <c r="GQ1120" s="241"/>
      <c r="GR1120" s="241"/>
      <c r="GS1120" s="241"/>
      <c r="GT1120" s="241"/>
      <c r="GU1120" s="241"/>
      <c r="GV1120" s="241"/>
      <c r="GW1120" s="241"/>
      <c r="GX1120" s="241"/>
      <c r="GY1120" s="241"/>
      <c r="GZ1120" s="241"/>
      <c r="HA1120" s="241"/>
      <c r="HB1120" s="241"/>
      <c r="HC1120" s="241"/>
      <c r="HD1120" s="241"/>
      <c r="HE1120" s="241"/>
      <c r="HF1120" s="241"/>
      <c r="HG1120" s="241"/>
      <c r="HH1120" s="241"/>
      <c r="HI1120" s="241"/>
      <c r="HJ1120" s="241"/>
      <c r="HK1120" s="241"/>
      <c r="HL1120" s="241"/>
      <c r="HM1120" s="241"/>
      <c r="HN1120" s="241"/>
      <c r="HO1120" s="241"/>
    </row>
    <row r="1121" spans="1:223" s="250" customFormat="1" ht="27.6" customHeight="1" x14ac:dyDescent="0.35">
      <c r="A1121" s="241"/>
      <c r="B1121" s="242"/>
      <c r="C1121" s="242"/>
      <c r="D1121" s="242"/>
      <c r="E1121" s="243"/>
      <c r="F1121" s="244"/>
      <c r="G1121" s="245"/>
      <c r="H1121" s="245"/>
      <c r="I1121" s="245"/>
      <c r="J1121" s="398"/>
      <c r="K1121" s="242"/>
      <c r="L1121" s="246"/>
      <c r="M1121" s="246"/>
      <c r="N1121" s="247"/>
      <c r="O1121" s="247"/>
      <c r="P1121" s="248"/>
      <c r="Q1121" s="248"/>
      <c r="R1121" s="295"/>
      <c r="S1121" s="295"/>
      <c r="T1121" s="295"/>
      <c r="V1121" s="251"/>
      <c r="W1121" s="251"/>
      <c r="X1121" s="252"/>
      <c r="Y1121" s="253"/>
      <c r="Z1121" s="254"/>
      <c r="AA1121" s="254"/>
      <c r="AB1121" s="255"/>
      <c r="AC1121" s="255"/>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c r="AX1121" s="241"/>
      <c r="AY1121" s="241"/>
      <c r="AZ1121" s="241"/>
      <c r="BA1121" s="241"/>
      <c r="BB1121" s="241"/>
      <c r="BC1121" s="241"/>
      <c r="BD1121" s="241"/>
      <c r="BE1121" s="241"/>
      <c r="BF1121" s="241"/>
      <c r="BG1121" s="241"/>
      <c r="BH1121" s="241"/>
      <c r="BI1121" s="241"/>
      <c r="BJ1121" s="241"/>
      <c r="BK1121" s="241"/>
      <c r="BL1121" s="241"/>
      <c r="BM1121" s="241"/>
      <c r="BN1121" s="241"/>
      <c r="BO1121" s="241"/>
      <c r="BP1121" s="241"/>
      <c r="BQ1121" s="241"/>
      <c r="BR1121" s="241"/>
      <c r="BS1121" s="241"/>
      <c r="BT1121" s="241"/>
      <c r="BU1121" s="241"/>
      <c r="BV1121" s="241"/>
      <c r="BW1121" s="241"/>
      <c r="BX1121" s="241"/>
      <c r="BY1121" s="241"/>
      <c r="BZ1121" s="241"/>
      <c r="CA1121" s="241"/>
      <c r="CB1121" s="241"/>
      <c r="CC1121" s="241"/>
      <c r="CD1121" s="241"/>
      <c r="CE1121" s="241"/>
      <c r="CF1121" s="241"/>
      <c r="CG1121" s="241"/>
      <c r="CH1121" s="241"/>
      <c r="CI1121" s="241"/>
      <c r="CJ1121" s="241"/>
      <c r="CK1121" s="241"/>
      <c r="CL1121" s="241"/>
      <c r="CM1121" s="241"/>
      <c r="CN1121" s="241"/>
      <c r="CO1121" s="241"/>
      <c r="CP1121" s="241"/>
      <c r="CQ1121" s="241"/>
      <c r="CR1121" s="241"/>
      <c r="CS1121" s="241"/>
      <c r="CT1121" s="241"/>
      <c r="CU1121" s="241"/>
      <c r="CV1121" s="241"/>
      <c r="CW1121" s="241"/>
      <c r="CX1121" s="241"/>
      <c r="CY1121" s="241"/>
      <c r="CZ1121" s="241"/>
      <c r="DA1121" s="241"/>
      <c r="DB1121" s="241"/>
      <c r="DC1121" s="241"/>
      <c r="DD1121" s="241"/>
      <c r="DE1121" s="241"/>
      <c r="DF1121" s="241"/>
      <c r="DG1121" s="241"/>
      <c r="DH1121" s="241"/>
      <c r="DI1121" s="241"/>
      <c r="DJ1121" s="241"/>
      <c r="DK1121" s="241"/>
      <c r="DL1121" s="241"/>
      <c r="DM1121" s="241"/>
      <c r="DN1121" s="241"/>
      <c r="DO1121" s="241"/>
      <c r="DP1121" s="241"/>
      <c r="DQ1121" s="241"/>
      <c r="DR1121" s="241"/>
      <c r="DS1121" s="241"/>
      <c r="DT1121" s="241"/>
      <c r="DU1121" s="241"/>
      <c r="DV1121" s="241"/>
      <c r="DW1121" s="241"/>
      <c r="DX1121" s="241"/>
      <c r="DY1121" s="241"/>
      <c r="DZ1121" s="241"/>
      <c r="EA1121" s="241"/>
      <c r="EB1121" s="241"/>
      <c r="EC1121" s="241"/>
      <c r="ED1121" s="241"/>
      <c r="EE1121" s="241"/>
      <c r="EF1121" s="241"/>
      <c r="EG1121" s="241"/>
      <c r="EH1121" s="241"/>
      <c r="EI1121" s="241"/>
      <c r="EJ1121" s="241"/>
      <c r="EK1121" s="241"/>
      <c r="EL1121" s="241"/>
      <c r="EM1121" s="241"/>
      <c r="EN1121" s="241"/>
      <c r="EO1121" s="241"/>
      <c r="EP1121" s="241"/>
      <c r="EQ1121" s="241"/>
      <c r="ER1121" s="241"/>
      <c r="ES1121" s="241"/>
      <c r="ET1121" s="241"/>
      <c r="EU1121" s="241"/>
      <c r="EV1121" s="241"/>
      <c r="EW1121" s="241"/>
      <c r="EX1121" s="241"/>
      <c r="EY1121" s="241"/>
      <c r="EZ1121" s="241"/>
      <c r="FA1121" s="241"/>
      <c r="FB1121" s="241"/>
      <c r="FC1121" s="241"/>
      <c r="FD1121" s="241"/>
      <c r="FE1121" s="241"/>
      <c r="FF1121" s="241"/>
      <c r="FG1121" s="241"/>
      <c r="FH1121" s="241"/>
      <c r="FI1121" s="241"/>
      <c r="FJ1121" s="241"/>
      <c r="FK1121" s="241"/>
      <c r="FL1121" s="241"/>
      <c r="FM1121" s="241"/>
      <c r="FN1121" s="241"/>
      <c r="FO1121" s="241"/>
      <c r="FP1121" s="241"/>
      <c r="FQ1121" s="241"/>
      <c r="FR1121" s="241"/>
      <c r="FS1121" s="241"/>
      <c r="FT1121" s="241"/>
      <c r="FU1121" s="241"/>
      <c r="FV1121" s="241"/>
      <c r="FW1121" s="241"/>
      <c r="FX1121" s="241"/>
      <c r="FY1121" s="241"/>
      <c r="FZ1121" s="241"/>
      <c r="GA1121" s="241"/>
      <c r="GB1121" s="241"/>
      <c r="GC1121" s="241"/>
      <c r="GD1121" s="241"/>
      <c r="GE1121" s="241"/>
      <c r="GF1121" s="241"/>
      <c r="GG1121" s="241"/>
      <c r="GH1121" s="241"/>
      <c r="GI1121" s="241"/>
      <c r="GJ1121" s="241"/>
      <c r="GK1121" s="241"/>
      <c r="GL1121" s="241"/>
      <c r="GM1121" s="241"/>
      <c r="GN1121" s="241"/>
      <c r="GO1121" s="241"/>
      <c r="GP1121" s="241"/>
      <c r="GQ1121" s="241"/>
      <c r="GR1121" s="241"/>
      <c r="GS1121" s="241"/>
      <c r="GT1121" s="241"/>
      <c r="GU1121" s="241"/>
      <c r="GV1121" s="241"/>
      <c r="GW1121" s="241"/>
      <c r="GX1121" s="241"/>
      <c r="GY1121" s="241"/>
      <c r="GZ1121" s="241"/>
      <c r="HA1121" s="241"/>
      <c r="HB1121" s="241"/>
      <c r="HC1121" s="241"/>
      <c r="HD1121" s="241"/>
      <c r="HE1121" s="241"/>
      <c r="HF1121" s="241"/>
      <c r="HG1121" s="241"/>
      <c r="HH1121" s="241"/>
      <c r="HI1121" s="241"/>
      <c r="HJ1121" s="241"/>
      <c r="HK1121" s="241"/>
      <c r="HL1121" s="241"/>
      <c r="HM1121" s="241"/>
      <c r="HN1121" s="241"/>
      <c r="HO1121" s="241"/>
    </row>
    <row r="1122" spans="1:223" s="250" customFormat="1" ht="27.6" customHeight="1" x14ac:dyDescent="0.35">
      <c r="A1122" s="241"/>
      <c r="B1122" s="242"/>
      <c r="C1122" s="242"/>
      <c r="D1122" s="242"/>
      <c r="E1122" s="243"/>
      <c r="F1122" s="244"/>
      <c r="G1122" s="245"/>
      <c r="H1122" s="245"/>
      <c r="I1122" s="245"/>
      <c r="J1122" s="309"/>
      <c r="K1122" s="242"/>
      <c r="L1122" s="246"/>
      <c r="M1122" s="246"/>
      <c r="N1122" s="247"/>
      <c r="O1122" s="247"/>
      <c r="P1122" s="248"/>
      <c r="Q1122" s="248"/>
      <c r="R1122" s="295"/>
      <c r="S1122" s="295"/>
      <c r="T1122" s="295"/>
      <c r="V1122" s="251"/>
      <c r="W1122" s="251"/>
      <c r="X1122" s="252"/>
      <c r="Y1122" s="253"/>
      <c r="Z1122" s="254"/>
      <c r="AA1122" s="254"/>
      <c r="AB1122" s="255"/>
      <c r="AC1122" s="255"/>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c r="AX1122" s="241"/>
      <c r="AY1122" s="241"/>
      <c r="AZ1122" s="241"/>
      <c r="BA1122" s="241"/>
      <c r="BB1122" s="241"/>
      <c r="BC1122" s="241"/>
      <c r="BD1122" s="241"/>
      <c r="BE1122" s="241"/>
      <c r="BF1122" s="241"/>
      <c r="BG1122" s="241"/>
      <c r="BH1122" s="241"/>
      <c r="BI1122" s="241"/>
      <c r="BJ1122" s="241"/>
      <c r="BK1122" s="241"/>
      <c r="BL1122" s="241"/>
      <c r="BM1122" s="241"/>
      <c r="BN1122" s="241"/>
      <c r="BO1122" s="241"/>
      <c r="BP1122" s="241"/>
      <c r="BQ1122" s="241"/>
      <c r="BR1122" s="241"/>
      <c r="BS1122" s="241"/>
      <c r="BT1122" s="241"/>
      <c r="BU1122" s="241"/>
      <c r="BV1122" s="241"/>
      <c r="BW1122" s="241"/>
      <c r="BX1122" s="241"/>
      <c r="BY1122" s="241"/>
      <c r="BZ1122" s="241"/>
      <c r="CA1122" s="241"/>
      <c r="CB1122" s="241"/>
      <c r="CC1122" s="241"/>
      <c r="CD1122" s="241"/>
      <c r="CE1122" s="241"/>
      <c r="CF1122" s="241"/>
      <c r="CG1122" s="241"/>
      <c r="CH1122" s="241"/>
      <c r="CI1122" s="241"/>
      <c r="CJ1122" s="241"/>
      <c r="CK1122" s="241"/>
      <c r="CL1122" s="241"/>
      <c r="CM1122" s="241"/>
      <c r="CN1122" s="241"/>
      <c r="CO1122" s="241"/>
      <c r="CP1122" s="241"/>
      <c r="CQ1122" s="241"/>
      <c r="CR1122" s="241"/>
      <c r="CS1122" s="241"/>
      <c r="CT1122" s="241"/>
      <c r="CU1122" s="241"/>
      <c r="CV1122" s="241"/>
      <c r="CW1122" s="241"/>
      <c r="CX1122" s="241"/>
      <c r="CY1122" s="241"/>
      <c r="CZ1122" s="241"/>
      <c r="DA1122" s="241"/>
      <c r="DB1122" s="241"/>
      <c r="DC1122" s="241"/>
      <c r="DD1122" s="241"/>
      <c r="DE1122" s="241"/>
      <c r="DF1122" s="241"/>
      <c r="DG1122" s="241"/>
      <c r="DH1122" s="241"/>
      <c r="DI1122" s="241"/>
      <c r="DJ1122" s="241"/>
      <c r="DK1122" s="241"/>
      <c r="DL1122" s="241"/>
      <c r="DM1122" s="241"/>
      <c r="DN1122" s="241"/>
      <c r="DO1122" s="241"/>
      <c r="DP1122" s="241"/>
      <c r="DQ1122" s="241"/>
      <c r="DR1122" s="241"/>
      <c r="DS1122" s="241"/>
      <c r="DT1122" s="241"/>
      <c r="DU1122" s="241"/>
      <c r="DV1122" s="241"/>
      <c r="DW1122" s="241"/>
      <c r="DX1122" s="241"/>
      <c r="DY1122" s="241"/>
      <c r="DZ1122" s="241"/>
      <c r="EA1122" s="241"/>
      <c r="EB1122" s="241"/>
      <c r="EC1122" s="241"/>
      <c r="ED1122" s="241"/>
      <c r="EE1122" s="241"/>
      <c r="EF1122" s="241"/>
      <c r="EG1122" s="241"/>
      <c r="EH1122" s="241"/>
      <c r="EI1122" s="241"/>
      <c r="EJ1122" s="241"/>
      <c r="EK1122" s="241"/>
      <c r="EL1122" s="241"/>
      <c r="EM1122" s="241"/>
      <c r="EN1122" s="241"/>
      <c r="EO1122" s="241"/>
      <c r="EP1122" s="241"/>
      <c r="EQ1122" s="241"/>
      <c r="ER1122" s="241"/>
      <c r="ES1122" s="241"/>
      <c r="ET1122" s="241"/>
      <c r="EU1122" s="241"/>
      <c r="EV1122" s="241"/>
      <c r="EW1122" s="241"/>
      <c r="EX1122" s="241"/>
      <c r="EY1122" s="241"/>
      <c r="EZ1122" s="241"/>
      <c r="FA1122" s="241"/>
      <c r="FB1122" s="241"/>
      <c r="FC1122" s="241"/>
      <c r="FD1122" s="241"/>
      <c r="FE1122" s="241"/>
      <c r="FF1122" s="241"/>
      <c r="FG1122" s="241"/>
      <c r="FH1122" s="241"/>
      <c r="FI1122" s="241"/>
      <c r="FJ1122" s="241"/>
      <c r="FK1122" s="241"/>
      <c r="FL1122" s="241"/>
      <c r="FM1122" s="241"/>
      <c r="FN1122" s="241"/>
      <c r="FO1122" s="241"/>
      <c r="FP1122" s="241"/>
      <c r="FQ1122" s="241"/>
      <c r="FR1122" s="241"/>
      <c r="FS1122" s="241"/>
      <c r="FT1122" s="241"/>
      <c r="FU1122" s="241"/>
      <c r="FV1122" s="241"/>
      <c r="FW1122" s="241"/>
      <c r="FX1122" s="241"/>
      <c r="FY1122" s="241"/>
      <c r="FZ1122" s="241"/>
      <c r="GA1122" s="241"/>
      <c r="GB1122" s="241"/>
      <c r="GC1122" s="241"/>
      <c r="GD1122" s="241"/>
      <c r="GE1122" s="241"/>
      <c r="GF1122" s="241"/>
      <c r="GG1122" s="241"/>
      <c r="GH1122" s="241"/>
      <c r="GI1122" s="241"/>
      <c r="GJ1122" s="241"/>
      <c r="GK1122" s="241"/>
      <c r="GL1122" s="241"/>
      <c r="GM1122" s="241"/>
      <c r="GN1122" s="241"/>
      <c r="GO1122" s="241"/>
      <c r="GP1122" s="241"/>
      <c r="GQ1122" s="241"/>
      <c r="GR1122" s="241"/>
      <c r="GS1122" s="241"/>
      <c r="GT1122" s="241"/>
      <c r="GU1122" s="241"/>
      <c r="GV1122" s="241"/>
      <c r="GW1122" s="241"/>
      <c r="GX1122" s="241"/>
      <c r="GY1122" s="241"/>
      <c r="GZ1122" s="241"/>
      <c r="HA1122" s="241"/>
      <c r="HB1122" s="241"/>
      <c r="HC1122" s="241"/>
      <c r="HD1122" s="241"/>
      <c r="HE1122" s="241"/>
      <c r="HF1122" s="241"/>
      <c r="HG1122" s="241"/>
      <c r="HH1122" s="241"/>
      <c r="HI1122" s="241"/>
      <c r="HJ1122" s="241"/>
      <c r="HK1122" s="241"/>
      <c r="HL1122" s="241"/>
      <c r="HM1122" s="241"/>
      <c r="HN1122" s="241"/>
      <c r="HO1122" s="241"/>
    </row>
    <row r="1123" spans="1:223" s="250" customFormat="1" ht="27.6" customHeight="1" x14ac:dyDescent="0.35">
      <c r="A1123" s="241"/>
      <c r="B1123" s="242"/>
      <c r="C1123" s="242"/>
      <c r="D1123" s="242"/>
      <c r="E1123" s="243"/>
      <c r="F1123" s="244"/>
      <c r="G1123" s="245"/>
      <c r="H1123" s="245"/>
      <c r="I1123" s="245"/>
      <c r="J1123" s="295"/>
      <c r="K1123" s="242"/>
      <c r="L1123" s="246"/>
      <c r="M1123" s="246"/>
      <c r="N1123" s="247"/>
      <c r="O1123" s="247"/>
      <c r="P1123" s="248"/>
      <c r="Q1123" s="248"/>
      <c r="R1123" s="295"/>
      <c r="S1123" s="295"/>
      <c r="T1123" s="295"/>
      <c r="V1123" s="251"/>
      <c r="W1123" s="251"/>
      <c r="X1123" s="252"/>
      <c r="Y1123" s="253"/>
      <c r="Z1123" s="254"/>
      <c r="AA1123" s="254"/>
      <c r="AB1123" s="255"/>
      <c r="AC1123" s="255"/>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c r="AX1123" s="241"/>
      <c r="AY1123" s="241"/>
      <c r="AZ1123" s="241"/>
      <c r="BA1123" s="241"/>
      <c r="BB1123" s="241"/>
      <c r="BC1123" s="241"/>
      <c r="BD1123" s="241"/>
      <c r="BE1123" s="241"/>
      <c r="BF1123" s="241"/>
      <c r="BG1123" s="241"/>
      <c r="BH1123" s="241"/>
      <c r="BI1123" s="241"/>
      <c r="BJ1123" s="241"/>
      <c r="BK1123" s="241"/>
      <c r="BL1123" s="241"/>
      <c r="BM1123" s="241"/>
      <c r="BN1123" s="241"/>
      <c r="BO1123" s="241"/>
      <c r="BP1123" s="241"/>
      <c r="BQ1123" s="241"/>
      <c r="BR1123" s="241"/>
      <c r="BS1123" s="241"/>
      <c r="BT1123" s="241"/>
      <c r="BU1123" s="241"/>
      <c r="BV1123" s="241"/>
      <c r="BW1123" s="241"/>
      <c r="BX1123" s="241"/>
      <c r="BY1123" s="241"/>
      <c r="BZ1123" s="241"/>
      <c r="CA1123" s="241"/>
      <c r="CB1123" s="241"/>
      <c r="CC1123" s="241"/>
      <c r="CD1123" s="241"/>
      <c r="CE1123" s="241"/>
      <c r="CF1123" s="241"/>
      <c r="CG1123" s="241"/>
      <c r="CH1123" s="241"/>
      <c r="CI1123" s="241"/>
      <c r="CJ1123" s="241"/>
      <c r="CK1123" s="241"/>
      <c r="CL1123" s="241"/>
      <c r="CM1123" s="241"/>
      <c r="CN1123" s="241"/>
      <c r="CO1123" s="241"/>
      <c r="CP1123" s="241"/>
      <c r="CQ1123" s="241"/>
      <c r="CR1123" s="241"/>
      <c r="CS1123" s="241"/>
      <c r="CT1123" s="241"/>
      <c r="CU1123" s="241"/>
      <c r="CV1123" s="241"/>
      <c r="CW1123" s="241"/>
      <c r="CX1123" s="241"/>
      <c r="CY1123" s="241"/>
      <c r="CZ1123" s="241"/>
      <c r="DA1123" s="241"/>
      <c r="DB1123" s="241"/>
      <c r="DC1123" s="241"/>
      <c r="DD1123" s="241"/>
      <c r="DE1123" s="241"/>
      <c r="DF1123" s="241"/>
      <c r="DG1123" s="241"/>
      <c r="DH1123" s="241"/>
      <c r="DI1123" s="241"/>
      <c r="DJ1123" s="241"/>
      <c r="DK1123" s="241"/>
      <c r="DL1123" s="241"/>
      <c r="DM1123" s="241"/>
      <c r="DN1123" s="241"/>
      <c r="DO1123" s="241"/>
      <c r="DP1123" s="241"/>
      <c r="DQ1123" s="241"/>
      <c r="DR1123" s="241"/>
      <c r="DS1123" s="241"/>
      <c r="DT1123" s="241"/>
      <c r="DU1123" s="241"/>
      <c r="DV1123" s="241"/>
      <c r="DW1123" s="241"/>
      <c r="DX1123" s="241"/>
      <c r="DY1123" s="241"/>
      <c r="DZ1123" s="241"/>
      <c r="EA1123" s="241"/>
      <c r="EB1123" s="241"/>
      <c r="EC1123" s="241"/>
      <c r="ED1123" s="241"/>
      <c r="EE1123" s="241"/>
      <c r="EF1123" s="241"/>
      <c r="EG1123" s="241"/>
      <c r="EH1123" s="241"/>
      <c r="EI1123" s="241"/>
      <c r="EJ1123" s="241"/>
      <c r="EK1123" s="241"/>
      <c r="EL1123" s="241"/>
      <c r="EM1123" s="241"/>
      <c r="EN1123" s="241"/>
      <c r="EO1123" s="241"/>
      <c r="EP1123" s="241"/>
      <c r="EQ1123" s="241"/>
      <c r="ER1123" s="241"/>
      <c r="ES1123" s="241"/>
      <c r="ET1123" s="241"/>
      <c r="EU1123" s="241"/>
      <c r="EV1123" s="241"/>
      <c r="EW1123" s="241"/>
      <c r="EX1123" s="241"/>
      <c r="EY1123" s="241"/>
      <c r="EZ1123" s="241"/>
      <c r="FA1123" s="241"/>
      <c r="FB1123" s="241"/>
      <c r="FC1123" s="241"/>
      <c r="FD1123" s="241"/>
      <c r="FE1123" s="241"/>
      <c r="FF1123" s="241"/>
      <c r="FG1123" s="241"/>
      <c r="FH1123" s="241"/>
      <c r="FI1123" s="241"/>
      <c r="FJ1123" s="241"/>
      <c r="FK1123" s="241"/>
      <c r="FL1123" s="241"/>
      <c r="FM1123" s="241"/>
      <c r="FN1123" s="241"/>
      <c r="FO1123" s="241"/>
      <c r="FP1123" s="241"/>
      <c r="FQ1123" s="241"/>
      <c r="FR1123" s="241"/>
      <c r="FS1123" s="241"/>
      <c r="FT1123" s="241"/>
      <c r="FU1123" s="241"/>
      <c r="FV1123" s="241"/>
      <c r="FW1123" s="241"/>
      <c r="FX1123" s="241"/>
      <c r="FY1123" s="241"/>
      <c r="FZ1123" s="241"/>
      <c r="GA1123" s="241"/>
      <c r="GB1123" s="241"/>
      <c r="GC1123" s="241"/>
      <c r="GD1123" s="241"/>
      <c r="GE1123" s="241"/>
      <c r="GF1123" s="241"/>
      <c r="GG1123" s="241"/>
      <c r="GH1123" s="241"/>
      <c r="GI1123" s="241"/>
      <c r="GJ1123" s="241"/>
      <c r="GK1123" s="241"/>
      <c r="GL1123" s="241"/>
      <c r="GM1123" s="241"/>
      <c r="GN1123" s="241"/>
      <c r="GO1123" s="241"/>
      <c r="GP1123" s="241"/>
      <c r="GQ1123" s="241"/>
      <c r="GR1123" s="241"/>
      <c r="GS1123" s="241"/>
      <c r="GT1123" s="241"/>
      <c r="GU1123" s="241"/>
      <c r="GV1123" s="241"/>
      <c r="GW1123" s="241"/>
      <c r="GX1123" s="241"/>
      <c r="GY1123" s="241"/>
      <c r="GZ1123" s="241"/>
      <c r="HA1123" s="241"/>
      <c r="HB1123" s="241"/>
      <c r="HC1123" s="241"/>
      <c r="HD1123" s="241"/>
      <c r="HE1123" s="241"/>
      <c r="HF1123" s="241"/>
      <c r="HG1123" s="241"/>
      <c r="HH1123" s="241"/>
      <c r="HI1123" s="241"/>
      <c r="HJ1123" s="241"/>
      <c r="HK1123" s="241"/>
      <c r="HL1123" s="241"/>
      <c r="HM1123" s="241"/>
      <c r="HN1123" s="241"/>
      <c r="HO1123" s="241"/>
    </row>
    <row r="1124" spans="1:223" s="250" customFormat="1" ht="27.6" customHeight="1" x14ac:dyDescent="0.35">
      <c r="A1124" s="241"/>
      <c r="B1124" s="242"/>
      <c r="C1124" s="242"/>
      <c r="D1124" s="242"/>
      <c r="E1124" s="243"/>
      <c r="F1124" s="244"/>
      <c r="G1124" s="245"/>
      <c r="H1124" s="245"/>
      <c r="I1124" s="245"/>
      <c r="J1124" s="295"/>
      <c r="K1124" s="242"/>
      <c r="L1124" s="246"/>
      <c r="M1124" s="246"/>
      <c r="N1124" s="247"/>
      <c r="O1124" s="247"/>
      <c r="P1124" s="248"/>
      <c r="Q1124" s="248"/>
      <c r="R1124" s="295"/>
      <c r="S1124" s="295"/>
      <c r="T1124" s="295"/>
      <c r="V1124" s="251"/>
      <c r="W1124" s="251"/>
      <c r="X1124" s="252"/>
      <c r="Y1124" s="253"/>
      <c r="Z1124" s="254"/>
      <c r="AA1124" s="254"/>
      <c r="AB1124" s="255"/>
      <c r="AC1124" s="255"/>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c r="AX1124" s="241"/>
      <c r="AY1124" s="241"/>
      <c r="AZ1124" s="241"/>
      <c r="BA1124" s="241"/>
      <c r="BB1124" s="241"/>
      <c r="BC1124" s="241"/>
      <c r="BD1124" s="241"/>
      <c r="BE1124" s="241"/>
      <c r="BF1124" s="241"/>
      <c r="BG1124" s="241"/>
      <c r="BH1124" s="241"/>
      <c r="BI1124" s="241"/>
      <c r="BJ1124" s="241"/>
      <c r="BK1124" s="241"/>
      <c r="BL1124" s="241"/>
      <c r="BM1124" s="241"/>
      <c r="BN1124" s="241"/>
      <c r="BO1124" s="241"/>
      <c r="BP1124" s="241"/>
      <c r="BQ1124" s="241"/>
      <c r="BR1124" s="241"/>
      <c r="BS1124" s="241"/>
      <c r="BT1124" s="241"/>
      <c r="BU1124" s="241"/>
      <c r="BV1124" s="241"/>
      <c r="BW1124" s="241"/>
      <c r="BX1124" s="241"/>
      <c r="BY1124" s="241"/>
      <c r="BZ1124" s="241"/>
      <c r="CA1124" s="241"/>
      <c r="CB1124" s="241"/>
      <c r="CC1124" s="241"/>
      <c r="CD1124" s="241"/>
      <c r="CE1124" s="241"/>
      <c r="CF1124" s="241"/>
      <c r="CG1124" s="241"/>
      <c r="CH1124" s="241"/>
      <c r="CI1124" s="241"/>
      <c r="CJ1124" s="241"/>
      <c r="CK1124" s="241"/>
      <c r="CL1124" s="241"/>
      <c r="CM1124" s="241"/>
      <c r="CN1124" s="241"/>
      <c r="CO1124" s="241"/>
      <c r="CP1124" s="241"/>
      <c r="CQ1124" s="241"/>
      <c r="CR1124" s="241"/>
      <c r="CS1124" s="241"/>
      <c r="CT1124" s="241"/>
      <c r="CU1124" s="241"/>
      <c r="CV1124" s="241"/>
      <c r="CW1124" s="241"/>
      <c r="CX1124" s="241"/>
      <c r="CY1124" s="241"/>
      <c r="CZ1124" s="241"/>
      <c r="DA1124" s="241"/>
      <c r="DB1124" s="241"/>
      <c r="DC1124" s="241"/>
      <c r="DD1124" s="241"/>
      <c r="DE1124" s="241"/>
      <c r="DF1124" s="241"/>
      <c r="DG1124" s="241"/>
      <c r="DH1124" s="241"/>
      <c r="DI1124" s="241"/>
      <c r="DJ1124" s="241"/>
      <c r="DK1124" s="241"/>
      <c r="DL1124" s="241"/>
      <c r="DM1124" s="241"/>
      <c r="DN1124" s="241"/>
      <c r="DO1124" s="241"/>
      <c r="DP1124" s="241"/>
      <c r="DQ1124" s="241"/>
      <c r="DR1124" s="241"/>
      <c r="DS1124" s="241"/>
      <c r="DT1124" s="241"/>
      <c r="DU1124" s="241"/>
      <c r="DV1124" s="241"/>
      <c r="DW1124" s="241"/>
      <c r="DX1124" s="241"/>
      <c r="DY1124" s="241"/>
      <c r="DZ1124" s="241"/>
      <c r="EA1124" s="241"/>
      <c r="EB1124" s="241"/>
      <c r="EC1124" s="241"/>
      <c r="ED1124" s="241"/>
      <c r="EE1124" s="241"/>
      <c r="EF1124" s="241"/>
      <c r="EG1124" s="241"/>
      <c r="EH1124" s="241"/>
      <c r="EI1124" s="241"/>
      <c r="EJ1124" s="241"/>
      <c r="EK1124" s="241"/>
      <c r="EL1124" s="241"/>
      <c r="EM1124" s="241"/>
      <c r="EN1124" s="241"/>
      <c r="EO1124" s="241"/>
      <c r="EP1124" s="241"/>
      <c r="EQ1124" s="241"/>
      <c r="ER1124" s="241"/>
      <c r="ES1124" s="241"/>
      <c r="ET1124" s="241"/>
      <c r="EU1124" s="241"/>
      <c r="EV1124" s="241"/>
      <c r="EW1124" s="241"/>
      <c r="EX1124" s="241"/>
      <c r="EY1124" s="241"/>
      <c r="EZ1124" s="241"/>
      <c r="FA1124" s="241"/>
      <c r="FB1124" s="241"/>
      <c r="FC1124" s="241"/>
      <c r="FD1124" s="241"/>
      <c r="FE1124" s="241"/>
      <c r="FF1124" s="241"/>
      <c r="FG1124" s="241"/>
      <c r="FH1124" s="241"/>
      <c r="FI1124" s="241"/>
      <c r="FJ1124" s="241"/>
      <c r="FK1124" s="241"/>
      <c r="FL1124" s="241"/>
      <c r="FM1124" s="241"/>
      <c r="FN1124" s="241"/>
      <c r="FO1124" s="241"/>
      <c r="FP1124" s="241"/>
      <c r="FQ1124" s="241"/>
      <c r="FR1124" s="241"/>
      <c r="FS1124" s="241"/>
      <c r="FT1124" s="241"/>
      <c r="FU1124" s="241"/>
      <c r="FV1124" s="241"/>
      <c r="FW1124" s="241"/>
      <c r="FX1124" s="241"/>
      <c r="FY1124" s="241"/>
      <c r="FZ1124" s="241"/>
      <c r="GA1124" s="241"/>
      <c r="GB1124" s="241"/>
      <c r="GC1124" s="241"/>
      <c r="GD1124" s="241"/>
      <c r="GE1124" s="241"/>
      <c r="GF1124" s="241"/>
      <c r="GG1124" s="241"/>
      <c r="GH1124" s="241"/>
      <c r="GI1124" s="241"/>
      <c r="GJ1124" s="241"/>
      <c r="GK1124" s="241"/>
      <c r="GL1124" s="241"/>
      <c r="GM1124" s="241"/>
      <c r="GN1124" s="241"/>
      <c r="GO1124" s="241"/>
      <c r="GP1124" s="241"/>
      <c r="GQ1124" s="241"/>
      <c r="GR1124" s="241"/>
      <c r="GS1124" s="241"/>
      <c r="GT1124" s="241"/>
      <c r="GU1124" s="241"/>
      <c r="GV1124" s="241"/>
      <c r="GW1124" s="241"/>
      <c r="GX1124" s="241"/>
      <c r="GY1124" s="241"/>
      <c r="GZ1124" s="241"/>
      <c r="HA1124" s="241"/>
      <c r="HB1124" s="241"/>
      <c r="HC1124" s="241"/>
      <c r="HD1124" s="241"/>
      <c r="HE1124" s="241"/>
      <c r="HF1124" s="241"/>
      <c r="HG1124" s="241"/>
      <c r="HH1124" s="241"/>
      <c r="HI1124" s="241"/>
      <c r="HJ1124" s="241"/>
      <c r="HK1124" s="241"/>
      <c r="HL1124" s="241"/>
      <c r="HM1124" s="241"/>
      <c r="HN1124" s="241"/>
      <c r="HO1124" s="241"/>
    </row>
    <row r="1125" spans="1:223" s="250" customFormat="1" ht="27.6" customHeight="1" x14ac:dyDescent="0.35">
      <c r="A1125" s="241"/>
      <c r="B1125" s="242"/>
      <c r="C1125" s="242"/>
      <c r="D1125" s="242"/>
      <c r="E1125" s="243"/>
      <c r="F1125" s="244"/>
      <c r="G1125" s="245"/>
      <c r="H1125" s="245"/>
      <c r="I1125" s="245"/>
      <c r="J1125" s="295"/>
      <c r="K1125" s="242"/>
      <c r="L1125" s="246"/>
      <c r="M1125" s="246"/>
      <c r="N1125" s="247"/>
      <c r="O1125" s="247"/>
      <c r="P1125" s="248"/>
      <c r="Q1125" s="248"/>
      <c r="R1125" s="295"/>
      <c r="S1125" s="295"/>
      <c r="T1125" s="295"/>
      <c r="V1125" s="251"/>
      <c r="W1125" s="251"/>
      <c r="X1125" s="252"/>
      <c r="Y1125" s="253"/>
      <c r="Z1125" s="254"/>
      <c r="AA1125" s="254"/>
      <c r="AB1125" s="255"/>
      <c r="AC1125" s="255"/>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1"/>
      <c r="BA1125" s="241"/>
      <c r="BB1125" s="241"/>
      <c r="BC1125" s="241"/>
      <c r="BD1125" s="241"/>
      <c r="BE1125" s="241"/>
      <c r="BF1125" s="241"/>
      <c r="BG1125" s="241"/>
      <c r="BH1125" s="241"/>
      <c r="BI1125" s="241"/>
      <c r="BJ1125" s="241"/>
      <c r="BK1125" s="241"/>
      <c r="BL1125" s="241"/>
      <c r="BM1125" s="241"/>
      <c r="BN1125" s="241"/>
      <c r="BO1125" s="241"/>
      <c r="BP1125" s="241"/>
      <c r="BQ1125" s="241"/>
      <c r="BR1125" s="241"/>
      <c r="BS1125" s="241"/>
      <c r="BT1125" s="241"/>
      <c r="BU1125" s="241"/>
      <c r="BV1125" s="241"/>
      <c r="BW1125" s="241"/>
      <c r="BX1125" s="241"/>
      <c r="BY1125" s="241"/>
      <c r="BZ1125" s="241"/>
      <c r="CA1125" s="241"/>
      <c r="CB1125" s="241"/>
      <c r="CC1125" s="241"/>
      <c r="CD1125" s="241"/>
      <c r="CE1125" s="241"/>
      <c r="CF1125" s="241"/>
      <c r="CG1125" s="241"/>
      <c r="CH1125" s="241"/>
      <c r="CI1125" s="241"/>
      <c r="CJ1125" s="241"/>
      <c r="CK1125" s="241"/>
      <c r="CL1125" s="241"/>
      <c r="CM1125" s="241"/>
      <c r="CN1125" s="241"/>
      <c r="CO1125" s="241"/>
      <c r="CP1125" s="241"/>
      <c r="CQ1125" s="241"/>
      <c r="CR1125" s="241"/>
      <c r="CS1125" s="241"/>
      <c r="CT1125" s="241"/>
      <c r="CU1125" s="241"/>
      <c r="CV1125" s="241"/>
      <c r="CW1125" s="241"/>
      <c r="CX1125" s="241"/>
      <c r="CY1125" s="241"/>
      <c r="CZ1125" s="241"/>
      <c r="DA1125" s="241"/>
      <c r="DB1125" s="241"/>
      <c r="DC1125" s="241"/>
      <c r="DD1125" s="241"/>
      <c r="DE1125" s="241"/>
      <c r="DF1125" s="241"/>
      <c r="DG1125" s="241"/>
      <c r="DH1125" s="241"/>
      <c r="DI1125" s="241"/>
      <c r="DJ1125" s="241"/>
      <c r="DK1125" s="241"/>
      <c r="DL1125" s="241"/>
      <c r="DM1125" s="241"/>
      <c r="DN1125" s="241"/>
      <c r="DO1125" s="241"/>
      <c r="DP1125" s="241"/>
      <c r="DQ1125" s="241"/>
      <c r="DR1125" s="241"/>
      <c r="DS1125" s="241"/>
      <c r="DT1125" s="241"/>
      <c r="DU1125" s="241"/>
      <c r="DV1125" s="241"/>
      <c r="DW1125" s="241"/>
      <c r="DX1125" s="241"/>
      <c r="DY1125" s="241"/>
      <c r="DZ1125" s="241"/>
      <c r="EA1125" s="241"/>
      <c r="EB1125" s="241"/>
      <c r="EC1125" s="241"/>
      <c r="ED1125" s="241"/>
      <c r="EE1125" s="241"/>
      <c r="EF1125" s="241"/>
      <c r="EG1125" s="241"/>
      <c r="EH1125" s="241"/>
      <c r="EI1125" s="241"/>
      <c r="EJ1125" s="241"/>
      <c r="EK1125" s="241"/>
      <c r="EL1125" s="241"/>
      <c r="EM1125" s="241"/>
      <c r="EN1125" s="241"/>
      <c r="EO1125" s="241"/>
      <c r="EP1125" s="241"/>
      <c r="EQ1125" s="241"/>
      <c r="ER1125" s="241"/>
      <c r="ES1125" s="241"/>
      <c r="ET1125" s="241"/>
      <c r="EU1125" s="241"/>
      <c r="EV1125" s="241"/>
      <c r="EW1125" s="241"/>
      <c r="EX1125" s="241"/>
      <c r="EY1125" s="241"/>
      <c r="EZ1125" s="241"/>
      <c r="FA1125" s="241"/>
      <c r="FB1125" s="241"/>
      <c r="FC1125" s="241"/>
      <c r="FD1125" s="241"/>
      <c r="FE1125" s="241"/>
      <c r="FF1125" s="241"/>
      <c r="FG1125" s="241"/>
      <c r="FH1125" s="241"/>
      <c r="FI1125" s="241"/>
      <c r="FJ1125" s="241"/>
      <c r="FK1125" s="241"/>
      <c r="FL1125" s="241"/>
      <c r="FM1125" s="241"/>
      <c r="FN1125" s="241"/>
      <c r="FO1125" s="241"/>
      <c r="FP1125" s="241"/>
      <c r="FQ1125" s="241"/>
      <c r="FR1125" s="241"/>
      <c r="FS1125" s="241"/>
      <c r="FT1125" s="241"/>
      <c r="FU1125" s="241"/>
      <c r="FV1125" s="241"/>
      <c r="FW1125" s="241"/>
      <c r="FX1125" s="241"/>
      <c r="FY1125" s="241"/>
      <c r="FZ1125" s="241"/>
      <c r="GA1125" s="241"/>
      <c r="GB1125" s="241"/>
      <c r="GC1125" s="241"/>
      <c r="GD1125" s="241"/>
      <c r="GE1125" s="241"/>
      <c r="GF1125" s="241"/>
      <c r="GG1125" s="241"/>
      <c r="GH1125" s="241"/>
      <c r="GI1125" s="241"/>
      <c r="GJ1125" s="241"/>
      <c r="GK1125" s="241"/>
      <c r="GL1125" s="241"/>
      <c r="GM1125" s="241"/>
      <c r="GN1125" s="241"/>
      <c r="GO1125" s="241"/>
      <c r="GP1125" s="241"/>
      <c r="GQ1125" s="241"/>
      <c r="GR1125" s="241"/>
      <c r="GS1125" s="241"/>
      <c r="GT1125" s="241"/>
      <c r="GU1125" s="241"/>
      <c r="GV1125" s="241"/>
      <c r="GW1125" s="241"/>
      <c r="GX1125" s="241"/>
      <c r="GY1125" s="241"/>
      <c r="GZ1125" s="241"/>
      <c r="HA1125" s="241"/>
      <c r="HB1125" s="241"/>
      <c r="HC1125" s="241"/>
      <c r="HD1125" s="241"/>
      <c r="HE1125" s="241"/>
      <c r="HF1125" s="241"/>
      <c r="HG1125" s="241"/>
      <c r="HH1125" s="241"/>
      <c r="HI1125" s="241"/>
      <c r="HJ1125" s="241"/>
      <c r="HK1125" s="241"/>
      <c r="HL1125" s="241"/>
      <c r="HM1125" s="241"/>
      <c r="HN1125" s="241"/>
      <c r="HO1125" s="241"/>
    </row>
    <row r="1126" spans="1:223" s="250" customFormat="1" ht="27.6" customHeight="1" x14ac:dyDescent="0.35">
      <c r="A1126" s="241"/>
      <c r="B1126" s="242"/>
      <c r="C1126" s="242"/>
      <c r="D1126" s="242"/>
      <c r="E1126" s="243"/>
      <c r="F1126" s="244"/>
      <c r="G1126" s="245"/>
      <c r="H1126" s="245"/>
      <c r="I1126" s="245"/>
      <c r="J1126" s="295"/>
      <c r="K1126" s="242"/>
      <c r="L1126" s="246"/>
      <c r="M1126" s="246"/>
      <c r="N1126" s="247"/>
      <c r="O1126" s="247"/>
      <c r="P1126" s="248"/>
      <c r="Q1126" s="248"/>
      <c r="R1126" s="295"/>
      <c r="S1126" s="295"/>
      <c r="T1126" s="295"/>
      <c r="V1126" s="251"/>
      <c r="W1126" s="251"/>
      <c r="X1126" s="252"/>
      <c r="Y1126" s="253"/>
      <c r="Z1126" s="254"/>
      <c r="AA1126" s="254"/>
      <c r="AB1126" s="255"/>
      <c r="AC1126" s="255"/>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c r="AX1126" s="241"/>
      <c r="AY1126" s="241"/>
      <c r="AZ1126" s="241"/>
      <c r="BA1126" s="241"/>
      <c r="BB1126" s="241"/>
      <c r="BC1126" s="241"/>
      <c r="BD1126" s="241"/>
      <c r="BE1126" s="241"/>
      <c r="BF1126" s="241"/>
      <c r="BG1126" s="241"/>
      <c r="BH1126" s="241"/>
      <c r="BI1126" s="241"/>
      <c r="BJ1126" s="241"/>
      <c r="BK1126" s="241"/>
      <c r="BL1126" s="241"/>
      <c r="BM1126" s="241"/>
      <c r="BN1126" s="241"/>
      <c r="BO1126" s="241"/>
      <c r="BP1126" s="241"/>
      <c r="BQ1126" s="241"/>
      <c r="BR1126" s="241"/>
      <c r="BS1126" s="241"/>
      <c r="BT1126" s="241"/>
      <c r="BU1126" s="241"/>
      <c r="BV1126" s="241"/>
      <c r="BW1126" s="241"/>
      <c r="BX1126" s="241"/>
      <c r="BY1126" s="241"/>
      <c r="BZ1126" s="241"/>
      <c r="CA1126" s="241"/>
      <c r="CB1126" s="241"/>
      <c r="CC1126" s="241"/>
      <c r="CD1126" s="241"/>
      <c r="CE1126" s="241"/>
      <c r="CF1126" s="241"/>
      <c r="CG1126" s="241"/>
      <c r="CH1126" s="241"/>
      <c r="CI1126" s="241"/>
      <c r="CJ1126" s="241"/>
      <c r="CK1126" s="241"/>
      <c r="CL1126" s="241"/>
      <c r="CM1126" s="241"/>
      <c r="CN1126" s="241"/>
      <c r="CO1126" s="241"/>
      <c r="CP1126" s="241"/>
      <c r="CQ1126" s="241"/>
      <c r="CR1126" s="241"/>
      <c r="CS1126" s="241"/>
      <c r="CT1126" s="241"/>
      <c r="CU1126" s="241"/>
      <c r="CV1126" s="241"/>
      <c r="CW1126" s="241"/>
      <c r="CX1126" s="241"/>
      <c r="CY1126" s="241"/>
      <c r="CZ1126" s="241"/>
      <c r="DA1126" s="241"/>
      <c r="DB1126" s="241"/>
      <c r="DC1126" s="241"/>
      <c r="DD1126" s="241"/>
      <c r="DE1126" s="241"/>
      <c r="DF1126" s="241"/>
      <c r="DG1126" s="241"/>
      <c r="DH1126" s="241"/>
      <c r="DI1126" s="241"/>
      <c r="DJ1126" s="241"/>
      <c r="DK1126" s="241"/>
      <c r="DL1126" s="241"/>
      <c r="DM1126" s="241"/>
      <c r="DN1126" s="241"/>
      <c r="DO1126" s="241"/>
      <c r="DP1126" s="241"/>
      <c r="DQ1126" s="241"/>
      <c r="DR1126" s="241"/>
      <c r="DS1126" s="241"/>
      <c r="DT1126" s="241"/>
      <c r="DU1126" s="241"/>
      <c r="DV1126" s="241"/>
      <c r="DW1126" s="241"/>
      <c r="DX1126" s="241"/>
      <c r="DY1126" s="241"/>
      <c r="DZ1126" s="241"/>
      <c r="EA1126" s="241"/>
      <c r="EB1126" s="241"/>
      <c r="EC1126" s="241"/>
      <c r="ED1126" s="241"/>
      <c r="EE1126" s="241"/>
      <c r="EF1126" s="241"/>
      <c r="EG1126" s="241"/>
      <c r="EH1126" s="241"/>
      <c r="EI1126" s="241"/>
      <c r="EJ1126" s="241"/>
      <c r="EK1126" s="241"/>
      <c r="EL1126" s="241"/>
      <c r="EM1126" s="241"/>
      <c r="EN1126" s="241"/>
      <c r="EO1126" s="241"/>
      <c r="EP1126" s="241"/>
      <c r="EQ1126" s="241"/>
      <c r="ER1126" s="241"/>
      <c r="ES1126" s="241"/>
      <c r="ET1126" s="241"/>
      <c r="EU1126" s="241"/>
      <c r="EV1126" s="241"/>
      <c r="EW1126" s="241"/>
      <c r="EX1126" s="241"/>
      <c r="EY1126" s="241"/>
      <c r="EZ1126" s="241"/>
      <c r="FA1126" s="241"/>
      <c r="FB1126" s="241"/>
      <c r="FC1126" s="241"/>
      <c r="FD1126" s="241"/>
      <c r="FE1126" s="241"/>
      <c r="FF1126" s="241"/>
      <c r="FG1126" s="241"/>
      <c r="FH1126" s="241"/>
      <c r="FI1126" s="241"/>
      <c r="FJ1126" s="241"/>
      <c r="FK1126" s="241"/>
      <c r="FL1126" s="241"/>
      <c r="FM1126" s="241"/>
      <c r="FN1126" s="241"/>
      <c r="FO1126" s="241"/>
      <c r="FP1126" s="241"/>
      <c r="FQ1126" s="241"/>
      <c r="FR1126" s="241"/>
      <c r="FS1126" s="241"/>
      <c r="FT1126" s="241"/>
      <c r="FU1126" s="241"/>
      <c r="FV1126" s="241"/>
      <c r="FW1126" s="241"/>
      <c r="FX1126" s="241"/>
      <c r="FY1126" s="241"/>
      <c r="FZ1126" s="241"/>
      <c r="GA1126" s="241"/>
      <c r="GB1126" s="241"/>
      <c r="GC1126" s="241"/>
      <c r="GD1126" s="241"/>
      <c r="GE1126" s="241"/>
      <c r="GF1126" s="241"/>
      <c r="GG1126" s="241"/>
      <c r="GH1126" s="241"/>
      <c r="GI1126" s="241"/>
      <c r="GJ1126" s="241"/>
      <c r="GK1126" s="241"/>
      <c r="GL1126" s="241"/>
      <c r="GM1126" s="241"/>
      <c r="GN1126" s="241"/>
      <c r="GO1126" s="241"/>
      <c r="GP1126" s="241"/>
      <c r="GQ1126" s="241"/>
      <c r="GR1126" s="241"/>
      <c r="GS1126" s="241"/>
      <c r="GT1126" s="241"/>
      <c r="GU1126" s="241"/>
      <c r="GV1126" s="241"/>
      <c r="GW1126" s="241"/>
      <c r="GX1126" s="241"/>
      <c r="GY1126" s="241"/>
      <c r="GZ1126" s="241"/>
      <c r="HA1126" s="241"/>
      <c r="HB1126" s="241"/>
      <c r="HC1126" s="241"/>
      <c r="HD1126" s="241"/>
      <c r="HE1126" s="241"/>
      <c r="HF1126" s="241"/>
      <c r="HG1126" s="241"/>
      <c r="HH1126" s="241"/>
      <c r="HI1126" s="241"/>
      <c r="HJ1126" s="241"/>
      <c r="HK1126" s="241"/>
      <c r="HL1126" s="241"/>
      <c r="HM1126" s="241"/>
      <c r="HN1126" s="241"/>
      <c r="HO1126" s="241"/>
    </row>
    <row r="1127" spans="1:223" s="250" customFormat="1" ht="27.6" customHeight="1" x14ac:dyDescent="0.35">
      <c r="A1127" s="241"/>
      <c r="B1127" s="242"/>
      <c r="C1127" s="242"/>
      <c r="D1127" s="242"/>
      <c r="E1127" s="243"/>
      <c r="F1127" s="244"/>
      <c r="G1127" s="245"/>
      <c r="H1127" s="245"/>
      <c r="I1127" s="245"/>
      <c r="J1127" s="295"/>
      <c r="K1127" s="242"/>
      <c r="L1127" s="246"/>
      <c r="M1127" s="246"/>
      <c r="N1127" s="247"/>
      <c r="O1127" s="247"/>
      <c r="P1127" s="248"/>
      <c r="Q1127" s="248"/>
      <c r="R1127" s="295"/>
      <c r="S1127" s="295"/>
      <c r="T1127" s="295"/>
      <c r="V1127" s="251"/>
      <c r="W1127" s="251"/>
      <c r="X1127" s="252"/>
      <c r="Y1127" s="253"/>
      <c r="Z1127" s="254"/>
      <c r="AA1127" s="254"/>
      <c r="AB1127" s="255"/>
      <c r="AC1127" s="255"/>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c r="AX1127" s="241"/>
      <c r="AY1127" s="241"/>
      <c r="AZ1127" s="241"/>
      <c r="BA1127" s="241"/>
      <c r="BB1127" s="241"/>
      <c r="BC1127" s="241"/>
      <c r="BD1127" s="241"/>
      <c r="BE1127" s="241"/>
      <c r="BF1127" s="241"/>
      <c r="BG1127" s="241"/>
      <c r="BH1127" s="241"/>
      <c r="BI1127" s="241"/>
      <c r="BJ1127" s="241"/>
      <c r="BK1127" s="241"/>
      <c r="BL1127" s="241"/>
      <c r="BM1127" s="241"/>
      <c r="BN1127" s="241"/>
      <c r="BO1127" s="241"/>
      <c r="BP1127" s="241"/>
      <c r="BQ1127" s="241"/>
      <c r="BR1127" s="241"/>
      <c r="BS1127" s="241"/>
      <c r="BT1127" s="241"/>
      <c r="BU1127" s="241"/>
      <c r="BV1127" s="241"/>
      <c r="BW1127" s="241"/>
      <c r="BX1127" s="241"/>
      <c r="BY1127" s="241"/>
      <c r="BZ1127" s="241"/>
      <c r="CA1127" s="241"/>
      <c r="CB1127" s="241"/>
      <c r="CC1127" s="241"/>
      <c r="CD1127" s="241"/>
      <c r="CE1127" s="241"/>
      <c r="CF1127" s="241"/>
      <c r="CG1127" s="241"/>
      <c r="CH1127" s="241"/>
      <c r="CI1127" s="241"/>
      <c r="CJ1127" s="241"/>
      <c r="CK1127" s="241"/>
      <c r="CL1127" s="241"/>
      <c r="CM1127" s="241"/>
      <c r="CN1127" s="241"/>
      <c r="CO1127" s="241"/>
      <c r="CP1127" s="241"/>
      <c r="CQ1127" s="241"/>
      <c r="CR1127" s="241"/>
      <c r="CS1127" s="241"/>
      <c r="CT1127" s="241"/>
      <c r="CU1127" s="241"/>
      <c r="CV1127" s="241"/>
      <c r="CW1127" s="241"/>
      <c r="CX1127" s="241"/>
      <c r="CY1127" s="241"/>
      <c r="CZ1127" s="241"/>
      <c r="DA1127" s="241"/>
      <c r="DB1127" s="241"/>
      <c r="DC1127" s="241"/>
      <c r="DD1127" s="241"/>
      <c r="DE1127" s="241"/>
      <c r="DF1127" s="241"/>
      <c r="DG1127" s="241"/>
      <c r="DH1127" s="241"/>
      <c r="DI1127" s="241"/>
      <c r="DJ1127" s="241"/>
      <c r="DK1127" s="241"/>
      <c r="DL1127" s="241"/>
      <c r="DM1127" s="241"/>
      <c r="DN1127" s="241"/>
      <c r="DO1127" s="241"/>
      <c r="DP1127" s="241"/>
      <c r="DQ1127" s="241"/>
      <c r="DR1127" s="241"/>
      <c r="DS1127" s="241"/>
      <c r="DT1127" s="241"/>
      <c r="DU1127" s="241"/>
      <c r="DV1127" s="241"/>
      <c r="DW1127" s="241"/>
      <c r="DX1127" s="241"/>
      <c r="DY1127" s="241"/>
      <c r="DZ1127" s="241"/>
      <c r="EA1127" s="241"/>
      <c r="EB1127" s="241"/>
      <c r="EC1127" s="241"/>
      <c r="ED1127" s="241"/>
      <c r="EE1127" s="241"/>
      <c r="EF1127" s="241"/>
      <c r="EG1127" s="241"/>
      <c r="EH1127" s="241"/>
      <c r="EI1127" s="241"/>
      <c r="EJ1127" s="241"/>
      <c r="EK1127" s="241"/>
      <c r="EL1127" s="241"/>
      <c r="EM1127" s="241"/>
      <c r="EN1127" s="241"/>
      <c r="EO1127" s="241"/>
      <c r="EP1127" s="241"/>
      <c r="EQ1127" s="241"/>
      <c r="ER1127" s="241"/>
      <c r="ES1127" s="241"/>
      <c r="ET1127" s="241"/>
      <c r="EU1127" s="241"/>
      <c r="EV1127" s="241"/>
      <c r="EW1127" s="241"/>
      <c r="EX1127" s="241"/>
      <c r="EY1127" s="241"/>
      <c r="EZ1127" s="241"/>
      <c r="FA1127" s="241"/>
      <c r="FB1127" s="241"/>
      <c r="FC1127" s="241"/>
      <c r="FD1127" s="241"/>
      <c r="FE1127" s="241"/>
      <c r="FF1127" s="241"/>
      <c r="FG1127" s="241"/>
      <c r="FH1127" s="241"/>
      <c r="FI1127" s="241"/>
      <c r="FJ1127" s="241"/>
      <c r="FK1127" s="241"/>
      <c r="FL1127" s="241"/>
      <c r="FM1127" s="241"/>
      <c r="FN1127" s="241"/>
      <c r="FO1127" s="241"/>
      <c r="FP1127" s="241"/>
      <c r="FQ1127" s="241"/>
      <c r="FR1127" s="241"/>
      <c r="FS1127" s="241"/>
      <c r="FT1127" s="241"/>
      <c r="FU1127" s="241"/>
      <c r="FV1127" s="241"/>
      <c r="FW1127" s="241"/>
      <c r="FX1127" s="241"/>
      <c r="FY1127" s="241"/>
      <c r="FZ1127" s="241"/>
      <c r="GA1127" s="241"/>
      <c r="GB1127" s="241"/>
      <c r="GC1127" s="241"/>
      <c r="GD1127" s="241"/>
      <c r="GE1127" s="241"/>
      <c r="GF1127" s="241"/>
      <c r="GG1127" s="241"/>
      <c r="GH1127" s="241"/>
      <c r="GI1127" s="241"/>
      <c r="GJ1127" s="241"/>
      <c r="GK1127" s="241"/>
      <c r="GL1127" s="241"/>
      <c r="GM1127" s="241"/>
      <c r="GN1127" s="241"/>
      <c r="GO1127" s="241"/>
      <c r="GP1127" s="241"/>
      <c r="GQ1127" s="241"/>
      <c r="GR1127" s="241"/>
      <c r="GS1127" s="241"/>
      <c r="GT1127" s="241"/>
      <c r="GU1127" s="241"/>
      <c r="GV1127" s="241"/>
      <c r="GW1127" s="241"/>
      <c r="GX1127" s="241"/>
      <c r="GY1127" s="241"/>
      <c r="GZ1127" s="241"/>
      <c r="HA1127" s="241"/>
      <c r="HB1127" s="241"/>
      <c r="HC1127" s="241"/>
      <c r="HD1127" s="241"/>
      <c r="HE1127" s="241"/>
      <c r="HF1127" s="241"/>
      <c r="HG1127" s="241"/>
      <c r="HH1127" s="241"/>
      <c r="HI1127" s="241"/>
      <c r="HJ1127" s="241"/>
      <c r="HK1127" s="241"/>
      <c r="HL1127" s="241"/>
      <c r="HM1127" s="241"/>
      <c r="HN1127" s="241"/>
      <c r="HO1127" s="241"/>
    </row>
    <row r="1128" spans="1:223" s="250" customFormat="1" ht="27.6" customHeight="1" x14ac:dyDescent="0.35">
      <c r="A1128" s="241"/>
      <c r="B1128" s="242"/>
      <c r="C1128" s="242"/>
      <c r="D1128" s="242"/>
      <c r="E1128" s="243"/>
      <c r="F1128" s="244"/>
      <c r="G1128" s="245"/>
      <c r="H1128" s="245"/>
      <c r="I1128" s="245"/>
      <c r="J1128" s="295"/>
      <c r="K1128" s="242"/>
      <c r="L1128" s="246"/>
      <c r="M1128" s="246"/>
      <c r="N1128" s="247"/>
      <c r="O1128" s="247"/>
      <c r="P1128" s="248"/>
      <c r="Q1128" s="248"/>
      <c r="R1128" s="295"/>
      <c r="S1128" s="295"/>
      <c r="T1128" s="295"/>
      <c r="V1128" s="251"/>
      <c r="W1128" s="251"/>
      <c r="X1128" s="252"/>
      <c r="Y1128" s="253"/>
      <c r="Z1128" s="254"/>
      <c r="AA1128" s="254"/>
      <c r="AB1128" s="255"/>
      <c r="AC1128" s="255"/>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c r="AX1128" s="241"/>
      <c r="AY1128" s="241"/>
      <c r="AZ1128" s="241"/>
      <c r="BA1128" s="241"/>
      <c r="BB1128" s="241"/>
      <c r="BC1128" s="241"/>
      <c r="BD1128" s="241"/>
      <c r="BE1128" s="241"/>
      <c r="BF1128" s="241"/>
      <c r="BG1128" s="241"/>
      <c r="BH1128" s="241"/>
      <c r="BI1128" s="241"/>
      <c r="BJ1128" s="241"/>
      <c r="BK1128" s="241"/>
      <c r="BL1128" s="241"/>
      <c r="BM1128" s="241"/>
      <c r="BN1128" s="241"/>
      <c r="BO1128" s="241"/>
      <c r="BP1128" s="241"/>
      <c r="BQ1128" s="241"/>
      <c r="BR1128" s="241"/>
      <c r="BS1128" s="241"/>
      <c r="BT1128" s="241"/>
      <c r="BU1128" s="241"/>
      <c r="BV1128" s="241"/>
      <c r="BW1128" s="241"/>
      <c r="BX1128" s="241"/>
      <c r="BY1128" s="241"/>
      <c r="BZ1128" s="241"/>
      <c r="CA1128" s="241"/>
      <c r="CB1128" s="241"/>
      <c r="CC1128" s="241"/>
      <c r="CD1128" s="241"/>
      <c r="CE1128" s="241"/>
      <c r="CF1128" s="241"/>
      <c r="CG1128" s="241"/>
      <c r="CH1128" s="241"/>
      <c r="CI1128" s="241"/>
      <c r="CJ1128" s="241"/>
      <c r="CK1128" s="241"/>
      <c r="CL1128" s="241"/>
      <c r="CM1128" s="241"/>
      <c r="CN1128" s="241"/>
      <c r="CO1128" s="241"/>
      <c r="CP1128" s="241"/>
      <c r="CQ1128" s="241"/>
      <c r="CR1128" s="241"/>
      <c r="CS1128" s="241"/>
      <c r="CT1128" s="241"/>
      <c r="CU1128" s="241"/>
      <c r="CV1128" s="241"/>
      <c r="CW1128" s="241"/>
      <c r="CX1128" s="241"/>
      <c r="CY1128" s="241"/>
      <c r="CZ1128" s="241"/>
      <c r="DA1128" s="241"/>
      <c r="DB1128" s="241"/>
      <c r="DC1128" s="241"/>
      <c r="DD1128" s="241"/>
      <c r="DE1128" s="241"/>
      <c r="DF1128" s="241"/>
      <c r="DG1128" s="241"/>
      <c r="DH1128" s="241"/>
      <c r="DI1128" s="241"/>
      <c r="DJ1128" s="241"/>
      <c r="DK1128" s="241"/>
      <c r="DL1128" s="241"/>
      <c r="DM1128" s="241"/>
      <c r="DN1128" s="241"/>
      <c r="DO1128" s="241"/>
      <c r="DP1128" s="241"/>
      <c r="DQ1128" s="241"/>
      <c r="DR1128" s="241"/>
      <c r="DS1128" s="241"/>
      <c r="DT1128" s="241"/>
      <c r="DU1128" s="241"/>
      <c r="DV1128" s="241"/>
      <c r="DW1128" s="241"/>
      <c r="DX1128" s="241"/>
      <c r="DY1128" s="241"/>
      <c r="DZ1128" s="241"/>
      <c r="EA1128" s="241"/>
      <c r="EB1128" s="241"/>
      <c r="EC1128" s="241"/>
      <c r="ED1128" s="241"/>
      <c r="EE1128" s="241"/>
      <c r="EF1128" s="241"/>
      <c r="EG1128" s="241"/>
      <c r="EH1128" s="241"/>
      <c r="EI1128" s="241"/>
      <c r="EJ1128" s="241"/>
      <c r="EK1128" s="241"/>
      <c r="EL1128" s="241"/>
      <c r="EM1128" s="241"/>
      <c r="EN1128" s="241"/>
      <c r="EO1128" s="241"/>
      <c r="EP1128" s="241"/>
      <c r="EQ1128" s="241"/>
      <c r="ER1128" s="241"/>
      <c r="ES1128" s="241"/>
      <c r="ET1128" s="241"/>
      <c r="EU1128" s="241"/>
      <c r="EV1128" s="241"/>
      <c r="EW1128" s="241"/>
      <c r="EX1128" s="241"/>
      <c r="EY1128" s="241"/>
      <c r="EZ1128" s="241"/>
      <c r="FA1128" s="241"/>
      <c r="FB1128" s="241"/>
      <c r="FC1128" s="241"/>
      <c r="FD1128" s="241"/>
      <c r="FE1128" s="241"/>
      <c r="FF1128" s="241"/>
      <c r="FG1128" s="241"/>
      <c r="FH1128" s="241"/>
      <c r="FI1128" s="241"/>
      <c r="FJ1128" s="241"/>
      <c r="FK1128" s="241"/>
      <c r="FL1128" s="241"/>
      <c r="FM1128" s="241"/>
      <c r="FN1128" s="241"/>
      <c r="FO1128" s="241"/>
      <c r="FP1128" s="241"/>
      <c r="FQ1128" s="241"/>
      <c r="FR1128" s="241"/>
      <c r="FS1128" s="241"/>
      <c r="FT1128" s="241"/>
      <c r="FU1128" s="241"/>
      <c r="FV1128" s="241"/>
      <c r="FW1128" s="241"/>
      <c r="FX1128" s="241"/>
      <c r="FY1128" s="241"/>
      <c r="FZ1128" s="241"/>
      <c r="GA1128" s="241"/>
      <c r="GB1128" s="241"/>
      <c r="GC1128" s="241"/>
      <c r="GD1128" s="241"/>
      <c r="GE1128" s="241"/>
      <c r="GF1128" s="241"/>
      <c r="GG1128" s="241"/>
      <c r="GH1128" s="241"/>
      <c r="GI1128" s="241"/>
      <c r="GJ1128" s="241"/>
      <c r="GK1128" s="241"/>
      <c r="GL1128" s="241"/>
      <c r="GM1128" s="241"/>
      <c r="GN1128" s="241"/>
      <c r="GO1128" s="241"/>
      <c r="GP1128" s="241"/>
      <c r="GQ1128" s="241"/>
      <c r="GR1128" s="241"/>
      <c r="GS1128" s="241"/>
      <c r="GT1128" s="241"/>
      <c r="GU1128" s="241"/>
      <c r="GV1128" s="241"/>
      <c r="GW1128" s="241"/>
      <c r="GX1128" s="241"/>
      <c r="GY1128" s="241"/>
      <c r="GZ1128" s="241"/>
      <c r="HA1128" s="241"/>
      <c r="HB1128" s="241"/>
      <c r="HC1128" s="241"/>
      <c r="HD1128" s="241"/>
      <c r="HE1128" s="241"/>
      <c r="HF1128" s="241"/>
      <c r="HG1128" s="241"/>
      <c r="HH1128" s="241"/>
      <c r="HI1128" s="241"/>
      <c r="HJ1128" s="241"/>
      <c r="HK1128" s="241"/>
      <c r="HL1128" s="241"/>
      <c r="HM1128" s="241"/>
      <c r="HN1128" s="241"/>
      <c r="HO1128" s="241"/>
    </row>
    <row r="1129" spans="1:223" s="250" customFormat="1" ht="27.6" customHeight="1" x14ac:dyDescent="0.35">
      <c r="A1129" s="241"/>
      <c r="B1129" s="242"/>
      <c r="C1129" s="242"/>
      <c r="D1129" s="242"/>
      <c r="E1129" s="243"/>
      <c r="F1129" s="244"/>
      <c r="G1129" s="245"/>
      <c r="H1129" s="245"/>
      <c r="I1129" s="245"/>
      <c r="J1129" s="295"/>
      <c r="K1129" s="242"/>
      <c r="L1129" s="246"/>
      <c r="M1129" s="246"/>
      <c r="N1129" s="247"/>
      <c r="O1129" s="247"/>
      <c r="P1129" s="248"/>
      <c r="Q1129" s="248"/>
      <c r="R1129" s="295"/>
      <c r="S1129" s="295"/>
      <c r="T1129" s="295"/>
      <c r="V1129" s="251"/>
      <c r="W1129" s="251"/>
      <c r="X1129" s="252"/>
      <c r="Y1129" s="253"/>
      <c r="Z1129" s="254"/>
      <c r="AA1129" s="254"/>
      <c r="AB1129" s="255"/>
      <c r="AC1129" s="255"/>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c r="AX1129" s="241"/>
      <c r="AY1129" s="241"/>
      <c r="AZ1129" s="241"/>
      <c r="BA1129" s="241"/>
      <c r="BB1129" s="241"/>
      <c r="BC1129" s="241"/>
      <c r="BD1129" s="241"/>
      <c r="BE1129" s="241"/>
      <c r="BF1129" s="241"/>
      <c r="BG1129" s="241"/>
      <c r="BH1129" s="241"/>
      <c r="BI1129" s="241"/>
      <c r="BJ1129" s="241"/>
      <c r="BK1129" s="241"/>
      <c r="BL1129" s="241"/>
      <c r="BM1129" s="241"/>
      <c r="BN1129" s="241"/>
      <c r="BO1129" s="241"/>
      <c r="BP1129" s="241"/>
      <c r="BQ1129" s="241"/>
      <c r="BR1129" s="241"/>
      <c r="BS1129" s="241"/>
      <c r="BT1129" s="241"/>
      <c r="BU1129" s="241"/>
      <c r="BV1129" s="241"/>
      <c r="BW1129" s="241"/>
      <c r="BX1129" s="241"/>
      <c r="BY1129" s="241"/>
      <c r="BZ1129" s="241"/>
      <c r="CA1129" s="241"/>
      <c r="CB1129" s="241"/>
      <c r="CC1129" s="241"/>
      <c r="CD1129" s="241"/>
      <c r="CE1129" s="241"/>
      <c r="CF1129" s="241"/>
      <c r="CG1129" s="241"/>
      <c r="CH1129" s="241"/>
      <c r="CI1129" s="241"/>
      <c r="CJ1129" s="241"/>
      <c r="CK1129" s="241"/>
      <c r="CL1129" s="241"/>
      <c r="CM1129" s="241"/>
      <c r="CN1129" s="241"/>
      <c r="CO1129" s="241"/>
      <c r="CP1129" s="241"/>
      <c r="CQ1129" s="241"/>
      <c r="CR1129" s="241"/>
      <c r="CS1129" s="241"/>
      <c r="CT1129" s="241"/>
      <c r="CU1129" s="241"/>
      <c r="CV1129" s="241"/>
      <c r="CW1129" s="241"/>
      <c r="CX1129" s="241"/>
      <c r="CY1129" s="241"/>
      <c r="CZ1129" s="241"/>
      <c r="DA1129" s="241"/>
      <c r="DB1129" s="241"/>
      <c r="DC1129" s="241"/>
      <c r="DD1129" s="241"/>
      <c r="DE1129" s="241"/>
      <c r="DF1129" s="241"/>
      <c r="DG1129" s="241"/>
      <c r="DH1129" s="241"/>
      <c r="DI1129" s="241"/>
      <c r="DJ1129" s="241"/>
      <c r="DK1129" s="241"/>
      <c r="DL1129" s="241"/>
      <c r="DM1129" s="241"/>
      <c r="DN1129" s="241"/>
      <c r="DO1129" s="241"/>
      <c r="DP1129" s="241"/>
      <c r="DQ1129" s="241"/>
      <c r="DR1129" s="241"/>
      <c r="DS1129" s="241"/>
      <c r="DT1129" s="241"/>
      <c r="DU1129" s="241"/>
      <c r="DV1129" s="241"/>
      <c r="DW1129" s="241"/>
      <c r="DX1129" s="241"/>
      <c r="DY1129" s="241"/>
      <c r="DZ1129" s="241"/>
      <c r="EA1129" s="241"/>
      <c r="EB1129" s="241"/>
      <c r="EC1129" s="241"/>
      <c r="ED1129" s="241"/>
      <c r="EE1129" s="241"/>
      <c r="EF1129" s="241"/>
      <c r="EG1129" s="241"/>
      <c r="EH1129" s="241"/>
      <c r="EI1129" s="241"/>
      <c r="EJ1129" s="241"/>
      <c r="EK1129" s="241"/>
      <c r="EL1129" s="241"/>
      <c r="EM1129" s="241"/>
      <c r="EN1129" s="241"/>
      <c r="EO1129" s="241"/>
      <c r="EP1129" s="241"/>
      <c r="EQ1129" s="241"/>
      <c r="ER1129" s="241"/>
      <c r="ES1129" s="241"/>
      <c r="ET1129" s="241"/>
      <c r="EU1129" s="241"/>
      <c r="EV1129" s="241"/>
      <c r="EW1129" s="241"/>
      <c r="EX1129" s="241"/>
      <c r="EY1129" s="241"/>
      <c r="EZ1129" s="241"/>
      <c r="FA1129" s="241"/>
      <c r="FB1129" s="241"/>
      <c r="FC1129" s="241"/>
      <c r="FD1129" s="241"/>
      <c r="FE1129" s="241"/>
      <c r="FF1129" s="241"/>
      <c r="FG1129" s="241"/>
      <c r="FH1129" s="241"/>
      <c r="FI1129" s="241"/>
      <c r="FJ1129" s="241"/>
      <c r="FK1129" s="241"/>
      <c r="FL1129" s="241"/>
      <c r="FM1129" s="241"/>
      <c r="FN1129" s="241"/>
      <c r="FO1129" s="241"/>
      <c r="FP1129" s="241"/>
      <c r="FQ1129" s="241"/>
      <c r="FR1129" s="241"/>
      <c r="FS1129" s="241"/>
      <c r="FT1129" s="241"/>
      <c r="FU1129" s="241"/>
      <c r="FV1129" s="241"/>
      <c r="FW1129" s="241"/>
      <c r="FX1129" s="241"/>
      <c r="FY1129" s="241"/>
      <c r="FZ1129" s="241"/>
      <c r="GA1129" s="241"/>
      <c r="GB1129" s="241"/>
      <c r="GC1129" s="241"/>
      <c r="GD1129" s="241"/>
      <c r="GE1129" s="241"/>
      <c r="GF1129" s="241"/>
      <c r="GG1129" s="241"/>
      <c r="GH1129" s="241"/>
      <c r="GI1129" s="241"/>
      <c r="GJ1129" s="241"/>
      <c r="GK1129" s="241"/>
      <c r="GL1129" s="241"/>
      <c r="GM1129" s="241"/>
      <c r="GN1129" s="241"/>
      <c r="GO1129" s="241"/>
      <c r="GP1129" s="241"/>
      <c r="GQ1129" s="241"/>
      <c r="GR1129" s="241"/>
      <c r="GS1129" s="241"/>
      <c r="GT1129" s="241"/>
      <c r="GU1129" s="241"/>
      <c r="GV1129" s="241"/>
      <c r="GW1129" s="241"/>
      <c r="GX1129" s="241"/>
      <c r="GY1129" s="241"/>
      <c r="GZ1129" s="241"/>
      <c r="HA1129" s="241"/>
      <c r="HB1129" s="241"/>
      <c r="HC1129" s="241"/>
      <c r="HD1129" s="241"/>
      <c r="HE1129" s="241"/>
      <c r="HF1129" s="241"/>
      <c r="HG1129" s="241"/>
      <c r="HH1129" s="241"/>
      <c r="HI1129" s="241"/>
      <c r="HJ1129" s="241"/>
      <c r="HK1129" s="241"/>
      <c r="HL1129" s="241"/>
      <c r="HM1129" s="241"/>
      <c r="HN1129" s="241"/>
      <c r="HO1129" s="241"/>
    </row>
    <row r="1130" spans="1:223" s="250" customFormat="1" ht="27.6" customHeight="1" x14ac:dyDescent="0.35">
      <c r="A1130" s="241"/>
      <c r="B1130" s="242"/>
      <c r="C1130" s="242"/>
      <c r="D1130" s="242"/>
      <c r="E1130" s="243"/>
      <c r="F1130" s="244"/>
      <c r="G1130" s="245"/>
      <c r="H1130" s="245"/>
      <c r="I1130" s="245"/>
      <c r="J1130" s="295"/>
      <c r="K1130" s="242"/>
      <c r="L1130" s="246"/>
      <c r="M1130" s="246"/>
      <c r="N1130" s="247"/>
      <c r="O1130" s="247"/>
      <c r="P1130" s="248"/>
      <c r="Q1130" s="248"/>
      <c r="R1130" s="295"/>
      <c r="S1130" s="295"/>
      <c r="T1130" s="295"/>
      <c r="V1130" s="251"/>
      <c r="W1130" s="251"/>
      <c r="X1130" s="252"/>
      <c r="Y1130" s="253"/>
      <c r="Z1130" s="254"/>
      <c r="AA1130" s="254"/>
      <c r="AB1130" s="255"/>
      <c r="AC1130" s="255"/>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c r="AX1130" s="241"/>
      <c r="AY1130" s="241"/>
      <c r="AZ1130" s="241"/>
      <c r="BA1130" s="241"/>
      <c r="BB1130" s="241"/>
      <c r="BC1130" s="241"/>
      <c r="BD1130" s="241"/>
      <c r="BE1130" s="241"/>
      <c r="BF1130" s="241"/>
      <c r="BG1130" s="241"/>
      <c r="BH1130" s="241"/>
      <c r="BI1130" s="241"/>
      <c r="BJ1130" s="241"/>
      <c r="BK1130" s="241"/>
      <c r="BL1130" s="241"/>
      <c r="BM1130" s="241"/>
      <c r="BN1130" s="241"/>
      <c r="BO1130" s="241"/>
      <c r="BP1130" s="241"/>
      <c r="BQ1130" s="241"/>
      <c r="BR1130" s="241"/>
      <c r="BS1130" s="241"/>
      <c r="BT1130" s="241"/>
      <c r="BU1130" s="241"/>
      <c r="BV1130" s="241"/>
      <c r="BW1130" s="241"/>
      <c r="BX1130" s="241"/>
      <c r="BY1130" s="241"/>
      <c r="BZ1130" s="241"/>
      <c r="CA1130" s="241"/>
      <c r="CB1130" s="241"/>
      <c r="CC1130" s="241"/>
      <c r="CD1130" s="241"/>
      <c r="CE1130" s="241"/>
      <c r="CF1130" s="241"/>
      <c r="CG1130" s="241"/>
      <c r="CH1130" s="241"/>
      <c r="CI1130" s="241"/>
      <c r="CJ1130" s="241"/>
      <c r="CK1130" s="241"/>
      <c r="CL1130" s="241"/>
      <c r="CM1130" s="241"/>
      <c r="CN1130" s="241"/>
      <c r="CO1130" s="241"/>
      <c r="CP1130" s="241"/>
      <c r="CQ1130" s="241"/>
      <c r="CR1130" s="241"/>
      <c r="CS1130" s="241"/>
      <c r="CT1130" s="241"/>
      <c r="CU1130" s="241"/>
      <c r="CV1130" s="241"/>
      <c r="CW1130" s="241"/>
      <c r="CX1130" s="241"/>
      <c r="CY1130" s="241"/>
      <c r="CZ1130" s="241"/>
      <c r="DA1130" s="241"/>
      <c r="DB1130" s="241"/>
      <c r="DC1130" s="241"/>
      <c r="DD1130" s="241"/>
      <c r="DE1130" s="241"/>
      <c r="DF1130" s="241"/>
      <c r="DG1130" s="241"/>
      <c r="DH1130" s="241"/>
      <c r="DI1130" s="241"/>
      <c r="DJ1130" s="241"/>
      <c r="DK1130" s="241"/>
      <c r="DL1130" s="241"/>
      <c r="DM1130" s="241"/>
      <c r="DN1130" s="241"/>
      <c r="DO1130" s="241"/>
      <c r="DP1130" s="241"/>
      <c r="DQ1130" s="241"/>
      <c r="DR1130" s="241"/>
      <c r="DS1130" s="241"/>
      <c r="DT1130" s="241"/>
      <c r="DU1130" s="241"/>
      <c r="DV1130" s="241"/>
      <c r="DW1130" s="241"/>
      <c r="DX1130" s="241"/>
      <c r="DY1130" s="241"/>
      <c r="DZ1130" s="241"/>
      <c r="EA1130" s="241"/>
      <c r="EB1130" s="241"/>
      <c r="EC1130" s="241"/>
      <c r="ED1130" s="241"/>
      <c r="EE1130" s="241"/>
      <c r="EF1130" s="241"/>
      <c r="EG1130" s="241"/>
      <c r="EH1130" s="241"/>
      <c r="EI1130" s="241"/>
      <c r="EJ1130" s="241"/>
      <c r="EK1130" s="241"/>
      <c r="EL1130" s="241"/>
      <c r="EM1130" s="241"/>
      <c r="EN1130" s="241"/>
      <c r="EO1130" s="241"/>
      <c r="EP1130" s="241"/>
      <c r="EQ1130" s="241"/>
      <c r="ER1130" s="241"/>
      <c r="ES1130" s="241"/>
      <c r="ET1130" s="241"/>
      <c r="EU1130" s="241"/>
      <c r="EV1130" s="241"/>
      <c r="EW1130" s="241"/>
      <c r="EX1130" s="241"/>
      <c r="EY1130" s="241"/>
      <c r="EZ1130" s="241"/>
      <c r="FA1130" s="241"/>
      <c r="FB1130" s="241"/>
      <c r="FC1130" s="241"/>
      <c r="FD1130" s="241"/>
      <c r="FE1130" s="241"/>
      <c r="FF1130" s="241"/>
      <c r="FG1130" s="241"/>
      <c r="FH1130" s="241"/>
      <c r="FI1130" s="241"/>
      <c r="FJ1130" s="241"/>
      <c r="FK1130" s="241"/>
      <c r="FL1130" s="241"/>
      <c r="FM1130" s="241"/>
      <c r="FN1130" s="241"/>
      <c r="FO1130" s="241"/>
      <c r="FP1130" s="241"/>
      <c r="FQ1130" s="241"/>
      <c r="FR1130" s="241"/>
      <c r="FS1130" s="241"/>
      <c r="FT1130" s="241"/>
      <c r="FU1130" s="241"/>
      <c r="FV1130" s="241"/>
      <c r="FW1130" s="241"/>
      <c r="FX1130" s="241"/>
      <c r="FY1130" s="241"/>
      <c r="FZ1130" s="241"/>
      <c r="GA1130" s="241"/>
      <c r="GB1130" s="241"/>
      <c r="GC1130" s="241"/>
      <c r="GD1130" s="241"/>
      <c r="GE1130" s="241"/>
      <c r="GF1130" s="241"/>
      <c r="GG1130" s="241"/>
      <c r="GH1130" s="241"/>
      <c r="GI1130" s="241"/>
      <c r="GJ1130" s="241"/>
      <c r="GK1130" s="241"/>
      <c r="GL1130" s="241"/>
      <c r="GM1130" s="241"/>
      <c r="GN1130" s="241"/>
      <c r="GO1130" s="241"/>
      <c r="GP1130" s="241"/>
      <c r="GQ1130" s="241"/>
      <c r="GR1130" s="241"/>
      <c r="GS1130" s="241"/>
      <c r="GT1130" s="241"/>
      <c r="GU1130" s="241"/>
      <c r="GV1130" s="241"/>
      <c r="GW1130" s="241"/>
      <c r="GX1130" s="241"/>
      <c r="GY1130" s="241"/>
      <c r="GZ1130" s="241"/>
      <c r="HA1130" s="241"/>
      <c r="HB1130" s="241"/>
      <c r="HC1130" s="241"/>
      <c r="HD1130" s="241"/>
      <c r="HE1130" s="241"/>
      <c r="HF1130" s="241"/>
      <c r="HG1130" s="241"/>
      <c r="HH1130" s="241"/>
      <c r="HI1130" s="241"/>
      <c r="HJ1130" s="241"/>
      <c r="HK1130" s="241"/>
      <c r="HL1130" s="241"/>
      <c r="HM1130" s="241"/>
      <c r="HN1130" s="241"/>
      <c r="HO1130" s="241"/>
    </row>
    <row r="1131" spans="1:223" s="250" customFormat="1" ht="27.6" customHeight="1" x14ac:dyDescent="0.35">
      <c r="A1131" s="241"/>
      <c r="B1131" s="242"/>
      <c r="C1131" s="242"/>
      <c r="D1131" s="242"/>
      <c r="E1131" s="243"/>
      <c r="F1131" s="244"/>
      <c r="G1131" s="245"/>
      <c r="H1131" s="245"/>
      <c r="I1131" s="245"/>
      <c r="J1131" s="295"/>
      <c r="K1131" s="242"/>
      <c r="L1131" s="246"/>
      <c r="M1131" s="246"/>
      <c r="N1131" s="247"/>
      <c r="O1131" s="247"/>
      <c r="P1131" s="248"/>
      <c r="Q1131" s="248"/>
      <c r="R1131" s="295"/>
      <c r="S1131" s="295"/>
      <c r="T1131" s="295"/>
      <c r="V1131" s="251"/>
      <c r="W1131" s="251"/>
      <c r="X1131" s="252"/>
      <c r="Y1131" s="253"/>
      <c r="Z1131" s="254"/>
      <c r="AA1131" s="254"/>
      <c r="AB1131" s="255"/>
      <c r="AC1131" s="255"/>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1"/>
      <c r="BD1131" s="241"/>
      <c r="BE1131" s="241"/>
      <c r="BF1131" s="241"/>
      <c r="BG1131" s="241"/>
      <c r="BH1131" s="241"/>
      <c r="BI1131" s="241"/>
      <c r="BJ1131" s="241"/>
      <c r="BK1131" s="241"/>
      <c r="BL1131" s="241"/>
      <c r="BM1131" s="241"/>
      <c r="BN1131" s="241"/>
      <c r="BO1131" s="241"/>
      <c r="BP1131" s="241"/>
      <c r="BQ1131" s="241"/>
      <c r="BR1131" s="241"/>
      <c r="BS1131" s="241"/>
      <c r="BT1131" s="241"/>
      <c r="BU1131" s="241"/>
      <c r="BV1131" s="241"/>
      <c r="BW1131" s="241"/>
      <c r="BX1131" s="241"/>
      <c r="BY1131" s="241"/>
      <c r="BZ1131" s="241"/>
      <c r="CA1131" s="241"/>
      <c r="CB1131" s="241"/>
      <c r="CC1131" s="241"/>
      <c r="CD1131" s="241"/>
      <c r="CE1131" s="241"/>
      <c r="CF1131" s="241"/>
      <c r="CG1131" s="241"/>
      <c r="CH1131" s="241"/>
      <c r="CI1131" s="241"/>
      <c r="CJ1131" s="241"/>
      <c r="CK1131" s="241"/>
      <c r="CL1131" s="241"/>
      <c r="CM1131" s="241"/>
      <c r="CN1131" s="241"/>
      <c r="CO1131" s="241"/>
      <c r="CP1131" s="241"/>
      <c r="CQ1131" s="241"/>
      <c r="CR1131" s="241"/>
      <c r="CS1131" s="241"/>
      <c r="CT1131" s="241"/>
      <c r="CU1131" s="241"/>
      <c r="CV1131" s="241"/>
      <c r="CW1131" s="241"/>
      <c r="CX1131" s="241"/>
      <c r="CY1131" s="241"/>
      <c r="CZ1131" s="241"/>
      <c r="DA1131" s="241"/>
      <c r="DB1131" s="241"/>
      <c r="DC1131" s="241"/>
      <c r="DD1131" s="241"/>
      <c r="DE1131" s="241"/>
      <c r="DF1131" s="241"/>
      <c r="DG1131" s="241"/>
      <c r="DH1131" s="241"/>
      <c r="DI1131" s="241"/>
      <c r="DJ1131" s="241"/>
      <c r="DK1131" s="241"/>
      <c r="DL1131" s="241"/>
      <c r="DM1131" s="241"/>
      <c r="DN1131" s="241"/>
      <c r="DO1131" s="241"/>
      <c r="DP1131" s="241"/>
      <c r="DQ1131" s="241"/>
      <c r="DR1131" s="241"/>
      <c r="DS1131" s="241"/>
      <c r="DT1131" s="241"/>
      <c r="DU1131" s="241"/>
      <c r="DV1131" s="241"/>
      <c r="DW1131" s="241"/>
      <c r="DX1131" s="241"/>
      <c r="DY1131" s="241"/>
      <c r="DZ1131" s="241"/>
      <c r="EA1131" s="241"/>
      <c r="EB1131" s="241"/>
      <c r="EC1131" s="241"/>
      <c r="ED1131" s="241"/>
      <c r="EE1131" s="241"/>
      <c r="EF1131" s="241"/>
      <c r="EG1131" s="241"/>
      <c r="EH1131" s="241"/>
      <c r="EI1131" s="241"/>
      <c r="EJ1131" s="241"/>
      <c r="EK1131" s="241"/>
      <c r="EL1131" s="241"/>
      <c r="EM1131" s="241"/>
      <c r="EN1131" s="241"/>
      <c r="EO1131" s="241"/>
      <c r="EP1131" s="241"/>
      <c r="EQ1131" s="241"/>
      <c r="ER1131" s="241"/>
      <c r="ES1131" s="241"/>
      <c r="ET1131" s="241"/>
      <c r="EU1131" s="241"/>
      <c r="EV1131" s="241"/>
      <c r="EW1131" s="241"/>
      <c r="EX1131" s="241"/>
      <c r="EY1131" s="241"/>
      <c r="EZ1131" s="241"/>
      <c r="FA1131" s="241"/>
      <c r="FB1131" s="241"/>
      <c r="FC1131" s="241"/>
      <c r="FD1131" s="241"/>
      <c r="FE1131" s="241"/>
      <c r="FF1131" s="241"/>
      <c r="FG1131" s="241"/>
      <c r="FH1131" s="241"/>
      <c r="FI1131" s="241"/>
      <c r="FJ1131" s="241"/>
      <c r="FK1131" s="241"/>
      <c r="FL1131" s="241"/>
      <c r="FM1131" s="241"/>
      <c r="FN1131" s="241"/>
      <c r="FO1131" s="241"/>
      <c r="FP1131" s="241"/>
      <c r="FQ1131" s="241"/>
      <c r="FR1131" s="241"/>
      <c r="FS1131" s="241"/>
      <c r="FT1131" s="241"/>
      <c r="FU1131" s="241"/>
      <c r="FV1131" s="241"/>
      <c r="FW1131" s="241"/>
      <c r="FX1131" s="241"/>
      <c r="FY1131" s="241"/>
      <c r="FZ1131" s="241"/>
      <c r="GA1131" s="241"/>
      <c r="GB1131" s="241"/>
      <c r="GC1131" s="241"/>
      <c r="GD1131" s="241"/>
      <c r="GE1131" s="241"/>
      <c r="GF1131" s="241"/>
      <c r="GG1131" s="241"/>
      <c r="GH1131" s="241"/>
      <c r="GI1131" s="241"/>
      <c r="GJ1131" s="241"/>
      <c r="GK1131" s="241"/>
      <c r="GL1131" s="241"/>
      <c r="GM1131" s="241"/>
      <c r="GN1131" s="241"/>
      <c r="GO1131" s="241"/>
      <c r="GP1131" s="241"/>
      <c r="GQ1131" s="241"/>
      <c r="GR1131" s="241"/>
      <c r="GS1131" s="241"/>
      <c r="GT1131" s="241"/>
      <c r="GU1131" s="241"/>
      <c r="GV1131" s="241"/>
      <c r="GW1131" s="241"/>
      <c r="GX1131" s="241"/>
      <c r="GY1131" s="241"/>
      <c r="GZ1131" s="241"/>
      <c r="HA1131" s="241"/>
      <c r="HB1131" s="241"/>
      <c r="HC1131" s="241"/>
      <c r="HD1131" s="241"/>
      <c r="HE1131" s="241"/>
      <c r="HF1131" s="241"/>
      <c r="HG1131" s="241"/>
      <c r="HH1131" s="241"/>
      <c r="HI1131" s="241"/>
      <c r="HJ1131" s="241"/>
      <c r="HK1131" s="241"/>
      <c r="HL1131" s="241"/>
      <c r="HM1131" s="241"/>
      <c r="HN1131" s="241"/>
      <c r="HO1131" s="241"/>
    </row>
    <row r="1132" spans="1:223" s="250" customFormat="1" ht="27.6" customHeight="1" x14ac:dyDescent="0.35">
      <c r="A1132" s="241"/>
      <c r="B1132" s="242"/>
      <c r="C1132" s="242"/>
      <c r="D1132" s="242"/>
      <c r="E1132" s="243"/>
      <c r="F1132" s="244"/>
      <c r="G1132" s="245"/>
      <c r="H1132" s="245"/>
      <c r="I1132" s="245"/>
      <c r="J1132" s="295"/>
      <c r="K1132" s="242"/>
      <c r="L1132" s="246"/>
      <c r="M1132" s="246"/>
      <c r="N1132" s="247"/>
      <c r="O1132" s="247"/>
      <c r="P1132" s="248"/>
      <c r="Q1132" s="248"/>
      <c r="R1132" s="295"/>
      <c r="S1132" s="295"/>
      <c r="T1132" s="295"/>
      <c r="V1132" s="251"/>
      <c r="W1132" s="251"/>
      <c r="X1132" s="252"/>
      <c r="Y1132" s="253"/>
      <c r="Z1132" s="254"/>
      <c r="AA1132" s="254"/>
      <c r="AB1132" s="255"/>
      <c r="AC1132" s="255"/>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c r="AX1132" s="241"/>
      <c r="AY1132" s="241"/>
      <c r="AZ1132" s="241"/>
      <c r="BA1132" s="241"/>
      <c r="BB1132" s="241"/>
      <c r="BC1132" s="241"/>
      <c r="BD1132" s="241"/>
      <c r="BE1132" s="241"/>
      <c r="BF1132" s="241"/>
      <c r="BG1132" s="241"/>
      <c r="BH1132" s="241"/>
      <c r="BI1132" s="241"/>
      <c r="BJ1132" s="241"/>
      <c r="BK1132" s="241"/>
      <c r="BL1132" s="241"/>
      <c r="BM1132" s="241"/>
      <c r="BN1132" s="241"/>
      <c r="BO1132" s="241"/>
      <c r="BP1132" s="241"/>
      <c r="BQ1132" s="241"/>
      <c r="BR1132" s="241"/>
      <c r="BS1132" s="241"/>
      <c r="BT1132" s="241"/>
      <c r="BU1132" s="241"/>
      <c r="BV1132" s="241"/>
      <c r="BW1132" s="241"/>
      <c r="BX1132" s="241"/>
      <c r="BY1132" s="241"/>
      <c r="BZ1132" s="241"/>
      <c r="CA1132" s="241"/>
      <c r="CB1132" s="241"/>
      <c r="CC1132" s="241"/>
      <c r="CD1132" s="241"/>
      <c r="CE1132" s="241"/>
      <c r="CF1132" s="241"/>
      <c r="CG1132" s="241"/>
      <c r="CH1132" s="241"/>
      <c r="CI1132" s="241"/>
      <c r="CJ1132" s="241"/>
      <c r="CK1132" s="241"/>
      <c r="CL1132" s="241"/>
      <c r="CM1132" s="241"/>
      <c r="CN1132" s="241"/>
      <c r="CO1132" s="241"/>
      <c r="CP1132" s="241"/>
      <c r="CQ1132" s="241"/>
      <c r="CR1132" s="241"/>
      <c r="CS1132" s="241"/>
      <c r="CT1132" s="241"/>
      <c r="CU1132" s="241"/>
      <c r="CV1132" s="241"/>
      <c r="CW1132" s="241"/>
      <c r="CX1132" s="241"/>
      <c r="CY1132" s="241"/>
      <c r="CZ1132" s="241"/>
      <c r="DA1132" s="241"/>
      <c r="DB1132" s="241"/>
      <c r="DC1132" s="241"/>
      <c r="DD1132" s="241"/>
      <c r="DE1132" s="241"/>
      <c r="DF1132" s="241"/>
      <c r="DG1132" s="241"/>
      <c r="DH1132" s="241"/>
      <c r="DI1132" s="241"/>
      <c r="DJ1132" s="241"/>
      <c r="DK1132" s="241"/>
      <c r="DL1132" s="241"/>
      <c r="DM1132" s="241"/>
      <c r="DN1132" s="241"/>
      <c r="DO1132" s="241"/>
      <c r="DP1132" s="241"/>
      <c r="DQ1132" s="241"/>
      <c r="DR1132" s="241"/>
      <c r="DS1132" s="241"/>
      <c r="DT1132" s="241"/>
      <c r="DU1132" s="241"/>
      <c r="DV1132" s="241"/>
      <c r="DW1132" s="241"/>
      <c r="DX1132" s="241"/>
      <c r="DY1132" s="241"/>
      <c r="DZ1132" s="241"/>
      <c r="EA1132" s="241"/>
      <c r="EB1132" s="241"/>
      <c r="EC1132" s="241"/>
      <c r="ED1132" s="241"/>
      <c r="EE1132" s="241"/>
      <c r="EF1132" s="241"/>
      <c r="EG1132" s="241"/>
      <c r="EH1132" s="241"/>
      <c r="EI1132" s="241"/>
      <c r="EJ1132" s="241"/>
      <c r="EK1132" s="241"/>
      <c r="EL1132" s="241"/>
      <c r="EM1132" s="241"/>
      <c r="EN1132" s="241"/>
      <c r="EO1132" s="241"/>
      <c r="EP1132" s="241"/>
      <c r="EQ1132" s="241"/>
      <c r="ER1132" s="241"/>
      <c r="ES1132" s="241"/>
      <c r="ET1132" s="241"/>
      <c r="EU1132" s="241"/>
      <c r="EV1132" s="241"/>
      <c r="EW1132" s="241"/>
      <c r="EX1132" s="241"/>
      <c r="EY1132" s="241"/>
      <c r="EZ1132" s="241"/>
      <c r="FA1132" s="241"/>
      <c r="FB1132" s="241"/>
      <c r="FC1132" s="241"/>
      <c r="FD1132" s="241"/>
      <c r="FE1132" s="241"/>
      <c r="FF1132" s="241"/>
      <c r="FG1132" s="241"/>
      <c r="FH1132" s="241"/>
      <c r="FI1132" s="241"/>
      <c r="FJ1132" s="241"/>
      <c r="FK1132" s="241"/>
      <c r="FL1132" s="241"/>
      <c r="FM1132" s="241"/>
      <c r="FN1132" s="241"/>
      <c r="FO1132" s="241"/>
      <c r="FP1132" s="241"/>
      <c r="FQ1132" s="241"/>
      <c r="FR1132" s="241"/>
      <c r="FS1132" s="241"/>
      <c r="FT1132" s="241"/>
      <c r="FU1132" s="241"/>
      <c r="FV1132" s="241"/>
      <c r="FW1132" s="241"/>
      <c r="FX1132" s="241"/>
      <c r="FY1132" s="241"/>
      <c r="FZ1132" s="241"/>
      <c r="GA1132" s="241"/>
      <c r="GB1132" s="241"/>
      <c r="GC1132" s="241"/>
      <c r="GD1132" s="241"/>
      <c r="GE1132" s="241"/>
      <c r="GF1132" s="241"/>
      <c r="GG1132" s="241"/>
      <c r="GH1132" s="241"/>
      <c r="GI1132" s="241"/>
      <c r="GJ1132" s="241"/>
      <c r="GK1132" s="241"/>
      <c r="GL1132" s="241"/>
      <c r="GM1132" s="241"/>
      <c r="GN1132" s="241"/>
      <c r="GO1132" s="241"/>
      <c r="GP1132" s="241"/>
      <c r="GQ1132" s="241"/>
      <c r="GR1132" s="241"/>
      <c r="GS1132" s="241"/>
      <c r="GT1132" s="241"/>
      <c r="GU1132" s="241"/>
      <c r="GV1132" s="241"/>
      <c r="GW1132" s="241"/>
      <c r="GX1132" s="241"/>
      <c r="GY1132" s="241"/>
      <c r="GZ1132" s="241"/>
      <c r="HA1132" s="241"/>
      <c r="HB1132" s="241"/>
      <c r="HC1132" s="241"/>
      <c r="HD1132" s="241"/>
      <c r="HE1132" s="241"/>
      <c r="HF1132" s="241"/>
      <c r="HG1132" s="241"/>
      <c r="HH1132" s="241"/>
      <c r="HI1132" s="241"/>
      <c r="HJ1132" s="241"/>
      <c r="HK1132" s="241"/>
      <c r="HL1132" s="241"/>
      <c r="HM1132" s="241"/>
      <c r="HN1132" s="241"/>
      <c r="HO1132" s="241"/>
    </row>
    <row r="1133" spans="1:223" s="250" customFormat="1" ht="27.6" customHeight="1" x14ac:dyDescent="0.35">
      <c r="A1133" s="241"/>
      <c r="B1133" s="242"/>
      <c r="C1133" s="242"/>
      <c r="D1133" s="242"/>
      <c r="E1133" s="243"/>
      <c r="F1133" s="244"/>
      <c r="G1133" s="245"/>
      <c r="H1133" s="245"/>
      <c r="I1133" s="245"/>
      <c r="J1133" s="295"/>
      <c r="K1133" s="242"/>
      <c r="L1133" s="246"/>
      <c r="M1133" s="246"/>
      <c r="N1133" s="247"/>
      <c r="O1133" s="247"/>
      <c r="P1133" s="248"/>
      <c r="Q1133" s="248"/>
      <c r="R1133" s="295"/>
      <c r="S1133" s="295"/>
      <c r="T1133" s="295"/>
      <c r="V1133" s="251"/>
      <c r="W1133" s="251"/>
      <c r="X1133" s="252"/>
      <c r="Y1133" s="253"/>
      <c r="Z1133" s="254"/>
      <c r="AA1133" s="254"/>
      <c r="AB1133" s="255"/>
      <c r="AC1133" s="255"/>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c r="AX1133" s="241"/>
      <c r="AY1133" s="241"/>
      <c r="AZ1133" s="241"/>
      <c r="BA1133" s="241"/>
      <c r="BB1133" s="241"/>
      <c r="BC1133" s="241"/>
      <c r="BD1133" s="241"/>
      <c r="BE1133" s="241"/>
      <c r="BF1133" s="241"/>
      <c r="BG1133" s="241"/>
      <c r="BH1133" s="241"/>
      <c r="BI1133" s="241"/>
      <c r="BJ1133" s="241"/>
      <c r="BK1133" s="241"/>
      <c r="BL1133" s="241"/>
      <c r="BM1133" s="241"/>
      <c r="BN1133" s="241"/>
      <c r="BO1133" s="241"/>
      <c r="BP1133" s="241"/>
      <c r="BQ1133" s="241"/>
      <c r="BR1133" s="241"/>
      <c r="BS1133" s="241"/>
      <c r="BT1133" s="241"/>
      <c r="BU1133" s="241"/>
      <c r="BV1133" s="241"/>
      <c r="BW1133" s="241"/>
      <c r="BX1133" s="241"/>
      <c r="BY1133" s="241"/>
      <c r="BZ1133" s="241"/>
      <c r="CA1133" s="241"/>
      <c r="CB1133" s="241"/>
      <c r="CC1133" s="241"/>
      <c r="CD1133" s="241"/>
      <c r="CE1133" s="241"/>
      <c r="CF1133" s="241"/>
      <c r="CG1133" s="241"/>
      <c r="CH1133" s="241"/>
      <c r="CI1133" s="241"/>
      <c r="CJ1133" s="241"/>
      <c r="CK1133" s="241"/>
      <c r="CL1133" s="241"/>
      <c r="CM1133" s="241"/>
      <c r="CN1133" s="241"/>
      <c r="CO1133" s="241"/>
      <c r="CP1133" s="241"/>
      <c r="CQ1133" s="241"/>
      <c r="CR1133" s="241"/>
      <c r="CS1133" s="241"/>
      <c r="CT1133" s="241"/>
      <c r="CU1133" s="241"/>
      <c r="CV1133" s="241"/>
      <c r="CW1133" s="241"/>
      <c r="CX1133" s="241"/>
      <c r="CY1133" s="241"/>
      <c r="CZ1133" s="241"/>
      <c r="DA1133" s="241"/>
      <c r="DB1133" s="241"/>
      <c r="DC1133" s="241"/>
      <c r="DD1133" s="241"/>
      <c r="DE1133" s="241"/>
      <c r="DF1133" s="241"/>
      <c r="DG1133" s="241"/>
      <c r="DH1133" s="241"/>
      <c r="DI1133" s="241"/>
      <c r="DJ1133" s="241"/>
      <c r="DK1133" s="241"/>
      <c r="DL1133" s="241"/>
      <c r="DM1133" s="241"/>
      <c r="DN1133" s="241"/>
      <c r="DO1133" s="241"/>
      <c r="DP1133" s="241"/>
      <c r="DQ1133" s="241"/>
      <c r="DR1133" s="241"/>
      <c r="DS1133" s="241"/>
      <c r="DT1133" s="241"/>
      <c r="DU1133" s="241"/>
      <c r="DV1133" s="241"/>
      <c r="DW1133" s="241"/>
      <c r="DX1133" s="241"/>
      <c r="DY1133" s="241"/>
      <c r="DZ1133" s="241"/>
      <c r="EA1133" s="241"/>
      <c r="EB1133" s="241"/>
      <c r="EC1133" s="241"/>
      <c r="ED1133" s="241"/>
      <c r="EE1133" s="241"/>
      <c r="EF1133" s="241"/>
      <c r="EG1133" s="241"/>
      <c r="EH1133" s="241"/>
      <c r="EI1133" s="241"/>
      <c r="EJ1133" s="241"/>
      <c r="EK1133" s="241"/>
      <c r="EL1133" s="241"/>
      <c r="EM1133" s="241"/>
      <c r="EN1133" s="241"/>
      <c r="EO1133" s="241"/>
      <c r="EP1133" s="241"/>
      <c r="EQ1133" s="241"/>
      <c r="ER1133" s="241"/>
      <c r="ES1133" s="241"/>
      <c r="ET1133" s="241"/>
      <c r="EU1133" s="241"/>
      <c r="EV1133" s="241"/>
      <c r="EW1133" s="241"/>
      <c r="EX1133" s="241"/>
      <c r="EY1133" s="241"/>
      <c r="EZ1133" s="241"/>
      <c r="FA1133" s="241"/>
      <c r="FB1133" s="241"/>
      <c r="FC1133" s="241"/>
      <c r="FD1133" s="241"/>
      <c r="FE1133" s="241"/>
      <c r="FF1133" s="241"/>
      <c r="FG1133" s="241"/>
      <c r="FH1133" s="241"/>
      <c r="FI1133" s="241"/>
      <c r="FJ1133" s="241"/>
      <c r="FK1133" s="241"/>
      <c r="FL1133" s="241"/>
      <c r="FM1133" s="241"/>
      <c r="FN1133" s="241"/>
      <c r="FO1133" s="241"/>
      <c r="FP1133" s="241"/>
      <c r="FQ1133" s="241"/>
      <c r="FR1133" s="241"/>
      <c r="FS1133" s="241"/>
      <c r="FT1133" s="241"/>
      <c r="FU1133" s="241"/>
      <c r="FV1133" s="241"/>
      <c r="FW1133" s="241"/>
      <c r="FX1133" s="241"/>
      <c r="FY1133" s="241"/>
      <c r="FZ1133" s="241"/>
      <c r="GA1133" s="241"/>
      <c r="GB1133" s="241"/>
      <c r="GC1133" s="241"/>
      <c r="GD1133" s="241"/>
      <c r="GE1133" s="241"/>
      <c r="GF1133" s="241"/>
      <c r="GG1133" s="241"/>
      <c r="GH1133" s="241"/>
      <c r="GI1133" s="241"/>
      <c r="GJ1133" s="241"/>
      <c r="GK1133" s="241"/>
      <c r="GL1133" s="241"/>
      <c r="GM1133" s="241"/>
      <c r="GN1133" s="241"/>
      <c r="GO1133" s="241"/>
      <c r="GP1133" s="241"/>
      <c r="GQ1133" s="241"/>
      <c r="GR1133" s="241"/>
      <c r="GS1133" s="241"/>
      <c r="GT1133" s="241"/>
      <c r="GU1133" s="241"/>
      <c r="GV1133" s="241"/>
      <c r="GW1133" s="241"/>
      <c r="GX1133" s="241"/>
      <c r="GY1133" s="241"/>
      <c r="GZ1133" s="241"/>
      <c r="HA1133" s="241"/>
      <c r="HB1133" s="241"/>
      <c r="HC1133" s="241"/>
      <c r="HD1133" s="241"/>
      <c r="HE1133" s="241"/>
      <c r="HF1133" s="241"/>
      <c r="HG1133" s="241"/>
      <c r="HH1133" s="241"/>
      <c r="HI1133" s="241"/>
      <c r="HJ1133" s="241"/>
      <c r="HK1133" s="241"/>
      <c r="HL1133" s="241"/>
      <c r="HM1133" s="241"/>
      <c r="HN1133" s="241"/>
      <c r="HO1133" s="241"/>
    </row>
    <row r="1134" spans="1:223" s="250" customFormat="1" ht="27.6" customHeight="1" x14ac:dyDescent="0.35">
      <c r="A1134" s="241"/>
      <c r="B1134" s="242"/>
      <c r="C1134" s="242"/>
      <c r="D1134" s="242"/>
      <c r="E1134" s="243"/>
      <c r="F1134" s="244"/>
      <c r="G1134" s="245"/>
      <c r="H1134" s="245"/>
      <c r="I1134" s="245"/>
      <c r="J1134" s="295"/>
      <c r="K1134" s="242"/>
      <c r="L1134" s="246"/>
      <c r="M1134" s="246"/>
      <c r="N1134" s="247"/>
      <c r="O1134" s="247"/>
      <c r="P1134" s="248"/>
      <c r="Q1134" s="248"/>
      <c r="R1134" s="295"/>
      <c r="S1134" s="295"/>
      <c r="T1134" s="295"/>
      <c r="V1134" s="251"/>
      <c r="W1134" s="251"/>
      <c r="X1134" s="252"/>
      <c r="Y1134" s="253"/>
      <c r="Z1134" s="254"/>
      <c r="AA1134" s="254"/>
      <c r="AB1134" s="255"/>
      <c r="AC1134" s="255"/>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c r="AX1134" s="241"/>
      <c r="AY1134" s="241"/>
      <c r="AZ1134" s="241"/>
      <c r="BA1134" s="241"/>
      <c r="BB1134" s="241"/>
      <c r="BC1134" s="241"/>
      <c r="BD1134" s="241"/>
      <c r="BE1134" s="241"/>
      <c r="BF1134" s="241"/>
      <c r="BG1134" s="241"/>
      <c r="BH1134" s="241"/>
      <c r="BI1134" s="241"/>
      <c r="BJ1134" s="241"/>
      <c r="BK1134" s="241"/>
      <c r="BL1134" s="241"/>
      <c r="BM1134" s="241"/>
      <c r="BN1134" s="241"/>
      <c r="BO1134" s="241"/>
      <c r="BP1134" s="241"/>
      <c r="BQ1134" s="241"/>
      <c r="BR1134" s="241"/>
      <c r="BS1134" s="241"/>
      <c r="BT1134" s="241"/>
      <c r="BU1134" s="241"/>
      <c r="BV1134" s="241"/>
      <c r="BW1134" s="241"/>
      <c r="BX1134" s="241"/>
      <c r="BY1134" s="241"/>
      <c r="BZ1134" s="241"/>
      <c r="CA1134" s="241"/>
      <c r="CB1134" s="241"/>
      <c r="CC1134" s="241"/>
      <c r="CD1134" s="241"/>
      <c r="CE1134" s="241"/>
      <c r="CF1134" s="241"/>
      <c r="CG1134" s="241"/>
      <c r="CH1134" s="241"/>
      <c r="CI1134" s="241"/>
      <c r="CJ1134" s="241"/>
      <c r="CK1134" s="241"/>
      <c r="CL1134" s="241"/>
      <c r="CM1134" s="241"/>
      <c r="CN1134" s="241"/>
      <c r="CO1134" s="241"/>
      <c r="CP1134" s="241"/>
      <c r="CQ1134" s="241"/>
      <c r="CR1134" s="241"/>
      <c r="CS1134" s="241"/>
      <c r="CT1134" s="241"/>
      <c r="CU1134" s="241"/>
      <c r="CV1134" s="241"/>
      <c r="CW1134" s="241"/>
      <c r="CX1134" s="241"/>
      <c r="CY1134" s="241"/>
      <c r="CZ1134" s="241"/>
      <c r="DA1134" s="241"/>
      <c r="DB1134" s="241"/>
      <c r="DC1134" s="241"/>
      <c r="DD1134" s="241"/>
      <c r="DE1134" s="241"/>
      <c r="DF1134" s="241"/>
      <c r="DG1134" s="241"/>
      <c r="DH1134" s="241"/>
      <c r="DI1134" s="241"/>
      <c r="DJ1134" s="241"/>
      <c r="DK1134" s="241"/>
      <c r="DL1134" s="241"/>
      <c r="DM1134" s="241"/>
      <c r="DN1134" s="241"/>
      <c r="DO1134" s="241"/>
      <c r="DP1134" s="241"/>
      <c r="DQ1134" s="241"/>
      <c r="DR1134" s="241"/>
      <c r="DS1134" s="241"/>
      <c r="DT1134" s="241"/>
      <c r="DU1134" s="241"/>
      <c r="DV1134" s="241"/>
      <c r="DW1134" s="241"/>
      <c r="DX1134" s="241"/>
      <c r="DY1134" s="241"/>
      <c r="DZ1134" s="241"/>
      <c r="EA1134" s="241"/>
      <c r="EB1134" s="241"/>
      <c r="EC1134" s="241"/>
      <c r="ED1134" s="241"/>
      <c r="EE1134" s="241"/>
      <c r="EF1134" s="241"/>
      <c r="EG1134" s="241"/>
      <c r="EH1134" s="241"/>
      <c r="EI1134" s="241"/>
      <c r="EJ1134" s="241"/>
      <c r="EK1134" s="241"/>
      <c r="EL1134" s="241"/>
      <c r="EM1134" s="241"/>
      <c r="EN1134" s="241"/>
      <c r="EO1134" s="241"/>
      <c r="EP1134" s="241"/>
      <c r="EQ1134" s="241"/>
      <c r="ER1134" s="241"/>
      <c r="ES1134" s="241"/>
      <c r="ET1134" s="241"/>
      <c r="EU1134" s="241"/>
      <c r="EV1134" s="241"/>
      <c r="EW1134" s="241"/>
      <c r="EX1134" s="241"/>
      <c r="EY1134" s="241"/>
      <c r="EZ1134" s="241"/>
      <c r="FA1134" s="241"/>
      <c r="FB1134" s="241"/>
      <c r="FC1134" s="241"/>
      <c r="FD1134" s="241"/>
      <c r="FE1134" s="241"/>
      <c r="FF1134" s="241"/>
      <c r="FG1134" s="241"/>
      <c r="FH1134" s="241"/>
      <c r="FI1134" s="241"/>
      <c r="FJ1134" s="241"/>
      <c r="FK1134" s="241"/>
      <c r="FL1134" s="241"/>
      <c r="FM1134" s="241"/>
      <c r="FN1134" s="241"/>
      <c r="FO1134" s="241"/>
      <c r="FP1134" s="241"/>
      <c r="FQ1134" s="241"/>
      <c r="FR1134" s="241"/>
      <c r="FS1134" s="241"/>
      <c r="FT1134" s="241"/>
      <c r="FU1134" s="241"/>
      <c r="FV1134" s="241"/>
      <c r="FW1134" s="241"/>
      <c r="FX1134" s="241"/>
      <c r="FY1134" s="241"/>
      <c r="FZ1134" s="241"/>
      <c r="GA1134" s="241"/>
      <c r="GB1134" s="241"/>
      <c r="GC1134" s="241"/>
      <c r="GD1134" s="241"/>
      <c r="GE1134" s="241"/>
      <c r="GF1134" s="241"/>
      <c r="GG1134" s="241"/>
      <c r="GH1134" s="241"/>
      <c r="GI1134" s="241"/>
      <c r="GJ1134" s="241"/>
      <c r="GK1134" s="241"/>
      <c r="GL1134" s="241"/>
      <c r="GM1134" s="241"/>
      <c r="GN1134" s="241"/>
      <c r="GO1134" s="241"/>
      <c r="GP1134" s="241"/>
      <c r="GQ1134" s="241"/>
      <c r="GR1134" s="241"/>
      <c r="GS1134" s="241"/>
      <c r="GT1134" s="241"/>
      <c r="GU1134" s="241"/>
      <c r="GV1134" s="241"/>
      <c r="GW1134" s="241"/>
      <c r="GX1134" s="241"/>
      <c r="GY1134" s="241"/>
      <c r="GZ1134" s="241"/>
      <c r="HA1134" s="241"/>
      <c r="HB1134" s="241"/>
      <c r="HC1134" s="241"/>
      <c r="HD1134" s="241"/>
      <c r="HE1134" s="241"/>
      <c r="HF1134" s="241"/>
      <c r="HG1134" s="241"/>
      <c r="HH1134" s="241"/>
      <c r="HI1134" s="241"/>
      <c r="HJ1134" s="241"/>
      <c r="HK1134" s="241"/>
      <c r="HL1134" s="241"/>
      <c r="HM1134" s="241"/>
      <c r="HN1134" s="241"/>
      <c r="HO1134" s="241"/>
    </row>
    <row r="1135" spans="1:223" s="250" customFormat="1" ht="27.6" customHeight="1" x14ac:dyDescent="0.35">
      <c r="A1135" s="241"/>
      <c r="B1135" s="242"/>
      <c r="C1135" s="242"/>
      <c r="D1135" s="242"/>
      <c r="E1135" s="243"/>
      <c r="F1135" s="244"/>
      <c r="G1135" s="245"/>
      <c r="H1135" s="245"/>
      <c r="I1135" s="245"/>
      <c r="J1135" s="295"/>
      <c r="K1135" s="242"/>
      <c r="L1135" s="246"/>
      <c r="M1135" s="246"/>
      <c r="N1135" s="247"/>
      <c r="O1135" s="247"/>
      <c r="P1135" s="248"/>
      <c r="Q1135" s="248"/>
      <c r="R1135" s="295"/>
      <c r="S1135" s="295"/>
      <c r="T1135" s="295"/>
      <c r="V1135" s="251"/>
      <c r="W1135" s="251"/>
      <c r="X1135" s="252"/>
      <c r="Y1135" s="253"/>
      <c r="Z1135" s="254"/>
      <c r="AA1135" s="254"/>
      <c r="AB1135" s="255"/>
      <c r="AC1135" s="255"/>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1"/>
      <c r="BD1135" s="241"/>
      <c r="BE1135" s="241"/>
      <c r="BF1135" s="241"/>
      <c r="BG1135" s="241"/>
      <c r="BH1135" s="241"/>
      <c r="BI1135" s="241"/>
      <c r="BJ1135" s="241"/>
      <c r="BK1135" s="241"/>
      <c r="BL1135" s="241"/>
      <c r="BM1135" s="241"/>
      <c r="BN1135" s="241"/>
      <c r="BO1135" s="241"/>
      <c r="BP1135" s="241"/>
      <c r="BQ1135" s="241"/>
      <c r="BR1135" s="241"/>
      <c r="BS1135" s="241"/>
      <c r="BT1135" s="241"/>
      <c r="BU1135" s="241"/>
      <c r="BV1135" s="241"/>
      <c r="BW1135" s="241"/>
      <c r="BX1135" s="241"/>
      <c r="BY1135" s="241"/>
      <c r="BZ1135" s="241"/>
      <c r="CA1135" s="241"/>
      <c r="CB1135" s="241"/>
      <c r="CC1135" s="241"/>
      <c r="CD1135" s="241"/>
      <c r="CE1135" s="241"/>
      <c r="CF1135" s="241"/>
      <c r="CG1135" s="241"/>
      <c r="CH1135" s="241"/>
      <c r="CI1135" s="241"/>
      <c r="CJ1135" s="241"/>
      <c r="CK1135" s="241"/>
      <c r="CL1135" s="241"/>
      <c r="CM1135" s="241"/>
      <c r="CN1135" s="241"/>
      <c r="CO1135" s="241"/>
      <c r="CP1135" s="241"/>
      <c r="CQ1135" s="241"/>
      <c r="CR1135" s="241"/>
      <c r="CS1135" s="241"/>
      <c r="CT1135" s="241"/>
      <c r="CU1135" s="241"/>
      <c r="CV1135" s="241"/>
      <c r="CW1135" s="241"/>
      <c r="CX1135" s="241"/>
      <c r="CY1135" s="241"/>
      <c r="CZ1135" s="241"/>
      <c r="DA1135" s="241"/>
      <c r="DB1135" s="241"/>
      <c r="DC1135" s="241"/>
      <c r="DD1135" s="241"/>
      <c r="DE1135" s="241"/>
      <c r="DF1135" s="241"/>
      <c r="DG1135" s="241"/>
      <c r="DH1135" s="241"/>
      <c r="DI1135" s="241"/>
      <c r="DJ1135" s="241"/>
      <c r="DK1135" s="241"/>
      <c r="DL1135" s="241"/>
      <c r="DM1135" s="241"/>
      <c r="DN1135" s="241"/>
      <c r="DO1135" s="241"/>
      <c r="DP1135" s="241"/>
      <c r="DQ1135" s="241"/>
      <c r="DR1135" s="241"/>
      <c r="DS1135" s="241"/>
      <c r="DT1135" s="241"/>
      <c r="DU1135" s="241"/>
      <c r="DV1135" s="241"/>
      <c r="DW1135" s="241"/>
      <c r="DX1135" s="241"/>
      <c r="DY1135" s="241"/>
      <c r="DZ1135" s="241"/>
      <c r="EA1135" s="241"/>
      <c r="EB1135" s="241"/>
      <c r="EC1135" s="241"/>
      <c r="ED1135" s="241"/>
      <c r="EE1135" s="241"/>
      <c r="EF1135" s="241"/>
      <c r="EG1135" s="241"/>
      <c r="EH1135" s="241"/>
      <c r="EI1135" s="241"/>
      <c r="EJ1135" s="241"/>
      <c r="EK1135" s="241"/>
      <c r="EL1135" s="241"/>
      <c r="EM1135" s="241"/>
      <c r="EN1135" s="241"/>
      <c r="EO1135" s="241"/>
      <c r="EP1135" s="241"/>
      <c r="EQ1135" s="241"/>
      <c r="ER1135" s="241"/>
      <c r="ES1135" s="241"/>
      <c r="ET1135" s="241"/>
      <c r="EU1135" s="241"/>
      <c r="EV1135" s="241"/>
      <c r="EW1135" s="241"/>
      <c r="EX1135" s="241"/>
      <c r="EY1135" s="241"/>
      <c r="EZ1135" s="241"/>
      <c r="FA1135" s="241"/>
      <c r="FB1135" s="241"/>
      <c r="FC1135" s="241"/>
      <c r="FD1135" s="241"/>
      <c r="FE1135" s="241"/>
      <c r="FF1135" s="241"/>
      <c r="FG1135" s="241"/>
      <c r="FH1135" s="241"/>
      <c r="FI1135" s="241"/>
      <c r="FJ1135" s="241"/>
      <c r="FK1135" s="241"/>
      <c r="FL1135" s="241"/>
      <c r="FM1135" s="241"/>
      <c r="FN1135" s="241"/>
      <c r="FO1135" s="241"/>
      <c r="FP1135" s="241"/>
      <c r="FQ1135" s="241"/>
      <c r="FR1135" s="241"/>
      <c r="FS1135" s="241"/>
      <c r="FT1135" s="241"/>
      <c r="FU1135" s="241"/>
      <c r="FV1135" s="241"/>
      <c r="FW1135" s="241"/>
      <c r="FX1135" s="241"/>
      <c r="FY1135" s="241"/>
      <c r="FZ1135" s="241"/>
      <c r="GA1135" s="241"/>
      <c r="GB1135" s="241"/>
      <c r="GC1135" s="241"/>
      <c r="GD1135" s="241"/>
      <c r="GE1135" s="241"/>
      <c r="GF1135" s="241"/>
      <c r="GG1135" s="241"/>
      <c r="GH1135" s="241"/>
      <c r="GI1135" s="241"/>
      <c r="GJ1135" s="241"/>
      <c r="GK1135" s="241"/>
      <c r="GL1135" s="241"/>
      <c r="GM1135" s="241"/>
      <c r="GN1135" s="241"/>
      <c r="GO1135" s="241"/>
      <c r="GP1135" s="241"/>
      <c r="GQ1135" s="241"/>
      <c r="GR1135" s="241"/>
      <c r="GS1135" s="241"/>
      <c r="GT1135" s="241"/>
      <c r="GU1135" s="241"/>
      <c r="GV1135" s="241"/>
      <c r="GW1135" s="241"/>
      <c r="GX1135" s="241"/>
      <c r="GY1135" s="241"/>
      <c r="GZ1135" s="241"/>
      <c r="HA1135" s="241"/>
      <c r="HB1135" s="241"/>
      <c r="HC1135" s="241"/>
      <c r="HD1135" s="241"/>
      <c r="HE1135" s="241"/>
      <c r="HF1135" s="241"/>
      <c r="HG1135" s="241"/>
      <c r="HH1135" s="241"/>
      <c r="HI1135" s="241"/>
      <c r="HJ1135" s="241"/>
      <c r="HK1135" s="241"/>
      <c r="HL1135" s="241"/>
      <c r="HM1135" s="241"/>
      <c r="HN1135" s="241"/>
      <c r="HO1135" s="241"/>
    </row>
    <row r="1136" spans="1:223" s="250" customFormat="1" ht="27.6" customHeight="1" x14ac:dyDescent="0.35">
      <c r="A1136" s="241"/>
      <c r="B1136" s="242"/>
      <c r="C1136" s="242"/>
      <c r="D1136" s="242"/>
      <c r="E1136" s="243"/>
      <c r="F1136" s="244"/>
      <c r="G1136" s="245"/>
      <c r="H1136" s="245"/>
      <c r="I1136" s="245"/>
      <c r="J1136" s="295"/>
      <c r="K1136" s="242"/>
      <c r="L1136" s="246"/>
      <c r="M1136" s="246"/>
      <c r="N1136" s="247"/>
      <c r="O1136" s="247"/>
      <c r="P1136" s="248"/>
      <c r="Q1136" s="248"/>
      <c r="R1136" s="295"/>
      <c r="S1136" s="295"/>
      <c r="T1136" s="295"/>
      <c r="V1136" s="251"/>
      <c r="W1136" s="251"/>
      <c r="X1136" s="252"/>
      <c r="Y1136" s="253"/>
      <c r="Z1136" s="254"/>
      <c r="AA1136" s="254"/>
      <c r="AB1136" s="255"/>
      <c r="AC1136" s="255"/>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c r="AX1136" s="241"/>
      <c r="AY1136" s="241"/>
      <c r="AZ1136" s="241"/>
      <c r="BA1136" s="241"/>
      <c r="BB1136" s="241"/>
      <c r="BC1136" s="241"/>
      <c r="BD1136" s="241"/>
      <c r="BE1136" s="241"/>
      <c r="BF1136" s="241"/>
      <c r="BG1136" s="241"/>
      <c r="BH1136" s="241"/>
      <c r="BI1136" s="241"/>
      <c r="BJ1136" s="241"/>
      <c r="BK1136" s="241"/>
      <c r="BL1136" s="241"/>
      <c r="BM1136" s="241"/>
      <c r="BN1136" s="241"/>
      <c r="BO1136" s="241"/>
      <c r="BP1136" s="241"/>
      <c r="BQ1136" s="241"/>
      <c r="BR1136" s="241"/>
      <c r="BS1136" s="241"/>
      <c r="BT1136" s="241"/>
      <c r="BU1136" s="241"/>
      <c r="BV1136" s="241"/>
      <c r="BW1136" s="241"/>
      <c r="BX1136" s="241"/>
      <c r="BY1136" s="241"/>
      <c r="BZ1136" s="241"/>
      <c r="CA1136" s="241"/>
      <c r="CB1136" s="241"/>
      <c r="CC1136" s="241"/>
      <c r="CD1136" s="241"/>
      <c r="CE1136" s="241"/>
      <c r="CF1136" s="241"/>
      <c r="CG1136" s="241"/>
      <c r="CH1136" s="241"/>
      <c r="CI1136" s="241"/>
      <c r="CJ1136" s="241"/>
      <c r="CK1136" s="241"/>
      <c r="CL1136" s="241"/>
      <c r="CM1136" s="241"/>
      <c r="CN1136" s="241"/>
      <c r="CO1136" s="241"/>
      <c r="CP1136" s="241"/>
      <c r="CQ1136" s="241"/>
      <c r="CR1136" s="241"/>
      <c r="CS1136" s="241"/>
      <c r="CT1136" s="241"/>
      <c r="CU1136" s="241"/>
      <c r="CV1136" s="241"/>
      <c r="CW1136" s="241"/>
      <c r="CX1136" s="241"/>
      <c r="CY1136" s="241"/>
      <c r="CZ1136" s="241"/>
      <c r="DA1136" s="241"/>
      <c r="DB1136" s="241"/>
      <c r="DC1136" s="241"/>
      <c r="DD1136" s="241"/>
      <c r="DE1136" s="241"/>
      <c r="DF1136" s="241"/>
      <c r="DG1136" s="241"/>
      <c r="DH1136" s="241"/>
      <c r="DI1136" s="241"/>
      <c r="DJ1136" s="241"/>
      <c r="DK1136" s="241"/>
      <c r="DL1136" s="241"/>
      <c r="DM1136" s="241"/>
      <c r="DN1136" s="241"/>
      <c r="DO1136" s="241"/>
      <c r="DP1136" s="241"/>
      <c r="DQ1136" s="241"/>
      <c r="DR1136" s="241"/>
      <c r="DS1136" s="241"/>
      <c r="DT1136" s="241"/>
      <c r="DU1136" s="241"/>
      <c r="DV1136" s="241"/>
      <c r="DW1136" s="241"/>
      <c r="DX1136" s="241"/>
      <c r="DY1136" s="241"/>
      <c r="DZ1136" s="241"/>
      <c r="EA1136" s="241"/>
      <c r="EB1136" s="241"/>
      <c r="EC1136" s="241"/>
      <c r="ED1136" s="241"/>
      <c r="EE1136" s="241"/>
      <c r="EF1136" s="241"/>
      <c r="EG1136" s="241"/>
      <c r="EH1136" s="241"/>
      <c r="EI1136" s="241"/>
      <c r="EJ1136" s="241"/>
      <c r="EK1136" s="241"/>
      <c r="EL1136" s="241"/>
      <c r="EM1136" s="241"/>
      <c r="EN1136" s="241"/>
      <c r="EO1136" s="241"/>
      <c r="EP1136" s="241"/>
      <c r="EQ1136" s="241"/>
      <c r="ER1136" s="241"/>
      <c r="ES1136" s="241"/>
      <c r="ET1136" s="241"/>
      <c r="EU1136" s="241"/>
      <c r="EV1136" s="241"/>
      <c r="EW1136" s="241"/>
      <c r="EX1136" s="241"/>
      <c r="EY1136" s="241"/>
      <c r="EZ1136" s="241"/>
      <c r="FA1136" s="241"/>
      <c r="FB1136" s="241"/>
      <c r="FC1136" s="241"/>
      <c r="FD1136" s="241"/>
      <c r="FE1136" s="241"/>
      <c r="FF1136" s="241"/>
      <c r="FG1136" s="241"/>
      <c r="FH1136" s="241"/>
      <c r="FI1136" s="241"/>
      <c r="FJ1136" s="241"/>
      <c r="FK1136" s="241"/>
      <c r="FL1136" s="241"/>
      <c r="FM1136" s="241"/>
      <c r="FN1136" s="241"/>
      <c r="FO1136" s="241"/>
      <c r="FP1136" s="241"/>
      <c r="FQ1136" s="241"/>
      <c r="FR1136" s="241"/>
      <c r="FS1136" s="241"/>
      <c r="FT1136" s="241"/>
      <c r="FU1136" s="241"/>
      <c r="FV1136" s="241"/>
      <c r="FW1136" s="241"/>
      <c r="FX1136" s="241"/>
      <c r="FY1136" s="241"/>
      <c r="FZ1136" s="241"/>
      <c r="GA1136" s="241"/>
      <c r="GB1136" s="241"/>
      <c r="GC1136" s="241"/>
      <c r="GD1136" s="241"/>
      <c r="GE1136" s="241"/>
      <c r="GF1136" s="241"/>
      <c r="GG1136" s="241"/>
      <c r="GH1136" s="241"/>
      <c r="GI1136" s="241"/>
      <c r="GJ1136" s="241"/>
      <c r="GK1136" s="241"/>
      <c r="GL1136" s="241"/>
      <c r="GM1136" s="241"/>
      <c r="GN1136" s="241"/>
      <c r="GO1136" s="241"/>
      <c r="GP1136" s="241"/>
      <c r="GQ1136" s="241"/>
      <c r="GR1136" s="241"/>
      <c r="GS1136" s="241"/>
      <c r="GT1136" s="241"/>
      <c r="GU1136" s="241"/>
      <c r="GV1136" s="241"/>
      <c r="GW1136" s="241"/>
      <c r="GX1136" s="241"/>
      <c r="GY1136" s="241"/>
      <c r="GZ1136" s="241"/>
      <c r="HA1136" s="241"/>
      <c r="HB1136" s="241"/>
      <c r="HC1136" s="241"/>
      <c r="HD1136" s="241"/>
      <c r="HE1136" s="241"/>
      <c r="HF1136" s="241"/>
      <c r="HG1136" s="241"/>
      <c r="HH1136" s="241"/>
      <c r="HI1136" s="241"/>
      <c r="HJ1136" s="241"/>
      <c r="HK1136" s="241"/>
      <c r="HL1136" s="241"/>
      <c r="HM1136" s="241"/>
      <c r="HN1136" s="241"/>
      <c r="HO1136" s="241"/>
    </row>
    <row r="1137" spans="1:223" s="250" customFormat="1" ht="27.6" customHeight="1" x14ac:dyDescent="0.35">
      <c r="A1137" s="241"/>
      <c r="B1137" s="242"/>
      <c r="C1137" s="242"/>
      <c r="D1137" s="242"/>
      <c r="E1137" s="243"/>
      <c r="F1137" s="244"/>
      <c r="G1137" s="245"/>
      <c r="H1137" s="245"/>
      <c r="I1137" s="245"/>
      <c r="J1137" s="556"/>
      <c r="K1137" s="242"/>
      <c r="L1137" s="246"/>
      <c r="M1137" s="246"/>
      <c r="N1137" s="247"/>
      <c r="O1137" s="247"/>
      <c r="P1137" s="248"/>
      <c r="Q1137" s="248"/>
      <c r="R1137" s="295"/>
      <c r="S1137" s="295"/>
      <c r="T1137" s="295"/>
      <c r="V1137" s="251"/>
      <c r="W1137" s="251"/>
      <c r="X1137" s="252"/>
      <c r="Y1137" s="253"/>
      <c r="Z1137" s="254"/>
      <c r="AA1137" s="254"/>
      <c r="AB1137" s="255"/>
      <c r="AC1137" s="255"/>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c r="AX1137" s="241"/>
      <c r="AY1137" s="241"/>
      <c r="AZ1137" s="241"/>
      <c r="BA1137" s="241"/>
      <c r="BB1137" s="241"/>
      <c r="BC1137" s="241"/>
      <c r="BD1137" s="241"/>
      <c r="BE1137" s="241"/>
      <c r="BF1137" s="241"/>
      <c r="BG1137" s="241"/>
      <c r="BH1137" s="241"/>
      <c r="BI1137" s="241"/>
      <c r="BJ1137" s="241"/>
      <c r="BK1137" s="241"/>
      <c r="BL1137" s="241"/>
      <c r="BM1137" s="241"/>
      <c r="BN1137" s="241"/>
      <c r="BO1137" s="241"/>
      <c r="BP1137" s="241"/>
      <c r="BQ1137" s="241"/>
      <c r="BR1137" s="241"/>
      <c r="BS1137" s="241"/>
      <c r="BT1137" s="241"/>
      <c r="BU1137" s="241"/>
      <c r="BV1137" s="241"/>
      <c r="BW1137" s="241"/>
      <c r="BX1137" s="241"/>
      <c r="BY1137" s="241"/>
      <c r="BZ1137" s="241"/>
      <c r="CA1137" s="241"/>
      <c r="CB1137" s="241"/>
      <c r="CC1137" s="241"/>
      <c r="CD1137" s="241"/>
      <c r="CE1137" s="241"/>
      <c r="CF1137" s="241"/>
      <c r="CG1137" s="241"/>
      <c r="CH1137" s="241"/>
      <c r="CI1137" s="241"/>
      <c r="CJ1137" s="241"/>
      <c r="CK1137" s="241"/>
      <c r="CL1137" s="241"/>
      <c r="CM1137" s="241"/>
      <c r="CN1137" s="241"/>
      <c r="CO1137" s="241"/>
      <c r="CP1137" s="241"/>
      <c r="CQ1137" s="241"/>
      <c r="CR1137" s="241"/>
      <c r="CS1137" s="241"/>
      <c r="CT1137" s="241"/>
      <c r="CU1137" s="241"/>
      <c r="CV1137" s="241"/>
      <c r="CW1137" s="241"/>
      <c r="CX1137" s="241"/>
      <c r="CY1137" s="241"/>
      <c r="CZ1137" s="241"/>
      <c r="DA1137" s="241"/>
      <c r="DB1137" s="241"/>
      <c r="DC1137" s="241"/>
      <c r="DD1137" s="241"/>
      <c r="DE1137" s="241"/>
      <c r="DF1137" s="241"/>
      <c r="DG1137" s="241"/>
      <c r="DH1137" s="241"/>
      <c r="DI1137" s="241"/>
      <c r="DJ1137" s="241"/>
      <c r="DK1137" s="241"/>
      <c r="DL1137" s="241"/>
      <c r="DM1137" s="241"/>
      <c r="DN1137" s="241"/>
      <c r="DO1137" s="241"/>
      <c r="DP1137" s="241"/>
      <c r="DQ1137" s="241"/>
      <c r="DR1137" s="241"/>
      <c r="DS1137" s="241"/>
      <c r="DT1137" s="241"/>
      <c r="DU1137" s="241"/>
      <c r="DV1137" s="241"/>
      <c r="DW1137" s="241"/>
      <c r="DX1137" s="241"/>
      <c r="DY1137" s="241"/>
      <c r="DZ1137" s="241"/>
      <c r="EA1137" s="241"/>
      <c r="EB1137" s="241"/>
      <c r="EC1137" s="241"/>
      <c r="ED1137" s="241"/>
      <c r="EE1137" s="241"/>
      <c r="EF1137" s="241"/>
      <c r="EG1137" s="241"/>
      <c r="EH1137" s="241"/>
      <c r="EI1137" s="241"/>
      <c r="EJ1137" s="241"/>
      <c r="EK1137" s="241"/>
      <c r="EL1137" s="241"/>
      <c r="EM1137" s="241"/>
      <c r="EN1137" s="241"/>
      <c r="EO1137" s="241"/>
      <c r="EP1137" s="241"/>
      <c r="EQ1137" s="241"/>
      <c r="ER1137" s="241"/>
      <c r="ES1137" s="241"/>
      <c r="ET1137" s="241"/>
      <c r="EU1137" s="241"/>
      <c r="EV1137" s="241"/>
      <c r="EW1137" s="241"/>
      <c r="EX1137" s="241"/>
      <c r="EY1137" s="241"/>
      <c r="EZ1137" s="241"/>
      <c r="FA1137" s="241"/>
      <c r="FB1137" s="241"/>
      <c r="FC1137" s="241"/>
      <c r="FD1137" s="241"/>
      <c r="FE1137" s="241"/>
      <c r="FF1137" s="241"/>
      <c r="FG1137" s="241"/>
      <c r="FH1137" s="241"/>
      <c r="FI1137" s="241"/>
      <c r="FJ1137" s="241"/>
      <c r="FK1137" s="241"/>
      <c r="FL1137" s="241"/>
      <c r="FM1137" s="241"/>
      <c r="FN1137" s="241"/>
      <c r="FO1137" s="241"/>
      <c r="FP1137" s="241"/>
      <c r="FQ1137" s="241"/>
      <c r="FR1137" s="241"/>
      <c r="FS1137" s="241"/>
      <c r="FT1137" s="241"/>
      <c r="FU1137" s="241"/>
      <c r="FV1137" s="241"/>
      <c r="FW1137" s="241"/>
      <c r="FX1137" s="241"/>
      <c r="FY1137" s="241"/>
      <c r="FZ1137" s="241"/>
      <c r="GA1137" s="241"/>
      <c r="GB1137" s="241"/>
      <c r="GC1137" s="241"/>
      <c r="GD1137" s="241"/>
      <c r="GE1137" s="241"/>
      <c r="GF1137" s="241"/>
      <c r="GG1137" s="241"/>
      <c r="GH1137" s="241"/>
      <c r="GI1137" s="241"/>
      <c r="GJ1137" s="241"/>
      <c r="GK1137" s="241"/>
      <c r="GL1137" s="241"/>
      <c r="GM1137" s="241"/>
      <c r="GN1137" s="241"/>
      <c r="GO1137" s="241"/>
      <c r="GP1137" s="241"/>
      <c r="GQ1137" s="241"/>
      <c r="GR1137" s="241"/>
      <c r="GS1137" s="241"/>
      <c r="GT1137" s="241"/>
      <c r="GU1137" s="241"/>
      <c r="GV1137" s="241"/>
      <c r="GW1137" s="241"/>
      <c r="GX1137" s="241"/>
      <c r="GY1137" s="241"/>
      <c r="GZ1137" s="241"/>
      <c r="HA1137" s="241"/>
      <c r="HB1137" s="241"/>
      <c r="HC1137" s="241"/>
      <c r="HD1137" s="241"/>
      <c r="HE1137" s="241"/>
      <c r="HF1137" s="241"/>
      <c r="HG1137" s="241"/>
      <c r="HH1137" s="241"/>
      <c r="HI1137" s="241"/>
      <c r="HJ1137" s="241"/>
      <c r="HK1137" s="241"/>
      <c r="HL1137" s="241"/>
      <c r="HM1137" s="241"/>
      <c r="HN1137" s="241"/>
      <c r="HO1137" s="241"/>
    </row>
    <row r="1138" spans="1:223" s="250" customFormat="1" ht="27.6" customHeight="1" x14ac:dyDescent="0.35">
      <c r="A1138" s="241"/>
      <c r="B1138" s="242"/>
      <c r="C1138" s="242"/>
      <c r="D1138" s="242"/>
      <c r="E1138" s="243"/>
      <c r="F1138" s="244"/>
      <c r="G1138" s="245"/>
      <c r="H1138" s="245"/>
      <c r="I1138" s="245"/>
      <c r="J1138" s="295"/>
      <c r="K1138" s="242"/>
      <c r="L1138" s="246"/>
      <c r="M1138" s="246"/>
      <c r="N1138" s="247"/>
      <c r="O1138" s="247"/>
      <c r="P1138" s="248"/>
      <c r="Q1138" s="248"/>
      <c r="R1138" s="295"/>
      <c r="S1138" s="295"/>
      <c r="T1138" s="295"/>
      <c r="V1138" s="251"/>
      <c r="W1138" s="251"/>
      <c r="X1138" s="252"/>
      <c r="Y1138" s="253"/>
      <c r="Z1138" s="254"/>
      <c r="AA1138" s="254"/>
      <c r="AB1138" s="255"/>
      <c r="AC1138" s="255"/>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c r="AX1138" s="241"/>
      <c r="AY1138" s="241"/>
      <c r="AZ1138" s="241"/>
      <c r="BA1138" s="241"/>
      <c r="BB1138" s="241"/>
      <c r="BC1138" s="241"/>
      <c r="BD1138" s="241"/>
      <c r="BE1138" s="241"/>
      <c r="BF1138" s="241"/>
      <c r="BG1138" s="241"/>
      <c r="BH1138" s="241"/>
      <c r="BI1138" s="241"/>
      <c r="BJ1138" s="241"/>
      <c r="BK1138" s="241"/>
      <c r="BL1138" s="241"/>
      <c r="BM1138" s="241"/>
      <c r="BN1138" s="241"/>
      <c r="BO1138" s="241"/>
      <c r="BP1138" s="241"/>
      <c r="BQ1138" s="241"/>
      <c r="BR1138" s="241"/>
      <c r="BS1138" s="241"/>
      <c r="BT1138" s="241"/>
      <c r="BU1138" s="241"/>
      <c r="BV1138" s="241"/>
      <c r="BW1138" s="241"/>
      <c r="BX1138" s="241"/>
      <c r="BY1138" s="241"/>
      <c r="BZ1138" s="241"/>
      <c r="CA1138" s="241"/>
      <c r="CB1138" s="241"/>
      <c r="CC1138" s="241"/>
      <c r="CD1138" s="241"/>
      <c r="CE1138" s="241"/>
      <c r="CF1138" s="241"/>
      <c r="CG1138" s="241"/>
      <c r="CH1138" s="241"/>
      <c r="CI1138" s="241"/>
      <c r="CJ1138" s="241"/>
      <c r="CK1138" s="241"/>
      <c r="CL1138" s="241"/>
      <c r="CM1138" s="241"/>
      <c r="CN1138" s="241"/>
      <c r="CO1138" s="241"/>
      <c r="CP1138" s="241"/>
      <c r="CQ1138" s="241"/>
      <c r="CR1138" s="241"/>
      <c r="CS1138" s="241"/>
      <c r="CT1138" s="241"/>
      <c r="CU1138" s="241"/>
      <c r="CV1138" s="241"/>
      <c r="CW1138" s="241"/>
      <c r="CX1138" s="241"/>
      <c r="CY1138" s="241"/>
      <c r="CZ1138" s="241"/>
      <c r="DA1138" s="241"/>
      <c r="DB1138" s="241"/>
      <c r="DC1138" s="241"/>
      <c r="DD1138" s="241"/>
      <c r="DE1138" s="241"/>
      <c r="DF1138" s="241"/>
      <c r="DG1138" s="241"/>
      <c r="DH1138" s="241"/>
      <c r="DI1138" s="241"/>
      <c r="DJ1138" s="241"/>
      <c r="DK1138" s="241"/>
      <c r="DL1138" s="241"/>
      <c r="DM1138" s="241"/>
      <c r="DN1138" s="241"/>
      <c r="DO1138" s="241"/>
      <c r="DP1138" s="241"/>
      <c r="DQ1138" s="241"/>
      <c r="DR1138" s="241"/>
      <c r="DS1138" s="241"/>
      <c r="DT1138" s="241"/>
      <c r="DU1138" s="241"/>
      <c r="DV1138" s="241"/>
      <c r="DW1138" s="241"/>
      <c r="DX1138" s="241"/>
      <c r="DY1138" s="241"/>
      <c r="DZ1138" s="241"/>
      <c r="EA1138" s="241"/>
      <c r="EB1138" s="241"/>
      <c r="EC1138" s="241"/>
      <c r="ED1138" s="241"/>
      <c r="EE1138" s="241"/>
      <c r="EF1138" s="241"/>
      <c r="EG1138" s="241"/>
      <c r="EH1138" s="241"/>
      <c r="EI1138" s="241"/>
      <c r="EJ1138" s="241"/>
      <c r="EK1138" s="241"/>
      <c r="EL1138" s="241"/>
      <c r="EM1138" s="241"/>
      <c r="EN1138" s="241"/>
      <c r="EO1138" s="241"/>
      <c r="EP1138" s="241"/>
      <c r="EQ1138" s="241"/>
      <c r="ER1138" s="241"/>
      <c r="ES1138" s="241"/>
      <c r="ET1138" s="241"/>
      <c r="EU1138" s="241"/>
      <c r="EV1138" s="241"/>
      <c r="EW1138" s="241"/>
      <c r="EX1138" s="241"/>
      <c r="EY1138" s="241"/>
      <c r="EZ1138" s="241"/>
      <c r="FA1138" s="241"/>
      <c r="FB1138" s="241"/>
      <c r="FC1138" s="241"/>
      <c r="FD1138" s="241"/>
      <c r="FE1138" s="241"/>
      <c r="FF1138" s="241"/>
      <c r="FG1138" s="241"/>
      <c r="FH1138" s="241"/>
      <c r="FI1138" s="241"/>
      <c r="FJ1138" s="241"/>
      <c r="FK1138" s="241"/>
      <c r="FL1138" s="241"/>
      <c r="FM1138" s="241"/>
      <c r="FN1138" s="241"/>
      <c r="FO1138" s="241"/>
      <c r="FP1138" s="241"/>
      <c r="FQ1138" s="241"/>
      <c r="FR1138" s="241"/>
      <c r="FS1138" s="241"/>
      <c r="FT1138" s="241"/>
      <c r="FU1138" s="241"/>
      <c r="FV1138" s="241"/>
      <c r="FW1138" s="241"/>
      <c r="FX1138" s="241"/>
      <c r="FY1138" s="241"/>
      <c r="FZ1138" s="241"/>
      <c r="GA1138" s="241"/>
      <c r="GB1138" s="241"/>
      <c r="GC1138" s="241"/>
      <c r="GD1138" s="241"/>
      <c r="GE1138" s="241"/>
      <c r="GF1138" s="241"/>
      <c r="GG1138" s="241"/>
      <c r="GH1138" s="241"/>
      <c r="GI1138" s="241"/>
      <c r="GJ1138" s="241"/>
      <c r="GK1138" s="241"/>
      <c r="GL1138" s="241"/>
      <c r="GM1138" s="241"/>
      <c r="GN1138" s="241"/>
      <c r="GO1138" s="241"/>
      <c r="GP1138" s="241"/>
      <c r="GQ1138" s="241"/>
      <c r="GR1138" s="241"/>
      <c r="GS1138" s="241"/>
      <c r="GT1138" s="241"/>
      <c r="GU1138" s="241"/>
      <c r="GV1138" s="241"/>
      <c r="GW1138" s="241"/>
      <c r="GX1138" s="241"/>
      <c r="GY1138" s="241"/>
      <c r="GZ1138" s="241"/>
      <c r="HA1138" s="241"/>
      <c r="HB1138" s="241"/>
      <c r="HC1138" s="241"/>
      <c r="HD1138" s="241"/>
      <c r="HE1138" s="241"/>
      <c r="HF1138" s="241"/>
      <c r="HG1138" s="241"/>
      <c r="HH1138" s="241"/>
      <c r="HI1138" s="241"/>
      <c r="HJ1138" s="241"/>
      <c r="HK1138" s="241"/>
      <c r="HL1138" s="241"/>
      <c r="HM1138" s="241"/>
      <c r="HN1138" s="241"/>
      <c r="HO1138" s="241"/>
    </row>
    <row r="1139" spans="1:223" s="250" customFormat="1" ht="27.6" customHeight="1" x14ac:dyDescent="0.35">
      <c r="A1139" s="241"/>
      <c r="B1139" s="242"/>
      <c r="C1139" s="242"/>
      <c r="D1139" s="242"/>
      <c r="E1139" s="243"/>
      <c r="F1139" s="244"/>
      <c r="G1139" s="245"/>
      <c r="H1139" s="245"/>
      <c r="I1139" s="245"/>
      <c r="J1139" s="295"/>
      <c r="K1139" s="242"/>
      <c r="L1139" s="246"/>
      <c r="M1139" s="246"/>
      <c r="N1139" s="247"/>
      <c r="O1139" s="247"/>
      <c r="P1139" s="248"/>
      <c r="Q1139" s="248"/>
      <c r="R1139" s="295"/>
      <c r="S1139" s="295"/>
      <c r="T1139" s="295"/>
      <c r="V1139" s="251"/>
      <c r="W1139" s="251"/>
      <c r="X1139" s="252"/>
      <c r="Y1139" s="253"/>
      <c r="Z1139" s="254"/>
      <c r="AA1139" s="254"/>
      <c r="AB1139" s="255"/>
      <c r="AC1139" s="255"/>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c r="AX1139" s="241"/>
      <c r="AY1139" s="241"/>
      <c r="AZ1139" s="241"/>
      <c r="BA1139" s="241"/>
      <c r="BB1139" s="241"/>
      <c r="BC1139" s="241"/>
      <c r="BD1139" s="241"/>
      <c r="BE1139" s="241"/>
      <c r="BF1139" s="241"/>
      <c r="BG1139" s="241"/>
      <c r="BH1139" s="241"/>
      <c r="BI1139" s="241"/>
      <c r="BJ1139" s="241"/>
      <c r="BK1139" s="241"/>
      <c r="BL1139" s="241"/>
      <c r="BM1139" s="241"/>
      <c r="BN1139" s="241"/>
      <c r="BO1139" s="241"/>
      <c r="BP1139" s="241"/>
      <c r="BQ1139" s="241"/>
      <c r="BR1139" s="241"/>
      <c r="BS1139" s="241"/>
      <c r="BT1139" s="241"/>
      <c r="BU1139" s="241"/>
      <c r="BV1139" s="241"/>
      <c r="BW1139" s="241"/>
      <c r="BX1139" s="241"/>
      <c r="BY1139" s="241"/>
      <c r="BZ1139" s="241"/>
      <c r="CA1139" s="241"/>
      <c r="CB1139" s="241"/>
      <c r="CC1139" s="241"/>
      <c r="CD1139" s="241"/>
      <c r="CE1139" s="241"/>
      <c r="CF1139" s="241"/>
      <c r="CG1139" s="241"/>
      <c r="CH1139" s="241"/>
      <c r="CI1139" s="241"/>
      <c r="CJ1139" s="241"/>
      <c r="CK1139" s="241"/>
      <c r="CL1139" s="241"/>
      <c r="CM1139" s="241"/>
      <c r="CN1139" s="241"/>
      <c r="CO1139" s="241"/>
      <c r="CP1139" s="241"/>
      <c r="CQ1139" s="241"/>
      <c r="CR1139" s="241"/>
      <c r="CS1139" s="241"/>
      <c r="CT1139" s="241"/>
      <c r="CU1139" s="241"/>
      <c r="CV1139" s="241"/>
      <c r="CW1139" s="241"/>
      <c r="CX1139" s="241"/>
      <c r="CY1139" s="241"/>
      <c r="CZ1139" s="241"/>
      <c r="DA1139" s="241"/>
      <c r="DB1139" s="241"/>
      <c r="DC1139" s="241"/>
      <c r="DD1139" s="241"/>
      <c r="DE1139" s="241"/>
      <c r="DF1139" s="241"/>
      <c r="DG1139" s="241"/>
      <c r="DH1139" s="241"/>
      <c r="DI1139" s="241"/>
      <c r="DJ1139" s="241"/>
      <c r="DK1139" s="241"/>
      <c r="DL1139" s="241"/>
      <c r="DM1139" s="241"/>
      <c r="DN1139" s="241"/>
      <c r="DO1139" s="241"/>
      <c r="DP1139" s="241"/>
      <c r="DQ1139" s="241"/>
      <c r="DR1139" s="241"/>
      <c r="DS1139" s="241"/>
      <c r="DT1139" s="241"/>
      <c r="DU1139" s="241"/>
      <c r="DV1139" s="241"/>
      <c r="DW1139" s="241"/>
      <c r="DX1139" s="241"/>
      <c r="DY1139" s="241"/>
      <c r="DZ1139" s="241"/>
      <c r="EA1139" s="241"/>
      <c r="EB1139" s="241"/>
      <c r="EC1139" s="241"/>
      <c r="ED1139" s="241"/>
      <c r="EE1139" s="241"/>
      <c r="EF1139" s="241"/>
      <c r="EG1139" s="241"/>
      <c r="EH1139" s="241"/>
      <c r="EI1139" s="241"/>
      <c r="EJ1139" s="241"/>
      <c r="EK1139" s="241"/>
      <c r="EL1139" s="241"/>
      <c r="EM1139" s="241"/>
      <c r="EN1139" s="241"/>
      <c r="EO1139" s="241"/>
      <c r="EP1139" s="241"/>
      <c r="EQ1139" s="241"/>
      <c r="ER1139" s="241"/>
      <c r="ES1139" s="241"/>
      <c r="ET1139" s="241"/>
      <c r="EU1139" s="241"/>
      <c r="EV1139" s="241"/>
      <c r="EW1139" s="241"/>
      <c r="EX1139" s="241"/>
      <c r="EY1139" s="241"/>
      <c r="EZ1139" s="241"/>
      <c r="FA1139" s="241"/>
      <c r="FB1139" s="241"/>
      <c r="FC1139" s="241"/>
      <c r="FD1139" s="241"/>
      <c r="FE1139" s="241"/>
      <c r="FF1139" s="241"/>
      <c r="FG1139" s="241"/>
      <c r="FH1139" s="241"/>
      <c r="FI1139" s="241"/>
      <c r="FJ1139" s="241"/>
      <c r="FK1139" s="241"/>
      <c r="FL1139" s="241"/>
      <c r="FM1139" s="241"/>
      <c r="FN1139" s="241"/>
      <c r="FO1139" s="241"/>
      <c r="FP1139" s="241"/>
      <c r="FQ1139" s="241"/>
      <c r="FR1139" s="241"/>
      <c r="FS1139" s="241"/>
      <c r="FT1139" s="241"/>
      <c r="FU1139" s="241"/>
      <c r="FV1139" s="241"/>
      <c r="FW1139" s="241"/>
      <c r="FX1139" s="241"/>
      <c r="FY1139" s="241"/>
      <c r="FZ1139" s="241"/>
      <c r="GA1139" s="241"/>
      <c r="GB1139" s="241"/>
      <c r="GC1139" s="241"/>
      <c r="GD1139" s="241"/>
      <c r="GE1139" s="241"/>
      <c r="GF1139" s="241"/>
      <c r="GG1139" s="241"/>
      <c r="GH1139" s="241"/>
      <c r="GI1139" s="241"/>
      <c r="GJ1139" s="241"/>
      <c r="GK1139" s="241"/>
      <c r="GL1139" s="241"/>
      <c r="GM1139" s="241"/>
      <c r="GN1139" s="241"/>
      <c r="GO1139" s="241"/>
      <c r="GP1139" s="241"/>
      <c r="GQ1139" s="241"/>
      <c r="GR1139" s="241"/>
      <c r="GS1139" s="241"/>
      <c r="GT1139" s="241"/>
      <c r="GU1139" s="241"/>
      <c r="GV1139" s="241"/>
      <c r="GW1139" s="241"/>
      <c r="GX1139" s="241"/>
      <c r="GY1139" s="241"/>
      <c r="GZ1139" s="241"/>
      <c r="HA1139" s="241"/>
      <c r="HB1139" s="241"/>
      <c r="HC1139" s="241"/>
      <c r="HD1139" s="241"/>
      <c r="HE1139" s="241"/>
      <c r="HF1139" s="241"/>
      <c r="HG1139" s="241"/>
      <c r="HH1139" s="241"/>
      <c r="HI1139" s="241"/>
      <c r="HJ1139" s="241"/>
      <c r="HK1139" s="241"/>
      <c r="HL1139" s="241"/>
      <c r="HM1139" s="241"/>
      <c r="HN1139" s="241"/>
      <c r="HO1139" s="241"/>
    </row>
    <row r="1140" spans="1:223" s="250" customFormat="1" ht="27.6" customHeight="1" x14ac:dyDescent="0.35">
      <c r="A1140" s="241"/>
      <c r="B1140" s="242"/>
      <c r="C1140" s="242"/>
      <c r="D1140" s="242"/>
      <c r="E1140" s="243"/>
      <c r="F1140" s="244"/>
      <c r="G1140" s="245"/>
      <c r="H1140" s="245"/>
      <c r="I1140" s="245"/>
      <c r="J1140" s="295"/>
      <c r="K1140" s="242"/>
      <c r="L1140" s="246"/>
      <c r="M1140" s="246"/>
      <c r="N1140" s="247"/>
      <c r="O1140" s="247"/>
      <c r="P1140" s="248"/>
      <c r="Q1140" s="248"/>
      <c r="R1140" s="295"/>
      <c r="S1140" s="295"/>
      <c r="T1140" s="295"/>
      <c r="V1140" s="251"/>
      <c r="W1140" s="251"/>
      <c r="X1140" s="252"/>
      <c r="Y1140" s="253"/>
      <c r="Z1140" s="254"/>
      <c r="AA1140" s="254"/>
      <c r="AB1140" s="255"/>
      <c r="AC1140" s="255"/>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c r="AX1140" s="241"/>
      <c r="AY1140" s="241"/>
      <c r="AZ1140" s="241"/>
      <c r="BA1140" s="241"/>
      <c r="BB1140" s="241"/>
      <c r="BC1140" s="241"/>
      <c r="BD1140" s="241"/>
      <c r="BE1140" s="241"/>
      <c r="BF1140" s="241"/>
      <c r="BG1140" s="241"/>
      <c r="BH1140" s="241"/>
      <c r="BI1140" s="241"/>
      <c r="BJ1140" s="241"/>
      <c r="BK1140" s="241"/>
      <c r="BL1140" s="241"/>
      <c r="BM1140" s="241"/>
      <c r="BN1140" s="241"/>
      <c r="BO1140" s="241"/>
      <c r="BP1140" s="241"/>
      <c r="BQ1140" s="241"/>
      <c r="BR1140" s="241"/>
      <c r="BS1140" s="241"/>
      <c r="BT1140" s="241"/>
      <c r="BU1140" s="241"/>
      <c r="BV1140" s="241"/>
      <c r="BW1140" s="241"/>
      <c r="BX1140" s="241"/>
      <c r="BY1140" s="241"/>
      <c r="BZ1140" s="241"/>
      <c r="CA1140" s="241"/>
      <c r="CB1140" s="241"/>
      <c r="CC1140" s="241"/>
      <c r="CD1140" s="241"/>
      <c r="CE1140" s="241"/>
      <c r="CF1140" s="241"/>
      <c r="CG1140" s="241"/>
      <c r="CH1140" s="241"/>
      <c r="CI1140" s="241"/>
      <c r="CJ1140" s="241"/>
      <c r="CK1140" s="241"/>
      <c r="CL1140" s="241"/>
      <c r="CM1140" s="241"/>
      <c r="CN1140" s="241"/>
      <c r="CO1140" s="241"/>
      <c r="CP1140" s="241"/>
      <c r="CQ1140" s="241"/>
      <c r="CR1140" s="241"/>
      <c r="CS1140" s="241"/>
      <c r="CT1140" s="241"/>
      <c r="CU1140" s="241"/>
      <c r="CV1140" s="241"/>
      <c r="CW1140" s="241"/>
      <c r="CX1140" s="241"/>
      <c r="CY1140" s="241"/>
      <c r="CZ1140" s="241"/>
      <c r="DA1140" s="241"/>
      <c r="DB1140" s="241"/>
      <c r="DC1140" s="241"/>
      <c r="DD1140" s="241"/>
      <c r="DE1140" s="241"/>
      <c r="DF1140" s="241"/>
      <c r="DG1140" s="241"/>
      <c r="DH1140" s="241"/>
      <c r="DI1140" s="241"/>
      <c r="DJ1140" s="241"/>
      <c r="DK1140" s="241"/>
      <c r="DL1140" s="241"/>
      <c r="DM1140" s="241"/>
      <c r="DN1140" s="241"/>
      <c r="DO1140" s="241"/>
      <c r="DP1140" s="241"/>
      <c r="DQ1140" s="241"/>
      <c r="DR1140" s="241"/>
      <c r="DS1140" s="241"/>
      <c r="DT1140" s="241"/>
      <c r="DU1140" s="241"/>
      <c r="DV1140" s="241"/>
      <c r="DW1140" s="241"/>
      <c r="DX1140" s="241"/>
      <c r="DY1140" s="241"/>
      <c r="DZ1140" s="241"/>
      <c r="EA1140" s="241"/>
      <c r="EB1140" s="241"/>
      <c r="EC1140" s="241"/>
      <c r="ED1140" s="241"/>
      <c r="EE1140" s="241"/>
      <c r="EF1140" s="241"/>
      <c r="EG1140" s="241"/>
      <c r="EH1140" s="241"/>
      <c r="EI1140" s="241"/>
      <c r="EJ1140" s="241"/>
      <c r="EK1140" s="241"/>
      <c r="EL1140" s="241"/>
      <c r="EM1140" s="241"/>
      <c r="EN1140" s="241"/>
      <c r="EO1140" s="241"/>
      <c r="EP1140" s="241"/>
      <c r="EQ1140" s="241"/>
      <c r="ER1140" s="241"/>
      <c r="ES1140" s="241"/>
      <c r="ET1140" s="241"/>
      <c r="EU1140" s="241"/>
      <c r="EV1140" s="241"/>
      <c r="EW1140" s="241"/>
      <c r="EX1140" s="241"/>
      <c r="EY1140" s="241"/>
      <c r="EZ1140" s="241"/>
      <c r="FA1140" s="241"/>
      <c r="FB1140" s="241"/>
      <c r="FC1140" s="241"/>
      <c r="FD1140" s="241"/>
      <c r="FE1140" s="241"/>
      <c r="FF1140" s="241"/>
      <c r="FG1140" s="241"/>
      <c r="FH1140" s="241"/>
      <c r="FI1140" s="241"/>
      <c r="FJ1140" s="241"/>
      <c r="FK1140" s="241"/>
      <c r="FL1140" s="241"/>
      <c r="FM1140" s="241"/>
      <c r="FN1140" s="241"/>
      <c r="FO1140" s="241"/>
      <c r="FP1140" s="241"/>
      <c r="FQ1140" s="241"/>
      <c r="FR1140" s="241"/>
      <c r="FS1140" s="241"/>
      <c r="FT1140" s="241"/>
      <c r="FU1140" s="241"/>
      <c r="FV1140" s="241"/>
      <c r="FW1140" s="241"/>
      <c r="FX1140" s="241"/>
      <c r="FY1140" s="241"/>
      <c r="FZ1140" s="241"/>
      <c r="GA1140" s="241"/>
      <c r="GB1140" s="241"/>
      <c r="GC1140" s="241"/>
      <c r="GD1140" s="241"/>
      <c r="GE1140" s="241"/>
      <c r="GF1140" s="241"/>
      <c r="GG1140" s="241"/>
      <c r="GH1140" s="241"/>
      <c r="GI1140" s="241"/>
      <c r="GJ1140" s="241"/>
      <c r="GK1140" s="241"/>
      <c r="GL1140" s="241"/>
      <c r="GM1140" s="241"/>
      <c r="GN1140" s="241"/>
      <c r="GO1140" s="241"/>
      <c r="GP1140" s="241"/>
      <c r="GQ1140" s="241"/>
      <c r="GR1140" s="241"/>
      <c r="GS1140" s="241"/>
      <c r="GT1140" s="241"/>
      <c r="GU1140" s="241"/>
      <c r="GV1140" s="241"/>
      <c r="GW1140" s="241"/>
      <c r="GX1140" s="241"/>
      <c r="GY1140" s="241"/>
      <c r="GZ1140" s="241"/>
      <c r="HA1140" s="241"/>
      <c r="HB1140" s="241"/>
      <c r="HC1140" s="241"/>
      <c r="HD1140" s="241"/>
      <c r="HE1140" s="241"/>
      <c r="HF1140" s="241"/>
      <c r="HG1140" s="241"/>
      <c r="HH1140" s="241"/>
      <c r="HI1140" s="241"/>
      <c r="HJ1140" s="241"/>
      <c r="HK1140" s="241"/>
      <c r="HL1140" s="241"/>
      <c r="HM1140" s="241"/>
      <c r="HN1140" s="241"/>
      <c r="HO1140" s="241"/>
    </row>
    <row r="1141" spans="1:223" s="250" customFormat="1" ht="27.6" customHeight="1" x14ac:dyDescent="0.35">
      <c r="A1141" s="241"/>
      <c r="B1141" s="242"/>
      <c r="C1141" s="242"/>
      <c r="D1141" s="242"/>
      <c r="E1141" s="243"/>
      <c r="F1141" s="244"/>
      <c r="G1141" s="245"/>
      <c r="H1141" s="245"/>
      <c r="I1141" s="245"/>
      <c r="J1141" s="295"/>
      <c r="K1141" s="242"/>
      <c r="L1141" s="246"/>
      <c r="M1141" s="246"/>
      <c r="N1141" s="247"/>
      <c r="O1141" s="247"/>
      <c r="P1141" s="248"/>
      <c r="Q1141" s="248"/>
      <c r="R1141" s="295"/>
      <c r="S1141" s="295"/>
      <c r="T1141" s="295"/>
      <c r="V1141" s="251"/>
      <c r="W1141" s="251"/>
      <c r="X1141" s="252"/>
      <c r="Y1141" s="253"/>
      <c r="Z1141" s="254"/>
      <c r="AA1141" s="254"/>
      <c r="AB1141" s="255"/>
      <c r="AC1141" s="255"/>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c r="AX1141" s="241"/>
      <c r="AY1141" s="241"/>
      <c r="AZ1141" s="241"/>
      <c r="BA1141" s="241"/>
      <c r="BB1141" s="241"/>
      <c r="BC1141" s="241"/>
      <c r="BD1141" s="241"/>
      <c r="BE1141" s="241"/>
      <c r="BF1141" s="241"/>
      <c r="BG1141" s="241"/>
      <c r="BH1141" s="241"/>
      <c r="BI1141" s="241"/>
      <c r="BJ1141" s="241"/>
      <c r="BK1141" s="241"/>
      <c r="BL1141" s="241"/>
      <c r="BM1141" s="241"/>
      <c r="BN1141" s="241"/>
      <c r="BO1141" s="241"/>
      <c r="BP1141" s="241"/>
      <c r="BQ1141" s="241"/>
      <c r="BR1141" s="241"/>
      <c r="BS1141" s="241"/>
      <c r="BT1141" s="241"/>
      <c r="BU1141" s="241"/>
      <c r="BV1141" s="241"/>
      <c r="BW1141" s="241"/>
      <c r="BX1141" s="241"/>
      <c r="BY1141" s="241"/>
      <c r="BZ1141" s="241"/>
      <c r="CA1141" s="241"/>
      <c r="CB1141" s="241"/>
      <c r="CC1141" s="241"/>
      <c r="CD1141" s="241"/>
      <c r="CE1141" s="241"/>
      <c r="CF1141" s="241"/>
      <c r="CG1141" s="241"/>
      <c r="CH1141" s="241"/>
      <c r="CI1141" s="241"/>
      <c r="CJ1141" s="241"/>
      <c r="CK1141" s="241"/>
      <c r="CL1141" s="241"/>
      <c r="CM1141" s="241"/>
      <c r="CN1141" s="241"/>
      <c r="CO1141" s="241"/>
      <c r="CP1141" s="241"/>
      <c r="CQ1141" s="241"/>
      <c r="CR1141" s="241"/>
      <c r="CS1141" s="241"/>
      <c r="CT1141" s="241"/>
      <c r="CU1141" s="241"/>
      <c r="CV1141" s="241"/>
      <c r="CW1141" s="241"/>
      <c r="CX1141" s="241"/>
      <c r="CY1141" s="241"/>
      <c r="CZ1141" s="241"/>
      <c r="DA1141" s="241"/>
      <c r="DB1141" s="241"/>
      <c r="DC1141" s="241"/>
      <c r="DD1141" s="241"/>
      <c r="DE1141" s="241"/>
      <c r="DF1141" s="241"/>
      <c r="DG1141" s="241"/>
      <c r="DH1141" s="241"/>
      <c r="DI1141" s="241"/>
      <c r="DJ1141" s="241"/>
      <c r="DK1141" s="241"/>
      <c r="DL1141" s="241"/>
      <c r="DM1141" s="241"/>
      <c r="DN1141" s="241"/>
      <c r="DO1141" s="241"/>
      <c r="DP1141" s="241"/>
      <c r="DQ1141" s="241"/>
      <c r="DR1141" s="241"/>
      <c r="DS1141" s="241"/>
      <c r="DT1141" s="241"/>
      <c r="DU1141" s="241"/>
      <c r="DV1141" s="241"/>
      <c r="DW1141" s="241"/>
      <c r="DX1141" s="241"/>
      <c r="DY1141" s="241"/>
      <c r="DZ1141" s="241"/>
      <c r="EA1141" s="241"/>
      <c r="EB1141" s="241"/>
      <c r="EC1141" s="241"/>
      <c r="ED1141" s="241"/>
      <c r="EE1141" s="241"/>
      <c r="EF1141" s="241"/>
      <c r="EG1141" s="241"/>
      <c r="EH1141" s="241"/>
      <c r="EI1141" s="241"/>
      <c r="EJ1141" s="241"/>
      <c r="EK1141" s="241"/>
      <c r="EL1141" s="241"/>
      <c r="EM1141" s="241"/>
      <c r="EN1141" s="241"/>
      <c r="EO1141" s="241"/>
      <c r="EP1141" s="241"/>
      <c r="EQ1141" s="241"/>
      <c r="ER1141" s="241"/>
      <c r="ES1141" s="241"/>
      <c r="ET1141" s="241"/>
      <c r="EU1141" s="241"/>
      <c r="EV1141" s="241"/>
      <c r="EW1141" s="241"/>
      <c r="EX1141" s="241"/>
      <c r="EY1141" s="241"/>
      <c r="EZ1141" s="241"/>
      <c r="FA1141" s="241"/>
      <c r="FB1141" s="241"/>
      <c r="FC1141" s="241"/>
      <c r="FD1141" s="241"/>
      <c r="FE1141" s="241"/>
      <c r="FF1141" s="241"/>
      <c r="FG1141" s="241"/>
      <c r="FH1141" s="241"/>
      <c r="FI1141" s="241"/>
      <c r="FJ1141" s="241"/>
      <c r="FK1141" s="241"/>
      <c r="FL1141" s="241"/>
      <c r="FM1141" s="241"/>
      <c r="FN1141" s="241"/>
      <c r="FO1141" s="241"/>
      <c r="FP1141" s="241"/>
      <c r="FQ1141" s="241"/>
      <c r="FR1141" s="241"/>
      <c r="FS1141" s="241"/>
      <c r="FT1141" s="241"/>
      <c r="FU1141" s="241"/>
      <c r="FV1141" s="241"/>
      <c r="FW1141" s="241"/>
      <c r="FX1141" s="241"/>
      <c r="FY1141" s="241"/>
      <c r="FZ1141" s="241"/>
      <c r="GA1141" s="241"/>
      <c r="GB1141" s="241"/>
      <c r="GC1141" s="241"/>
      <c r="GD1141" s="241"/>
      <c r="GE1141" s="241"/>
      <c r="GF1141" s="241"/>
      <c r="GG1141" s="241"/>
      <c r="GH1141" s="241"/>
      <c r="GI1141" s="241"/>
      <c r="GJ1141" s="241"/>
      <c r="GK1141" s="241"/>
      <c r="GL1141" s="241"/>
      <c r="GM1141" s="241"/>
      <c r="GN1141" s="241"/>
      <c r="GO1141" s="241"/>
      <c r="GP1141" s="241"/>
      <c r="GQ1141" s="241"/>
      <c r="GR1141" s="241"/>
      <c r="GS1141" s="241"/>
      <c r="GT1141" s="241"/>
      <c r="GU1141" s="241"/>
      <c r="GV1141" s="241"/>
      <c r="GW1141" s="241"/>
      <c r="GX1141" s="241"/>
      <c r="GY1141" s="241"/>
      <c r="GZ1141" s="241"/>
      <c r="HA1141" s="241"/>
      <c r="HB1141" s="241"/>
      <c r="HC1141" s="241"/>
      <c r="HD1141" s="241"/>
      <c r="HE1141" s="241"/>
      <c r="HF1141" s="241"/>
      <c r="HG1141" s="241"/>
      <c r="HH1141" s="241"/>
      <c r="HI1141" s="241"/>
      <c r="HJ1141" s="241"/>
      <c r="HK1141" s="241"/>
      <c r="HL1141" s="241"/>
      <c r="HM1141" s="241"/>
      <c r="HN1141" s="241"/>
      <c r="HO1141" s="241"/>
    </row>
    <row r="1142" spans="1:223" s="250" customFormat="1" ht="27.6" customHeight="1" x14ac:dyDescent="0.35">
      <c r="A1142" s="241"/>
      <c r="B1142" s="242"/>
      <c r="C1142" s="242"/>
      <c r="D1142" s="242"/>
      <c r="E1142" s="243"/>
      <c r="F1142" s="244"/>
      <c r="G1142" s="245"/>
      <c r="H1142" s="245"/>
      <c r="I1142" s="245"/>
      <c r="J1142" s="295"/>
      <c r="K1142" s="242"/>
      <c r="L1142" s="246"/>
      <c r="M1142" s="246"/>
      <c r="N1142" s="247"/>
      <c r="O1142" s="247"/>
      <c r="P1142" s="248"/>
      <c r="Q1142" s="248"/>
      <c r="R1142" s="295"/>
      <c r="S1142" s="295"/>
      <c r="T1142" s="295"/>
      <c r="V1142" s="251"/>
      <c r="W1142" s="251"/>
      <c r="X1142" s="252"/>
      <c r="Y1142" s="253"/>
      <c r="Z1142" s="254"/>
      <c r="AA1142" s="254"/>
      <c r="AB1142" s="255"/>
      <c r="AC1142" s="255"/>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c r="AX1142" s="241"/>
      <c r="AY1142" s="241"/>
      <c r="AZ1142" s="241"/>
      <c r="BA1142" s="241"/>
      <c r="BB1142" s="241"/>
      <c r="BC1142" s="241"/>
      <c r="BD1142" s="241"/>
      <c r="BE1142" s="241"/>
      <c r="BF1142" s="241"/>
      <c r="BG1142" s="241"/>
      <c r="BH1142" s="241"/>
      <c r="BI1142" s="241"/>
      <c r="BJ1142" s="241"/>
      <c r="BK1142" s="241"/>
      <c r="BL1142" s="241"/>
      <c r="BM1142" s="241"/>
      <c r="BN1142" s="241"/>
      <c r="BO1142" s="241"/>
      <c r="BP1142" s="241"/>
      <c r="BQ1142" s="241"/>
      <c r="BR1142" s="241"/>
      <c r="BS1142" s="241"/>
      <c r="BT1142" s="241"/>
      <c r="BU1142" s="241"/>
      <c r="BV1142" s="241"/>
      <c r="BW1142" s="241"/>
      <c r="BX1142" s="241"/>
      <c r="BY1142" s="241"/>
      <c r="BZ1142" s="241"/>
      <c r="CA1142" s="241"/>
      <c r="CB1142" s="241"/>
      <c r="CC1142" s="241"/>
      <c r="CD1142" s="241"/>
      <c r="CE1142" s="241"/>
      <c r="CF1142" s="241"/>
      <c r="CG1142" s="241"/>
      <c r="CH1142" s="241"/>
      <c r="CI1142" s="241"/>
      <c r="CJ1142" s="241"/>
      <c r="CK1142" s="241"/>
      <c r="CL1142" s="241"/>
      <c r="CM1142" s="241"/>
      <c r="CN1142" s="241"/>
      <c r="CO1142" s="241"/>
      <c r="CP1142" s="241"/>
      <c r="CQ1142" s="241"/>
      <c r="CR1142" s="241"/>
      <c r="CS1142" s="241"/>
      <c r="CT1142" s="241"/>
      <c r="CU1142" s="241"/>
      <c r="CV1142" s="241"/>
      <c r="CW1142" s="241"/>
      <c r="CX1142" s="241"/>
      <c r="CY1142" s="241"/>
      <c r="CZ1142" s="241"/>
      <c r="DA1142" s="241"/>
      <c r="DB1142" s="241"/>
      <c r="DC1142" s="241"/>
      <c r="DD1142" s="241"/>
      <c r="DE1142" s="241"/>
      <c r="DF1142" s="241"/>
      <c r="DG1142" s="241"/>
      <c r="DH1142" s="241"/>
      <c r="DI1142" s="241"/>
      <c r="DJ1142" s="241"/>
      <c r="DK1142" s="241"/>
      <c r="DL1142" s="241"/>
      <c r="DM1142" s="241"/>
      <c r="DN1142" s="241"/>
      <c r="DO1142" s="241"/>
      <c r="DP1142" s="241"/>
      <c r="DQ1142" s="241"/>
      <c r="DR1142" s="241"/>
      <c r="DS1142" s="241"/>
      <c r="DT1142" s="241"/>
      <c r="DU1142" s="241"/>
      <c r="DV1142" s="241"/>
      <c r="DW1142" s="241"/>
      <c r="DX1142" s="241"/>
      <c r="DY1142" s="241"/>
      <c r="DZ1142" s="241"/>
      <c r="EA1142" s="241"/>
      <c r="EB1142" s="241"/>
      <c r="EC1142" s="241"/>
      <c r="ED1142" s="241"/>
      <c r="EE1142" s="241"/>
      <c r="EF1142" s="241"/>
      <c r="EG1142" s="241"/>
      <c r="EH1142" s="241"/>
      <c r="EI1142" s="241"/>
      <c r="EJ1142" s="241"/>
      <c r="EK1142" s="241"/>
      <c r="EL1142" s="241"/>
      <c r="EM1142" s="241"/>
      <c r="EN1142" s="241"/>
      <c r="EO1142" s="241"/>
      <c r="EP1142" s="241"/>
      <c r="EQ1142" s="241"/>
      <c r="ER1142" s="241"/>
      <c r="ES1142" s="241"/>
      <c r="ET1142" s="241"/>
      <c r="EU1142" s="241"/>
      <c r="EV1142" s="241"/>
      <c r="EW1142" s="241"/>
      <c r="EX1142" s="241"/>
      <c r="EY1142" s="241"/>
      <c r="EZ1142" s="241"/>
      <c r="FA1142" s="241"/>
      <c r="FB1142" s="241"/>
      <c r="FC1142" s="241"/>
      <c r="FD1142" s="241"/>
      <c r="FE1142" s="241"/>
      <c r="FF1142" s="241"/>
      <c r="FG1142" s="241"/>
      <c r="FH1142" s="241"/>
      <c r="FI1142" s="241"/>
      <c r="FJ1142" s="241"/>
      <c r="FK1142" s="241"/>
      <c r="FL1142" s="241"/>
      <c r="FM1142" s="241"/>
      <c r="FN1142" s="241"/>
      <c r="FO1142" s="241"/>
      <c r="FP1142" s="241"/>
      <c r="FQ1142" s="241"/>
      <c r="FR1142" s="241"/>
      <c r="FS1142" s="241"/>
      <c r="FT1142" s="241"/>
      <c r="FU1142" s="241"/>
      <c r="FV1142" s="241"/>
      <c r="FW1142" s="241"/>
      <c r="FX1142" s="241"/>
      <c r="FY1142" s="241"/>
      <c r="FZ1142" s="241"/>
      <c r="GA1142" s="241"/>
      <c r="GB1142" s="241"/>
      <c r="GC1142" s="241"/>
      <c r="GD1142" s="241"/>
      <c r="GE1142" s="241"/>
      <c r="GF1142" s="241"/>
      <c r="GG1142" s="241"/>
      <c r="GH1142" s="241"/>
      <c r="GI1142" s="241"/>
      <c r="GJ1142" s="241"/>
      <c r="GK1142" s="241"/>
      <c r="GL1142" s="241"/>
      <c r="GM1142" s="241"/>
      <c r="GN1142" s="241"/>
      <c r="GO1142" s="241"/>
      <c r="GP1142" s="241"/>
      <c r="GQ1142" s="241"/>
      <c r="GR1142" s="241"/>
      <c r="GS1142" s="241"/>
      <c r="GT1142" s="241"/>
      <c r="GU1142" s="241"/>
      <c r="GV1142" s="241"/>
      <c r="GW1142" s="241"/>
      <c r="GX1142" s="241"/>
      <c r="GY1142" s="241"/>
      <c r="GZ1142" s="241"/>
      <c r="HA1142" s="241"/>
      <c r="HB1142" s="241"/>
      <c r="HC1142" s="241"/>
      <c r="HD1142" s="241"/>
      <c r="HE1142" s="241"/>
      <c r="HF1142" s="241"/>
      <c r="HG1142" s="241"/>
      <c r="HH1142" s="241"/>
      <c r="HI1142" s="241"/>
      <c r="HJ1142" s="241"/>
      <c r="HK1142" s="241"/>
      <c r="HL1142" s="241"/>
      <c r="HM1142" s="241"/>
      <c r="HN1142" s="241"/>
      <c r="HO1142" s="241"/>
    </row>
    <row r="1143" spans="1:223" s="250" customFormat="1" ht="27.6" customHeight="1" x14ac:dyDescent="0.35">
      <c r="A1143" s="241"/>
      <c r="B1143" s="242"/>
      <c r="C1143" s="242"/>
      <c r="D1143" s="242"/>
      <c r="E1143" s="243"/>
      <c r="F1143" s="244"/>
      <c r="G1143" s="245"/>
      <c r="H1143" s="245"/>
      <c r="I1143" s="245"/>
      <c r="J1143" s="295"/>
      <c r="K1143" s="242"/>
      <c r="L1143" s="246"/>
      <c r="M1143" s="246"/>
      <c r="N1143" s="247"/>
      <c r="O1143" s="247"/>
      <c r="P1143" s="248"/>
      <c r="Q1143" s="248"/>
      <c r="R1143" s="295"/>
      <c r="S1143" s="295"/>
      <c r="T1143" s="295"/>
      <c r="V1143" s="251"/>
      <c r="W1143" s="251"/>
      <c r="X1143" s="252"/>
      <c r="Y1143" s="253"/>
      <c r="Z1143" s="254"/>
      <c r="AA1143" s="254"/>
      <c r="AB1143" s="255"/>
      <c r="AC1143" s="255"/>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c r="AX1143" s="241"/>
      <c r="AY1143" s="241"/>
      <c r="AZ1143" s="241"/>
      <c r="BA1143" s="241"/>
      <c r="BB1143" s="241"/>
      <c r="BC1143" s="241"/>
      <c r="BD1143" s="241"/>
      <c r="BE1143" s="241"/>
      <c r="BF1143" s="241"/>
      <c r="BG1143" s="241"/>
      <c r="BH1143" s="241"/>
      <c r="BI1143" s="241"/>
      <c r="BJ1143" s="241"/>
      <c r="BK1143" s="241"/>
      <c r="BL1143" s="241"/>
      <c r="BM1143" s="241"/>
      <c r="BN1143" s="241"/>
      <c r="BO1143" s="241"/>
      <c r="BP1143" s="241"/>
      <c r="BQ1143" s="241"/>
      <c r="BR1143" s="241"/>
      <c r="BS1143" s="241"/>
      <c r="BT1143" s="241"/>
      <c r="BU1143" s="241"/>
      <c r="BV1143" s="241"/>
      <c r="BW1143" s="241"/>
      <c r="BX1143" s="241"/>
      <c r="BY1143" s="241"/>
      <c r="BZ1143" s="241"/>
      <c r="CA1143" s="241"/>
      <c r="CB1143" s="241"/>
      <c r="CC1143" s="241"/>
      <c r="CD1143" s="241"/>
      <c r="CE1143" s="241"/>
      <c r="CF1143" s="241"/>
      <c r="CG1143" s="241"/>
      <c r="CH1143" s="241"/>
      <c r="CI1143" s="241"/>
      <c r="CJ1143" s="241"/>
      <c r="CK1143" s="241"/>
      <c r="CL1143" s="241"/>
      <c r="CM1143" s="241"/>
      <c r="CN1143" s="241"/>
      <c r="CO1143" s="241"/>
      <c r="CP1143" s="241"/>
      <c r="CQ1143" s="241"/>
      <c r="CR1143" s="241"/>
      <c r="CS1143" s="241"/>
      <c r="CT1143" s="241"/>
      <c r="CU1143" s="241"/>
      <c r="CV1143" s="241"/>
      <c r="CW1143" s="241"/>
      <c r="CX1143" s="241"/>
      <c r="CY1143" s="241"/>
      <c r="CZ1143" s="241"/>
      <c r="DA1143" s="241"/>
      <c r="DB1143" s="241"/>
      <c r="DC1143" s="241"/>
      <c r="DD1143" s="241"/>
      <c r="DE1143" s="241"/>
      <c r="DF1143" s="241"/>
      <c r="DG1143" s="241"/>
      <c r="DH1143" s="241"/>
      <c r="DI1143" s="241"/>
      <c r="DJ1143" s="241"/>
      <c r="DK1143" s="241"/>
      <c r="DL1143" s="241"/>
      <c r="DM1143" s="241"/>
      <c r="DN1143" s="241"/>
      <c r="DO1143" s="241"/>
      <c r="DP1143" s="241"/>
      <c r="DQ1143" s="241"/>
      <c r="DR1143" s="241"/>
      <c r="DS1143" s="241"/>
      <c r="DT1143" s="241"/>
      <c r="DU1143" s="241"/>
      <c r="DV1143" s="241"/>
      <c r="DW1143" s="241"/>
      <c r="DX1143" s="241"/>
      <c r="DY1143" s="241"/>
      <c r="DZ1143" s="241"/>
      <c r="EA1143" s="241"/>
      <c r="EB1143" s="241"/>
      <c r="EC1143" s="241"/>
      <c r="ED1143" s="241"/>
      <c r="EE1143" s="241"/>
      <c r="EF1143" s="241"/>
      <c r="EG1143" s="241"/>
      <c r="EH1143" s="241"/>
      <c r="EI1143" s="241"/>
      <c r="EJ1143" s="241"/>
      <c r="EK1143" s="241"/>
      <c r="EL1143" s="241"/>
      <c r="EM1143" s="241"/>
      <c r="EN1143" s="241"/>
      <c r="EO1143" s="241"/>
      <c r="EP1143" s="241"/>
      <c r="EQ1143" s="241"/>
      <c r="ER1143" s="241"/>
      <c r="ES1143" s="241"/>
      <c r="ET1143" s="241"/>
      <c r="EU1143" s="241"/>
      <c r="EV1143" s="241"/>
      <c r="EW1143" s="241"/>
      <c r="EX1143" s="241"/>
      <c r="EY1143" s="241"/>
      <c r="EZ1143" s="241"/>
      <c r="FA1143" s="241"/>
      <c r="FB1143" s="241"/>
      <c r="FC1143" s="241"/>
      <c r="FD1143" s="241"/>
      <c r="FE1143" s="241"/>
      <c r="FF1143" s="241"/>
      <c r="FG1143" s="241"/>
      <c r="FH1143" s="241"/>
      <c r="FI1143" s="241"/>
      <c r="FJ1143" s="241"/>
      <c r="FK1143" s="241"/>
      <c r="FL1143" s="241"/>
      <c r="FM1143" s="241"/>
      <c r="FN1143" s="241"/>
      <c r="FO1143" s="241"/>
      <c r="FP1143" s="241"/>
      <c r="FQ1143" s="241"/>
      <c r="FR1143" s="241"/>
      <c r="FS1143" s="241"/>
      <c r="FT1143" s="241"/>
      <c r="FU1143" s="241"/>
      <c r="FV1143" s="241"/>
      <c r="FW1143" s="241"/>
      <c r="FX1143" s="241"/>
      <c r="FY1143" s="241"/>
      <c r="FZ1143" s="241"/>
      <c r="GA1143" s="241"/>
      <c r="GB1143" s="241"/>
      <c r="GC1143" s="241"/>
      <c r="GD1143" s="241"/>
      <c r="GE1143" s="241"/>
      <c r="GF1143" s="241"/>
      <c r="GG1143" s="241"/>
      <c r="GH1143" s="241"/>
      <c r="GI1143" s="241"/>
      <c r="GJ1143" s="241"/>
      <c r="GK1143" s="241"/>
      <c r="GL1143" s="241"/>
      <c r="GM1143" s="241"/>
      <c r="GN1143" s="241"/>
      <c r="GO1143" s="241"/>
      <c r="GP1143" s="241"/>
      <c r="GQ1143" s="241"/>
      <c r="GR1143" s="241"/>
      <c r="GS1143" s="241"/>
      <c r="GT1143" s="241"/>
      <c r="GU1143" s="241"/>
      <c r="GV1143" s="241"/>
      <c r="GW1143" s="241"/>
      <c r="GX1143" s="241"/>
      <c r="GY1143" s="241"/>
      <c r="GZ1143" s="241"/>
      <c r="HA1143" s="241"/>
      <c r="HB1143" s="241"/>
      <c r="HC1143" s="241"/>
      <c r="HD1143" s="241"/>
      <c r="HE1143" s="241"/>
      <c r="HF1143" s="241"/>
      <c r="HG1143" s="241"/>
      <c r="HH1143" s="241"/>
      <c r="HI1143" s="241"/>
      <c r="HJ1143" s="241"/>
      <c r="HK1143" s="241"/>
      <c r="HL1143" s="241"/>
      <c r="HM1143" s="241"/>
      <c r="HN1143" s="241"/>
      <c r="HO1143" s="241"/>
    </row>
    <row r="1144" spans="1:223" s="250" customFormat="1" ht="27.6" customHeight="1" x14ac:dyDescent="0.35">
      <c r="A1144" s="241"/>
      <c r="B1144" s="242"/>
      <c r="C1144" s="242"/>
      <c r="D1144" s="242"/>
      <c r="E1144" s="243"/>
      <c r="F1144" s="244"/>
      <c r="G1144" s="245"/>
      <c r="H1144" s="245"/>
      <c r="I1144" s="245"/>
      <c r="J1144" s="295"/>
      <c r="K1144" s="242"/>
      <c r="L1144" s="246"/>
      <c r="M1144" s="246"/>
      <c r="N1144" s="247"/>
      <c r="O1144" s="247"/>
      <c r="P1144" s="248"/>
      <c r="Q1144" s="248"/>
      <c r="R1144" s="295"/>
      <c r="S1144" s="295"/>
      <c r="T1144" s="295"/>
      <c r="V1144" s="251"/>
      <c r="W1144" s="251"/>
      <c r="X1144" s="252"/>
      <c r="Y1144" s="253"/>
      <c r="Z1144" s="254"/>
      <c r="AA1144" s="254"/>
      <c r="AB1144" s="255"/>
      <c r="AC1144" s="255"/>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c r="AX1144" s="241"/>
      <c r="AY1144" s="241"/>
      <c r="AZ1144" s="241"/>
      <c r="BA1144" s="241"/>
      <c r="BB1144" s="241"/>
      <c r="BC1144" s="241"/>
      <c r="BD1144" s="241"/>
      <c r="BE1144" s="241"/>
      <c r="BF1144" s="241"/>
      <c r="BG1144" s="241"/>
      <c r="BH1144" s="241"/>
      <c r="BI1144" s="241"/>
      <c r="BJ1144" s="241"/>
      <c r="BK1144" s="241"/>
      <c r="BL1144" s="241"/>
      <c r="BM1144" s="241"/>
      <c r="BN1144" s="241"/>
      <c r="BO1144" s="241"/>
      <c r="BP1144" s="241"/>
      <c r="BQ1144" s="241"/>
      <c r="BR1144" s="241"/>
      <c r="BS1144" s="241"/>
      <c r="BT1144" s="241"/>
      <c r="BU1144" s="241"/>
      <c r="BV1144" s="241"/>
      <c r="BW1144" s="241"/>
      <c r="BX1144" s="241"/>
      <c r="BY1144" s="241"/>
      <c r="BZ1144" s="241"/>
      <c r="CA1144" s="241"/>
      <c r="CB1144" s="241"/>
      <c r="CC1144" s="241"/>
      <c r="CD1144" s="241"/>
      <c r="CE1144" s="241"/>
      <c r="CF1144" s="241"/>
      <c r="CG1144" s="241"/>
      <c r="CH1144" s="241"/>
      <c r="CI1144" s="241"/>
      <c r="CJ1144" s="241"/>
      <c r="CK1144" s="241"/>
      <c r="CL1144" s="241"/>
      <c r="CM1144" s="241"/>
      <c r="CN1144" s="241"/>
      <c r="CO1144" s="241"/>
      <c r="CP1144" s="241"/>
      <c r="CQ1144" s="241"/>
      <c r="CR1144" s="241"/>
      <c r="CS1144" s="241"/>
      <c r="CT1144" s="241"/>
      <c r="CU1144" s="241"/>
      <c r="CV1144" s="241"/>
      <c r="CW1144" s="241"/>
      <c r="CX1144" s="241"/>
      <c r="CY1144" s="241"/>
      <c r="CZ1144" s="241"/>
      <c r="DA1144" s="241"/>
      <c r="DB1144" s="241"/>
      <c r="DC1144" s="241"/>
      <c r="DD1144" s="241"/>
      <c r="DE1144" s="241"/>
      <c r="DF1144" s="241"/>
      <c r="DG1144" s="241"/>
      <c r="DH1144" s="241"/>
      <c r="DI1144" s="241"/>
      <c r="DJ1144" s="241"/>
      <c r="DK1144" s="241"/>
      <c r="DL1144" s="241"/>
      <c r="DM1144" s="241"/>
      <c r="DN1144" s="241"/>
      <c r="DO1144" s="241"/>
      <c r="DP1144" s="241"/>
      <c r="DQ1144" s="241"/>
      <c r="DR1144" s="241"/>
      <c r="DS1144" s="241"/>
      <c r="DT1144" s="241"/>
      <c r="DU1144" s="241"/>
      <c r="DV1144" s="241"/>
      <c r="DW1144" s="241"/>
      <c r="DX1144" s="241"/>
      <c r="DY1144" s="241"/>
      <c r="DZ1144" s="241"/>
      <c r="EA1144" s="241"/>
      <c r="EB1144" s="241"/>
      <c r="EC1144" s="241"/>
      <c r="ED1144" s="241"/>
      <c r="EE1144" s="241"/>
      <c r="EF1144" s="241"/>
      <c r="EG1144" s="241"/>
      <c r="EH1144" s="241"/>
      <c r="EI1144" s="241"/>
      <c r="EJ1144" s="241"/>
      <c r="EK1144" s="241"/>
      <c r="EL1144" s="241"/>
      <c r="EM1144" s="241"/>
      <c r="EN1144" s="241"/>
      <c r="EO1144" s="241"/>
      <c r="EP1144" s="241"/>
      <c r="EQ1144" s="241"/>
      <c r="ER1144" s="241"/>
      <c r="ES1144" s="241"/>
      <c r="ET1144" s="241"/>
      <c r="EU1144" s="241"/>
      <c r="EV1144" s="241"/>
      <c r="EW1144" s="241"/>
      <c r="EX1144" s="241"/>
      <c r="EY1144" s="241"/>
      <c r="EZ1144" s="241"/>
      <c r="FA1144" s="241"/>
      <c r="FB1144" s="241"/>
      <c r="FC1144" s="241"/>
      <c r="FD1144" s="241"/>
      <c r="FE1144" s="241"/>
      <c r="FF1144" s="241"/>
      <c r="FG1144" s="241"/>
      <c r="FH1144" s="241"/>
      <c r="FI1144" s="241"/>
      <c r="FJ1144" s="241"/>
      <c r="FK1144" s="241"/>
      <c r="FL1144" s="241"/>
      <c r="FM1144" s="241"/>
      <c r="FN1144" s="241"/>
      <c r="FO1144" s="241"/>
      <c r="FP1144" s="241"/>
      <c r="FQ1144" s="241"/>
      <c r="FR1144" s="241"/>
      <c r="FS1144" s="241"/>
      <c r="FT1144" s="241"/>
      <c r="FU1144" s="241"/>
      <c r="FV1144" s="241"/>
      <c r="FW1144" s="241"/>
      <c r="FX1144" s="241"/>
      <c r="FY1144" s="241"/>
      <c r="FZ1144" s="241"/>
      <c r="GA1144" s="241"/>
      <c r="GB1144" s="241"/>
      <c r="GC1144" s="241"/>
      <c r="GD1144" s="241"/>
      <c r="GE1144" s="241"/>
      <c r="GF1144" s="241"/>
      <c r="GG1144" s="241"/>
      <c r="GH1144" s="241"/>
      <c r="GI1144" s="241"/>
      <c r="GJ1144" s="241"/>
      <c r="GK1144" s="241"/>
      <c r="GL1144" s="241"/>
      <c r="GM1144" s="241"/>
      <c r="GN1144" s="241"/>
      <c r="GO1144" s="241"/>
      <c r="GP1144" s="241"/>
      <c r="GQ1144" s="241"/>
      <c r="GR1144" s="241"/>
      <c r="GS1144" s="241"/>
      <c r="GT1144" s="241"/>
      <c r="GU1144" s="241"/>
      <c r="GV1144" s="241"/>
      <c r="GW1144" s="241"/>
      <c r="GX1144" s="241"/>
      <c r="GY1144" s="241"/>
      <c r="GZ1144" s="241"/>
      <c r="HA1144" s="241"/>
      <c r="HB1144" s="241"/>
      <c r="HC1144" s="241"/>
      <c r="HD1144" s="241"/>
      <c r="HE1144" s="241"/>
      <c r="HF1144" s="241"/>
      <c r="HG1144" s="241"/>
      <c r="HH1144" s="241"/>
      <c r="HI1144" s="241"/>
      <c r="HJ1144" s="241"/>
      <c r="HK1144" s="241"/>
      <c r="HL1144" s="241"/>
      <c r="HM1144" s="241"/>
      <c r="HN1144" s="241"/>
      <c r="HO1144" s="241"/>
    </row>
    <row r="1145" spans="1:223" s="250" customFormat="1" ht="27.6" customHeight="1" x14ac:dyDescent="0.35">
      <c r="A1145" s="241"/>
      <c r="B1145" s="242"/>
      <c r="C1145" s="242"/>
      <c r="D1145" s="242"/>
      <c r="E1145" s="243"/>
      <c r="F1145" s="244"/>
      <c r="G1145" s="245"/>
      <c r="H1145" s="245"/>
      <c r="I1145" s="245"/>
      <c r="J1145" s="295"/>
      <c r="K1145" s="242"/>
      <c r="L1145" s="246"/>
      <c r="M1145" s="246"/>
      <c r="N1145" s="247"/>
      <c r="O1145" s="247"/>
      <c r="P1145" s="248"/>
      <c r="Q1145" s="248"/>
      <c r="R1145" s="295"/>
      <c r="S1145" s="295"/>
      <c r="T1145" s="295"/>
      <c r="V1145" s="251"/>
      <c r="W1145" s="251"/>
      <c r="X1145" s="252"/>
      <c r="Y1145" s="253"/>
      <c r="Z1145" s="254"/>
      <c r="AA1145" s="254"/>
      <c r="AB1145" s="255"/>
      <c r="AC1145" s="255"/>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c r="AX1145" s="241"/>
      <c r="AY1145" s="241"/>
      <c r="AZ1145" s="241"/>
      <c r="BA1145" s="241"/>
      <c r="BB1145" s="241"/>
      <c r="BC1145" s="241"/>
      <c r="BD1145" s="241"/>
      <c r="BE1145" s="241"/>
      <c r="BF1145" s="241"/>
      <c r="BG1145" s="241"/>
      <c r="BH1145" s="241"/>
      <c r="BI1145" s="241"/>
      <c r="BJ1145" s="241"/>
      <c r="BK1145" s="241"/>
      <c r="BL1145" s="241"/>
      <c r="BM1145" s="241"/>
      <c r="BN1145" s="241"/>
      <c r="BO1145" s="241"/>
      <c r="BP1145" s="241"/>
      <c r="BQ1145" s="241"/>
      <c r="BR1145" s="241"/>
      <c r="BS1145" s="241"/>
      <c r="BT1145" s="241"/>
      <c r="BU1145" s="241"/>
      <c r="BV1145" s="241"/>
      <c r="BW1145" s="241"/>
      <c r="BX1145" s="241"/>
      <c r="BY1145" s="241"/>
      <c r="BZ1145" s="241"/>
      <c r="CA1145" s="241"/>
      <c r="CB1145" s="241"/>
      <c r="CC1145" s="241"/>
      <c r="CD1145" s="241"/>
      <c r="CE1145" s="241"/>
      <c r="CF1145" s="241"/>
      <c r="CG1145" s="241"/>
      <c r="CH1145" s="241"/>
      <c r="CI1145" s="241"/>
      <c r="CJ1145" s="241"/>
      <c r="CK1145" s="241"/>
      <c r="CL1145" s="241"/>
      <c r="CM1145" s="241"/>
      <c r="CN1145" s="241"/>
      <c r="CO1145" s="241"/>
      <c r="CP1145" s="241"/>
      <c r="CQ1145" s="241"/>
      <c r="CR1145" s="241"/>
      <c r="CS1145" s="241"/>
      <c r="CT1145" s="241"/>
      <c r="CU1145" s="241"/>
      <c r="CV1145" s="241"/>
      <c r="CW1145" s="241"/>
      <c r="CX1145" s="241"/>
      <c r="CY1145" s="241"/>
      <c r="CZ1145" s="241"/>
      <c r="DA1145" s="241"/>
      <c r="DB1145" s="241"/>
      <c r="DC1145" s="241"/>
      <c r="DD1145" s="241"/>
      <c r="DE1145" s="241"/>
      <c r="DF1145" s="241"/>
      <c r="DG1145" s="241"/>
      <c r="DH1145" s="241"/>
      <c r="DI1145" s="241"/>
      <c r="DJ1145" s="241"/>
      <c r="DK1145" s="241"/>
      <c r="DL1145" s="241"/>
      <c r="DM1145" s="241"/>
      <c r="DN1145" s="241"/>
      <c r="DO1145" s="241"/>
      <c r="DP1145" s="241"/>
      <c r="DQ1145" s="241"/>
      <c r="DR1145" s="241"/>
      <c r="DS1145" s="241"/>
      <c r="DT1145" s="241"/>
      <c r="DU1145" s="241"/>
      <c r="DV1145" s="241"/>
      <c r="DW1145" s="241"/>
      <c r="DX1145" s="241"/>
      <c r="DY1145" s="241"/>
      <c r="DZ1145" s="241"/>
      <c r="EA1145" s="241"/>
      <c r="EB1145" s="241"/>
      <c r="EC1145" s="241"/>
      <c r="ED1145" s="241"/>
      <c r="EE1145" s="241"/>
      <c r="EF1145" s="241"/>
      <c r="EG1145" s="241"/>
      <c r="EH1145" s="241"/>
      <c r="EI1145" s="241"/>
      <c r="EJ1145" s="241"/>
      <c r="EK1145" s="241"/>
      <c r="EL1145" s="241"/>
      <c r="EM1145" s="241"/>
      <c r="EN1145" s="241"/>
      <c r="EO1145" s="241"/>
      <c r="EP1145" s="241"/>
      <c r="EQ1145" s="241"/>
      <c r="ER1145" s="241"/>
      <c r="ES1145" s="241"/>
      <c r="ET1145" s="241"/>
      <c r="EU1145" s="241"/>
      <c r="EV1145" s="241"/>
      <c r="EW1145" s="241"/>
      <c r="EX1145" s="241"/>
      <c r="EY1145" s="241"/>
      <c r="EZ1145" s="241"/>
      <c r="FA1145" s="241"/>
      <c r="FB1145" s="241"/>
      <c r="FC1145" s="241"/>
      <c r="FD1145" s="241"/>
      <c r="FE1145" s="241"/>
      <c r="FF1145" s="241"/>
      <c r="FG1145" s="241"/>
      <c r="FH1145" s="241"/>
      <c r="FI1145" s="241"/>
      <c r="FJ1145" s="241"/>
      <c r="FK1145" s="241"/>
      <c r="FL1145" s="241"/>
      <c r="FM1145" s="241"/>
      <c r="FN1145" s="241"/>
      <c r="FO1145" s="241"/>
      <c r="FP1145" s="241"/>
      <c r="FQ1145" s="241"/>
      <c r="FR1145" s="241"/>
      <c r="FS1145" s="241"/>
      <c r="FT1145" s="241"/>
      <c r="FU1145" s="241"/>
      <c r="FV1145" s="241"/>
      <c r="FW1145" s="241"/>
      <c r="FX1145" s="241"/>
      <c r="FY1145" s="241"/>
      <c r="FZ1145" s="241"/>
      <c r="GA1145" s="241"/>
      <c r="GB1145" s="241"/>
      <c r="GC1145" s="241"/>
      <c r="GD1145" s="241"/>
      <c r="GE1145" s="241"/>
      <c r="GF1145" s="241"/>
      <c r="GG1145" s="241"/>
      <c r="GH1145" s="241"/>
      <c r="GI1145" s="241"/>
      <c r="GJ1145" s="241"/>
      <c r="GK1145" s="241"/>
      <c r="GL1145" s="241"/>
      <c r="GM1145" s="241"/>
      <c r="GN1145" s="241"/>
      <c r="GO1145" s="241"/>
      <c r="GP1145" s="241"/>
      <c r="GQ1145" s="241"/>
      <c r="GR1145" s="241"/>
      <c r="GS1145" s="241"/>
      <c r="GT1145" s="241"/>
      <c r="GU1145" s="241"/>
      <c r="GV1145" s="241"/>
      <c r="GW1145" s="241"/>
      <c r="GX1145" s="241"/>
      <c r="GY1145" s="241"/>
      <c r="GZ1145" s="241"/>
      <c r="HA1145" s="241"/>
      <c r="HB1145" s="241"/>
      <c r="HC1145" s="241"/>
      <c r="HD1145" s="241"/>
      <c r="HE1145" s="241"/>
      <c r="HF1145" s="241"/>
      <c r="HG1145" s="241"/>
      <c r="HH1145" s="241"/>
      <c r="HI1145" s="241"/>
      <c r="HJ1145" s="241"/>
      <c r="HK1145" s="241"/>
      <c r="HL1145" s="241"/>
      <c r="HM1145" s="241"/>
      <c r="HN1145" s="241"/>
      <c r="HO1145" s="241"/>
    </row>
    <row r="1146" spans="1:223" s="250" customFormat="1" ht="27.6" customHeight="1" x14ac:dyDescent="0.35">
      <c r="A1146" s="241"/>
      <c r="B1146" s="242"/>
      <c r="C1146" s="242"/>
      <c r="D1146" s="242"/>
      <c r="E1146" s="243"/>
      <c r="F1146" s="244"/>
      <c r="G1146" s="245"/>
      <c r="H1146" s="245"/>
      <c r="I1146" s="245"/>
      <c r="J1146" s="295"/>
      <c r="K1146" s="242"/>
      <c r="L1146" s="246"/>
      <c r="M1146" s="246"/>
      <c r="N1146" s="247"/>
      <c r="O1146" s="247"/>
      <c r="P1146" s="248"/>
      <c r="Q1146" s="248"/>
      <c r="R1146" s="295"/>
      <c r="S1146" s="295"/>
      <c r="T1146" s="295"/>
      <c r="V1146" s="251"/>
      <c r="W1146" s="251"/>
      <c r="X1146" s="252"/>
      <c r="Y1146" s="253"/>
      <c r="Z1146" s="254"/>
      <c r="AA1146" s="254"/>
      <c r="AB1146" s="255"/>
      <c r="AC1146" s="255"/>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c r="AX1146" s="241"/>
      <c r="AY1146" s="241"/>
      <c r="AZ1146" s="241"/>
      <c r="BA1146" s="241"/>
      <c r="BB1146" s="241"/>
      <c r="BC1146" s="241"/>
      <c r="BD1146" s="241"/>
      <c r="BE1146" s="241"/>
      <c r="BF1146" s="241"/>
      <c r="BG1146" s="241"/>
      <c r="BH1146" s="241"/>
      <c r="BI1146" s="241"/>
      <c r="BJ1146" s="241"/>
      <c r="BK1146" s="241"/>
      <c r="BL1146" s="241"/>
      <c r="BM1146" s="241"/>
      <c r="BN1146" s="241"/>
      <c r="BO1146" s="241"/>
      <c r="BP1146" s="241"/>
      <c r="BQ1146" s="241"/>
      <c r="BR1146" s="241"/>
      <c r="BS1146" s="241"/>
      <c r="BT1146" s="241"/>
      <c r="BU1146" s="241"/>
      <c r="BV1146" s="241"/>
      <c r="BW1146" s="241"/>
      <c r="BX1146" s="241"/>
      <c r="BY1146" s="241"/>
      <c r="BZ1146" s="241"/>
      <c r="CA1146" s="241"/>
      <c r="CB1146" s="241"/>
      <c r="CC1146" s="241"/>
      <c r="CD1146" s="241"/>
      <c r="CE1146" s="241"/>
      <c r="CF1146" s="241"/>
      <c r="CG1146" s="241"/>
      <c r="CH1146" s="241"/>
      <c r="CI1146" s="241"/>
      <c r="CJ1146" s="241"/>
      <c r="CK1146" s="241"/>
      <c r="CL1146" s="241"/>
      <c r="CM1146" s="241"/>
      <c r="CN1146" s="241"/>
      <c r="CO1146" s="241"/>
      <c r="CP1146" s="241"/>
      <c r="CQ1146" s="241"/>
      <c r="CR1146" s="241"/>
      <c r="CS1146" s="241"/>
      <c r="CT1146" s="241"/>
      <c r="CU1146" s="241"/>
      <c r="CV1146" s="241"/>
      <c r="CW1146" s="241"/>
      <c r="CX1146" s="241"/>
      <c r="CY1146" s="241"/>
      <c r="CZ1146" s="241"/>
      <c r="DA1146" s="241"/>
      <c r="DB1146" s="241"/>
      <c r="DC1146" s="241"/>
      <c r="DD1146" s="241"/>
      <c r="DE1146" s="241"/>
      <c r="DF1146" s="241"/>
      <c r="DG1146" s="241"/>
      <c r="DH1146" s="241"/>
      <c r="DI1146" s="241"/>
      <c r="DJ1146" s="241"/>
      <c r="DK1146" s="241"/>
      <c r="DL1146" s="241"/>
      <c r="DM1146" s="241"/>
      <c r="DN1146" s="241"/>
      <c r="DO1146" s="241"/>
      <c r="DP1146" s="241"/>
      <c r="DQ1146" s="241"/>
      <c r="DR1146" s="241"/>
      <c r="DS1146" s="241"/>
      <c r="DT1146" s="241"/>
      <c r="DU1146" s="241"/>
      <c r="DV1146" s="241"/>
      <c r="DW1146" s="241"/>
      <c r="DX1146" s="241"/>
      <c r="DY1146" s="241"/>
      <c r="DZ1146" s="241"/>
      <c r="EA1146" s="241"/>
      <c r="EB1146" s="241"/>
      <c r="EC1146" s="241"/>
      <c r="ED1146" s="241"/>
      <c r="EE1146" s="241"/>
      <c r="EF1146" s="241"/>
      <c r="EG1146" s="241"/>
      <c r="EH1146" s="241"/>
      <c r="EI1146" s="241"/>
      <c r="EJ1146" s="241"/>
      <c r="EK1146" s="241"/>
      <c r="EL1146" s="241"/>
      <c r="EM1146" s="241"/>
      <c r="EN1146" s="241"/>
      <c r="EO1146" s="241"/>
      <c r="EP1146" s="241"/>
      <c r="EQ1146" s="241"/>
      <c r="ER1146" s="241"/>
      <c r="ES1146" s="241"/>
      <c r="ET1146" s="241"/>
      <c r="EU1146" s="241"/>
      <c r="EV1146" s="241"/>
      <c r="EW1146" s="241"/>
      <c r="EX1146" s="241"/>
      <c r="EY1146" s="241"/>
      <c r="EZ1146" s="241"/>
      <c r="FA1146" s="241"/>
      <c r="FB1146" s="241"/>
      <c r="FC1146" s="241"/>
      <c r="FD1146" s="241"/>
      <c r="FE1146" s="241"/>
      <c r="FF1146" s="241"/>
      <c r="FG1146" s="241"/>
      <c r="FH1146" s="241"/>
      <c r="FI1146" s="241"/>
      <c r="FJ1146" s="241"/>
      <c r="FK1146" s="241"/>
      <c r="FL1146" s="241"/>
      <c r="FM1146" s="241"/>
      <c r="FN1146" s="241"/>
      <c r="FO1146" s="241"/>
      <c r="FP1146" s="241"/>
      <c r="FQ1146" s="241"/>
      <c r="FR1146" s="241"/>
      <c r="FS1146" s="241"/>
      <c r="FT1146" s="241"/>
      <c r="FU1146" s="241"/>
      <c r="FV1146" s="241"/>
      <c r="FW1146" s="241"/>
      <c r="FX1146" s="241"/>
      <c r="FY1146" s="241"/>
      <c r="FZ1146" s="241"/>
      <c r="GA1146" s="241"/>
      <c r="GB1146" s="241"/>
      <c r="GC1146" s="241"/>
      <c r="GD1146" s="241"/>
      <c r="GE1146" s="241"/>
      <c r="GF1146" s="241"/>
      <c r="GG1146" s="241"/>
      <c r="GH1146" s="241"/>
      <c r="GI1146" s="241"/>
      <c r="GJ1146" s="241"/>
      <c r="GK1146" s="241"/>
      <c r="GL1146" s="241"/>
      <c r="GM1146" s="241"/>
      <c r="GN1146" s="241"/>
      <c r="GO1146" s="241"/>
      <c r="GP1146" s="241"/>
      <c r="GQ1146" s="241"/>
      <c r="GR1146" s="241"/>
      <c r="GS1146" s="241"/>
      <c r="GT1146" s="241"/>
      <c r="GU1146" s="241"/>
      <c r="GV1146" s="241"/>
      <c r="GW1146" s="241"/>
      <c r="GX1146" s="241"/>
      <c r="GY1146" s="241"/>
      <c r="GZ1146" s="241"/>
      <c r="HA1146" s="241"/>
      <c r="HB1146" s="241"/>
      <c r="HC1146" s="241"/>
      <c r="HD1146" s="241"/>
      <c r="HE1146" s="241"/>
      <c r="HF1146" s="241"/>
      <c r="HG1146" s="241"/>
      <c r="HH1146" s="241"/>
      <c r="HI1146" s="241"/>
      <c r="HJ1146" s="241"/>
      <c r="HK1146" s="241"/>
      <c r="HL1146" s="241"/>
      <c r="HM1146" s="241"/>
      <c r="HN1146" s="241"/>
      <c r="HO1146" s="241"/>
    </row>
    <row r="1147" spans="1:223" s="250" customFormat="1" ht="27.6" customHeight="1" x14ac:dyDescent="0.35">
      <c r="A1147" s="241"/>
      <c r="B1147" s="242"/>
      <c r="C1147" s="242"/>
      <c r="D1147" s="242"/>
      <c r="E1147" s="243"/>
      <c r="F1147" s="244"/>
      <c r="G1147" s="245"/>
      <c r="H1147" s="245"/>
      <c r="I1147" s="245"/>
      <c r="J1147" s="295"/>
      <c r="K1147" s="242"/>
      <c r="L1147" s="246"/>
      <c r="M1147" s="246"/>
      <c r="N1147" s="247"/>
      <c r="O1147" s="247"/>
      <c r="P1147" s="248"/>
      <c r="Q1147" s="248"/>
      <c r="R1147" s="295"/>
      <c r="S1147" s="295"/>
      <c r="T1147" s="295"/>
      <c r="V1147" s="251"/>
      <c r="W1147" s="251"/>
      <c r="X1147" s="252"/>
      <c r="Y1147" s="253"/>
      <c r="Z1147" s="254"/>
      <c r="AA1147" s="254"/>
      <c r="AB1147" s="255"/>
      <c r="AC1147" s="255"/>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c r="AX1147" s="241"/>
      <c r="AY1147" s="241"/>
      <c r="AZ1147" s="241"/>
      <c r="BA1147" s="241"/>
      <c r="BB1147" s="241"/>
      <c r="BC1147" s="241"/>
      <c r="BD1147" s="241"/>
      <c r="BE1147" s="241"/>
      <c r="BF1147" s="241"/>
      <c r="BG1147" s="241"/>
      <c r="BH1147" s="241"/>
      <c r="BI1147" s="241"/>
      <c r="BJ1147" s="241"/>
      <c r="BK1147" s="241"/>
      <c r="BL1147" s="241"/>
      <c r="BM1147" s="241"/>
      <c r="BN1147" s="241"/>
      <c r="BO1147" s="241"/>
      <c r="BP1147" s="241"/>
      <c r="BQ1147" s="241"/>
      <c r="BR1147" s="241"/>
      <c r="BS1147" s="241"/>
      <c r="BT1147" s="241"/>
      <c r="BU1147" s="241"/>
      <c r="BV1147" s="241"/>
      <c r="BW1147" s="241"/>
      <c r="BX1147" s="241"/>
      <c r="BY1147" s="241"/>
      <c r="BZ1147" s="241"/>
      <c r="CA1147" s="241"/>
      <c r="CB1147" s="241"/>
      <c r="CC1147" s="241"/>
      <c r="CD1147" s="241"/>
      <c r="CE1147" s="241"/>
      <c r="CF1147" s="241"/>
      <c r="CG1147" s="241"/>
      <c r="CH1147" s="241"/>
      <c r="CI1147" s="241"/>
      <c r="CJ1147" s="241"/>
      <c r="CK1147" s="241"/>
      <c r="CL1147" s="241"/>
      <c r="CM1147" s="241"/>
      <c r="CN1147" s="241"/>
      <c r="CO1147" s="241"/>
      <c r="CP1147" s="241"/>
      <c r="CQ1147" s="241"/>
      <c r="CR1147" s="241"/>
      <c r="CS1147" s="241"/>
      <c r="CT1147" s="241"/>
      <c r="CU1147" s="241"/>
      <c r="CV1147" s="241"/>
      <c r="CW1147" s="241"/>
      <c r="CX1147" s="241"/>
      <c r="CY1147" s="241"/>
      <c r="CZ1147" s="241"/>
      <c r="DA1147" s="241"/>
      <c r="DB1147" s="241"/>
      <c r="DC1147" s="241"/>
      <c r="DD1147" s="241"/>
      <c r="DE1147" s="241"/>
      <c r="DF1147" s="241"/>
      <c r="DG1147" s="241"/>
      <c r="DH1147" s="241"/>
      <c r="DI1147" s="241"/>
      <c r="DJ1147" s="241"/>
      <c r="DK1147" s="241"/>
      <c r="DL1147" s="241"/>
      <c r="DM1147" s="241"/>
      <c r="DN1147" s="241"/>
      <c r="DO1147" s="241"/>
      <c r="DP1147" s="241"/>
      <c r="DQ1147" s="241"/>
      <c r="DR1147" s="241"/>
      <c r="DS1147" s="241"/>
      <c r="DT1147" s="241"/>
      <c r="DU1147" s="241"/>
      <c r="DV1147" s="241"/>
      <c r="DW1147" s="241"/>
      <c r="DX1147" s="241"/>
      <c r="DY1147" s="241"/>
      <c r="DZ1147" s="241"/>
      <c r="EA1147" s="241"/>
      <c r="EB1147" s="241"/>
      <c r="EC1147" s="241"/>
      <c r="ED1147" s="241"/>
      <c r="EE1147" s="241"/>
      <c r="EF1147" s="241"/>
      <c r="EG1147" s="241"/>
      <c r="EH1147" s="241"/>
      <c r="EI1147" s="241"/>
      <c r="EJ1147" s="241"/>
      <c r="EK1147" s="241"/>
      <c r="EL1147" s="241"/>
      <c r="EM1147" s="241"/>
      <c r="EN1147" s="241"/>
      <c r="EO1147" s="241"/>
      <c r="EP1147" s="241"/>
      <c r="EQ1147" s="241"/>
      <c r="ER1147" s="241"/>
      <c r="ES1147" s="241"/>
      <c r="ET1147" s="241"/>
      <c r="EU1147" s="241"/>
      <c r="EV1147" s="241"/>
      <c r="EW1147" s="241"/>
      <c r="EX1147" s="241"/>
      <c r="EY1147" s="241"/>
      <c r="EZ1147" s="241"/>
      <c r="FA1147" s="241"/>
      <c r="FB1147" s="241"/>
      <c r="FC1147" s="241"/>
      <c r="FD1147" s="241"/>
      <c r="FE1147" s="241"/>
      <c r="FF1147" s="241"/>
      <c r="FG1147" s="241"/>
      <c r="FH1147" s="241"/>
      <c r="FI1147" s="241"/>
      <c r="FJ1147" s="241"/>
      <c r="FK1147" s="241"/>
      <c r="FL1147" s="241"/>
      <c r="FM1147" s="241"/>
      <c r="FN1147" s="241"/>
      <c r="FO1147" s="241"/>
      <c r="FP1147" s="241"/>
      <c r="FQ1147" s="241"/>
      <c r="FR1147" s="241"/>
      <c r="FS1147" s="241"/>
      <c r="FT1147" s="241"/>
      <c r="FU1147" s="241"/>
      <c r="FV1147" s="241"/>
      <c r="FW1147" s="241"/>
      <c r="FX1147" s="241"/>
      <c r="FY1147" s="241"/>
      <c r="FZ1147" s="241"/>
      <c r="GA1147" s="241"/>
      <c r="GB1147" s="241"/>
      <c r="GC1147" s="241"/>
      <c r="GD1147" s="241"/>
      <c r="GE1147" s="241"/>
      <c r="GF1147" s="241"/>
      <c r="GG1147" s="241"/>
      <c r="GH1147" s="241"/>
      <c r="GI1147" s="241"/>
      <c r="GJ1147" s="241"/>
      <c r="GK1147" s="241"/>
      <c r="GL1147" s="241"/>
      <c r="GM1147" s="241"/>
      <c r="GN1147" s="241"/>
      <c r="GO1147" s="241"/>
      <c r="GP1147" s="241"/>
      <c r="GQ1147" s="241"/>
      <c r="GR1147" s="241"/>
      <c r="GS1147" s="241"/>
      <c r="GT1147" s="241"/>
      <c r="GU1147" s="241"/>
      <c r="GV1147" s="241"/>
      <c r="GW1147" s="241"/>
      <c r="GX1147" s="241"/>
      <c r="GY1147" s="241"/>
      <c r="GZ1147" s="241"/>
      <c r="HA1147" s="241"/>
      <c r="HB1147" s="241"/>
      <c r="HC1147" s="241"/>
      <c r="HD1147" s="241"/>
      <c r="HE1147" s="241"/>
      <c r="HF1147" s="241"/>
      <c r="HG1147" s="241"/>
      <c r="HH1147" s="241"/>
      <c r="HI1147" s="241"/>
      <c r="HJ1147" s="241"/>
      <c r="HK1147" s="241"/>
      <c r="HL1147" s="241"/>
      <c r="HM1147" s="241"/>
      <c r="HN1147" s="241"/>
      <c r="HO1147" s="241"/>
    </row>
    <row r="1148" spans="1:223" s="250" customFormat="1" ht="27.6" customHeight="1" x14ac:dyDescent="0.35">
      <c r="A1148" s="241"/>
      <c r="B1148" s="242"/>
      <c r="C1148" s="242"/>
      <c r="D1148" s="242"/>
      <c r="E1148" s="243"/>
      <c r="F1148" s="244"/>
      <c r="G1148" s="245"/>
      <c r="H1148" s="245"/>
      <c r="I1148" s="245"/>
      <c r="J1148" s="295"/>
      <c r="K1148" s="242"/>
      <c r="L1148" s="246"/>
      <c r="M1148" s="246"/>
      <c r="N1148" s="247"/>
      <c r="O1148" s="247"/>
      <c r="P1148" s="248"/>
      <c r="Q1148" s="248"/>
      <c r="R1148" s="295"/>
      <c r="S1148" s="295"/>
      <c r="T1148" s="295"/>
      <c r="V1148" s="251"/>
      <c r="W1148" s="251"/>
      <c r="X1148" s="252"/>
      <c r="Y1148" s="253"/>
      <c r="Z1148" s="254"/>
      <c r="AA1148" s="254"/>
      <c r="AB1148" s="255"/>
      <c r="AC1148" s="255"/>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c r="AX1148" s="241"/>
      <c r="AY1148" s="241"/>
      <c r="AZ1148" s="241"/>
      <c r="BA1148" s="241"/>
      <c r="BB1148" s="241"/>
      <c r="BC1148" s="241"/>
      <c r="BD1148" s="241"/>
      <c r="BE1148" s="241"/>
      <c r="BF1148" s="241"/>
      <c r="BG1148" s="241"/>
      <c r="BH1148" s="241"/>
      <c r="BI1148" s="241"/>
      <c r="BJ1148" s="241"/>
      <c r="BK1148" s="241"/>
      <c r="BL1148" s="241"/>
      <c r="BM1148" s="241"/>
      <c r="BN1148" s="241"/>
      <c r="BO1148" s="241"/>
      <c r="BP1148" s="241"/>
      <c r="BQ1148" s="241"/>
      <c r="BR1148" s="241"/>
      <c r="BS1148" s="241"/>
      <c r="BT1148" s="241"/>
      <c r="BU1148" s="241"/>
      <c r="BV1148" s="241"/>
      <c r="BW1148" s="241"/>
      <c r="BX1148" s="241"/>
      <c r="BY1148" s="241"/>
      <c r="BZ1148" s="241"/>
      <c r="CA1148" s="241"/>
      <c r="CB1148" s="241"/>
      <c r="CC1148" s="241"/>
      <c r="CD1148" s="241"/>
      <c r="CE1148" s="241"/>
      <c r="CF1148" s="241"/>
      <c r="CG1148" s="241"/>
      <c r="CH1148" s="241"/>
      <c r="CI1148" s="241"/>
      <c r="CJ1148" s="241"/>
      <c r="CK1148" s="241"/>
      <c r="CL1148" s="241"/>
      <c r="CM1148" s="241"/>
      <c r="CN1148" s="241"/>
      <c r="CO1148" s="241"/>
      <c r="CP1148" s="241"/>
      <c r="CQ1148" s="241"/>
      <c r="CR1148" s="241"/>
      <c r="CS1148" s="241"/>
      <c r="CT1148" s="241"/>
      <c r="CU1148" s="241"/>
      <c r="CV1148" s="241"/>
      <c r="CW1148" s="241"/>
      <c r="CX1148" s="241"/>
      <c r="CY1148" s="241"/>
      <c r="CZ1148" s="241"/>
      <c r="DA1148" s="241"/>
      <c r="DB1148" s="241"/>
      <c r="DC1148" s="241"/>
      <c r="DD1148" s="241"/>
      <c r="DE1148" s="241"/>
      <c r="DF1148" s="241"/>
      <c r="DG1148" s="241"/>
      <c r="DH1148" s="241"/>
      <c r="DI1148" s="241"/>
      <c r="DJ1148" s="241"/>
      <c r="DK1148" s="241"/>
      <c r="DL1148" s="241"/>
      <c r="DM1148" s="241"/>
      <c r="DN1148" s="241"/>
      <c r="DO1148" s="241"/>
      <c r="DP1148" s="241"/>
      <c r="DQ1148" s="241"/>
      <c r="DR1148" s="241"/>
      <c r="DS1148" s="241"/>
      <c r="DT1148" s="241"/>
      <c r="DU1148" s="241"/>
      <c r="DV1148" s="241"/>
      <c r="DW1148" s="241"/>
      <c r="DX1148" s="241"/>
      <c r="DY1148" s="241"/>
      <c r="DZ1148" s="241"/>
      <c r="EA1148" s="241"/>
      <c r="EB1148" s="241"/>
      <c r="EC1148" s="241"/>
      <c r="ED1148" s="241"/>
      <c r="EE1148" s="241"/>
      <c r="EF1148" s="241"/>
      <c r="EG1148" s="241"/>
      <c r="EH1148" s="241"/>
      <c r="EI1148" s="241"/>
      <c r="EJ1148" s="241"/>
      <c r="EK1148" s="241"/>
      <c r="EL1148" s="241"/>
      <c r="EM1148" s="241"/>
      <c r="EN1148" s="241"/>
      <c r="EO1148" s="241"/>
      <c r="EP1148" s="241"/>
      <c r="EQ1148" s="241"/>
      <c r="ER1148" s="241"/>
      <c r="ES1148" s="241"/>
      <c r="ET1148" s="241"/>
      <c r="EU1148" s="241"/>
      <c r="EV1148" s="241"/>
      <c r="EW1148" s="241"/>
      <c r="EX1148" s="241"/>
      <c r="EY1148" s="241"/>
      <c r="EZ1148" s="241"/>
      <c r="FA1148" s="241"/>
      <c r="FB1148" s="241"/>
      <c r="FC1148" s="241"/>
      <c r="FD1148" s="241"/>
      <c r="FE1148" s="241"/>
      <c r="FF1148" s="241"/>
      <c r="FG1148" s="241"/>
      <c r="FH1148" s="241"/>
      <c r="FI1148" s="241"/>
      <c r="FJ1148" s="241"/>
      <c r="FK1148" s="241"/>
      <c r="FL1148" s="241"/>
      <c r="FM1148" s="241"/>
      <c r="FN1148" s="241"/>
      <c r="FO1148" s="241"/>
      <c r="FP1148" s="241"/>
      <c r="FQ1148" s="241"/>
      <c r="FR1148" s="241"/>
      <c r="FS1148" s="241"/>
      <c r="FT1148" s="241"/>
      <c r="FU1148" s="241"/>
      <c r="FV1148" s="241"/>
      <c r="FW1148" s="241"/>
      <c r="FX1148" s="241"/>
      <c r="FY1148" s="241"/>
      <c r="FZ1148" s="241"/>
      <c r="GA1148" s="241"/>
      <c r="GB1148" s="241"/>
      <c r="GC1148" s="241"/>
      <c r="GD1148" s="241"/>
      <c r="GE1148" s="241"/>
      <c r="GF1148" s="241"/>
      <c r="GG1148" s="241"/>
      <c r="GH1148" s="241"/>
      <c r="GI1148" s="241"/>
      <c r="GJ1148" s="241"/>
      <c r="GK1148" s="241"/>
      <c r="GL1148" s="241"/>
      <c r="GM1148" s="241"/>
      <c r="GN1148" s="241"/>
      <c r="GO1148" s="241"/>
      <c r="GP1148" s="241"/>
      <c r="GQ1148" s="241"/>
      <c r="GR1148" s="241"/>
      <c r="GS1148" s="241"/>
      <c r="GT1148" s="241"/>
      <c r="GU1148" s="241"/>
      <c r="GV1148" s="241"/>
      <c r="GW1148" s="241"/>
      <c r="GX1148" s="241"/>
      <c r="GY1148" s="241"/>
      <c r="GZ1148" s="241"/>
      <c r="HA1148" s="241"/>
      <c r="HB1148" s="241"/>
      <c r="HC1148" s="241"/>
      <c r="HD1148" s="241"/>
      <c r="HE1148" s="241"/>
      <c r="HF1148" s="241"/>
      <c r="HG1148" s="241"/>
      <c r="HH1148" s="241"/>
      <c r="HI1148" s="241"/>
      <c r="HJ1148" s="241"/>
      <c r="HK1148" s="241"/>
      <c r="HL1148" s="241"/>
      <c r="HM1148" s="241"/>
      <c r="HN1148" s="241"/>
      <c r="HO1148" s="241"/>
    </row>
    <row r="1149" spans="1:223" s="250" customFormat="1" ht="27.6" customHeight="1" x14ac:dyDescent="0.35">
      <c r="A1149" s="241"/>
      <c r="B1149" s="242"/>
      <c r="C1149" s="242"/>
      <c r="D1149" s="242"/>
      <c r="E1149" s="243"/>
      <c r="F1149" s="244"/>
      <c r="G1149" s="245"/>
      <c r="H1149" s="245"/>
      <c r="I1149" s="245"/>
      <c r="J1149" s="295"/>
      <c r="K1149" s="242"/>
      <c r="L1149" s="246"/>
      <c r="M1149" s="246"/>
      <c r="N1149" s="247"/>
      <c r="O1149" s="247"/>
      <c r="P1149" s="248"/>
      <c r="Q1149" s="248"/>
      <c r="R1149" s="295"/>
      <c r="S1149" s="295"/>
      <c r="T1149" s="295"/>
      <c r="V1149" s="251"/>
      <c r="W1149" s="251"/>
      <c r="X1149" s="252"/>
      <c r="Y1149" s="253"/>
      <c r="Z1149" s="254"/>
      <c r="AA1149" s="254"/>
      <c r="AB1149" s="255"/>
      <c r="AC1149" s="255"/>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c r="AX1149" s="241"/>
      <c r="AY1149" s="241"/>
      <c r="AZ1149" s="241"/>
      <c r="BA1149" s="241"/>
      <c r="BB1149" s="241"/>
      <c r="BC1149" s="241"/>
      <c r="BD1149" s="241"/>
      <c r="BE1149" s="241"/>
      <c r="BF1149" s="241"/>
      <c r="BG1149" s="241"/>
      <c r="BH1149" s="241"/>
      <c r="BI1149" s="241"/>
      <c r="BJ1149" s="241"/>
      <c r="BK1149" s="241"/>
      <c r="BL1149" s="241"/>
      <c r="BM1149" s="241"/>
      <c r="BN1149" s="241"/>
      <c r="BO1149" s="241"/>
      <c r="BP1149" s="241"/>
      <c r="BQ1149" s="241"/>
      <c r="BR1149" s="241"/>
      <c r="BS1149" s="241"/>
      <c r="BT1149" s="241"/>
      <c r="BU1149" s="241"/>
      <c r="BV1149" s="241"/>
      <c r="BW1149" s="241"/>
      <c r="BX1149" s="241"/>
      <c r="BY1149" s="241"/>
      <c r="BZ1149" s="241"/>
      <c r="CA1149" s="241"/>
      <c r="CB1149" s="241"/>
      <c r="CC1149" s="241"/>
      <c r="CD1149" s="241"/>
      <c r="CE1149" s="241"/>
      <c r="CF1149" s="241"/>
      <c r="CG1149" s="241"/>
      <c r="CH1149" s="241"/>
      <c r="CI1149" s="241"/>
      <c r="CJ1149" s="241"/>
      <c r="CK1149" s="241"/>
      <c r="CL1149" s="241"/>
      <c r="CM1149" s="241"/>
      <c r="CN1149" s="241"/>
      <c r="CO1149" s="241"/>
      <c r="CP1149" s="241"/>
      <c r="CQ1149" s="241"/>
      <c r="CR1149" s="241"/>
      <c r="CS1149" s="241"/>
      <c r="CT1149" s="241"/>
      <c r="CU1149" s="241"/>
      <c r="CV1149" s="241"/>
      <c r="CW1149" s="241"/>
      <c r="CX1149" s="241"/>
      <c r="CY1149" s="241"/>
      <c r="CZ1149" s="241"/>
      <c r="DA1149" s="241"/>
      <c r="DB1149" s="241"/>
      <c r="DC1149" s="241"/>
      <c r="DD1149" s="241"/>
      <c r="DE1149" s="241"/>
      <c r="DF1149" s="241"/>
      <c r="DG1149" s="241"/>
      <c r="DH1149" s="241"/>
      <c r="DI1149" s="241"/>
      <c r="DJ1149" s="241"/>
      <c r="DK1149" s="241"/>
      <c r="DL1149" s="241"/>
      <c r="DM1149" s="241"/>
      <c r="DN1149" s="241"/>
      <c r="DO1149" s="241"/>
      <c r="DP1149" s="241"/>
      <c r="DQ1149" s="241"/>
      <c r="DR1149" s="241"/>
      <c r="DS1149" s="241"/>
      <c r="DT1149" s="241"/>
      <c r="DU1149" s="241"/>
      <c r="DV1149" s="241"/>
      <c r="DW1149" s="241"/>
      <c r="DX1149" s="241"/>
      <c r="DY1149" s="241"/>
      <c r="DZ1149" s="241"/>
      <c r="EA1149" s="241"/>
      <c r="EB1149" s="241"/>
      <c r="EC1149" s="241"/>
      <c r="ED1149" s="241"/>
      <c r="EE1149" s="241"/>
      <c r="EF1149" s="241"/>
      <c r="EG1149" s="241"/>
      <c r="EH1149" s="241"/>
      <c r="EI1149" s="241"/>
      <c r="EJ1149" s="241"/>
      <c r="EK1149" s="241"/>
      <c r="EL1149" s="241"/>
      <c r="EM1149" s="241"/>
      <c r="EN1149" s="241"/>
      <c r="EO1149" s="241"/>
      <c r="EP1149" s="241"/>
      <c r="EQ1149" s="241"/>
      <c r="ER1149" s="241"/>
      <c r="ES1149" s="241"/>
      <c r="ET1149" s="241"/>
      <c r="EU1149" s="241"/>
      <c r="EV1149" s="241"/>
      <c r="EW1149" s="241"/>
      <c r="EX1149" s="241"/>
      <c r="EY1149" s="241"/>
      <c r="EZ1149" s="241"/>
      <c r="FA1149" s="241"/>
      <c r="FB1149" s="241"/>
      <c r="FC1149" s="241"/>
      <c r="FD1149" s="241"/>
      <c r="FE1149" s="241"/>
      <c r="FF1149" s="241"/>
      <c r="FG1149" s="241"/>
      <c r="FH1149" s="241"/>
      <c r="FI1149" s="241"/>
      <c r="FJ1149" s="241"/>
      <c r="FK1149" s="241"/>
      <c r="FL1149" s="241"/>
      <c r="FM1149" s="241"/>
      <c r="FN1149" s="241"/>
      <c r="FO1149" s="241"/>
      <c r="FP1149" s="241"/>
      <c r="FQ1149" s="241"/>
      <c r="FR1149" s="241"/>
      <c r="FS1149" s="241"/>
      <c r="FT1149" s="241"/>
      <c r="FU1149" s="241"/>
      <c r="FV1149" s="241"/>
      <c r="FW1149" s="241"/>
      <c r="FX1149" s="241"/>
      <c r="FY1149" s="241"/>
      <c r="FZ1149" s="241"/>
      <c r="GA1149" s="241"/>
      <c r="GB1149" s="241"/>
      <c r="GC1149" s="241"/>
      <c r="GD1149" s="241"/>
      <c r="GE1149" s="241"/>
      <c r="GF1149" s="241"/>
      <c r="GG1149" s="241"/>
      <c r="GH1149" s="241"/>
      <c r="GI1149" s="241"/>
      <c r="GJ1149" s="241"/>
      <c r="GK1149" s="241"/>
      <c r="GL1149" s="241"/>
      <c r="GM1149" s="241"/>
      <c r="GN1149" s="241"/>
      <c r="GO1149" s="241"/>
      <c r="GP1149" s="241"/>
      <c r="GQ1149" s="241"/>
      <c r="GR1149" s="241"/>
      <c r="GS1149" s="241"/>
      <c r="GT1149" s="241"/>
      <c r="GU1149" s="241"/>
      <c r="GV1149" s="241"/>
      <c r="GW1149" s="241"/>
      <c r="GX1149" s="241"/>
      <c r="GY1149" s="241"/>
      <c r="GZ1149" s="241"/>
      <c r="HA1149" s="241"/>
      <c r="HB1149" s="241"/>
      <c r="HC1149" s="241"/>
      <c r="HD1149" s="241"/>
      <c r="HE1149" s="241"/>
      <c r="HF1149" s="241"/>
      <c r="HG1149" s="241"/>
      <c r="HH1149" s="241"/>
      <c r="HI1149" s="241"/>
      <c r="HJ1149" s="241"/>
      <c r="HK1149" s="241"/>
      <c r="HL1149" s="241"/>
      <c r="HM1149" s="241"/>
      <c r="HN1149" s="241"/>
      <c r="HO1149" s="241"/>
    </row>
    <row r="1150" spans="1:223" s="250" customFormat="1" ht="27.6" customHeight="1" x14ac:dyDescent="0.35">
      <c r="A1150" s="241"/>
      <c r="B1150" s="242"/>
      <c r="C1150" s="242"/>
      <c r="D1150" s="242"/>
      <c r="E1150" s="243"/>
      <c r="F1150" s="244"/>
      <c r="G1150" s="245"/>
      <c r="H1150" s="245"/>
      <c r="I1150" s="245"/>
      <c r="J1150" s="295"/>
      <c r="K1150" s="242"/>
      <c r="L1150" s="246"/>
      <c r="M1150" s="246"/>
      <c r="N1150" s="247"/>
      <c r="O1150" s="247"/>
      <c r="P1150" s="248"/>
      <c r="Q1150" s="248"/>
      <c r="R1150" s="295"/>
      <c r="S1150" s="295"/>
      <c r="T1150" s="295"/>
      <c r="V1150" s="251"/>
      <c r="W1150" s="251"/>
      <c r="X1150" s="252"/>
      <c r="Y1150" s="253"/>
      <c r="Z1150" s="254"/>
      <c r="AA1150" s="254"/>
      <c r="AB1150" s="255"/>
      <c r="AC1150" s="255"/>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c r="AX1150" s="241"/>
      <c r="AY1150" s="241"/>
      <c r="AZ1150" s="241"/>
      <c r="BA1150" s="241"/>
      <c r="BB1150" s="241"/>
      <c r="BC1150" s="241"/>
      <c r="BD1150" s="241"/>
      <c r="BE1150" s="241"/>
      <c r="BF1150" s="241"/>
      <c r="BG1150" s="241"/>
      <c r="BH1150" s="241"/>
      <c r="BI1150" s="241"/>
      <c r="BJ1150" s="241"/>
      <c r="BK1150" s="241"/>
      <c r="BL1150" s="241"/>
      <c r="BM1150" s="241"/>
      <c r="BN1150" s="241"/>
      <c r="BO1150" s="241"/>
      <c r="BP1150" s="241"/>
      <c r="BQ1150" s="241"/>
      <c r="BR1150" s="241"/>
      <c r="BS1150" s="241"/>
      <c r="BT1150" s="241"/>
      <c r="BU1150" s="241"/>
      <c r="BV1150" s="241"/>
      <c r="BW1150" s="241"/>
      <c r="BX1150" s="241"/>
      <c r="BY1150" s="241"/>
      <c r="BZ1150" s="241"/>
      <c r="CA1150" s="241"/>
      <c r="CB1150" s="241"/>
      <c r="CC1150" s="241"/>
      <c r="CD1150" s="241"/>
      <c r="CE1150" s="241"/>
      <c r="CF1150" s="241"/>
      <c r="CG1150" s="241"/>
      <c r="CH1150" s="241"/>
      <c r="CI1150" s="241"/>
      <c r="CJ1150" s="241"/>
      <c r="CK1150" s="241"/>
      <c r="CL1150" s="241"/>
      <c r="CM1150" s="241"/>
      <c r="CN1150" s="241"/>
      <c r="CO1150" s="241"/>
      <c r="CP1150" s="241"/>
      <c r="CQ1150" s="241"/>
      <c r="CR1150" s="241"/>
      <c r="CS1150" s="241"/>
      <c r="CT1150" s="241"/>
      <c r="CU1150" s="241"/>
      <c r="CV1150" s="241"/>
      <c r="CW1150" s="241"/>
      <c r="CX1150" s="241"/>
      <c r="CY1150" s="241"/>
      <c r="CZ1150" s="241"/>
      <c r="DA1150" s="241"/>
      <c r="DB1150" s="241"/>
      <c r="DC1150" s="241"/>
      <c r="DD1150" s="241"/>
      <c r="DE1150" s="241"/>
      <c r="DF1150" s="241"/>
      <c r="DG1150" s="241"/>
      <c r="DH1150" s="241"/>
      <c r="DI1150" s="241"/>
      <c r="DJ1150" s="241"/>
      <c r="DK1150" s="241"/>
      <c r="DL1150" s="241"/>
      <c r="DM1150" s="241"/>
      <c r="DN1150" s="241"/>
      <c r="DO1150" s="241"/>
      <c r="DP1150" s="241"/>
      <c r="DQ1150" s="241"/>
      <c r="DR1150" s="241"/>
      <c r="DS1150" s="241"/>
      <c r="DT1150" s="241"/>
      <c r="DU1150" s="241"/>
      <c r="DV1150" s="241"/>
      <c r="DW1150" s="241"/>
      <c r="DX1150" s="241"/>
      <c r="DY1150" s="241"/>
      <c r="DZ1150" s="241"/>
      <c r="EA1150" s="241"/>
      <c r="EB1150" s="241"/>
      <c r="EC1150" s="241"/>
      <c r="ED1150" s="241"/>
      <c r="EE1150" s="241"/>
      <c r="EF1150" s="241"/>
      <c r="EG1150" s="241"/>
      <c r="EH1150" s="241"/>
      <c r="EI1150" s="241"/>
      <c r="EJ1150" s="241"/>
      <c r="EK1150" s="241"/>
      <c r="EL1150" s="241"/>
      <c r="EM1150" s="241"/>
      <c r="EN1150" s="241"/>
      <c r="EO1150" s="241"/>
      <c r="EP1150" s="241"/>
      <c r="EQ1150" s="241"/>
      <c r="ER1150" s="241"/>
      <c r="ES1150" s="241"/>
      <c r="ET1150" s="241"/>
      <c r="EU1150" s="241"/>
      <c r="EV1150" s="241"/>
      <c r="EW1150" s="241"/>
      <c r="EX1150" s="241"/>
      <c r="EY1150" s="241"/>
      <c r="EZ1150" s="241"/>
      <c r="FA1150" s="241"/>
      <c r="FB1150" s="241"/>
      <c r="FC1150" s="241"/>
      <c r="FD1150" s="241"/>
      <c r="FE1150" s="241"/>
      <c r="FF1150" s="241"/>
      <c r="FG1150" s="241"/>
      <c r="FH1150" s="241"/>
      <c r="FI1150" s="241"/>
      <c r="FJ1150" s="241"/>
      <c r="FK1150" s="241"/>
      <c r="FL1150" s="241"/>
      <c r="FM1150" s="241"/>
      <c r="FN1150" s="241"/>
      <c r="FO1150" s="241"/>
      <c r="FP1150" s="241"/>
      <c r="FQ1150" s="241"/>
      <c r="FR1150" s="241"/>
      <c r="FS1150" s="241"/>
      <c r="FT1150" s="241"/>
      <c r="FU1150" s="241"/>
      <c r="FV1150" s="241"/>
      <c r="FW1150" s="241"/>
      <c r="FX1150" s="241"/>
      <c r="FY1150" s="241"/>
      <c r="FZ1150" s="241"/>
      <c r="GA1150" s="241"/>
      <c r="GB1150" s="241"/>
      <c r="GC1150" s="241"/>
      <c r="GD1150" s="241"/>
      <c r="GE1150" s="241"/>
      <c r="GF1150" s="241"/>
      <c r="GG1150" s="241"/>
      <c r="GH1150" s="241"/>
      <c r="GI1150" s="241"/>
      <c r="GJ1150" s="241"/>
      <c r="GK1150" s="241"/>
      <c r="GL1150" s="241"/>
      <c r="GM1150" s="241"/>
      <c r="GN1150" s="241"/>
      <c r="GO1150" s="241"/>
      <c r="GP1150" s="241"/>
      <c r="GQ1150" s="241"/>
      <c r="GR1150" s="241"/>
      <c r="GS1150" s="241"/>
      <c r="GT1150" s="241"/>
      <c r="GU1150" s="241"/>
      <c r="GV1150" s="241"/>
      <c r="GW1150" s="241"/>
      <c r="GX1150" s="241"/>
      <c r="GY1150" s="241"/>
      <c r="GZ1150" s="241"/>
      <c r="HA1150" s="241"/>
      <c r="HB1150" s="241"/>
      <c r="HC1150" s="241"/>
      <c r="HD1150" s="241"/>
      <c r="HE1150" s="241"/>
      <c r="HF1150" s="241"/>
      <c r="HG1150" s="241"/>
      <c r="HH1150" s="241"/>
      <c r="HI1150" s="241"/>
      <c r="HJ1150" s="241"/>
      <c r="HK1150" s="241"/>
      <c r="HL1150" s="241"/>
      <c r="HM1150" s="241"/>
      <c r="HN1150" s="241"/>
      <c r="HO1150" s="241"/>
    </row>
    <row r="1151" spans="1:223" s="250" customFormat="1" ht="27.6" customHeight="1" x14ac:dyDescent="0.35">
      <c r="A1151" s="241"/>
      <c r="B1151" s="242"/>
      <c r="C1151" s="242"/>
      <c r="D1151" s="242"/>
      <c r="E1151" s="243"/>
      <c r="F1151" s="244"/>
      <c r="G1151" s="245"/>
      <c r="H1151" s="245"/>
      <c r="I1151" s="245"/>
      <c r="J1151" s="295"/>
      <c r="K1151" s="242"/>
      <c r="L1151" s="246"/>
      <c r="M1151" s="246"/>
      <c r="N1151" s="247"/>
      <c r="O1151" s="247"/>
      <c r="P1151" s="248"/>
      <c r="Q1151" s="248"/>
      <c r="R1151" s="295"/>
      <c r="S1151" s="295"/>
      <c r="T1151" s="295"/>
      <c r="V1151" s="251"/>
      <c r="W1151" s="251"/>
      <c r="X1151" s="252"/>
      <c r="Y1151" s="253"/>
      <c r="Z1151" s="254"/>
      <c r="AA1151" s="254"/>
      <c r="AB1151" s="255"/>
      <c r="AC1151" s="255"/>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c r="AX1151" s="241"/>
      <c r="AY1151" s="241"/>
      <c r="AZ1151" s="241"/>
      <c r="BA1151" s="241"/>
      <c r="BB1151" s="241"/>
      <c r="BC1151" s="241"/>
      <c r="BD1151" s="241"/>
      <c r="BE1151" s="241"/>
      <c r="BF1151" s="241"/>
      <c r="BG1151" s="241"/>
      <c r="BH1151" s="241"/>
      <c r="BI1151" s="241"/>
      <c r="BJ1151" s="241"/>
      <c r="BK1151" s="241"/>
      <c r="BL1151" s="241"/>
      <c r="BM1151" s="241"/>
      <c r="BN1151" s="241"/>
      <c r="BO1151" s="241"/>
      <c r="BP1151" s="241"/>
      <c r="BQ1151" s="241"/>
      <c r="BR1151" s="241"/>
      <c r="BS1151" s="241"/>
      <c r="BT1151" s="241"/>
      <c r="BU1151" s="241"/>
      <c r="BV1151" s="241"/>
      <c r="BW1151" s="241"/>
      <c r="BX1151" s="241"/>
      <c r="BY1151" s="241"/>
      <c r="BZ1151" s="241"/>
      <c r="CA1151" s="241"/>
      <c r="CB1151" s="241"/>
      <c r="CC1151" s="241"/>
      <c r="CD1151" s="241"/>
      <c r="CE1151" s="241"/>
      <c r="CF1151" s="241"/>
      <c r="CG1151" s="241"/>
      <c r="CH1151" s="241"/>
      <c r="CI1151" s="241"/>
      <c r="CJ1151" s="241"/>
      <c r="CK1151" s="241"/>
      <c r="CL1151" s="241"/>
      <c r="CM1151" s="241"/>
      <c r="CN1151" s="241"/>
      <c r="CO1151" s="241"/>
      <c r="CP1151" s="241"/>
      <c r="CQ1151" s="241"/>
      <c r="CR1151" s="241"/>
      <c r="CS1151" s="241"/>
      <c r="CT1151" s="241"/>
      <c r="CU1151" s="241"/>
      <c r="CV1151" s="241"/>
      <c r="CW1151" s="241"/>
      <c r="CX1151" s="241"/>
      <c r="CY1151" s="241"/>
      <c r="CZ1151" s="241"/>
      <c r="DA1151" s="241"/>
      <c r="DB1151" s="241"/>
      <c r="DC1151" s="241"/>
      <c r="DD1151" s="241"/>
      <c r="DE1151" s="241"/>
      <c r="DF1151" s="241"/>
      <c r="DG1151" s="241"/>
      <c r="DH1151" s="241"/>
      <c r="DI1151" s="241"/>
      <c r="DJ1151" s="241"/>
      <c r="DK1151" s="241"/>
      <c r="DL1151" s="241"/>
      <c r="DM1151" s="241"/>
      <c r="DN1151" s="241"/>
      <c r="DO1151" s="241"/>
      <c r="DP1151" s="241"/>
      <c r="DQ1151" s="241"/>
      <c r="DR1151" s="241"/>
      <c r="DS1151" s="241"/>
      <c r="DT1151" s="241"/>
      <c r="DU1151" s="241"/>
      <c r="DV1151" s="241"/>
      <c r="DW1151" s="241"/>
      <c r="DX1151" s="241"/>
      <c r="DY1151" s="241"/>
      <c r="DZ1151" s="241"/>
      <c r="EA1151" s="241"/>
      <c r="EB1151" s="241"/>
      <c r="EC1151" s="241"/>
      <c r="ED1151" s="241"/>
      <c r="EE1151" s="241"/>
      <c r="EF1151" s="241"/>
      <c r="EG1151" s="241"/>
      <c r="EH1151" s="241"/>
      <c r="EI1151" s="241"/>
      <c r="EJ1151" s="241"/>
      <c r="EK1151" s="241"/>
      <c r="EL1151" s="241"/>
      <c r="EM1151" s="241"/>
      <c r="EN1151" s="241"/>
      <c r="EO1151" s="241"/>
      <c r="EP1151" s="241"/>
      <c r="EQ1151" s="241"/>
      <c r="ER1151" s="241"/>
      <c r="ES1151" s="241"/>
      <c r="ET1151" s="241"/>
      <c r="EU1151" s="241"/>
      <c r="EV1151" s="241"/>
      <c r="EW1151" s="241"/>
      <c r="EX1151" s="241"/>
      <c r="EY1151" s="241"/>
      <c r="EZ1151" s="241"/>
      <c r="FA1151" s="241"/>
      <c r="FB1151" s="241"/>
      <c r="FC1151" s="241"/>
      <c r="FD1151" s="241"/>
      <c r="FE1151" s="241"/>
      <c r="FF1151" s="241"/>
      <c r="FG1151" s="241"/>
      <c r="FH1151" s="241"/>
      <c r="FI1151" s="241"/>
      <c r="FJ1151" s="241"/>
      <c r="FK1151" s="241"/>
      <c r="FL1151" s="241"/>
      <c r="FM1151" s="241"/>
      <c r="FN1151" s="241"/>
      <c r="FO1151" s="241"/>
      <c r="FP1151" s="241"/>
      <c r="FQ1151" s="241"/>
      <c r="FR1151" s="241"/>
      <c r="FS1151" s="241"/>
      <c r="FT1151" s="241"/>
      <c r="FU1151" s="241"/>
      <c r="FV1151" s="241"/>
      <c r="FW1151" s="241"/>
      <c r="FX1151" s="241"/>
      <c r="FY1151" s="241"/>
      <c r="FZ1151" s="241"/>
      <c r="GA1151" s="241"/>
      <c r="GB1151" s="241"/>
      <c r="GC1151" s="241"/>
      <c r="GD1151" s="241"/>
      <c r="GE1151" s="241"/>
      <c r="GF1151" s="241"/>
      <c r="GG1151" s="241"/>
      <c r="GH1151" s="241"/>
      <c r="GI1151" s="241"/>
      <c r="GJ1151" s="241"/>
      <c r="GK1151" s="241"/>
      <c r="GL1151" s="241"/>
      <c r="GM1151" s="241"/>
      <c r="GN1151" s="241"/>
      <c r="GO1151" s="241"/>
      <c r="GP1151" s="241"/>
      <c r="GQ1151" s="241"/>
      <c r="GR1151" s="241"/>
      <c r="GS1151" s="241"/>
      <c r="GT1151" s="241"/>
      <c r="GU1151" s="241"/>
      <c r="GV1151" s="241"/>
      <c r="GW1151" s="241"/>
      <c r="GX1151" s="241"/>
      <c r="GY1151" s="241"/>
      <c r="GZ1151" s="241"/>
      <c r="HA1151" s="241"/>
      <c r="HB1151" s="241"/>
      <c r="HC1151" s="241"/>
      <c r="HD1151" s="241"/>
      <c r="HE1151" s="241"/>
      <c r="HF1151" s="241"/>
      <c r="HG1151" s="241"/>
      <c r="HH1151" s="241"/>
      <c r="HI1151" s="241"/>
      <c r="HJ1151" s="241"/>
      <c r="HK1151" s="241"/>
      <c r="HL1151" s="241"/>
      <c r="HM1151" s="241"/>
      <c r="HN1151" s="241"/>
      <c r="HO1151" s="241"/>
    </row>
    <row r="1152" spans="1:223" s="250" customFormat="1" ht="27.6" customHeight="1" x14ac:dyDescent="0.35">
      <c r="A1152" s="241"/>
      <c r="B1152" s="242"/>
      <c r="C1152" s="242"/>
      <c r="D1152" s="242"/>
      <c r="E1152" s="243"/>
      <c r="F1152" s="244"/>
      <c r="G1152" s="245"/>
      <c r="H1152" s="245"/>
      <c r="I1152" s="245"/>
      <c r="J1152" s="295"/>
      <c r="K1152" s="242"/>
      <c r="L1152" s="246"/>
      <c r="M1152" s="246"/>
      <c r="N1152" s="247"/>
      <c r="O1152" s="247"/>
      <c r="P1152" s="248"/>
      <c r="Q1152" s="248"/>
      <c r="R1152" s="295"/>
      <c r="S1152" s="295"/>
      <c r="T1152" s="295"/>
      <c r="V1152" s="251"/>
      <c r="W1152" s="251"/>
      <c r="X1152" s="252"/>
      <c r="Y1152" s="253"/>
      <c r="Z1152" s="254"/>
      <c r="AA1152" s="254"/>
      <c r="AB1152" s="255"/>
      <c r="AC1152" s="255"/>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c r="AX1152" s="241"/>
      <c r="AY1152" s="241"/>
      <c r="AZ1152" s="241"/>
      <c r="BA1152" s="241"/>
      <c r="BB1152" s="241"/>
      <c r="BC1152" s="241"/>
      <c r="BD1152" s="241"/>
      <c r="BE1152" s="241"/>
      <c r="BF1152" s="241"/>
      <c r="BG1152" s="241"/>
      <c r="BH1152" s="241"/>
      <c r="BI1152" s="241"/>
      <c r="BJ1152" s="241"/>
      <c r="BK1152" s="241"/>
      <c r="BL1152" s="241"/>
      <c r="BM1152" s="241"/>
      <c r="BN1152" s="241"/>
      <c r="BO1152" s="241"/>
      <c r="BP1152" s="241"/>
      <c r="BQ1152" s="241"/>
      <c r="BR1152" s="241"/>
      <c r="BS1152" s="241"/>
      <c r="BT1152" s="241"/>
      <c r="BU1152" s="241"/>
      <c r="BV1152" s="241"/>
      <c r="BW1152" s="241"/>
      <c r="BX1152" s="241"/>
      <c r="BY1152" s="241"/>
      <c r="BZ1152" s="241"/>
      <c r="CA1152" s="241"/>
      <c r="CB1152" s="241"/>
      <c r="CC1152" s="241"/>
      <c r="CD1152" s="241"/>
      <c r="CE1152" s="241"/>
      <c r="CF1152" s="241"/>
      <c r="CG1152" s="241"/>
      <c r="CH1152" s="241"/>
      <c r="CI1152" s="241"/>
      <c r="CJ1152" s="241"/>
      <c r="CK1152" s="241"/>
      <c r="CL1152" s="241"/>
      <c r="CM1152" s="241"/>
      <c r="CN1152" s="241"/>
      <c r="CO1152" s="241"/>
      <c r="CP1152" s="241"/>
      <c r="CQ1152" s="241"/>
      <c r="CR1152" s="241"/>
      <c r="CS1152" s="241"/>
      <c r="CT1152" s="241"/>
      <c r="CU1152" s="241"/>
      <c r="CV1152" s="241"/>
      <c r="CW1152" s="241"/>
      <c r="CX1152" s="241"/>
      <c r="CY1152" s="241"/>
      <c r="CZ1152" s="241"/>
      <c r="DA1152" s="241"/>
      <c r="DB1152" s="241"/>
      <c r="DC1152" s="241"/>
      <c r="DD1152" s="241"/>
      <c r="DE1152" s="241"/>
      <c r="DF1152" s="241"/>
      <c r="DG1152" s="241"/>
      <c r="DH1152" s="241"/>
      <c r="DI1152" s="241"/>
      <c r="DJ1152" s="241"/>
      <c r="DK1152" s="241"/>
      <c r="DL1152" s="241"/>
      <c r="DM1152" s="241"/>
      <c r="DN1152" s="241"/>
      <c r="DO1152" s="241"/>
      <c r="DP1152" s="241"/>
      <c r="DQ1152" s="241"/>
      <c r="DR1152" s="241"/>
      <c r="DS1152" s="241"/>
      <c r="DT1152" s="241"/>
      <c r="DU1152" s="241"/>
      <c r="DV1152" s="241"/>
      <c r="DW1152" s="241"/>
      <c r="DX1152" s="241"/>
      <c r="DY1152" s="241"/>
      <c r="DZ1152" s="241"/>
      <c r="EA1152" s="241"/>
      <c r="EB1152" s="241"/>
      <c r="EC1152" s="241"/>
      <c r="ED1152" s="241"/>
      <c r="EE1152" s="241"/>
      <c r="EF1152" s="241"/>
      <c r="EG1152" s="241"/>
      <c r="EH1152" s="241"/>
      <c r="EI1152" s="241"/>
      <c r="EJ1152" s="241"/>
      <c r="EK1152" s="241"/>
      <c r="EL1152" s="241"/>
      <c r="EM1152" s="241"/>
      <c r="EN1152" s="241"/>
      <c r="EO1152" s="241"/>
      <c r="EP1152" s="241"/>
      <c r="EQ1152" s="241"/>
      <c r="ER1152" s="241"/>
      <c r="ES1152" s="241"/>
      <c r="ET1152" s="241"/>
      <c r="EU1152" s="241"/>
      <c r="EV1152" s="241"/>
      <c r="EW1152" s="241"/>
      <c r="EX1152" s="241"/>
      <c r="EY1152" s="241"/>
      <c r="EZ1152" s="241"/>
      <c r="FA1152" s="241"/>
      <c r="FB1152" s="241"/>
      <c r="FC1152" s="241"/>
      <c r="FD1152" s="241"/>
      <c r="FE1152" s="241"/>
      <c r="FF1152" s="241"/>
      <c r="FG1152" s="241"/>
      <c r="FH1152" s="241"/>
      <c r="FI1152" s="241"/>
      <c r="FJ1152" s="241"/>
      <c r="FK1152" s="241"/>
      <c r="FL1152" s="241"/>
      <c r="FM1152" s="241"/>
      <c r="FN1152" s="241"/>
      <c r="FO1152" s="241"/>
      <c r="FP1152" s="241"/>
      <c r="FQ1152" s="241"/>
      <c r="FR1152" s="241"/>
      <c r="FS1152" s="241"/>
      <c r="FT1152" s="241"/>
      <c r="FU1152" s="241"/>
      <c r="FV1152" s="241"/>
      <c r="FW1152" s="241"/>
      <c r="FX1152" s="241"/>
      <c r="FY1152" s="241"/>
      <c r="FZ1152" s="241"/>
      <c r="GA1152" s="241"/>
      <c r="GB1152" s="241"/>
      <c r="GC1152" s="241"/>
      <c r="GD1152" s="241"/>
      <c r="GE1152" s="241"/>
      <c r="GF1152" s="241"/>
      <c r="GG1152" s="241"/>
      <c r="GH1152" s="241"/>
      <c r="GI1152" s="241"/>
      <c r="GJ1152" s="241"/>
      <c r="GK1152" s="241"/>
      <c r="GL1152" s="241"/>
      <c r="GM1152" s="241"/>
      <c r="GN1152" s="241"/>
      <c r="GO1152" s="241"/>
      <c r="GP1152" s="241"/>
      <c r="GQ1152" s="241"/>
      <c r="GR1152" s="241"/>
      <c r="GS1152" s="241"/>
      <c r="GT1152" s="241"/>
      <c r="GU1152" s="241"/>
      <c r="GV1152" s="241"/>
      <c r="GW1152" s="241"/>
      <c r="GX1152" s="241"/>
      <c r="GY1152" s="241"/>
      <c r="GZ1152" s="241"/>
      <c r="HA1152" s="241"/>
      <c r="HB1152" s="241"/>
      <c r="HC1152" s="241"/>
      <c r="HD1152" s="241"/>
      <c r="HE1152" s="241"/>
      <c r="HF1152" s="241"/>
      <c r="HG1152" s="241"/>
      <c r="HH1152" s="241"/>
      <c r="HI1152" s="241"/>
      <c r="HJ1152" s="241"/>
      <c r="HK1152" s="241"/>
      <c r="HL1152" s="241"/>
      <c r="HM1152" s="241"/>
      <c r="HN1152" s="241"/>
      <c r="HO1152" s="241"/>
    </row>
    <row r="1153" spans="1:223" s="250" customFormat="1" ht="27.6" customHeight="1" x14ac:dyDescent="0.35">
      <c r="A1153" s="241"/>
      <c r="B1153" s="242"/>
      <c r="C1153" s="242"/>
      <c r="D1153" s="242"/>
      <c r="E1153" s="243"/>
      <c r="F1153" s="244"/>
      <c r="G1153" s="245"/>
      <c r="H1153" s="245"/>
      <c r="I1153" s="245"/>
      <c r="J1153" s="295"/>
      <c r="K1153" s="242"/>
      <c r="L1153" s="246"/>
      <c r="M1153" s="246"/>
      <c r="N1153" s="247"/>
      <c r="O1153" s="247"/>
      <c r="P1153" s="248"/>
      <c r="Q1153" s="248"/>
      <c r="R1153" s="295"/>
      <c r="S1153" s="295"/>
      <c r="T1153" s="295"/>
      <c r="V1153" s="251"/>
      <c r="W1153" s="251"/>
      <c r="X1153" s="252"/>
      <c r="Y1153" s="253"/>
      <c r="Z1153" s="254"/>
      <c r="AA1153" s="254"/>
      <c r="AB1153" s="255"/>
      <c r="AC1153" s="255"/>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1"/>
      <c r="BA1153" s="241"/>
      <c r="BB1153" s="241"/>
      <c r="BC1153" s="241"/>
      <c r="BD1153" s="241"/>
      <c r="BE1153" s="241"/>
      <c r="BF1153" s="241"/>
      <c r="BG1153" s="241"/>
      <c r="BH1153" s="241"/>
      <c r="BI1153" s="241"/>
      <c r="BJ1153" s="241"/>
      <c r="BK1153" s="241"/>
      <c r="BL1153" s="241"/>
      <c r="BM1153" s="241"/>
      <c r="BN1153" s="241"/>
      <c r="BO1153" s="241"/>
      <c r="BP1153" s="241"/>
      <c r="BQ1153" s="241"/>
      <c r="BR1153" s="241"/>
      <c r="BS1153" s="241"/>
      <c r="BT1153" s="241"/>
      <c r="BU1153" s="241"/>
      <c r="BV1153" s="241"/>
      <c r="BW1153" s="241"/>
      <c r="BX1153" s="241"/>
      <c r="BY1153" s="241"/>
      <c r="BZ1153" s="241"/>
      <c r="CA1153" s="241"/>
      <c r="CB1153" s="241"/>
      <c r="CC1153" s="241"/>
      <c r="CD1153" s="241"/>
      <c r="CE1153" s="241"/>
      <c r="CF1153" s="241"/>
      <c r="CG1153" s="241"/>
      <c r="CH1153" s="241"/>
      <c r="CI1153" s="241"/>
      <c r="CJ1153" s="241"/>
      <c r="CK1153" s="241"/>
      <c r="CL1153" s="241"/>
      <c r="CM1153" s="241"/>
      <c r="CN1153" s="241"/>
      <c r="CO1153" s="241"/>
      <c r="CP1153" s="241"/>
      <c r="CQ1153" s="241"/>
      <c r="CR1153" s="241"/>
      <c r="CS1153" s="241"/>
      <c r="CT1153" s="241"/>
      <c r="CU1153" s="241"/>
      <c r="CV1153" s="241"/>
      <c r="CW1153" s="241"/>
      <c r="CX1153" s="241"/>
      <c r="CY1153" s="241"/>
      <c r="CZ1153" s="241"/>
      <c r="DA1153" s="241"/>
      <c r="DB1153" s="241"/>
      <c r="DC1153" s="241"/>
      <c r="DD1153" s="241"/>
      <c r="DE1153" s="241"/>
      <c r="DF1153" s="241"/>
      <c r="DG1153" s="241"/>
      <c r="DH1153" s="241"/>
      <c r="DI1153" s="241"/>
      <c r="DJ1153" s="241"/>
      <c r="DK1153" s="241"/>
      <c r="DL1153" s="241"/>
      <c r="DM1153" s="241"/>
      <c r="DN1153" s="241"/>
      <c r="DO1153" s="241"/>
      <c r="DP1153" s="241"/>
      <c r="DQ1153" s="241"/>
      <c r="DR1153" s="241"/>
      <c r="DS1153" s="241"/>
      <c r="DT1153" s="241"/>
      <c r="DU1153" s="241"/>
      <c r="DV1153" s="241"/>
      <c r="DW1153" s="241"/>
      <c r="DX1153" s="241"/>
      <c r="DY1153" s="241"/>
      <c r="DZ1153" s="241"/>
      <c r="EA1153" s="241"/>
      <c r="EB1153" s="241"/>
      <c r="EC1153" s="241"/>
      <c r="ED1153" s="241"/>
      <c r="EE1153" s="241"/>
      <c r="EF1153" s="241"/>
      <c r="EG1153" s="241"/>
      <c r="EH1153" s="241"/>
      <c r="EI1153" s="241"/>
      <c r="EJ1153" s="241"/>
      <c r="EK1153" s="241"/>
      <c r="EL1153" s="241"/>
      <c r="EM1153" s="241"/>
      <c r="EN1153" s="241"/>
      <c r="EO1153" s="241"/>
      <c r="EP1153" s="241"/>
      <c r="EQ1153" s="241"/>
      <c r="ER1153" s="241"/>
      <c r="ES1153" s="241"/>
      <c r="ET1153" s="241"/>
      <c r="EU1153" s="241"/>
      <c r="EV1153" s="241"/>
      <c r="EW1153" s="241"/>
      <c r="EX1153" s="241"/>
      <c r="EY1153" s="241"/>
      <c r="EZ1153" s="241"/>
      <c r="FA1153" s="241"/>
      <c r="FB1153" s="241"/>
      <c r="FC1153" s="241"/>
      <c r="FD1153" s="241"/>
      <c r="FE1153" s="241"/>
      <c r="FF1153" s="241"/>
      <c r="FG1153" s="241"/>
      <c r="FH1153" s="241"/>
      <c r="FI1153" s="241"/>
      <c r="FJ1153" s="241"/>
      <c r="FK1153" s="241"/>
      <c r="FL1153" s="241"/>
      <c r="FM1153" s="241"/>
      <c r="FN1153" s="241"/>
      <c r="FO1153" s="241"/>
      <c r="FP1153" s="241"/>
      <c r="FQ1153" s="241"/>
      <c r="FR1153" s="241"/>
      <c r="FS1153" s="241"/>
      <c r="FT1153" s="241"/>
      <c r="FU1153" s="241"/>
      <c r="FV1153" s="241"/>
      <c r="FW1153" s="241"/>
      <c r="FX1153" s="241"/>
      <c r="FY1153" s="241"/>
      <c r="FZ1153" s="241"/>
      <c r="GA1153" s="241"/>
      <c r="GB1153" s="241"/>
      <c r="GC1153" s="241"/>
      <c r="GD1153" s="241"/>
      <c r="GE1153" s="241"/>
      <c r="GF1153" s="241"/>
      <c r="GG1153" s="241"/>
      <c r="GH1153" s="241"/>
      <c r="GI1153" s="241"/>
      <c r="GJ1153" s="241"/>
      <c r="GK1153" s="241"/>
      <c r="GL1153" s="241"/>
      <c r="GM1153" s="241"/>
      <c r="GN1153" s="241"/>
      <c r="GO1153" s="241"/>
      <c r="GP1153" s="241"/>
      <c r="GQ1153" s="241"/>
      <c r="GR1153" s="241"/>
      <c r="GS1153" s="241"/>
      <c r="GT1153" s="241"/>
      <c r="GU1153" s="241"/>
      <c r="GV1153" s="241"/>
      <c r="GW1153" s="241"/>
      <c r="GX1153" s="241"/>
      <c r="GY1153" s="241"/>
      <c r="GZ1153" s="241"/>
      <c r="HA1153" s="241"/>
      <c r="HB1153" s="241"/>
      <c r="HC1153" s="241"/>
      <c r="HD1153" s="241"/>
      <c r="HE1153" s="241"/>
      <c r="HF1153" s="241"/>
      <c r="HG1153" s="241"/>
      <c r="HH1153" s="241"/>
      <c r="HI1153" s="241"/>
      <c r="HJ1153" s="241"/>
      <c r="HK1153" s="241"/>
      <c r="HL1153" s="241"/>
      <c r="HM1153" s="241"/>
      <c r="HN1153" s="241"/>
      <c r="HO1153" s="241"/>
    </row>
    <row r="1154" spans="1:223" s="250" customFormat="1" ht="27.6" customHeight="1" x14ac:dyDescent="0.35">
      <c r="A1154" s="241"/>
      <c r="B1154" s="242"/>
      <c r="C1154" s="242"/>
      <c r="D1154" s="242"/>
      <c r="E1154" s="243"/>
      <c r="F1154" s="244"/>
      <c r="G1154" s="245"/>
      <c r="H1154" s="245"/>
      <c r="I1154" s="245"/>
      <c r="J1154" s="295"/>
      <c r="K1154" s="242"/>
      <c r="L1154" s="246"/>
      <c r="M1154" s="246"/>
      <c r="N1154" s="247"/>
      <c r="O1154" s="247"/>
      <c r="P1154" s="248"/>
      <c r="Q1154" s="248"/>
      <c r="R1154" s="295"/>
      <c r="S1154" s="295"/>
      <c r="T1154" s="295"/>
      <c r="V1154" s="251"/>
      <c r="W1154" s="251"/>
      <c r="X1154" s="252"/>
      <c r="Y1154" s="253"/>
      <c r="Z1154" s="254"/>
      <c r="AA1154" s="254"/>
      <c r="AB1154" s="255"/>
      <c r="AC1154" s="255"/>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c r="AX1154" s="241"/>
      <c r="AY1154" s="241"/>
      <c r="AZ1154" s="241"/>
      <c r="BA1154" s="241"/>
      <c r="BB1154" s="241"/>
      <c r="BC1154" s="241"/>
      <c r="BD1154" s="241"/>
      <c r="BE1154" s="241"/>
      <c r="BF1154" s="241"/>
      <c r="BG1154" s="241"/>
      <c r="BH1154" s="241"/>
      <c r="BI1154" s="241"/>
      <c r="BJ1154" s="241"/>
      <c r="BK1154" s="241"/>
      <c r="BL1154" s="241"/>
      <c r="BM1154" s="241"/>
      <c r="BN1154" s="241"/>
      <c r="BO1154" s="241"/>
      <c r="BP1154" s="241"/>
      <c r="BQ1154" s="241"/>
      <c r="BR1154" s="241"/>
      <c r="BS1154" s="241"/>
      <c r="BT1154" s="241"/>
      <c r="BU1154" s="241"/>
      <c r="BV1154" s="241"/>
      <c r="BW1154" s="241"/>
      <c r="BX1154" s="241"/>
      <c r="BY1154" s="241"/>
      <c r="BZ1154" s="241"/>
      <c r="CA1154" s="241"/>
      <c r="CB1154" s="241"/>
      <c r="CC1154" s="241"/>
      <c r="CD1154" s="241"/>
      <c r="CE1154" s="241"/>
      <c r="CF1154" s="241"/>
      <c r="CG1154" s="241"/>
      <c r="CH1154" s="241"/>
      <c r="CI1154" s="241"/>
      <c r="CJ1154" s="241"/>
      <c r="CK1154" s="241"/>
      <c r="CL1154" s="241"/>
      <c r="CM1154" s="241"/>
      <c r="CN1154" s="241"/>
      <c r="CO1154" s="241"/>
      <c r="CP1154" s="241"/>
      <c r="CQ1154" s="241"/>
      <c r="CR1154" s="241"/>
      <c r="CS1154" s="241"/>
      <c r="CT1154" s="241"/>
      <c r="CU1154" s="241"/>
      <c r="CV1154" s="241"/>
      <c r="CW1154" s="241"/>
      <c r="CX1154" s="241"/>
      <c r="CY1154" s="241"/>
      <c r="CZ1154" s="241"/>
      <c r="DA1154" s="241"/>
      <c r="DB1154" s="241"/>
      <c r="DC1154" s="241"/>
      <c r="DD1154" s="241"/>
      <c r="DE1154" s="241"/>
      <c r="DF1154" s="241"/>
      <c r="DG1154" s="241"/>
      <c r="DH1154" s="241"/>
      <c r="DI1154" s="241"/>
      <c r="DJ1154" s="241"/>
      <c r="DK1154" s="241"/>
      <c r="DL1154" s="241"/>
      <c r="DM1154" s="241"/>
      <c r="DN1154" s="241"/>
      <c r="DO1154" s="241"/>
      <c r="DP1154" s="241"/>
      <c r="DQ1154" s="241"/>
      <c r="DR1154" s="241"/>
      <c r="DS1154" s="241"/>
      <c r="DT1154" s="241"/>
      <c r="DU1154" s="241"/>
      <c r="DV1154" s="241"/>
      <c r="DW1154" s="241"/>
      <c r="DX1154" s="241"/>
      <c r="DY1154" s="241"/>
      <c r="DZ1154" s="241"/>
      <c r="EA1154" s="241"/>
      <c r="EB1154" s="241"/>
      <c r="EC1154" s="241"/>
      <c r="ED1154" s="241"/>
      <c r="EE1154" s="241"/>
      <c r="EF1154" s="241"/>
      <c r="EG1154" s="241"/>
      <c r="EH1154" s="241"/>
      <c r="EI1154" s="241"/>
      <c r="EJ1154" s="241"/>
      <c r="EK1154" s="241"/>
      <c r="EL1154" s="241"/>
      <c r="EM1154" s="241"/>
      <c r="EN1154" s="241"/>
      <c r="EO1154" s="241"/>
      <c r="EP1154" s="241"/>
      <c r="EQ1154" s="241"/>
      <c r="ER1154" s="241"/>
      <c r="ES1154" s="241"/>
      <c r="ET1154" s="241"/>
      <c r="EU1154" s="241"/>
      <c r="EV1154" s="241"/>
      <c r="EW1154" s="241"/>
      <c r="EX1154" s="241"/>
      <c r="EY1154" s="241"/>
      <c r="EZ1154" s="241"/>
      <c r="FA1154" s="241"/>
      <c r="FB1154" s="241"/>
      <c r="FC1154" s="241"/>
      <c r="FD1154" s="241"/>
      <c r="FE1154" s="241"/>
      <c r="FF1154" s="241"/>
      <c r="FG1154" s="241"/>
      <c r="FH1154" s="241"/>
      <c r="FI1154" s="241"/>
      <c r="FJ1154" s="241"/>
      <c r="FK1154" s="241"/>
      <c r="FL1154" s="241"/>
      <c r="FM1154" s="241"/>
      <c r="FN1154" s="241"/>
      <c r="FO1154" s="241"/>
      <c r="FP1154" s="241"/>
      <c r="FQ1154" s="241"/>
      <c r="FR1154" s="241"/>
      <c r="FS1154" s="241"/>
      <c r="FT1154" s="241"/>
      <c r="FU1154" s="241"/>
      <c r="FV1154" s="241"/>
      <c r="FW1154" s="241"/>
      <c r="FX1154" s="241"/>
      <c r="FY1154" s="241"/>
      <c r="FZ1154" s="241"/>
      <c r="GA1154" s="241"/>
      <c r="GB1154" s="241"/>
      <c r="GC1154" s="241"/>
      <c r="GD1154" s="241"/>
      <c r="GE1154" s="241"/>
      <c r="GF1154" s="241"/>
      <c r="GG1154" s="241"/>
      <c r="GH1154" s="241"/>
      <c r="GI1154" s="241"/>
      <c r="GJ1154" s="241"/>
      <c r="GK1154" s="241"/>
      <c r="GL1154" s="241"/>
      <c r="GM1154" s="241"/>
      <c r="GN1154" s="241"/>
      <c r="GO1154" s="241"/>
      <c r="GP1154" s="241"/>
      <c r="GQ1154" s="241"/>
      <c r="GR1154" s="241"/>
      <c r="GS1154" s="241"/>
      <c r="GT1154" s="241"/>
      <c r="GU1154" s="241"/>
      <c r="GV1154" s="241"/>
      <c r="GW1154" s="241"/>
      <c r="GX1154" s="241"/>
      <c r="GY1154" s="241"/>
      <c r="GZ1154" s="241"/>
      <c r="HA1154" s="241"/>
      <c r="HB1154" s="241"/>
      <c r="HC1154" s="241"/>
      <c r="HD1154" s="241"/>
      <c r="HE1154" s="241"/>
      <c r="HF1154" s="241"/>
      <c r="HG1154" s="241"/>
      <c r="HH1154" s="241"/>
      <c r="HI1154" s="241"/>
      <c r="HJ1154" s="241"/>
      <c r="HK1154" s="241"/>
      <c r="HL1154" s="241"/>
      <c r="HM1154" s="241"/>
      <c r="HN1154" s="241"/>
      <c r="HO1154" s="241"/>
    </row>
    <row r="1155" spans="1:223" s="250" customFormat="1" ht="27.6" customHeight="1" x14ac:dyDescent="0.35">
      <c r="A1155" s="241"/>
      <c r="B1155" s="242"/>
      <c r="C1155" s="242"/>
      <c r="D1155" s="242"/>
      <c r="E1155" s="243"/>
      <c r="F1155" s="244"/>
      <c r="G1155" s="245"/>
      <c r="H1155" s="245"/>
      <c r="I1155" s="245"/>
      <c r="J1155" s="295"/>
      <c r="K1155" s="242"/>
      <c r="L1155" s="246"/>
      <c r="M1155" s="246"/>
      <c r="N1155" s="247"/>
      <c r="O1155" s="247"/>
      <c r="P1155" s="248"/>
      <c r="Q1155" s="248"/>
      <c r="R1155" s="295"/>
      <c r="S1155" s="295"/>
      <c r="T1155" s="295"/>
      <c r="V1155" s="251"/>
      <c r="W1155" s="251"/>
      <c r="X1155" s="252"/>
      <c r="Y1155" s="253"/>
      <c r="Z1155" s="254"/>
      <c r="AA1155" s="254"/>
      <c r="AB1155" s="255"/>
      <c r="AC1155" s="255"/>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c r="AX1155" s="241"/>
      <c r="AY1155" s="241"/>
      <c r="AZ1155" s="241"/>
      <c r="BA1155" s="241"/>
      <c r="BB1155" s="241"/>
      <c r="BC1155" s="241"/>
      <c r="BD1155" s="241"/>
      <c r="BE1155" s="241"/>
      <c r="BF1155" s="241"/>
      <c r="BG1155" s="241"/>
      <c r="BH1155" s="241"/>
      <c r="BI1155" s="241"/>
      <c r="BJ1155" s="241"/>
      <c r="BK1155" s="241"/>
      <c r="BL1155" s="241"/>
      <c r="BM1155" s="241"/>
      <c r="BN1155" s="241"/>
      <c r="BO1155" s="241"/>
      <c r="BP1155" s="241"/>
      <c r="BQ1155" s="241"/>
      <c r="BR1155" s="241"/>
      <c r="BS1155" s="241"/>
      <c r="BT1155" s="241"/>
      <c r="BU1155" s="241"/>
      <c r="BV1155" s="241"/>
      <c r="BW1155" s="241"/>
      <c r="BX1155" s="241"/>
      <c r="BY1155" s="241"/>
      <c r="BZ1155" s="241"/>
      <c r="CA1155" s="241"/>
      <c r="CB1155" s="241"/>
      <c r="CC1155" s="241"/>
      <c r="CD1155" s="241"/>
      <c r="CE1155" s="241"/>
      <c r="CF1155" s="241"/>
      <c r="CG1155" s="241"/>
      <c r="CH1155" s="241"/>
      <c r="CI1155" s="241"/>
      <c r="CJ1155" s="241"/>
      <c r="CK1155" s="241"/>
      <c r="CL1155" s="241"/>
      <c r="CM1155" s="241"/>
      <c r="CN1155" s="241"/>
      <c r="CO1155" s="241"/>
      <c r="CP1155" s="241"/>
      <c r="CQ1155" s="241"/>
      <c r="CR1155" s="241"/>
      <c r="CS1155" s="241"/>
      <c r="CT1155" s="241"/>
      <c r="CU1155" s="241"/>
      <c r="CV1155" s="241"/>
      <c r="CW1155" s="241"/>
      <c r="CX1155" s="241"/>
      <c r="CY1155" s="241"/>
      <c r="CZ1155" s="241"/>
      <c r="DA1155" s="241"/>
      <c r="DB1155" s="241"/>
      <c r="DC1155" s="241"/>
      <c r="DD1155" s="241"/>
      <c r="DE1155" s="241"/>
      <c r="DF1155" s="241"/>
      <c r="DG1155" s="241"/>
      <c r="DH1155" s="241"/>
      <c r="DI1155" s="241"/>
      <c r="DJ1155" s="241"/>
      <c r="DK1155" s="241"/>
      <c r="DL1155" s="241"/>
      <c r="DM1155" s="241"/>
      <c r="DN1155" s="241"/>
      <c r="DO1155" s="241"/>
      <c r="DP1155" s="241"/>
      <c r="DQ1155" s="241"/>
      <c r="DR1155" s="241"/>
      <c r="DS1155" s="241"/>
      <c r="DT1155" s="241"/>
      <c r="DU1155" s="241"/>
      <c r="DV1155" s="241"/>
      <c r="DW1155" s="241"/>
      <c r="DX1155" s="241"/>
      <c r="DY1155" s="241"/>
      <c r="DZ1155" s="241"/>
      <c r="EA1155" s="241"/>
      <c r="EB1155" s="241"/>
      <c r="EC1155" s="241"/>
      <c r="ED1155" s="241"/>
      <c r="EE1155" s="241"/>
      <c r="EF1155" s="241"/>
      <c r="EG1155" s="241"/>
      <c r="EH1155" s="241"/>
      <c r="EI1155" s="241"/>
      <c r="EJ1155" s="241"/>
      <c r="EK1155" s="241"/>
      <c r="EL1155" s="241"/>
      <c r="EM1155" s="241"/>
      <c r="EN1155" s="241"/>
      <c r="EO1155" s="241"/>
      <c r="EP1155" s="241"/>
      <c r="EQ1155" s="241"/>
      <c r="ER1155" s="241"/>
      <c r="ES1155" s="241"/>
      <c r="ET1155" s="241"/>
      <c r="EU1155" s="241"/>
      <c r="EV1155" s="241"/>
      <c r="EW1155" s="241"/>
      <c r="EX1155" s="241"/>
      <c r="EY1155" s="241"/>
      <c r="EZ1155" s="241"/>
      <c r="FA1155" s="241"/>
      <c r="FB1155" s="241"/>
      <c r="FC1155" s="241"/>
      <c r="FD1155" s="241"/>
      <c r="FE1155" s="241"/>
      <c r="FF1155" s="241"/>
      <c r="FG1155" s="241"/>
      <c r="FH1155" s="241"/>
      <c r="FI1155" s="241"/>
      <c r="FJ1155" s="241"/>
      <c r="FK1155" s="241"/>
      <c r="FL1155" s="241"/>
      <c r="FM1155" s="241"/>
      <c r="FN1155" s="241"/>
      <c r="FO1155" s="241"/>
      <c r="FP1155" s="241"/>
      <c r="FQ1155" s="241"/>
      <c r="FR1155" s="241"/>
      <c r="FS1155" s="241"/>
      <c r="FT1155" s="241"/>
      <c r="FU1155" s="241"/>
      <c r="FV1155" s="241"/>
      <c r="FW1155" s="241"/>
      <c r="FX1155" s="241"/>
      <c r="FY1155" s="241"/>
      <c r="FZ1155" s="241"/>
      <c r="GA1155" s="241"/>
      <c r="GB1155" s="241"/>
      <c r="GC1155" s="241"/>
      <c r="GD1155" s="241"/>
      <c r="GE1155" s="241"/>
      <c r="GF1155" s="241"/>
      <c r="GG1155" s="241"/>
      <c r="GH1155" s="241"/>
      <c r="GI1155" s="241"/>
      <c r="GJ1155" s="241"/>
      <c r="GK1155" s="241"/>
      <c r="GL1155" s="241"/>
      <c r="GM1155" s="241"/>
      <c r="GN1155" s="241"/>
      <c r="GO1155" s="241"/>
      <c r="GP1155" s="241"/>
      <c r="GQ1155" s="241"/>
      <c r="GR1155" s="241"/>
      <c r="GS1155" s="241"/>
      <c r="GT1155" s="241"/>
      <c r="GU1155" s="241"/>
      <c r="GV1155" s="241"/>
      <c r="GW1155" s="241"/>
      <c r="GX1155" s="241"/>
      <c r="GY1155" s="241"/>
      <c r="GZ1155" s="241"/>
      <c r="HA1155" s="241"/>
      <c r="HB1155" s="241"/>
      <c r="HC1155" s="241"/>
      <c r="HD1155" s="241"/>
      <c r="HE1155" s="241"/>
      <c r="HF1155" s="241"/>
      <c r="HG1155" s="241"/>
      <c r="HH1155" s="241"/>
      <c r="HI1155" s="241"/>
      <c r="HJ1155" s="241"/>
      <c r="HK1155" s="241"/>
      <c r="HL1155" s="241"/>
      <c r="HM1155" s="241"/>
      <c r="HN1155" s="241"/>
      <c r="HO1155" s="241"/>
    </row>
    <row r="1156" spans="1:223" s="250" customFormat="1" ht="27.6" customHeight="1" x14ac:dyDescent="0.35">
      <c r="A1156" s="241"/>
      <c r="B1156" s="242"/>
      <c r="C1156" s="242"/>
      <c r="D1156" s="242"/>
      <c r="E1156" s="243"/>
      <c r="F1156" s="244"/>
      <c r="G1156" s="245"/>
      <c r="H1156" s="245"/>
      <c r="I1156" s="245"/>
      <c r="J1156" s="295"/>
      <c r="K1156" s="242"/>
      <c r="L1156" s="246"/>
      <c r="M1156" s="246"/>
      <c r="N1156" s="247"/>
      <c r="O1156" s="247"/>
      <c r="P1156" s="248"/>
      <c r="Q1156" s="248"/>
      <c r="R1156" s="295"/>
      <c r="S1156" s="295"/>
      <c r="T1156" s="295"/>
      <c r="V1156" s="251"/>
      <c r="W1156" s="251"/>
      <c r="X1156" s="252"/>
      <c r="Y1156" s="253"/>
      <c r="Z1156" s="254"/>
      <c r="AA1156" s="254"/>
      <c r="AB1156" s="255"/>
      <c r="AC1156" s="255"/>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c r="AX1156" s="241"/>
      <c r="AY1156" s="241"/>
      <c r="AZ1156" s="241"/>
      <c r="BA1156" s="241"/>
      <c r="BB1156" s="241"/>
      <c r="BC1156" s="241"/>
      <c r="BD1156" s="241"/>
      <c r="BE1156" s="241"/>
      <c r="BF1156" s="241"/>
      <c r="BG1156" s="241"/>
      <c r="BH1156" s="241"/>
      <c r="BI1156" s="241"/>
      <c r="BJ1156" s="241"/>
      <c r="BK1156" s="241"/>
      <c r="BL1156" s="241"/>
      <c r="BM1156" s="241"/>
      <c r="BN1156" s="241"/>
      <c r="BO1156" s="241"/>
      <c r="BP1156" s="241"/>
      <c r="BQ1156" s="241"/>
      <c r="BR1156" s="241"/>
      <c r="BS1156" s="241"/>
      <c r="BT1156" s="241"/>
      <c r="BU1156" s="241"/>
      <c r="BV1156" s="241"/>
      <c r="BW1156" s="241"/>
      <c r="BX1156" s="241"/>
      <c r="BY1156" s="241"/>
      <c r="BZ1156" s="241"/>
      <c r="CA1156" s="241"/>
      <c r="CB1156" s="241"/>
      <c r="CC1156" s="241"/>
      <c r="CD1156" s="241"/>
      <c r="CE1156" s="241"/>
      <c r="CF1156" s="241"/>
      <c r="CG1156" s="241"/>
      <c r="CH1156" s="241"/>
      <c r="CI1156" s="241"/>
      <c r="CJ1156" s="241"/>
      <c r="CK1156" s="241"/>
      <c r="CL1156" s="241"/>
      <c r="CM1156" s="241"/>
      <c r="CN1156" s="241"/>
      <c r="CO1156" s="241"/>
      <c r="CP1156" s="241"/>
      <c r="CQ1156" s="241"/>
      <c r="CR1156" s="241"/>
      <c r="CS1156" s="241"/>
      <c r="CT1156" s="241"/>
      <c r="CU1156" s="241"/>
      <c r="CV1156" s="241"/>
      <c r="CW1156" s="241"/>
      <c r="CX1156" s="241"/>
      <c r="CY1156" s="241"/>
      <c r="CZ1156" s="241"/>
      <c r="DA1156" s="241"/>
      <c r="DB1156" s="241"/>
      <c r="DC1156" s="241"/>
      <c r="DD1156" s="241"/>
      <c r="DE1156" s="241"/>
      <c r="DF1156" s="241"/>
      <c r="DG1156" s="241"/>
      <c r="DH1156" s="241"/>
      <c r="DI1156" s="241"/>
      <c r="DJ1156" s="241"/>
      <c r="DK1156" s="241"/>
      <c r="DL1156" s="241"/>
      <c r="DM1156" s="241"/>
      <c r="DN1156" s="241"/>
      <c r="DO1156" s="241"/>
      <c r="DP1156" s="241"/>
      <c r="DQ1156" s="241"/>
      <c r="DR1156" s="241"/>
      <c r="DS1156" s="241"/>
      <c r="DT1156" s="241"/>
      <c r="DU1156" s="241"/>
      <c r="DV1156" s="241"/>
      <c r="DW1156" s="241"/>
      <c r="DX1156" s="241"/>
      <c r="DY1156" s="241"/>
      <c r="DZ1156" s="241"/>
      <c r="EA1156" s="241"/>
      <c r="EB1156" s="241"/>
      <c r="EC1156" s="241"/>
      <c r="ED1156" s="241"/>
      <c r="EE1156" s="241"/>
      <c r="EF1156" s="241"/>
      <c r="EG1156" s="241"/>
      <c r="EH1156" s="241"/>
      <c r="EI1156" s="241"/>
      <c r="EJ1156" s="241"/>
      <c r="EK1156" s="241"/>
      <c r="EL1156" s="241"/>
      <c r="EM1156" s="241"/>
      <c r="EN1156" s="241"/>
      <c r="EO1156" s="241"/>
      <c r="EP1156" s="241"/>
      <c r="EQ1156" s="241"/>
      <c r="ER1156" s="241"/>
      <c r="ES1156" s="241"/>
      <c r="ET1156" s="241"/>
      <c r="EU1156" s="241"/>
      <c r="EV1156" s="241"/>
      <c r="EW1156" s="241"/>
      <c r="EX1156" s="241"/>
      <c r="EY1156" s="241"/>
      <c r="EZ1156" s="241"/>
      <c r="FA1156" s="241"/>
      <c r="FB1156" s="241"/>
      <c r="FC1156" s="241"/>
      <c r="FD1156" s="241"/>
      <c r="FE1156" s="241"/>
      <c r="FF1156" s="241"/>
      <c r="FG1156" s="241"/>
      <c r="FH1156" s="241"/>
      <c r="FI1156" s="241"/>
      <c r="FJ1156" s="241"/>
      <c r="FK1156" s="241"/>
      <c r="FL1156" s="241"/>
      <c r="FM1156" s="241"/>
      <c r="FN1156" s="241"/>
      <c r="FO1156" s="241"/>
      <c r="FP1156" s="241"/>
      <c r="FQ1156" s="241"/>
      <c r="FR1156" s="241"/>
      <c r="FS1156" s="241"/>
      <c r="FT1156" s="241"/>
      <c r="FU1156" s="241"/>
      <c r="FV1156" s="241"/>
      <c r="FW1156" s="241"/>
      <c r="FX1156" s="241"/>
      <c r="FY1156" s="241"/>
      <c r="FZ1156" s="241"/>
      <c r="GA1156" s="241"/>
      <c r="GB1156" s="241"/>
      <c r="GC1156" s="241"/>
      <c r="GD1156" s="241"/>
      <c r="GE1156" s="241"/>
      <c r="GF1156" s="241"/>
      <c r="GG1156" s="241"/>
      <c r="GH1156" s="241"/>
      <c r="GI1156" s="241"/>
      <c r="GJ1156" s="241"/>
      <c r="GK1156" s="241"/>
      <c r="GL1156" s="241"/>
      <c r="GM1156" s="241"/>
      <c r="GN1156" s="241"/>
      <c r="GO1156" s="241"/>
      <c r="GP1156" s="241"/>
      <c r="GQ1156" s="241"/>
      <c r="GR1156" s="241"/>
      <c r="GS1156" s="241"/>
      <c r="GT1156" s="241"/>
      <c r="GU1156" s="241"/>
      <c r="GV1156" s="241"/>
      <c r="GW1156" s="241"/>
      <c r="GX1156" s="241"/>
      <c r="GY1156" s="241"/>
      <c r="GZ1156" s="241"/>
      <c r="HA1156" s="241"/>
      <c r="HB1156" s="241"/>
      <c r="HC1156" s="241"/>
      <c r="HD1156" s="241"/>
      <c r="HE1156" s="241"/>
      <c r="HF1156" s="241"/>
      <c r="HG1156" s="241"/>
      <c r="HH1156" s="241"/>
      <c r="HI1156" s="241"/>
      <c r="HJ1156" s="241"/>
      <c r="HK1156" s="241"/>
      <c r="HL1156" s="241"/>
      <c r="HM1156" s="241"/>
      <c r="HN1156" s="241"/>
      <c r="HO1156" s="241"/>
    </row>
    <row r="1157" spans="1:223" s="250" customFormat="1" ht="27.6" customHeight="1" x14ac:dyDescent="0.35">
      <c r="A1157" s="241"/>
      <c r="B1157" s="242"/>
      <c r="C1157" s="242"/>
      <c r="D1157" s="242"/>
      <c r="E1157" s="243"/>
      <c r="F1157" s="244"/>
      <c r="G1157" s="245"/>
      <c r="H1157" s="245"/>
      <c r="I1157" s="245"/>
      <c r="J1157" s="295"/>
      <c r="K1157" s="242"/>
      <c r="L1157" s="246"/>
      <c r="M1157" s="246"/>
      <c r="N1157" s="247"/>
      <c r="O1157" s="247"/>
      <c r="P1157" s="248"/>
      <c r="Q1157" s="248"/>
      <c r="R1157" s="295"/>
      <c r="S1157" s="295"/>
      <c r="T1157" s="295"/>
      <c r="V1157" s="251"/>
      <c r="W1157" s="251"/>
      <c r="X1157" s="252"/>
      <c r="Y1157" s="253"/>
      <c r="Z1157" s="254"/>
      <c r="AA1157" s="254"/>
      <c r="AB1157" s="255"/>
      <c r="AC1157" s="255"/>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c r="AX1157" s="241"/>
      <c r="AY1157" s="241"/>
      <c r="AZ1157" s="241"/>
      <c r="BA1157" s="241"/>
      <c r="BB1157" s="241"/>
      <c r="BC1157" s="241"/>
      <c r="BD1157" s="241"/>
      <c r="BE1157" s="241"/>
      <c r="BF1157" s="241"/>
      <c r="BG1157" s="241"/>
      <c r="BH1157" s="241"/>
      <c r="BI1157" s="241"/>
      <c r="BJ1157" s="241"/>
      <c r="BK1157" s="241"/>
      <c r="BL1157" s="241"/>
      <c r="BM1157" s="241"/>
      <c r="BN1157" s="241"/>
      <c r="BO1157" s="241"/>
      <c r="BP1157" s="241"/>
      <c r="BQ1157" s="241"/>
      <c r="BR1157" s="241"/>
      <c r="BS1157" s="241"/>
      <c r="BT1157" s="241"/>
      <c r="BU1157" s="241"/>
      <c r="BV1157" s="241"/>
      <c r="BW1157" s="241"/>
      <c r="BX1157" s="241"/>
      <c r="BY1157" s="241"/>
      <c r="BZ1157" s="241"/>
      <c r="CA1157" s="241"/>
      <c r="CB1157" s="241"/>
      <c r="CC1157" s="241"/>
      <c r="CD1157" s="241"/>
      <c r="CE1157" s="241"/>
      <c r="CF1157" s="241"/>
      <c r="CG1157" s="241"/>
      <c r="CH1157" s="241"/>
      <c r="CI1157" s="241"/>
      <c r="CJ1157" s="241"/>
      <c r="CK1157" s="241"/>
      <c r="CL1157" s="241"/>
      <c r="CM1157" s="241"/>
      <c r="CN1157" s="241"/>
      <c r="CO1157" s="241"/>
      <c r="CP1157" s="241"/>
      <c r="CQ1157" s="241"/>
      <c r="CR1157" s="241"/>
      <c r="CS1157" s="241"/>
      <c r="CT1157" s="241"/>
      <c r="CU1157" s="241"/>
      <c r="CV1157" s="241"/>
      <c r="CW1157" s="241"/>
      <c r="CX1157" s="241"/>
      <c r="CY1157" s="241"/>
      <c r="CZ1157" s="241"/>
      <c r="DA1157" s="241"/>
      <c r="DB1157" s="241"/>
      <c r="DC1157" s="241"/>
      <c r="DD1157" s="241"/>
      <c r="DE1157" s="241"/>
      <c r="DF1157" s="241"/>
      <c r="DG1157" s="241"/>
      <c r="DH1157" s="241"/>
      <c r="DI1157" s="241"/>
      <c r="DJ1157" s="241"/>
      <c r="DK1157" s="241"/>
      <c r="DL1157" s="241"/>
      <c r="DM1157" s="241"/>
      <c r="DN1157" s="241"/>
      <c r="DO1157" s="241"/>
      <c r="DP1157" s="241"/>
      <c r="DQ1157" s="241"/>
      <c r="DR1157" s="241"/>
      <c r="DS1157" s="241"/>
      <c r="DT1157" s="241"/>
      <c r="DU1157" s="241"/>
      <c r="DV1157" s="241"/>
      <c r="DW1157" s="241"/>
      <c r="DX1157" s="241"/>
      <c r="DY1157" s="241"/>
      <c r="DZ1157" s="241"/>
      <c r="EA1157" s="241"/>
      <c r="EB1157" s="241"/>
      <c r="EC1157" s="241"/>
      <c r="ED1157" s="241"/>
      <c r="EE1157" s="241"/>
      <c r="EF1157" s="241"/>
      <c r="EG1157" s="241"/>
      <c r="EH1157" s="241"/>
      <c r="EI1157" s="241"/>
      <c r="EJ1157" s="241"/>
      <c r="EK1157" s="241"/>
      <c r="EL1157" s="241"/>
      <c r="EM1157" s="241"/>
      <c r="EN1157" s="241"/>
      <c r="EO1157" s="241"/>
      <c r="EP1157" s="241"/>
      <c r="EQ1157" s="241"/>
      <c r="ER1157" s="241"/>
      <c r="ES1157" s="241"/>
      <c r="ET1157" s="241"/>
      <c r="EU1157" s="241"/>
      <c r="EV1157" s="241"/>
      <c r="EW1157" s="241"/>
      <c r="EX1157" s="241"/>
      <c r="EY1157" s="241"/>
      <c r="EZ1157" s="241"/>
      <c r="FA1157" s="241"/>
      <c r="FB1157" s="241"/>
      <c r="FC1157" s="241"/>
      <c r="FD1157" s="241"/>
      <c r="FE1157" s="241"/>
      <c r="FF1157" s="241"/>
      <c r="FG1157" s="241"/>
      <c r="FH1157" s="241"/>
      <c r="FI1157" s="241"/>
      <c r="FJ1157" s="241"/>
      <c r="FK1157" s="241"/>
      <c r="FL1157" s="241"/>
      <c r="FM1157" s="241"/>
      <c r="FN1157" s="241"/>
      <c r="FO1157" s="241"/>
      <c r="FP1157" s="241"/>
      <c r="FQ1157" s="241"/>
      <c r="FR1157" s="241"/>
      <c r="FS1157" s="241"/>
      <c r="FT1157" s="241"/>
      <c r="FU1157" s="241"/>
      <c r="FV1157" s="241"/>
      <c r="FW1157" s="241"/>
      <c r="FX1157" s="241"/>
      <c r="FY1157" s="241"/>
      <c r="FZ1157" s="241"/>
      <c r="GA1157" s="241"/>
      <c r="GB1157" s="241"/>
      <c r="GC1157" s="241"/>
      <c r="GD1157" s="241"/>
      <c r="GE1157" s="241"/>
      <c r="GF1157" s="241"/>
      <c r="GG1157" s="241"/>
      <c r="GH1157" s="241"/>
      <c r="GI1157" s="241"/>
      <c r="GJ1157" s="241"/>
      <c r="GK1157" s="241"/>
      <c r="GL1157" s="241"/>
      <c r="GM1157" s="241"/>
      <c r="GN1157" s="241"/>
      <c r="GO1157" s="241"/>
      <c r="GP1157" s="241"/>
      <c r="GQ1157" s="241"/>
      <c r="GR1157" s="241"/>
      <c r="GS1157" s="241"/>
      <c r="GT1157" s="241"/>
      <c r="GU1157" s="241"/>
      <c r="GV1157" s="241"/>
      <c r="GW1157" s="241"/>
      <c r="GX1157" s="241"/>
      <c r="GY1157" s="241"/>
      <c r="GZ1157" s="241"/>
      <c r="HA1157" s="241"/>
      <c r="HB1157" s="241"/>
      <c r="HC1157" s="241"/>
      <c r="HD1157" s="241"/>
      <c r="HE1157" s="241"/>
      <c r="HF1157" s="241"/>
      <c r="HG1157" s="241"/>
      <c r="HH1157" s="241"/>
      <c r="HI1157" s="241"/>
      <c r="HJ1157" s="241"/>
      <c r="HK1157" s="241"/>
      <c r="HL1157" s="241"/>
      <c r="HM1157" s="241"/>
      <c r="HN1157" s="241"/>
      <c r="HO1157" s="241"/>
    </row>
    <row r="1158" spans="1:223" s="250" customFormat="1" ht="27.6" customHeight="1" x14ac:dyDescent="0.35">
      <c r="A1158" s="241"/>
      <c r="B1158" s="242"/>
      <c r="C1158" s="242"/>
      <c r="D1158" s="242"/>
      <c r="E1158" s="243"/>
      <c r="F1158" s="244"/>
      <c r="G1158" s="245"/>
      <c r="H1158" s="245"/>
      <c r="I1158" s="245"/>
      <c r="J1158" s="295"/>
      <c r="K1158" s="242"/>
      <c r="L1158" s="246"/>
      <c r="M1158" s="246"/>
      <c r="N1158" s="247"/>
      <c r="O1158" s="247"/>
      <c r="P1158" s="248"/>
      <c r="Q1158" s="248"/>
      <c r="R1158" s="295"/>
      <c r="S1158" s="295"/>
      <c r="T1158" s="295"/>
      <c r="V1158" s="251"/>
      <c r="W1158" s="251"/>
      <c r="X1158" s="252"/>
      <c r="Y1158" s="253"/>
      <c r="Z1158" s="254"/>
      <c r="AA1158" s="254"/>
      <c r="AB1158" s="255"/>
      <c r="AC1158" s="255"/>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c r="AX1158" s="241"/>
      <c r="AY1158" s="241"/>
      <c r="AZ1158" s="241"/>
      <c r="BA1158" s="241"/>
      <c r="BB1158" s="241"/>
      <c r="BC1158" s="241"/>
      <c r="BD1158" s="241"/>
      <c r="BE1158" s="241"/>
      <c r="BF1158" s="241"/>
      <c r="BG1158" s="241"/>
      <c r="BH1158" s="241"/>
      <c r="BI1158" s="241"/>
      <c r="BJ1158" s="241"/>
      <c r="BK1158" s="241"/>
      <c r="BL1158" s="241"/>
      <c r="BM1158" s="241"/>
      <c r="BN1158" s="241"/>
      <c r="BO1158" s="241"/>
      <c r="BP1158" s="241"/>
      <c r="BQ1158" s="241"/>
      <c r="BR1158" s="241"/>
      <c r="BS1158" s="241"/>
      <c r="BT1158" s="241"/>
      <c r="BU1158" s="241"/>
      <c r="BV1158" s="241"/>
      <c r="BW1158" s="241"/>
      <c r="BX1158" s="241"/>
      <c r="BY1158" s="241"/>
      <c r="BZ1158" s="241"/>
      <c r="CA1158" s="241"/>
      <c r="CB1158" s="241"/>
      <c r="CC1158" s="241"/>
      <c r="CD1158" s="241"/>
      <c r="CE1158" s="241"/>
      <c r="CF1158" s="241"/>
      <c r="CG1158" s="241"/>
      <c r="CH1158" s="241"/>
      <c r="CI1158" s="241"/>
      <c r="CJ1158" s="241"/>
      <c r="CK1158" s="241"/>
      <c r="CL1158" s="241"/>
      <c r="CM1158" s="241"/>
      <c r="CN1158" s="241"/>
      <c r="CO1158" s="241"/>
      <c r="CP1158" s="241"/>
      <c r="CQ1158" s="241"/>
      <c r="CR1158" s="241"/>
      <c r="CS1158" s="241"/>
      <c r="CT1158" s="241"/>
      <c r="CU1158" s="241"/>
      <c r="CV1158" s="241"/>
      <c r="CW1158" s="241"/>
      <c r="CX1158" s="241"/>
      <c r="CY1158" s="241"/>
      <c r="CZ1158" s="241"/>
      <c r="DA1158" s="241"/>
      <c r="DB1158" s="241"/>
      <c r="DC1158" s="241"/>
      <c r="DD1158" s="241"/>
      <c r="DE1158" s="241"/>
      <c r="DF1158" s="241"/>
      <c r="DG1158" s="241"/>
      <c r="DH1158" s="241"/>
      <c r="DI1158" s="241"/>
      <c r="DJ1158" s="241"/>
      <c r="DK1158" s="241"/>
      <c r="DL1158" s="241"/>
      <c r="DM1158" s="241"/>
      <c r="DN1158" s="241"/>
      <c r="DO1158" s="241"/>
      <c r="DP1158" s="241"/>
      <c r="DQ1158" s="241"/>
      <c r="DR1158" s="241"/>
      <c r="DS1158" s="241"/>
      <c r="DT1158" s="241"/>
      <c r="DU1158" s="241"/>
      <c r="DV1158" s="241"/>
      <c r="DW1158" s="241"/>
      <c r="DX1158" s="241"/>
      <c r="DY1158" s="241"/>
      <c r="DZ1158" s="241"/>
      <c r="EA1158" s="241"/>
      <c r="EB1158" s="241"/>
      <c r="EC1158" s="241"/>
      <c r="ED1158" s="241"/>
      <c r="EE1158" s="241"/>
      <c r="EF1158" s="241"/>
      <c r="EG1158" s="241"/>
      <c r="EH1158" s="241"/>
      <c r="EI1158" s="241"/>
      <c r="EJ1158" s="241"/>
      <c r="EK1158" s="241"/>
      <c r="EL1158" s="241"/>
      <c r="EM1158" s="241"/>
      <c r="EN1158" s="241"/>
      <c r="EO1158" s="241"/>
      <c r="EP1158" s="241"/>
      <c r="EQ1158" s="241"/>
      <c r="ER1158" s="241"/>
      <c r="ES1158" s="241"/>
      <c r="ET1158" s="241"/>
      <c r="EU1158" s="241"/>
      <c r="EV1158" s="241"/>
      <c r="EW1158" s="241"/>
      <c r="EX1158" s="241"/>
      <c r="EY1158" s="241"/>
      <c r="EZ1158" s="241"/>
      <c r="FA1158" s="241"/>
      <c r="FB1158" s="241"/>
      <c r="FC1158" s="241"/>
      <c r="FD1158" s="241"/>
      <c r="FE1158" s="241"/>
      <c r="FF1158" s="241"/>
      <c r="FG1158" s="241"/>
      <c r="FH1158" s="241"/>
      <c r="FI1158" s="241"/>
      <c r="FJ1158" s="241"/>
      <c r="FK1158" s="241"/>
      <c r="FL1158" s="241"/>
      <c r="FM1158" s="241"/>
      <c r="FN1158" s="241"/>
      <c r="FO1158" s="241"/>
      <c r="FP1158" s="241"/>
      <c r="FQ1158" s="241"/>
      <c r="FR1158" s="241"/>
      <c r="FS1158" s="241"/>
      <c r="FT1158" s="241"/>
      <c r="FU1158" s="241"/>
      <c r="FV1158" s="241"/>
      <c r="FW1158" s="241"/>
      <c r="FX1158" s="241"/>
      <c r="FY1158" s="241"/>
      <c r="FZ1158" s="241"/>
      <c r="GA1158" s="241"/>
      <c r="GB1158" s="241"/>
      <c r="GC1158" s="241"/>
      <c r="GD1158" s="241"/>
      <c r="GE1158" s="241"/>
      <c r="GF1158" s="241"/>
      <c r="GG1158" s="241"/>
      <c r="GH1158" s="241"/>
      <c r="GI1158" s="241"/>
      <c r="GJ1158" s="241"/>
      <c r="GK1158" s="241"/>
      <c r="GL1158" s="241"/>
      <c r="GM1158" s="241"/>
      <c r="GN1158" s="241"/>
      <c r="GO1158" s="241"/>
      <c r="GP1158" s="241"/>
      <c r="GQ1158" s="241"/>
      <c r="GR1158" s="241"/>
      <c r="GS1158" s="241"/>
      <c r="GT1158" s="241"/>
      <c r="GU1158" s="241"/>
      <c r="GV1158" s="241"/>
      <c r="GW1158" s="241"/>
      <c r="GX1158" s="241"/>
      <c r="GY1158" s="241"/>
      <c r="GZ1158" s="241"/>
      <c r="HA1158" s="241"/>
      <c r="HB1158" s="241"/>
      <c r="HC1158" s="241"/>
      <c r="HD1158" s="241"/>
      <c r="HE1158" s="241"/>
      <c r="HF1158" s="241"/>
      <c r="HG1158" s="241"/>
      <c r="HH1158" s="241"/>
      <c r="HI1158" s="241"/>
      <c r="HJ1158" s="241"/>
      <c r="HK1158" s="241"/>
      <c r="HL1158" s="241"/>
      <c r="HM1158" s="241"/>
      <c r="HN1158" s="241"/>
      <c r="HO1158" s="241"/>
    </row>
    <row r="1159" spans="1:223" s="250" customFormat="1" ht="27.6" customHeight="1" x14ac:dyDescent="0.35">
      <c r="A1159" s="241"/>
      <c r="B1159" s="242"/>
      <c r="C1159" s="242"/>
      <c r="D1159" s="242"/>
      <c r="E1159" s="243"/>
      <c r="F1159" s="244"/>
      <c r="G1159" s="245"/>
      <c r="H1159" s="245"/>
      <c r="I1159" s="245"/>
      <c r="J1159" s="295"/>
      <c r="K1159" s="242"/>
      <c r="L1159" s="246"/>
      <c r="M1159" s="246"/>
      <c r="N1159" s="247"/>
      <c r="O1159" s="247"/>
      <c r="P1159" s="248"/>
      <c r="Q1159" s="248"/>
      <c r="R1159" s="295"/>
      <c r="S1159" s="295"/>
      <c r="T1159" s="295"/>
      <c r="V1159" s="251"/>
      <c r="W1159" s="251"/>
      <c r="X1159" s="252"/>
      <c r="Y1159" s="253"/>
      <c r="Z1159" s="254"/>
      <c r="AA1159" s="254"/>
      <c r="AB1159" s="255"/>
      <c r="AC1159" s="255"/>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s="241"/>
      <c r="BC1159" s="241"/>
      <c r="BD1159" s="241"/>
      <c r="BE1159" s="241"/>
      <c r="BF1159" s="241"/>
      <c r="BG1159" s="241"/>
      <c r="BH1159" s="241"/>
      <c r="BI1159" s="241"/>
      <c r="BJ1159" s="241"/>
      <c r="BK1159" s="241"/>
      <c r="BL1159" s="241"/>
      <c r="BM1159" s="241"/>
      <c r="BN1159" s="241"/>
      <c r="BO1159" s="241"/>
      <c r="BP1159" s="241"/>
      <c r="BQ1159" s="241"/>
      <c r="BR1159" s="241"/>
      <c r="BS1159" s="241"/>
      <c r="BT1159" s="241"/>
      <c r="BU1159" s="241"/>
      <c r="BV1159" s="241"/>
      <c r="BW1159" s="241"/>
      <c r="BX1159" s="241"/>
      <c r="BY1159" s="241"/>
      <c r="BZ1159" s="241"/>
      <c r="CA1159" s="241"/>
      <c r="CB1159" s="241"/>
      <c r="CC1159" s="241"/>
      <c r="CD1159" s="241"/>
      <c r="CE1159" s="241"/>
      <c r="CF1159" s="241"/>
      <c r="CG1159" s="241"/>
      <c r="CH1159" s="241"/>
      <c r="CI1159" s="241"/>
      <c r="CJ1159" s="241"/>
      <c r="CK1159" s="241"/>
      <c r="CL1159" s="241"/>
      <c r="CM1159" s="241"/>
      <c r="CN1159" s="241"/>
      <c r="CO1159" s="241"/>
      <c r="CP1159" s="241"/>
      <c r="CQ1159" s="241"/>
      <c r="CR1159" s="241"/>
      <c r="CS1159" s="241"/>
      <c r="CT1159" s="241"/>
      <c r="CU1159" s="241"/>
      <c r="CV1159" s="241"/>
      <c r="CW1159" s="241"/>
      <c r="CX1159" s="241"/>
      <c r="CY1159" s="241"/>
      <c r="CZ1159" s="241"/>
      <c r="DA1159" s="241"/>
      <c r="DB1159" s="241"/>
      <c r="DC1159" s="241"/>
      <c r="DD1159" s="241"/>
      <c r="DE1159" s="241"/>
      <c r="DF1159" s="241"/>
      <c r="DG1159" s="241"/>
      <c r="DH1159" s="241"/>
      <c r="DI1159" s="241"/>
      <c r="DJ1159" s="241"/>
      <c r="DK1159" s="241"/>
      <c r="DL1159" s="241"/>
      <c r="DM1159" s="241"/>
      <c r="DN1159" s="241"/>
      <c r="DO1159" s="241"/>
      <c r="DP1159" s="241"/>
      <c r="DQ1159" s="241"/>
      <c r="DR1159" s="241"/>
      <c r="DS1159" s="241"/>
      <c r="DT1159" s="241"/>
      <c r="DU1159" s="241"/>
      <c r="DV1159" s="241"/>
      <c r="DW1159" s="241"/>
      <c r="DX1159" s="241"/>
      <c r="DY1159" s="241"/>
      <c r="DZ1159" s="241"/>
      <c r="EA1159" s="241"/>
      <c r="EB1159" s="241"/>
      <c r="EC1159" s="241"/>
      <c r="ED1159" s="241"/>
      <c r="EE1159" s="241"/>
      <c r="EF1159" s="241"/>
      <c r="EG1159" s="241"/>
      <c r="EH1159" s="241"/>
      <c r="EI1159" s="241"/>
      <c r="EJ1159" s="241"/>
      <c r="EK1159" s="241"/>
      <c r="EL1159" s="241"/>
      <c r="EM1159" s="241"/>
      <c r="EN1159" s="241"/>
      <c r="EO1159" s="241"/>
      <c r="EP1159" s="241"/>
      <c r="EQ1159" s="241"/>
      <c r="ER1159" s="241"/>
      <c r="ES1159" s="241"/>
      <c r="ET1159" s="241"/>
      <c r="EU1159" s="241"/>
      <c r="EV1159" s="241"/>
      <c r="EW1159" s="241"/>
      <c r="EX1159" s="241"/>
      <c r="EY1159" s="241"/>
      <c r="EZ1159" s="241"/>
      <c r="FA1159" s="241"/>
      <c r="FB1159" s="241"/>
      <c r="FC1159" s="241"/>
      <c r="FD1159" s="241"/>
      <c r="FE1159" s="241"/>
      <c r="FF1159" s="241"/>
      <c r="FG1159" s="241"/>
      <c r="FH1159" s="241"/>
      <c r="FI1159" s="241"/>
      <c r="FJ1159" s="241"/>
      <c r="FK1159" s="241"/>
      <c r="FL1159" s="241"/>
      <c r="FM1159" s="241"/>
      <c r="FN1159" s="241"/>
      <c r="FO1159" s="241"/>
      <c r="FP1159" s="241"/>
      <c r="FQ1159" s="241"/>
      <c r="FR1159" s="241"/>
      <c r="FS1159" s="241"/>
      <c r="FT1159" s="241"/>
      <c r="FU1159" s="241"/>
      <c r="FV1159" s="241"/>
      <c r="FW1159" s="241"/>
      <c r="FX1159" s="241"/>
      <c r="FY1159" s="241"/>
      <c r="FZ1159" s="241"/>
      <c r="GA1159" s="241"/>
      <c r="GB1159" s="241"/>
      <c r="GC1159" s="241"/>
      <c r="GD1159" s="241"/>
      <c r="GE1159" s="241"/>
      <c r="GF1159" s="241"/>
      <c r="GG1159" s="241"/>
      <c r="GH1159" s="241"/>
      <c r="GI1159" s="241"/>
      <c r="GJ1159" s="241"/>
      <c r="GK1159" s="241"/>
      <c r="GL1159" s="241"/>
      <c r="GM1159" s="241"/>
      <c r="GN1159" s="241"/>
      <c r="GO1159" s="241"/>
      <c r="GP1159" s="241"/>
      <c r="GQ1159" s="241"/>
      <c r="GR1159" s="241"/>
      <c r="GS1159" s="241"/>
      <c r="GT1159" s="241"/>
      <c r="GU1159" s="241"/>
      <c r="GV1159" s="241"/>
      <c r="GW1159" s="241"/>
      <c r="GX1159" s="241"/>
      <c r="GY1159" s="241"/>
      <c r="GZ1159" s="241"/>
      <c r="HA1159" s="241"/>
      <c r="HB1159" s="241"/>
      <c r="HC1159" s="241"/>
      <c r="HD1159" s="241"/>
      <c r="HE1159" s="241"/>
      <c r="HF1159" s="241"/>
      <c r="HG1159" s="241"/>
      <c r="HH1159" s="241"/>
      <c r="HI1159" s="241"/>
      <c r="HJ1159" s="241"/>
      <c r="HK1159" s="241"/>
      <c r="HL1159" s="241"/>
      <c r="HM1159" s="241"/>
      <c r="HN1159" s="241"/>
      <c r="HO1159" s="241"/>
    </row>
    <row r="1160" spans="1:223" s="250" customFormat="1" ht="27.6" customHeight="1" x14ac:dyDescent="0.35">
      <c r="A1160" s="241"/>
      <c r="B1160" s="242"/>
      <c r="C1160" s="242"/>
      <c r="D1160" s="242"/>
      <c r="E1160" s="243"/>
      <c r="F1160" s="244"/>
      <c r="G1160" s="245"/>
      <c r="H1160" s="245"/>
      <c r="I1160" s="245"/>
      <c r="J1160" s="295"/>
      <c r="K1160" s="242"/>
      <c r="L1160" s="246"/>
      <c r="M1160" s="246"/>
      <c r="N1160" s="247"/>
      <c r="O1160" s="247"/>
      <c r="P1160" s="248"/>
      <c r="Q1160" s="248"/>
      <c r="R1160" s="295"/>
      <c r="S1160" s="295"/>
      <c r="T1160" s="295"/>
      <c r="V1160" s="251"/>
      <c r="W1160" s="251"/>
      <c r="X1160" s="252"/>
      <c r="Y1160" s="253"/>
      <c r="Z1160" s="254"/>
      <c r="AA1160" s="254"/>
      <c r="AB1160" s="255"/>
      <c r="AC1160" s="255"/>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c r="BH1160" s="241"/>
      <c r="BI1160" s="241"/>
      <c r="BJ1160" s="241"/>
      <c r="BK1160" s="241"/>
      <c r="BL1160" s="241"/>
      <c r="BM1160" s="241"/>
      <c r="BN1160" s="241"/>
      <c r="BO1160" s="241"/>
      <c r="BP1160" s="241"/>
      <c r="BQ1160" s="241"/>
      <c r="BR1160" s="241"/>
      <c r="BS1160" s="241"/>
      <c r="BT1160" s="241"/>
      <c r="BU1160" s="241"/>
      <c r="BV1160" s="241"/>
      <c r="BW1160" s="241"/>
      <c r="BX1160" s="241"/>
      <c r="BY1160" s="241"/>
      <c r="BZ1160" s="241"/>
      <c r="CA1160" s="241"/>
      <c r="CB1160" s="241"/>
      <c r="CC1160" s="241"/>
      <c r="CD1160" s="241"/>
      <c r="CE1160" s="241"/>
      <c r="CF1160" s="241"/>
      <c r="CG1160" s="241"/>
      <c r="CH1160" s="241"/>
      <c r="CI1160" s="241"/>
      <c r="CJ1160" s="241"/>
      <c r="CK1160" s="241"/>
      <c r="CL1160" s="241"/>
      <c r="CM1160" s="241"/>
      <c r="CN1160" s="241"/>
      <c r="CO1160" s="241"/>
      <c r="CP1160" s="241"/>
      <c r="CQ1160" s="241"/>
      <c r="CR1160" s="241"/>
      <c r="CS1160" s="241"/>
      <c r="CT1160" s="241"/>
      <c r="CU1160" s="241"/>
      <c r="CV1160" s="241"/>
      <c r="CW1160" s="241"/>
      <c r="CX1160" s="241"/>
      <c r="CY1160" s="241"/>
      <c r="CZ1160" s="241"/>
      <c r="DA1160" s="241"/>
      <c r="DB1160" s="241"/>
      <c r="DC1160" s="241"/>
      <c r="DD1160" s="241"/>
      <c r="DE1160" s="241"/>
      <c r="DF1160" s="241"/>
      <c r="DG1160" s="241"/>
      <c r="DH1160" s="241"/>
      <c r="DI1160" s="241"/>
      <c r="DJ1160" s="241"/>
      <c r="DK1160" s="241"/>
      <c r="DL1160" s="241"/>
      <c r="DM1160" s="241"/>
      <c r="DN1160" s="241"/>
      <c r="DO1160" s="241"/>
      <c r="DP1160" s="241"/>
      <c r="DQ1160" s="241"/>
      <c r="DR1160" s="241"/>
      <c r="DS1160" s="241"/>
      <c r="DT1160" s="241"/>
      <c r="DU1160" s="241"/>
      <c r="DV1160" s="241"/>
      <c r="DW1160" s="241"/>
      <c r="DX1160" s="241"/>
      <c r="DY1160" s="241"/>
      <c r="DZ1160" s="241"/>
      <c r="EA1160" s="241"/>
      <c r="EB1160" s="241"/>
      <c r="EC1160" s="241"/>
      <c r="ED1160" s="241"/>
      <c r="EE1160" s="241"/>
      <c r="EF1160" s="241"/>
      <c r="EG1160" s="241"/>
      <c r="EH1160" s="241"/>
      <c r="EI1160" s="241"/>
      <c r="EJ1160" s="241"/>
      <c r="EK1160" s="241"/>
      <c r="EL1160" s="241"/>
      <c r="EM1160" s="241"/>
      <c r="EN1160" s="241"/>
      <c r="EO1160" s="241"/>
      <c r="EP1160" s="241"/>
      <c r="EQ1160" s="241"/>
      <c r="ER1160" s="241"/>
      <c r="ES1160" s="241"/>
      <c r="ET1160" s="241"/>
      <c r="EU1160" s="241"/>
      <c r="EV1160" s="241"/>
      <c r="EW1160" s="241"/>
      <c r="EX1160" s="241"/>
      <c r="EY1160" s="241"/>
      <c r="EZ1160" s="241"/>
      <c r="FA1160" s="241"/>
      <c r="FB1160" s="241"/>
      <c r="FC1160" s="241"/>
      <c r="FD1160" s="241"/>
      <c r="FE1160" s="241"/>
      <c r="FF1160" s="241"/>
      <c r="FG1160" s="241"/>
      <c r="FH1160" s="241"/>
      <c r="FI1160" s="241"/>
      <c r="FJ1160" s="241"/>
      <c r="FK1160" s="241"/>
      <c r="FL1160" s="241"/>
      <c r="FM1160" s="241"/>
      <c r="FN1160" s="241"/>
      <c r="FO1160" s="241"/>
      <c r="FP1160" s="241"/>
      <c r="FQ1160" s="241"/>
      <c r="FR1160" s="241"/>
      <c r="FS1160" s="241"/>
      <c r="FT1160" s="241"/>
      <c r="FU1160" s="241"/>
      <c r="FV1160" s="241"/>
      <c r="FW1160" s="241"/>
      <c r="FX1160" s="241"/>
      <c r="FY1160" s="241"/>
      <c r="FZ1160" s="241"/>
      <c r="GA1160" s="241"/>
      <c r="GB1160" s="241"/>
      <c r="GC1160" s="241"/>
      <c r="GD1160" s="241"/>
      <c r="GE1160" s="241"/>
      <c r="GF1160" s="241"/>
      <c r="GG1160" s="241"/>
      <c r="GH1160" s="241"/>
      <c r="GI1160" s="241"/>
      <c r="GJ1160" s="241"/>
      <c r="GK1160" s="241"/>
      <c r="GL1160" s="241"/>
      <c r="GM1160" s="241"/>
      <c r="GN1160" s="241"/>
      <c r="GO1160" s="241"/>
      <c r="GP1160" s="241"/>
      <c r="GQ1160" s="241"/>
      <c r="GR1160" s="241"/>
      <c r="GS1160" s="241"/>
      <c r="GT1160" s="241"/>
      <c r="GU1160" s="241"/>
      <c r="GV1160" s="241"/>
      <c r="GW1160" s="241"/>
      <c r="GX1160" s="241"/>
      <c r="GY1160" s="241"/>
      <c r="GZ1160" s="241"/>
      <c r="HA1160" s="241"/>
      <c r="HB1160" s="241"/>
      <c r="HC1160" s="241"/>
      <c r="HD1160" s="241"/>
      <c r="HE1160" s="241"/>
      <c r="HF1160" s="241"/>
      <c r="HG1160" s="241"/>
      <c r="HH1160" s="241"/>
      <c r="HI1160" s="241"/>
      <c r="HJ1160" s="241"/>
      <c r="HK1160" s="241"/>
      <c r="HL1160" s="241"/>
      <c r="HM1160" s="241"/>
      <c r="HN1160" s="241"/>
      <c r="HO1160" s="241"/>
    </row>
    <row r="1161" spans="1:223" s="250" customFormat="1" ht="27.6" customHeight="1" x14ac:dyDescent="0.35">
      <c r="A1161" s="241"/>
      <c r="B1161" s="242"/>
      <c r="C1161" s="242"/>
      <c r="D1161" s="242"/>
      <c r="E1161" s="243"/>
      <c r="F1161" s="244"/>
      <c r="G1161" s="245"/>
      <c r="H1161" s="245"/>
      <c r="I1161" s="245"/>
      <c r="J1161" s="295"/>
      <c r="K1161" s="242"/>
      <c r="L1161" s="246"/>
      <c r="M1161" s="246"/>
      <c r="N1161" s="247"/>
      <c r="O1161" s="247"/>
      <c r="P1161" s="248"/>
      <c r="Q1161" s="248"/>
      <c r="R1161" s="295"/>
      <c r="S1161" s="295"/>
      <c r="T1161" s="295"/>
      <c r="V1161" s="251"/>
      <c r="W1161" s="251"/>
      <c r="X1161" s="252"/>
      <c r="Y1161" s="253"/>
      <c r="Z1161" s="254"/>
      <c r="AA1161" s="254"/>
      <c r="AB1161" s="255"/>
      <c r="AC1161" s="255"/>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c r="AX1161" s="241"/>
      <c r="AY1161" s="241"/>
      <c r="AZ1161" s="241"/>
      <c r="BA1161" s="241"/>
      <c r="BB1161" s="241"/>
      <c r="BC1161" s="241"/>
      <c r="BD1161" s="241"/>
      <c r="BE1161" s="241"/>
      <c r="BF1161" s="241"/>
      <c r="BG1161" s="241"/>
      <c r="BH1161" s="241"/>
      <c r="BI1161" s="241"/>
      <c r="BJ1161" s="241"/>
      <c r="BK1161" s="241"/>
      <c r="BL1161" s="241"/>
      <c r="BM1161" s="241"/>
      <c r="BN1161" s="241"/>
      <c r="BO1161" s="241"/>
      <c r="BP1161" s="241"/>
      <c r="BQ1161" s="241"/>
      <c r="BR1161" s="241"/>
      <c r="BS1161" s="241"/>
      <c r="BT1161" s="241"/>
      <c r="BU1161" s="241"/>
      <c r="BV1161" s="241"/>
      <c r="BW1161" s="241"/>
      <c r="BX1161" s="241"/>
      <c r="BY1161" s="241"/>
      <c r="BZ1161" s="241"/>
      <c r="CA1161" s="241"/>
      <c r="CB1161" s="241"/>
      <c r="CC1161" s="241"/>
      <c r="CD1161" s="241"/>
      <c r="CE1161" s="241"/>
      <c r="CF1161" s="241"/>
      <c r="CG1161" s="241"/>
      <c r="CH1161" s="241"/>
      <c r="CI1161" s="241"/>
      <c r="CJ1161" s="241"/>
      <c r="CK1161" s="241"/>
      <c r="CL1161" s="241"/>
      <c r="CM1161" s="241"/>
      <c r="CN1161" s="241"/>
      <c r="CO1161" s="241"/>
      <c r="CP1161" s="241"/>
      <c r="CQ1161" s="241"/>
      <c r="CR1161" s="241"/>
      <c r="CS1161" s="241"/>
      <c r="CT1161" s="241"/>
      <c r="CU1161" s="241"/>
      <c r="CV1161" s="241"/>
      <c r="CW1161" s="241"/>
      <c r="CX1161" s="241"/>
      <c r="CY1161" s="241"/>
      <c r="CZ1161" s="241"/>
      <c r="DA1161" s="241"/>
      <c r="DB1161" s="241"/>
      <c r="DC1161" s="241"/>
      <c r="DD1161" s="241"/>
      <c r="DE1161" s="241"/>
      <c r="DF1161" s="241"/>
      <c r="DG1161" s="241"/>
      <c r="DH1161" s="241"/>
      <c r="DI1161" s="241"/>
      <c r="DJ1161" s="241"/>
      <c r="DK1161" s="241"/>
      <c r="DL1161" s="241"/>
      <c r="DM1161" s="241"/>
      <c r="DN1161" s="241"/>
      <c r="DO1161" s="241"/>
      <c r="DP1161" s="241"/>
      <c r="DQ1161" s="241"/>
      <c r="DR1161" s="241"/>
      <c r="DS1161" s="241"/>
      <c r="DT1161" s="241"/>
      <c r="DU1161" s="241"/>
      <c r="DV1161" s="241"/>
      <c r="DW1161" s="241"/>
      <c r="DX1161" s="241"/>
      <c r="DY1161" s="241"/>
      <c r="DZ1161" s="241"/>
      <c r="EA1161" s="241"/>
      <c r="EB1161" s="241"/>
      <c r="EC1161" s="241"/>
      <c r="ED1161" s="241"/>
      <c r="EE1161" s="241"/>
      <c r="EF1161" s="241"/>
      <c r="EG1161" s="241"/>
      <c r="EH1161" s="241"/>
      <c r="EI1161" s="241"/>
      <c r="EJ1161" s="241"/>
      <c r="EK1161" s="241"/>
      <c r="EL1161" s="241"/>
      <c r="EM1161" s="241"/>
      <c r="EN1161" s="241"/>
      <c r="EO1161" s="241"/>
      <c r="EP1161" s="241"/>
      <c r="EQ1161" s="241"/>
      <c r="ER1161" s="241"/>
      <c r="ES1161" s="241"/>
      <c r="ET1161" s="241"/>
      <c r="EU1161" s="241"/>
      <c r="EV1161" s="241"/>
      <c r="EW1161" s="241"/>
      <c r="EX1161" s="241"/>
      <c r="EY1161" s="241"/>
      <c r="EZ1161" s="241"/>
      <c r="FA1161" s="241"/>
      <c r="FB1161" s="241"/>
      <c r="FC1161" s="241"/>
      <c r="FD1161" s="241"/>
      <c r="FE1161" s="241"/>
      <c r="FF1161" s="241"/>
      <c r="FG1161" s="241"/>
      <c r="FH1161" s="241"/>
      <c r="FI1161" s="241"/>
      <c r="FJ1161" s="241"/>
      <c r="FK1161" s="241"/>
      <c r="FL1161" s="241"/>
      <c r="FM1161" s="241"/>
      <c r="FN1161" s="241"/>
      <c r="FO1161" s="241"/>
      <c r="FP1161" s="241"/>
      <c r="FQ1161" s="241"/>
      <c r="FR1161" s="241"/>
      <c r="FS1161" s="241"/>
      <c r="FT1161" s="241"/>
      <c r="FU1161" s="241"/>
      <c r="FV1161" s="241"/>
      <c r="FW1161" s="241"/>
      <c r="FX1161" s="241"/>
      <c r="FY1161" s="241"/>
      <c r="FZ1161" s="241"/>
      <c r="GA1161" s="241"/>
      <c r="GB1161" s="241"/>
      <c r="GC1161" s="241"/>
      <c r="GD1161" s="241"/>
      <c r="GE1161" s="241"/>
      <c r="GF1161" s="241"/>
      <c r="GG1161" s="241"/>
      <c r="GH1161" s="241"/>
      <c r="GI1161" s="241"/>
      <c r="GJ1161" s="241"/>
      <c r="GK1161" s="241"/>
      <c r="GL1161" s="241"/>
      <c r="GM1161" s="241"/>
      <c r="GN1161" s="241"/>
      <c r="GO1161" s="241"/>
      <c r="GP1161" s="241"/>
      <c r="GQ1161" s="241"/>
      <c r="GR1161" s="241"/>
      <c r="GS1161" s="241"/>
      <c r="GT1161" s="241"/>
      <c r="GU1161" s="241"/>
      <c r="GV1161" s="241"/>
      <c r="GW1161" s="241"/>
      <c r="GX1161" s="241"/>
      <c r="GY1161" s="241"/>
      <c r="GZ1161" s="241"/>
      <c r="HA1161" s="241"/>
      <c r="HB1161" s="241"/>
      <c r="HC1161" s="241"/>
      <c r="HD1161" s="241"/>
      <c r="HE1161" s="241"/>
      <c r="HF1161" s="241"/>
      <c r="HG1161" s="241"/>
      <c r="HH1161" s="241"/>
      <c r="HI1161" s="241"/>
      <c r="HJ1161" s="241"/>
      <c r="HK1161" s="241"/>
      <c r="HL1161" s="241"/>
      <c r="HM1161" s="241"/>
      <c r="HN1161" s="241"/>
      <c r="HO1161" s="241"/>
    </row>
    <row r="1162" spans="1:223" s="250" customFormat="1" ht="27.6" customHeight="1" x14ac:dyDescent="0.35">
      <c r="A1162" s="241"/>
      <c r="B1162" s="242"/>
      <c r="C1162" s="242"/>
      <c r="D1162" s="242"/>
      <c r="E1162" s="243"/>
      <c r="F1162" s="244"/>
      <c r="G1162" s="245"/>
      <c r="H1162" s="245"/>
      <c r="I1162" s="245"/>
      <c r="J1162" s="295"/>
      <c r="K1162" s="242"/>
      <c r="L1162" s="246"/>
      <c r="M1162" s="246"/>
      <c r="N1162" s="247"/>
      <c r="O1162" s="247"/>
      <c r="P1162" s="248"/>
      <c r="Q1162" s="248"/>
      <c r="R1162" s="295"/>
      <c r="S1162" s="295"/>
      <c r="T1162" s="295"/>
      <c r="V1162" s="251"/>
      <c r="W1162" s="251"/>
      <c r="X1162" s="252"/>
      <c r="Y1162" s="253"/>
      <c r="Z1162" s="254"/>
      <c r="AA1162" s="254"/>
      <c r="AB1162" s="255"/>
      <c r="AC1162" s="255"/>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c r="AX1162" s="241"/>
      <c r="AY1162" s="241"/>
      <c r="AZ1162" s="241"/>
      <c r="BA1162" s="241"/>
      <c r="BB1162" s="241"/>
      <c r="BC1162" s="241"/>
      <c r="BD1162" s="241"/>
      <c r="BE1162" s="241"/>
      <c r="BF1162" s="241"/>
      <c r="BG1162" s="241"/>
      <c r="BH1162" s="241"/>
      <c r="BI1162" s="241"/>
      <c r="BJ1162" s="241"/>
      <c r="BK1162" s="241"/>
      <c r="BL1162" s="241"/>
      <c r="BM1162" s="241"/>
      <c r="BN1162" s="241"/>
      <c r="BO1162" s="241"/>
      <c r="BP1162" s="241"/>
      <c r="BQ1162" s="241"/>
      <c r="BR1162" s="241"/>
      <c r="BS1162" s="241"/>
      <c r="BT1162" s="241"/>
      <c r="BU1162" s="241"/>
      <c r="BV1162" s="241"/>
      <c r="BW1162" s="241"/>
      <c r="BX1162" s="241"/>
      <c r="BY1162" s="241"/>
      <c r="BZ1162" s="241"/>
      <c r="CA1162" s="241"/>
      <c r="CB1162" s="241"/>
      <c r="CC1162" s="241"/>
      <c r="CD1162" s="241"/>
      <c r="CE1162" s="241"/>
      <c r="CF1162" s="241"/>
      <c r="CG1162" s="241"/>
      <c r="CH1162" s="241"/>
      <c r="CI1162" s="241"/>
      <c r="CJ1162" s="241"/>
      <c r="CK1162" s="241"/>
      <c r="CL1162" s="241"/>
      <c r="CM1162" s="241"/>
      <c r="CN1162" s="241"/>
      <c r="CO1162" s="241"/>
      <c r="CP1162" s="241"/>
      <c r="CQ1162" s="241"/>
      <c r="CR1162" s="241"/>
      <c r="CS1162" s="241"/>
      <c r="CT1162" s="241"/>
      <c r="CU1162" s="241"/>
      <c r="CV1162" s="241"/>
      <c r="CW1162" s="241"/>
      <c r="CX1162" s="241"/>
      <c r="CY1162" s="241"/>
      <c r="CZ1162" s="241"/>
      <c r="DA1162" s="241"/>
      <c r="DB1162" s="241"/>
      <c r="DC1162" s="241"/>
      <c r="DD1162" s="241"/>
      <c r="DE1162" s="241"/>
      <c r="DF1162" s="241"/>
      <c r="DG1162" s="241"/>
      <c r="DH1162" s="241"/>
      <c r="DI1162" s="241"/>
      <c r="DJ1162" s="241"/>
      <c r="DK1162" s="241"/>
      <c r="DL1162" s="241"/>
      <c r="DM1162" s="241"/>
      <c r="DN1162" s="241"/>
      <c r="DO1162" s="241"/>
      <c r="DP1162" s="241"/>
      <c r="DQ1162" s="241"/>
      <c r="DR1162" s="241"/>
      <c r="DS1162" s="241"/>
      <c r="DT1162" s="241"/>
      <c r="DU1162" s="241"/>
      <c r="DV1162" s="241"/>
      <c r="DW1162" s="241"/>
      <c r="DX1162" s="241"/>
      <c r="DY1162" s="241"/>
      <c r="DZ1162" s="241"/>
      <c r="EA1162" s="241"/>
      <c r="EB1162" s="241"/>
      <c r="EC1162" s="241"/>
      <c r="ED1162" s="241"/>
      <c r="EE1162" s="241"/>
      <c r="EF1162" s="241"/>
      <c r="EG1162" s="241"/>
      <c r="EH1162" s="241"/>
      <c r="EI1162" s="241"/>
      <c r="EJ1162" s="241"/>
      <c r="EK1162" s="241"/>
      <c r="EL1162" s="241"/>
      <c r="EM1162" s="241"/>
      <c r="EN1162" s="241"/>
      <c r="EO1162" s="241"/>
      <c r="EP1162" s="241"/>
      <c r="EQ1162" s="241"/>
      <c r="ER1162" s="241"/>
      <c r="ES1162" s="241"/>
      <c r="ET1162" s="241"/>
      <c r="EU1162" s="241"/>
      <c r="EV1162" s="241"/>
      <c r="EW1162" s="241"/>
      <c r="EX1162" s="241"/>
      <c r="EY1162" s="241"/>
      <c r="EZ1162" s="241"/>
      <c r="FA1162" s="241"/>
      <c r="FB1162" s="241"/>
      <c r="FC1162" s="241"/>
      <c r="FD1162" s="241"/>
      <c r="FE1162" s="241"/>
      <c r="FF1162" s="241"/>
      <c r="FG1162" s="241"/>
      <c r="FH1162" s="241"/>
      <c r="FI1162" s="241"/>
      <c r="FJ1162" s="241"/>
      <c r="FK1162" s="241"/>
      <c r="FL1162" s="241"/>
      <c r="FM1162" s="241"/>
      <c r="FN1162" s="241"/>
      <c r="FO1162" s="241"/>
      <c r="FP1162" s="241"/>
      <c r="FQ1162" s="241"/>
      <c r="FR1162" s="241"/>
      <c r="FS1162" s="241"/>
      <c r="FT1162" s="241"/>
      <c r="FU1162" s="241"/>
      <c r="FV1162" s="241"/>
      <c r="FW1162" s="241"/>
      <c r="FX1162" s="241"/>
      <c r="FY1162" s="241"/>
      <c r="FZ1162" s="241"/>
      <c r="GA1162" s="241"/>
      <c r="GB1162" s="241"/>
      <c r="GC1162" s="241"/>
      <c r="GD1162" s="241"/>
      <c r="GE1162" s="241"/>
      <c r="GF1162" s="241"/>
      <c r="GG1162" s="241"/>
      <c r="GH1162" s="241"/>
      <c r="GI1162" s="241"/>
      <c r="GJ1162" s="241"/>
      <c r="GK1162" s="241"/>
      <c r="GL1162" s="241"/>
      <c r="GM1162" s="241"/>
      <c r="GN1162" s="241"/>
      <c r="GO1162" s="241"/>
      <c r="GP1162" s="241"/>
      <c r="GQ1162" s="241"/>
      <c r="GR1162" s="241"/>
      <c r="GS1162" s="241"/>
      <c r="GT1162" s="241"/>
      <c r="GU1162" s="241"/>
      <c r="GV1162" s="241"/>
      <c r="GW1162" s="241"/>
      <c r="GX1162" s="241"/>
      <c r="GY1162" s="241"/>
      <c r="GZ1162" s="241"/>
      <c r="HA1162" s="241"/>
      <c r="HB1162" s="241"/>
      <c r="HC1162" s="241"/>
      <c r="HD1162" s="241"/>
      <c r="HE1162" s="241"/>
      <c r="HF1162" s="241"/>
      <c r="HG1162" s="241"/>
      <c r="HH1162" s="241"/>
      <c r="HI1162" s="241"/>
      <c r="HJ1162" s="241"/>
      <c r="HK1162" s="241"/>
      <c r="HL1162" s="241"/>
      <c r="HM1162" s="241"/>
      <c r="HN1162" s="241"/>
      <c r="HO1162" s="241"/>
    </row>
    <row r="1163" spans="1:223" s="250" customFormat="1" ht="27.6" customHeight="1" x14ac:dyDescent="0.35">
      <c r="A1163" s="241"/>
      <c r="B1163" s="242"/>
      <c r="C1163" s="242"/>
      <c r="D1163" s="242"/>
      <c r="E1163" s="243"/>
      <c r="F1163" s="244"/>
      <c r="G1163" s="245"/>
      <c r="H1163" s="245"/>
      <c r="I1163" s="245"/>
      <c r="J1163" s="295"/>
      <c r="K1163" s="242"/>
      <c r="L1163" s="246"/>
      <c r="M1163" s="246"/>
      <c r="N1163" s="247"/>
      <c r="O1163" s="247"/>
      <c r="P1163" s="248"/>
      <c r="Q1163" s="248"/>
      <c r="R1163" s="295"/>
      <c r="S1163" s="295"/>
      <c r="T1163" s="295"/>
      <c r="V1163" s="251"/>
      <c r="W1163" s="251"/>
      <c r="X1163" s="252"/>
      <c r="Y1163" s="253"/>
      <c r="Z1163" s="254"/>
      <c r="AA1163" s="254"/>
      <c r="AB1163" s="255"/>
      <c r="AC1163" s="255"/>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c r="AX1163" s="241"/>
      <c r="AY1163" s="241"/>
      <c r="AZ1163" s="241"/>
      <c r="BA1163" s="241"/>
      <c r="BB1163" s="241"/>
      <c r="BC1163" s="241"/>
      <c r="BD1163" s="241"/>
      <c r="BE1163" s="241"/>
      <c r="BF1163" s="241"/>
      <c r="BG1163" s="241"/>
      <c r="BH1163" s="241"/>
      <c r="BI1163" s="241"/>
      <c r="BJ1163" s="241"/>
      <c r="BK1163" s="241"/>
      <c r="BL1163" s="241"/>
      <c r="BM1163" s="241"/>
      <c r="BN1163" s="241"/>
      <c r="BO1163" s="241"/>
      <c r="BP1163" s="241"/>
      <c r="BQ1163" s="241"/>
      <c r="BR1163" s="241"/>
      <c r="BS1163" s="241"/>
      <c r="BT1163" s="241"/>
      <c r="BU1163" s="241"/>
      <c r="BV1163" s="241"/>
      <c r="BW1163" s="241"/>
      <c r="BX1163" s="241"/>
      <c r="BY1163" s="241"/>
      <c r="BZ1163" s="241"/>
      <c r="CA1163" s="241"/>
      <c r="CB1163" s="241"/>
      <c r="CC1163" s="241"/>
      <c r="CD1163" s="241"/>
      <c r="CE1163" s="241"/>
      <c r="CF1163" s="241"/>
      <c r="CG1163" s="241"/>
      <c r="CH1163" s="241"/>
      <c r="CI1163" s="241"/>
      <c r="CJ1163" s="241"/>
      <c r="CK1163" s="241"/>
      <c r="CL1163" s="241"/>
      <c r="CM1163" s="241"/>
      <c r="CN1163" s="241"/>
      <c r="CO1163" s="241"/>
      <c r="CP1163" s="241"/>
      <c r="CQ1163" s="241"/>
      <c r="CR1163" s="241"/>
      <c r="CS1163" s="241"/>
      <c r="CT1163" s="241"/>
      <c r="CU1163" s="241"/>
      <c r="CV1163" s="241"/>
      <c r="CW1163" s="241"/>
      <c r="CX1163" s="241"/>
      <c r="CY1163" s="241"/>
      <c r="CZ1163" s="241"/>
      <c r="DA1163" s="241"/>
      <c r="DB1163" s="241"/>
      <c r="DC1163" s="241"/>
      <c r="DD1163" s="241"/>
      <c r="DE1163" s="241"/>
      <c r="DF1163" s="241"/>
      <c r="DG1163" s="241"/>
      <c r="DH1163" s="241"/>
      <c r="DI1163" s="241"/>
      <c r="DJ1163" s="241"/>
      <c r="DK1163" s="241"/>
      <c r="DL1163" s="241"/>
      <c r="DM1163" s="241"/>
      <c r="DN1163" s="241"/>
      <c r="DO1163" s="241"/>
      <c r="DP1163" s="241"/>
      <c r="DQ1163" s="241"/>
      <c r="DR1163" s="241"/>
      <c r="DS1163" s="241"/>
      <c r="DT1163" s="241"/>
      <c r="DU1163" s="241"/>
      <c r="DV1163" s="241"/>
      <c r="DW1163" s="241"/>
      <c r="DX1163" s="241"/>
      <c r="DY1163" s="241"/>
      <c r="DZ1163" s="241"/>
      <c r="EA1163" s="241"/>
      <c r="EB1163" s="241"/>
      <c r="EC1163" s="241"/>
      <c r="ED1163" s="241"/>
      <c r="EE1163" s="241"/>
      <c r="EF1163" s="241"/>
      <c r="EG1163" s="241"/>
      <c r="EH1163" s="241"/>
      <c r="EI1163" s="241"/>
      <c r="EJ1163" s="241"/>
      <c r="EK1163" s="241"/>
      <c r="EL1163" s="241"/>
      <c r="EM1163" s="241"/>
      <c r="EN1163" s="241"/>
      <c r="EO1163" s="241"/>
      <c r="EP1163" s="241"/>
      <c r="EQ1163" s="241"/>
      <c r="ER1163" s="241"/>
      <c r="ES1163" s="241"/>
      <c r="ET1163" s="241"/>
      <c r="EU1163" s="241"/>
      <c r="EV1163" s="241"/>
      <c r="EW1163" s="241"/>
      <c r="EX1163" s="241"/>
      <c r="EY1163" s="241"/>
      <c r="EZ1163" s="241"/>
      <c r="FA1163" s="241"/>
      <c r="FB1163" s="241"/>
      <c r="FC1163" s="241"/>
      <c r="FD1163" s="241"/>
      <c r="FE1163" s="241"/>
      <c r="FF1163" s="241"/>
      <c r="FG1163" s="241"/>
      <c r="FH1163" s="241"/>
      <c r="FI1163" s="241"/>
      <c r="FJ1163" s="241"/>
      <c r="FK1163" s="241"/>
      <c r="FL1163" s="241"/>
      <c r="FM1163" s="241"/>
      <c r="FN1163" s="241"/>
      <c r="FO1163" s="241"/>
      <c r="FP1163" s="241"/>
      <c r="FQ1163" s="241"/>
      <c r="FR1163" s="241"/>
      <c r="FS1163" s="241"/>
      <c r="FT1163" s="241"/>
      <c r="FU1163" s="241"/>
      <c r="FV1163" s="241"/>
      <c r="FW1163" s="241"/>
      <c r="FX1163" s="241"/>
      <c r="FY1163" s="241"/>
      <c r="FZ1163" s="241"/>
      <c r="GA1163" s="241"/>
      <c r="GB1163" s="241"/>
      <c r="GC1163" s="241"/>
      <c r="GD1163" s="241"/>
      <c r="GE1163" s="241"/>
      <c r="GF1163" s="241"/>
      <c r="GG1163" s="241"/>
      <c r="GH1163" s="241"/>
      <c r="GI1163" s="241"/>
      <c r="GJ1163" s="241"/>
      <c r="GK1163" s="241"/>
      <c r="GL1163" s="241"/>
      <c r="GM1163" s="241"/>
      <c r="GN1163" s="241"/>
      <c r="GO1163" s="241"/>
      <c r="GP1163" s="241"/>
      <c r="GQ1163" s="241"/>
      <c r="GR1163" s="241"/>
      <c r="GS1163" s="241"/>
      <c r="GT1163" s="241"/>
      <c r="GU1163" s="241"/>
      <c r="GV1163" s="241"/>
      <c r="GW1163" s="241"/>
      <c r="GX1163" s="241"/>
      <c r="GY1163" s="241"/>
      <c r="GZ1163" s="241"/>
      <c r="HA1163" s="241"/>
      <c r="HB1163" s="241"/>
      <c r="HC1163" s="241"/>
      <c r="HD1163" s="241"/>
      <c r="HE1163" s="241"/>
      <c r="HF1163" s="241"/>
      <c r="HG1163" s="241"/>
      <c r="HH1163" s="241"/>
      <c r="HI1163" s="241"/>
      <c r="HJ1163" s="241"/>
      <c r="HK1163" s="241"/>
      <c r="HL1163" s="241"/>
      <c r="HM1163" s="241"/>
      <c r="HN1163" s="241"/>
      <c r="HO1163" s="241"/>
    </row>
    <row r="1164" spans="1:223" s="250" customFormat="1" ht="27.6" customHeight="1" x14ac:dyDescent="0.35">
      <c r="A1164" s="241"/>
      <c r="B1164" s="242"/>
      <c r="C1164" s="242"/>
      <c r="D1164" s="242"/>
      <c r="E1164" s="243"/>
      <c r="F1164" s="244"/>
      <c r="G1164" s="245"/>
      <c r="H1164" s="245"/>
      <c r="I1164" s="245"/>
      <c r="J1164" s="295"/>
      <c r="K1164" s="242"/>
      <c r="L1164" s="246"/>
      <c r="M1164" s="246"/>
      <c r="N1164" s="247"/>
      <c r="O1164" s="247"/>
      <c r="P1164" s="248"/>
      <c r="Q1164" s="248"/>
      <c r="R1164" s="295"/>
      <c r="S1164" s="295"/>
      <c r="T1164" s="295"/>
      <c r="V1164" s="251"/>
      <c r="W1164" s="251"/>
      <c r="X1164" s="252"/>
      <c r="Y1164" s="253"/>
      <c r="Z1164" s="254"/>
      <c r="AA1164" s="254"/>
      <c r="AB1164" s="255"/>
      <c r="AC1164" s="255"/>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c r="AX1164" s="241"/>
      <c r="AY1164" s="241"/>
      <c r="AZ1164" s="241"/>
      <c r="BA1164" s="241"/>
      <c r="BB1164" s="241"/>
      <c r="BC1164" s="241"/>
      <c r="BD1164" s="241"/>
      <c r="BE1164" s="241"/>
      <c r="BF1164" s="241"/>
      <c r="BG1164" s="241"/>
      <c r="BH1164" s="241"/>
      <c r="BI1164" s="241"/>
      <c r="BJ1164" s="241"/>
      <c r="BK1164" s="241"/>
      <c r="BL1164" s="241"/>
      <c r="BM1164" s="241"/>
      <c r="BN1164" s="241"/>
      <c r="BO1164" s="241"/>
      <c r="BP1164" s="241"/>
      <c r="BQ1164" s="241"/>
      <c r="BR1164" s="241"/>
      <c r="BS1164" s="241"/>
      <c r="BT1164" s="241"/>
      <c r="BU1164" s="241"/>
      <c r="BV1164" s="241"/>
      <c r="BW1164" s="241"/>
      <c r="BX1164" s="241"/>
      <c r="BY1164" s="241"/>
      <c r="BZ1164" s="241"/>
      <c r="CA1164" s="241"/>
      <c r="CB1164" s="241"/>
      <c r="CC1164" s="241"/>
      <c r="CD1164" s="241"/>
      <c r="CE1164" s="241"/>
      <c r="CF1164" s="241"/>
      <c r="CG1164" s="241"/>
      <c r="CH1164" s="241"/>
      <c r="CI1164" s="241"/>
      <c r="CJ1164" s="241"/>
      <c r="CK1164" s="241"/>
      <c r="CL1164" s="241"/>
      <c r="CM1164" s="241"/>
      <c r="CN1164" s="241"/>
      <c r="CO1164" s="241"/>
      <c r="CP1164" s="241"/>
      <c r="CQ1164" s="241"/>
      <c r="CR1164" s="241"/>
      <c r="CS1164" s="241"/>
      <c r="CT1164" s="241"/>
      <c r="CU1164" s="241"/>
      <c r="CV1164" s="241"/>
      <c r="CW1164" s="241"/>
      <c r="CX1164" s="241"/>
      <c r="CY1164" s="241"/>
      <c r="CZ1164" s="241"/>
      <c r="DA1164" s="241"/>
      <c r="DB1164" s="241"/>
      <c r="DC1164" s="241"/>
      <c r="DD1164" s="241"/>
      <c r="DE1164" s="241"/>
      <c r="DF1164" s="241"/>
      <c r="DG1164" s="241"/>
      <c r="DH1164" s="241"/>
      <c r="DI1164" s="241"/>
      <c r="DJ1164" s="241"/>
      <c r="DK1164" s="241"/>
      <c r="DL1164" s="241"/>
      <c r="DM1164" s="241"/>
      <c r="DN1164" s="241"/>
      <c r="DO1164" s="241"/>
      <c r="DP1164" s="241"/>
      <c r="DQ1164" s="241"/>
      <c r="DR1164" s="241"/>
      <c r="DS1164" s="241"/>
      <c r="DT1164" s="241"/>
      <c r="DU1164" s="241"/>
      <c r="DV1164" s="241"/>
      <c r="DW1164" s="241"/>
      <c r="DX1164" s="241"/>
      <c r="DY1164" s="241"/>
      <c r="DZ1164" s="241"/>
      <c r="EA1164" s="241"/>
      <c r="EB1164" s="241"/>
      <c r="EC1164" s="241"/>
      <c r="ED1164" s="241"/>
      <c r="EE1164" s="241"/>
      <c r="EF1164" s="241"/>
      <c r="EG1164" s="241"/>
      <c r="EH1164" s="241"/>
      <c r="EI1164" s="241"/>
      <c r="EJ1164" s="241"/>
      <c r="EK1164" s="241"/>
      <c r="EL1164" s="241"/>
      <c r="EM1164" s="241"/>
      <c r="EN1164" s="241"/>
      <c r="EO1164" s="241"/>
      <c r="EP1164" s="241"/>
      <c r="EQ1164" s="241"/>
      <c r="ER1164" s="241"/>
      <c r="ES1164" s="241"/>
      <c r="ET1164" s="241"/>
      <c r="EU1164" s="241"/>
      <c r="EV1164" s="241"/>
      <c r="EW1164" s="241"/>
      <c r="EX1164" s="241"/>
      <c r="EY1164" s="241"/>
      <c r="EZ1164" s="241"/>
      <c r="FA1164" s="241"/>
      <c r="FB1164" s="241"/>
      <c r="FC1164" s="241"/>
      <c r="FD1164" s="241"/>
      <c r="FE1164" s="241"/>
      <c r="FF1164" s="241"/>
      <c r="FG1164" s="241"/>
      <c r="FH1164" s="241"/>
      <c r="FI1164" s="241"/>
      <c r="FJ1164" s="241"/>
      <c r="FK1164" s="241"/>
      <c r="FL1164" s="241"/>
      <c r="FM1164" s="241"/>
      <c r="FN1164" s="241"/>
      <c r="FO1164" s="241"/>
      <c r="FP1164" s="241"/>
      <c r="FQ1164" s="241"/>
      <c r="FR1164" s="241"/>
      <c r="FS1164" s="241"/>
      <c r="FT1164" s="241"/>
      <c r="FU1164" s="241"/>
      <c r="FV1164" s="241"/>
      <c r="FW1164" s="241"/>
      <c r="FX1164" s="241"/>
      <c r="FY1164" s="241"/>
      <c r="FZ1164" s="241"/>
      <c r="GA1164" s="241"/>
      <c r="GB1164" s="241"/>
      <c r="GC1164" s="241"/>
      <c r="GD1164" s="241"/>
      <c r="GE1164" s="241"/>
      <c r="GF1164" s="241"/>
      <c r="GG1164" s="241"/>
      <c r="GH1164" s="241"/>
      <c r="GI1164" s="241"/>
      <c r="GJ1164" s="241"/>
      <c r="GK1164" s="241"/>
      <c r="GL1164" s="241"/>
      <c r="GM1164" s="241"/>
      <c r="GN1164" s="241"/>
      <c r="GO1164" s="241"/>
      <c r="GP1164" s="241"/>
      <c r="GQ1164" s="241"/>
      <c r="GR1164" s="241"/>
      <c r="GS1164" s="241"/>
      <c r="GT1164" s="241"/>
      <c r="GU1164" s="241"/>
      <c r="GV1164" s="241"/>
      <c r="GW1164" s="241"/>
      <c r="GX1164" s="241"/>
      <c r="GY1164" s="241"/>
      <c r="GZ1164" s="241"/>
      <c r="HA1164" s="241"/>
      <c r="HB1164" s="241"/>
      <c r="HC1164" s="241"/>
      <c r="HD1164" s="241"/>
      <c r="HE1164" s="241"/>
      <c r="HF1164" s="241"/>
      <c r="HG1164" s="241"/>
      <c r="HH1164" s="241"/>
      <c r="HI1164" s="241"/>
      <c r="HJ1164" s="241"/>
      <c r="HK1164" s="241"/>
      <c r="HL1164" s="241"/>
      <c r="HM1164" s="241"/>
      <c r="HN1164" s="241"/>
      <c r="HO1164" s="241"/>
    </row>
    <row r="1165" spans="1:223" s="250" customFormat="1" ht="27.6" customHeight="1" x14ac:dyDescent="0.35">
      <c r="A1165" s="241"/>
      <c r="B1165" s="242"/>
      <c r="C1165" s="242"/>
      <c r="D1165" s="242"/>
      <c r="E1165" s="243"/>
      <c r="F1165" s="244"/>
      <c r="G1165" s="245"/>
      <c r="H1165" s="245"/>
      <c r="I1165" s="245"/>
      <c r="J1165" s="552"/>
      <c r="K1165" s="242"/>
      <c r="L1165" s="246"/>
      <c r="M1165" s="246"/>
      <c r="N1165" s="247"/>
      <c r="O1165" s="247"/>
      <c r="P1165" s="248"/>
      <c r="Q1165" s="248"/>
      <c r="R1165" s="295"/>
      <c r="S1165" s="295"/>
      <c r="T1165" s="295"/>
      <c r="V1165" s="251"/>
      <c r="W1165" s="251"/>
      <c r="X1165" s="252"/>
      <c r="Y1165" s="253"/>
      <c r="Z1165" s="254"/>
      <c r="AA1165" s="254"/>
      <c r="AB1165" s="255"/>
      <c r="AC1165" s="255"/>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c r="AX1165" s="241"/>
      <c r="AY1165" s="241"/>
      <c r="AZ1165" s="241"/>
      <c r="BA1165" s="241"/>
      <c r="BB1165" s="241"/>
      <c r="BC1165" s="241"/>
      <c r="BD1165" s="241"/>
      <c r="BE1165" s="241"/>
      <c r="BF1165" s="241"/>
      <c r="BG1165" s="241"/>
      <c r="BH1165" s="241"/>
      <c r="BI1165" s="241"/>
      <c r="BJ1165" s="241"/>
      <c r="BK1165" s="241"/>
      <c r="BL1165" s="241"/>
      <c r="BM1165" s="241"/>
      <c r="BN1165" s="241"/>
      <c r="BO1165" s="241"/>
      <c r="BP1165" s="241"/>
      <c r="BQ1165" s="241"/>
      <c r="BR1165" s="241"/>
      <c r="BS1165" s="241"/>
      <c r="BT1165" s="241"/>
      <c r="BU1165" s="241"/>
      <c r="BV1165" s="241"/>
      <c r="BW1165" s="241"/>
      <c r="BX1165" s="241"/>
      <c r="BY1165" s="241"/>
      <c r="BZ1165" s="241"/>
      <c r="CA1165" s="241"/>
      <c r="CB1165" s="241"/>
      <c r="CC1165" s="241"/>
      <c r="CD1165" s="241"/>
      <c r="CE1165" s="241"/>
      <c r="CF1165" s="241"/>
      <c r="CG1165" s="241"/>
      <c r="CH1165" s="241"/>
      <c r="CI1165" s="241"/>
      <c r="CJ1165" s="241"/>
      <c r="CK1165" s="241"/>
      <c r="CL1165" s="241"/>
      <c r="CM1165" s="241"/>
      <c r="CN1165" s="241"/>
      <c r="CO1165" s="241"/>
      <c r="CP1165" s="241"/>
      <c r="CQ1165" s="241"/>
      <c r="CR1165" s="241"/>
      <c r="CS1165" s="241"/>
      <c r="CT1165" s="241"/>
      <c r="CU1165" s="241"/>
      <c r="CV1165" s="241"/>
      <c r="CW1165" s="241"/>
      <c r="CX1165" s="241"/>
      <c r="CY1165" s="241"/>
      <c r="CZ1165" s="241"/>
      <c r="DA1165" s="241"/>
      <c r="DB1165" s="241"/>
      <c r="DC1165" s="241"/>
      <c r="DD1165" s="241"/>
      <c r="DE1165" s="241"/>
      <c r="DF1165" s="241"/>
      <c r="DG1165" s="241"/>
      <c r="DH1165" s="241"/>
      <c r="DI1165" s="241"/>
      <c r="DJ1165" s="241"/>
      <c r="DK1165" s="241"/>
      <c r="DL1165" s="241"/>
      <c r="DM1165" s="241"/>
      <c r="DN1165" s="241"/>
      <c r="DO1165" s="241"/>
      <c r="DP1165" s="241"/>
      <c r="DQ1165" s="241"/>
      <c r="DR1165" s="241"/>
      <c r="DS1165" s="241"/>
      <c r="DT1165" s="241"/>
      <c r="DU1165" s="241"/>
      <c r="DV1165" s="241"/>
      <c r="DW1165" s="241"/>
      <c r="DX1165" s="241"/>
      <c r="DY1165" s="241"/>
      <c r="DZ1165" s="241"/>
      <c r="EA1165" s="241"/>
      <c r="EB1165" s="241"/>
      <c r="EC1165" s="241"/>
      <c r="ED1165" s="241"/>
      <c r="EE1165" s="241"/>
      <c r="EF1165" s="241"/>
      <c r="EG1165" s="241"/>
      <c r="EH1165" s="241"/>
      <c r="EI1165" s="241"/>
      <c r="EJ1165" s="241"/>
      <c r="EK1165" s="241"/>
      <c r="EL1165" s="241"/>
      <c r="EM1165" s="241"/>
      <c r="EN1165" s="241"/>
      <c r="EO1165" s="241"/>
      <c r="EP1165" s="241"/>
      <c r="EQ1165" s="241"/>
      <c r="ER1165" s="241"/>
      <c r="ES1165" s="241"/>
      <c r="ET1165" s="241"/>
      <c r="EU1165" s="241"/>
      <c r="EV1165" s="241"/>
      <c r="EW1165" s="241"/>
      <c r="EX1165" s="241"/>
      <c r="EY1165" s="241"/>
      <c r="EZ1165" s="241"/>
      <c r="FA1165" s="241"/>
      <c r="FB1165" s="241"/>
      <c r="FC1165" s="241"/>
      <c r="FD1165" s="241"/>
      <c r="FE1165" s="241"/>
      <c r="FF1165" s="241"/>
      <c r="FG1165" s="241"/>
      <c r="FH1165" s="241"/>
      <c r="FI1165" s="241"/>
      <c r="FJ1165" s="241"/>
      <c r="FK1165" s="241"/>
      <c r="FL1165" s="241"/>
      <c r="FM1165" s="241"/>
      <c r="FN1165" s="241"/>
      <c r="FO1165" s="241"/>
      <c r="FP1165" s="241"/>
      <c r="FQ1165" s="241"/>
      <c r="FR1165" s="241"/>
      <c r="FS1165" s="241"/>
      <c r="FT1165" s="241"/>
      <c r="FU1165" s="241"/>
      <c r="FV1165" s="241"/>
      <c r="FW1165" s="241"/>
      <c r="FX1165" s="241"/>
      <c r="FY1165" s="241"/>
      <c r="FZ1165" s="241"/>
      <c r="GA1165" s="241"/>
      <c r="GB1165" s="241"/>
      <c r="GC1165" s="241"/>
      <c r="GD1165" s="241"/>
      <c r="GE1165" s="241"/>
      <c r="GF1165" s="241"/>
      <c r="GG1165" s="241"/>
      <c r="GH1165" s="241"/>
      <c r="GI1165" s="241"/>
      <c r="GJ1165" s="241"/>
      <c r="GK1165" s="241"/>
      <c r="GL1165" s="241"/>
      <c r="GM1165" s="241"/>
      <c r="GN1165" s="241"/>
      <c r="GO1165" s="241"/>
      <c r="GP1165" s="241"/>
      <c r="GQ1165" s="241"/>
      <c r="GR1165" s="241"/>
      <c r="GS1165" s="241"/>
      <c r="GT1165" s="241"/>
      <c r="GU1165" s="241"/>
      <c r="GV1165" s="241"/>
      <c r="GW1165" s="241"/>
      <c r="GX1165" s="241"/>
      <c r="GY1165" s="241"/>
      <c r="GZ1165" s="241"/>
      <c r="HA1165" s="241"/>
      <c r="HB1165" s="241"/>
      <c r="HC1165" s="241"/>
      <c r="HD1165" s="241"/>
      <c r="HE1165" s="241"/>
      <c r="HF1165" s="241"/>
      <c r="HG1165" s="241"/>
      <c r="HH1165" s="241"/>
      <c r="HI1165" s="241"/>
      <c r="HJ1165" s="241"/>
      <c r="HK1165" s="241"/>
      <c r="HL1165" s="241"/>
      <c r="HM1165" s="241"/>
      <c r="HN1165" s="241"/>
      <c r="HO1165" s="241"/>
    </row>
    <row r="1166" spans="1:223" s="250" customFormat="1" ht="27.6" customHeight="1" x14ac:dyDescent="0.35">
      <c r="A1166" s="241"/>
      <c r="B1166" s="242"/>
      <c r="C1166" s="242"/>
      <c r="D1166" s="242"/>
      <c r="E1166" s="243"/>
      <c r="F1166" s="244"/>
      <c r="G1166" s="245"/>
      <c r="H1166" s="245"/>
      <c r="I1166" s="245"/>
      <c r="J1166" s="295"/>
      <c r="K1166" s="242"/>
      <c r="L1166" s="246"/>
      <c r="M1166" s="246"/>
      <c r="N1166" s="247"/>
      <c r="O1166" s="247"/>
      <c r="P1166" s="248"/>
      <c r="Q1166" s="248"/>
      <c r="R1166" s="295"/>
      <c r="S1166" s="295"/>
      <c r="T1166" s="295"/>
      <c r="V1166" s="251"/>
      <c r="W1166" s="251"/>
      <c r="X1166" s="252"/>
      <c r="Y1166" s="253"/>
      <c r="Z1166" s="254"/>
      <c r="AA1166" s="254"/>
      <c r="AB1166" s="255"/>
      <c r="AC1166" s="255"/>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c r="AX1166" s="241"/>
      <c r="AY1166" s="241"/>
      <c r="AZ1166" s="241"/>
      <c r="BA1166" s="241"/>
      <c r="BB1166" s="241"/>
      <c r="BC1166" s="241"/>
      <c r="BD1166" s="241"/>
      <c r="BE1166" s="241"/>
      <c r="BF1166" s="241"/>
      <c r="BG1166" s="241"/>
      <c r="BH1166" s="241"/>
      <c r="BI1166" s="241"/>
      <c r="BJ1166" s="241"/>
      <c r="BK1166" s="241"/>
      <c r="BL1166" s="241"/>
      <c r="BM1166" s="241"/>
      <c r="BN1166" s="241"/>
      <c r="BO1166" s="241"/>
      <c r="BP1166" s="241"/>
      <c r="BQ1166" s="241"/>
      <c r="BR1166" s="241"/>
      <c r="BS1166" s="241"/>
      <c r="BT1166" s="241"/>
      <c r="BU1166" s="241"/>
      <c r="BV1166" s="241"/>
      <c r="BW1166" s="241"/>
      <c r="BX1166" s="241"/>
      <c r="BY1166" s="241"/>
      <c r="BZ1166" s="241"/>
      <c r="CA1166" s="241"/>
      <c r="CB1166" s="241"/>
      <c r="CC1166" s="241"/>
      <c r="CD1166" s="241"/>
      <c r="CE1166" s="241"/>
      <c r="CF1166" s="241"/>
      <c r="CG1166" s="241"/>
      <c r="CH1166" s="241"/>
      <c r="CI1166" s="241"/>
      <c r="CJ1166" s="241"/>
      <c r="CK1166" s="241"/>
      <c r="CL1166" s="241"/>
      <c r="CM1166" s="241"/>
      <c r="CN1166" s="241"/>
      <c r="CO1166" s="241"/>
      <c r="CP1166" s="241"/>
      <c r="CQ1166" s="241"/>
      <c r="CR1166" s="241"/>
      <c r="CS1166" s="241"/>
      <c r="CT1166" s="241"/>
      <c r="CU1166" s="241"/>
      <c r="CV1166" s="241"/>
      <c r="CW1166" s="241"/>
      <c r="CX1166" s="241"/>
      <c r="CY1166" s="241"/>
      <c r="CZ1166" s="241"/>
      <c r="DA1166" s="241"/>
      <c r="DB1166" s="241"/>
      <c r="DC1166" s="241"/>
      <c r="DD1166" s="241"/>
      <c r="DE1166" s="241"/>
      <c r="DF1166" s="241"/>
      <c r="DG1166" s="241"/>
      <c r="DH1166" s="241"/>
      <c r="DI1166" s="241"/>
      <c r="DJ1166" s="241"/>
      <c r="DK1166" s="241"/>
      <c r="DL1166" s="241"/>
      <c r="DM1166" s="241"/>
      <c r="DN1166" s="241"/>
      <c r="DO1166" s="241"/>
      <c r="DP1166" s="241"/>
      <c r="DQ1166" s="241"/>
      <c r="DR1166" s="241"/>
      <c r="DS1166" s="241"/>
      <c r="DT1166" s="241"/>
      <c r="DU1166" s="241"/>
      <c r="DV1166" s="241"/>
      <c r="DW1166" s="241"/>
      <c r="DX1166" s="241"/>
      <c r="DY1166" s="241"/>
      <c r="DZ1166" s="241"/>
      <c r="EA1166" s="241"/>
      <c r="EB1166" s="241"/>
      <c r="EC1166" s="241"/>
      <c r="ED1166" s="241"/>
      <c r="EE1166" s="241"/>
      <c r="EF1166" s="241"/>
      <c r="EG1166" s="241"/>
      <c r="EH1166" s="241"/>
      <c r="EI1166" s="241"/>
      <c r="EJ1166" s="241"/>
      <c r="EK1166" s="241"/>
      <c r="EL1166" s="241"/>
      <c r="EM1166" s="241"/>
      <c r="EN1166" s="241"/>
      <c r="EO1166" s="241"/>
      <c r="EP1166" s="241"/>
      <c r="EQ1166" s="241"/>
      <c r="ER1166" s="241"/>
      <c r="ES1166" s="241"/>
      <c r="ET1166" s="241"/>
      <c r="EU1166" s="241"/>
      <c r="EV1166" s="241"/>
      <c r="EW1166" s="241"/>
      <c r="EX1166" s="241"/>
      <c r="EY1166" s="241"/>
      <c r="EZ1166" s="241"/>
      <c r="FA1166" s="241"/>
      <c r="FB1166" s="241"/>
      <c r="FC1166" s="241"/>
      <c r="FD1166" s="241"/>
      <c r="FE1166" s="241"/>
      <c r="FF1166" s="241"/>
      <c r="FG1166" s="241"/>
      <c r="FH1166" s="241"/>
      <c r="FI1166" s="241"/>
      <c r="FJ1166" s="241"/>
      <c r="FK1166" s="241"/>
      <c r="FL1166" s="241"/>
      <c r="FM1166" s="241"/>
      <c r="FN1166" s="241"/>
      <c r="FO1166" s="241"/>
      <c r="FP1166" s="241"/>
      <c r="FQ1166" s="241"/>
      <c r="FR1166" s="241"/>
      <c r="FS1166" s="241"/>
      <c r="FT1166" s="241"/>
      <c r="FU1166" s="241"/>
      <c r="FV1166" s="241"/>
      <c r="FW1166" s="241"/>
      <c r="FX1166" s="241"/>
      <c r="FY1166" s="241"/>
      <c r="FZ1166" s="241"/>
      <c r="GA1166" s="241"/>
      <c r="GB1166" s="241"/>
      <c r="GC1166" s="241"/>
      <c r="GD1166" s="241"/>
      <c r="GE1166" s="241"/>
      <c r="GF1166" s="241"/>
      <c r="GG1166" s="241"/>
      <c r="GH1166" s="241"/>
      <c r="GI1166" s="241"/>
      <c r="GJ1166" s="241"/>
      <c r="GK1166" s="241"/>
      <c r="GL1166" s="241"/>
      <c r="GM1166" s="241"/>
      <c r="GN1166" s="241"/>
      <c r="GO1166" s="241"/>
      <c r="GP1166" s="241"/>
      <c r="GQ1166" s="241"/>
      <c r="GR1166" s="241"/>
      <c r="GS1166" s="241"/>
      <c r="GT1166" s="241"/>
      <c r="GU1166" s="241"/>
      <c r="GV1166" s="241"/>
      <c r="GW1166" s="241"/>
      <c r="GX1166" s="241"/>
      <c r="GY1166" s="241"/>
      <c r="GZ1166" s="241"/>
      <c r="HA1166" s="241"/>
      <c r="HB1166" s="241"/>
      <c r="HC1166" s="241"/>
      <c r="HD1166" s="241"/>
      <c r="HE1166" s="241"/>
      <c r="HF1166" s="241"/>
      <c r="HG1166" s="241"/>
      <c r="HH1166" s="241"/>
      <c r="HI1166" s="241"/>
      <c r="HJ1166" s="241"/>
      <c r="HK1166" s="241"/>
      <c r="HL1166" s="241"/>
      <c r="HM1166" s="241"/>
      <c r="HN1166" s="241"/>
      <c r="HO1166" s="241"/>
    </row>
    <row r="1167" spans="1:223" s="250" customFormat="1" ht="27.6" customHeight="1" x14ac:dyDescent="0.35">
      <c r="A1167" s="241"/>
      <c r="B1167" s="242"/>
      <c r="C1167" s="242"/>
      <c r="D1167" s="242"/>
      <c r="E1167" s="243"/>
      <c r="F1167" s="244"/>
      <c r="G1167" s="245"/>
      <c r="H1167" s="245"/>
      <c r="I1167" s="245"/>
      <c r="J1167" s="552"/>
      <c r="K1167" s="242"/>
      <c r="L1167" s="246"/>
      <c r="M1167" s="246"/>
      <c r="N1167" s="247"/>
      <c r="O1167" s="247"/>
      <c r="P1167" s="248"/>
      <c r="Q1167" s="248"/>
      <c r="R1167" s="295"/>
      <c r="S1167" s="295"/>
      <c r="T1167" s="295"/>
      <c r="V1167" s="251"/>
      <c r="W1167" s="251"/>
      <c r="X1167" s="252"/>
      <c r="Y1167" s="253"/>
      <c r="Z1167" s="254"/>
      <c r="AA1167" s="254"/>
      <c r="AB1167" s="255"/>
      <c r="AC1167" s="255"/>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1"/>
      <c r="BD1167" s="241"/>
      <c r="BE1167" s="241"/>
      <c r="BF1167" s="241"/>
      <c r="BG1167" s="241"/>
      <c r="BH1167" s="241"/>
      <c r="BI1167" s="241"/>
      <c r="BJ1167" s="241"/>
      <c r="BK1167" s="241"/>
      <c r="BL1167" s="241"/>
      <c r="BM1167" s="241"/>
      <c r="BN1167" s="241"/>
      <c r="BO1167" s="241"/>
      <c r="BP1167" s="241"/>
      <c r="BQ1167" s="241"/>
      <c r="BR1167" s="241"/>
      <c r="BS1167" s="241"/>
      <c r="BT1167" s="241"/>
      <c r="BU1167" s="241"/>
      <c r="BV1167" s="241"/>
      <c r="BW1167" s="241"/>
      <c r="BX1167" s="241"/>
      <c r="BY1167" s="241"/>
      <c r="BZ1167" s="241"/>
      <c r="CA1167" s="241"/>
      <c r="CB1167" s="241"/>
      <c r="CC1167" s="241"/>
      <c r="CD1167" s="241"/>
      <c r="CE1167" s="241"/>
      <c r="CF1167" s="241"/>
      <c r="CG1167" s="241"/>
      <c r="CH1167" s="241"/>
      <c r="CI1167" s="241"/>
      <c r="CJ1167" s="241"/>
      <c r="CK1167" s="241"/>
      <c r="CL1167" s="241"/>
      <c r="CM1167" s="241"/>
      <c r="CN1167" s="241"/>
      <c r="CO1167" s="241"/>
      <c r="CP1167" s="241"/>
      <c r="CQ1167" s="241"/>
      <c r="CR1167" s="241"/>
      <c r="CS1167" s="241"/>
      <c r="CT1167" s="241"/>
      <c r="CU1167" s="241"/>
      <c r="CV1167" s="241"/>
      <c r="CW1167" s="241"/>
      <c r="CX1167" s="241"/>
      <c r="CY1167" s="241"/>
      <c r="CZ1167" s="241"/>
      <c r="DA1167" s="241"/>
      <c r="DB1167" s="241"/>
      <c r="DC1167" s="241"/>
      <c r="DD1167" s="241"/>
      <c r="DE1167" s="241"/>
      <c r="DF1167" s="241"/>
      <c r="DG1167" s="241"/>
      <c r="DH1167" s="241"/>
      <c r="DI1167" s="241"/>
      <c r="DJ1167" s="241"/>
      <c r="DK1167" s="241"/>
      <c r="DL1167" s="241"/>
      <c r="DM1167" s="241"/>
      <c r="DN1167" s="241"/>
      <c r="DO1167" s="241"/>
      <c r="DP1167" s="241"/>
      <c r="DQ1167" s="241"/>
      <c r="DR1167" s="241"/>
      <c r="DS1167" s="241"/>
      <c r="DT1167" s="241"/>
      <c r="DU1167" s="241"/>
      <c r="DV1167" s="241"/>
      <c r="DW1167" s="241"/>
      <c r="DX1167" s="241"/>
      <c r="DY1167" s="241"/>
      <c r="DZ1167" s="241"/>
      <c r="EA1167" s="241"/>
      <c r="EB1167" s="241"/>
      <c r="EC1167" s="241"/>
      <c r="ED1167" s="241"/>
      <c r="EE1167" s="241"/>
      <c r="EF1167" s="241"/>
      <c r="EG1167" s="241"/>
      <c r="EH1167" s="241"/>
      <c r="EI1167" s="241"/>
      <c r="EJ1167" s="241"/>
      <c r="EK1167" s="241"/>
      <c r="EL1167" s="241"/>
      <c r="EM1167" s="241"/>
      <c r="EN1167" s="241"/>
      <c r="EO1167" s="241"/>
      <c r="EP1167" s="241"/>
      <c r="EQ1167" s="241"/>
      <c r="ER1167" s="241"/>
      <c r="ES1167" s="241"/>
      <c r="ET1167" s="241"/>
      <c r="EU1167" s="241"/>
      <c r="EV1167" s="241"/>
      <c r="EW1167" s="241"/>
      <c r="EX1167" s="241"/>
      <c r="EY1167" s="241"/>
      <c r="EZ1167" s="241"/>
      <c r="FA1167" s="241"/>
      <c r="FB1167" s="241"/>
      <c r="FC1167" s="241"/>
      <c r="FD1167" s="241"/>
      <c r="FE1167" s="241"/>
      <c r="FF1167" s="241"/>
      <c r="FG1167" s="241"/>
      <c r="FH1167" s="241"/>
      <c r="FI1167" s="241"/>
      <c r="FJ1167" s="241"/>
      <c r="FK1167" s="241"/>
      <c r="FL1167" s="241"/>
      <c r="FM1167" s="241"/>
      <c r="FN1167" s="241"/>
      <c r="FO1167" s="241"/>
      <c r="FP1167" s="241"/>
      <c r="FQ1167" s="241"/>
      <c r="FR1167" s="241"/>
      <c r="FS1167" s="241"/>
      <c r="FT1167" s="241"/>
      <c r="FU1167" s="241"/>
      <c r="FV1167" s="241"/>
      <c r="FW1167" s="241"/>
      <c r="FX1167" s="241"/>
      <c r="FY1167" s="241"/>
      <c r="FZ1167" s="241"/>
      <c r="GA1167" s="241"/>
      <c r="GB1167" s="241"/>
      <c r="GC1167" s="241"/>
      <c r="GD1167" s="241"/>
      <c r="GE1167" s="241"/>
      <c r="GF1167" s="241"/>
      <c r="GG1167" s="241"/>
      <c r="GH1167" s="241"/>
      <c r="GI1167" s="241"/>
      <c r="GJ1167" s="241"/>
      <c r="GK1167" s="241"/>
      <c r="GL1167" s="241"/>
      <c r="GM1167" s="241"/>
      <c r="GN1167" s="241"/>
      <c r="GO1167" s="241"/>
      <c r="GP1167" s="241"/>
      <c r="GQ1167" s="241"/>
      <c r="GR1167" s="241"/>
      <c r="GS1167" s="241"/>
      <c r="GT1167" s="241"/>
      <c r="GU1167" s="241"/>
      <c r="GV1167" s="241"/>
      <c r="GW1167" s="241"/>
      <c r="GX1167" s="241"/>
      <c r="GY1167" s="241"/>
      <c r="GZ1167" s="241"/>
      <c r="HA1167" s="241"/>
      <c r="HB1167" s="241"/>
      <c r="HC1167" s="241"/>
      <c r="HD1167" s="241"/>
      <c r="HE1167" s="241"/>
      <c r="HF1167" s="241"/>
      <c r="HG1167" s="241"/>
      <c r="HH1167" s="241"/>
      <c r="HI1167" s="241"/>
      <c r="HJ1167" s="241"/>
      <c r="HK1167" s="241"/>
      <c r="HL1167" s="241"/>
      <c r="HM1167" s="241"/>
      <c r="HN1167" s="241"/>
      <c r="HO1167" s="241"/>
    </row>
    <row r="1168" spans="1:223" s="250" customFormat="1" ht="27.6" customHeight="1" x14ac:dyDescent="0.35">
      <c r="A1168" s="241"/>
      <c r="B1168" s="242"/>
      <c r="C1168" s="242"/>
      <c r="D1168" s="242"/>
      <c r="E1168" s="243"/>
      <c r="F1168" s="244"/>
      <c r="G1168" s="245"/>
      <c r="H1168" s="245"/>
      <c r="I1168" s="245"/>
      <c r="J1168" s="295"/>
      <c r="K1168" s="242"/>
      <c r="L1168" s="246"/>
      <c r="M1168" s="246"/>
      <c r="N1168" s="247"/>
      <c r="O1168" s="247"/>
      <c r="P1168" s="248"/>
      <c r="Q1168" s="248"/>
      <c r="R1168" s="295"/>
      <c r="S1168" s="295"/>
      <c r="T1168" s="295"/>
      <c r="V1168" s="251"/>
      <c r="W1168" s="251"/>
      <c r="X1168" s="252"/>
      <c r="Y1168" s="253"/>
      <c r="Z1168" s="254"/>
      <c r="AA1168" s="254"/>
      <c r="AB1168" s="255"/>
      <c r="AC1168" s="255"/>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c r="AX1168" s="241"/>
      <c r="AY1168" s="241"/>
      <c r="AZ1168" s="241"/>
      <c r="BA1168" s="241"/>
      <c r="BB1168" s="241"/>
      <c r="BC1168" s="241"/>
      <c r="BD1168" s="241"/>
      <c r="BE1168" s="241"/>
      <c r="BF1168" s="241"/>
      <c r="BG1168" s="241"/>
      <c r="BH1168" s="241"/>
      <c r="BI1168" s="241"/>
      <c r="BJ1168" s="241"/>
      <c r="BK1168" s="241"/>
      <c r="BL1168" s="241"/>
      <c r="BM1168" s="241"/>
      <c r="BN1168" s="241"/>
      <c r="BO1168" s="241"/>
      <c r="BP1168" s="241"/>
      <c r="BQ1168" s="241"/>
      <c r="BR1168" s="241"/>
      <c r="BS1168" s="241"/>
      <c r="BT1168" s="241"/>
      <c r="BU1168" s="241"/>
      <c r="BV1168" s="241"/>
      <c r="BW1168" s="241"/>
      <c r="BX1168" s="241"/>
      <c r="BY1168" s="241"/>
      <c r="BZ1168" s="241"/>
      <c r="CA1168" s="241"/>
      <c r="CB1168" s="241"/>
      <c r="CC1168" s="241"/>
      <c r="CD1168" s="241"/>
      <c r="CE1168" s="241"/>
      <c r="CF1168" s="241"/>
      <c r="CG1168" s="241"/>
      <c r="CH1168" s="241"/>
      <c r="CI1168" s="241"/>
      <c r="CJ1168" s="241"/>
      <c r="CK1168" s="241"/>
      <c r="CL1168" s="241"/>
      <c r="CM1168" s="241"/>
      <c r="CN1168" s="241"/>
      <c r="CO1168" s="241"/>
      <c r="CP1168" s="241"/>
      <c r="CQ1168" s="241"/>
      <c r="CR1168" s="241"/>
      <c r="CS1168" s="241"/>
      <c r="CT1168" s="241"/>
      <c r="CU1168" s="241"/>
      <c r="CV1168" s="241"/>
      <c r="CW1168" s="241"/>
      <c r="CX1168" s="241"/>
      <c r="CY1168" s="241"/>
      <c r="CZ1168" s="241"/>
      <c r="DA1168" s="241"/>
      <c r="DB1168" s="241"/>
      <c r="DC1168" s="241"/>
      <c r="DD1168" s="241"/>
      <c r="DE1168" s="241"/>
      <c r="DF1168" s="241"/>
      <c r="DG1168" s="241"/>
      <c r="DH1168" s="241"/>
      <c r="DI1168" s="241"/>
      <c r="DJ1168" s="241"/>
      <c r="DK1168" s="241"/>
      <c r="DL1168" s="241"/>
      <c r="DM1168" s="241"/>
      <c r="DN1168" s="241"/>
      <c r="DO1168" s="241"/>
      <c r="DP1168" s="241"/>
      <c r="DQ1168" s="241"/>
      <c r="DR1168" s="241"/>
      <c r="DS1168" s="241"/>
      <c r="DT1168" s="241"/>
      <c r="DU1168" s="241"/>
      <c r="DV1168" s="241"/>
      <c r="DW1168" s="241"/>
      <c r="DX1168" s="241"/>
      <c r="DY1168" s="241"/>
      <c r="DZ1168" s="241"/>
      <c r="EA1168" s="241"/>
      <c r="EB1168" s="241"/>
      <c r="EC1168" s="241"/>
      <c r="ED1168" s="241"/>
      <c r="EE1168" s="241"/>
      <c r="EF1168" s="241"/>
      <c r="EG1168" s="241"/>
      <c r="EH1168" s="241"/>
      <c r="EI1168" s="241"/>
      <c r="EJ1168" s="241"/>
      <c r="EK1168" s="241"/>
      <c r="EL1168" s="241"/>
      <c r="EM1168" s="241"/>
      <c r="EN1168" s="241"/>
      <c r="EO1168" s="241"/>
      <c r="EP1168" s="241"/>
      <c r="EQ1168" s="241"/>
      <c r="ER1168" s="241"/>
      <c r="ES1168" s="241"/>
      <c r="ET1168" s="241"/>
      <c r="EU1168" s="241"/>
      <c r="EV1168" s="241"/>
      <c r="EW1168" s="241"/>
      <c r="EX1168" s="241"/>
      <c r="EY1168" s="241"/>
      <c r="EZ1168" s="241"/>
      <c r="FA1168" s="241"/>
      <c r="FB1168" s="241"/>
      <c r="FC1168" s="241"/>
      <c r="FD1168" s="241"/>
      <c r="FE1168" s="241"/>
      <c r="FF1168" s="241"/>
      <c r="FG1168" s="241"/>
      <c r="FH1168" s="241"/>
      <c r="FI1168" s="241"/>
      <c r="FJ1168" s="241"/>
      <c r="FK1168" s="241"/>
      <c r="FL1168" s="241"/>
      <c r="FM1168" s="241"/>
      <c r="FN1168" s="241"/>
      <c r="FO1168" s="241"/>
      <c r="FP1168" s="241"/>
      <c r="FQ1168" s="241"/>
      <c r="FR1168" s="241"/>
      <c r="FS1168" s="241"/>
      <c r="FT1168" s="241"/>
      <c r="FU1168" s="241"/>
      <c r="FV1168" s="241"/>
      <c r="FW1168" s="241"/>
      <c r="FX1168" s="241"/>
      <c r="FY1168" s="241"/>
      <c r="FZ1168" s="241"/>
      <c r="GA1168" s="241"/>
      <c r="GB1168" s="241"/>
      <c r="GC1168" s="241"/>
      <c r="GD1168" s="241"/>
      <c r="GE1168" s="241"/>
      <c r="GF1168" s="241"/>
      <c r="GG1168" s="241"/>
      <c r="GH1168" s="241"/>
      <c r="GI1168" s="241"/>
      <c r="GJ1168" s="241"/>
      <c r="GK1168" s="241"/>
      <c r="GL1168" s="241"/>
      <c r="GM1168" s="241"/>
      <c r="GN1168" s="241"/>
      <c r="GO1168" s="241"/>
      <c r="GP1168" s="241"/>
      <c r="GQ1168" s="241"/>
      <c r="GR1168" s="241"/>
      <c r="GS1168" s="241"/>
      <c r="GT1168" s="241"/>
      <c r="GU1168" s="241"/>
      <c r="GV1168" s="241"/>
      <c r="GW1168" s="241"/>
      <c r="GX1168" s="241"/>
      <c r="GY1168" s="241"/>
      <c r="GZ1168" s="241"/>
      <c r="HA1168" s="241"/>
      <c r="HB1168" s="241"/>
      <c r="HC1168" s="241"/>
      <c r="HD1168" s="241"/>
      <c r="HE1168" s="241"/>
      <c r="HF1168" s="241"/>
      <c r="HG1168" s="241"/>
      <c r="HH1168" s="241"/>
      <c r="HI1168" s="241"/>
      <c r="HJ1168" s="241"/>
      <c r="HK1168" s="241"/>
      <c r="HL1168" s="241"/>
      <c r="HM1168" s="241"/>
      <c r="HN1168" s="241"/>
      <c r="HO1168" s="241"/>
    </row>
    <row r="1169" spans="1:223" s="250" customFormat="1" ht="27.6" customHeight="1" x14ac:dyDescent="0.35">
      <c r="A1169" s="241"/>
      <c r="B1169" s="242"/>
      <c r="C1169" s="242"/>
      <c r="D1169" s="242"/>
      <c r="E1169" s="243"/>
      <c r="F1169" s="244"/>
      <c r="G1169" s="245"/>
      <c r="H1169" s="245"/>
      <c r="I1169" s="245"/>
      <c r="J1169" s="295"/>
      <c r="K1169" s="242"/>
      <c r="L1169" s="246"/>
      <c r="M1169" s="246"/>
      <c r="N1169" s="247"/>
      <c r="O1169" s="247"/>
      <c r="P1169" s="248"/>
      <c r="Q1169" s="248"/>
      <c r="R1169" s="295"/>
      <c r="S1169" s="295"/>
      <c r="T1169" s="295"/>
      <c r="V1169" s="251"/>
      <c r="W1169" s="251"/>
      <c r="X1169" s="252"/>
      <c r="Y1169" s="253"/>
      <c r="Z1169" s="254"/>
      <c r="AA1169" s="254"/>
      <c r="AB1169" s="255"/>
      <c r="AC1169" s="255"/>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c r="AX1169" s="241"/>
      <c r="AY1169" s="241"/>
      <c r="AZ1169" s="241"/>
      <c r="BA1169" s="241"/>
      <c r="BB1169" s="241"/>
      <c r="BC1169" s="241"/>
      <c r="BD1169" s="241"/>
      <c r="BE1169" s="241"/>
      <c r="BF1169" s="241"/>
      <c r="BG1169" s="241"/>
      <c r="BH1169" s="241"/>
      <c r="BI1169" s="241"/>
      <c r="BJ1169" s="241"/>
      <c r="BK1169" s="241"/>
      <c r="BL1169" s="241"/>
      <c r="BM1169" s="241"/>
      <c r="BN1169" s="241"/>
      <c r="BO1169" s="241"/>
      <c r="BP1169" s="241"/>
      <c r="BQ1169" s="241"/>
      <c r="BR1169" s="241"/>
      <c r="BS1169" s="241"/>
      <c r="BT1169" s="241"/>
      <c r="BU1169" s="241"/>
      <c r="BV1169" s="241"/>
      <c r="BW1169" s="241"/>
      <c r="BX1169" s="241"/>
      <c r="BY1169" s="241"/>
      <c r="BZ1169" s="241"/>
      <c r="CA1169" s="241"/>
      <c r="CB1169" s="241"/>
      <c r="CC1169" s="241"/>
      <c r="CD1169" s="241"/>
      <c r="CE1169" s="241"/>
      <c r="CF1169" s="241"/>
      <c r="CG1169" s="241"/>
      <c r="CH1169" s="241"/>
      <c r="CI1169" s="241"/>
      <c r="CJ1169" s="241"/>
      <c r="CK1169" s="241"/>
      <c r="CL1169" s="241"/>
      <c r="CM1169" s="241"/>
      <c r="CN1169" s="241"/>
      <c r="CO1169" s="241"/>
      <c r="CP1169" s="241"/>
      <c r="CQ1169" s="241"/>
      <c r="CR1169" s="241"/>
      <c r="CS1169" s="241"/>
      <c r="CT1169" s="241"/>
      <c r="CU1169" s="241"/>
      <c r="CV1169" s="241"/>
      <c r="CW1169" s="241"/>
      <c r="CX1169" s="241"/>
      <c r="CY1169" s="241"/>
      <c r="CZ1169" s="241"/>
      <c r="DA1169" s="241"/>
      <c r="DB1169" s="241"/>
      <c r="DC1169" s="241"/>
      <c r="DD1169" s="241"/>
      <c r="DE1169" s="241"/>
      <c r="DF1169" s="241"/>
      <c r="DG1169" s="241"/>
      <c r="DH1169" s="241"/>
      <c r="DI1169" s="241"/>
      <c r="DJ1169" s="241"/>
      <c r="DK1169" s="241"/>
      <c r="DL1169" s="241"/>
      <c r="DM1169" s="241"/>
      <c r="DN1169" s="241"/>
      <c r="DO1169" s="241"/>
      <c r="DP1169" s="241"/>
      <c r="DQ1169" s="241"/>
      <c r="DR1169" s="241"/>
      <c r="DS1169" s="241"/>
      <c r="DT1169" s="241"/>
      <c r="DU1169" s="241"/>
      <c r="DV1169" s="241"/>
      <c r="DW1169" s="241"/>
      <c r="DX1169" s="241"/>
      <c r="DY1169" s="241"/>
      <c r="DZ1169" s="241"/>
      <c r="EA1169" s="241"/>
      <c r="EB1169" s="241"/>
      <c r="EC1169" s="241"/>
      <c r="ED1169" s="241"/>
      <c r="EE1169" s="241"/>
      <c r="EF1169" s="241"/>
      <c r="EG1169" s="241"/>
      <c r="EH1169" s="241"/>
      <c r="EI1169" s="241"/>
      <c r="EJ1169" s="241"/>
      <c r="EK1169" s="241"/>
      <c r="EL1169" s="241"/>
      <c r="EM1169" s="241"/>
      <c r="EN1169" s="241"/>
      <c r="EO1169" s="241"/>
      <c r="EP1169" s="241"/>
      <c r="EQ1169" s="241"/>
      <c r="ER1169" s="241"/>
      <c r="ES1169" s="241"/>
      <c r="ET1169" s="241"/>
      <c r="EU1169" s="241"/>
      <c r="EV1169" s="241"/>
      <c r="EW1169" s="241"/>
      <c r="EX1169" s="241"/>
      <c r="EY1169" s="241"/>
      <c r="EZ1169" s="241"/>
      <c r="FA1169" s="241"/>
      <c r="FB1169" s="241"/>
      <c r="FC1169" s="241"/>
      <c r="FD1169" s="241"/>
      <c r="FE1169" s="241"/>
      <c r="FF1169" s="241"/>
      <c r="FG1169" s="241"/>
      <c r="FH1169" s="241"/>
      <c r="FI1169" s="241"/>
      <c r="FJ1169" s="241"/>
      <c r="FK1169" s="241"/>
      <c r="FL1169" s="241"/>
      <c r="FM1169" s="241"/>
      <c r="FN1169" s="241"/>
      <c r="FO1169" s="241"/>
      <c r="FP1169" s="241"/>
      <c r="FQ1169" s="241"/>
      <c r="FR1169" s="241"/>
      <c r="FS1169" s="241"/>
      <c r="FT1169" s="241"/>
      <c r="FU1169" s="241"/>
      <c r="FV1169" s="241"/>
      <c r="FW1169" s="241"/>
      <c r="FX1169" s="241"/>
      <c r="FY1169" s="241"/>
      <c r="FZ1169" s="241"/>
      <c r="GA1169" s="241"/>
      <c r="GB1169" s="241"/>
      <c r="GC1169" s="241"/>
      <c r="GD1169" s="241"/>
      <c r="GE1169" s="241"/>
      <c r="GF1169" s="241"/>
      <c r="GG1169" s="241"/>
      <c r="GH1169" s="241"/>
      <c r="GI1169" s="241"/>
      <c r="GJ1169" s="241"/>
      <c r="GK1169" s="241"/>
      <c r="GL1169" s="241"/>
      <c r="GM1169" s="241"/>
      <c r="GN1169" s="241"/>
      <c r="GO1169" s="241"/>
      <c r="GP1169" s="241"/>
      <c r="GQ1169" s="241"/>
      <c r="GR1169" s="241"/>
      <c r="GS1169" s="241"/>
      <c r="GT1169" s="241"/>
      <c r="GU1169" s="241"/>
      <c r="GV1169" s="241"/>
      <c r="GW1169" s="241"/>
      <c r="GX1169" s="241"/>
      <c r="GY1169" s="241"/>
      <c r="GZ1169" s="241"/>
      <c r="HA1169" s="241"/>
      <c r="HB1169" s="241"/>
      <c r="HC1169" s="241"/>
      <c r="HD1169" s="241"/>
      <c r="HE1169" s="241"/>
      <c r="HF1169" s="241"/>
      <c r="HG1169" s="241"/>
      <c r="HH1169" s="241"/>
      <c r="HI1169" s="241"/>
      <c r="HJ1169" s="241"/>
      <c r="HK1169" s="241"/>
      <c r="HL1169" s="241"/>
      <c r="HM1169" s="241"/>
      <c r="HN1169" s="241"/>
      <c r="HO1169" s="241"/>
    </row>
    <row r="1170" spans="1:223" s="250" customFormat="1" ht="27.6" customHeight="1" x14ac:dyDescent="0.35">
      <c r="A1170" s="241"/>
      <c r="B1170" s="242"/>
      <c r="C1170" s="242"/>
      <c r="D1170" s="242"/>
      <c r="E1170" s="243"/>
      <c r="F1170" s="244"/>
      <c r="G1170" s="245"/>
      <c r="H1170" s="245"/>
      <c r="I1170" s="245"/>
      <c r="J1170" s="295"/>
      <c r="K1170" s="242"/>
      <c r="L1170" s="246"/>
      <c r="M1170" s="246"/>
      <c r="N1170" s="247"/>
      <c r="O1170" s="247"/>
      <c r="P1170" s="248"/>
      <c r="Q1170" s="248"/>
      <c r="R1170" s="295"/>
      <c r="S1170" s="295"/>
      <c r="T1170" s="295"/>
      <c r="V1170" s="251"/>
      <c r="W1170" s="251"/>
      <c r="X1170" s="252"/>
      <c r="Y1170" s="253"/>
      <c r="Z1170" s="254"/>
      <c r="AA1170" s="254"/>
      <c r="AB1170" s="255"/>
      <c r="AC1170" s="255"/>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c r="AX1170" s="241"/>
      <c r="AY1170" s="241"/>
      <c r="AZ1170" s="241"/>
      <c r="BA1170" s="241"/>
      <c r="BB1170" s="241"/>
      <c r="BC1170" s="241"/>
      <c r="BD1170" s="241"/>
      <c r="BE1170" s="241"/>
      <c r="BF1170" s="241"/>
      <c r="BG1170" s="241"/>
      <c r="BH1170" s="241"/>
      <c r="BI1170" s="241"/>
      <c r="BJ1170" s="241"/>
      <c r="BK1170" s="241"/>
      <c r="BL1170" s="241"/>
      <c r="BM1170" s="241"/>
      <c r="BN1170" s="241"/>
      <c r="BO1170" s="241"/>
      <c r="BP1170" s="241"/>
      <c r="BQ1170" s="241"/>
      <c r="BR1170" s="241"/>
      <c r="BS1170" s="241"/>
      <c r="BT1170" s="241"/>
      <c r="BU1170" s="241"/>
      <c r="BV1170" s="241"/>
      <c r="BW1170" s="241"/>
      <c r="BX1170" s="241"/>
      <c r="BY1170" s="241"/>
      <c r="BZ1170" s="241"/>
      <c r="CA1170" s="241"/>
      <c r="CB1170" s="241"/>
      <c r="CC1170" s="241"/>
      <c r="CD1170" s="241"/>
      <c r="CE1170" s="241"/>
      <c r="CF1170" s="241"/>
      <c r="CG1170" s="241"/>
      <c r="CH1170" s="241"/>
      <c r="CI1170" s="241"/>
      <c r="CJ1170" s="241"/>
      <c r="CK1170" s="241"/>
      <c r="CL1170" s="241"/>
      <c r="CM1170" s="241"/>
      <c r="CN1170" s="241"/>
      <c r="CO1170" s="241"/>
      <c r="CP1170" s="241"/>
      <c r="CQ1170" s="241"/>
      <c r="CR1170" s="241"/>
      <c r="CS1170" s="241"/>
      <c r="CT1170" s="241"/>
      <c r="CU1170" s="241"/>
      <c r="CV1170" s="241"/>
      <c r="CW1170" s="241"/>
      <c r="CX1170" s="241"/>
      <c r="CY1170" s="241"/>
      <c r="CZ1170" s="241"/>
      <c r="DA1170" s="241"/>
      <c r="DB1170" s="241"/>
      <c r="DC1170" s="241"/>
      <c r="DD1170" s="241"/>
      <c r="DE1170" s="241"/>
      <c r="DF1170" s="241"/>
      <c r="DG1170" s="241"/>
      <c r="DH1170" s="241"/>
      <c r="DI1170" s="241"/>
      <c r="DJ1170" s="241"/>
      <c r="DK1170" s="241"/>
      <c r="DL1170" s="241"/>
      <c r="DM1170" s="241"/>
      <c r="DN1170" s="241"/>
      <c r="DO1170" s="241"/>
      <c r="DP1170" s="241"/>
      <c r="DQ1170" s="241"/>
      <c r="DR1170" s="241"/>
      <c r="DS1170" s="241"/>
      <c r="DT1170" s="241"/>
      <c r="DU1170" s="241"/>
      <c r="DV1170" s="241"/>
      <c r="DW1170" s="241"/>
      <c r="DX1170" s="241"/>
      <c r="DY1170" s="241"/>
      <c r="DZ1170" s="241"/>
      <c r="EA1170" s="241"/>
      <c r="EB1170" s="241"/>
      <c r="EC1170" s="241"/>
      <c r="ED1170" s="241"/>
      <c r="EE1170" s="241"/>
      <c r="EF1170" s="241"/>
      <c r="EG1170" s="241"/>
      <c r="EH1170" s="241"/>
      <c r="EI1170" s="241"/>
      <c r="EJ1170" s="241"/>
      <c r="EK1170" s="241"/>
      <c r="EL1170" s="241"/>
      <c r="EM1170" s="241"/>
      <c r="EN1170" s="241"/>
      <c r="EO1170" s="241"/>
      <c r="EP1170" s="241"/>
      <c r="EQ1170" s="241"/>
      <c r="ER1170" s="241"/>
      <c r="ES1170" s="241"/>
      <c r="ET1170" s="241"/>
      <c r="EU1170" s="241"/>
      <c r="EV1170" s="241"/>
      <c r="EW1170" s="241"/>
      <c r="EX1170" s="241"/>
      <c r="EY1170" s="241"/>
      <c r="EZ1170" s="241"/>
      <c r="FA1170" s="241"/>
      <c r="FB1170" s="241"/>
      <c r="FC1170" s="241"/>
      <c r="FD1170" s="241"/>
      <c r="FE1170" s="241"/>
      <c r="FF1170" s="241"/>
      <c r="FG1170" s="241"/>
      <c r="FH1170" s="241"/>
      <c r="FI1170" s="241"/>
      <c r="FJ1170" s="241"/>
      <c r="FK1170" s="241"/>
      <c r="FL1170" s="241"/>
      <c r="FM1170" s="241"/>
      <c r="FN1170" s="241"/>
      <c r="FO1170" s="241"/>
      <c r="FP1170" s="241"/>
      <c r="FQ1170" s="241"/>
      <c r="FR1170" s="241"/>
      <c r="FS1170" s="241"/>
      <c r="FT1170" s="241"/>
      <c r="FU1170" s="241"/>
      <c r="FV1170" s="241"/>
      <c r="FW1170" s="241"/>
      <c r="FX1170" s="241"/>
      <c r="FY1170" s="241"/>
      <c r="FZ1170" s="241"/>
      <c r="GA1170" s="241"/>
      <c r="GB1170" s="241"/>
      <c r="GC1170" s="241"/>
      <c r="GD1170" s="241"/>
      <c r="GE1170" s="241"/>
      <c r="GF1170" s="241"/>
      <c r="GG1170" s="241"/>
      <c r="GH1170" s="241"/>
      <c r="GI1170" s="241"/>
      <c r="GJ1170" s="241"/>
      <c r="GK1170" s="241"/>
      <c r="GL1170" s="241"/>
      <c r="GM1170" s="241"/>
      <c r="GN1170" s="241"/>
      <c r="GO1170" s="241"/>
      <c r="GP1170" s="241"/>
      <c r="GQ1170" s="241"/>
      <c r="GR1170" s="241"/>
      <c r="GS1170" s="241"/>
      <c r="GT1170" s="241"/>
      <c r="GU1170" s="241"/>
      <c r="GV1170" s="241"/>
      <c r="GW1170" s="241"/>
      <c r="GX1170" s="241"/>
      <c r="GY1170" s="241"/>
      <c r="GZ1170" s="241"/>
      <c r="HA1170" s="241"/>
      <c r="HB1170" s="241"/>
      <c r="HC1170" s="241"/>
      <c r="HD1170" s="241"/>
      <c r="HE1170" s="241"/>
      <c r="HF1170" s="241"/>
      <c r="HG1170" s="241"/>
      <c r="HH1170" s="241"/>
      <c r="HI1170" s="241"/>
      <c r="HJ1170" s="241"/>
      <c r="HK1170" s="241"/>
      <c r="HL1170" s="241"/>
      <c r="HM1170" s="241"/>
      <c r="HN1170" s="241"/>
      <c r="HO1170" s="241"/>
    </row>
    <row r="1171" spans="1:223" s="250" customFormat="1" ht="27.6" customHeight="1" x14ac:dyDescent="0.35">
      <c r="A1171" s="241"/>
      <c r="B1171" s="242"/>
      <c r="C1171" s="242"/>
      <c r="D1171" s="242"/>
      <c r="E1171" s="243"/>
      <c r="F1171" s="244"/>
      <c r="G1171" s="245"/>
      <c r="H1171" s="245"/>
      <c r="I1171" s="245"/>
      <c r="J1171" s="295"/>
      <c r="K1171" s="242"/>
      <c r="L1171" s="246"/>
      <c r="M1171" s="246"/>
      <c r="N1171" s="247"/>
      <c r="O1171" s="247"/>
      <c r="P1171" s="248"/>
      <c r="Q1171" s="248"/>
      <c r="R1171" s="295"/>
      <c r="S1171" s="295"/>
      <c r="T1171" s="295"/>
      <c r="V1171" s="251"/>
      <c r="W1171" s="251"/>
      <c r="X1171" s="252"/>
      <c r="Y1171" s="253"/>
      <c r="Z1171" s="254"/>
      <c r="AA1171" s="254"/>
      <c r="AB1171" s="255"/>
      <c r="AC1171" s="255"/>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c r="AX1171" s="241"/>
      <c r="AY1171" s="241"/>
      <c r="AZ1171" s="241"/>
      <c r="BA1171" s="241"/>
      <c r="BB1171" s="241"/>
      <c r="BC1171" s="241"/>
      <c r="BD1171" s="241"/>
      <c r="BE1171" s="241"/>
      <c r="BF1171" s="241"/>
      <c r="BG1171" s="241"/>
      <c r="BH1171" s="241"/>
      <c r="BI1171" s="241"/>
      <c r="BJ1171" s="241"/>
      <c r="BK1171" s="241"/>
      <c r="BL1171" s="241"/>
      <c r="BM1171" s="241"/>
      <c r="BN1171" s="241"/>
      <c r="BO1171" s="241"/>
      <c r="BP1171" s="241"/>
      <c r="BQ1171" s="241"/>
      <c r="BR1171" s="241"/>
      <c r="BS1171" s="241"/>
      <c r="BT1171" s="241"/>
      <c r="BU1171" s="241"/>
      <c r="BV1171" s="241"/>
      <c r="BW1171" s="241"/>
      <c r="BX1171" s="241"/>
      <c r="BY1171" s="241"/>
      <c r="BZ1171" s="241"/>
      <c r="CA1171" s="241"/>
      <c r="CB1171" s="241"/>
      <c r="CC1171" s="241"/>
      <c r="CD1171" s="241"/>
      <c r="CE1171" s="241"/>
      <c r="CF1171" s="241"/>
      <c r="CG1171" s="241"/>
      <c r="CH1171" s="241"/>
      <c r="CI1171" s="241"/>
      <c r="CJ1171" s="241"/>
      <c r="CK1171" s="241"/>
      <c r="CL1171" s="241"/>
      <c r="CM1171" s="241"/>
      <c r="CN1171" s="241"/>
      <c r="CO1171" s="241"/>
      <c r="CP1171" s="241"/>
      <c r="CQ1171" s="241"/>
      <c r="CR1171" s="241"/>
      <c r="CS1171" s="241"/>
      <c r="CT1171" s="241"/>
      <c r="CU1171" s="241"/>
      <c r="CV1171" s="241"/>
      <c r="CW1171" s="241"/>
      <c r="CX1171" s="241"/>
      <c r="CY1171" s="241"/>
      <c r="CZ1171" s="241"/>
      <c r="DA1171" s="241"/>
      <c r="DB1171" s="241"/>
      <c r="DC1171" s="241"/>
      <c r="DD1171" s="241"/>
      <c r="DE1171" s="241"/>
      <c r="DF1171" s="241"/>
      <c r="DG1171" s="241"/>
      <c r="DH1171" s="241"/>
      <c r="DI1171" s="241"/>
      <c r="DJ1171" s="241"/>
      <c r="DK1171" s="241"/>
      <c r="DL1171" s="241"/>
      <c r="DM1171" s="241"/>
      <c r="DN1171" s="241"/>
      <c r="DO1171" s="241"/>
      <c r="DP1171" s="241"/>
      <c r="DQ1171" s="241"/>
      <c r="DR1171" s="241"/>
      <c r="DS1171" s="241"/>
      <c r="DT1171" s="241"/>
      <c r="DU1171" s="241"/>
      <c r="DV1171" s="241"/>
      <c r="DW1171" s="241"/>
      <c r="DX1171" s="241"/>
      <c r="DY1171" s="241"/>
      <c r="DZ1171" s="241"/>
      <c r="EA1171" s="241"/>
      <c r="EB1171" s="241"/>
      <c r="EC1171" s="241"/>
      <c r="ED1171" s="241"/>
      <c r="EE1171" s="241"/>
      <c r="EF1171" s="241"/>
      <c r="EG1171" s="241"/>
      <c r="EH1171" s="241"/>
      <c r="EI1171" s="241"/>
      <c r="EJ1171" s="241"/>
      <c r="EK1171" s="241"/>
      <c r="EL1171" s="241"/>
      <c r="EM1171" s="241"/>
      <c r="EN1171" s="241"/>
      <c r="EO1171" s="241"/>
      <c r="EP1171" s="241"/>
      <c r="EQ1171" s="241"/>
      <c r="ER1171" s="241"/>
      <c r="ES1171" s="241"/>
      <c r="ET1171" s="241"/>
      <c r="EU1171" s="241"/>
      <c r="EV1171" s="241"/>
      <c r="EW1171" s="241"/>
      <c r="EX1171" s="241"/>
      <c r="EY1171" s="241"/>
      <c r="EZ1171" s="241"/>
      <c r="FA1171" s="241"/>
      <c r="FB1171" s="241"/>
      <c r="FC1171" s="241"/>
      <c r="FD1171" s="241"/>
      <c r="FE1171" s="241"/>
      <c r="FF1171" s="241"/>
      <c r="FG1171" s="241"/>
      <c r="FH1171" s="241"/>
      <c r="FI1171" s="241"/>
      <c r="FJ1171" s="241"/>
      <c r="FK1171" s="241"/>
      <c r="FL1171" s="241"/>
      <c r="FM1171" s="241"/>
      <c r="FN1171" s="241"/>
      <c r="FO1171" s="241"/>
      <c r="FP1171" s="241"/>
      <c r="FQ1171" s="241"/>
      <c r="FR1171" s="241"/>
      <c r="FS1171" s="241"/>
      <c r="FT1171" s="241"/>
      <c r="FU1171" s="241"/>
      <c r="FV1171" s="241"/>
      <c r="FW1171" s="241"/>
      <c r="FX1171" s="241"/>
      <c r="FY1171" s="241"/>
      <c r="FZ1171" s="241"/>
      <c r="GA1171" s="241"/>
      <c r="GB1171" s="241"/>
      <c r="GC1171" s="241"/>
      <c r="GD1171" s="241"/>
      <c r="GE1171" s="241"/>
      <c r="GF1171" s="241"/>
      <c r="GG1171" s="241"/>
      <c r="GH1171" s="241"/>
      <c r="GI1171" s="241"/>
      <c r="GJ1171" s="241"/>
      <c r="GK1171" s="241"/>
      <c r="GL1171" s="241"/>
      <c r="GM1171" s="241"/>
      <c r="GN1171" s="241"/>
      <c r="GO1171" s="241"/>
      <c r="GP1171" s="241"/>
      <c r="GQ1171" s="241"/>
      <c r="GR1171" s="241"/>
      <c r="GS1171" s="241"/>
      <c r="GT1171" s="241"/>
      <c r="GU1171" s="241"/>
      <c r="GV1171" s="241"/>
      <c r="GW1171" s="241"/>
      <c r="GX1171" s="241"/>
      <c r="GY1171" s="241"/>
      <c r="GZ1171" s="241"/>
      <c r="HA1171" s="241"/>
      <c r="HB1171" s="241"/>
      <c r="HC1171" s="241"/>
      <c r="HD1171" s="241"/>
      <c r="HE1171" s="241"/>
      <c r="HF1171" s="241"/>
      <c r="HG1171" s="241"/>
      <c r="HH1171" s="241"/>
      <c r="HI1171" s="241"/>
      <c r="HJ1171" s="241"/>
      <c r="HK1171" s="241"/>
      <c r="HL1171" s="241"/>
      <c r="HM1171" s="241"/>
      <c r="HN1171" s="241"/>
      <c r="HO1171" s="241"/>
    </row>
    <row r="1172" spans="1:223" s="250" customFormat="1" ht="27.6" customHeight="1" x14ac:dyDescent="0.35">
      <c r="A1172" s="241"/>
      <c r="B1172" s="242"/>
      <c r="C1172" s="242"/>
      <c r="D1172" s="242"/>
      <c r="E1172" s="243"/>
      <c r="F1172" s="244"/>
      <c r="G1172" s="245"/>
      <c r="H1172" s="245"/>
      <c r="I1172" s="245"/>
      <c r="J1172" s="295"/>
      <c r="K1172" s="242"/>
      <c r="L1172" s="246"/>
      <c r="M1172" s="246"/>
      <c r="N1172" s="247"/>
      <c r="O1172" s="247"/>
      <c r="P1172" s="248"/>
      <c r="Q1172" s="248"/>
      <c r="R1172" s="295"/>
      <c r="S1172" s="295"/>
      <c r="T1172" s="295"/>
      <c r="V1172" s="251"/>
      <c r="W1172" s="251"/>
      <c r="X1172" s="252"/>
      <c r="Y1172" s="253"/>
      <c r="Z1172" s="254"/>
      <c r="AA1172" s="254"/>
      <c r="AB1172" s="255"/>
      <c r="AC1172" s="255"/>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c r="AX1172" s="241"/>
      <c r="AY1172" s="241"/>
      <c r="AZ1172" s="241"/>
      <c r="BA1172" s="241"/>
      <c r="BB1172" s="241"/>
      <c r="BC1172" s="241"/>
      <c r="BD1172" s="241"/>
      <c r="BE1172" s="241"/>
      <c r="BF1172" s="241"/>
      <c r="BG1172" s="241"/>
      <c r="BH1172" s="241"/>
      <c r="BI1172" s="241"/>
      <c r="BJ1172" s="241"/>
      <c r="BK1172" s="241"/>
      <c r="BL1172" s="241"/>
      <c r="BM1172" s="241"/>
      <c r="BN1172" s="241"/>
      <c r="BO1172" s="241"/>
      <c r="BP1172" s="241"/>
      <c r="BQ1172" s="241"/>
      <c r="BR1172" s="241"/>
      <c r="BS1172" s="241"/>
      <c r="BT1172" s="241"/>
      <c r="BU1172" s="241"/>
      <c r="BV1172" s="241"/>
      <c r="BW1172" s="241"/>
      <c r="BX1172" s="241"/>
      <c r="BY1172" s="241"/>
      <c r="BZ1172" s="241"/>
      <c r="CA1172" s="241"/>
      <c r="CB1172" s="241"/>
      <c r="CC1172" s="241"/>
      <c r="CD1172" s="241"/>
      <c r="CE1172" s="241"/>
      <c r="CF1172" s="241"/>
      <c r="CG1172" s="241"/>
      <c r="CH1172" s="241"/>
      <c r="CI1172" s="241"/>
      <c r="CJ1172" s="241"/>
      <c r="CK1172" s="241"/>
      <c r="CL1172" s="241"/>
      <c r="CM1172" s="241"/>
      <c r="CN1172" s="241"/>
      <c r="CO1172" s="241"/>
      <c r="CP1172" s="241"/>
      <c r="CQ1172" s="241"/>
      <c r="CR1172" s="241"/>
      <c r="CS1172" s="241"/>
      <c r="CT1172" s="241"/>
      <c r="CU1172" s="241"/>
      <c r="CV1172" s="241"/>
      <c r="CW1172" s="241"/>
      <c r="CX1172" s="241"/>
      <c r="CY1172" s="241"/>
      <c r="CZ1172" s="241"/>
      <c r="DA1172" s="241"/>
      <c r="DB1172" s="241"/>
      <c r="DC1172" s="241"/>
      <c r="DD1172" s="241"/>
      <c r="DE1172" s="241"/>
      <c r="DF1172" s="241"/>
      <c r="DG1172" s="241"/>
      <c r="DH1172" s="241"/>
      <c r="DI1172" s="241"/>
      <c r="DJ1172" s="241"/>
      <c r="DK1172" s="241"/>
      <c r="DL1172" s="241"/>
      <c r="DM1172" s="241"/>
      <c r="DN1172" s="241"/>
      <c r="DO1172" s="241"/>
      <c r="DP1172" s="241"/>
      <c r="DQ1172" s="241"/>
      <c r="DR1172" s="241"/>
      <c r="DS1172" s="241"/>
      <c r="DT1172" s="241"/>
      <c r="DU1172" s="241"/>
      <c r="DV1172" s="241"/>
      <c r="DW1172" s="241"/>
      <c r="DX1172" s="241"/>
      <c r="DY1172" s="241"/>
      <c r="DZ1172" s="241"/>
      <c r="EA1172" s="241"/>
      <c r="EB1172" s="241"/>
      <c r="EC1172" s="241"/>
      <c r="ED1172" s="241"/>
      <c r="EE1172" s="241"/>
      <c r="EF1172" s="241"/>
      <c r="EG1172" s="241"/>
      <c r="EH1172" s="241"/>
      <c r="EI1172" s="241"/>
      <c r="EJ1172" s="241"/>
      <c r="EK1172" s="241"/>
      <c r="EL1172" s="241"/>
      <c r="EM1172" s="241"/>
      <c r="EN1172" s="241"/>
      <c r="EO1172" s="241"/>
      <c r="EP1172" s="241"/>
      <c r="EQ1172" s="241"/>
      <c r="ER1172" s="241"/>
      <c r="ES1172" s="241"/>
      <c r="ET1172" s="241"/>
      <c r="EU1172" s="241"/>
      <c r="EV1172" s="241"/>
      <c r="EW1172" s="241"/>
      <c r="EX1172" s="241"/>
      <c r="EY1172" s="241"/>
      <c r="EZ1172" s="241"/>
      <c r="FA1172" s="241"/>
      <c r="FB1172" s="241"/>
      <c r="FC1172" s="241"/>
      <c r="FD1172" s="241"/>
      <c r="FE1172" s="241"/>
      <c r="FF1172" s="241"/>
      <c r="FG1172" s="241"/>
      <c r="FH1172" s="241"/>
      <c r="FI1172" s="241"/>
      <c r="FJ1172" s="241"/>
      <c r="FK1172" s="241"/>
      <c r="FL1172" s="241"/>
      <c r="FM1172" s="241"/>
      <c r="FN1172" s="241"/>
      <c r="FO1172" s="241"/>
      <c r="FP1172" s="241"/>
      <c r="FQ1172" s="241"/>
      <c r="FR1172" s="241"/>
      <c r="FS1172" s="241"/>
      <c r="FT1172" s="241"/>
      <c r="FU1172" s="241"/>
      <c r="FV1172" s="241"/>
      <c r="FW1172" s="241"/>
      <c r="FX1172" s="241"/>
      <c r="FY1172" s="241"/>
      <c r="FZ1172" s="241"/>
      <c r="GA1172" s="241"/>
      <c r="GB1172" s="241"/>
      <c r="GC1172" s="241"/>
      <c r="GD1172" s="241"/>
      <c r="GE1172" s="241"/>
      <c r="GF1172" s="241"/>
      <c r="GG1172" s="241"/>
      <c r="GH1172" s="241"/>
      <c r="GI1172" s="241"/>
      <c r="GJ1172" s="241"/>
      <c r="GK1172" s="241"/>
      <c r="GL1172" s="241"/>
      <c r="GM1172" s="241"/>
      <c r="GN1172" s="241"/>
      <c r="GO1172" s="241"/>
      <c r="GP1172" s="241"/>
      <c r="GQ1172" s="241"/>
      <c r="GR1172" s="241"/>
      <c r="GS1172" s="241"/>
      <c r="GT1172" s="241"/>
      <c r="GU1172" s="241"/>
      <c r="GV1172" s="241"/>
      <c r="GW1172" s="241"/>
      <c r="GX1172" s="241"/>
      <c r="GY1172" s="241"/>
      <c r="GZ1172" s="241"/>
      <c r="HA1172" s="241"/>
      <c r="HB1172" s="241"/>
      <c r="HC1172" s="241"/>
      <c r="HD1172" s="241"/>
      <c r="HE1172" s="241"/>
      <c r="HF1172" s="241"/>
      <c r="HG1172" s="241"/>
      <c r="HH1172" s="241"/>
      <c r="HI1172" s="241"/>
      <c r="HJ1172" s="241"/>
      <c r="HK1172" s="241"/>
      <c r="HL1172" s="241"/>
      <c r="HM1172" s="241"/>
      <c r="HN1172" s="241"/>
      <c r="HO1172" s="241"/>
    </row>
    <row r="1173" spans="1:223" s="250" customFormat="1" ht="27.6" customHeight="1" x14ac:dyDescent="0.35">
      <c r="A1173" s="241"/>
      <c r="B1173" s="242"/>
      <c r="C1173" s="242"/>
      <c r="D1173" s="242"/>
      <c r="E1173" s="243"/>
      <c r="F1173" s="244"/>
      <c r="G1173" s="245"/>
      <c r="H1173" s="245"/>
      <c r="I1173" s="245"/>
      <c r="J1173" s="295"/>
      <c r="K1173" s="242"/>
      <c r="L1173" s="246"/>
      <c r="M1173" s="246"/>
      <c r="N1173" s="247"/>
      <c r="O1173" s="247"/>
      <c r="P1173" s="248"/>
      <c r="Q1173" s="248"/>
      <c r="R1173" s="295"/>
      <c r="S1173" s="295"/>
      <c r="T1173" s="295"/>
      <c r="V1173" s="251"/>
      <c r="W1173" s="251"/>
      <c r="X1173" s="252"/>
      <c r="Y1173" s="253"/>
      <c r="Z1173" s="254"/>
      <c r="AA1173" s="254"/>
      <c r="AB1173" s="255"/>
      <c r="AC1173" s="255"/>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c r="AX1173" s="241"/>
      <c r="AY1173" s="241"/>
      <c r="AZ1173" s="241"/>
      <c r="BA1173" s="241"/>
      <c r="BB1173" s="241"/>
      <c r="BC1173" s="241"/>
      <c r="BD1173" s="241"/>
      <c r="BE1173" s="241"/>
      <c r="BF1173" s="241"/>
      <c r="BG1173" s="241"/>
      <c r="BH1173" s="241"/>
      <c r="BI1173" s="241"/>
      <c r="BJ1173" s="241"/>
      <c r="BK1173" s="241"/>
      <c r="BL1173" s="241"/>
      <c r="BM1173" s="241"/>
      <c r="BN1173" s="241"/>
      <c r="BO1173" s="241"/>
      <c r="BP1173" s="241"/>
      <c r="BQ1173" s="241"/>
      <c r="BR1173" s="241"/>
      <c r="BS1173" s="241"/>
      <c r="BT1173" s="241"/>
      <c r="BU1173" s="241"/>
      <c r="BV1173" s="241"/>
      <c r="BW1173" s="241"/>
      <c r="BX1173" s="241"/>
      <c r="BY1173" s="241"/>
      <c r="BZ1173" s="241"/>
      <c r="CA1173" s="241"/>
      <c r="CB1173" s="241"/>
      <c r="CC1173" s="241"/>
      <c r="CD1173" s="241"/>
      <c r="CE1173" s="241"/>
      <c r="CF1173" s="241"/>
      <c r="CG1173" s="241"/>
      <c r="CH1173" s="241"/>
      <c r="CI1173" s="241"/>
      <c r="CJ1173" s="241"/>
      <c r="CK1173" s="241"/>
      <c r="CL1173" s="241"/>
      <c r="CM1173" s="241"/>
      <c r="CN1173" s="241"/>
      <c r="CO1173" s="241"/>
      <c r="CP1173" s="241"/>
      <c r="CQ1173" s="241"/>
      <c r="CR1173" s="241"/>
      <c r="CS1173" s="241"/>
      <c r="CT1173" s="241"/>
      <c r="CU1173" s="241"/>
      <c r="CV1173" s="241"/>
      <c r="CW1173" s="241"/>
      <c r="CX1173" s="241"/>
      <c r="CY1173" s="241"/>
      <c r="CZ1173" s="241"/>
      <c r="DA1173" s="241"/>
      <c r="DB1173" s="241"/>
      <c r="DC1173" s="241"/>
      <c r="DD1173" s="241"/>
      <c r="DE1173" s="241"/>
      <c r="DF1173" s="241"/>
      <c r="DG1173" s="241"/>
      <c r="DH1173" s="241"/>
      <c r="DI1173" s="241"/>
      <c r="DJ1173" s="241"/>
      <c r="DK1173" s="241"/>
      <c r="DL1173" s="241"/>
      <c r="DM1173" s="241"/>
      <c r="DN1173" s="241"/>
      <c r="DO1173" s="241"/>
      <c r="DP1173" s="241"/>
      <c r="DQ1173" s="241"/>
      <c r="DR1173" s="241"/>
      <c r="DS1173" s="241"/>
      <c r="DT1173" s="241"/>
      <c r="DU1173" s="241"/>
      <c r="DV1173" s="241"/>
      <c r="DW1173" s="241"/>
      <c r="DX1173" s="241"/>
      <c r="DY1173" s="241"/>
      <c r="DZ1173" s="241"/>
      <c r="EA1173" s="241"/>
      <c r="EB1173" s="241"/>
      <c r="EC1173" s="241"/>
      <c r="ED1173" s="241"/>
      <c r="EE1173" s="241"/>
      <c r="EF1173" s="241"/>
      <c r="EG1173" s="241"/>
      <c r="EH1173" s="241"/>
      <c r="EI1173" s="241"/>
      <c r="EJ1173" s="241"/>
      <c r="EK1173" s="241"/>
      <c r="EL1173" s="241"/>
      <c r="EM1173" s="241"/>
      <c r="EN1173" s="241"/>
      <c r="EO1173" s="241"/>
      <c r="EP1173" s="241"/>
      <c r="EQ1173" s="241"/>
      <c r="ER1173" s="241"/>
      <c r="ES1173" s="241"/>
      <c r="ET1173" s="241"/>
      <c r="EU1173" s="241"/>
      <c r="EV1173" s="241"/>
      <c r="EW1173" s="241"/>
      <c r="EX1173" s="241"/>
      <c r="EY1173" s="241"/>
      <c r="EZ1173" s="241"/>
      <c r="FA1173" s="241"/>
      <c r="FB1173" s="241"/>
      <c r="FC1173" s="241"/>
      <c r="FD1173" s="241"/>
      <c r="FE1173" s="241"/>
      <c r="FF1173" s="241"/>
      <c r="FG1173" s="241"/>
      <c r="FH1173" s="241"/>
      <c r="FI1173" s="241"/>
      <c r="FJ1173" s="241"/>
      <c r="FK1173" s="241"/>
      <c r="FL1173" s="241"/>
      <c r="FM1173" s="241"/>
      <c r="FN1173" s="241"/>
      <c r="FO1173" s="241"/>
      <c r="FP1173" s="241"/>
      <c r="FQ1173" s="241"/>
      <c r="FR1173" s="241"/>
      <c r="FS1173" s="241"/>
      <c r="FT1173" s="241"/>
      <c r="FU1173" s="241"/>
      <c r="FV1173" s="241"/>
      <c r="FW1173" s="241"/>
      <c r="FX1173" s="241"/>
      <c r="FY1173" s="241"/>
      <c r="FZ1173" s="241"/>
      <c r="GA1173" s="241"/>
      <c r="GB1173" s="241"/>
      <c r="GC1173" s="241"/>
      <c r="GD1173" s="241"/>
      <c r="GE1173" s="241"/>
      <c r="GF1173" s="241"/>
      <c r="GG1173" s="241"/>
      <c r="GH1173" s="241"/>
      <c r="GI1173" s="241"/>
      <c r="GJ1173" s="241"/>
      <c r="GK1173" s="241"/>
      <c r="GL1173" s="241"/>
      <c r="GM1173" s="241"/>
      <c r="GN1173" s="241"/>
      <c r="GO1173" s="241"/>
      <c r="GP1173" s="241"/>
      <c r="GQ1173" s="241"/>
      <c r="GR1173" s="241"/>
      <c r="GS1173" s="241"/>
      <c r="GT1173" s="241"/>
      <c r="GU1173" s="241"/>
      <c r="GV1173" s="241"/>
      <c r="GW1173" s="241"/>
      <c r="GX1173" s="241"/>
      <c r="GY1173" s="241"/>
      <c r="GZ1173" s="241"/>
      <c r="HA1173" s="241"/>
      <c r="HB1173" s="241"/>
      <c r="HC1173" s="241"/>
      <c r="HD1173" s="241"/>
      <c r="HE1173" s="241"/>
      <c r="HF1173" s="241"/>
      <c r="HG1173" s="241"/>
      <c r="HH1173" s="241"/>
      <c r="HI1173" s="241"/>
      <c r="HJ1173" s="241"/>
      <c r="HK1173" s="241"/>
      <c r="HL1173" s="241"/>
      <c r="HM1173" s="241"/>
      <c r="HN1173" s="241"/>
      <c r="HO1173" s="241"/>
    </row>
    <row r="1174" spans="1:223" s="250" customFormat="1" ht="27.6" customHeight="1" x14ac:dyDescent="0.35">
      <c r="A1174" s="241"/>
      <c r="B1174" s="242"/>
      <c r="C1174" s="242"/>
      <c r="D1174" s="242"/>
      <c r="E1174" s="243"/>
      <c r="F1174" s="244"/>
      <c r="G1174" s="245"/>
      <c r="H1174" s="245"/>
      <c r="I1174" s="245"/>
      <c r="J1174" s="295"/>
      <c r="K1174" s="242"/>
      <c r="L1174" s="246"/>
      <c r="M1174" s="246"/>
      <c r="N1174" s="247"/>
      <c r="O1174" s="247"/>
      <c r="P1174" s="248"/>
      <c r="Q1174" s="248"/>
      <c r="R1174" s="295"/>
      <c r="S1174" s="295"/>
      <c r="T1174" s="295"/>
      <c r="V1174" s="251"/>
      <c r="W1174" s="251"/>
      <c r="X1174" s="252"/>
      <c r="Y1174" s="253"/>
      <c r="Z1174" s="254"/>
      <c r="AA1174" s="254"/>
      <c r="AB1174" s="255"/>
      <c r="AC1174" s="255"/>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1"/>
      <c r="BD1174" s="241"/>
      <c r="BE1174" s="241"/>
      <c r="BF1174" s="241"/>
      <c r="BG1174" s="241"/>
      <c r="BH1174" s="241"/>
      <c r="BI1174" s="241"/>
      <c r="BJ1174" s="241"/>
      <c r="BK1174" s="241"/>
      <c r="BL1174" s="241"/>
      <c r="BM1174" s="241"/>
      <c r="BN1174" s="241"/>
      <c r="BO1174" s="241"/>
      <c r="BP1174" s="241"/>
      <c r="BQ1174" s="241"/>
      <c r="BR1174" s="241"/>
      <c r="BS1174" s="241"/>
      <c r="BT1174" s="241"/>
      <c r="BU1174" s="241"/>
      <c r="BV1174" s="241"/>
      <c r="BW1174" s="241"/>
      <c r="BX1174" s="241"/>
      <c r="BY1174" s="241"/>
      <c r="BZ1174" s="241"/>
      <c r="CA1174" s="241"/>
      <c r="CB1174" s="241"/>
      <c r="CC1174" s="241"/>
      <c r="CD1174" s="241"/>
      <c r="CE1174" s="241"/>
      <c r="CF1174" s="241"/>
      <c r="CG1174" s="241"/>
      <c r="CH1174" s="241"/>
      <c r="CI1174" s="241"/>
      <c r="CJ1174" s="241"/>
      <c r="CK1174" s="241"/>
      <c r="CL1174" s="241"/>
      <c r="CM1174" s="241"/>
      <c r="CN1174" s="241"/>
      <c r="CO1174" s="241"/>
      <c r="CP1174" s="241"/>
      <c r="CQ1174" s="241"/>
      <c r="CR1174" s="241"/>
      <c r="CS1174" s="241"/>
      <c r="CT1174" s="241"/>
      <c r="CU1174" s="241"/>
      <c r="CV1174" s="241"/>
      <c r="CW1174" s="241"/>
      <c r="CX1174" s="241"/>
      <c r="CY1174" s="241"/>
      <c r="CZ1174" s="241"/>
      <c r="DA1174" s="241"/>
      <c r="DB1174" s="241"/>
      <c r="DC1174" s="241"/>
      <c r="DD1174" s="241"/>
      <c r="DE1174" s="241"/>
      <c r="DF1174" s="241"/>
      <c r="DG1174" s="241"/>
      <c r="DH1174" s="241"/>
      <c r="DI1174" s="241"/>
      <c r="DJ1174" s="241"/>
      <c r="DK1174" s="241"/>
      <c r="DL1174" s="241"/>
      <c r="DM1174" s="241"/>
      <c r="DN1174" s="241"/>
      <c r="DO1174" s="241"/>
      <c r="DP1174" s="241"/>
      <c r="DQ1174" s="241"/>
      <c r="DR1174" s="241"/>
      <c r="DS1174" s="241"/>
      <c r="DT1174" s="241"/>
      <c r="DU1174" s="241"/>
      <c r="DV1174" s="241"/>
      <c r="DW1174" s="241"/>
      <c r="DX1174" s="241"/>
      <c r="DY1174" s="241"/>
      <c r="DZ1174" s="241"/>
      <c r="EA1174" s="241"/>
      <c r="EB1174" s="241"/>
      <c r="EC1174" s="241"/>
      <c r="ED1174" s="241"/>
      <c r="EE1174" s="241"/>
      <c r="EF1174" s="241"/>
      <c r="EG1174" s="241"/>
      <c r="EH1174" s="241"/>
      <c r="EI1174" s="241"/>
      <c r="EJ1174" s="241"/>
      <c r="EK1174" s="241"/>
      <c r="EL1174" s="241"/>
      <c r="EM1174" s="241"/>
      <c r="EN1174" s="241"/>
      <c r="EO1174" s="241"/>
      <c r="EP1174" s="241"/>
      <c r="EQ1174" s="241"/>
      <c r="ER1174" s="241"/>
      <c r="ES1174" s="241"/>
      <c r="ET1174" s="241"/>
      <c r="EU1174" s="241"/>
      <c r="EV1174" s="241"/>
      <c r="EW1174" s="241"/>
      <c r="EX1174" s="241"/>
      <c r="EY1174" s="241"/>
      <c r="EZ1174" s="241"/>
      <c r="FA1174" s="241"/>
      <c r="FB1174" s="241"/>
      <c r="FC1174" s="241"/>
      <c r="FD1174" s="241"/>
      <c r="FE1174" s="241"/>
      <c r="FF1174" s="241"/>
      <c r="FG1174" s="241"/>
      <c r="FH1174" s="241"/>
      <c r="FI1174" s="241"/>
      <c r="FJ1174" s="241"/>
      <c r="FK1174" s="241"/>
      <c r="FL1174" s="241"/>
      <c r="FM1174" s="241"/>
      <c r="FN1174" s="241"/>
      <c r="FO1174" s="241"/>
      <c r="FP1174" s="241"/>
      <c r="FQ1174" s="241"/>
      <c r="FR1174" s="241"/>
      <c r="FS1174" s="241"/>
      <c r="FT1174" s="241"/>
      <c r="FU1174" s="241"/>
      <c r="FV1174" s="241"/>
      <c r="FW1174" s="241"/>
      <c r="FX1174" s="241"/>
      <c r="FY1174" s="241"/>
      <c r="FZ1174" s="241"/>
      <c r="GA1174" s="241"/>
      <c r="GB1174" s="241"/>
      <c r="GC1174" s="241"/>
      <c r="GD1174" s="241"/>
      <c r="GE1174" s="241"/>
      <c r="GF1174" s="241"/>
      <c r="GG1174" s="241"/>
      <c r="GH1174" s="241"/>
      <c r="GI1174" s="241"/>
      <c r="GJ1174" s="241"/>
      <c r="GK1174" s="241"/>
      <c r="GL1174" s="241"/>
      <c r="GM1174" s="241"/>
      <c r="GN1174" s="241"/>
      <c r="GO1174" s="241"/>
      <c r="GP1174" s="241"/>
      <c r="GQ1174" s="241"/>
      <c r="GR1174" s="241"/>
      <c r="GS1174" s="241"/>
      <c r="GT1174" s="241"/>
      <c r="GU1174" s="241"/>
      <c r="GV1174" s="241"/>
      <c r="GW1174" s="241"/>
      <c r="GX1174" s="241"/>
      <c r="GY1174" s="241"/>
      <c r="GZ1174" s="241"/>
      <c r="HA1174" s="241"/>
      <c r="HB1174" s="241"/>
      <c r="HC1174" s="241"/>
      <c r="HD1174" s="241"/>
      <c r="HE1174" s="241"/>
      <c r="HF1174" s="241"/>
      <c r="HG1174" s="241"/>
      <c r="HH1174" s="241"/>
      <c r="HI1174" s="241"/>
      <c r="HJ1174" s="241"/>
      <c r="HK1174" s="241"/>
      <c r="HL1174" s="241"/>
      <c r="HM1174" s="241"/>
      <c r="HN1174" s="241"/>
      <c r="HO1174" s="241"/>
    </row>
    <row r="1175" spans="1:223" s="250" customFormat="1" ht="27.6" customHeight="1" x14ac:dyDescent="0.35">
      <c r="A1175" s="241"/>
      <c r="B1175" s="242"/>
      <c r="C1175" s="242"/>
      <c r="D1175" s="242"/>
      <c r="E1175" s="243"/>
      <c r="F1175" s="244"/>
      <c r="G1175" s="245"/>
      <c r="H1175" s="245"/>
      <c r="I1175" s="245"/>
      <c r="J1175" s="295"/>
      <c r="K1175" s="242"/>
      <c r="L1175" s="246"/>
      <c r="M1175" s="246"/>
      <c r="N1175" s="247"/>
      <c r="O1175" s="247"/>
      <c r="P1175" s="248"/>
      <c r="Q1175" s="248"/>
      <c r="R1175" s="295"/>
      <c r="S1175" s="295"/>
      <c r="T1175" s="295"/>
      <c r="V1175" s="251"/>
      <c r="W1175" s="251"/>
      <c r="X1175" s="252"/>
      <c r="Y1175" s="253"/>
      <c r="Z1175" s="254"/>
      <c r="AA1175" s="254"/>
      <c r="AB1175" s="255"/>
      <c r="AC1175" s="255"/>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c r="AX1175" s="241"/>
      <c r="AY1175" s="241"/>
      <c r="AZ1175" s="241"/>
      <c r="BA1175" s="241"/>
      <c r="BB1175" s="241"/>
      <c r="BC1175" s="241"/>
      <c r="BD1175" s="241"/>
      <c r="BE1175" s="241"/>
      <c r="BF1175" s="241"/>
      <c r="BG1175" s="241"/>
      <c r="BH1175" s="241"/>
      <c r="BI1175" s="241"/>
      <c r="BJ1175" s="241"/>
      <c r="BK1175" s="241"/>
      <c r="BL1175" s="241"/>
      <c r="BM1175" s="241"/>
      <c r="BN1175" s="241"/>
      <c r="BO1175" s="241"/>
      <c r="BP1175" s="241"/>
      <c r="BQ1175" s="241"/>
      <c r="BR1175" s="241"/>
      <c r="BS1175" s="241"/>
      <c r="BT1175" s="241"/>
      <c r="BU1175" s="241"/>
      <c r="BV1175" s="241"/>
      <c r="BW1175" s="241"/>
      <c r="BX1175" s="241"/>
      <c r="BY1175" s="241"/>
      <c r="BZ1175" s="241"/>
      <c r="CA1175" s="241"/>
      <c r="CB1175" s="241"/>
      <c r="CC1175" s="241"/>
      <c r="CD1175" s="241"/>
      <c r="CE1175" s="241"/>
      <c r="CF1175" s="241"/>
      <c r="CG1175" s="241"/>
      <c r="CH1175" s="241"/>
      <c r="CI1175" s="241"/>
      <c r="CJ1175" s="241"/>
      <c r="CK1175" s="241"/>
      <c r="CL1175" s="241"/>
      <c r="CM1175" s="241"/>
      <c r="CN1175" s="241"/>
      <c r="CO1175" s="241"/>
      <c r="CP1175" s="241"/>
      <c r="CQ1175" s="241"/>
      <c r="CR1175" s="241"/>
      <c r="CS1175" s="241"/>
      <c r="CT1175" s="241"/>
      <c r="CU1175" s="241"/>
      <c r="CV1175" s="241"/>
      <c r="CW1175" s="241"/>
      <c r="CX1175" s="241"/>
      <c r="CY1175" s="241"/>
      <c r="CZ1175" s="241"/>
      <c r="DA1175" s="241"/>
      <c r="DB1175" s="241"/>
      <c r="DC1175" s="241"/>
      <c r="DD1175" s="241"/>
      <c r="DE1175" s="241"/>
      <c r="DF1175" s="241"/>
      <c r="DG1175" s="241"/>
      <c r="DH1175" s="241"/>
      <c r="DI1175" s="241"/>
      <c r="DJ1175" s="241"/>
      <c r="DK1175" s="241"/>
      <c r="DL1175" s="241"/>
      <c r="DM1175" s="241"/>
      <c r="DN1175" s="241"/>
      <c r="DO1175" s="241"/>
      <c r="DP1175" s="241"/>
      <c r="DQ1175" s="241"/>
      <c r="DR1175" s="241"/>
      <c r="DS1175" s="241"/>
      <c r="DT1175" s="241"/>
      <c r="DU1175" s="241"/>
      <c r="DV1175" s="241"/>
      <c r="DW1175" s="241"/>
      <c r="DX1175" s="241"/>
      <c r="DY1175" s="241"/>
      <c r="DZ1175" s="241"/>
      <c r="EA1175" s="241"/>
      <c r="EB1175" s="241"/>
      <c r="EC1175" s="241"/>
      <c r="ED1175" s="241"/>
      <c r="EE1175" s="241"/>
      <c r="EF1175" s="241"/>
      <c r="EG1175" s="241"/>
      <c r="EH1175" s="241"/>
      <c r="EI1175" s="241"/>
      <c r="EJ1175" s="241"/>
      <c r="EK1175" s="241"/>
      <c r="EL1175" s="241"/>
      <c r="EM1175" s="241"/>
      <c r="EN1175" s="241"/>
      <c r="EO1175" s="241"/>
      <c r="EP1175" s="241"/>
      <c r="EQ1175" s="241"/>
      <c r="ER1175" s="241"/>
      <c r="ES1175" s="241"/>
      <c r="ET1175" s="241"/>
      <c r="EU1175" s="241"/>
      <c r="EV1175" s="241"/>
      <c r="EW1175" s="241"/>
      <c r="EX1175" s="241"/>
      <c r="EY1175" s="241"/>
      <c r="EZ1175" s="241"/>
      <c r="FA1175" s="241"/>
      <c r="FB1175" s="241"/>
      <c r="FC1175" s="241"/>
      <c r="FD1175" s="241"/>
      <c r="FE1175" s="241"/>
      <c r="FF1175" s="241"/>
      <c r="FG1175" s="241"/>
      <c r="FH1175" s="241"/>
      <c r="FI1175" s="241"/>
      <c r="FJ1175" s="241"/>
      <c r="FK1175" s="241"/>
      <c r="FL1175" s="241"/>
      <c r="FM1175" s="241"/>
      <c r="FN1175" s="241"/>
      <c r="FO1175" s="241"/>
      <c r="FP1175" s="241"/>
      <c r="FQ1175" s="241"/>
      <c r="FR1175" s="241"/>
      <c r="FS1175" s="241"/>
      <c r="FT1175" s="241"/>
      <c r="FU1175" s="241"/>
      <c r="FV1175" s="241"/>
      <c r="FW1175" s="241"/>
      <c r="FX1175" s="241"/>
      <c r="FY1175" s="241"/>
      <c r="FZ1175" s="241"/>
      <c r="GA1175" s="241"/>
      <c r="GB1175" s="241"/>
      <c r="GC1175" s="241"/>
      <c r="GD1175" s="241"/>
      <c r="GE1175" s="241"/>
      <c r="GF1175" s="241"/>
      <c r="GG1175" s="241"/>
      <c r="GH1175" s="241"/>
      <c r="GI1175" s="241"/>
      <c r="GJ1175" s="241"/>
      <c r="GK1175" s="241"/>
      <c r="GL1175" s="241"/>
      <c r="GM1175" s="241"/>
      <c r="GN1175" s="241"/>
      <c r="GO1175" s="241"/>
      <c r="GP1175" s="241"/>
      <c r="GQ1175" s="241"/>
      <c r="GR1175" s="241"/>
      <c r="GS1175" s="241"/>
      <c r="GT1175" s="241"/>
      <c r="GU1175" s="241"/>
      <c r="GV1175" s="241"/>
      <c r="GW1175" s="241"/>
      <c r="GX1175" s="241"/>
      <c r="GY1175" s="241"/>
      <c r="GZ1175" s="241"/>
      <c r="HA1175" s="241"/>
      <c r="HB1175" s="241"/>
      <c r="HC1175" s="241"/>
      <c r="HD1175" s="241"/>
      <c r="HE1175" s="241"/>
      <c r="HF1175" s="241"/>
      <c r="HG1175" s="241"/>
      <c r="HH1175" s="241"/>
      <c r="HI1175" s="241"/>
      <c r="HJ1175" s="241"/>
      <c r="HK1175" s="241"/>
      <c r="HL1175" s="241"/>
      <c r="HM1175" s="241"/>
      <c r="HN1175" s="241"/>
      <c r="HO1175" s="241"/>
    </row>
    <row r="1176" spans="1:223" s="250" customFormat="1" ht="27.6" customHeight="1" x14ac:dyDescent="0.35">
      <c r="A1176" s="241"/>
      <c r="B1176" s="242"/>
      <c r="C1176" s="242"/>
      <c r="D1176" s="242"/>
      <c r="E1176" s="243"/>
      <c r="F1176" s="244"/>
      <c r="G1176" s="245"/>
      <c r="H1176" s="245"/>
      <c r="I1176" s="245"/>
      <c r="J1176" s="295"/>
      <c r="K1176" s="242"/>
      <c r="L1176" s="246"/>
      <c r="M1176" s="246"/>
      <c r="N1176" s="247"/>
      <c r="O1176" s="247"/>
      <c r="P1176" s="248"/>
      <c r="Q1176" s="248"/>
      <c r="R1176" s="295"/>
      <c r="S1176" s="295"/>
      <c r="T1176" s="295"/>
      <c r="V1176" s="251"/>
      <c r="W1176" s="251"/>
      <c r="X1176" s="252"/>
      <c r="Y1176" s="253"/>
      <c r="Z1176" s="254"/>
      <c r="AA1176" s="254"/>
      <c r="AB1176" s="255"/>
      <c r="AC1176" s="255"/>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c r="AX1176" s="241"/>
      <c r="AY1176" s="241"/>
      <c r="AZ1176" s="241"/>
      <c r="BA1176" s="241"/>
      <c r="BB1176" s="241"/>
      <c r="BC1176" s="241"/>
      <c r="BD1176" s="241"/>
      <c r="BE1176" s="241"/>
      <c r="BF1176" s="241"/>
      <c r="BG1176" s="241"/>
      <c r="BH1176" s="241"/>
      <c r="BI1176" s="241"/>
      <c r="BJ1176" s="241"/>
      <c r="BK1176" s="241"/>
      <c r="BL1176" s="241"/>
      <c r="BM1176" s="241"/>
      <c r="BN1176" s="241"/>
      <c r="BO1176" s="241"/>
      <c r="BP1176" s="241"/>
      <c r="BQ1176" s="241"/>
      <c r="BR1176" s="241"/>
      <c r="BS1176" s="241"/>
      <c r="BT1176" s="241"/>
      <c r="BU1176" s="241"/>
      <c r="BV1176" s="241"/>
      <c r="BW1176" s="241"/>
      <c r="BX1176" s="241"/>
      <c r="BY1176" s="241"/>
      <c r="BZ1176" s="241"/>
      <c r="CA1176" s="241"/>
      <c r="CB1176" s="241"/>
      <c r="CC1176" s="241"/>
      <c r="CD1176" s="241"/>
      <c r="CE1176" s="241"/>
      <c r="CF1176" s="241"/>
      <c r="CG1176" s="241"/>
      <c r="CH1176" s="241"/>
      <c r="CI1176" s="241"/>
      <c r="CJ1176" s="241"/>
      <c r="CK1176" s="241"/>
      <c r="CL1176" s="241"/>
      <c r="CM1176" s="241"/>
      <c r="CN1176" s="241"/>
      <c r="CO1176" s="241"/>
      <c r="CP1176" s="241"/>
      <c r="CQ1176" s="241"/>
      <c r="CR1176" s="241"/>
      <c r="CS1176" s="241"/>
      <c r="CT1176" s="241"/>
      <c r="CU1176" s="241"/>
      <c r="CV1176" s="241"/>
      <c r="CW1176" s="241"/>
      <c r="CX1176" s="241"/>
      <c r="CY1176" s="241"/>
      <c r="CZ1176" s="241"/>
      <c r="DA1176" s="241"/>
      <c r="DB1176" s="241"/>
      <c r="DC1176" s="241"/>
      <c r="DD1176" s="241"/>
      <c r="DE1176" s="241"/>
      <c r="DF1176" s="241"/>
      <c r="DG1176" s="241"/>
      <c r="DH1176" s="241"/>
      <c r="DI1176" s="241"/>
      <c r="DJ1176" s="241"/>
      <c r="DK1176" s="241"/>
      <c r="DL1176" s="241"/>
      <c r="DM1176" s="241"/>
      <c r="DN1176" s="241"/>
      <c r="DO1176" s="241"/>
      <c r="DP1176" s="241"/>
      <c r="DQ1176" s="241"/>
      <c r="DR1176" s="241"/>
      <c r="DS1176" s="241"/>
      <c r="DT1176" s="241"/>
      <c r="DU1176" s="241"/>
      <c r="DV1176" s="241"/>
      <c r="DW1176" s="241"/>
      <c r="DX1176" s="241"/>
      <c r="DY1176" s="241"/>
      <c r="DZ1176" s="241"/>
      <c r="EA1176" s="241"/>
      <c r="EB1176" s="241"/>
      <c r="EC1176" s="241"/>
      <c r="ED1176" s="241"/>
      <c r="EE1176" s="241"/>
      <c r="EF1176" s="241"/>
      <c r="EG1176" s="241"/>
      <c r="EH1176" s="241"/>
      <c r="EI1176" s="241"/>
      <c r="EJ1176" s="241"/>
      <c r="EK1176" s="241"/>
      <c r="EL1176" s="241"/>
      <c r="EM1176" s="241"/>
      <c r="EN1176" s="241"/>
      <c r="EO1176" s="241"/>
      <c r="EP1176" s="241"/>
      <c r="EQ1176" s="241"/>
      <c r="ER1176" s="241"/>
      <c r="ES1176" s="241"/>
      <c r="ET1176" s="241"/>
      <c r="EU1176" s="241"/>
      <c r="EV1176" s="241"/>
      <c r="EW1176" s="241"/>
      <c r="EX1176" s="241"/>
      <c r="EY1176" s="241"/>
      <c r="EZ1176" s="241"/>
      <c r="FA1176" s="241"/>
      <c r="FB1176" s="241"/>
      <c r="FC1176" s="241"/>
      <c r="FD1176" s="241"/>
      <c r="FE1176" s="241"/>
      <c r="FF1176" s="241"/>
      <c r="FG1176" s="241"/>
      <c r="FH1176" s="241"/>
      <c r="FI1176" s="241"/>
      <c r="FJ1176" s="241"/>
      <c r="FK1176" s="241"/>
      <c r="FL1176" s="241"/>
      <c r="FM1176" s="241"/>
      <c r="FN1176" s="241"/>
      <c r="FO1176" s="241"/>
      <c r="FP1176" s="241"/>
      <c r="FQ1176" s="241"/>
      <c r="FR1176" s="241"/>
      <c r="FS1176" s="241"/>
      <c r="FT1176" s="241"/>
      <c r="FU1176" s="241"/>
      <c r="FV1176" s="241"/>
      <c r="FW1176" s="241"/>
      <c r="FX1176" s="241"/>
      <c r="FY1176" s="241"/>
      <c r="FZ1176" s="241"/>
      <c r="GA1176" s="241"/>
      <c r="GB1176" s="241"/>
      <c r="GC1176" s="241"/>
      <c r="GD1176" s="241"/>
      <c r="GE1176" s="241"/>
      <c r="GF1176" s="241"/>
      <c r="GG1176" s="241"/>
      <c r="GH1176" s="241"/>
      <c r="GI1176" s="241"/>
      <c r="GJ1176" s="241"/>
      <c r="GK1176" s="241"/>
      <c r="GL1176" s="241"/>
      <c r="GM1176" s="241"/>
      <c r="GN1176" s="241"/>
      <c r="GO1176" s="241"/>
      <c r="GP1176" s="241"/>
      <c r="GQ1176" s="241"/>
      <c r="GR1176" s="241"/>
      <c r="GS1176" s="241"/>
      <c r="GT1176" s="241"/>
      <c r="GU1176" s="241"/>
      <c r="GV1176" s="241"/>
      <c r="GW1176" s="241"/>
      <c r="GX1176" s="241"/>
      <c r="GY1176" s="241"/>
      <c r="GZ1176" s="241"/>
      <c r="HA1176" s="241"/>
      <c r="HB1176" s="241"/>
      <c r="HC1176" s="241"/>
      <c r="HD1176" s="241"/>
      <c r="HE1176" s="241"/>
      <c r="HF1176" s="241"/>
      <c r="HG1176" s="241"/>
      <c r="HH1176" s="241"/>
      <c r="HI1176" s="241"/>
      <c r="HJ1176" s="241"/>
      <c r="HK1176" s="241"/>
      <c r="HL1176" s="241"/>
      <c r="HM1176" s="241"/>
      <c r="HN1176" s="241"/>
      <c r="HO1176" s="241"/>
    </row>
    <row r="1177" spans="1:223" s="250" customFormat="1" ht="27.6" customHeight="1" x14ac:dyDescent="0.35">
      <c r="A1177" s="241"/>
      <c r="B1177" s="242"/>
      <c r="C1177" s="242"/>
      <c r="D1177" s="242"/>
      <c r="E1177" s="243"/>
      <c r="F1177" s="244"/>
      <c r="G1177" s="245"/>
      <c r="H1177" s="245"/>
      <c r="I1177" s="245"/>
      <c r="J1177" s="295"/>
      <c r="K1177" s="242"/>
      <c r="L1177" s="246"/>
      <c r="M1177" s="246"/>
      <c r="N1177" s="247"/>
      <c r="O1177" s="247"/>
      <c r="P1177" s="248"/>
      <c r="Q1177" s="248"/>
      <c r="R1177" s="295"/>
      <c r="S1177" s="295"/>
      <c r="T1177" s="295"/>
      <c r="V1177" s="251"/>
      <c r="W1177" s="251"/>
      <c r="X1177" s="252"/>
      <c r="Y1177" s="253"/>
      <c r="Z1177" s="254"/>
      <c r="AA1177" s="254"/>
      <c r="AB1177" s="255"/>
      <c r="AC1177" s="255"/>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c r="AX1177" s="241"/>
      <c r="AY1177" s="241"/>
      <c r="AZ1177" s="241"/>
      <c r="BA1177" s="241"/>
      <c r="BB1177" s="241"/>
      <c r="BC1177" s="241"/>
      <c r="BD1177" s="241"/>
      <c r="BE1177" s="241"/>
      <c r="BF1177" s="241"/>
      <c r="BG1177" s="241"/>
      <c r="BH1177" s="241"/>
      <c r="BI1177" s="241"/>
      <c r="BJ1177" s="241"/>
      <c r="BK1177" s="241"/>
      <c r="BL1177" s="241"/>
      <c r="BM1177" s="241"/>
      <c r="BN1177" s="241"/>
      <c r="BO1177" s="241"/>
      <c r="BP1177" s="241"/>
      <c r="BQ1177" s="241"/>
      <c r="BR1177" s="241"/>
      <c r="BS1177" s="241"/>
      <c r="BT1177" s="241"/>
      <c r="BU1177" s="241"/>
      <c r="BV1177" s="241"/>
      <c r="BW1177" s="241"/>
      <c r="BX1177" s="241"/>
      <c r="BY1177" s="241"/>
      <c r="BZ1177" s="241"/>
      <c r="CA1177" s="241"/>
      <c r="CB1177" s="241"/>
      <c r="CC1177" s="241"/>
      <c r="CD1177" s="241"/>
      <c r="CE1177" s="241"/>
      <c r="CF1177" s="241"/>
      <c r="CG1177" s="241"/>
      <c r="CH1177" s="241"/>
      <c r="CI1177" s="241"/>
      <c r="CJ1177" s="241"/>
      <c r="CK1177" s="241"/>
      <c r="CL1177" s="241"/>
      <c r="CM1177" s="241"/>
      <c r="CN1177" s="241"/>
      <c r="CO1177" s="241"/>
      <c r="CP1177" s="241"/>
      <c r="CQ1177" s="241"/>
      <c r="CR1177" s="241"/>
      <c r="CS1177" s="241"/>
      <c r="CT1177" s="241"/>
      <c r="CU1177" s="241"/>
      <c r="CV1177" s="241"/>
      <c r="CW1177" s="241"/>
      <c r="CX1177" s="241"/>
      <c r="CY1177" s="241"/>
      <c r="CZ1177" s="241"/>
      <c r="DA1177" s="241"/>
      <c r="DB1177" s="241"/>
      <c r="DC1177" s="241"/>
      <c r="DD1177" s="241"/>
      <c r="DE1177" s="241"/>
      <c r="DF1177" s="241"/>
      <c r="DG1177" s="241"/>
      <c r="DH1177" s="241"/>
      <c r="DI1177" s="241"/>
      <c r="DJ1177" s="241"/>
      <c r="DK1177" s="241"/>
      <c r="DL1177" s="241"/>
      <c r="DM1177" s="241"/>
      <c r="DN1177" s="241"/>
      <c r="DO1177" s="241"/>
      <c r="DP1177" s="241"/>
      <c r="DQ1177" s="241"/>
      <c r="DR1177" s="241"/>
      <c r="DS1177" s="241"/>
      <c r="DT1177" s="241"/>
      <c r="DU1177" s="241"/>
      <c r="DV1177" s="241"/>
      <c r="DW1177" s="241"/>
      <c r="DX1177" s="241"/>
      <c r="DY1177" s="241"/>
      <c r="DZ1177" s="241"/>
      <c r="EA1177" s="241"/>
      <c r="EB1177" s="241"/>
      <c r="EC1177" s="241"/>
      <c r="ED1177" s="241"/>
      <c r="EE1177" s="241"/>
      <c r="EF1177" s="241"/>
      <c r="EG1177" s="241"/>
      <c r="EH1177" s="241"/>
      <c r="EI1177" s="241"/>
      <c r="EJ1177" s="241"/>
      <c r="EK1177" s="241"/>
      <c r="EL1177" s="241"/>
      <c r="EM1177" s="241"/>
      <c r="EN1177" s="241"/>
      <c r="EO1177" s="241"/>
      <c r="EP1177" s="241"/>
      <c r="EQ1177" s="241"/>
      <c r="ER1177" s="241"/>
      <c r="ES1177" s="241"/>
      <c r="ET1177" s="241"/>
      <c r="EU1177" s="241"/>
      <c r="EV1177" s="241"/>
      <c r="EW1177" s="241"/>
      <c r="EX1177" s="241"/>
      <c r="EY1177" s="241"/>
      <c r="EZ1177" s="241"/>
      <c r="FA1177" s="241"/>
      <c r="FB1177" s="241"/>
      <c r="FC1177" s="241"/>
      <c r="FD1177" s="241"/>
      <c r="FE1177" s="241"/>
      <c r="FF1177" s="241"/>
      <c r="FG1177" s="241"/>
      <c r="FH1177" s="241"/>
      <c r="FI1177" s="241"/>
      <c r="FJ1177" s="241"/>
      <c r="FK1177" s="241"/>
      <c r="FL1177" s="241"/>
      <c r="FM1177" s="241"/>
      <c r="FN1177" s="241"/>
      <c r="FO1177" s="241"/>
      <c r="FP1177" s="241"/>
      <c r="FQ1177" s="241"/>
      <c r="FR1177" s="241"/>
      <c r="FS1177" s="241"/>
      <c r="FT1177" s="241"/>
      <c r="FU1177" s="241"/>
      <c r="FV1177" s="241"/>
      <c r="FW1177" s="241"/>
      <c r="FX1177" s="241"/>
      <c r="FY1177" s="241"/>
      <c r="FZ1177" s="241"/>
      <c r="GA1177" s="241"/>
      <c r="GB1177" s="241"/>
      <c r="GC1177" s="241"/>
      <c r="GD1177" s="241"/>
      <c r="GE1177" s="241"/>
      <c r="GF1177" s="241"/>
      <c r="GG1177" s="241"/>
      <c r="GH1177" s="241"/>
      <c r="GI1177" s="241"/>
      <c r="GJ1177" s="241"/>
      <c r="GK1177" s="241"/>
      <c r="GL1177" s="241"/>
      <c r="GM1177" s="241"/>
      <c r="GN1177" s="241"/>
      <c r="GO1177" s="241"/>
      <c r="GP1177" s="241"/>
      <c r="GQ1177" s="241"/>
      <c r="GR1177" s="241"/>
      <c r="GS1177" s="241"/>
      <c r="GT1177" s="241"/>
      <c r="GU1177" s="241"/>
      <c r="GV1177" s="241"/>
      <c r="GW1177" s="241"/>
      <c r="GX1177" s="241"/>
      <c r="GY1177" s="241"/>
      <c r="GZ1177" s="241"/>
      <c r="HA1177" s="241"/>
      <c r="HB1177" s="241"/>
      <c r="HC1177" s="241"/>
      <c r="HD1177" s="241"/>
      <c r="HE1177" s="241"/>
      <c r="HF1177" s="241"/>
      <c r="HG1177" s="241"/>
      <c r="HH1177" s="241"/>
      <c r="HI1177" s="241"/>
      <c r="HJ1177" s="241"/>
      <c r="HK1177" s="241"/>
      <c r="HL1177" s="241"/>
      <c r="HM1177" s="241"/>
      <c r="HN1177" s="241"/>
      <c r="HO1177" s="241"/>
    </row>
    <row r="1178" spans="1:223" s="250" customFormat="1" ht="27.6" customHeight="1" x14ac:dyDescent="0.35">
      <c r="A1178" s="241"/>
      <c r="B1178" s="242"/>
      <c r="C1178" s="242"/>
      <c r="D1178" s="242"/>
      <c r="E1178" s="243"/>
      <c r="F1178" s="244"/>
      <c r="G1178" s="245"/>
      <c r="H1178" s="245"/>
      <c r="I1178" s="245"/>
      <c r="J1178" s="295"/>
      <c r="K1178" s="242"/>
      <c r="L1178" s="246"/>
      <c r="M1178" s="246"/>
      <c r="N1178" s="247"/>
      <c r="O1178" s="247"/>
      <c r="P1178" s="248"/>
      <c r="Q1178" s="248"/>
      <c r="R1178" s="295"/>
      <c r="S1178" s="295"/>
      <c r="T1178" s="295"/>
      <c r="V1178" s="251"/>
      <c r="W1178" s="251"/>
      <c r="X1178" s="252"/>
      <c r="Y1178" s="253"/>
      <c r="Z1178" s="254"/>
      <c r="AA1178" s="254"/>
      <c r="AB1178" s="255"/>
      <c r="AC1178" s="255"/>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c r="AX1178" s="241"/>
      <c r="AY1178" s="241"/>
      <c r="AZ1178" s="241"/>
      <c r="BA1178" s="241"/>
      <c r="BB1178" s="241"/>
      <c r="BC1178" s="241"/>
      <c r="BD1178" s="241"/>
      <c r="BE1178" s="241"/>
      <c r="BF1178" s="241"/>
      <c r="BG1178" s="241"/>
      <c r="BH1178" s="241"/>
      <c r="BI1178" s="241"/>
      <c r="BJ1178" s="241"/>
      <c r="BK1178" s="241"/>
      <c r="BL1178" s="241"/>
      <c r="BM1178" s="241"/>
      <c r="BN1178" s="241"/>
      <c r="BO1178" s="241"/>
      <c r="BP1178" s="241"/>
      <c r="BQ1178" s="241"/>
      <c r="BR1178" s="241"/>
      <c r="BS1178" s="241"/>
      <c r="BT1178" s="241"/>
      <c r="BU1178" s="241"/>
      <c r="BV1178" s="241"/>
      <c r="BW1178" s="241"/>
      <c r="BX1178" s="241"/>
      <c r="BY1178" s="241"/>
      <c r="BZ1178" s="241"/>
      <c r="CA1178" s="241"/>
      <c r="CB1178" s="241"/>
      <c r="CC1178" s="241"/>
      <c r="CD1178" s="241"/>
      <c r="CE1178" s="241"/>
      <c r="CF1178" s="241"/>
      <c r="CG1178" s="241"/>
      <c r="CH1178" s="241"/>
      <c r="CI1178" s="241"/>
      <c r="CJ1178" s="241"/>
      <c r="CK1178" s="241"/>
      <c r="CL1178" s="241"/>
      <c r="CM1178" s="241"/>
      <c r="CN1178" s="241"/>
      <c r="CO1178" s="241"/>
      <c r="CP1178" s="241"/>
      <c r="CQ1178" s="241"/>
      <c r="CR1178" s="241"/>
      <c r="CS1178" s="241"/>
      <c r="CT1178" s="241"/>
      <c r="CU1178" s="241"/>
      <c r="CV1178" s="241"/>
      <c r="CW1178" s="241"/>
      <c r="CX1178" s="241"/>
      <c r="CY1178" s="241"/>
      <c r="CZ1178" s="241"/>
      <c r="DA1178" s="241"/>
      <c r="DB1178" s="241"/>
      <c r="DC1178" s="241"/>
      <c r="DD1178" s="241"/>
      <c r="DE1178" s="241"/>
      <c r="DF1178" s="241"/>
      <c r="DG1178" s="241"/>
      <c r="DH1178" s="241"/>
      <c r="DI1178" s="241"/>
      <c r="DJ1178" s="241"/>
      <c r="DK1178" s="241"/>
      <c r="DL1178" s="241"/>
      <c r="DM1178" s="241"/>
      <c r="DN1178" s="241"/>
      <c r="DO1178" s="241"/>
      <c r="DP1178" s="241"/>
      <c r="DQ1178" s="241"/>
      <c r="DR1178" s="241"/>
      <c r="DS1178" s="241"/>
      <c r="DT1178" s="241"/>
      <c r="DU1178" s="241"/>
      <c r="DV1178" s="241"/>
      <c r="DW1178" s="241"/>
      <c r="DX1178" s="241"/>
      <c r="DY1178" s="241"/>
      <c r="DZ1178" s="241"/>
      <c r="EA1178" s="241"/>
      <c r="EB1178" s="241"/>
      <c r="EC1178" s="241"/>
      <c r="ED1178" s="241"/>
      <c r="EE1178" s="241"/>
      <c r="EF1178" s="241"/>
      <c r="EG1178" s="241"/>
      <c r="EH1178" s="241"/>
      <c r="EI1178" s="241"/>
      <c r="EJ1178" s="241"/>
      <c r="EK1178" s="241"/>
      <c r="EL1178" s="241"/>
      <c r="EM1178" s="241"/>
      <c r="EN1178" s="241"/>
      <c r="EO1178" s="241"/>
      <c r="EP1178" s="241"/>
      <c r="EQ1178" s="241"/>
      <c r="ER1178" s="241"/>
      <c r="ES1178" s="241"/>
      <c r="ET1178" s="241"/>
      <c r="EU1178" s="241"/>
      <c r="EV1178" s="241"/>
      <c r="EW1178" s="241"/>
      <c r="EX1178" s="241"/>
      <c r="EY1178" s="241"/>
      <c r="EZ1178" s="241"/>
      <c r="FA1178" s="241"/>
      <c r="FB1178" s="241"/>
      <c r="FC1178" s="241"/>
      <c r="FD1178" s="241"/>
      <c r="FE1178" s="241"/>
      <c r="FF1178" s="241"/>
      <c r="FG1178" s="241"/>
      <c r="FH1178" s="241"/>
      <c r="FI1178" s="241"/>
      <c r="FJ1178" s="241"/>
      <c r="FK1178" s="241"/>
      <c r="FL1178" s="241"/>
      <c r="FM1178" s="241"/>
      <c r="FN1178" s="241"/>
      <c r="FO1178" s="241"/>
      <c r="FP1178" s="241"/>
      <c r="FQ1178" s="241"/>
      <c r="FR1178" s="241"/>
      <c r="FS1178" s="241"/>
      <c r="FT1178" s="241"/>
      <c r="FU1178" s="241"/>
      <c r="FV1178" s="241"/>
      <c r="FW1178" s="241"/>
      <c r="FX1178" s="241"/>
      <c r="FY1178" s="241"/>
      <c r="FZ1178" s="241"/>
      <c r="GA1178" s="241"/>
      <c r="GB1178" s="241"/>
      <c r="GC1178" s="241"/>
      <c r="GD1178" s="241"/>
      <c r="GE1178" s="241"/>
      <c r="GF1178" s="241"/>
      <c r="GG1178" s="241"/>
      <c r="GH1178" s="241"/>
      <c r="GI1178" s="241"/>
      <c r="GJ1178" s="241"/>
      <c r="GK1178" s="241"/>
      <c r="GL1178" s="241"/>
      <c r="GM1178" s="241"/>
      <c r="GN1178" s="241"/>
      <c r="GO1178" s="241"/>
      <c r="GP1178" s="241"/>
      <c r="GQ1178" s="241"/>
      <c r="GR1178" s="241"/>
      <c r="GS1178" s="241"/>
      <c r="GT1178" s="241"/>
      <c r="GU1178" s="241"/>
      <c r="GV1178" s="241"/>
      <c r="GW1178" s="241"/>
      <c r="GX1178" s="241"/>
      <c r="GY1178" s="241"/>
      <c r="GZ1178" s="241"/>
      <c r="HA1178" s="241"/>
      <c r="HB1178" s="241"/>
      <c r="HC1178" s="241"/>
      <c r="HD1178" s="241"/>
      <c r="HE1178" s="241"/>
      <c r="HF1178" s="241"/>
      <c r="HG1178" s="241"/>
      <c r="HH1178" s="241"/>
      <c r="HI1178" s="241"/>
      <c r="HJ1178" s="241"/>
      <c r="HK1178" s="241"/>
      <c r="HL1178" s="241"/>
      <c r="HM1178" s="241"/>
      <c r="HN1178" s="241"/>
      <c r="HO1178" s="241"/>
    </row>
    <row r="1179" spans="1:223" s="250" customFormat="1" ht="27.6" customHeight="1" x14ac:dyDescent="0.35">
      <c r="A1179" s="241"/>
      <c r="B1179" s="242"/>
      <c r="C1179" s="242"/>
      <c r="D1179" s="242"/>
      <c r="E1179" s="243"/>
      <c r="F1179" s="244"/>
      <c r="G1179" s="245"/>
      <c r="H1179" s="245"/>
      <c r="I1179" s="245"/>
      <c r="J1179" s="295"/>
      <c r="K1179" s="242"/>
      <c r="L1179" s="246"/>
      <c r="M1179" s="246"/>
      <c r="N1179" s="247"/>
      <c r="O1179" s="247"/>
      <c r="P1179" s="248"/>
      <c r="Q1179" s="248"/>
      <c r="R1179" s="295"/>
      <c r="S1179" s="295"/>
      <c r="T1179" s="295"/>
      <c r="V1179" s="251"/>
      <c r="W1179" s="251"/>
      <c r="X1179" s="252"/>
      <c r="Y1179" s="253"/>
      <c r="Z1179" s="254"/>
      <c r="AA1179" s="254"/>
      <c r="AB1179" s="255"/>
      <c r="AC1179" s="255"/>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c r="AX1179" s="241"/>
      <c r="AY1179" s="241"/>
      <c r="AZ1179" s="241"/>
      <c r="BA1179" s="241"/>
      <c r="BB1179" s="241"/>
      <c r="BC1179" s="241"/>
      <c r="BD1179" s="241"/>
      <c r="BE1179" s="241"/>
      <c r="BF1179" s="241"/>
      <c r="BG1179" s="241"/>
      <c r="BH1179" s="241"/>
      <c r="BI1179" s="241"/>
      <c r="BJ1179" s="241"/>
      <c r="BK1179" s="241"/>
      <c r="BL1179" s="241"/>
      <c r="BM1179" s="241"/>
      <c r="BN1179" s="241"/>
      <c r="BO1179" s="241"/>
      <c r="BP1179" s="241"/>
      <c r="BQ1179" s="241"/>
      <c r="BR1179" s="241"/>
      <c r="BS1179" s="241"/>
      <c r="BT1179" s="241"/>
      <c r="BU1179" s="241"/>
      <c r="BV1179" s="241"/>
      <c r="BW1179" s="241"/>
      <c r="BX1179" s="241"/>
      <c r="BY1179" s="241"/>
      <c r="BZ1179" s="241"/>
      <c r="CA1179" s="241"/>
      <c r="CB1179" s="241"/>
      <c r="CC1179" s="241"/>
      <c r="CD1179" s="241"/>
      <c r="CE1179" s="241"/>
      <c r="CF1179" s="241"/>
      <c r="CG1179" s="241"/>
      <c r="CH1179" s="241"/>
      <c r="CI1179" s="241"/>
      <c r="CJ1179" s="241"/>
      <c r="CK1179" s="241"/>
      <c r="CL1179" s="241"/>
      <c r="CM1179" s="241"/>
      <c r="CN1179" s="241"/>
      <c r="CO1179" s="241"/>
      <c r="CP1179" s="241"/>
      <c r="CQ1179" s="241"/>
      <c r="CR1179" s="241"/>
      <c r="CS1179" s="241"/>
      <c r="CT1179" s="241"/>
      <c r="CU1179" s="241"/>
      <c r="CV1179" s="241"/>
      <c r="CW1179" s="241"/>
      <c r="CX1179" s="241"/>
      <c r="CY1179" s="241"/>
      <c r="CZ1179" s="241"/>
      <c r="DA1179" s="241"/>
      <c r="DB1179" s="241"/>
      <c r="DC1179" s="241"/>
      <c r="DD1179" s="241"/>
      <c r="DE1179" s="241"/>
      <c r="DF1179" s="241"/>
      <c r="DG1179" s="241"/>
      <c r="DH1179" s="241"/>
      <c r="DI1179" s="241"/>
      <c r="DJ1179" s="241"/>
      <c r="DK1179" s="241"/>
      <c r="DL1179" s="241"/>
      <c r="DM1179" s="241"/>
      <c r="DN1179" s="241"/>
      <c r="DO1179" s="241"/>
      <c r="DP1179" s="241"/>
      <c r="DQ1179" s="241"/>
      <c r="DR1179" s="241"/>
      <c r="DS1179" s="241"/>
      <c r="DT1179" s="241"/>
      <c r="DU1179" s="241"/>
      <c r="DV1179" s="241"/>
      <c r="DW1179" s="241"/>
      <c r="DX1179" s="241"/>
      <c r="DY1179" s="241"/>
      <c r="DZ1179" s="241"/>
      <c r="EA1179" s="241"/>
      <c r="EB1179" s="241"/>
      <c r="EC1179" s="241"/>
      <c r="ED1179" s="241"/>
      <c r="EE1179" s="241"/>
      <c r="EF1179" s="241"/>
      <c r="EG1179" s="241"/>
      <c r="EH1179" s="241"/>
      <c r="EI1179" s="241"/>
      <c r="EJ1179" s="241"/>
      <c r="EK1179" s="241"/>
      <c r="EL1179" s="241"/>
      <c r="EM1179" s="241"/>
      <c r="EN1179" s="241"/>
      <c r="EO1179" s="241"/>
      <c r="EP1179" s="241"/>
      <c r="EQ1179" s="241"/>
      <c r="ER1179" s="241"/>
      <c r="ES1179" s="241"/>
      <c r="ET1179" s="241"/>
      <c r="EU1179" s="241"/>
      <c r="EV1179" s="241"/>
      <c r="EW1179" s="241"/>
      <c r="EX1179" s="241"/>
      <c r="EY1179" s="241"/>
      <c r="EZ1179" s="241"/>
      <c r="FA1179" s="241"/>
      <c r="FB1179" s="241"/>
      <c r="FC1179" s="241"/>
      <c r="FD1179" s="241"/>
      <c r="FE1179" s="241"/>
      <c r="FF1179" s="241"/>
      <c r="FG1179" s="241"/>
      <c r="FH1179" s="241"/>
      <c r="FI1179" s="241"/>
      <c r="FJ1179" s="241"/>
      <c r="FK1179" s="241"/>
      <c r="FL1179" s="241"/>
      <c r="FM1179" s="241"/>
      <c r="FN1179" s="241"/>
      <c r="FO1179" s="241"/>
      <c r="FP1179" s="241"/>
      <c r="FQ1179" s="241"/>
      <c r="FR1179" s="241"/>
      <c r="FS1179" s="241"/>
      <c r="FT1179" s="241"/>
      <c r="FU1179" s="241"/>
      <c r="FV1179" s="241"/>
      <c r="FW1179" s="241"/>
      <c r="FX1179" s="241"/>
      <c r="FY1179" s="241"/>
      <c r="FZ1179" s="241"/>
      <c r="GA1179" s="241"/>
      <c r="GB1179" s="241"/>
      <c r="GC1179" s="241"/>
      <c r="GD1179" s="241"/>
      <c r="GE1179" s="241"/>
      <c r="GF1179" s="241"/>
      <c r="GG1179" s="241"/>
      <c r="GH1179" s="241"/>
      <c r="GI1179" s="241"/>
      <c r="GJ1179" s="241"/>
      <c r="GK1179" s="241"/>
      <c r="GL1179" s="241"/>
      <c r="GM1179" s="241"/>
      <c r="GN1179" s="241"/>
      <c r="GO1179" s="241"/>
      <c r="GP1179" s="241"/>
      <c r="GQ1179" s="241"/>
      <c r="GR1179" s="241"/>
      <c r="GS1179" s="241"/>
      <c r="GT1179" s="241"/>
      <c r="GU1179" s="241"/>
      <c r="GV1179" s="241"/>
      <c r="GW1179" s="241"/>
      <c r="GX1179" s="241"/>
      <c r="GY1179" s="241"/>
      <c r="GZ1179" s="241"/>
      <c r="HA1179" s="241"/>
      <c r="HB1179" s="241"/>
      <c r="HC1179" s="241"/>
      <c r="HD1179" s="241"/>
      <c r="HE1179" s="241"/>
      <c r="HF1179" s="241"/>
      <c r="HG1179" s="241"/>
      <c r="HH1179" s="241"/>
      <c r="HI1179" s="241"/>
      <c r="HJ1179" s="241"/>
      <c r="HK1179" s="241"/>
      <c r="HL1179" s="241"/>
      <c r="HM1179" s="241"/>
      <c r="HN1179" s="241"/>
      <c r="HO1179" s="241"/>
    </row>
    <row r="1180" spans="1:223" s="250" customFormat="1" ht="27.6" customHeight="1" x14ac:dyDescent="0.35">
      <c r="A1180" s="241"/>
      <c r="B1180" s="242"/>
      <c r="C1180" s="242"/>
      <c r="D1180" s="242"/>
      <c r="E1180" s="243"/>
      <c r="F1180" s="244"/>
      <c r="G1180" s="245"/>
      <c r="H1180" s="245"/>
      <c r="I1180" s="245"/>
      <c r="J1180" s="554"/>
      <c r="K1180" s="242"/>
      <c r="L1180" s="246"/>
      <c r="M1180" s="246"/>
      <c r="N1180" s="247"/>
      <c r="O1180" s="247"/>
      <c r="P1180" s="248"/>
      <c r="Q1180" s="248"/>
      <c r="R1180" s="295"/>
      <c r="S1180" s="295"/>
      <c r="T1180" s="295"/>
      <c r="V1180" s="251"/>
      <c r="W1180" s="251"/>
      <c r="X1180" s="252"/>
      <c r="Y1180" s="253"/>
      <c r="Z1180" s="254"/>
      <c r="AA1180" s="254"/>
      <c r="AB1180" s="255"/>
      <c r="AC1180" s="255"/>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c r="AX1180" s="241"/>
      <c r="AY1180" s="241"/>
      <c r="AZ1180" s="241"/>
      <c r="BA1180" s="241"/>
      <c r="BB1180" s="241"/>
      <c r="BC1180" s="241"/>
      <c r="BD1180" s="241"/>
      <c r="BE1180" s="241"/>
      <c r="BF1180" s="241"/>
      <c r="BG1180" s="241"/>
      <c r="BH1180" s="241"/>
      <c r="BI1180" s="241"/>
      <c r="BJ1180" s="241"/>
      <c r="BK1180" s="241"/>
      <c r="BL1180" s="241"/>
      <c r="BM1180" s="241"/>
      <c r="BN1180" s="241"/>
      <c r="BO1180" s="241"/>
      <c r="BP1180" s="241"/>
      <c r="BQ1180" s="241"/>
      <c r="BR1180" s="241"/>
      <c r="BS1180" s="241"/>
      <c r="BT1180" s="241"/>
      <c r="BU1180" s="241"/>
      <c r="BV1180" s="241"/>
      <c r="BW1180" s="241"/>
      <c r="BX1180" s="241"/>
      <c r="BY1180" s="241"/>
      <c r="BZ1180" s="241"/>
      <c r="CA1180" s="241"/>
      <c r="CB1180" s="241"/>
      <c r="CC1180" s="241"/>
      <c r="CD1180" s="241"/>
      <c r="CE1180" s="241"/>
      <c r="CF1180" s="241"/>
      <c r="CG1180" s="241"/>
      <c r="CH1180" s="241"/>
      <c r="CI1180" s="241"/>
      <c r="CJ1180" s="241"/>
      <c r="CK1180" s="241"/>
      <c r="CL1180" s="241"/>
      <c r="CM1180" s="241"/>
      <c r="CN1180" s="241"/>
      <c r="CO1180" s="241"/>
      <c r="CP1180" s="241"/>
      <c r="CQ1180" s="241"/>
      <c r="CR1180" s="241"/>
      <c r="CS1180" s="241"/>
      <c r="CT1180" s="241"/>
      <c r="CU1180" s="241"/>
      <c r="CV1180" s="241"/>
      <c r="CW1180" s="241"/>
      <c r="CX1180" s="241"/>
      <c r="CY1180" s="241"/>
      <c r="CZ1180" s="241"/>
      <c r="DA1180" s="241"/>
      <c r="DB1180" s="241"/>
      <c r="DC1180" s="241"/>
      <c r="DD1180" s="241"/>
      <c r="DE1180" s="241"/>
      <c r="DF1180" s="241"/>
      <c r="DG1180" s="241"/>
      <c r="DH1180" s="241"/>
      <c r="DI1180" s="241"/>
      <c r="DJ1180" s="241"/>
      <c r="DK1180" s="241"/>
      <c r="DL1180" s="241"/>
      <c r="DM1180" s="241"/>
      <c r="DN1180" s="241"/>
      <c r="DO1180" s="241"/>
      <c r="DP1180" s="241"/>
      <c r="DQ1180" s="241"/>
      <c r="DR1180" s="241"/>
      <c r="DS1180" s="241"/>
      <c r="DT1180" s="241"/>
      <c r="DU1180" s="241"/>
      <c r="DV1180" s="241"/>
      <c r="DW1180" s="241"/>
      <c r="DX1180" s="241"/>
      <c r="DY1180" s="241"/>
      <c r="DZ1180" s="241"/>
      <c r="EA1180" s="241"/>
      <c r="EB1180" s="241"/>
      <c r="EC1180" s="241"/>
      <c r="ED1180" s="241"/>
      <c r="EE1180" s="241"/>
      <c r="EF1180" s="241"/>
      <c r="EG1180" s="241"/>
      <c r="EH1180" s="241"/>
      <c r="EI1180" s="241"/>
      <c r="EJ1180" s="241"/>
      <c r="EK1180" s="241"/>
      <c r="EL1180" s="241"/>
      <c r="EM1180" s="241"/>
      <c r="EN1180" s="241"/>
      <c r="EO1180" s="241"/>
      <c r="EP1180" s="241"/>
      <c r="EQ1180" s="241"/>
      <c r="ER1180" s="241"/>
      <c r="ES1180" s="241"/>
      <c r="ET1180" s="241"/>
      <c r="EU1180" s="241"/>
      <c r="EV1180" s="241"/>
      <c r="EW1180" s="241"/>
      <c r="EX1180" s="241"/>
      <c r="EY1180" s="241"/>
      <c r="EZ1180" s="241"/>
      <c r="FA1180" s="241"/>
      <c r="FB1180" s="241"/>
      <c r="FC1180" s="241"/>
      <c r="FD1180" s="241"/>
      <c r="FE1180" s="241"/>
      <c r="FF1180" s="241"/>
      <c r="FG1180" s="241"/>
      <c r="FH1180" s="241"/>
      <c r="FI1180" s="241"/>
      <c r="FJ1180" s="241"/>
      <c r="FK1180" s="241"/>
      <c r="FL1180" s="241"/>
      <c r="FM1180" s="241"/>
      <c r="FN1180" s="241"/>
      <c r="FO1180" s="241"/>
      <c r="FP1180" s="241"/>
      <c r="FQ1180" s="241"/>
      <c r="FR1180" s="241"/>
      <c r="FS1180" s="241"/>
      <c r="FT1180" s="241"/>
      <c r="FU1180" s="241"/>
      <c r="FV1180" s="241"/>
      <c r="FW1180" s="241"/>
      <c r="FX1180" s="241"/>
      <c r="FY1180" s="241"/>
      <c r="FZ1180" s="241"/>
      <c r="GA1180" s="241"/>
      <c r="GB1180" s="241"/>
      <c r="GC1180" s="241"/>
      <c r="GD1180" s="241"/>
      <c r="GE1180" s="241"/>
      <c r="GF1180" s="241"/>
      <c r="GG1180" s="241"/>
      <c r="GH1180" s="241"/>
      <c r="GI1180" s="241"/>
      <c r="GJ1180" s="241"/>
      <c r="GK1180" s="241"/>
      <c r="GL1180" s="241"/>
      <c r="GM1180" s="241"/>
      <c r="GN1180" s="241"/>
      <c r="GO1180" s="241"/>
      <c r="GP1180" s="241"/>
      <c r="GQ1180" s="241"/>
      <c r="GR1180" s="241"/>
      <c r="GS1180" s="241"/>
      <c r="GT1180" s="241"/>
      <c r="GU1180" s="241"/>
      <c r="GV1180" s="241"/>
      <c r="GW1180" s="241"/>
      <c r="GX1180" s="241"/>
      <c r="GY1180" s="241"/>
      <c r="GZ1180" s="241"/>
      <c r="HA1180" s="241"/>
      <c r="HB1180" s="241"/>
      <c r="HC1180" s="241"/>
      <c r="HD1180" s="241"/>
      <c r="HE1180" s="241"/>
      <c r="HF1180" s="241"/>
      <c r="HG1180" s="241"/>
      <c r="HH1180" s="241"/>
      <c r="HI1180" s="241"/>
      <c r="HJ1180" s="241"/>
      <c r="HK1180" s="241"/>
      <c r="HL1180" s="241"/>
      <c r="HM1180" s="241"/>
      <c r="HN1180" s="241"/>
      <c r="HO1180" s="241"/>
    </row>
    <row r="1181" spans="1:223" s="250" customFormat="1" ht="27.6" customHeight="1" x14ac:dyDescent="0.35">
      <c r="A1181" s="241"/>
      <c r="B1181" s="242"/>
      <c r="C1181" s="242"/>
      <c r="D1181" s="242"/>
      <c r="E1181" s="243"/>
      <c r="F1181" s="244"/>
      <c r="G1181" s="245"/>
      <c r="H1181" s="245"/>
      <c r="I1181" s="245"/>
      <c r="J1181" s="554"/>
      <c r="K1181" s="242"/>
      <c r="L1181" s="246"/>
      <c r="M1181" s="246"/>
      <c r="N1181" s="247"/>
      <c r="O1181" s="247"/>
      <c r="P1181" s="248"/>
      <c r="Q1181" s="248"/>
      <c r="R1181" s="295"/>
      <c r="S1181" s="295"/>
      <c r="T1181" s="295"/>
      <c r="V1181" s="251"/>
      <c r="W1181" s="251"/>
      <c r="X1181" s="252"/>
      <c r="Y1181" s="253"/>
      <c r="Z1181" s="254"/>
      <c r="AA1181" s="254"/>
      <c r="AB1181" s="255"/>
      <c r="AC1181" s="255"/>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1"/>
      <c r="BA1181" s="241"/>
      <c r="BB1181" s="241"/>
      <c r="BC1181" s="241"/>
      <c r="BD1181" s="241"/>
      <c r="BE1181" s="241"/>
      <c r="BF1181" s="241"/>
      <c r="BG1181" s="241"/>
      <c r="BH1181" s="241"/>
      <c r="BI1181" s="241"/>
      <c r="BJ1181" s="241"/>
      <c r="BK1181" s="241"/>
      <c r="BL1181" s="241"/>
      <c r="BM1181" s="241"/>
      <c r="BN1181" s="241"/>
      <c r="BO1181" s="241"/>
      <c r="BP1181" s="241"/>
      <c r="BQ1181" s="241"/>
      <c r="BR1181" s="241"/>
      <c r="BS1181" s="241"/>
      <c r="BT1181" s="241"/>
      <c r="BU1181" s="241"/>
      <c r="BV1181" s="241"/>
      <c r="BW1181" s="241"/>
      <c r="BX1181" s="241"/>
      <c r="BY1181" s="241"/>
      <c r="BZ1181" s="241"/>
      <c r="CA1181" s="241"/>
      <c r="CB1181" s="241"/>
      <c r="CC1181" s="241"/>
      <c r="CD1181" s="241"/>
      <c r="CE1181" s="241"/>
      <c r="CF1181" s="241"/>
      <c r="CG1181" s="241"/>
      <c r="CH1181" s="241"/>
      <c r="CI1181" s="241"/>
      <c r="CJ1181" s="241"/>
      <c r="CK1181" s="241"/>
      <c r="CL1181" s="241"/>
      <c r="CM1181" s="241"/>
      <c r="CN1181" s="241"/>
      <c r="CO1181" s="241"/>
      <c r="CP1181" s="241"/>
      <c r="CQ1181" s="241"/>
      <c r="CR1181" s="241"/>
      <c r="CS1181" s="241"/>
      <c r="CT1181" s="241"/>
      <c r="CU1181" s="241"/>
      <c r="CV1181" s="241"/>
      <c r="CW1181" s="241"/>
      <c r="CX1181" s="241"/>
      <c r="CY1181" s="241"/>
      <c r="CZ1181" s="241"/>
      <c r="DA1181" s="241"/>
      <c r="DB1181" s="241"/>
      <c r="DC1181" s="241"/>
      <c r="DD1181" s="241"/>
      <c r="DE1181" s="241"/>
      <c r="DF1181" s="241"/>
      <c r="DG1181" s="241"/>
      <c r="DH1181" s="241"/>
      <c r="DI1181" s="241"/>
      <c r="DJ1181" s="241"/>
      <c r="DK1181" s="241"/>
      <c r="DL1181" s="241"/>
      <c r="DM1181" s="241"/>
      <c r="DN1181" s="241"/>
      <c r="DO1181" s="241"/>
      <c r="DP1181" s="241"/>
      <c r="DQ1181" s="241"/>
      <c r="DR1181" s="241"/>
      <c r="DS1181" s="241"/>
      <c r="DT1181" s="241"/>
      <c r="DU1181" s="241"/>
      <c r="DV1181" s="241"/>
      <c r="DW1181" s="241"/>
      <c r="DX1181" s="241"/>
      <c r="DY1181" s="241"/>
      <c r="DZ1181" s="241"/>
      <c r="EA1181" s="241"/>
      <c r="EB1181" s="241"/>
      <c r="EC1181" s="241"/>
      <c r="ED1181" s="241"/>
      <c r="EE1181" s="241"/>
      <c r="EF1181" s="241"/>
      <c r="EG1181" s="241"/>
      <c r="EH1181" s="241"/>
      <c r="EI1181" s="241"/>
      <c r="EJ1181" s="241"/>
      <c r="EK1181" s="241"/>
      <c r="EL1181" s="241"/>
      <c r="EM1181" s="241"/>
      <c r="EN1181" s="241"/>
      <c r="EO1181" s="241"/>
      <c r="EP1181" s="241"/>
      <c r="EQ1181" s="241"/>
      <c r="ER1181" s="241"/>
      <c r="ES1181" s="241"/>
      <c r="ET1181" s="241"/>
      <c r="EU1181" s="241"/>
      <c r="EV1181" s="241"/>
      <c r="EW1181" s="241"/>
      <c r="EX1181" s="241"/>
      <c r="EY1181" s="241"/>
      <c r="EZ1181" s="241"/>
      <c r="FA1181" s="241"/>
      <c r="FB1181" s="241"/>
      <c r="FC1181" s="241"/>
      <c r="FD1181" s="241"/>
      <c r="FE1181" s="241"/>
      <c r="FF1181" s="241"/>
      <c r="FG1181" s="241"/>
      <c r="FH1181" s="241"/>
      <c r="FI1181" s="241"/>
      <c r="FJ1181" s="241"/>
      <c r="FK1181" s="241"/>
      <c r="FL1181" s="241"/>
      <c r="FM1181" s="241"/>
      <c r="FN1181" s="241"/>
      <c r="FO1181" s="241"/>
      <c r="FP1181" s="241"/>
      <c r="FQ1181" s="241"/>
      <c r="FR1181" s="241"/>
      <c r="FS1181" s="241"/>
      <c r="FT1181" s="241"/>
      <c r="FU1181" s="241"/>
      <c r="FV1181" s="241"/>
      <c r="FW1181" s="241"/>
      <c r="FX1181" s="241"/>
      <c r="FY1181" s="241"/>
      <c r="FZ1181" s="241"/>
      <c r="GA1181" s="241"/>
      <c r="GB1181" s="241"/>
      <c r="GC1181" s="241"/>
      <c r="GD1181" s="241"/>
      <c r="GE1181" s="241"/>
      <c r="GF1181" s="241"/>
      <c r="GG1181" s="241"/>
      <c r="GH1181" s="241"/>
      <c r="GI1181" s="241"/>
      <c r="GJ1181" s="241"/>
      <c r="GK1181" s="241"/>
      <c r="GL1181" s="241"/>
      <c r="GM1181" s="241"/>
      <c r="GN1181" s="241"/>
      <c r="GO1181" s="241"/>
      <c r="GP1181" s="241"/>
      <c r="GQ1181" s="241"/>
      <c r="GR1181" s="241"/>
      <c r="GS1181" s="241"/>
      <c r="GT1181" s="241"/>
      <c r="GU1181" s="241"/>
      <c r="GV1181" s="241"/>
      <c r="GW1181" s="241"/>
      <c r="GX1181" s="241"/>
      <c r="GY1181" s="241"/>
      <c r="GZ1181" s="241"/>
      <c r="HA1181" s="241"/>
      <c r="HB1181" s="241"/>
      <c r="HC1181" s="241"/>
      <c r="HD1181" s="241"/>
      <c r="HE1181" s="241"/>
      <c r="HF1181" s="241"/>
      <c r="HG1181" s="241"/>
      <c r="HH1181" s="241"/>
      <c r="HI1181" s="241"/>
      <c r="HJ1181" s="241"/>
      <c r="HK1181" s="241"/>
      <c r="HL1181" s="241"/>
      <c r="HM1181" s="241"/>
      <c r="HN1181" s="241"/>
      <c r="HO1181" s="241"/>
    </row>
    <row r="1182" spans="1:223" s="250" customFormat="1" ht="27.6" customHeight="1" x14ac:dyDescent="0.35">
      <c r="A1182" s="241"/>
      <c r="B1182" s="242"/>
      <c r="C1182" s="242"/>
      <c r="D1182" s="242"/>
      <c r="E1182" s="243"/>
      <c r="F1182" s="244"/>
      <c r="G1182" s="245"/>
      <c r="H1182" s="245"/>
      <c r="I1182" s="245"/>
      <c r="J1182" s="554"/>
      <c r="K1182" s="242"/>
      <c r="L1182" s="246"/>
      <c r="M1182" s="246"/>
      <c r="N1182" s="247"/>
      <c r="O1182" s="247"/>
      <c r="P1182" s="248"/>
      <c r="Q1182" s="248"/>
      <c r="R1182" s="295"/>
      <c r="S1182" s="295"/>
      <c r="T1182" s="295"/>
      <c r="V1182" s="251"/>
      <c r="W1182" s="251"/>
      <c r="X1182" s="252"/>
      <c r="Y1182" s="253"/>
      <c r="Z1182" s="254"/>
      <c r="AA1182" s="254"/>
      <c r="AB1182" s="255"/>
      <c r="AC1182" s="255"/>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c r="AX1182" s="241"/>
      <c r="AY1182" s="241"/>
      <c r="AZ1182" s="241"/>
      <c r="BA1182" s="241"/>
      <c r="BB1182" s="241"/>
      <c r="BC1182" s="241"/>
      <c r="BD1182" s="241"/>
      <c r="BE1182" s="241"/>
      <c r="BF1182" s="241"/>
      <c r="BG1182" s="241"/>
      <c r="BH1182" s="241"/>
      <c r="BI1182" s="241"/>
      <c r="BJ1182" s="241"/>
      <c r="BK1182" s="241"/>
      <c r="BL1182" s="241"/>
      <c r="BM1182" s="241"/>
      <c r="BN1182" s="241"/>
      <c r="BO1182" s="241"/>
      <c r="BP1182" s="241"/>
      <c r="BQ1182" s="241"/>
      <c r="BR1182" s="241"/>
      <c r="BS1182" s="241"/>
      <c r="BT1182" s="241"/>
      <c r="BU1182" s="241"/>
      <c r="BV1182" s="241"/>
      <c r="BW1182" s="241"/>
      <c r="BX1182" s="241"/>
      <c r="BY1182" s="241"/>
      <c r="BZ1182" s="241"/>
      <c r="CA1182" s="241"/>
      <c r="CB1182" s="241"/>
      <c r="CC1182" s="241"/>
      <c r="CD1182" s="241"/>
      <c r="CE1182" s="241"/>
      <c r="CF1182" s="241"/>
      <c r="CG1182" s="241"/>
      <c r="CH1182" s="241"/>
      <c r="CI1182" s="241"/>
      <c r="CJ1182" s="241"/>
      <c r="CK1182" s="241"/>
      <c r="CL1182" s="241"/>
      <c r="CM1182" s="241"/>
      <c r="CN1182" s="241"/>
      <c r="CO1182" s="241"/>
      <c r="CP1182" s="241"/>
      <c r="CQ1182" s="241"/>
      <c r="CR1182" s="241"/>
      <c r="CS1182" s="241"/>
      <c r="CT1182" s="241"/>
      <c r="CU1182" s="241"/>
      <c r="CV1182" s="241"/>
      <c r="CW1182" s="241"/>
      <c r="CX1182" s="241"/>
      <c r="CY1182" s="241"/>
      <c r="CZ1182" s="241"/>
      <c r="DA1182" s="241"/>
      <c r="DB1182" s="241"/>
      <c r="DC1182" s="241"/>
      <c r="DD1182" s="241"/>
      <c r="DE1182" s="241"/>
      <c r="DF1182" s="241"/>
      <c r="DG1182" s="241"/>
      <c r="DH1182" s="241"/>
      <c r="DI1182" s="241"/>
      <c r="DJ1182" s="241"/>
      <c r="DK1182" s="241"/>
      <c r="DL1182" s="241"/>
      <c r="DM1182" s="241"/>
      <c r="DN1182" s="241"/>
      <c r="DO1182" s="241"/>
      <c r="DP1182" s="241"/>
      <c r="DQ1182" s="241"/>
      <c r="DR1182" s="241"/>
      <c r="DS1182" s="241"/>
      <c r="DT1182" s="241"/>
      <c r="DU1182" s="241"/>
      <c r="DV1182" s="241"/>
      <c r="DW1182" s="241"/>
      <c r="DX1182" s="241"/>
      <c r="DY1182" s="241"/>
      <c r="DZ1182" s="241"/>
      <c r="EA1182" s="241"/>
      <c r="EB1182" s="241"/>
      <c r="EC1182" s="241"/>
      <c r="ED1182" s="241"/>
      <c r="EE1182" s="241"/>
      <c r="EF1182" s="241"/>
      <c r="EG1182" s="241"/>
      <c r="EH1182" s="241"/>
      <c r="EI1182" s="241"/>
      <c r="EJ1182" s="241"/>
      <c r="EK1182" s="241"/>
      <c r="EL1182" s="241"/>
      <c r="EM1182" s="241"/>
      <c r="EN1182" s="241"/>
      <c r="EO1182" s="241"/>
      <c r="EP1182" s="241"/>
      <c r="EQ1182" s="241"/>
      <c r="ER1182" s="241"/>
      <c r="ES1182" s="241"/>
      <c r="ET1182" s="241"/>
      <c r="EU1182" s="241"/>
      <c r="EV1182" s="241"/>
      <c r="EW1182" s="241"/>
      <c r="EX1182" s="241"/>
      <c r="EY1182" s="241"/>
      <c r="EZ1182" s="241"/>
      <c r="FA1182" s="241"/>
      <c r="FB1182" s="241"/>
      <c r="FC1182" s="241"/>
      <c r="FD1182" s="241"/>
      <c r="FE1182" s="241"/>
      <c r="FF1182" s="241"/>
      <c r="FG1182" s="241"/>
      <c r="FH1182" s="241"/>
      <c r="FI1182" s="241"/>
      <c r="FJ1182" s="241"/>
      <c r="FK1182" s="241"/>
      <c r="FL1182" s="241"/>
      <c r="FM1182" s="241"/>
      <c r="FN1182" s="241"/>
      <c r="FO1182" s="241"/>
      <c r="FP1182" s="241"/>
      <c r="FQ1182" s="241"/>
      <c r="FR1182" s="241"/>
      <c r="FS1182" s="241"/>
      <c r="FT1182" s="241"/>
      <c r="FU1182" s="241"/>
      <c r="FV1182" s="241"/>
      <c r="FW1182" s="241"/>
      <c r="FX1182" s="241"/>
      <c r="FY1182" s="241"/>
      <c r="FZ1182" s="241"/>
      <c r="GA1182" s="241"/>
      <c r="GB1182" s="241"/>
      <c r="GC1182" s="241"/>
      <c r="GD1182" s="241"/>
      <c r="GE1182" s="241"/>
      <c r="GF1182" s="241"/>
      <c r="GG1182" s="241"/>
      <c r="GH1182" s="241"/>
      <c r="GI1182" s="241"/>
      <c r="GJ1182" s="241"/>
      <c r="GK1182" s="241"/>
      <c r="GL1182" s="241"/>
      <c r="GM1182" s="241"/>
      <c r="GN1182" s="241"/>
      <c r="GO1182" s="241"/>
      <c r="GP1182" s="241"/>
      <c r="GQ1182" s="241"/>
      <c r="GR1182" s="241"/>
      <c r="GS1182" s="241"/>
      <c r="GT1182" s="241"/>
      <c r="GU1182" s="241"/>
      <c r="GV1182" s="241"/>
      <c r="GW1182" s="241"/>
      <c r="GX1182" s="241"/>
      <c r="GY1182" s="241"/>
      <c r="GZ1182" s="241"/>
      <c r="HA1182" s="241"/>
      <c r="HB1182" s="241"/>
      <c r="HC1182" s="241"/>
      <c r="HD1182" s="241"/>
      <c r="HE1182" s="241"/>
      <c r="HF1182" s="241"/>
      <c r="HG1182" s="241"/>
      <c r="HH1182" s="241"/>
      <c r="HI1182" s="241"/>
      <c r="HJ1182" s="241"/>
      <c r="HK1182" s="241"/>
      <c r="HL1182" s="241"/>
      <c r="HM1182" s="241"/>
      <c r="HN1182" s="241"/>
      <c r="HO1182" s="241"/>
    </row>
    <row r="1183" spans="1:223" s="250" customFormat="1" ht="27.6" customHeight="1" x14ac:dyDescent="0.35">
      <c r="A1183" s="241"/>
      <c r="B1183" s="242"/>
      <c r="C1183" s="242"/>
      <c r="D1183" s="242"/>
      <c r="E1183" s="243"/>
      <c r="F1183" s="244"/>
      <c r="G1183" s="245"/>
      <c r="H1183" s="245"/>
      <c r="I1183" s="245"/>
      <c r="J1183" s="554"/>
      <c r="K1183" s="242"/>
      <c r="L1183" s="246"/>
      <c r="M1183" s="246"/>
      <c r="N1183" s="247"/>
      <c r="O1183" s="247"/>
      <c r="P1183" s="248"/>
      <c r="Q1183" s="248"/>
      <c r="R1183" s="295"/>
      <c r="S1183" s="295"/>
      <c r="T1183" s="295"/>
      <c r="V1183" s="251"/>
      <c r="W1183" s="251"/>
      <c r="X1183" s="252"/>
      <c r="Y1183" s="253"/>
      <c r="Z1183" s="254"/>
      <c r="AA1183" s="254"/>
      <c r="AB1183" s="255"/>
      <c r="AC1183" s="255"/>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c r="AX1183" s="241"/>
      <c r="AY1183" s="241"/>
      <c r="AZ1183" s="241"/>
      <c r="BA1183" s="241"/>
      <c r="BB1183" s="241"/>
      <c r="BC1183" s="241"/>
      <c r="BD1183" s="241"/>
      <c r="BE1183" s="241"/>
      <c r="BF1183" s="241"/>
      <c r="BG1183" s="241"/>
      <c r="BH1183" s="241"/>
      <c r="BI1183" s="241"/>
      <c r="BJ1183" s="241"/>
      <c r="BK1183" s="241"/>
      <c r="BL1183" s="241"/>
      <c r="BM1183" s="241"/>
      <c r="BN1183" s="241"/>
      <c r="BO1183" s="241"/>
      <c r="BP1183" s="241"/>
      <c r="BQ1183" s="241"/>
      <c r="BR1183" s="241"/>
      <c r="BS1183" s="241"/>
      <c r="BT1183" s="241"/>
      <c r="BU1183" s="241"/>
      <c r="BV1183" s="241"/>
      <c r="BW1183" s="241"/>
      <c r="BX1183" s="241"/>
      <c r="BY1183" s="241"/>
      <c r="BZ1183" s="241"/>
      <c r="CA1183" s="241"/>
      <c r="CB1183" s="241"/>
      <c r="CC1183" s="241"/>
      <c r="CD1183" s="241"/>
      <c r="CE1183" s="241"/>
      <c r="CF1183" s="241"/>
      <c r="CG1183" s="241"/>
      <c r="CH1183" s="241"/>
      <c r="CI1183" s="241"/>
      <c r="CJ1183" s="241"/>
      <c r="CK1183" s="241"/>
      <c r="CL1183" s="241"/>
      <c r="CM1183" s="241"/>
      <c r="CN1183" s="241"/>
      <c r="CO1183" s="241"/>
      <c r="CP1183" s="241"/>
      <c r="CQ1183" s="241"/>
      <c r="CR1183" s="241"/>
      <c r="CS1183" s="241"/>
      <c r="CT1183" s="241"/>
      <c r="CU1183" s="241"/>
      <c r="CV1183" s="241"/>
      <c r="CW1183" s="241"/>
      <c r="CX1183" s="241"/>
      <c r="CY1183" s="241"/>
      <c r="CZ1183" s="241"/>
      <c r="DA1183" s="241"/>
      <c r="DB1183" s="241"/>
      <c r="DC1183" s="241"/>
      <c r="DD1183" s="241"/>
      <c r="DE1183" s="241"/>
      <c r="DF1183" s="241"/>
      <c r="DG1183" s="241"/>
      <c r="DH1183" s="241"/>
      <c r="DI1183" s="241"/>
      <c r="DJ1183" s="241"/>
      <c r="DK1183" s="241"/>
      <c r="DL1183" s="241"/>
      <c r="DM1183" s="241"/>
      <c r="DN1183" s="241"/>
      <c r="DO1183" s="241"/>
      <c r="DP1183" s="241"/>
      <c r="DQ1183" s="241"/>
      <c r="DR1183" s="241"/>
      <c r="DS1183" s="241"/>
      <c r="DT1183" s="241"/>
      <c r="DU1183" s="241"/>
      <c r="DV1183" s="241"/>
      <c r="DW1183" s="241"/>
      <c r="DX1183" s="241"/>
      <c r="DY1183" s="241"/>
      <c r="DZ1183" s="241"/>
      <c r="EA1183" s="241"/>
      <c r="EB1183" s="241"/>
      <c r="EC1183" s="241"/>
      <c r="ED1183" s="241"/>
      <c r="EE1183" s="241"/>
      <c r="EF1183" s="241"/>
      <c r="EG1183" s="241"/>
      <c r="EH1183" s="241"/>
      <c r="EI1183" s="241"/>
      <c r="EJ1183" s="241"/>
      <c r="EK1183" s="241"/>
      <c r="EL1183" s="241"/>
      <c r="EM1183" s="241"/>
      <c r="EN1183" s="241"/>
      <c r="EO1183" s="241"/>
      <c r="EP1183" s="241"/>
      <c r="EQ1183" s="241"/>
      <c r="ER1183" s="241"/>
      <c r="ES1183" s="241"/>
      <c r="ET1183" s="241"/>
      <c r="EU1183" s="241"/>
      <c r="EV1183" s="241"/>
      <c r="EW1183" s="241"/>
      <c r="EX1183" s="241"/>
      <c r="EY1183" s="241"/>
      <c r="EZ1183" s="241"/>
      <c r="FA1183" s="241"/>
      <c r="FB1183" s="241"/>
      <c r="FC1183" s="241"/>
      <c r="FD1183" s="241"/>
      <c r="FE1183" s="241"/>
      <c r="FF1183" s="241"/>
      <c r="FG1183" s="241"/>
      <c r="FH1183" s="241"/>
      <c r="FI1183" s="241"/>
      <c r="FJ1183" s="241"/>
      <c r="FK1183" s="241"/>
      <c r="FL1183" s="241"/>
      <c r="FM1183" s="241"/>
      <c r="FN1183" s="241"/>
      <c r="FO1183" s="241"/>
      <c r="FP1183" s="241"/>
      <c r="FQ1183" s="241"/>
      <c r="FR1183" s="241"/>
      <c r="FS1183" s="241"/>
      <c r="FT1183" s="241"/>
      <c r="FU1183" s="241"/>
      <c r="FV1183" s="241"/>
      <c r="FW1183" s="241"/>
      <c r="FX1183" s="241"/>
      <c r="FY1183" s="241"/>
      <c r="FZ1183" s="241"/>
      <c r="GA1183" s="241"/>
      <c r="GB1183" s="241"/>
      <c r="GC1183" s="241"/>
      <c r="GD1183" s="241"/>
      <c r="GE1183" s="241"/>
      <c r="GF1183" s="241"/>
      <c r="GG1183" s="241"/>
      <c r="GH1183" s="241"/>
      <c r="GI1183" s="241"/>
      <c r="GJ1183" s="241"/>
      <c r="GK1183" s="241"/>
      <c r="GL1183" s="241"/>
      <c r="GM1183" s="241"/>
      <c r="GN1183" s="241"/>
      <c r="GO1183" s="241"/>
      <c r="GP1183" s="241"/>
      <c r="GQ1183" s="241"/>
      <c r="GR1183" s="241"/>
      <c r="GS1183" s="241"/>
      <c r="GT1183" s="241"/>
      <c r="GU1183" s="241"/>
      <c r="GV1183" s="241"/>
      <c r="GW1183" s="241"/>
      <c r="GX1183" s="241"/>
      <c r="GY1183" s="241"/>
      <c r="GZ1183" s="241"/>
      <c r="HA1183" s="241"/>
      <c r="HB1183" s="241"/>
      <c r="HC1183" s="241"/>
      <c r="HD1183" s="241"/>
      <c r="HE1183" s="241"/>
      <c r="HF1183" s="241"/>
      <c r="HG1183" s="241"/>
      <c r="HH1183" s="241"/>
      <c r="HI1183" s="241"/>
      <c r="HJ1183" s="241"/>
      <c r="HK1183" s="241"/>
      <c r="HL1183" s="241"/>
      <c r="HM1183" s="241"/>
      <c r="HN1183" s="241"/>
      <c r="HO1183" s="241"/>
    </row>
    <row r="1184" spans="1:223" s="250" customFormat="1" ht="27.6" customHeight="1" x14ac:dyDescent="0.35">
      <c r="A1184" s="241"/>
      <c r="B1184" s="242"/>
      <c r="C1184" s="242"/>
      <c r="D1184" s="242"/>
      <c r="E1184" s="243"/>
      <c r="F1184" s="244"/>
      <c r="G1184" s="245"/>
      <c r="H1184" s="245"/>
      <c r="I1184" s="245"/>
      <c r="J1184" s="379"/>
      <c r="K1184" s="242"/>
      <c r="L1184" s="246"/>
      <c r="M1184" s="246"/>
      <c r="N1184" s="247"/>
      <c r="O1184" s="247"/>
      <c r="P1184" s="248"/>
      <c r="Q1184" s="248"/>
      <c r="R1184" s="295"/>
      <c r="S1184" s="295"/>
      <c r="T1184" s="295"/>
      <c r="V1184" s="251"/>
      <c r="W1184" s="251"/>
      <c r="X1184" s="252"/>
      <c r="Y1184" s="253"/>
      <c r="Z1184" s="254"/>
      <c r="AA1184" s="254"/>
      <c r="AB1184" s="255"/>
      <c r="AC1184" s="255"/>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c r="AX1184" s="241"/>
      <c r="AY1184" s="241"/>
      <c r="AZ1184" s="241"/>
      <c r="BA1184" s="241"/>
      <c r="BB1184" s="241"/>
      <c r="BC1184" s="241"/>
      <c r="BD1184" s="241"/>
      <c r="BE1184" s="241"/>
      <c r="BF1184" s="241"/>
      <c r="BG1184" s="241"/>
      <c r="BH1184" s="241"/>
      <c r="BI1184" s="241"/>
      <c r="BJ1184" s="241"/>
      <c r="BK1184" s="241"/>
      <c r="BL1184" s="241"/>
      <c r="BM1184" s="241"/>
      <c r="BN1184" s="241"/>
      <c r="BO1184" s="241"/>
      <c r="BP1184" s="241"/>
      <c r="BQ1184" s="241"/>
      <c r="BR1184" s="241"/>
      <c r="BS1184" s="241"/>
      <c r="BT1184" s="241"/>
      <c r="BU1184" s="241"/>
      <c r="BV1184" s="241"/>
      <c r="BW1184" s="241"/>
      <c r="BX1184" s="241"/>
      <c r="BY1184" s="241"/>
      <c r="BZ1184" s="241"/>
      <c r="CA1184" s="241"/>
      <c r="CB1184" s="241"/>
      <c r="CC1184" s="241"/>
      <c r="CD1184" s="241"/>
      <c r="CE1184" s="241"/>
      <c r="CF1184" s="241"/>
      <c r="CG1184" s="241"/>
      <c r="CH1184" s="241"/>
      <c r="CI1184" s="241"/>
      <c r="CJ1184" s="241"/>
      <c r="CK1184" s="241"/>
      <c r="CL1184" s="241"/>
      <c r="CM1184" s="241"/>
      <c r="CN1184" s="241"/>
      <c r="CO1184" s="241"/>
      <c r="CP1184" s="241"/>
      <c r="CQ1184" s="241"/>
      <c r="CR1184" s="241"/>
      <c r="CS1184" s="241"/>
      <c r="CT1184" s="241"/>
      <c r="CU1184" s="241"/>
      <c r="CV1184" s="241"/>
      <c r="CW1184" s="241"/>
      <c r="CX1184" s="241"/>
      <c r="CY1184" s="241"/>
      <c r="CZ1184" s="241"/>
      <c r="DA1184" s="241"/>
      <c r="DB1184" s="241"/>
      <c r="DC1184" s="241"/>
      <c r="DD1184" s="241"/>
      <c r="DE1184" s="241"/>
      <c r="DF1184" s="241"/>
      <c r="DG1184" s="241"/>
      <c r="DH1184" s="241"/>
      <c r="DI1184" s="241"/>
      <c r="DJ1184" s="241"/>
      <c r="DK1184" s="241"/>
      <c r="DL1184" s="241"/>
      <c r="DM1184" s="241"/>
      <c r="DN1184" s="241"/>
      <c r="DO1184" s="241"/>
      <c r="DP1184" s="241"/>
      <c r="DQ1184" s="241"/>
      <c r="DR1184" s="241"/>
      <c r="DS1184" s="241"/>
      <c r="DT1184" s="241"/>
      <c r="DU1184" s="241"/>
      <c r="DV1184" s="241"/>
      <c r="DW1184" s="241"/>
      <c r="DX1184" s="241"/>
      <c r="DY1184" s="241"/>
      <c r="DZ1184" s="241"/>
      <c r="EA1184" s="241"/>
      <c r="EB1184" s="241"/>
      <c r="EC1184" s="241"/>
      <c r="ED1184" s="241"/>
      <c r="EE1184" s="241"/>
      <c r="EF1184" s="241"/>
      <c r="EG1184" s="241"/>
      <c r="EH1184" s="241"/>
      <c r="EI1184" s="241"/>
      <c r="EJ1184" s="241"/>
      <c r="EK1184" s="241"/>
      <c r="EL1184" s="241"/>
      <c r="EM1184" s="241"/>
      <c r="EN1184" s="241"/>
      <c r="EO1184" s="241"/>
      <c r="EP1184" s="241"/>
      <c r="EQ1184" s="241"/>
      <c r="ER1184" s="241"/>
      <c r="ES1184" s="241"/>
      <c r="ET1184" s="241"/>
      <c r="EU1184" s="241"/>
      <c r="EV1184" s="241"/>
      <c r="EW1184" s="241"/>
      <c r="EX1184" s="241"/>
      <c r="EY1184" s="241"/>
      <c r="EZ1184" s="241"/>
      <c r="FA1184" s="241"/>
      <c r="FB1184" s="241"/>
      <c r="FC1184" s="241"/>
      <c r="FD1184" s="241"/>
      <c r="FE1184" s="241"/>
      <c r="FF1184" s="241"/>
      <c r="FG1184" s="241"/>
      <c r="FH1184" s="241"/>
      <c r="FI1184" s="241"/>
      <c r="FJ1184" s="241"/>
      <c r="FK1184" s="241"/>
      <c r="FL1184" s="241"/>
      <c r="FM1184" s="241"/>
      <c r="FN1184" s="241"/>
      <c r="FO1184" s="241"/>
      <c r="FP1184" s="241"/>
      <c r="FQ1184" s="241"/>
      <c r="FR1184" s="241"/>
      <c r="FS1184" s="241"/>
      <c r="FT1184" s="241"/>
      <c r="FU1184" s="241"/>
      <c r="FV1184" s="241"/>
      <c r="FW1184" s="241"/>
      <c r="FX1184" s="241"/>
      <c r="FY1184" s="241"/>
      <c r="FZ1184" s="241"/>
      <c r="GA1184" s="241"/>
      <c r="GB1184" s="241"/>
      <c r="GC1184" s="241"/>
      <c r="GD1184" s="241"/>
      <c r="GE1184" s="241"/>
      <c r="GF1184" s="241"/>
      <c r="GG1184" s="241"/>
      <c r="GH1184" s="241"/>
      <c r="GI1184" s="241"/>
      <c r="GJ1184" s="241"/>
      <c r="GK1184" s="241"/>
      <c r="GL1184" s="241"/>
      <c r="GM1184" s="241"/>
      <c r="GN1184" s="241"/>
      <c r="GO1184" s="241"/>
      <c r="GP1184" s="241"/>
      <c r="GQ1184" s="241"/>
      <c r="GR1184" s="241"/>
      <c r="GS1184" s="241"/>
      <c r="GT1184" s="241"/>
      <c r="GU1184" s="241"/>
      <c r="GV1184" s="241"/>
      <c r="GW1184" s="241"/>
      <c r="GX1184" s="241"/>
      <c r="GY1184" s="241"/>
      <c r="GZ1184" s="241"/>
      <c r="HA1184" s="241"/>
      <c r="HB1184" s="241"/>
      <c r="HC1184" s="241"/>
      <c r="HD1184" s="241"/>
      <c r="HE1184" s="241"/>
      <c r="HF1184" s="241"/>
      <c r="HG1184" s="241"/>
      <c r="HH1184" s="241"/>
      <c r="HI1184" s="241"/>
      <c r="HJ1184" s="241"/>
      <c r="HK1184" s="241"/>
      <c r="HL1184" s="241"/>
      <c r="HM1184" s="241"/>
      <c r="HN1184" s="241"/>
      <c r="HO1184" s="241"/>
    </row>
    <row r="1185" spans="1:223" s="250" customFormat="1" ht="27.6" customHeight="1" x14ac:dyDescent="0.35">
      <c r="A1185" s="241"/>
      <c r="B1185" s="242"/>
      <c r="C1185" s="242"/>
      <c r="D1185" s="242"/>
      <c r="E1185" s="243"/>
      <c r="F1185" s="244"/>
      <c r="G1185" s="245"/>
      <c r="H1185" s="245"/>
      <c r="I1185" s="245"/>
      <c r="J1185" s="552"/>
      <c r="K1185" s="242"/>
      <c r="L1185" s="246"/>
      <c r="M1185" s="246"/>
      <c r="N1185" s="247"/>
      <c r="O1185" s="247"/>
      <c r="P1185" s="248"/>
      <c r="Q1185" s="248"/>
      <c r="R1185" s="295"/>
      <c r="S1185" s="295"/>
      <c r="T1185" s="295"/>
      <c r="V1185" s="251"/>
      <c r="W1185" s="251"/>
      <c r="X1185" s="252"/>
      <c r="Y1185" s="253"/>
      <c r="Z1185" s="254"/>
      <c r="AA1185" s="254"/>
      <c r="AB1185" s="255"/>
      <c r="AC1185" s="255"/>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c r="AX1185" s="241"/>
      <c r="AY1185" s="241"/>
      <c r="AZ1185" s="241"/>
      <c r="BA1185" s="241"/>
      <c r="BB1185" s="241"/>
      <c r="BC1185" s="241"/>
      <c r="BD1185" s="241"/>
      <c r="BE1185" s="241"/>
      <c r="BF1185" s="241"/>
      <c r="BG1185" s="241"/>
      <c r="BH1185" s="241"/>
      <c r="BI1185" s="241"/>
      <c r="BJ1185" s="241"/>
      <c r="BK1185" s="241"/>
      <c r="BL1185" s="241"/>
      <c r="BM1185" s="241"/>
      <c r="BN1185" s="241"/>
      <c r="BO1185" s="241"/>
      <c r="BP1185" s="241"/>
      <c r="BQ1185" s="241"/>
      <c r="BR1185" s="241"/>
      <c r="BS1185" s="241"/>
      <c r="BT1185" s="241"/>
      <c r="BU1185" s="241"/>
      <c r="BV1185" s="241"/>
      <c r="BW1185" s="241"/>
      <c r="BX1185" s="241"/>
      <c r="BY1185" s="241"/>
      <c r="BZ1185" s="241"/>
      <c r="CA1185" s="241"/>
      <c r="CB1185" s="241"/>
      <c r="CC1185" s="241"/>
      <c r="CD1185" s="241"/>
      <c r="CE1185" s="241"/>
      <c r="CF1185" s="241"/>
      <c r="CG1185" s="241"/>
      <c r="CH1185" s="241"/>
      <c r="CI1185" s="241"/>
      <c r="CJ1185" s="241"/>
      <c r="CK1185" s="241"/>
      <c r="CL1185" s="241"/>
      <c r="CM1185" s="241"/>
      <c r="CN1185" s="241"/>
      <c r="CO1185" s="241"/>
      <c r="CP1185" s="241"/>
      <c r="CQ1185" s="241"/>
      <c r="CR1185" s="241"/>
      <c r="CS1185" s="241"/>
      <c r="CT1185" s="241"/>
      <c r="CU1185" s="241"/>
      <c r="CV1185" s="241"/>
      <c r="CW1185" s="241"/>
      <c r="CX1185" s="241"/>
      <c r="CY1185" s="241"/>
      <c r="CZ1185" s="241"/>
      <c r="DA1185" s="241"/>
      <c r="DB1185" s="241"/>
      <c r="DC1185" s="241"/>
      <c r="DD1185" s="241"/>
      <c r="DE1185" s="241"/>
      <c r="DF1185" s="241"/>
      <c r="DG1185" s="241"/>
      <c r="DH1185" s="241"/>
      <c r="DI1185" s="241"/>
      <c r="DJ1185" s="241"/>
      <c r="DK1185" s="241"/>
      <c r="DL1185" s="241"/>
      <c r="DM1185" s="241"/>
      <c r="DN1185" s="241"/>
      <c r="DO1185" s="241"/>
      <c r="DP1185" s="241"/>
      <c r="DQ1185" s="241"/>
      <c r="DR1185" s="241"/>
      <c r="DS1185" s="241"/>
      <c r="DT1185" s="241"/>
      <c r="DU1185" s="241"/>
      <c r="DV1185" s="241"/>
      <c r="DW1185" s="241"/>
      <c r="DX1185" s="241"/>
      <c r="DY1185" s="241"/>
      <c r="DZ1185" s="241"/>
      <c r="EA1185" s="241"/>
      <c r="EB1185" s="241"/>
      <c r="EC1185" s="241"/>
      <c r="ED1185" s="241"/>
      <c r="EE1185" s="241"/>
      <c r="EF1185" s="241"/>
      <c r="EG1185" s="241"/>
      <c r="EH1185" s="241"/>
      <c r="EI1185" s="241"/>
      <c r="EJ1185" s="241"/>
      <c r="EK1185" s="241"/>
      <c r="EL1185" s="241"/>
      <c r="EM1185" s="241"/>
      <c r="EN1185" s="241"/>
      <c r="EO1185" s="241"/>
      <c r="EP1185" s="241"/>
      <c r="EQ1185" s="241"/>
      <c r="ER1185" s="241"/>
      <c r="ES1185" s="241"/>
      <c r="ET1185" s="241"/>
      <c r="EU1185" s="241"/>
      <c r="EV1185" s="241"/>
      <c r="EW1185" s="241"/>
      <c r="EX1185" s="241"/>
      <c r="EY1185" s="241"/>
      <c r="EZ1185" s="241"/>
      <c r="FA1185" s="241"/>
      <c r="FB1185" s="241"/>
      <c r="FC1185" s="241"/>
      <c r="FD1185" s="241"/>
      <c r="FE1185" s="241"/>
      <c r="FF1185" s="241"/>
      <c r="FG1185" s="241"/>
      <c r="FH1185" s="241"/>
      <c r="FI1185" s="241"/>
      <c r="FJ1185" s="241"/>
      <c r="FK1185" s="241"/>
      <c r="FL1185" s="241"/>
      <c r="FM1185" s="241"/>
      <c r="FN1185" s="241"/>
      <c r="FO1185" s="241"/>
      <c r="FP1185" s="241"/>
      <c r="FQ1185" s="241"/>
      <c r="FR1185" s="241"/>
      <c r="FS1185" s="241"/>
      <c r="FT1185" s="241"/>
      <c r="FU1185" s="241"/>
      <c r="FV1185" s="241"/>
      <c r="FW1185" s="241"/>
      <c r="FX1185" s="241"/>
      <c r="FY1185" s="241"/>
      <c r="FZ1185" s="241"/>
      <c r="GA1185" s="241"/>
      <c r="GB1185" s="241"/>
      <c r="GC1185" s="241"/>
      <c r="GD1185" s="241"/>
      <c r="GE1185" s="241"/>
      <c r="GF1185" s="241"/>
      <c r="GG1185" s="241"/>
      <c r="GH1185" s="241"/>
      <c r="GI1185" s="241"/>
      <c r="GJ1185" s="241"/>
      <c r="GK1185" s="241"/>
      <c r="GL1185" s="241"/>
      <c r="GM1185" s="241"/>
      <c r="GN1185" s="241"/>
      <c r="GO1185" s="241"/>
      <c r="GP1185" s="241"/>
      <c r="GQ1185" s="241"/>
      <c r="GR1185" s="241"/>
      <c r="GS1185" s="241"/>
      <c r="GT1185" s="241"/>
      <c r="GU1185" s="241"/>
      <c r="GV1185" s="241"/>
      <c r="GW1185" s="241"/>
      <c r="GX1185" s="241"/>
      <c r="GY1185" s="241"/>
      <c r="GZ1185" s="241"/>
      <c r="HA1185" s="241"/>
      <c r="HB1185" s="241"/>
      <c r="HC1185" s="241"/>
      <c r="HD1185" s="241"/>
      <c r="HE1185" s="241"/>
      <c r="HF1185" s="241"/>
      <c r="HG1185" s="241"/>
      <c r="HH1185" s="241"/>
      <c r="HI1185" s="241"/>
      <c r="HJ1185" s="241"/>
      <c r="HK1185" s="241"/>
      <c r="HL1185" s="241"/>
      <c r="HM1185" s="241"/>
      <c r="HN1185" s="241"/>
      <c r="HO1185" s="241"/>
    </row>
    <row r="1186" spans="1:223" s="250" customFormat="1" ht="27.6" customHeight="1" x14ac:dyDescent="0.35">
      <c r="A1186" s="241"/>
      <c r="B1186" s="242"/>
      <c r="C1186" s="242"/>
      <c r="D1186" s="242"/>
      <c r="E1186" s="243"/>
      <c r="F1186" s="244"/>
      <c r="G1186" s="245"/>
      <c r="H1186" s="245"/>
      <c r="I1186" s="245"/>
      <c r="J1186" s="552"/>
      <c r="K1186" s="242"/>
      <c r="L1186" s="246"/>
      <c r="M1186" s="246"/>
      <c r="N1186" s="247"/>
      <c r="O1186" s="247"/>
      <c r="P1186" s="248"/>
      <c r="Q1186" s="248"/>
      <c r="R1186" s="295"/>
      <c r="S1186" s="295"/>
      <c r="T1186" s="295"/>
      <c r="V1186" s="251"/>
      <c r="W1186" s="251"/>
      <c r="X1186" s="252"/>
      <c r="Y1186" s="253"/>
      <c r="Z1186" s="254"/>
      <c r="AA1186" s="254"/>
      <c r="AB1186" s="255"/>
      <c r="AC1186" s="255"/>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c r="AX1186" s="241"/>
      <c r="AY1186" s="241"/>
      <c r="AZ1186" s="241"/>
      <c r="BA1186" s="241"/>
      <c r="BB1186" s="241"/>
      <c r="BC1186" s="241"/>
      <c r="BD1186" s="241"/>
      <c r="BE1186" s="241"/>
      <c r="BF1186" s="241"/>
      <c r="BG1186" s="241"/>
      <c r="BH1186" s="241"/>
      <c r="BI1186" s="241"/>
      <c r="BJ1186" s="241"/>
      <c r="BK1186" s="241"/>
      <c r="BL1186" s="241"/>
      <c r="BM1186" s="241"/>
      <c r="BN1186" s="241"/>
      <c r="BO1186" s="241"/>
      <c r="BP1186" s="241"/>
      <c r="BQ1186" s="241"/>
      <c r="BR1186" s="241"/>
      <c r="BS1186" s="241"/>
      <c r="BT1186" s="241"/>
      <c r="BU1186" s="241"/>
      <c r="BV1186" s="241"/>
      <c r="BW1186" s="241"/>
      <c r="BX1186" s="241"/>
      <c r="BY1186" s="241"/>
      <c r="BZ1186" s="241"/>
      <c r="CA1186" s="241"/>
      <c r="CB1186" s="241"/>
      <c r="CC1186" s="241"/>
      <c r="CD1186" s="241"/>
      <c r="CE1186" s="241"/>
      <c r="CF1186" s="241"/>
      <c r="CG1186" s="241"/>
      <c r="CH1186" s="241"/>
      <c r="CI1186" s="241"/>
      <c r="CJ1186" s="241"/>
      <c r="CK1186" s="241"/>
      <c r="CL1186" s="241"/>
      <c r="CM1186" s="241"/>
      <c r="CN1186" s="241"/>
      <c r="CO1186" s="241"/>
      <c r="CP1186" s="241"/>
      <c r="CQ1186" s="241"/>
      <c r="CR1186" s="241"/>
      <c r="CS1186" s="241"/>
      <c r="CT1186" s="241"/>
      <c r="CU1186" s="241"/>
      <c r="CV1186" s="241"/>
      <c r="CW1186" s="241"/>
      <c r="CX1186" s="241"/>
      <c r="CY1186" s="241"/>
      <c r="CZ1186" s="241"/>
      <c r="DA1186" s="241"/>
      <c r="DB1186" s="241"/>
      <c r="DC1186" s="241"/>
      <c r="DD1186" s="241"/>
      <c r="DE1186" s="241"/>
      <c r="DF1186" s="241"/>
      <c r="DG1186" s="241"/>
      <c r="DH1186" s="241"/>
      <c r="DI1186" s="241"/>
      <c r="DJ1186" s="241"/>
      <c r="DK1186" s="241"/>
      <c r="DL1186" s="241"/>
      <c r="DM1186" s="241"/>
      <c r="DN1186" s="241"/>
      <c r="DO1186" s="241"/>
      <c r="DP1186" s="241"/>
      <c r="DQ1186" s="241"/>
      <c r="DR1186" s="241"/>
      <c r="DS1186" s="241"/>
      <c r="DT1186" s="241"/>
      <c r="DU1186" s="241"/>
      <c r="DV1186" s="241"/>
      <c r="DW1186" s="241"/>
      <c r="DX1186" s="241"/>
      <c r="DY1186" s="241"/>
      <c r="DZ1186" s="241"/>
      <c r="EA1186" s="241"/>
      <c r="EB1186" s="241"/>
      <c r="EC1186" s="241"/>
      <c r="ED1186" s="241"/>
      <c r="EE1186" s="241"/>
      <c r="EF1186" s="241"/>
      <c r="EG1186" s="241"/>
      <c r="EH1186" s="241"/>
      <c r="EI1186" s="241"/>
      <c r="EJ1186" s="241"/>
      <c r="EK1186" s="241"/>
      <c r="EL1186" s="241"/>
      <c r="EM1186" s="241"/>
      <c r="EN1186" s="241"/>
      <c r="EO1186" s="241"/>
      <c r="EP1186" s="241"/>
      <c r="EQ1186" s="241"/>
      <c r="ER1186" s="241"/>
      <c r="ES1186" s="241"/>
      <c r="ET1186" s="241"/>
      <c r="EU1186" s="241"/>
      <c r="EV1186" s="241"/>
      <c r="EW1186" s="241"/>
      <c r="EX1186" s="241"/>
      <c r="EY1186" s="241"/>
      <c r="EZ1186" s="241"/>
      <c r="FA1186" s="241"/>
      <c r="FB1186" s="241"/>
      <c r="FC1186" s="241"/>
      <c r="FD1186" s="241"/>
      <c r="FE1186" s="241"/>
      <c r="FF1186" s="241"/>
      <c r="FG1186" s="241"/>
      <c r="FH1186" s="241"/>
      <c r="FI1186" s="241"/>
      <c r="FJ1186" s="241"/>
      <c r="FK1186" s="241"/>
      <c r="FL1186" s="241"/>
      <c r="FM1186" s="241"/>
      <c r="FN1186" s="241"/>
      <c r="FO1186" s="241"/>
      <c r="FP1186" s="241"/>
      <c r="FQ1186" s="241"/>
      <c r="FR1186" s="241"/>
      <c r="FS1186" s="241"/>
      <c r="FT1186" s="241"/>
      <c r="FU1186" s="241"/>
      <c r="FV1186" s="241"/>
      <c r="FW1186" s="241"/>
      <c r="FX1186" s="241"/>
      <c r="FY1186" s="241"/>
      <c r="FZ1186" s="241"/>
      <c r="GA1186" s="241"/>
      <c r="GB1186" s="241"/>
      <c r="GC1186" s="241"/>
      <c r="GD1186" s="241"/>
      <c r="GE1186" s="241"/>
      <c r="GF1186" s="241"/>
      <c r="GG1186" s="241"/>
      <c r="GH1186" s="241"/>
      <c r="GI1186" s="241"/>
      <c r="GJ1186" s="241"/>
      <c r="GK1186" s="241"/>
      <c r="GL1186" s="241"/>
      <c r="GM1186" s="241"/>
      <c r="GN1186" s="241"/>
      <c r="GO1186" s="241"/>
      <c r="GP1186" s="241"/>
      <c r="GQ1186" s="241"/>
      <c r="GR1186" s="241"/>
      <c r="GS1186" s="241"/>
      <c r="GT1186" s="241"/>
      <c r="GU1186" s="241"/>
      <c r="GV1186" s="241"/>
      <c r="GW1186" s="241"/>
      <c r="GX1186" s="241"/>
      <c r="GY1186" s="241"/>
      <c r="GZ1186" s="241"/>
      <c r="HA1186" s="241"/>
      <c r="HB1186" s="241"/>
      <c r="HC1186" s="241"/>
      <c r="HD1186" s="241"/>
      <c r="HE1186" s="241"/>
      <c r="HF1186" s="241"/>
      <c r="HG1186" s="241"/>
      <c r="HH1186" s="241"/>
      <c r="HI1186" s="241"/>
      <c r="HJ1186" s="241"/>
      <c r="HK1186" s="241"/>
      <c r="HL1186" s="241"/>
      <c r="HM1186" s="241"/>
      <c r="HN1186" s="241"/>
      <c r="HO1186" s="241"/>
    </row>
    <row r="1187" spans="1:223" s="250" customFormat="1" ht="27.6" customHeight="1" x14ac:dyDescent="0.35">
      <c r="A1187" s="241"/>
      <c r="B1187" s="242"/>
      <c r="C1187" s="242"/>
      <c r="D1187" s="242"/>
      <c r="E1187" s="243"/>
      <c r="F1187" s="244"/>
      <c r="G1187" s="245"/>
      <c r="H1187" s="245"/>
      <c r="I1187" s="245"/>
      <c r="J1187" s="552"/>
      <c r="K1187" s="242"/>
      <c r="L1187" s="246"/>
      <c r="M1187" s="246"/>
      <c r="N1187" s="247"/>
      <c r="O1187" s="247"/>
      <c r="P1187" s="248"/>
      <c r="Q1187" s="248"/>
      <c r="R1187" s="295"/>
      <c r="S1187" s="295"/>
      <c r="T1187" s="295"/>
      <c r="V1187" s="251"/>
      <c r="W1187" s="251"/>
      <c r="X1187" s="252"/>
      <c r="Y1187" s="253"/>
      <c r="Z1187" s="254"/>
      <c r="AA1187" s="254"/>
      <c r="AB1187" s="255"/>
      <c r="AC1187" s="255"/>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c r="AX1187" s="241"/>
      <c r="AY1187" s="241"/>
      <c r="AZ1187" s="241"/>
      <c r="BA1187" s="241"/>
      <c r="BB1187" s="241"/>
      <c r="BC1187" s="241"/>
      <c r="BD1187" s="241"/>
      <c r="BE1187" s="241"/>
      <c r="BF1187" s="241"/>
      <c r="BG1187" s="241"/>
      <c r="BH1187" s="241"/>
      <c r="BI1187" s="241"/>
      <c r="BJ1187" s="241"/>
      <c r="BK1187" s="241"/>
      <c r="BL1187" s="241"/>
      <c r="BM1187" s="241"/>
      <c r="BN1187" s="241"/>
      <c r="BO1187" s="241"/>
      <c r="BP1187" s="241"/>
      <c r="BQ1187" s="241"/>
      <c r="BR1187" s="241"/>
      <c r="BS1187" s="241"/>
      <c r="BT1187" s="241"/>
      <c r="BU1187" s="241"/>
      <c r="BV1187" s="241"/>
      <c r="BW1187" s="241"/>
      <c r="BX1187" s="241"/>
      <c r="BY1187" s="241"/>
      <c r="BZ1187" s="241"/>
      <c r="CA1187" s="241"/>
      <c r="CB1187" s="241"/>
      <c r="CC1187" s="241"/>
      <c r="CD1187" s="241"/>
      <c r="CE1187" s="241"/>
      <c r="CF1187" s="241"/>
      <c r="CG1187" s="241"/>
      <c r="CH1187" s="241"/>
      <c r="CI1187" s="241"/>
      <c r="CJ1187" s="241"/>
      <c r="CK1187" s="241"/>
      <c r="CL1187" s="241"/>
      <c r="CM1187" s="241"/>
      <c r="CN1187" s="241"/>
      <c r="CO1187" s="241"/>
      <c r="CP1187" s="241"/>
      <c r="CQ1187" s="241"/>
      <c r="CR1187" s="241"/>
      <c r="CS1187" s="241"/>
      <c r="CT1187" s="241"/>
      <c r="CU1187" s="241"/>
      <c r="CV1187" s="241"/>
      <c r="CW1187" s="241"/>
      <c r="CX1187" s="241"/>
      <c r="CY1187" s="241"/>
      <c r="CZ1187" s="241"/>
      <c r="DA1187" s="241"/>
      <c r="DB1187" s="241"/>
      <c r="DC1187" s="241"/>
      <c r="DD1187" s="241"/>
      <c r="DE1187" s="241"/>
      <c r="DF1187" s="241"/>
      <c r="DG1187" s="241"/>
      <c r="DH1187" s="241"/>
      <c r="DI1187" s="241"/>
      <c r="DJ1187" s="241"/>
      <c r="DK1187" s="241"/>
      <c r="DL1187" s="241"/>
      <c r="DM1187" s="241"/>
      <c r="DN1187" s="241"/>
      <c r="DO1187" s="241"/>
      <c r="DP1187" s="241"/>
      <c r="DQ1187" s="241"/>
      <c r="DR1187" s="241"/>
      <c r="DS1187" s="241"/>
      <c r="DT1187" s="241"/>
      <c r="DU1187" s="241"/>
      <c r="DV1187" s="241"/>
      <c r="DW1187" s="241"/>
      <c r="DX1187" s="241"/>
      <c r="DY1187" s="241"/>
      <c r="DZ1187" s="241"/>
      <c r="EA1187" s="241"/>
      <c r="EB1187" s="241"/>
      <c r="EC1187" s="241"/>
      <c r="ED1187" s="241"/>
      <c r="EE1187" s="241"/>
      <c r="EF1187" s="241"/>
      <c r="EG1187" s="241"/>
      <c r="EH1187" s="241"/>
      <c r="EI1187" s="241"/>
      <c r="EJ1187" s="241"/>
      <c r="EK1187" s="241"/>
      <c r="EL1187" s="241"/>
      <c r="EM1187" s="241"/>
      <c r="EN1187" s="241"/>
      <c r="EO1187" s="241"/>
      <c r="EP1187" s="241"/>
      <c r="EQ1187" s="241"/>
      <c r="ER1187" s="241"/>
      <c r="ES1187" s="241"/>
      <c r="ET1187" s="241"/>
      <c r="EU1187" s="241"/>
      <c r="EV1187" s="241"/>
      <c r="EW1187" s="241"/>
      <c r="EX1187" s="241"/>
      <c r="EY1187" s="241"/>
      <c r="EZ1187" s="241"/>
      <c r="FA1187" s="241"/>
      <c r="FB1187" s="241"/>
      <c r="FC1187" s="241"/>
      <c r="FD1187" s="241"/>
      <c r="FE1187" s="241"/>
      <c r="FF1187" s="241"/>
      <c r="FG1187" s="241"/>
      <c r="FH1187" s="241"/>
      <c r="FI1187" s="241"/>
      <c r="FJ1187" s="241"/>
      <c r="FK1187" s="241"/>
      <c r="FL1187" s="241"/>
      <c r="FM1187" s="241"/>
      <c r="FN1187" s="241"/>
      <c r="FO1187" s="241"/>
      <c r="FP1187" s="241"/>
      <c r="FQ1187" s="241"/>
      <c r="FR1187" s="241"/>
      <c r="FS1187" s="241"/>
      <c r="FT1187" s="241"/>
      <c r="FU1187" s="241"/>
      <c r="FV1187" s="241"/>
      <c r="FW1187" s="241"/>
      <c r="FX1187" s="241"/>
      <c r="FY1187" s="241"/>
      <c r="FZ1187" s="241"/>
      <c r="GA1187" s="241"/>
      <c r="GB1187" s="241"/>
      <c r="GC1187" s="241"/>
      <c r="GD1187" s="241"/>
      <c r="GE1187" s="241"/>
      <c r="GF1187" s="241"/>
      <c r="GG1187" s="241"/>
      <c r="GH1187" s="241"/>
      <c r="GI1187" s="241"/>
      <c r="GJ1187" s="241"/>
      <c r="GK1187" s="241"/>
      <c r="GL1187" s="241"/>
      <c r="GM1187" s="241"/>
      <c r="GN1187" s="241"/>
      <c r="GO1187" s="241"/>
      <c r="GP1187" s="241"/>
      <c r="GQ1187" s="241"/>
      <c r="GR1187" s="241"/>
      <c r="GS1187" s="241"/>
      <c r="GT1187" s="241"/>
      <c r="GU1187" s="241"/>
      <c r="GV1187" s="241"/>
      <c r="GW1187" s="241"/>
      <c r="GX1187" s="241"/>
      <c r="GY1187" s="241"/>
      <c r="GZ1187" s="241"/>
      <c r="HA1187" s="241"/>
      <c r="HB1187" s="241"/>
      <c r="HC1187" s="241"/>
      <c r="HD1187" s="241"/>
      <c r="HE1187" s="241"/>
      <c r="HF1187" s="241"/>
      <c r="HG1187" s="241"/>
      <c r="HH1187" s="241"/>
      <c r="HI1187" s="241"/>
      <c r="HJ1187" s="241"/>
      <c r="HK1187" s="241"/>
      <c r="HL1187" s="241"/>
      <c r="HM1187" s="241"/>
      <c r="HN1187" s="241"/>
      <c r="HO1187" s="241"/>
    </row>
    <row r="1188" spans="1:223" s="250" customFormat="1" ht="27.6" customHeight="1" x14ac:dyDescent="0.35">
      <c r="A1188" s="241"/>
      <c r="B1188" s="242"/>
      <c r="C1188" s="242"/>
      <c r="D1188" s="242"/>
      <c r="E1188" s="243"/>
      <c r="F1188" s="244"/>
      <c r="G1188" s="245"/>
      <c r="H1188" s="245"/>
      <c r="I1188" s="245"/>
      <c r="J1188" s="296"/>
      <c r="K1188" s="242"/>
      <c r="L1188" s="246"/>
      <c r="M1188" s="246"/>
      <c r="N1188" s="247"/>
      <c r="O1188" s="247"/>
      <c r="P1188" s="248"/>
      <c r="Q1188" s="248"/>
      <c r="R1188" s="295"/>
      <c r="S1188" s="295"/>
      <c r="T1188" s="295"/>
      <c r="V1188" s="251"/>
      <c r="W1188" s="251"/>
      <c r="X1188" s="252"/>
      <c r="Y1188" s="253"/>
      <c r="Z1188" s="254"/>
      <c r="AA1188" s="254"/>
      <c r="AB1188" s="255"/>
      <c r="AC1188" s="255"/>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c r="AX1188" s="241"/>
      <c r="AY1188" s="241"/>
      <c r="AZ1188" s="241"/>
      <c r="BA1188" s="241"/>
      <c r="BB1188" s="241"/>
      <c r="BC1188" s="241"/>
      <c r="BD1188" s="241"/>
      <c r="BE1188" s="241"/>
      <c r="BF1188" s="241"/>
      <c r="BG1188" s="241"/>
      <c r="BH1188" s="241"/>
      <c r="BI1188" s="241"/>
      <c r="BJ1188" s="241"/>
      <c r="BK1188" s="241"/>
      <c r="BL1188" s="241"/>
      <c r="BM1188" s="241"/>
      <c r="BN1188" s="241"/>
      <c r="BO1188" s="241"/>
      <c r="BP1188" s="241"/>
      <c r="BQ1188" s="241"/>
      <c r="BR1188" s="241"/>
      <c r="BS1188" s="241"/>
      <c r="BT1188" s="241"/>
      <c r="BU1188" s="241"/>
      <c r="BV1188" s="241"/>
      <c r="BW1188" s="241"/>
      <c r="BX1188" s="241"/>
      <c r="BY1188" s="241"/>
      <c r="BZ1188" s="241"/>
      <c r="CA1188" s="241"/>
      <c r="CB1188" s="241"/>
      <c r="CC1188" s="241"/>
      <c r="CD1188" s="241"/>
      <c r="CE1188" s="241"/>
      <c r="CF1188" s="241"/>
      <c r="CG1188" s="241"/>
      <c r="CH1188" s="241"/>
      <c r="CI1188" s="241"/>
      <c r="CJ1188" s="241"/>
      <c r="CK1188" s="241"/>
      <c r="CL1188" s="241"/>
      <c r="CM1188" s="241"/>
      <c r="CN1188" s="241"/>
      <c r="CO1188" s="241"/>
      <c r="CP1188" s="241"/>
      <c r="CQ1188" s="241"/>
      <c r="CR1188" s="241"/>
      <c r="CS1188" s="241"/>
      <c r="CT1188" s="241"/>
      <c r="CU1188" s="241"/>
      <c r="CV1188" s="241"/>
      <c r="CW1188" s="241"/>
      <c r="CX1188" s="241"/>
      <c r="CY1188" s="241"/>
      <c r="CZ1188" s="241"/>
      <c r="DA1188" s="241"/>
      <c r="DB1188" s="241"/>
      <c r="DC1188" s="241"/>
      <c r="DD1188" s="241"/>
      <c r="DE1188" s="241"/>
      <c r="DF1188" s="241"/>
      <c r="DG1188" s="241"/>
      <c r="DH1188" s="241"/>
      <c r="DI1188" s="241"/>
      <c r="DJ1188" s="241"/>
      <c r="DK1188" s="241"/>
      <c r="DL1188" s="241"/>
      <c r="DM1188" s="241"/>
      <c r="DN1188" s="241"/>
      <c r="DO1188" s="241"/>
      <c r="DP1188" s="241"/>
      <c r="DQ1188" s="241"/>
      <c r="DR1188" s="241"/>
      <c r="DS1188" s="241"/>
      <c r="DT1188" s="241"/>
      <c r="DU1188" s="241"/>
      <c r="DV1188" s="241"/>
      <c r="DW1188" s="241"/>
      <c r="DX1188" s="241"/>
      <c r="DY1188" s="241"/>
      <c r="DZ1188" s="241"/>
      <c r="EA1188" s="241"/>
      <c r="EB1188" s="241"/>
      <c r="EC1188" s="241"/>
      <c r="ED1188" s="241"/>
      <c r="EE1188" s="241"/>
      <c r="EF1188" s="241"/>
      <c r="EG1188" s="241"/>
      <c r="EH1188" s="241"/>
      <c r="EI1188" s="241"/>
      <c r="EJ1188" s="241"/>
      <c r="EK1188" s="241"/>
      <c r="EL1188" s="241"/>
      <c r="EM1188" s="241"/>
      <c r="EN1188" s="241"/>
      <c r="EO1188" s="241"/>
      <c r="EP1188" s="241"/>
      <c r="EQ1188" s="241"/>
      <c r="ER1188" s="241"/>
      <c r="ES1188" s="241"/>
      <c r="ET1188" s="241"/>
      <c r="EU1188" s="241"/>
      <c r="EV1188" s="241"/>
      <c r="EW1188" s="241"/>
      <c r="EX1188" s="241"/>
      <c r="EY1188" s="241"/>
      <c r="EZ1188" s="241"/>
      <c r="FA1188" s="241"/>
      <c r="FB1188" s="241"/>
      <c r="FC1188" s="241"/>
      <c r="FD1188" s="241"/>
      <c r="FE1188" s="241"/>
      <c r="FF1188" s="241"/>
      <c r="FG1188" s="241"/>
      <c r="FH1188" s="241"/>
      <c r="FI1188" s="241"/>
      <c r="FJ1188" s="241"/>
      <c r="FK1188" s="241"/>
      <c r="FL1188" s="241"/>
      <c r="FM1188" s="241"/>
      <c r="FN1188" s="241"/>
      <c r="FO1188" s="241"/>
      <c r="FP1188" s="241"/>
      <c r="FQ1188" s="241"/>
      <c r="FR1188" s="241"/>
      <c r="FS1188" s="241"/>
      <c r="FT1188" s="241"/>
      <c r="FU1188" s="241"/>
      <c r="FV1188" s="241"/>
      <c r="FW1188" s="241"/>
      <c r="FX1188" s="241"/>
      <c r="FY1188" s="241"/>
      <c r="FZ1188" s="241"/>
      <c r="GA1188" s="241"/>
      <c r="GB1188" s="241"/>
      <c r="GC1188" s="241"/>
      <c r="GD1188" s="241"/>
      <c r="GE1188" s="241"/>
      <c r="GF1188" s="241"/>
      <c r="GG1188" s="241"/>
      <c r="GH1188" s="241"/>
      <c r="GI1188" s="241"/>
      <c r="GJ1188" s="241"/>
      <c r="GK1188" s="241"/>
      <c r="GL1188" s="241"/>
      <c r="GM1188" s="241"/>
      <c r="GN1188" s="241"/>
      <c r="GO1188" s="241"/>
      <c r="GP1188" s="241"/>
      <c r="GQ1188" s="241"/>
      <c r="GR1188" s="241"/>
      <c r="GS1188" s="241"/>
      <c r="GT1188" s="241"/>
      <c r="GU1188" s="241"/>
      <c r="GV1188" s="241"/>
      <c r="GW1188" s="241"/>
      <c r="GX1188" s="241"/>
      <c r="GY1188" s="241"/>
      <c r="GZ1188" s="241"/>
      <c r="HA1188" s="241"/>
      <c r="HB1188" s="241"/>
      <c r="HC1188" s="241"/>
      <c r="HD1188" s="241"/>
      <c r="HE1188" s="241"/>
      <c r="HF1188" s="241"/>
      <c r="HG1188" s="241"/>
      <c r="HH1188" s="241"/>
      <c r="HI1188" s="241"/>
      <c r="HJ1188" s="241"/>
      <c r="HK1188" s="241"/>
      <c r="HL1188" s="241"/>
      <c r="HM1188" s="241"/>
      <c r="HN1188" s="241"/>
      <c r="HO1188" s="241"/>
    </row>
    <row r="1189" spans="1:223" s="250" customFormat="1" ht="27.6" customHeight="1" x14ac:dyDescent="0.35">
      <c r="A1189" s="241"/>
      <c r="B1189" s="242"/>
      <c r="C1189" s="242"/>
      <c r="D1189" s="242"/>
      <c r="E1189" s="243"/>
      <c r="F1189" s="244"/>
      <c r="G1189" s="245"/>
      <c r="H1189" s="245"/>
      <c r="I1189" s="245"/>
      <c r="J1189" s="296"/>
      <c r="K1189" s="242"/>
      <c r="L1189" s="246"/>
      <c r="M1189" s="246"/>
      <c r="N1189" s="247"/>
      <c r="O1189" s="247"/>
      <c r="P1189" s="248"/>
      <c r="Q1189" s="248"/>
      <c r="R1189" s="295"/>
      <c r="S1189" s="295"/>
      <c r="T1189" s="295"/>
      <c r="V1189" s="251"/>
      <c r="W1189" s="251"/>
      <c r="X1189" s="252"/>
      <c r="Y1189" s="253"/>
      <c r="Z1189" s="254"/>
      <c r="AA1189" s="254"/>
      <c r="AB1189" s="255"/>
      <c r="AC1189" s="255"/>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c r="AX1189" s="241"/>
      <c r="AY1189" s="241"/>
      <c r="AZ1189" s="241"/>
      <c r="BA1189" s="241"/>
      <c r="BB1189" s="241"/>
      <c r="BC1189" s="241"/>
      <c r="BD1189" s="241"/>
      <c r="BE1189" s="241"/>
      <c r="BF1189" s="241"/>
      <c r="BG1189" s="241"/>
      <c r="BH1189" s="241"/>
      <c r="BI1189" s="241"/>
      <c r="BJ1189" s="241"/>
      <c r="BK1189" s="241"/>
      <c r="BL1189" s="241"/>
      <c r="BM1189" s="241"/>
      <c r="BN1189" s="241"/>
      <c r="BO1189" s="241"/>
      <c r="BP1189" s="241"/>
      <c r="BQ1189" s="241"/>
      <c r="BR1189" s="241"/>
      <c r="BS1189" s="241"/>
      <c r="BT1189" s="241"/>
      <c r="BU1189" s="241"/>
      <c r="BV1189" s="241"/>
      <c r="BW1189" s="241"/>
      <c r="BX1189" s="241"/>
      <c r="BY1189" s="241"/>
      <c r="BZ1189" s="241"/>
      <c r="CA1189" s="241"/>
      <c r="CB1189" s="241"/>
      <c r="CC1189" s="241"/>
      <c r="CD1189" s="241"/>
      <c r="CE1189" s="241"/>
      <c r="CF1189" s="241"/>
      <c r="CG1189" s="241"/>
      <c r="CH1189" s="241"/>
      <c r="CI1189" s="241"/>
      <c r="CJ1189" s="241"/>
      <c r="CK1189" s="241"/>
      <c r="CL1189" s="241"/>
      <c r="CM1189" s="241"/>
      <c r="CN1189" s="241"/>
      <c r="CO1189" s="241"/>
      <c r="CP1189" s="241"/>
      <c r="CQ1189" s="241"/>
      <c r="CR1189" s="241"/>
      <c r="CS1189" s="241"/>
      <c r="CT1189" s="241"/>
      <c r="CU1189" s="241"/>
      <c r="CV1189" s="241"/>
      <c r="CW1189" s="241"/>
      <c r="CX1189" s="241"/>
      <c r="CY1189" s="241"/>
      <c r="CZ1189" s="241"/>
      <c r="DA1189" s="241"/>
      <c r="DB1189" s="241"/>
      <c r="DC1189" s="241"/>
      <c r="DD1189" s="241"/>
      <c r="DE1189" s="241"/>
      <c r="DF1189" s="241"/>
      <c r="DG1189" s="241"/>
      <c r="DH1189" s="241"/>
      <c r="DI1189" s="241"/>
      <c r="DJ1189" s="241"/>
      <c r="DK1189" s="241"/>
      <c r="DL1189" s="241"/>
      <c r="DM1189" s="241"/>
      <c r="DN1189" s="241"/>
      <c r="DO1189" s="241"/>
      <c r="DP1189" s="241"/>
      <c r="DQ1189" s="241"/>
      <c r="DR1189" s="241"/>
      <c r="DS1189" s="241"/>
      <c r="DT1189" s="241"/>
      <c r="DU1189" s="241"/>
      <c r="DV1189" s="241"/>
      <c r="DW1189" s="241"/>
      <c r="DX1189" s="241"/>
      <c r="DY1189" s="241"/>
      <c r="DZ1189" s="241"/>
      <c r="EA1189" s="241"/>
      <c r="EB1189" s="241"/>
      <c r="EC1189" s="241"/>
      <c r="ED1189" s="241"/>
      <c r="EE1189" s="241"/>
      <c r="EF1189" s="241"/>
      <c r="EG1189" s="241"/>
      <c r="EH1189" s="241"/>
      <c r="EI1189" s="241"/>
      <c r="EJ1189" s="241"/>
      <c r="EK1189" s="241"/>
      <c r="EL1189" s="241"/>
      <c r="EM1189" s="241"/>
      <c r="EN1189" s="241"/>
      <c r="EO1189" s="241"/>
      <c r="EP1189" s="241"/>
      <c r="EQ1189" s="241"/>
      <c r="ER1189" s="241"/>
      <c r="ES1189" s="241"/>
      <c r="ET1189" s="241"/>
      <c r="EU1189" s="241"/>
      <c r="EV1189" s="241"/>
      <c r="EW1189" s="241"/>
      <c r="EX1189" s="241"/>
      <c r="EY1189" s="241"/>
      <c r="EZ1189" s="241"/>
      <c r="FA1189" s="241"/>
      <c r="FB1189" s="241"/>
      <c r="FC1189" s="241"/>
      <c r="FD1189" s="241"/>
      <c r="FE1189" s="241"/>
      <c r="FF1189" s="241"/>
      <c r="FG1189" s="241"/>
      <c r="FH1189" s="241"/>
      <c r="FI1189" s="241"/>
      <c r="FJ1189" s="241"/>
      <c r="FK1189" s="241"/>
      <c r="FL1189" s="241"/>
      <c r="FM1189" s="241"/>
      <c r="FN1189" s="241"/>
      <c r="FO1189" s="241"/>
      <c r="FP1189" s="241"/>
      <c r="FQ1189" s="241"/>
      <c r="FR1189" s="241"/>
      <c r="FS1189" s="241"/>
      <c r="FT1189" s="241"/>
      <c r="FU1189" s="241"/>
      <c r="FV1189" s="241"/>
      <c r="FW1189" s="241"/>
      <c r="FX1189" s="241"/>
      <c r="FY1189" s="241"/>
      <c r="FZ1189" s="241"/>
      <c r="GA1189" s="241"/>
      <c r="GB1189" s="241"/>
      <c r="GC1189" s="241"/>
      <c r="GD1189" s="241"/>
      <c r="GE1189" s="241"/>
      <c r="GF1189" s="241"/>
      <c r="GG1189" s="241"/>
      <c r="GH1189" s="241"/>
      <c r="GI1189" s="241"/>
      <c r="GJ1189" s="241"/>
      <c r="GK1189" s="241"/>
      <c r="GL1189" s="241"/>
      <c r="GM1189" s="241"/>
      <c r="GN1189" s="241"/>
      <c r="GO1189" s="241"/>
      <c r="GP1189" s="241"/>
      <c r="GQ1189" s="241"/>
      <c r="GR1189" s="241"/>
      <c r="GS1189" s="241"/>
      <c r="GT1189" s="241"/>
      <c r="GU1189" s="241"/>
      <c r="GV1189" s="241"/>
      <c r="GW1189" s="241"/>
      <c r="GX1189" s="241"/>
      <c r="GY1189" s="241"/>
      <c r="GZ1189" s="241"/>
      <c r="HA1189" s="241"/>
      <c r="HB1189" s="241"/>
      <c r="HC1189" s="241"/>
      <c r="HD1189" s="241"/>
      <c r="HE1189" s="241"/>
      <c r="HF1189" s="241"/>
      <c r="HG1189" s="241"/>
      <c r="HH1189" s="241"/>
      <c r="HI1189" s="241"/>
      <c r="HJ1189" s="241"/>
      <c r="HK1189" s="241"/>
      <c r="HL1189" s="241"/>
      <c r="HM1189" s="241"/>
      <c r="HN1189" s="241"/>
      <c r="HO1189" s="241"/>
    </row>
    <row r="1190" spans="1:223" s="250" customFormat="1" ht="27.6" customHeight="1" x14ac:dyDescent="0.35">
      <c r="A1190" s="241"/>
      <c r="B1190" s="242"/>
      <c r="C1190" s="242"/>
      <c r="D1190" s="242"/>
      <c r="E1190" s="243"/>
      <c r="F1190" s="244"/>
      <c r="G1190" s="245"/>
      <c r="H1190" s="245"/>
      <c r="I1190" s="245"/>
      <c r="J1190" s="296"/>
      <c r="K1190" s="242"/>
      <c r="L1190" s="246"/>
      <c r="M1190" s="246"/>
      <c r="N1190" s="247"/>
      <c r="O1190" s="247"/>
      <c r="P1190" s="248"/>
      <c r="Q1190" s="248"/>
      <c r="R1190" s="295"/>
      <c r="S1190" s="295"/>
      <c r="T1190" s="295"/>
      <c r="V1190" s="251"/>
      <c r="W1190" s="251"/>
      <c r="X1190" s="252"/>
      <c r="Y1190" s="253"/>
      <c r="Z1190" s="254"/>
      <c r="AA1190" s="254"/>
      <c r="AB1190" s="255"/>
      <c r="AC1190" s="255"/>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c r="AX1190" s="241"/>
      <c r="AY1190" s="241"/>
      <c r="AZ1190" s="241"/>
      <c r="BA1190" s="241"/>
      <c r="BB1190" s="241"/>
      <c r="BC1190" s="241"/>
      <c r="BD1190" s="241"/>
      <c r="BE1190" s="241"/>
      <c r="BF1190" s="241"/>
      <c r="BG1190" s="241"/>
      <c r="BH1190" s="241"/>
      <c r="BI1190" s="241"/>
      <c r="BJ1190" s="241"/>
      <c r="BK1190" s="241"/>
      <c r="BL1190" s="241"/>
      <c r="BM1190" s="241"/>
      <c r="BN1190" s="241"/>
      <c r="BO1190" s="241"/>
      <c r="BP1190" s="241"/>
      <c r="BQ1190" s="241"/>
      <c r="BR1190" s="241"/>
      <c r="BS1190" s="241"/>
      <c r="BT1190" s="241"/>
      <c r="BU1190" s="241"/>
      <c r="BV1190" s="241"/>
      <c r="BW1190" s="241"/>
      <c r="BX1190" s="241"/>
      <c r="BY1190" s="241"/>
      <c r="BZ1190" s="241"/>
      <c r="CA1190" s="241"/>
      <c r="CB1190" s="241"/>
      <c r="CC1190" s="241"/>
      <c r="CD1190" s="241"/>
      <c r="CE1190" s="241"/>
      <c r="CF1190" s="241"/>
      <c r="CG1190" s="241"/>
      <c r="CH1190" s="241"/>
      <c r="CI1190" s="241"/>
      <c r="CJ1190" s="241"/>
      <c r="CK1190" s="241"/>
      <c r="CL1190" s="241"/>
      <c r="CM1190" s="241"/>
      <c r="CN1190" s="241"/>
      <c r="CO1190" s="241"/>
      <c r="CP1190" s="241"/>
      <c r="CQ1190" s="241"/>
      <c r="CR1190" s="241"/>
      <c r="CS1190" s="241"/>
      <c r="CT1190" s="241"/>
      <c r="CU1190" s="241"/>
      <c r="CV1190" s="241"/>
      <c r="CW1190" s="241"/>
      <c r="CX1190" s="241"/>
      <c r="CY1190" s="241"/>
      <c r="CZ1190" s="241"/>
      <c r="DA1190" s="241"/>
      <c r="DB1190" s="241"/>
      <c r="DC1190" s="241"/>
      <c r="DD1190" s="241"/>
      <c r="DE1190" s="241"/>
      <c r="DF1190" s="241"/>
      <c r="DG1190" s="241"/>
      <c r="DH1190" s="241"/>
      <c r="DI1190" s="241"/>
      <c r="DJ1190" s="241"/>
      <c r="DK1190" s="241"/>
      <c r="DL1190" s="241"/>
      <c r="DM1190" s="241"/>
      <c r="DN1190" s="241"/>
      <c r="DO1190" s="241"/>
      <c r="DP1190" s="241"/>
      <c r="DQ1190" s="241"/>
      <c r="DR1190" s="241"/>
      <c r="DS1190" s="241"/>
      <c r="DT1190" s="241"/>
      <c r="DU1190" s="241"/>
      <c r="DV1190" s="241"/>
      <c r="DW1190" s="241"/>
      <c r="DX1190" s="241"/>
      <c r="DY1190" s="241"/>
      <c r="DZ1190" s="241"/>
      <c r="EA1190" s="241"/>
      <c r="EB1190" s="241"/>
      <c r="EC1190" s="241"/>
      <c r="ED1190" s="241"/>
      <c r="EE1190" s="241"/>
      <c r="EF1190" s="241"/>
      <c r="EG1190" s="241"/>
      <c r="EH1190" s="241"/>
      <c r="EI1190" s="241"/>
      <c r="EJ1190" s="241"/>
      <c r="EK1190" s="241"/>
      <c r="EL1190" s="241"/>
      <c r="EM1190" s="241"/>
      <c r="EN1190" s="241"/>
      <c r="EO1190" s="241"/>
      <c r="EP1190" s="241"/>
      <c r="EQ1190" s="241"/>
      <c r="ER1190" s="241"/>
      <c r="ES1190" s="241"/>
      <c r="ET1190" s="241"/>
      <c r="EU1190" s="241"/>
      <c r="EV1190" s="241"/>
      <c r="EW1190" s="241"/>
      <c r="EX1190" s="241"/>
      <c r="EY1190" s="241"/>
      <c r="EZ1190" s="241"/>
      <c r="FA1190" s="241"/>
      <c r="FB1190" s="241"/>
      <c r="FC1190" s="241"/>
      <c r="FD1190" s="241"/>
      <c r="FE1190" s="241"/>
      <c r="FF1190" s="241"/>
      <c r="FG1190" s="241"/>
      <c r="FH1190" s="241"/>
      <c r="FI1190" s="241"/>
      <c r="FJ1190" s="241"/>
      <c r="FK1190" s="241"/>
      <c r="FL1190" s="241"/>
      <c r="FM1190" s="241"/>
      <c r="FN1190" s="241"/>
      <c r="FO1190" s="241"/>
      <c r="FP1190" s="241"/>
      <c r="FQ1190" s="241"/>
      <c r="FR1190" s="241"/>
      <c r="FS1190" s="241"/>
      <c r="FT1190" s="241"/>
      <c r="FU1190" s="241"/>
      <c r="FV1190" s="241"/>
      <c r="FW1190" s="241"/>
      <c r="FX1190" s="241"/>
      <c r="FY1190" s="241"/>
      <c r="FZ1190" s="241"/>
      <c r="GA1190" s="241"/>
      <c r="GB1190" s="241"/>
      <c r="GC1190" s="241"/>
      <c r="GD1190" s="241"/>
      <c r="GE1190" s="241"/>
      <c r="GF1190" s="241"/>
      <c r="GG1190" s="241"/>
      <c r="GH1190" s="241"/>
      <c r="GI1190" s="241"/>
      <c r="GJ1190" s="241"/>
      <c r="GK1190" s="241"/>
      <c r="GL1190" s="241"/>
      <c r="GM1190" s="241"/>
      <c r="GN1190" s="241"/>
      <c r="GO1190" s="241"/>
      <c r="GP1190" s="241"/>
      <c r="GQ1190" s="241"/>
      <c r="GR1190" s="241"/>
      <c r="GS1190" s="241"/>
      <c r="GT1190" s="241"/>
      <c r="GU1190" s="241"/>
      <c r="GV1190" s="241"/>
      <c r="GW1190" s="241"/>
      <c r="GX1190" s="241"/>
      <c r="GY1190" s="241"/>
      <c r="GZ1190" s="241"/>
      <c r="HA1190" s="241"/>
      <c r="HB1190" s="241"/>
      <c r="HC1190" s="241"/>
      <c r="HD1190" s="241"/>
      <c r="HE1190" s="241"/>
      <c r="HF1190" s="241"/>
      <c r="HG1190" s="241"/>
      <c r="HH1190" s="241"/>
      <c r="HI1190" s="241"/>
      <c r="HJ1190" s="241"/>
      <c r="HK1190" s="241"/>
      <c r="HL1190" s="241"/>
      <c r="HM1190" s="241"/>
      <c r="HN1190" s="241"/>
      <c r="HO1190" s="241"/>
    </row>
    <row r="1191" spans="1:223" s="250" customFormat="1" ht="27.6" customHeight="1" x14ac:dyDescent="0.35">
      <c r="A1191" s="241"/>
      <c r="B1191" s="242"/>
      <c r="C1191" s="242"/>
      <c r="D1191" s="242"/>
      <c r="E1191" s="243"/>
      <c r="F1191" s="244"/>
      <c r="G1191" s="245"/>
      <c r="H1191" s="245"/>
      <c r="I1191" s="245"/>
      <c r="J1191" s="296"/>
      <c r="K1191" s="242"/>
      <c r="L1191" s="246"/>
      <c r="M1191" s="246"/>
      <c r="N1191" s="247"/>
      <c r="O1191" s="247"/>
      <c r="P1191" s="248"/>
      <c r="Q1191" s="248"/>
      <c r="R1191" s="295"/>
      <c r="S1191" s="295"/>
      <c r="T1191" s="295"/>
      <c r="V1191" s="251"/>
      <c r="W1191" s="251"/>
      <c r="X1191" s="252"/>
      <c r="Y1191" s="253"/>
      <c r="Z1191" s="254"/>
      <c r="AA1191" s="254"/>
      <c r="AB1191" s="255"/>
      <c r="AC1191" s="255"/>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c r="AX1191" s="241"/>
      <c r="AY1191" s="241"/>
      <c r="AZ1191" s="241"/>
      <c r="BA1191" s="241"/>
      <c r="BB1191" s="241"/>
      <c r="BC1191" s="241"/>
      <c r="BD1191" s="241"/>
      <c r="BE1191" s="241"/>
      <c r="BF1191" s="241"/>
      <c r="BG1191" s="241"/>
      <c r="BH1191" s="241"/>
      <c r="BI1191" s="241"/>
      <c r="BJ1191" s="241"/>
      <c r="BK1191" s="241"/>
      <c r="BL1191" s="241"/>
      <c r="BM1191" s="241"/>
      <c r="BN1191" s="241"/>
      <c r="BO1191" s="241"/>
      <c r="BP1191" s="241"/>
      <c r="BQ1191" s="241"/>
      <c r="BR1191" s="241"/>
      <c r="BS1191" s="241"/>
      <c r="BT1191" s="241"/>
      <c r="BU1191" s="241"/>
      <c r="BV1191" s="241"/>
      <c r="BW1191" s="241"/>
      <c r="BX1191" s="241"/>
      <c r="BY1191" s="241"/>
      <c r="BZ1191" s="241"/>
      <c r="CA1191" s="241"/>
      <c r="CB1191" s="241"/>
      <c r="CC1191" s="241"/>
      <c r="CD1191" s="241"/>
      <c r="CE1191" s="241"/>
      <c r="CF1191" s="241"/>
      <c r="CG1191" s="241"/>
      <c r="CH1191" s="241"/>
      <c r="CI1191" s="241"/>
      <c r="CJ1191" s="241"/>
      <c r="CK1191" s="241"/>
      <c r="CL1191" s="241"/>
      <c r="CM1191" s="241"/>
      <c r="CN1191" s="241"/>
      <c r="CO1191" s="241"/>
      <c r="CP1191" s="241"/>
      <c r="CQ1191" s="241"/>
      <c r="CR1191" s="241"/>
      <c r="CS1191" s="241"/>
      <c r="CT1191" s="241"/>
      <c r="CU1191" s="241"/>
      <c r="CV1191" s="241"/>
      <c r="CW1191" s="241"/>
      <c r="CX1191" s="241"/>
      <c r="CY1191" s="241"/>
      <c r="CZ1191" s="241"/>
      <c r="DA1191" s="241"/>
      <c r="DB1191" s="241"/>
      <c r="DC1191" s="241"/>
      <c r="DD1191" s="241"/>
      <c r="DE1191" s="241"/>
      <c r="DF1191" s="241"/>
      <c r="DG1191" s="241"/>
      <c r="DH1191" s="241"/>
      <c r="DI1191" s="241"/>
      <c r="DJ1191" s="241"/>
      <c r="DK1191" s="241"/>
      <c r="DL1191" s="241"/>
      <c r="DM1191" s="241"/>
      <c r="DN1191" s="241"/>
      <c r="DO1191" s="241"/>
      <c r="DP1191" s="241"/>
      <c r="DQ1191" s="241"/>
      <c r="DR1191" s="241"/>
      <c r="DS1191" s="241"/>
      <c r="DT1191" s="241"/>
      <c r="DU1191" s="241"/>
      <c r="DV1191" s="241"/>
      <c r="DW1191" s="241"/>
      <c r="DX1191" s="241"/>
      <c r="DY1191" s="241"/>
      <c r="DZ1191" s="241"/>
      <c r="EA1191" s="241"/>
      <c r="EB1191" s="241"/>
      <c r="EC1191" s="241"/>
      <c r="ED1191" s="241"/>
      <c r="EE1191" s="241"/>
      <c r="EF1191" s="241"/>
      <c r="EG1191" s="241"/>
      <c r="EH1191" s="241"/>
      <c r="EI1191" s="241"/>
      <c r="EJ1191" s="241"/>
      <c r="EK1191" s="241"/>
      <c r="EL1191" s="241"/>
      <c r="EM1191" s="241"/>
      <c r="EN1191" s="241"/>
      <c r="EO1191" s="241"/>
      <c r="EP1191" s="241"/>
      <c r="EQ1191" s="241"/>
      <c r="ER1191" s="241"/>
      <c r="ES1191" s="241"/>
      <c r="ET1191" s="241"/>
      <c r="EU1191" s="241"/>
      <c r="EV1191" s="241"/>
      <c r="EW1191" s="241"/>
      <c r="EX1191" s="241"/>
      <c r="EY1191" s="241"/>
      <c r="EZ1191" s="241"/>
      <c r="FA1191" s="241"/>
      <c r="FB1191" s="241"/>
      <c r="FC1191" s="241"/>
      <c r="FD1191" s="241"/>
      <c r="FE1191" s="241"/>
      <c r="FF1191" s="241"/>
      <c r="FG1191" s="241"/>
      <c r="FH1191" s="241"/>
      <c r="FI1191" s="241"/>
      <c r="FJ1191" s="241"/>
      <c r="FK1191" s="241"/>
      <c r="FL1191" s="241"/>
      <c r="FM1191" s="241"/>
      <c r="FN1191" s="241"/>
      <c r="FO1191" s="241"/>
      <c r="FP1191" s="241"/>
      <c r="FQ1191" s="241"/>
      <c r="FR1191" s="241"/>
      <c r="FS1191" s="241"/>
      <c r="FT1191" s="241"/>
      <c r="FU1191" s="241"/>
      <c r="FV1191" s="241"/>
      <c r="FW1191" s="241"/>
      <c r="FX1191" s="241"/>
      <c r="FY1191" s="241"/>
      <c r="FZ1191" s="241"/>
      <c r="GA1191" s="241"/>
      <c r="GB1191" s="241"/>
      <c r="GC1191" s="241"/>
      <c r="GD1191" s="241"/>
      <c r="GE1191" s="241"/>
      <c r="GF1191" s="241"/>
      <c r="GG1191" s="241"/>
      <c r="GH1191" s="241"/>
      <c r="GI1191" s="241"/>
      <c r="GJ1191" s="241"/>
      <c r="GK1191" s="241"/>
      <c r="GL1191" s="241"/>
      <c r="GM1191" s="241"/>
      <c r="GN1191" s="241"/>
      <c r="GO1191" s="241"/>
      <c r="GP1191" s="241"/>
      <c r="GQ1191" s="241"/>
      <c r="GR1191" s="241"/>
      <c r="GS1191" s="241"/>
      <c r="GT1191" s="241"/>
      <c r="GU1191" s="241"/>
      <c r="GV1191" s="241"/>
      <c r="GW1191" s="241"/>
      <c r="GX1191" s="241"/>
      <c r="GY1191" s="241"/>
      <c r="GZ1191" s="241"/>
      <c r="HA1191" s="241"/>
      <c r="HB1191" s="241"/>
      <c r="HC1191" s="241"/>
      <c r="HD1191" s="241"/>
      <c r="HE1191" s="241"/>
      <c r="HF1191" s="241"/>
      <c r="HG1191" s="241"/>
      <c r="HH1191" s="241"/>
      <c r="HI1191" s="241"/>
      <c r="HJ1191" s="241"/>
      <c r="HK1191" s="241"/>
      <c r="HL1191" s="241"/>
      <c r="HM1191" s="241"/>
      <c r="HN1191" s="241"/>
      <c r="HO1191" s="241"/>
    </row>
    <row r="1192" spans="1:223" s="250" customFormat="1" ht="27.6" customHeight="1" x14ac:dyDescent="0.35">
      <c r="A1192" s="241"/>
      <c r="B1192" s="242"/>
      <c r="C1192" s="242"/>
      <c r="D1192" s="242"/>
      <c r="E1192" s="243"/>
      <c r="F1192" s="244"/>
      <c r="G1192" s="245"/>
      <c r="H1192" s="245"/>
      <c r="I1192" s="245"/>
      <c r="J1192" s="296"/>
      <c r="K1192" s="242"/>
      <c r="L1192" s="246"/>
      <c r="M1192" s="246"/>
      <c r="N1192" s="247"/>
      <c r="O1192" s="247"/>
      <c r="P1192" s="248"/>
      <c r="Q1192" s="248"/>
      <c r="R1192" s="295"/>
      <c r="S1192" s="295"/>
      <c r="T1192" s="295"/>
      <c r="V1192" s="251"/>
      <c r="W1192" s="251"/>
      <c r="X1192" s="252"/>
      <c r="Y1192" s="253"/>
      <c r="Z1192" s="254"/>
      <c r="AA1192" s="254"/>
      <c r="AB1192" s="255"/>
      <c r="AC1192" s="255"/>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c r="AX1192" s="241"/>
      <c r="AY1192" s="241"/>
      <c r="AZ1192" s="241"/>
      <c r="BA1192" s="241"/>
      <c r="BB1192" s="241"/>
      <c r="BC1192" s="241"/>
      <c r="BD1192" s="241"/>
      <c r="BE1192" s="241"/>
      <c r="BF1192" s="241"/>
      <c r="BG1192" s="241"/>
      <c r="BH1192" s="241"/>
      <c r="BI1192" s="241"/>
      <c r="BJ1192" s="241"/>
      <c r="BK1192" s="241"/>
      <c r="BL1192" s="241"/>
      <c r="BM1192" s="241"/>
      <c r="BN1192" s="241"/>
      <c r="BO1192" s="241"/>
      <c r="BP1192" s="241"/>
      <c r="BQ1192" s="241"/>
      <c r="BR1192" s="241"/>
      <c r="BS1192" s="241"/>
      <c r="BT1192" s="241"/>
      <c r="BU1192" s="241"/>
      <c r="BV1192" s="241"/>
      <c r="BW1192" s="241"/>
      <c r="BX1192" s="241"/>
      <c r="BY1192" s="241"/>
      <c r="BZ1192" s="241"/>
      <c r="CA1192" s="241"/>
      <c r="CB1192" s="241"/>
      <c r="CC1192" s="241"/>
      <c r="CD1192" s="241"/>
      <c r="CE1192" s="241"/>
      <c r="CF1192" s="241"/>
      <c r="CG1192" s="241"/>
      <c r="CH1192" s="241"/>
      <c r="CI1192" s="241"/>
      <c r="CJ1192" s="241"/>
      <c r="CK1192" s="241"/>
      <c r="CL1192" s="241"/>
      <c r="CM1192" s="241"/>
      <c r="CN1192" s="241"/>
      <c r="CO1192" s="241"/>
      <c r="CP1192" s="241"/>
      <c r="CQ1192" s="241"/>
      <c r="CR1192" s="241"/>
      <c r="CS1192" s="241"/>
      <c r="CT1192" s="241"/>
      <c r="CU1192" s="241"/>
      <c r="CV1192" s="241"/>
      <c r="CW1192" s="241"/>
      <c r="CX1192" s="241"/>
      <c r="CY1192" s="241"/>
      <c r="CZ1192" s="241"/>
      <c r="DA1192" s="241"/>
      <c r="DB1192" s="241"/>
      <c r="DC1192" s="241"/>
      <c r="DD1192" s="241"/>
      <c r="DE1192" s="241"/>
      <c r="DF1192" s="241"/>
      <c r="DG1192" s="241"/>
      <c r="DH1192" s="241"/>
      <c r="DI1192" s="241"/>
      <c r="DJ1192" s="241"/>
      <c r="DK1192" s="241"/>
      <c r="DL1192" s="241"/>
      <c r="DM1192" s="241"/>
      <c r="DN1192" s="241"/>
      <c r="DO1192" s="241"/>
      <c r="DP1192" s="241"/>
      <c r="DQ1192" s="241"/>
      <c r="DR1192" s="241"/>
      <c r="DS1192" s="241"/>
      <c r="DT1192" s="241"/>
      <c r="DU1192" s="241"/>
      <c r="DV1192" s="241"/>
      <c r="DW1192" s="241"/>
      <c r="DX1192" s="241"/>
      <c r="DY1192" s="241"/>
      <c r="DZ1192" s="241"/>
      <c r="EA1192" s="241"/>
      <c r="EB1192" s="241"/>
      <c r="EC1192" s="241"/>
      <c r="ED1192" s="241"/>
      <c r="EE1192" s="241"/>
      <c r="EF1192" s="241"/>
      <c r="EG1192" s="241"/>
      <c r="EH1192" s="241"/>
      <c r="EI1192" s="241"/>
      <c r="EJ1192" s="241"/>
      <c r="EK1192" s="241"/>
      <c r="EL1192" s="241"/>
      <c r="EM1192" s="241"/>
      <c r="EN1192" s="241"/>
      <c r="EO1192" s="241"/>
      <c r="EP1192" s="241"/>
      <c r="EQ1192" s="241"/>
      <c r="ER1192" s="241"/>
      <c r="ES1192" s="241"/>
      <c r="ET1192" s="241"/>
      <c r="EU1192" s="241"/>
      <c r="EV1192" s="241"/>
      <c r="EW1192" s="241"/>
      <c r="EX1192" s="241"/>
      <c r="EY1192" s="241"/>
      <c r="EZ1192" s="241"/>
      <c r="FA1192" s="241"/>
      <c r="FB1192" s="241"/>
      <c r="FC1192" s="241"/>
      <c r="FD1192" s="241"/>
      <c r="FE1192" s="241"/>
      <c r="FF1192" s="241"/>
      <c r="FG1192" s="241"/>
      <c r="FH1192" s="241"/>
      <c r="FI1192" s="241"/>
      <c r="FJ1192" s="241"/>
      <c r="FK1192" s="241"/>
      <c r="FL1192" s="241"/>
      <c r="FM1192" s="241"/>
      <c r="FN1192" s="241"/>
      <c r="FO1192" s="241"/>
      <c r="FP1192" s="241"/>
      <c r="FQ1192" s="241"/>
      <c r="FR1192" s="241"/>
      <c r="FS1192" s="241"/>
      <c r="FT1192" s="241"/>
      <c r="FU1192" s="241"/>
      <c r="FV1192" s="241"/>
      <c r="FW1192" s="241"/>
      <c r="FX1192" s="241"/>
      <c r="FY1192" s="241"/>
      <c r="FZ1192" s="241"/>
      <c r="GA1192" s="241"/>
      <c r="GB1192" s="241"/>
      <c r="GC1192" s="241"/>
      <c r="GD1192" s="241"/>
      <c r="GE1192" s="241"/>
      <c r="GF1192" s="241"/>
      <c r="GG1192" s="241"/>
      <c r="GH1192" s="241"/>
      <c r="GI1192" s="241"/>
      <c r="GJ1192" s="241"/>
      <c r="GK1192" s="241"/>
      <c r="GL1192" s="241"/>
      <c r="GM1192" s="241"/>
      <c r="GN1192" s="241"/>
      <c r="GO1192" s="241"/>
      <c r="GP1192" s="241"/>
      <c r="GQ1192" s="241"/>
      <c r="GR1192" s="241"/>
      <c r="GS1192" s="241"/>
      <c r="GT1192" s="241"/>
      <c r="GU1192" s="241"/>
      <c r="GV1192" s="241"/>
      <c r="GW1192" s="241"/>
      <c r="GX1192" s="241"/>
      <c r="GY1192" s="241"/>
      <c r="GZ1192" s="241"/>
      <c r="HA1192" s="241"/>
      <c r="HB1192" s="241"/>
      <c r="HC1192" s="241"/>
      <c r="HD1192" s="241"/>
      <c r="HE1192" s="241"/>
      <c r="HF1192" s="241"/>
      <c r="HG1192" s="241"/>
      <c r="HH1192" s="241"/>
      <c r="HI1192" s="241"/>
      <c r="HJ1192" s="241"/>
      <c r="HK1192" s="241"/>
      <c r="HL1192" s="241"/>
      <c r="HM1192" s="241"/>
      <c r="HN1192" s="241"/>
      <c r="HO1192" s="241"/>
    </row>
    <row r="1193" spans="1:223" s="250" customFormat="1" ht="27.6" customHeight="1" x14ac:dyDescent="0.35">
      <c r="A1193" s="241"/>
      <c r="B1193" s="242"/>
      <c r="C1193" s="242"/>
      <c r="D1193" s="242"/>
      <c r="E1193" s="243"/>
      <c r="F1193" s="244"/>
      <c r="G1193" s="245"/>
      <c r="H1193" s="245"/>
      <c r="I1193" s="245"/>
      <c r="J1193" s="296"/>
      <c r="K1193" s="242"/>
      <c r="L1193" s="246"/>
      <c r="M1193" s="246"/>
      <c r="N1193" s="247"/>
      <c r="O1193" s="247"/>
      <c r="P1193" s="248"/>
      <c r="Q1193" s="248"/>
      <c r="R1193" s="295"/>
      <c r="S1193" s="295"/>
      <c r="T1193" s="295"/>
      <c r="V1193" s="251"/>
      <c r="W1193" s="251"/>
      <c r="X1193" s="252"/>
      <c r="Y1193" s="253"/>
      <c r="Z1193" s="254"/>
      <c r="AA1193" s="254"/>
      <c r="AB1193" s="255"/>
      <c r="AC1193" s="255"/>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c r="AX1193" s="241"/>
      <c r="AY1193" s="241"/>
      <c r="AZ1193" s="241"/>
      <c r="BA1193" s="241"/>
      <c r="BB1193" s="241"/>
      <c r="BC1193" s="241"/>
      <c r="BD1193" s="241"/>
      <c r="BE1193" s="241"/>
      <c r="BF1193" s="241"/>
      <c r="BG1193" s="241"/>
      <c r="BH1193" s="241"/>
      <c r="BI1193" s="241"/>
      <c r="BJ1193" s="241"/>
      <c r="BK1193" s="241"/>
      <c r="BL1193" s="241"/>
      <c r="BM1193" s="241"/>
      <c r="BN1193" s="241"/>
      <c r="BO1193" s="241"/>
      <c r="BP1193" s="241"/>
      <c r="BQ1193" s="241"/>
      <c r="BR1193" s="241"/>
      <c r="BS1193" s="241"/>
      <c r="BT1193" s="241"/>
      <c r="BU1193" s="241"/>
      <c r="BV1193" s="241"/>
      <c r="BW1193" s="241"/>
      <c r="BX1193" s="241"/>
      <c r="BY1193" s="241"/>
      <c r="BZ1193" s="241"/>
      <c r="CA1193" s="241"/>
      <c r="CB1193" s="241"/>
      <c r="CC1193" s="241"/>
      <c r="CD1193" s="241"/>
      <c r="CE1193" s="241"/>
      <c r="CF1193" s="241"/>
      <c r="CG1193" s="241"/>
      <c r="CH1193" s="241"/>
      <c r="CI1193" s="241"/>
      <c r="CJ1193" s="241"/>
      <c r="CK1193" s="241"/>
      <c r="CL1193" s="241"/>
      <c r="CM1193" s="241"/>
      <c r="CN1193" s="241"/>
      <c r="CO1193" s="241"/>
      <c r="CP1193" s="241"/>
      <c r="CQ1193" s="241"/>
      <c r="CR1193" s="241"/>
      <c r="CS1193" s="241"/>
      <c r="CT1193" s="241"/>
      <c r="CU1193" s="241"/>
      <c r="CV1193" s="241"/>
      <c r="CW1193" s="241"/>
      <c r="CX1193" s="241"/>
      <c r="CY1193" s="241"/>
      <c r="CZ1193" s="241"/>
      <c r="DA1193" s="241"/>
      <c r="DB1193" s="241"/>
      <c r="DC1193" s="241"/>
      <c r="DD1193" s="241"/>
      <c r="DE1193" s="241"/>
      <c r="DF1193" s="241"/>
      <c r="DG1193" s="241"/>
      <c r="DH1193" s="241"/>
      <c r="DI1193" s="241"/>
      <c r="DJ1193" s="241"/>
      <c r="DK1193" s="241"/>
      <c r="DL1193" s="241"/>
      <c r="DM1193" s="241"/>
      <c r="DN1193" s="241"/>
      <c r="DO1193" s="241"/>
      <c r="DP1193" s="241"/>
      <c r="DQ1193" s="241"/>
      <c r="DR1193" s="241"/>
      <c r="DS1193" s="241"/>
      <c r="DT1193" s="241"/>
      <c r="DU1193" s="241"/>
      <c r="DV1193" s="241"/>
      <c r="DW1193" s="241"/>
      <c r="DX1193" s="241"/>
      <c r="DY1193" s="241"/>
      <c r="DZ1193" s="241"/>
      <c r="EA1193" s="241"/>
      <c r="EB1193" s="241"/>
      <c r="EC1193" s="241"/>
      <c r="ED1193" s="241"/>
      <c r="EE1193" s="241"/>
      <c r="EF1193" s="241"/>
      <c r="EG1193" s="241"/>
      <c r="EH1193" s="241"/>
      <c r="EI1193" s="241"/>
      <c r="EJ1193" s="241"/>
      <c r="EK1193" s="241"/>
      <c r="EL1193" s="241"/>
      <c r="EM1193" s="241"/>
      <c r="EN1193" s="241"/>
      <c r="EO1193" s="241"/>
      <c r="EP1193" s="241"/>
      <c r="EQ1193" s="241"/>
      <c r="ER1193" s="241"/>
      <c r="ES1193" s="241"/>
      <c r="ET1193" s="241"/>
      <c r="EU1193" s="241"/>
      <c r="EV1193" s="241"/>
      <c r="EW1193" s="241"/>
      <c r="EX1193" s="241"/>
      <c r="EY1193" s="241"/>
      <c r="EZ1193" s="241"/>
      <c r="FA1193" s="241"/>
      <c r="FB1193" s="241"/>
      <c r="FC1193" s="241"/>
      <c r="FD1193" s="241"/>
      <c r="FE1193" s="241"/>
      <c r="FF1193" s="241"/>
      <c r="FG1193" s="241"/>
      <c r="FH1193" s="241"/>
      <c r="FI1193" s="241"/>
      <c r="FJ1193" s="241"/>
      <c r="FK1193" s="241"/>
      <c r="FL1193" s="241"/>
      <c r="FM1193" s="241"/>
      <c r="FN1193" s="241"/>
      <c r="FO1193" s="241"/>
      <c r="FP1193" s="241"/>
      <c r="FQ1193" s="241"/>
      <c r="FR1193" s="241"/>
      <c r="FS1193" s="241"/>
      <c r="FT1193" s="241"/>
      <c r="FU1193" s="241"/>
      <c r="FV1193" s="241"/>
      <c r="FW1193" s="241"/>
      <c r="FX1193" s="241"/>
      <c r="FY1193" s="241"/>
      <c r="FZ1193" s="241"/>
      <c r="GA1193" s="241"/>
      <c r="GB1193" s="241"/>
      <c r="GC1193" s="241"/>
      <c r="GD1193" s="241"/>
      <c r="GE1193" s="241"/>
      <c r="GF1193" s="241"/>
      <c r="GG1193" s="241"/>
      <c r="GH1193" s="241"/>
      <c r="GI1193" s="241"/>
      <c r="GJ1193" s="241"/>
      <c r="GK1193" s="241"/>
      <c r="GL1193" s="241"/>
      <c r="GM1193" s="241"/>
      <c r="GN1193" s="241"/>
      <c r="GO1193" s="241"/>
      <c r="GP1193" s="241"/>
      <c r="GQ1193" s="241"/>
      <c r="GR1193" s="241"/>
      <c r="GS1193" s="241"/>
      <c r="GT1193" s="241"/>
      <c r="GU1193" s="241"/>
      <c r="GV1193" s="241"/>
      <c r="GW1193" s="241"/>
      <c r="GX1193" s="241"/>
      <c r="GY1193" s="241"/>
      <c r="GZ1193" s="241"/>
      <c r="HA1193" s="241"/>
      <c r="HB1193" s="241"/>
      <c r="HC1193" s="241"/>
      <c r="HD1193" s="241"/>
      <c r="HE1193" s="241"/>
      <c r="HF1193" s="241"/>
      <c r="HG1193" s="241"/>
      <c r="HH1193" s="241"/>
      <c r="HI1193" s="241"/>
      <c r="HJ1193" s="241"/>
      <c r="HK1193" s="241"/>
      <c r="HL1193" s="241"/>
      <c r="HM1193" s="241"/>
      <c r="HN1193" s="241"/>
      <c r="HO1193" s="241"/>
    </row>
    <row r="1194" spans="1:223" s="250" customFormat="1" ht="27.6" customHeight="1" x14ac:dyDescent="0.35">
      <c r="A1194" s="241"/>
      <c r="B1194" s="242"/>
      <c r="C1194" s="242"/>
      <c r="D1194" s="242"/>
      <c r="E1194" s="243"/>
      <c r="F1194" s="244"/>
      <c r="G1194" s="245"/>
      <c r="H1194" s="245"/>
      <c r="I1194" s="245"/>
      <c r="J1194" s="296"/>
      <c r="K1194" s="242"/>
      <c r="L1194" s="246"/>
      <c r="M1194" s="246"/>
      <c r="N1194" s="247"/>
      <c r="O1194" s="247"/>
      <c r="P1194" s="248"/>
      <c r="Q1194" s="248"/>
      <c r="R1194" s="295"/>
      <c r="S1194" s="295"/>
      <c r="T1194" s="295"/>
      <c r="V1194" s="251"/>
      <c r="W1194" s="251"/>
      <c r="X1194" s="252"/>
      <c r="Y1194" s="253"/>
      <c r="Z1194" s="254"/>
      <c r="AA1194" s="254"/>
      <c r="AB1194" s="255"/>
      <c r="AC1194" s="255"/>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c r="AX1194" s="241"/>
      <c r="AY1194" s="241"/>
      <c r="AZ1194" s="241"/>
      <c r="BA1194" s="241"/>
      <c r="BB1194" s="241"/>
      <c r="BC1194" s="241"/>
      <c r="BD1194" s="241"/>
      <c r="BE1194" s="241"/>
      <c r="BF1194" s="241"/>
      <c r="BG1194" s="241"/>
      <c r="BH1194" s="241"/>
      <c r="BI1194" s="241"/>
      <c r="BJ1194" s="241"/>
      <c r="BK1194" s="241"/>
      <c r="BL1194" s="241"/>
      <c r="BM1194" s="241"/>
      <c r="BN1194" s="241"/>
      <c r="BO1194" s="241"/>
      <c r="BP1194" s="241"/>
      <c r="BQ1194" s="241"/>
      <c r="BR1194" s="241"/>
      <c r="BS1194" s="241"/>
      <c r="BT1194" s="241"/>
      <c r="BU1194" s="241"/>
      <c r="BV1194" s="241"/>
      <c r="BW1194" s="241"/>
      <c r="BX1194" s="241"/>
      <c r="BY1194" s="241"/>
      <c r="BZ1194" s="241"/>
      <c r="CA1194" s="241"/>
      <c r="CB1194" s="241"/>
      <c r="CC1194" s="241"/>
      <c r="CD1194" s="241"/>
      <c r="CE1194" s="241"/>
      <c r="CF1194" s="241"/>
      <c r="CG1194" s="241"/>
      <c r="CH1194" s="241"/>
      <c r="CI1194" s="241"/>
      <c r="CJ1194" s="241"/>
      <c r="CK1194" s="241"/>
      <c r="CL1194" s="241"/>
      <c r="CM1194" s="241"/>
      <c r="CN1194" s="241"/>
      <c r="CO1194" s="241"/>
      <c r="CP1194" s="241"/>
      <c r="CQ1194" s="241"/>
      <c r="CR1194" s="241"/>
      <c r="CS1194" s="241"/>
      <c r="CT1194" s="241"/>
      <c r="CU1194" s="241"/>
      <c r="CV1194" s="241"/>
      <c r="CW1194" s="241"/>
      <c r="CX1194" s="241"/>
      <c r="CY1194" s="241"/>
      <c r="CZ1194" s="241"/>
      <c r="DA1194" s="241"/>
      <c r="DB1194" s="241"/>
      <c r="DC1194" s="241"/>
      <c r="DD1194" s="241"/>
      <c r="DE1194" s="241"/>
      <c r="DF1194" s="241"/>
      <c r="DG1194" s="241"/>
      <c r="DH1194" s="241"/>
      <c r="DI1194" s="241"/>
      <c r="DJ1194" s="241"/>
      <c r="DK1194" s="241"/>
      <c r="DL1194" s="241"/>
      <c r="DM1194" s="241"/>
      <c r="DN1194" s="241"/>
      <c r="DO1194" s="241"/>
      <c r="DP1194" s="241"/>
      <c r="DQ1194" s="241"/>
      <c r="DR1194" s="241"/>
      <c r="DS1194" s="241"/>
      <c r="DT1194" s="241"/>
      <c r="DU1194" s="241"/>
      <c r="DV1194" s="241"/>
      <c r="DW1194" s="241"/>
      <c r="DX1194" s="241"/>
      <c r="DY1194" s="241"/>
      <c r="DZ1194" s="241"/>
      <c r="EA1194" s="241"/>
      <c r="EB1194" s="241"/>
      <c r="EC1194" s="241"/>
      <c r="ED1194" s="241"/>
      <c r="EE1194" s="241"/>
      <c r="EF1194" s="241"/>
      <c r="EG1194" s="241"/>
      <c r="EH1194" s="241"/>
      <c r="EI1194" s="241"/>
      <c r="EJ1194" s="241"/>
      <c r="EK1194" s="241"/>
      <c r="EL1194" s="241"/>
      <c r="EM1194" s="241"/>
      <c r="EN1194" s="241"/>
      <c r="EO1194" s="241"/>
      <c r="EP1194" s="241"/>
      <c r="EQ1194" s="241"/>
      <c r="ER1194" s="241"/>
      <c r="ES1194" s="241"/>
      <c r="ET1194" s="241"/>
      <c r="EU1194" s="241"/>
      <c r="EV1194" s="241"/>
      <c r="EW1194" s="241"/>
      <c r="EX1194" s="241"/>
      <c r="EY1194" s="241"/>
      <c r="EZ1194" s="241"/>
      <c r="FA1194" s="241"/>
      <c r="FB1194" s="241"/>
      <c r="FC1194" s="241"/>
      <c r="FD1194" s="241"/>
      <c r="FE1194" s="241"/>
      <c r="FF1194" s="241"/>
      <c r="FG1194" s="241"/>
      <c r="FH1194" s="241"/>
      <c r="FI1194" s="241"/>
      <c r="FJ1194" s="241"/>
      <c r="FK1194" s="241"/>
      <c r="FL1194" s="241"/>
      <c r="FM1194" s="241"/>
      <c r="FN1194" s="241"/>
      <c r="FO1194" s="241"/>
      <c r="FP1194" s="241"/>
      <c r="FQ1194" s="241"/>
      <c r="FR1194" s="241"/>
      <c r="FS1194" s="241"/>
      <c r="FT1194" s="241"/>
      <c r="FU1194" s="241"/>
      <c r="FV1194" s="241"/>
      <c r="FW1194" s="241"/>
      <c r="FX1194" s="241"/>
      <c r="FY1194" s="241"/>
      <c r="FZ1194" s="241"/>
      <c r="GA1194" s="241"/>
      <c r="GB1194" s="241"/>
      <c r="GC1194" s="241"/>
      <c r="GD1194" s="241"/>
      <c r="GE1194" s="241"/>
      <c r="GF1194" s="241"/>
      <c r="GG1194" s="241"/>
      <c r="GH1194" s="241"/>
      <c r="GI1194" s="241"/>
      <c r="GJ1194" s="241"/>
      <c r="GK1194" s="241"/>
      <c r="GL1194" s="241"/>
      <c r="GM1194" s="241"/>
      <c r="GN1194" s="241"/>
      <c r="GO1194" s="241"/>
      <c r="GP1194" s="241"/>
      <c r="GQ1194" s="241"/>
      <c r="GR1194" s="241"/>
      <c r="GS1194" s="241"/>
      <c r="GT1194" s="241"/>
      <c r="GU1194" s="241"/>
      <c r="GV1194" s="241"/>
      <c r="GW1194" s="241"/>
      <c r="GX1194" s="241"/>
      <c r="GY1194" s="241"/>
      <c r="GZ1194" s="241"/>
      <c r="HA1194" s="241"/>
      <c r="HB1194" s="241"/>
      <c r="HC1194" s="241"/>
      <c r="HD1194" s="241"/>
      <c r="HE1194" s="241"/>
      <c r="HF1194" s="241"/>
      <c r="HG1194" s="241"/>
      <c r="HH1194" s="241"/>
      <c r="HI1194" s="241"/>
      <c r="HJ1194" s="241"/>
      <c r="HK1194" s="241"/>
      <c r="HL1194" s="241"/>
      <c r="HM1194" s="241"/>
      <c r="HN1194" s="241"/>
      <c r="HO1194" s="241"/>
    </row>
    <row r="1195" spans="1:223" s="250" customFormat="1" ht="27.6" customHeight="1" x14ac:dyDescent="0.35">
      <c r="A1195" s="241"/>
      <c r="B1195" s="242"/>
      <c r="C1195" s="242"/>
      <c r="D1195" s="242"/>
      <c r="E1195" s="243"/>
      <c r="F1195" s="244"/>
      <c r="G1195" s="245"/>
      <c r="H1195" s="245"/>
      <c r="I1195" s="245"/>
      <c r="J1195" s="296"/>
      <c r="K1195" s="242"/>
      <c r="L1195" s="246"/>
      <c r="M1195" s="246"/>
      <c r="N1195" s="247"/>
      <c r="O1195" s="247"/>
      <c r="P1195" s="248"/>
      <c r="Q1195" s="248"/>
      <c r="R1195" s="295"/>
      <c r="S1195" s="295"/>
      <c r="T1195" s="295"/>
      <c r="V1195" s="251"/>
      <c r="W1195" s="251"/>
      <c r="X1195" s="252"/>
      <c r="Y1195" s="253"/>
      <c r="Z1195" s="254"/>
      <c r="AA1195" s="254"/>
      <c r="AB1195" s="255"/>
      <c r="AC1195" s="255"/>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c r="AX1195" s="241"/>
      <c r="AY1195" s="241"/>
      <c r="AZ1195" s="241"/>
      <c r="BA1195" s="241"/>
      <c r="BB1195" s="241"/>
      <c r="BC1195" s="241"/>
      <c r="BD1195" s="241"/>
      <c r="BE1195" s="241"/>
      <c r="BF1195" s="241"/>
      <c r="BG1195" s="241"/>
      <c r="BH1195" s="241"/>
      <c r="BI1195" s="241"/>
      <c r="BJ1195" s="241"/>
      <c r="BK1195" s="241"/>
      <c r="BL1195" s="241"/>
      <c r="BM1195" s="241"/>
      <c r="BN1195" s="241"/>
      <c r="BO1195" s="241"/>
      <c r="BP1195" s="241"/>
      <c r="BQ1195" s="241"/>
      <c r="BR1195" s="241"/>
      <c r="BS1195" s="241"/>
      <c r="BT1195" s="241"/>
      <c r="BU1195" s="241"/>
      <c r="BV1195" s="241"/>
      <c r="BW1195" s="241"/>
      <c r="BX1195" s="241"/>
      <c r="BY1195" s="241"/>
      <c r="BZ1195" s="241"/>
      <c r="CA1195" s="241"/>
      <c r="CB1195" s="241"/>
      <c r="CC1195" s="241"/>
      <c r="CD1195" s="241"/>
      <c r="CE1195" s="241"/>
      <c r="CF1195" s="241"/>
      <c r="CG1195" s="241"/>
      <c r="CH1195" s="241"/>
      <c r="CI1195" s="241"/>
      <c r="CJ1195" s="241"/>
      <c r="CK1195" s="241"/>
      <c r="CL1195" s="241"/>
      <c r="CM1195" s="241"/>
      <c r="CN1195" s="241"/>
      <c r="CO1195" s="241"/>
      <c r="CP1195" s="241"/>
      <c r="CQ1195" s="241"/>
      <c r="CR1195" s="241"/>
      <c r="CS1195" s="241"/>
      <c r="CT1195" s="241"/>
      <c r="CU1195" s="241"/>
      <c r="CV1195" s="241"/>
      <c r="CW1195" s="241"/>
      <c r="CX1195" s="241"/>
      <c r="CY1195" s="241"/>
      <c r="CZ1195" s="241"/>
      <c r="DA1195" s="241"/>
      <c r="DB1195" s="241"/>
      <c r="DC1195" s="241"/>
      <c r="DD1195" s="241"/>
      <c r="DE1195" s="241"/>
      <c r="DF1195" s="241"/>
      <c r="DG1195" s="241"/>
      <c r="DH1195" s="241"/>
      <c r="DI1195" s="241"/>
      <c r="DJ1195" s="241"/>
      <c r="DK1195" s="241"/>
      <c r="DL1195" s="241"/>
      <c r="DM1195" s="241"/>
      <c r="DN1195" s="241"/>
      <c r="DO1195" s="241"/>
      <c r="DP1195" s="241"/>
      <c r="DQ1195" s="241"/>
      <c r="DR1195" s="241"/>
      <c r="DS1195" s="241"/>
      <c r="DT1195" s="241"/>
      <c r="DU1195" s="241"/>
      <c r="DV1195" s="241"/>
      <c r="DW1195" s="241"/>
      <c r="DX1195" s="241"/>
      <c r="DY1195" s="241"/>
      <c r="DZ1195" s="241"/>
      <c r="EA1195" s="241"/>
      <c r="EB1195" s="241"/>
      <c r="EC1195" s="241"/>
      <c r="ED1195" s="241"/>
      <c r="EE1195" s="241"/>
      <c r="EF1195" s="241"/>
      <c r="EG1195" s="241"/>
      <c r="EH1195" s="241"/>
      <c r="EI1195" s="241"/>
      <c r="EJ1195" s="241"/>
      <c r="EK1195" s="241"/>
      <c r="EL1195" s="241"/>
      <c r="EM1195" s="241"/>
      <c r="EN1195" s="241"/>
      <c r="EO1195" s="241"/>
      <c r="EP1195" s="241"/>
      <c r="EQ1195" s="241"/>
      <c r="ER1195" s="241"/>
      <c r="ES1195" s="241"/>
      <c r="ET1195" s="241"/>
      <c r="EU1195" s="241"/>
      <c r="EV1195" s="241"/>
      <c r="EW1195" s="241"/>
      <c r="EX1195" s="241"/>
      <c r="EY1195" s="241"/>
      <c r="EZ1195" s="241"/>
      <c r="FA1195" s="241"/>
      <c r="FB1195" s="241"/>
      <c r="FC1195" s="241"/>
      <c r="FD1195" s="241"/>
      <c r="FE1195" s="241"/>
      <c r="FF1195" s="241"/>
      <c r="FG1195" s="241"/>
      <c r="FH1195" s="241"/>
      <c r="FI1195" s="241"/>
      <c r="FJ1195" s="241"/>
      <c r="FK1195" s="241"/>
      <c r="FL1195" s="241"/>
      <c r="FM1195" s="241"/>
      <c r="FN1195" s="241"/>
      <c r="FO1195" s="241"/>
      <c r="FP1195" s="241"/>
      <c r="FQ1195" s="241"/>
      <c r="FR1195" s="241"/>
      <c r="FS1195" s="241"/>
      <c r="FT1195" s="241"/>
      <c r="FU1195" s="241"/>
      <c r="FV1195" s="241"/>
      <c r="FW1195" s="241"/>
      <c r="FX1195" s="241"/>
      <c r="FY1195" s="241"/>
      <c r="FZ1195" s="241"/>
      <c r="GA1195" s="241"/>
      <c r="GB1195" s="241"/>
      <c r="GC1195" s="241"/>
      <c r="GD1195" s="241"/>
      <c r="GE1195" s="241"/>
      <c r="GF1195" s="241"/>
      <c r="GG1195" s="241"/>
      <c r="GH1195" s="241"/>
      <c r="GI1195" s="241"/>
      <c r="GJ1195" s="241"/>
      <c r="GK1195" s="241"/>
      <c r="GL1195" s="241"/>
      <c r="GM1195" s="241"/>
      <c r="GN1195" s="241"/>
      <c r="GO1195" s="241"/>
      <c r="GP1195" s="241"/>
      <c r="GQ1195" s="241"/>
      <c r="GR1195" s="241"/>
      <c r="GS1195" s="241"/>
      <c r="GT1195" s="241"/>
      <c r="GU1195" s="241"/>
      <c r="GV1195" s="241"/>
      <c r="GW1195" s="241"/>
      <c r="GX1195" s="241"/>
      <c r="GY1195" s="241"/>
      <c r="GZ1195" s="241"/>
      <c r="HA1195" s="241"/>
      <c r="HB1195" s="241"/>
      <c r="HC1195" s="241"/>
      <c r="HD1195" s="241"/>
      <c r="HE1195" s="241"/>
      <c r="HF1195" s="241"/>
      <c r="HG1195" s="241"/>
      <c r="HH1195" s="241"/>
      <c r="HI1195" s="241"/>
      <c r="HJ1195" s="241"/>
      <c r="HK1195" s="241"/>
      <c r="HL1195" s="241"/>
      <c r="HM1195" s="241"/>
      <c r="HN1195" s="241"/>
      <c r="HO1195" s="241"/>
    </row>
    <row r="1196" spans="1:223" s="250" customFormat="1" ht="27.6" customHeight="1" x14ac:dyDescent="0.35">
      <c r="A1196" s="241"/>
      <c r="B1196" s="242"/>
      <c r="C1196" s="242"/>
      <c r="D1196" s="242"/>
      <c r="E1196" s="243"/>
      <c r="F1196" s="244"/>
      <c r="G1196" s="245"/>
      <c r="H1196" s="245"/>
      <c r="I1196" s="245"/>
      <c r="J1196" s="296"/>
      <c r="K1196" s="242"/>
      <c r="L1196" s="246"/>
      <c r="M1196" s="246"/>
      <c r="N1196" s="247"/>
      <c r="O1196" s="247"/>
      <c r="P1196" s="248"/>
      <c r="Q1196" s="248"/>
      <c r="R1196" s="295"/>
      <c r="S1196" s="295"/>
      <c r="T1196" s="295"/>
      <c r="V1196" s="251"/>
      <c r="W1196" s="251"/>
      <c r="X1196" s="252"/>
      <c r="Y1196" s="253"/>
      <c r="Z1196" s="254"/>
      <c r="AA1196" s="254"/>
      <c r="AB1196" s="255"/>
      <c r="AC1196" s="255"/>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1"/>
      <c r="BD1196" s="241"/>
      <c r="BE1196" s="241"/>
      <c r="BF1196" s="241"/>
      <c r="BG1196" s="241"/>
      <c r="BH1196" s="241"/>
      <c r="BI1196" s="241"/>
      <c r="BJ1196" s="241"/>
      <c r="BK1196" s="241"/>
      <c r="BL1196" s="241"/>
      <c r="BM1196" s="241"/>
      <c r="BN1196" s="241"/>
      <c r="BO1196" s="241"/>
      <c r="BP1196" s="241"/>
      <c r="BQ1196" s="241"/>
      <c r="BR1196" s="241"/>
      <c r="BS1196" s="241"/>
      <c r="BT1196" s="241"/>
      <c r="BU1196" s="241"/>
      <c r="BV1196" s="241"/>
      <c r="BW1196" s="241"/>
      <c r="BX1196" s="241"/>
      <c r="BY1196" s="241"/>
      <c r="BZ1196" s="241"/>
      <c r="CA1196" s="241"/>
      <c r="CB1196" s="241"/>
      <c r="CC1196" s="241"/>
      <c r="CD1196" s="241"/>
      <c r="CE1196" s="241"/>
      <c r="CF1196" s="241"/>
      <c r="CG1196" s="241"/>
      <c r="CH1196" s="241"/>
      <c r="CI1196" s="241"/>
      <c r="CJ1196" s="241"/>
      <c r="CK1196" s="241"/>
      <c r="CL1196" s="241"/>
      <c r="CM1196" s="241"/>
      <c r="CN1196" s="241"/>
      <c r="CO1196" s="241"/>
      <c r="CP1196" s="241"/>
      <c r="CQ1196" s="241"/>
      <c r="CR1196" s="241"/>
      <c r="CS1196" s="241"/>
      <c r="CT1196" s="241"/>
      <c r="CU1196" s="241"/>
      <c r="CV1196" s="241"/>
      <c r="CW1196" s="241"/>
      <c r="CX1196" s="241"/>
      <c r="CY1196" s="241"/>
      <c r="CZ1196" s="241"/>
      <c r="DA1196" s="241"/>
      <c r="DB1196" s="241"/>
      <c r="DC1196" s="241"/>
      <c r="DD1196" s="241"/>
      <c r="DE1196" s="241"/>
      <c r="DF1196" s="241"/>
      <c r="DG1196" s="241"/>
      <c r="DH1196" s="241"/>
      <c r="DI1196" s="241"/>
      <c r="DJ1196" s="241"/>
      <c r="DK1196" s="241"/>
      <c r="DL1196" s="241"/>
      <c r="DM1196" s="241"/>
      <c r="DN1196" s="241"/>
      <c r="DO1196" s="241"/>
      <c r="DP1196" s="241"/>
      <c r="DQ1196" s="241"/>
      <c r="DR1196" s="241"/>
      <c r="DS1196" s="241"/>
      <c r="DT1196" s="241"/>
      <c r="DU1196" s="241"/>
      <c r="DV1196" s="241"/>
      <c r="DW1196" s="241"/>
      <c r="DX1196" s="241"/>
      <c r="DY1196" s="241"/>
      <c r="DZ1196" s="241"/>
      <c r="EA1196" s="241"/>
      <c r="EB1196" s="241"/>
      <c r="EC1196" s="241"/>
      <c r="ED1196" s="241"/>
      <c r="EE1196" s="241"/>
      <c r="EF1196" s="241"/>
      <c r="EG1196" s="241"/>
      <c r="EH1196" s="241"/>
      <c r="EI1196" s="241"/>
      <c r="EJ1196" s="241"/>
      <c r="EK1196" s="241"/>
      <c r="EL1196" s="241"/>
      <c r="EM1196" s="241"/>
      <c r="EN1196" s="241"/>
      <c r="EO1196" s="241"/>
      <c r="EP1196" s="241"/>
      <c r="EQ1196" s="241"/>
      <c r="ER1196" s="241"/>
      <c r="ES1196" s="241"/>
      <c r="ET1196" s="241"/>
      <c r="EU1196" s="241"/>
      <c r="EV1196" s="241"/>
      <c r="EW1196" s="241"/>
      <c r="EX1196" s="241"/>
      <c r="EY1196" s="241"/>
      <c r="EZ1196" s="241"/>
      <c r="FA1196" s="241"/>
      <c r="FB1196" s="241"/>
      <c r="FC1196" s="241"/>
      <c r="FD1196" s="241"/>
      <c r="FE1196" s="241"/>
      <c r="FF1196" s="241"/>
      <c r="FG1196" s="241"/>
      <c r="FH1196" s="241"/>
      <c r="FI1196" s="241"/>
      <c r="FJ1196" s="241"/>
      <c r="FK1196" s="241"/>
      <c r="FL1196" s="241"/>
      <c r="FM1196" s="241"/>
      <c r="FN1196" s="241"/>
      <c r="FO1196" s="241"/>
      <c r="FP1196" s="241"/>
      <c r="FQ1196" s="241"/>
      <c r="FR1196" s="241"/>
      <c r="FS1196" s="241"/>
      <c r="FT1196" s="241"/>
      <c r="FU1196" s="241"/>
      <c r="FV1196" s="241"/>
      <c r="FW1196" s="241"/>
      <c r="FX1196" s="241"/>
      <c r="FY1196" s="241"/>
      <c r="FZ1196" s="241"/>
      <c r="GA1196" s="241"/>
      <c r="GB1196" s="241"/>
      <c r="GC1196" s="241"/>
      <c r="GD1196" s="241"/>
      <c r="GE1196" s="241"/>
      <c r="GF1196" s="241"/>
      <c r="GG1196" s="241"/>
      <c r="GH1196" s="241"/>
      <c r="GI1196" s="241"/>
      <c r="GJ1196" s="241"/>
      <c r="GK1196" s="241"/>
      <c r="GL1196" s="241"/>
      <c r="GM1196" s="241"/>
      <c r="GN1196" s="241"/>
      <c r="GO1196" s="241"/>
      <c r="GP1196" s="241"/>
      <c r="GQ1196" s="241"/>
      <c r="GR1196" s="241"/>
      <c r="GS1196" s="241"/>
      <c r="GT1196" s="241"/>
      <c r="GU1196" s="241"/>
      <c r="GV1196" s="241"/>
      <c r="GW1196" s="241"/>
      <c r="GX1196" s="241"/>
      <c r="GY1196" s="241"/>
      <c r="GZ1196" s="241"/>
      <c r="HA1196" s="241"/>
      <c r="HB1196" s="241"/>
      <c r="HC1196" s="241"/>
      <c r="HD1196" s="241"/>
      <c r="HE1196" s="241"/>
      <c r="HF1196" s="241"/>
      <c r="HG1196" s="241"/>
      <c r="HH1196" s="241"/>
      <c r="HI1196" s="241"/>
      <c r="HJ1196" s="241"/>
      <c r="HK1196" s="241"/>
      <c r="HL1196" s="241"/>
      <c r="HM1196" s="241"/>
      <c r="HN1196" s="241"/>
      <c r="HO1196" s="241"/>
    </row>
    <row r="1197" spans="1:223" s="250" customFormat="1" ht="27.6" customHeight="1" x14ac:dyDescent="0.35">
      <c r="A1197" s="241"/>
      <c r="B1197" s="242"/>
      <c r="C1197" s="242"/>
      <c r="D1197" s="242"/>
      <c r="E1197" s="243"/>
      <c r="F1197" s="244"/>
      <c r="G1197" s="245"/>
      <c r="H1197" s="245"/>
      <c r="I1197" s="245"/>
      <c r="J1197" s="296"/>
      <c r="K1197" s="242"/>
      <c r="L1197" s="246"/>
      <c r="M1197" s="246"/>
      <c r="N1197" s="247"/>
      <c r="O1197" s="247"/>
      <c r="P1197" s="248"/>
      <c r="Q1197" s="248"/>
      <c r="R1197" s="295"/>
      <c r="S1197" s="295"/>
      <c r="T1197" s="295"/>
      <c r="V1197" s="251"/>
      <c r="W1197" s="251"/>
      <c r="X1197" s="252"/>
      <c r="Y1197" s="253"/>
      <c r="Z1197" s="254"/>
      <c r="AA1197" s="254"/>
      <c r="AB1197" s="255"/>
      <c r="AC1197" s="255"/>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1"/>
      <c r="BD1197" s="241"/>
      <c r="BE1197" s="241"/>
      <c r="BF1197" s="241"/>
      <c r="BG1197" s="241"/>
      <c r="BH1197" s="241"/>
      <c r="BI1197" s="241"/>
      <c r="BJ1197" s="241"/>
      <c r="BK1197" s="241"/>
      <c r="BL1197" s="241"/>
      <c r="BM1197" s="241"/>
      <c r="BN1197" s="241"/>
      <c r="BO1197" s="241"/>
      <c r="BP1197" s="241"/>
      <c r="BQ1197" s="241"/>
      <c r="BR1197" s="241"/>
      <c r="BS1197" s="241"/>
      <c r="BT1197" s="241"/>
      <c r="BU1197" s="241"/>
      <c r="BV1197" s="241"/>
      <c r="BW1197" s="241"/>
      <c r="BX1197" s="241"/>
      <c r="BY1197" s="241"/>
      <c r="BZ1197" s="241"/>
      <c r="CA1197" s="241"/>
      <c r="CB1197" s="241"/>
      <c r="CC1197" s="241"/>
      <c r="CD1197" s="241"/>
      <c r="CE1197" s="241"/>
      <c r="CF1197" s="241"/>
      <c r="CG1197" s="241"/>
      <c r="CH1197" s="241"/>
      <c r="CI1197" s="241"/>
      <c r="CJ1197" s="241"/>
      <c r="CK1197" s="241"/>
      <c r="CL1197" s="241"/>
      <c r="CM1197" s="241"/>
      <c r="CN1197" s="241"/>
      <c r="CO1197" s="241"/>
      <c r="CP1197" s="241"/>
      <c r="CQ1197" s="241"/>
      <c r="CR1197" s="241"/>
      <c r="CS1197" s="241"/>
      <c r="CT1197" s="241"/>
      <c r="CU1197" s="241"/>
      <c r="CV1197" s="241"/>
      <c r="CW1197" s="241"/>
      <c r="CX1197" s="241"/>
      <c r="CY1197" s="241"/>
      <c r="CZ1197" s="241"/>
      <c r="DA1197" s="241"/>
      <c r="DB1197" s="241"/>
      <c r="DC1197" s="241"/>
      <c r="DD1197" s="241"/>
      <c r="DE1197" s="241"/>
      <c r="DF1197" s="241"/>
      <c r="DG1197" s="241"/>
      <c r="DH1197" s="241"/>
      <c r="DI1197" s="241"/>
      <c r="DJ1197" s="241"/>
      <c r="DK1197" s="241"/>
      <c r="DL1197" s="241"/>
      <c r="DM1197" s="241"/>
      <c r="DN1197" s="241"/>
      <c r="DO1197" s="241"/>
      <c r="DP1197" s="241"/>
      <c r="DQ1197" s="241"/>
      <c r="DR1197" s="241"/>
      <c r="DS1197" s="241"/>
      <c r="DT1197" s="241"/>
      <c r="DU1197" s="241"/>
      <c r="DV1197" s="241"/>
      <c r="DW1197" s="241"/>
      <c r="DX1197" s="241"/>
      <c r="DY1197" s="241"/>
      <c r="DZ1197" s="241"/>
      <c r="EA1197" s="241"/>
      <c r="EB1197" s="241"/>
      <c r="EC1197" s="241"/>
      <c r="ED1197" s="241"/>
      <c r="EE1197" s="241"/>
      <c r="EF1197" s="241"/>
      <c r="EG1197" s="241"/>
      <c r="EH1197" s="241"/>
      <c r="EI1197" s="241"/>
      <c r="EJ1197" s="241"/>
      <c r="EK1197" s="241"/>
      <c r="EL1197" s="241"/>
      <c r="EM1197" s="241"/>
      <c r="EN1197" s="241"/>
      <c r="EO1197" s="241"/>
      <c r="EP1197" s="241"/>
      <c r="EQ1197" s="241"/>
      <c r="ER1197" s="241"/>
      <c r="ES1197" s="241"/>
      <c r="ET1197" s="241"/>
      <c r="EU1197" s="241"/>
      <c r="EV1197" s="241"/>
      <c r="EW1197" s="241"/>
      <c r="EX1197" s="241"/>
      <c r="EY1197" s="241"/>
      <c r="EZ1197" s="241"/>
      <c r="FA1197" s="241"/>
      <c r="FB1197" s="241"/>
      <c r="FC1197" s="241"/>
      <c r="FD1197" s="241"/>
      <c r="FE1197" s="241"/>
      <c r="FF1197" s="241"/>
      <c r="FG1197" s="241"/>
      <c r="FH1197" s="241"/>
      <c r="FI1197" s="241"/>
      <c r="FJ1197" s="241"/>
      <c r="FK1197" s="241"/>
      <c r="FL1197" s="241"/>
      <c r="FM1197" s="241"/>
      <c r="FN1197" s="241"/>
      <c r="FO1197" s="241"/>
      <c r="FP1197" s="241"/>
      <c r="FQ1197" s="241"/>
      <c r="FR1197" s="241"/>
      <c r="FS1197" s="241"/>
      <c r="FT1197" s="241"/>
      <c r="FU1197" s="241"/>
      <c r="FV1197" s="241"/>
      <c r="FW1197" s="241"/>
      <c r="FX1197" s="241"/>
      <c r="FY1197" s="241"/>
      <c r="FZ1197" s="241"/>
      <c r="GA1197" s="241"/>
      <c r="GB1197" s="241"/>
      <c r="GC1197" s="241"/>
      <c r="GD1197" s="241"/>
      <c r="GE1197" s="241"/>
      <c r="GF1197" s="241"/>
      <c r="GG1197" s="241"/>
      <c r="GH1197" s="241"/>
      <c r="GI1197" s="241"/>
      <c r="GJ1197" s="241"/>
      <c r="GK1197" s="241"/>
      <c r="GL1197" s="241"/>
      <c r="GM1197" s="241"/>
      <c r="GN1197" s="241"/>
      <c r="GO1197" s="241"/>
      <c r="GP1197" s="241"/>
      <c r="GQ1197" s="241"/>
      <c r="GR1197" s="241"/>
      <c r="GS1197" s="241"/>
      <c r="GT1197" s="241"/>
      <c r="GU1197" s="241"/>
      <c r="GV1197" s="241"/>
      <c r="GW1197" s="241"/>
      <c r="GX1197" s="241"/>
      <c r="GY1197" s="241"/>
      <c r="GZ1197" s="241"/>
      <c r="HA1197" s="241"/>
      <c r="HB1197" s="241"/>
      <c r="HC1197" s="241"/>
      <c r="HD1197" s="241"/>
      <c r="HE1197" s="241"/>
      <c r="HF1197" s="241"/>
      <c r="HG1197" s="241"/>
      <c r="HH1197" s="241"/>
      <c r="HI1197" s="241"/>
      <c r="HJ1197" s="241"/>
      <c r="HK1197" s="241"/>
      <c r="HL1197" s="241"/>
      <c r="HM1197" s="241"/>
      <c r="HN1197" s="241"/>
      <c r="HO1197" s="241"/>
    </row>
    <row r="1198" spans="1:223" s="250" customFormat="1" ht="27.6" customHeight="1" x14ac:dyDescent="0.35">
      <c r="A1198" s="241"/>
      <c r="B1198" s="242"/>
      <c r="C1198" s="242"/>
      <c r="D1198" s="242"/>
      <c r="E1198" s="243"/>
      <c r="F1198" s="244"/>
      <c r="G1198" s="245"/>
      <c r="H1198" s="245"/>
      <c r="I1198" s="245"/>
      <c r="J1198" s="296"/>
      <c r="K1198" s="242"/>
      <c r="L1198" s="246"/>
      <c r="M1198" s="246"/>
      <c r="N1198" s="247"/>
      <c r="O1198" s="247"/>
      <c r="P1198" s="248"/>
      <c r="Q1198" s="248"/>
      <c r="R1198" s="295"/>
      <c r="S1198" s="295"/>
      <c r="T1198" s="295"/>
      <c r="V1198" s="251"/>
      <c r="W1198" s="251"/>
      <c r="X1198" s="252"/>
      <c r="Y1198" s="253"/>
      <c r="Z1198" s="254"/>
      <c r="AA1198" s="254"/>
      <c r="AB1198" s="255"/>
      <c r="AC1198" s="255"/>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1"/>
      <c r="BD1198" s="241"/>
      <c r="BE1198" s="241"/>
      <c r="BF1198" s="241"/>
      <c r="BG1198" s="241"/>
      <c r="BH1198" s="241"/>
      <c r="BI1198" s="241"/>
      <c r="BJ1198" s="241"/>
      <c r="BK1198" s="241"/>
      <c r="BL1198" s="241"/>
      <c r="BM1198" s="241"/>
      <c r="BN1198" s="241"/>
      <c r="BO1198" s="241"/>
      <c r="BP1198" s="241"/>
      <c r="BQ1198" s="241"/>
      <c r="BR1198" s="241"/>
      <c r="BS1198" s="241"/>
      <c r="BT1198" s="241"/>
      <c r="BU1198" s="241"/>
      <c r="BV1198" s="241"/>
      <c r="BW1198" s="241"/>
      <c r="BX1198" s="241"/>
      <c r="BY1198" s="241"/>
      <c r="BZ1198" s="241"/>
      <c r="CA1198" s="241"/>
      <c r="CB1198" s="241"/>
      <c r="CC1198" s="241"/>
      <c r="CD1198" s="241"/>
      <c r="CE1198" s="241"/>
      <c r="CF1198" s="241"/>
      <c r="CG1198" s="241"/>
      <c r="CH1198" s="241"/>
      <c r="CI1198" s="241"/>
      <c r="CJ1198" s="241"/>
      <c r="CK1198" s="241"/>
      <c r="CL1198" s="241"/>
      <c r="CM1198" s="241"/>
      <c r="CN1198" s="241"/>
      <c r="CO1198" s="241"/>
      <c r="CP1198" s="241"/>
      <c r="CQ1198" s="241"/>
      <c r="CR1198" s="241"/>
      <c r="CS1198" s="241"/>
      <c r="CT1198" s="241"/>
      <c r="CU1198" s="241"/>
      <c r="CV1198" s="241"/>
      <c r="CW1198" s="241"/>
      <c r="CX1198" s="241"/>
      <c r="CY1198" s="241"/>
      <c r="CZ1198" s="241"/>
      <c r="DA1198" s="241"/>
      <c r="DB1198" s="241"/>
      <c r="DC1198" s="241"/>
      <c r="DD1198" s="241"/>
      <c r="DE1198" s="241"/>
      <c r="DF1198" s="241"/>
      <c r="DG1198" s="241"/>
      <c r="DH1198" s="241"/>
      <c r="DI1198" s="241"/>
      <c r="DJ1198" s="241"/>
      <c r="DK1198" s="241"/>
      <c r="DL1198" s="241"/>
      <c r="DM1198" s="241"/>
      <c r="DN1198" s="241"/>
      <c r="DO1198" s="241"/>
      <c r="DP1198" s="241"/>
      <c r="DQ1198" s="241"/>
      <c r="DR1198" s="241"/>
      <c r="DS1198" s="241"/>
      <c r="DT1198" s="241"/>
      <c r="DU1198" s="241"/>
      <c r="DV1198" s="241"/>
      <c r="DW1198" s="241"/>
      <c r="DX1198" s="241"/>
      <c r="DY1198" s="241"/>
      <c r="DZ1198" s="241"/>
      <c r="EA1198" s="241"/>
      <c r="EB1198" s="241"/>
      <c r="EC1198" s="241"/>
      <c r="ED1198" s="241"/>
      <c r="EE1198" s="241"/>
      <c r="EF1198" s="241"/>
      <c r="EG1198" s="241"/>
      <c r="EH1198" s="241"/>
      <c r="EI1198" s="241"/>
      <c r="EJ1198" s="241"/>
      <c r="EK1198" s="241"/>
      <c r="EL1198" s="241"/>
      <c r="EM1198" s="241"/>
      <c r="EN1198" s="241"/>
      <c r="EO1198" s="241"/>
      <c r="EP1198" s="241"/>
      <c r="EQ1198" s="241"/>
      <c r="ER1198" s="241"/>
      <c r="ES1198" s="241"/>
      <c r="ET1198" s="241"/>
      <c r="EU1198" s="241"/>
      <c r="EV1198" s="241"/>
      <c r="EW1198" s="241"/>
      <c r="EX1198" s="241"/>
      <c r="EY1198" s="241"/>
      <c r="EZ1198" s="241"/>
      <c r="FA1198" s="241"/>
      <c r="FB1198" s="241"/>
      <c r="FC1198" s="241"/>
      <c r="FD1198" s="241"/>
      <c r="FE1198" s="241"/>
      <c r="FF1198" s="241"/>
      <c r="FG1198" s="241"/>
      <c r="FH1198" s="241"/>
      <c r="FI1198" s="241"/>
      <c r="FJ1198" s="241"/>
      <c r="FK1198" s="241"/>
      <c r="FL1198" s="241"/>
      <c r="FM1198" s="241"/>
      <c r="FN1198" s="241"/>
      <c r="FO1198" s="241"/>
      <c r="FP1198" s="241"/>
      <c r="FQ1198" s="241"/>
      <c r="FR1198" s="241"/>
      <c r="FS1198" s="241"/>
      <c r="FT1198" s="241"/>
      <c r="FU1198" s="241"/>
      <c r="FV1198" s="241"/>
      <c r="FW1198" s="241"/>
      <c r="FX1198" s="241"/>
      <c r="FY1198" s="241"/>
      <c r="FZ1198" s="241"/>
      <c r="GA1198" s="241"/>
      <c r="GB1198" s="241"/>
      <c r="GC1198" s="241"/>
      <c r="GD1198" s="241"/>
      <c r="GE1198" s="241"/>
      <c r="GF1198" s="241"/>
      <c r="GG1198" s="241"/>
      <c r="GH1198" s="241"/>
      <c r="GI1198" s="241"/>
      <c r="GJ1198" s="241"/>
      <c r="GK1198" s="241"/>
      <c r="GL1198" s="241"/>
      <c r="GM1198" s="241"/>
      <c r="GN1198" s="241"/>
      <c r="GO1198" s="241"/>
      <c r="GP1198" s="241"/>
      <c r="GQ1198" s="241"/>
      <c r="GR1198" s="241"/>
      <c r="GS1198" s="241"/>
      <c r="GT1198" s="241"/>
      <c r="GU1198" s="241"/>
      <c r="GV1198" s="241"/>
      <c r="GW1198" s="241"/>
      <c r="GX1198" s="241"/>
      <c r="GY1198" s="241"/>
      <c r="GZ1198" s="241"/>
      <c r="HA1198" s="241"/>
      <c r="HB1198" s="241"/>
      <c r="HC1198" s="241"/>
      <c r="HD1198" s="241"/>
      <c r="HE1198" s="241"/>
      <c r="HF1198" s="241"/>
      <c r="HG1198" s="241"/>
      <c r="HH1198" s="241"/>
      <c r="HI1198" s="241"/>
      <c r="HJ1198" s="241"/>
      <c r="HK1198" s="241"/>
      <c r="HL1198" s="241"/>
      <c r="HM1198" s="241"/>
      <c r="HN1198" s="241"/>
      <c r="HO1198" s="241"/>
    </row>
    <row r="1199" spans="1:223" s="250" customFormat="1" ht="27.6" customHeight="1" x14ac:dyDescent="0.35">
      <c r="A1199" s="241"/>
      <c r="B1199" s="242"/>
      <c r="C1199" s="242"/>
      <c r="D1199" s="242"/>
      <c r="E1199" s="243"/>
      <c r="F1199" s="244"/>
      <c r="G1199" s="245"/>
      <c r="H1199" s="245"/>
      <c r="I1199" s="245"/>
      <c r="J1199" s="255"/>
      <c r="K1199" s="242"/>
      <c r="L1199" s="246"/>
      <c r="M1199" s="246"/>
      <c r="N1199" s="247"/>
      <c r="O1199" s="247"/>
      <c r="P1199" s="248"/>
      <c r="Q1199" s="248"/>
      <c r="R1199" s="295"/>
      <c r="S1199" s="295"/>
      <c r="T1199" s="295"/>
      <c r="V1199" s="251"/>
      <c r="W1199" s="251"/>
      <c r="X1199" s="252"/>
      <c r="Y1199" s="253"/>
      <c r="Z1199" s="254"/>
      <c r="AA1199" s="254"/>
      <c r="AB1199" s="255"/>
      <c r="AC1199" s="255"/>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1"/>
      <c r="BD1199" s="241"/>
      <c r="BE1199" s="241"/>
      <c r="BF1199" s="241"/>
      <c r="BG1199" s="241"/>
      <c r="BH1199" s="241"/>
      <c r="BI1199" s="241"/>
      <c r="BJ1199" s="241"/>
      <c r="BK1199" s="241"/>
      <c r="BL1199" s="241"/>
      <c r="BM1199" s="241"/>
      <c r="BN1199" s="241"/>
      <c r="BO1199" s="241"/>
      <c r="BP1199" s="241"/>
      <c r="BQ1199" s="241"/>
      <c r="BR1199" s="241"/>
      <c r="BS1199" s="241"/>
      <c r="BT1199" s="241"/>
      <c r="BU1199" s="241"/>
      <c r="BV1199" s="241"/>
      <c r="BW1199" s="241"/>
      <c r="BX1199" s="241"/>
      <c r="BY1199" s="241"/>
      <c r="BZ1199" s="241"/>
      <c r="CA1199" s="241"/>
      <c r="CB1199" s="241"/>
      <c r="CC1199" s="241"/>
      <c r="CD1199" s="241"/>
      <c r="CE1199" s="241"/>
      <c r="CF1199" s="241"/>
      <c r="CG1199" s="241"/>
      <c r="CH1199" s="241"/>
      <c r="CI1199" s="241"/>
      <c r="CJ1199" s="241"/>
      <c r="CK1199" s="241"/>
      <c r="CL1199" s="241"/>
      <c r="CM1199" s="241"/>
      <c r="CN1199" s="241"/>
      <c r="CO1199" s="241"/>
      <c r="CP1199" s="241"/>
      <c r="CQ1199" s="241"/>
      <c r="CR1199" s="241"/>
      <c r="CS1199" s="241"/>
      <c r="CT1199" s="241"/>
      <c r="CU1199" s="241"/>
      <c r="CV1199" s="241"/>
      <c r="CW1199" s="241"/>
      <c r="CX1199" s="241"/>
      <c r="CY1199" s="241"/>
      <c r="CZ1199" s="241"/>
      <c r="DA1199" s="241"/>
      <c r="DB1199" s="241"/>
      <c r="DC1199" s="241"/>
      <c r="DD1199" s="241"/>
      <c r="DE1199" s="241"/>
      <c r="DF1199" s="241"/>
      <c r="DG1199" s="241"/>
      <c r="DH1199" s="241"/>
      <c r="DI1199" s="241"/>
      <c r="DJ1199" s="241"/>
      <c r="DK1199" s="241"/>
      <c r="DL1199" s="241"/>
      <c r="DM1199" s="241"/>
      <c r="DN1199" s="241"/>
      <c r="DO1199" s="241"/>
      <c r="DP1199" s="241"/>
      <c r="DQ1199" s="241"/>
      <c r="DR1199" s="241"/>
      <c r="DS1199" s="241"/>
      <c r="DT1199" s="241"/>
      <c r="DU1199" s="241"/>
      <c r="DV1199" s="241"/>
      <c r="DW1199" s="241"/>
      <c r="DX1199" s="241"/>
      <c r="DY1199" s="241"/>
      <c r="DZ1199" s="241"/>
      <c r="EA1199" s="241"/>
      <c r="EB1199" s="241"/>
      <c r="EC1199" s="241"/>
      <c r="ED1199" s="241"/>
      <c r="EE1199" s="241"/>
      <c r="EF1199" s="241"/>
      <c r="EG1199" s="241"/>
      <c r="EH1199" s="241"/>
      <c r="EI1199" s="241"/>
      <c r="EJ1199" s="241"/>
      <c r="EK1199" s="241"/>
      <c r="EL1199" s="241"/>
      <c r="EM1199" s="241"/>
      <c r="EN1199" s="241"/>
      <c r="EO1199" s="241"/>
      <c r="EP1199" s="241"/>
      <c r="EQ1199" s="241"/>
      <c r="ER1199" s="241"/>
      <c r="ES1199" s="241"/>
      <c r="ET1199" s="241"/>
      <c r="EU1199" s="241"/>
      <c r="EV1199" s="241"/>
      <c r="EW1199" s="241"/>
      <c r="EX1199" s="241"/>
      <c r="EY1199" s="241"/>
      <c r="EZ1199" s="241"/>
      <c r="FA1199" s="241"/>
      <c r="FB1199" s="241"/>
      <c r="FC1199" s="241"/>
      <c r="FD1199" s="241"/>
      <c r="FE1199" s="241"/>
      <c r="FF1199" s="241"/>
      <c r="FG1199" s="241"/>
      <c r="FH1199" s="241"/>
      <c r="FI1199" s="241"/>
      <c r="FJ1199" s="241"/>
      <c r="FK1199" s="241"/>
      <c r="FL1199" s="241"/>
      <c r="FM1199" s="241"/>
      <c r="FN1199" s="241"/>
      <c r="FO1199" s="241"/>
      <c r="FP1199" s="241"/>
      <c r="FQ1199" s="241"/>
      <c r="FR1199" s="241"/>
      <c r="FS1199" s="241"/>
      <c r="FT1199" s="241"/>
      <c r="FU1199" s="241"/>
      <c r="FV1199" s="241"/>
      <c r="FW1199" s="241"/>
      <c r="FX1199" s="241"/>
      <c r="FY1199" s="241"/>
      <c r="FZ1199" s="241"/>
      <c r="GA1199" s="241"/>
      <c r="GB1199" s="241"/>
      <c r="GC1199" s="241"/>
      <c r="GD1199" s="241"/>
      <c r="GE1199" s="241"/>
      <c r="GF1199" s="241"/>
      <c r="GG1199" s="241"/>
      <c r="GH1199" s="241"/>
      <c r="GI1199" s="241"/>
      <c r="GJ1199" s="241"/>
      <c r="GK1199" s="241"/>
      <c r="GL1199" s="241"/>
      <c r="GM1199" s="241"/>
      <c r="GN1199" s="241"/>
      <c r="GO1199" s="241"/>
      <c r="GP1199" s="241"/>
      <c r="GQ1199" s="241"/>
      <c r="GR1199" s="241"/>
      <c r="GS1199" s="241"/>
      <c r="GT1199" s="241"/>
      <c r="GU1199" s="241"/>
      <c r="GV1199" s="241"/>
      <c r="GW1199" s="241"/>
      <c r="GX1199" s="241"/>
      <c r="GY1199" s="241"/>
      <c r="GZ1199" s="241"/>
      <c r="HA1199" s="241"/>
      <c r="HB1199" s="241"/>
      <c r="HC1199" s="241"/>
      <c r="HD1199" s="241"/>
      <c r="HE1199" s="241"/>
      <c r="HF1199" s="241"/>
      <c r="HG1199" s="241"/>
      <c r="HH1199" s="241"/>
      <c r="HI1199" s="241"/>
      <c r="HJ1199" s="241"/>
      <c r="HK1199" s="241"/>
      <c r="HL1199" s="241"/>
      <c r="HM1199" s="241"/>
      <c r="HN1199" s="241"/>
      <c r="HO1199" s="241"/>
    </row>
    <row r="1200" spans="1:223" s="250" customFormat="1" ht="27.6" customHeight="1" x14ac:dyDescent="0.35">
      <c r="A1200" s="241"/>
      <c r="B1200" s="242"/>
      <c r="C1200" s="242"/>
      <c r="D1200" s="242"/>
      <c r="E1200" s="243"/>
      <c r="F1200" s="244"/>
      <c r="G1200" s="245"/>
      <c r="H1200" s="245"/>
      <c r="I1200" s="245"/>
      <c r="J1200" s="255"/>
      <c r="K1200" s="242"/>
      <c r="L1200" s="246"/>
      <c r="M1200" s="246"/>
      <c r="N1200" s="247"/>
      <c r="O1200" s="247"/>
      <c r="P1200" s="248"/>
      <c r="Q1200" s="248"/>
      <c r="R1200" s="295"/>
      <c r="S1200" s="295"/>
      <c r="T1200" s="295"/>
      <c r="V1200" s="251"/>
      <c r="W1200" s="251"/>
      <c r="X1200" s="252"/>
      <c r="Y1200" s="253"/>
      <c r="Z1200" s="254"/>
      <c r="AA1200" s="254"/>
      <c r="AB1200" s="255"/>
      <c r="AC1200" s="255"/>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1"/>
      <c r="BD1200" s="241"/>
      <c r="BE1200" s="241"/>
      <c r="BF1200" s="241"/>
      <c r="BG1200" s="241"/>
      <c r="BH1200" s="241"/>
      <c r="BI1200" s="241"/>
      <c r="BJ1200" s="241"/>
      <c r="BK1200" s="241"/>
      <c r="BL1200" s="241"/>
      <c r="BM1200" s="241"/>
      <c r="BN1200" s="241"/>
      <c r="BO1200" s="241"/>
      <c r="BP1200" s="241"/>
      <c r="BQ1200" s="241"/>
      <c r="BR1200" s="241"/>
      <c r="BS1200" s="241"/>
      <c r="BT1200" s="241"/>
      <c r="BU1200" s="241"/>
      <c r="BV1200" s="241"/>
      <c r="BW1200" s="241"/>
      <c r="BX1200" s="241"/>
      <c r="BY1200" s="241"/>
      <c r="BZ1200" s="241"/>
      <c r="CA1200" s="241"/>
      <c r="CB1200" s="241"/>
      <c r="CC1200" s="241"/>
      <c r="CD1200" s="241"/>
      <c r="CE1200" s="241"/>
      <c r="CF1200" s="241"/>
      <c r="CG1200" s="241"/>
      <c r="CH1200" s="241"/>
      <c r="CI1200" s="241"/>
      <c r="CJ1200" s="241"/>
      <c r="CK1200" s="241"/>
      <c r="CL1200" s="241"/>
      <c r="CM1200" s="241"/>
      <c r="CN1200" s="241"/>
      <c r="CO1200" s="241"/>
      <c r="CP1200" s="241"/>
      <c r="CQ1200" s="241"/>
      <c r="CR1200" s="241"/>
      <c r="CS1200" s="241"/>
      <c r="CT1200" s="241"/>
      <c r="CU1200" s="241"/>
      <c r="CV1200" s="241"/>
      <c r="CW1200" s="241"/>
      <c r="CX1200" s="241"/>
      <c r="CY1200" s="241"/>
      <c r="CZ1200" s="241"/>
      <c r="DA1200" s="241"/>
      <c r="DB1200" s="241"/>
      <c r="DC1200" s="241"/>
      <c r="DD1200" s="241"/>
      <c r="DE1200" s="241"/>
      <c r="DF1200" s="241"/>
      <c r="DG1200" s="241"/>
      <c r="DH1200" s="241"/>
      <c r="DI1200" s="241"/>
      <c r="DJ1200" s="241"/>
      <c r="DK1200" s="241"/>
      <c r="DL1200" s="241"/>
      <c r="DM1200" s="241"/>
      <c r="DN1200" s="241"/>
      <c r="DO1200" s="241"/>
      <c r="DP1200" s="241"/>
      <c r="DQ1200" s="241"/>
      <c r="DR1200" s="241"/>
      <c r="DS1200" s="241"/>
      <c r="DT1200" s="241"/>
      <c r="DU1200" s="241"/>
      <c r="DV1200" s="241"/>
      <c r="DW1200" s="241"/>
      <c r="DX1200" s="241"/>
      <c r="DY1200" s="241"/>
      <c r="DZ1200" s="241"/>
      <c r="EA1200" s="241"/>
      <c r="EB1200" s="241"/>
      <c r="EC1200" s="241"/>
      <c r="ED1200" s="241"/>
      <c r="EE1200" s="241"/>
      <c r="EF1200" s="241"/>
      <c r="EG1200" s="241"/>
      <c r="EH1200" s="241"/>
      <c r="EI1200" s="241"/>
      <c r="EJ1200" s="241"/>
      <c r="EK1200" s="241"/>
      <c r="EL1200" s="241"/>
      <c r="EM1200" s="241"/>
      <c r="EN1200" s="241"/>
      <c r="EO1200" s="241"/>
      <c r="EP1200" s="241"/>
      <c r="EQ1200" s="241"/>
      <c r="ER1200" s="241"/>
      <c r="ES1200" s="241"/>
      <c r="ET1200" s="241"/>
      <c r="EU1200" s="241"/>
      <c r="EV1200" s="241"/>
      <c r="EW1200" s="241"/>
      <c r="EX1200" s="241"/>
      <c r="EY1200" s="241"/>
      <c r="EZ1200" s="241"/>
      <c r="FA1200" s="241"/>
      <c r="FB1200" s="241"/>
      <c r="FC1200" s="241"/>
      <c r="FD1200" s="241"/>
      <c r="FE1200" s="241"/>
      <c r="FF1200" s="241"/>
      <c r="FG1200" s="241"/>
      <c r="FH1200" s="241"/>
      <c r="FI1200" s="241"/>
      <c r="FJ1200" s="241"/>
      <c r="FK1200" s="241"/>
      <c r="FL1200" s="241"/>
      <c r="FM1200" s="241"/>
      <c r="FN1200" s="241"/>
      <c r="FO1200" s="241"/>
      <c r="FP1200" s="241"/>
      <c r="FQ1200" s="241"/>
      <c r="FR1200" s="241"/>
      <c r="FS1200" s="241"/>
      <c r="FT1200" s="241"/>
      <c r="FU1200" s="241"/>
      <c r="FV1200" s="241"/>
      <c r="FW1200" s="241"/>
      <c r="FX1200" s="241"/>
      <c r="FY1200" s="241"/>
      <c r="FZ1200" s="241"/>
      <c r="GA1200" s="241"/>
      <c r="GB1200" s="241"/>
      <c r="GC1200" s="241"/>
      <c r="GD1200" s="241"/>
      <c r="GE1200" s="241"/>
      <c r="GF1200" s="241"/>
      <c r="GG1200" s="241"/>
      <c r="GH1200" s="241"/>
      <c r="GI1200" s="241"/>
      <c r="GJ1200" s="241"/>
      <c r="GK1200" s="241"/>
      <c r="GL1200" s="241"/>
      <c r="GM1200" s="241"/>
      <c r="GN1200" s="241"/>
      <c r="GO1200" s="241"/>
      <c r="GP1200" s="241"/>
      <c r="GQ1200" s="241"/>
      <c r="GR1200" s="241"/>
      <c r="GS1200" s="241"/>
      <c r="GT1200" s="241"/>
      <c r="GU1200" s="241"/>
      <c r="GV1200" s="241"/>
      <c r="GW1200" s="241"/>
      <c r="GX1200" s="241"/>
      <c r="GY1200" s="241"/>
      <c r="GZ1200" s="241"/>
      <c r="HA1200" s="241"/>
      <c r="HB1200" s="241"/>
      <c r="HC1200" s="241"/>
      <c r="HD1200" s="241"/>
      <c r="HE1200" s="241"/>
      <c r="HF1200" s="241"/>
      <c r="HG1200" s="241"/>
      <c r="HH1200" s="241"/>
      <c r="HI1200" s="241"/>
      <c r="HJ1200" s="241"/>
      <c r="HK1200" s="241"/>
      <c r="HL1200" s="241"/>
      <c r="HM1200" s="241"/>
      <c r="HN1200" s="241"/>
      <c r="HO1200" s="241"/>
    </row>
    <row r="1201" spans="1:223" s="250" customFormat="1" ht="27.6" customHeight="1" x14ac:dyDescent="0.35">
      <c r="A1201" s="241"/>
      <c r="B1201" s="242"/>
      <c r="C1201" s="242"/>
      <c r="D1201" s="242"/>
      <c r="E1201" s="243"/>
      <c r="F1201" s="244"/>
      <c r="G1201" s="245"/>
      <c r="H1201" s="245"/>
      <c r="I1201" s="245"/>
      <c r="J1201" s="255"/>
      <c r="K1201" s="242"/>
      <c r="L1201" s="246"/>
      <c r="M1201" s="246"/>
      <c r="N1201" s="247"/>
      <c r="O1201" s="247"/>
      <c r="P1201" s="248"/>
      <c r="Q1201" s="248"/>
      <c r="R1201" s="295"/>
      <c r="S1201" s="295"/>
      <c r="T1201" s="295"/>
      <c r="V1201" s="251"/>
      <c r="W1201" s="251"/>
      <c r="X1201" s="252"/>
      <c r="Y1201" s="253"/>
      <c r="Z1201" s="254"/>
      <c r="AA1201" s="254"/>
      <c r="AB1201" s="255"/>
      <c r="AC1201" s="255"/>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1"/>
      <c r="BD1201" s="241"/>
      <c r="BE1201" s="241"/>
      <c r="BF1201" s="241"/>
      <c r="BG1201" s="241"/>
      <c r="BH1201" s="241"/>
      <c r="BI1201" s="241"/>
      <c r="BJ1201" s="241"/>
      <c r="BK1201" s="241"/>
      <c r="BL1201" s="241"/>
      <c r="BM1201" s="241"/>
      <c r="BN1201" s="241"/>
      <c r="BO1201" s="241"/>
      <c r="BP1201" s="241"/>
      <c r="BQ1201" s="241"/>
      <c r="BR1201" s="241"/>
      <c r="BS1201" s="241"/>
      <c r="BT1201" s="241"/>
      <c r="BU1201" s="241"/>
      <c r="BV1201" s="241"/>
      <c r="BW1201" s="241"/>
      <c r="BX1201" s="241"/>
      <c r="BY1201" s="241"/>
      <c r="BZ1201" s="241"/>
      <c r="CA1201" s="241"/>
      <c r="CB1201" s="241"/>
      <c r="CC1201" s="241"/>
      <c r="CD1201" s="241"/>
      <c r="CE1201" s="241"/>
      <c r="CF1201" s="241"/>
      <c r="CG1201" s="241"/>
      <c r="CH1201" s="241"/>
      <c r="CI1201" s="241"/>
      <c r="CJ1201" s="241"/>
      <c r="CK1201" s="241"/>
      <c r="CL1201" s="241"/>
      <c r="CM1201" s="241"/>
      <c r="CN1201" s="241"/>
      <c r="CO1201" s="241"/>
      <c r="CP1201" s="241"/>
      <c r="CQ1201" s="241"/>
      <c r="CR1201" s="241"/>
      <c r="CS1201" s="241"/>
      <c r="CT1201" s="241"/>
      <c r="CU1201" s="241"/>
      <c r="CV1201" s="241"/>
      <c r="CW1201" s="241"/>
      <c r="CX1201" s="241"/>
      <c r="CY1201" s="241"/>
      <c r="CZ1201" s="241"/>
      <c r="DA1201" s="241"/>
      <c r="DB1201" s="241"/>
      <c r="DC1201" s="241"/>
      <c r="DD1201" s="241"/>
      <c r="DE1201" s="241"/>
      <c r="DF1201" s="241"/>
      <c r="DG1201" s="241"/>
      <c r="DH1201" s="241"/>
      <c r="DI1201" s="241"/>
      <c r="DJ1201" s="241"/>
      <c r="DK1201" s="241"/>
      <c r="DL1201" s="241"/>
      <c r="DM1201" s="241"/>
      <c r="DN1201" s="241"/>
      <c r="DO1201" s="241"/>
      <c r="DP1201" s="241"/>
      <c r="DQ1201" s="241"/>
      <c r="DR1201" s="241"/>
      <c r="DS1201" s="241"/>
      <c r="DT1201" s="241"/>
      <c r="DU1201" s="241"/>
      <c r="DV1201" s="241"/>
      <c r="DW1201" s="241"/>
      <c r="DX1201" s="241"/>
      <c r="DY1201" s="241"/>
      <c r="DZ1201" s="241"/>
      <c r="EA1201" s="241"/>
      <c r="EB1201" s="241"/>
      <c r="EC1201" s="241"/>
      <c r="ED1201" s="241"/>
      <c r="EE1201" s="241"/>
      <c r="EF1201" s="241"/>
      <c r="EG1201" s="241"/>
      <c r="EH1201" s="241"/>
      <c r="EI1201" s="241"/>
      <c r="EJ1201" s="241"/>
      <c r="EK1201" s="241"/>
      <c r="EL1201" s="241"/>
      <c r="EM1201" s="241"/>
      <c r="EN1201" s="241"/>
      <c r="EO1201" s="241"/>
      <c r="EP1201" s="241"/>
      <c r="EQ1201" s="241"/>
      <c r="ER1201" s="241"/>
      <c r="ES1201" s="241"/>
      <c r="ET1201" s="241"/>
      <c r="EU1201" s="241"/>
      <c r="EV1201" s="241"/>
      <c r="EW1201" s="241"/>
      <c r="EX1201" s="241"/>
      <c r="EY1201" s="241"/>
      <c r="EZ1201" s="241"/>
      <c r="FA1201" s="241"/>
      <c r="FB1201" s="241"/>
      <c r="FC1201" s="241"/>
      <c r="FD1201" s="241"/>
      <c r="FE1201" s="241"/>
      <c r="FF1201" s="241"/>
      <c r="FG1201" s="241"/>
      <c r="FH1201" s="241"/>
      <c r="FI1201" s="241"/>
      <c r="FJ1201" s="241"/>
      <c r="FK1201" s="241"/>
      <c r="FL1201" s="241"/>
      <c r="FM1201" s="241"/>
      <c r="FN1201" s="241"/>
      <c r="FO1201" s="241"/>
      <c r="FP1201" s="241"/>
      <c r="FQ1201" s="241"/>
      <c r="FR1201" s="241"/>
      <c r="FS1201" s="241"/>
      <c r="FT1201" s="241"/>
      <c r="FU1201" s="241"/>
      <c r="FV1201" s="241"/>
      <c r="FW1201" s="241"/>
      <c r="FX1201" s="241"/>
      <c r="FY1201" s="241"/>
      <c r="FZ1201" s="241"/>
      <c r="GA1201" s="241"/>
      <c r="GB1201" s="241"/>
      <c r="GC1201" s="241"/>
      <c r="GD1201" s="241"/>
      <c r="GE1201" s="241"/>
      <c r="GF1201" s="241"/>
      <c r="GG1201" s="241"/>
      <c r="GH1201" s="241"/>
      <c r="GI1201" s="241"/>
      <c r="GJ1201" s="241"/>
      <c r="GK1201" s="241"/>
      <c r="GL1201" s="241"/>
      <c r="GM1201" s="241"/>
      <c r="GN1201" s="241"/>
      <c r="GO1201" s="241"/>
      <c r="GP1201" s="241"/>
      <c r="GQ1201" s="241"/>
      <c r="GR1201" s="241"/>
      <c r="GS1201" s="241"/>
      <c r="GT1201" s="241"/>
      <c r="GU1201" s="241"/>
      <c r="GV1201" s="241"/>
      <c r="GW1201" s="241"/>
      <c r="GX1201" s="241"/>
      <c r="GY1201" s="241"/>
      <c r="GZ1201" s="241"/>
      <c r="HA1201" s="241"/>
      <c r="HB1201" s="241"/>
      <c r="HC1201" s="241"/>
      <c r="HD1201" s="241"/>
      <c r="HE1201" s="241"/>
      <c r="HF1201" s="241"/>
      <c r="HG1201" s="241"/>
      <c r="HH1201" s="241"/>
      <c r="HI1201" s="241"/>
      <c r="HJ1201" s="241"/>
      <c r="HK1201" s="241"/>
      <c r="HL1201" s="241"/>
      <c r="HM1201" s="241"/>
      <c r="HN1201" s="241"/>
      <c r="HO1201" s="241"/>
    </row>
    <row r="1202" spans="1:223" s="250" customFormat="1" ht="27.6" customHeight="1" x14ac:dyDescent="0.35">
      <c r="A1202" s="241"/>
      <c r="B1202" s="242"/>
      <c r="C1202" s="242"/>
      <c r="D1202" s="242"/>
      <c r="E1202" s="243"/>
      <c r="F1202" s="244"/>
      <c r="G1202" s="245"/>
      <c r="H1202" s="245"/>
      <c r="I1202" s="245"/>
      <c r="J1202" s="255"/>
      <c r="K1202" s="242"/>
      <c r="L1202" s="246"/>
      <c r="M1202" s="246"/>
      <c r="N1202" s="247"/>
      <c r="O1202" s="247"/>
      <c r="P1202" s="248"/>
      <c r="Q1202" s="248"/>
      <c r="R1202" s="295"/>
      <c r="S1202" s="295"/>
      <c r="T1202" s="295"/>
      <c r="V1202" s="251"/>
      <c r="W1202" s="251"/>
      <c r="X1202" s="252"/>
      <c r="Y1202" s="253"/>
      <c r="Z1202" s="254"/>
      <c r="AA1202" s="254"/>
      <c r="AB1202" s="255"/>
      <c r="AC1202" s="255"/>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1"/>
      <c r="BD1202" s="241"/>
      <c r="BE1202" s="241"/>
      <c r="BF1202" s="241"/>
      <c r="BG1202" s="241"/>
      <c r="BH1202" s="241"/>
      <c r="BI1202" s="241"/>
      <c r="BJ1202" s="241"/>
      <c r="BK1202" s="241"/>
      <c r="BL1202" s="241"/>
      <c r="BM1202" s="241"/>
      <c r="BN1202" s="241"/>
      <c r="BO1202" s="241"/>
      <c r="BP1202" s="241"/>
      <c r="BQ1202" s="241"/>
      <c r="BR1202" s="241"/>
      <c r="BS1202" s="241"/>
      <c r="BT1202" s="241"/>
      <c r="BU1202" s="241"/>
      <c r="BV1202" s="241"/>
      <c r="BW1202" s="241"/>
      <c r="BX1202" s="241"/>
      <c r="BY1202" s="241"/>
      <c r="BZ1202" s="241"/>
      <c r="CA1202" s="241"/>
      <c r="CB1202" s="241"/>
      <c r="CC1202" s="241"/>
      <c r="CD1202" s="241"/>
      <c r="CE1202" s="241"/>
      <c r="CF1202" s="241"/>
      <c r="CG1202" s="241"/>
      <c r="CH1202" s="241"/>
      <c r="CI1202" s="241"/>
      <c r="CJ1202" s="241"/>
      <c r="CK1202" s="241"/>
      <c r="CL1202" s="241"/>
      <c r="CM1202" s="241"/>
      <c r="CN1202" s="241"/>
      <c r="CO1202" s="241"/>
      <c r="CP1202" s="241"/>
      <c r="CQ1202" s="241"/>
      <c r="CR1202" s="241"/>
      <c r="CS1202" s="241"/>
      <c r="CT1202" s="241"/>
      <c r="CU1202" s="241"/>
      <c r="CV1202" s="241"/>
      <c r="CW1202" s="241"/>
      <c r="CX1202" s="241"/>
      <c r="CY1202" s="241"/>
      <c r="CZ1202" s="241"/>
      <c r="DA1202" s="241"/>
      <c r="DB1202" s="241"/>
      <c r="DC1202" s="241"/>
      <c r="DD1202" s="241"/>
      <c r="DE1202" s="241"/>
      <c r="DF1202" s="241"/>
      <c r="DG1202" s="241"/>
      <c r="DH1202" s="241"/>
      <c r="DI1202" s="241"/>
      <c r="DJ1202" s="241"/>
      <c r="DK1202" s="241"/>
      <c r="DL1202" s="241"/>
      <c r="DM1202" s="241"/>
      <c r="DN1202" s="241"/>
      <c r="DO1202" s="241"/>
      <c r="DP1202" s="241"/>
      <c r="DQ1202" s="241"/>
      <c r="DR1202" s="241"/>
      <c r="DS1202" s="241"/>
      <c r="DT1202" s="241"/>
      <c r="DU1202" s="241"/>
      <c r="DV1202" s="241"/>
      <c r="DW1202" s="241"/>
      <c r="DX1202" s="241"/>
      <c r="DY1202" s="241"/>
      <c r="DZ1202" s="241"/>
      <c r="EA1202" s="241"/>
      <c r="EB1202" s="241"/>
      <c r="EC1202" s="241"/>
      <c r="ED1202" s="241"/>
      <c r="EE1202" s="241"/>
      <c r="EF1202" s="241"/>
      <c r="EG1202" s="241"/>
      <c r="EH1202" s="241"/>
      <c r="EI1202" s="241"/>
      <c r="EJ1202" s="241"/>
      <c r="EK1202" s="241"/>
      <c r="EL1202" s="241"/>
      <c r="EM1202" s="241"/>
      <c r="EN1202" s="241"/>
      <c r="EO1202" s="241"/>
      <c r="EP1202" s="241"/>
      <c r="EQ1202" s="241"/>
      <c r="ER1202" s="241"/>
      <c r="ES1202" s="241"/>
      <c r="ET1202" s="241"/>
      <c r="EU1202" s="241"/>
      <c r="EV1202" s="241"/>
      <c r="EW1202" s="241"/>
      <c r="EX1202" s="241"/>
      <c r="EY1202" s="241"/>
      <c r="EZ1202" s="241"/>
      <c r="FA1202" s="241"/>
      <c r="FB1202" s="241"/>
      <c r="FC1202" s="241"/>
      <c r="FD1202" s="241"/>
      <c r="FE1202" s="241"/>
      <c r="FF1202" s="241"/>
      <c r="FG1202" s="241"/>
      <c r="FH1202" s="241"/>
      <c r="FI1202" s="241"/>
      <c r="FJ1202" s="241"/>
      <c r="FK1202" s="241"/>
      <c r="FL1202" s="241"/>
      <c r="FM1202" s="241"/>
      <c r="FN1202" s="241"/>
      <c r="FO1202" s="241"/>
      <c r="FP1202" s="241"/>
      <c r="FQ1202" s="241"/>
      <c r="FR1202" s="241"/>
      <c r="FS1202" s="241"/>
      <c r="FT1202" s="241"/>
      <c r="FU1202" s="241"/>
      <c r="FV1202" s="241"/>
      <c r="FW1202" s="241"/>
      <c r="FX1202" s="241"/>
      <c r="FY1202" s="241"/>
      <c r="FZ1202" s="241"/>
      <c r="GA1202" s="241"/>
      <c r="GB1202" s="241"/>
      <c r="GC1202" s="241"/>
      <c r="GD1202" s="241"/>
      <c r="GE1202" s="241"/>
      <c r="GF1202" s="241"/>
      <c r="GG1202" s="241"/>
      <c r="GH1202" s="241"/>
      <c r="GI1202" s="241"/>
      <c r="GJ1202" s="241"/>
      <c r="GK1202" s="241"/>
      <c r="GL1202" s="241"/>
      <c r="GM1202" s="241"/>
      <c r="GN1202" s="241"/>
      <c r="GO1202" s="241"/>
      <c r="GP1202" s="241"/>
      <c r="GQ1202" s="241"/>
      <c r="GR1202" s="241"/>
      <c r="GS1202" s="241"/>
      <c r="GT1202" s="241"/>
      <c r="GU1202" s="241"/>
      <c r="GV1202" s="241"/>
      <c r="GW1202" s="241"/>
      <c r="GX1202" s="241"/>
      <c r="GY1202" s="241"/>
      <c r="GZ1202" s="241"/>
      <c r="HA1202" s="241"/>
      <c r="HB1202" s="241"/>
      <c r="HC1202" s="241"/>
      <c r="HD1202" s="241"/>
      <c r="HE1202" s="241"/>
      <c r="HF1202" s="241"/>
      <c r="HG1202" s="241"/>
      <c r="HH1202" s="241"/>
      <c r="HI1202" s="241"/>
      <c r="HJ1202" s="241"/>
      <c r="HK1202" s="241"/>
      <c r="HL1202" s="241"/>
      <c r="HM1202" s="241"/>
      <c r="HN1202" s="241"/>
      <c r="HO1202" s="241"/>
    </row>
    <row r="1203" spans="1:223" s="250" customFormat="1" ht="27.6" customHeight="1" x14ac:dyDescent="0.35">
      <c r="A1203" s="241"/>
      <c r="B1203" s="242"/>
      <c r="C1203" s="242"/>
      <c r="D1203" s="242"/>
      <c r="E1203" s="243"/>
      <c r="F1203" s="244"/>
      <c r="G1203" s="245"/>
      <c r="H1203" s="245"/>
      <c r="I1203" s="245"/>
      <c r="J1203" s="255"/>
      <c r="K1203" s="242"/>
      <c r="L1203" s="246"/>
      <c r="M1203" s="246"/>
      <c r="N1203" s="247"/>
      <c r="O1203" s="247"/>
      <c r="P1203" s="248"/>
      <c r="Q1203" s="248"/>
      <c r="R1203" s="295"/>
      <c r="S1203" s="295"/>
      <c r="T1203" s="295"/>
      <c r="V1203" s="251"/>
      <c r="W1203" s="251"/>
      <c r="X1203" s="252"/>
      <c r="Y1203" s="253"/>
      <c r="Z1203" s="254"/>
      <c r="AA1203" s="254"/>
      <c r="AB1203" s="255"/>
      <c r="AC1203" s="255"/>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1"/>
      <c r="BD1203" s="241"/>
      <c r="BE1203" s="241"/>
      <c r="BF1203" s="241"/>
      <c r="BG1203" s="241"/>
      <c r="BH1203" s="241"/>
      <c r="BI1203" s="241"/>
      <c r="BJ1203" s="241"/>
      <c r="BK1203" s="241"/>
      <c r="BL1203" s="241"/>
      <c r="BM1203" s="241"/>
      <c r="BN1203" s="241"/>
      <c r="BO1203" s="241"/>
      <c r="BP1203" s="241"/>
      <c r="BQ1203" s="241"/>
      <c r="BR1203" s="241"/>
      <c r="BS1203" s="241"/>
      <c r="BT1203" s="241"/>
      <c r="BU1203" s="241"/>
      <c r="BV1203" s="241"/>
      <c r="BW1203" s="241"/>
      <c r="BX1203" s="241"/>
      <c r="BY1203" s="241"/>
      <c r="BZ1203" s="241"/>
      <c r="CA1203" s="241"/>
      <c r="CB1203" s="241"/>
      <c r="CC1203" s="241"/>
      <c r="CD1203" s="241"/>
      <c r="CE1203" s="241"/>
      <c r="CF1203" s="241"/>
      <c r="CG1203" s="241"/>
      <c r="CH1203" s="241"/>
      <c r="CI1203" s="241"/>
      <c r="CJ1203" s="241"/>
      <c r="CK1203" s="241"/>
      <c r="CL1203" s="241"/>
      <c r="CM1203" s="241"/>
      <c r="CN1203" s="241"/>
      <c r="CO1203" s="241"/>
      <c r="CP1203" s="241"/>
      <c r="CQ1203" s="241"/>
      <c r="CR1203" s="241"/>
      <c r="CS1203" s="241"/>
      <c r="CT1203" s="241"/>
      <c r="CU1203" s="241"/>
      <c r="CV1203" s="241"/>
      <c r="CW1203" s="241"/>
      <c r="CX1203" s="241"/>
      <c r="CY1203" s="241"/>
      <c r="CZ1203" s="241"/>
      <c r="DA1203" s="241"/>
      <c r="DB1203" s="241"/>
      <c r="DC1203" s="241"/>
      <c r="DD1203" s="241"/>
      <c r="DE1203" s="241"/>
      <c r="DF1203" s="241"/>
      <c r="DG1203" s="241"/>
      <c r="DH1203" s="241"/>
      <c r="DI1203" s="241"/>
      <c r="DJ1203" s="241"/>
      <c r="DK1203" s="241"/>
      <c r="DL1203" s="241"/>
      <c r="DM1203" s="241"/>
      <c r="DN1203" s="241"/>
      <c r="DO1203" s="241"/>
      <c r="DP1203" s="241"/>
      <c r="DQ1203" s="241"/>
      <c r="DR1203" s="241"/>
      <c r="DS1203" s="241"/>
      <c r="DT1203" s="241"/>
      <c r="DU1203" s="241"/>
      <c r="DV1203" s="241"/>
      <c r="DW1203" s="241"/>
      <c r="DX1203" s="241"/>
      <c r="DY1203" s="241"/>
      <c r="DZ1203" s="241"/>
      <c r="EA1203" s="241"/>
      <c r="EB1203" s="241"/>
      <c r="EC1203" s="241"/>
      <c r="ED1203" s="241"/>
      <c r="EE1203" s="241"/>
      <c r="EF1203" s="241"/>
      <c r="EG1203" s="241"/>
      <c r="EH1203" s="241"/>
      <c r="EI1203" s="241"/>
      <c r="EJ1203" s="241"/>
      <c r="EK1203" s="241"/>
      <c r="EL1203" s="241"/>
      <c r="EM1203" s="241"/>
      <c r="EN1203" s="241"/>
      <c r="EO1203" s="241"/>
      <c r="EP1203" s="241"/>
      <c r="EQ1203" s="241"/>
      <c r="ER1203" s="241"/>
      <c r="ES1203" s="241"/>
      <c r="ET1203" s="241"/>
      <c r="EU1203" s="241"/>
      <c r="EV1203" s="241"/>
      <c r="EW1203" s="241"/>
      <c r="EX1203" s="241"/>
      <c r="EY1203" s="241"/>
      <c r="EZ1203" s="241"/>
      <c r="FA1203" s="241"/>
      <c r="FB1203" s="241"/>
      <c r="FC1203" s="241"/>
      <c r="FD1203" s="241"/>
      <c r="FE1203" s="241"/>
      <c r="FF1203" s="241"/>
      <c r="FG1203" s="241"/>
      <c r="FH1203" s="241"/>
      <c r="FI1203" s="241"/>
      <c r="FJ1203" s="241"/>
      <c r="FK1203" s="241"/>
      <c r="FL1203" s="241"/>
      <c r="FM1203" s="241"/>
      <c r="FN1203" s="241"/>
      <c r="FO1203" s="241"/>
      <c r="FP1203" s="241"/>
      <c r="FQ1203" s="241"/>
      <c r="FR1203" s="241"/>
      <c r="FS1203" s="241"/>
      <c r="FT1203" s="241"/>
      <c r="FU1203" s="241"/>
      <c r="FV1203" s="241"/>
      <c r="FW1203" s="241"/>
      <c r="FX1203" s="241"/>
      <c r="FY1203" s="241"/>
      <c r="FZ1203" s="241"/>
      <c r="GA1203" s="241"/>
      <c r="GB1203" s="241"/>
      <c r="GC1203" s="241"/>
      <c r="GD1203" s="241"/>
      <c r="GE1203" s="241"/>
      <c r="GF1203" s="241"/>
      <c r="GG1203" s="241"/>
      <c r="GH1203" s="241"/>
      <c r="GI1203" s="241"/>
      <c r="GJ1203" s="241"/>
      <c r="GK1203" s="241"/>
      <c r="GL1203" s="241"/>
      <c r="GM1203" s="241"/>
      <c r="GN1203" s="241"/>
      <c r="GO1203" s="241"/>
      <c r="GP1203" s="241"/>
      <c r="GQ1203" s="241"/>
      <c r="GR1203" s="241"/>
      <c r="GS1203" s="241"/>
      <c r="GT1203" s="241"/>
      <c r="GU1203" s="241"/>
      <c r="GV1203" s="241"/>
      <c r="GW1203" s="241"/>
      <c r="GX1203" s="241"/>
      <c r="GY1203" s="241"/>
      <c r="GZ1203" s="241"/>
      <c r="HA1203" s="241"/>
      <c r="HB1203" s="241"/>
      <c r="HC1203" s="241"/>
      <c r="HD1203" s="241"/>
      <c r="HE1203" s="241"/>
      <c r="HF1203" s="241"/>
      <c r="HG1203" s="241"/>
      <c r="HH1203" s="241"/>
      <c r="HI1203" s="241"/>
      <c r="HJ1203" s="241"/>
      <c r="HK1203" s="241"/>
      <c r="HL1203" s="241"/>
      <c r="HM1203" s="241"/>
      <c r="HN1203" s="241"/>
      <c r="HO1203" s="241"/>
    </row>
    <row r="1204" spans="1:223" s="250" customFormat="1" ht="27.6" customHeight="1" x14ac:dyDescent="0.35">
      <c r="A1204" s="241"/>
      <c r="B1204" s="242"/>
      <c r="C1204" s="242"/>
      <c r="D1204" s="242"/>
      <c r="E1204" s="243"/>
      <c r="F1204" s="244"/>
      <c r="G1204" s="245"/>
      <c r="H1204" s="245"/>
      <c r="I1204" s="245"/>
      <c r="J1204" s="295"/>
      <c r="K1204" s="242"/>
      <c r="L1204" s="246"/>
      <c r="M1204" s="246"/>
      <c r="N1204" s="247"/>
      <c r="O1204" s="247"/>
      <c r="P1204" s="248"/>
      <c r="Q1204" s="248"/>
      <c r="R1204" s="295"/>
      <c r="S1204" s="295"/>
      <c r="T1204" s="295"/>
      <c r="V1204" s="251"/>
      <c r="W1204" s="251"/>
      <c r="X1204" s="252"/>
      <c r="Y1204" s="253"/>
      <c r="Z1204" s="254"/>
      <c r="AA1204" s="254"/>
      <c r="AB1204" s="255"/>
      <c r="AC1204" s="255"/>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c r="BH1204" s="241"/>
      <c r="BI1204" s="241"/>
      <c r="BJ1204" s="241"/>
      <c r="BK1204" s="241"/>
      <c r="BL1204" s="241"/>
      <c r="BM1204" s="241"/>
      <c r="BN1204" s="241"/>
      <c r="BO1204" s="241"/>
      <c r="BP1204" s="241"/>
      <c r="BQ1204" s="241"/>
      <c r="BR1204" s="241"/>
      <c r="BS1204" s="241"/>
      <c r="BT1204" s="241"/>
      <c r="BU1204" s="241"/>
      <c r="BV1204" s="241"/>
      <c r="BW1204" s="241"/>
      <c r="BX1204" s="241"/>
      <c r="BY1204" s="241"/>
      <c r="BZ1204" s="241"/>
      <c r="CA1204" s="241"/>
      <c r="CB1204" s="241"/>
      <c r="CC1204" s="241"/>
      <c r="CD1204" s="241"/>
      <c r="CE1204" s="241"/>
      <c r="CF1204" s="241"/>
      <c r="CG1204" s="241"/>
      <c r="CH1204" s="241"/>
      <c r="CI1204" s="241"/>
      <c r="CJ1204" s="241"/>
      <c r="CK1204" s="241"/>
      <c r="CL1204" s="241"/>
      <c r="CM1204" s="241"/>
      <c r="CN1204" s="241"/>
      <c r="CO1204" s="241"/>
      <c r="CP1204" s="241"/>
      <c r="CQ1204" s="241"/>
      <c r="CR1204" s="241"/>
      <c r="CS1204" s="241"/>
      <c r="CT1204" s="241"/>
      <c r="CU1204" s="241"/>
      <c r="CV1204" s="241"/>
      <c r="CW1204" s="241"/>
      <c r="CX1204" s="241"/>
      <c r="CY1204" s="241"/>
      <c r="CZ1204" s="241"/>
      <c r="DA1204" s="241"/>
      <c r="DB1204" s="241"/>
      <c r="DC1204" s="241"/>
      <c r="DD1204" s="241"/>
      <c r="DE1204" s="241"/>
      <c r="DF1204" s="241"/>
      <c r="DG1204" s="241"/>
      <c r="DH1204" s="241"/>
      <c r="DI1204" s="241"/>
      <c r="DJ1204" s="241"/>
      <c r="DK1204" s="241"/>
      <c r="DL1204" s="241"/>
      <c r="DM1204" s="241"/>
      <c r="DN1204" s="241"/>
      <c r="DO1204" s="241"/>
      <c r="DP1204" s="241"/>
      <c r="DQ1204" s="241"/>
      <c r="DR1204" s="241"/>
      <c r="DS1204" s="241"/>
      <c r="DT1204" s="241"/>
      <c r="DU1204" s="241"/>
      <c r="DV1204" s="241"/>
      <c r="DW1204" s="241"/>
      <c r="DX1204" s="241"/>
      <c r="DY1204" s="241"/>
      <c r="DZ1204" s="241"/>
      <c r="EA1204" s="241"/>
      <c r="EB1204" s="241"/>
      <c r="EC1204" s="241"/>
      <c r="ED1204" s="241"/>
      <c r="EE1204" s="241"/>
      <c r="EF1204" s="241"/>
      <c r="EG1204" s="241"/>
      <c r="EH1204" s="241"/>
      <c r="EI1204" s="241"/>
      <c r="EJ1204" s="241"/>
      <c r="EK1204" s="241"/>
      <c r="EL1204" s="241"/>
      <c r="EM1204" s="241"/>
      <c r="EN1204" s="241"/>
      <c r="EO1204" s="241"/>
      <c r="EP1204" s="241"/>
      <c r="EQ1204" s="241"/>
      <c r="ER1204" s="241"/>
      <c r="ES1204" s="241"/>
      <c r="ET1204" s="241"/>
      <c r="EU1204" s="241"/>
      <c r="EV1204" s="241"/>
      <c r="EW1204" s="241"/>
      <c r="EX1204" s="241"/>
      <c r="EY1204" s="241"/>
      <c r="EZ1204" s="241"/>
      <c r="FA1204" s="241"/>
      <c r="FB1204" s="241"/>
      <c r="FC1204" s="241"/>
      <c r="FD1204" s="241"/>
      <c r="FE1204" s="241"/>
      <c r="FF1204" s="241"/>
      <c r="FG1204" s="241"/>
      <c r="FH1204" s="241"/>
      <c r="FI1204" s="241"/>
      <c r="FJ1204" s="241"/>
      <c r="FK1204" s="241"/>
      <c r="FL1204" s="241"/>
      <c r="FM1204" s="241"/>
      <c r="FN1204" s="241"/>
      <c r="FO1204" s="241"/>
      <c r="FP1204" s="241"/>
      <c r="FQ1204" s="241"/>
      <c r="FR1204" s="241"/>
      <c r="FS1204" s="241"/>
      <c r="FT1204" s="241"/>
      <c r="FU1204" s="241"/>
      <c r="FV1204" s="241"/>
      <c r="FW1204" s="241"/>
      <c r="FX1204" s="241"/>
      <c r="FY1204" s="241"/>
      <c r="FZ1204" s="241"/>
      <c r="GA1204" s="241"/>
      <c r="GB1204" s="241"/>
      <c r="GC1204" s="241"/>
      <c r="GD1204" s="241"/>
      <c r="GE1204" s="241"/>
      <c r="GF1204" s="241"/>
      <c r="GG1204" s="241"/>
      <c r="GH1204" s="241"/>
      <c r="GI1204" s="241"/>
      <c r="GJ1204" s="241"/>
      <c r="GK1204" s="241"/>
      <c r="GL1204" s="241"/>
      <c r="GM1204" s="241"/>
      <c r="GN1204" s="241"/>
      <c r="GO1204" s="241"/>
      <c r="GP1204" s="241"/>
      <c r="GQ1204" s="241"/>
      <c r="GR1204" s="241"/>
      <c r="GS1204" s="241"/>
      <c r="GT1204" s="241"/>
      <c r="GU1204" s="241"/>
      <c r="GV1204" s="241"/>
      <c r="GW1204" s="241"/>
      <c r="GX1204" s="241"/>
      <c r="GY1204" s="241"/>
      <c r="GZ1204" s="241"/>
      <c r="HA1204" s="241"/>
      <c r="HB1204" s="241"/>
      <c r="HC1204" s="241"/>
      <c r="HD1204" s="241"/>
      <c r="HE1204" s="241"/>
      <c r="HF1204" s="241"/>
      <c r="HG1204" s="241"/>
      <c r="HH1204" s="241"/>
      <c r="HI1204" s="241"/>
      <c r="HJ1204" s="241"/>
      <c r="HK1204" s="241"/>
      <c r="HL1204" s="241"/>
      <c r="HM1204" s="241"/>
      <c r="HN1204" s="241"/>
      <c r="HO1204" s="241"/>
    </row>
    <row r="1205" spans="1:223" s="250" customFormat="1" ht="27.6" customHeight="1" x14ac:dyDescent="0.35">
      <c r="A1205" s="241"/>
      <c r="B1205" s="242"/>
      <c r="C1205" s="242"/>
      <c r="D1205" s="242"/>
      <c r="E1205" s="243"/>
      <c r="F1205" s="244"/>
      <c r="G1205" s="245"/>
      <c r="H1205" s="245"/>
      <c r="I1205" s="245"/>
      <c r="J1205" s="295"/>
      <c r="K1205" s="242"/>
      <c r="L1205" s="246"/>
      <c r="M1205" s="246"/>
      <c r="N1205" s="247"/>
      <c r="O1205" s="247"/>
      <c r="P1205" s="248"/>
      <c r="Q1205" s="248"/>
      <c r="R1205" s="295"/>
      <c r="S1205" s="295"/>
      <c r="T1205" s="295"/>
      <c r="V1205" s="251"/>
      <c r="W1205" s="251"/>
      <c r="X1205" s="252"/>
      <c r="Y1205" s="253"/>
      <c r="Z1205" s="254"/>
      <c r="AA1205" s="254"/>
      <c r="AB1205" s="255"/>
      <c r="AC1205" s="255"/>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c r="BH1205" s="241"/>
      <c r="BI1205" s="241"/>
      <c r="BJ1205" s="241"/>
      <c r="BK1205" s="241"/>
      <c r="BL1205" s="241"/>
      <c r="BM1205" s="241"/>
      <c r="BN1205" s="241"/>
      <c r="BO1205" s="241"/>
      <c r="BP1205" s="241"/>
      <c r="BQ1205" s="241"/>
      <c r="BR1205" s="241"/>
      <c r="BS1205" s="241"/>
      <c r="BT1205" s="241"/>
      <c r="BU1205" s="241"/>
      <c r="BV1205" s="241"/>
      <c r="BW1205" s="241"/>
      <c r="BX1205" s="241"/>
      <c r="BY1205" s="241"/>
      <c r="BZ1205" s="241"/>
      <c r="CA1205" s="241"/>
      <c r="CB1205" s="241"/>
      <c r="CC1205" s="241"/>
      <c r="CD1205" s="241"/>
      <c r="CE1205" s="241"/>
      <c r="CF1205" s="241"/>
      <c r="CG1205" s="241"/>
      <c r="CH1205" s="241"/>
      <c r="CI1205" s="241"/>
      <c r="CJ1205" s="241"/>
      <c r="CK1205" s="241"/>
      <c r="CL1205" s="241"/>
      <c r="CM1205" s="241"/>
      <c r="CN1205" s="241"/>
      <c r="CO1205" s="241"/>
      <c r="CP1205" s="241"/>
      <c r="CQ1205" s="241"/>
      <c r="CR1205" s="241"/>
      <c r="CS1205" s="241"/>
      <c r="CT1205" s="241"/>
      <c r="CU1205" s="241"/>
      <c r="CV1205" s="241"/>
      <c r="CW1205" s="241"/>
      <c r="CX1205" s="241"/>
      <c r="CY1205" s="241"/>
      <c r="CZ1205" s="241"/>
      <c r="DA1205" s="241"/>
      <c r="DB1205" s="241"/>
      <c r="DC1205" s="241"/>
      <c r="DD1205" s="241"/>
      <c r="DE1205" s="241"/>
      <c r="DF1205" s="241"/>
      <c r="DG1205" s="241"/>
      <c r="DH1205" s="241"/>
      <c r="DI1205" s="241"/>
      <c r="DJ1205" s="241"/>
      <c r="DK1205" s="241"/>
      <c r="DL1205" s="241"/>
      <c r="DM1205" s="241"/>
      <c r="DN1205" s="241"/>
      <c r="DO1205" s="241"/>
      <c r="DP1205" s="241"/>
      <c r="DQ1205" s="241"/>
      <c r="DR1205" s="241"/>
      <c r="DS1205" s="241"/>
      <c r="DT1205" s="241"/>
      <c r="DU1205" s="241"/>
      <c r="DV1205" s="241"/>
      <c r="DW1205" s="241"/>
      <c r="DX1205" s="241"/>
      <c r="DY1205" s="241"/>
      <c r="DZ1205" s="241"/>
      <c r="EA1205" s="241"/>
      <c r="EB1205" s="241"/>
      <c r="EC1205" s="241"/>
      <c r="ED1205" s="241"/>
      <c r="EE1205" s="241"/>
      <c r="EF1205" s="241"/>
      <c r="EG1205" s="241"/>
      <c r="EH1205" s="241"/>
      <c r="EI1205" s="241"/>
      <c r="EJ1205" s="241"/>
      <c r="EK1205" s="241"/>
      <c r="EL1205" s="241"/>
      <c r="EM1205" s="241"/>
      <c r="EN1205" s="241"/>
      <c r="EO1205" s="241"/>
      <c r="EP1205" s="241"/>
      <c r="EQ1205" s="241"/>
      <c r="ER1205" s="241"/>
      <c r="ES1205" s="241"/>
      <c r="ET1205" s="241"/>
      <c r="EU1205" s="241"/>
      <c r="EV1205" s="241"/>
      <c r="EW1205" s="241"/>
      <c r="EX1205" s="241"/>
      <c r="EY1205" s="241"/>
      <c r="EZ1205" s="241"/>
      <c r="FA1205" s="241"/>
      <c r="FB1205" s="241"/>
      <c r="FC1205" s="241"/>
      <c r="FD1205" s="241"/>
      <c r="FE1205" s="241"/>
      <c r="FF1205" s="241"/>
      <c r="FG1205" s="241"/>
      <c r="FH1205" s="241"/>
      <c r="FI1205" s="241"/>
      <c r="FJ1205" s="241"/>
      <c r="FK1205" s="241"/>
      <c r="FL1205" s="241"/>
      <c r="FM1205" s="241"/>
      <c r="FN1205" s="241"/>
      <c r="FO1205" s="241"/>
      <c r="FP1205" s="241"/>
      <c r="FQ1205" s="241"/>
      <c r="FR1205" s="241"/>
      <c r="FS1205" s="241"/>
      <c r="FT1205" s="241"/>
      <c r="FU1205" s="241"/>
      <c r="FV1205" s="241"/>
      <c r="FW1205" s="241"/>
      <c r="FX1205" s="241"/>
      <c r="FY1205" s="241"/>
      <c r="FZ1205" s="241"/>
      <c r="GA1205" s="241"/>
      <c r="GB1205" s="241"/>
      <c r="GC1205" s="241"/>
      <c r="GD1205" s="241"/>
      <c r="GE1205" s="241"/>
      <c r="GF1205" s="241"/>
      <c r="GG1205" s="241"/>
      <c r="GH1205" s="241"/>
      <c r="GI1205" s="241"/>
      <c r="GJ1205" s="241"/>
      <c r="GK1205" s="241"/>
      <c r="GL1205" s="241"/>
      <c r="GM1205" s="241"/>
      <c r="GN1205" s="241"/>
      <c r="GO1205" s="241"/>
      <c r="GP1205" s="241"/>
      <c r="GQ1205" s="241"/>
      <c r="GR1205" s="241"/>
      <c r="GS1205" s="241"/>
      <c r="GT1205" s="241"/>
      <c r="GU1205" s="241"/>
      <c r="GV1205" s="241"/>
      <c r="GW1205" s="241"/>
      <c r="GX1205" s="241"/>
      <c r="GY1205" s="241"/>
      <c r="GZ1205" s="241"/>
      <c r="HA1205" s="241"/>
      <c r="HB1205" s="241"/>
      <c r="HC1205" s="241"/>
      <c r="HD1205" s="241"/>
      <c r="HE1205" s="241"/>
      <c r="HF1205" s="241"/>
      <c r="HG1205" s="241"/>
      <c r="HH1205" s="241"/>
      <c r="HI1205" s="241"/>
      <c r="HJ1205" s="241"/>
      <c r="HK1205" s="241"/>
      <c r="HL1205" s="241"/>
      <c r="HM1205" s="241"/>
      <c r="HN1205" s="241"/>
      <c r="HO1205" s="241"/>
    </row>
    <row r="1206" spans="1:223" s="250" customFormat="1" ht="27.6" customHeight="1" x14ac:dyDescent="0.35">
      <c r="A1206" s="241"/>
      <c r="B1206" s="242"/>
      <c r="C1206" s="242"/>
      <c r="D1206" s="242"/>
      <c r="E1206" s="243"/>
      <c r="F1206" s="244"/>
      <c r="G1206" s="245"/>
      <c r="H1206" s="245"/>
      <c r="I1206" s="245"/>
      <c r="J1206" s="295"/>
      <c r="K1206" s="242"/>
      <c r="L1206" s="246"/>
      <c r="M1206" s="246"/>
      <c r="N1206" s="247"/>
      <c r="O1206" s="247"/>
      <c r="P1206" s="248"/>
      <c r="Q1206" s="248"/>
      <c r="R1206" s="295"/>
      <c r="S1206" s="295"/>
      <c r="T1206" s="295"/>
      <c r="V1206" s="251"/>
      <c r="W1206" s="251"/>
      <c r="X1206" s="252"/>
      <c r="Y1206" s="253"/>
      <c r="Z1206" s="254"/>
      <c r="AA1206" s="254"/>
      <c r="AB1206" s="255"/>
      <c r="AC1206" s="255"/>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1"/>
      <c r="BD1206" s="241"/>
      <c r="BE1206" s="241"/>
      <c r="BF1206" s="241"/>
      <c r="BG1206" s="241"/>
      <c r="BH1206" s="241"/>
      <c r="BI1206" s="241"/>
      <c r="BJ1206" s="241"/>
      <c r="BK1206" s="241"/>
      <c r="BL1206" s="241"/>
      <c r="BM1206" s="241"/>
      <c r="BN1206" s="241"/>
      <c r="BO1206" s="241"/>
      <c r="BP1206" s="241"/>
      <c r="BQ1206" s="241"/>
      <c r="BR1206" s="241"/>
      <c r="BS1206" s="241"/>
      <c r="BT1206" s="241"/>
      <c r="BU1206" s="241"/>
      <c r="BV1206" s="241"/>
      <c r="BW1206" s="241"/>
      <c r="BX1206" s="241"/>
      <c r="BY1206" s="241"/>
      <c r="BZ1206" s="241"/>
      <c r="CA1206" s="241"/>
      <c r="CB1206" s="241"/>
      <c r="CC1206" s="241"/>
      <c r="CD1206" s="241"/>
      <c r="CE1206" s="241"/>
      <c r="CF1206" s="241"/>
      <c r="CG1206" s="241"/>
      <c r="CH1206" s="241"/>
      <c r="CI1206" s="241"/>
      <c r="CJ1206" s="241"/>
      <c r="CK1206" s="241"/>
      <c r="CL1206" s="241"/>
      <c r="CM1206" s="241"/>
      <c r="CN1206" s="241"/>
      <c r="CO1206" s="241"/>
      <c r="CP1206" s="241"/>
      <c r="CQ1206" s="241"/>
      <c r="CR1206" s="241"/>
      <c r="CS1206" s="241"/>
      <c r="CT1206" s="241"/>
      <c r="CU1206" s="241"/>
      <c r="CV1206" s="241"/>
      <c r="CW1206" s="241"/>
      <c r="CX1206" s="241"/>
      <c r="CY1206" s="241"/>
      <c r="CZ1206" s="241"/>
      <c r="DA1206" s="241"/>
      <c r="DB1206" s="241"/>
      <c r="DC1206" s="241"/>
      <c r="DD1206" s="241"/>
      <c r="DE1206" s="241"/>
      <c r="DF1206" s="241"/>
      <c r="DG1206" s="241"/>
      <c r="DH1206" s="241"/>
      <c r="DI1206" s="241"/>
      <c r="DJ1206" s="241"/>
      <c r="DK1206" s="241"/>
      <c r="DL1206" s="241"/>
      <c r="DM1206" s="241"/>
      <c r="DN1206" s="241"/>
      <c r="DO1206" s="241"/>
      <c r="DP1206" s="241"/>
      <c r="DQ1206" s="241"/>
      <c r="DR1206" s="241"/>
      <c r="DS1206" s="241"/>
      <c r="DT1206" s="241"/>
      <c r="DU1206" s="241"/>
      <c r="DV1206" s="241"/>
      <c r="DW1206" s="241"/>
      <c r="DX1206" s="241"/>
      <c r="DY1206" s="241"/>
      <c r="DZ1206" s="241"/>
      <c r="EA1206" s="241"/>
      <c r="EB1206" s="241"/>
      <c r="EC1206" s="241"/>
      <c r="ED1206" s="241"/>
      <c r="EE1206" s="241"/>
      <c r="EF1206" s="241"/>
      <c r="EG1206" s="241"/>
      <c r="EH1206" s="241"/>
      <c r="EI1206" s="241"/>
      <c r="EJ1206" s="241"/>
      <c r="EK1206" s="241"/>
      <c r="EL1206" s="241"/>
      <c r="EM1206" s="241"/>
      <c r="EN1206" s="241"/>
      <c r="EO1206" s="241"/>
      <c r="EP1206" s="241"/>
      <c r="EQ1206" s="241"/>
      <c r="ER1206" s="241"/>
      <c r="ES1206" s="241"/>
      <c r="ET1206" s="241"/>
      <c r="EU1206" s="241"/>
      <c r="EV1206" s="241"/>
      <c r="EW1206" s="241"/>
      <c r="EX1206" s="241"/>
      <c r="EY1206" s="241"/>
      <c r="EZ1206" s="241"/>
      <c r="FA1206" s="241"/>
      <c r="FB1206" s="241"/>
      <c r="FC1206" s="241"/>
      <c r="FD1206" s="241"/>
      <c r="FE1206" s="241"/>
      <c r="FF1206" s="241"/>
      <c r="FG1206" s="241"/>
      <c r="FH1206" s="241"/>
      <c r="FI1206" s="241"/>
      <c r="FJ1206" s="241"/>
      <c r="FK1206" s="241"/>
      <c r="FL1206" s="241"/>
      <c r="FM1206" s="241"/>
      <c r="FN1206" s="241"/>
      <c r="FO1206" s="241"/>
      <c r="FP1206" s="241"/>
      <c r="FQ1206" s="241"/>
      <c r="FR1206" s="241"/>
      <c r="FS1206" s="241"/>
      <c r="FT1206" s="241"/>
      <c r="FU1206" s="241"/>
      <c r="FV1206" s="241"/>
      <c r="FW1206" s="241"/>
      <c r="FX1206" s="241"/>
      <c r="FY1206" s="241"/>
      <c r="FZ1206" s="241"/>
      <c r="GA1206" s="241"/>
      <c r="GB1206" s="241"/>
      <c r="GC1206" s="241"/>
      <c r="GD1206" s="241"/>
      <c r="GE1206" s="241"/>
      <c r="GF1206" s="241"/>
      <c r="GG1206" s="241"/>
      <c r="GH1206" s="241"/>
      <c r="GI1206" s="241"/>
      <c r="GJ1206" s="241"/>
      <c r="GK1206" s="241"/>
      <c r="GL1206" s="241"/>
      <c r="GM1206" s="241"/>
      <c r="GN1206" s="241"/>
      <c r="GO1206" s="241"/>
      <c r="GP1206" s="241"/>
      <c r="GQ1206" s="241"/>
      <c r="GR1206" s="241"/>
      <c r="GS1206" s="241"/>
      <c r="GT1206" s="241"/>
      <c r="GU1206" s="241"/>
      <c r="GV1206" s="241"/>
      <c r="GW1206" s="241"/>
      <c r="GX1206" s="241"/>
      <c r="GY1206" s="241"/>
      <c r="GZ1206" s="241"/>
      <c r="HA1206" s="241"/>
      <c r="HB1206" s="241"/>
      <c r="HC1206" s="241"/>
      <c r="HD1206" s="241"/>
      <c r="HE1206" s="241"/>
      <c r="HF1206" s="241"/>
      <c r="HG1206" s="241"/>
      <c r="HH1206" s="241"/>
      <c r="HI1206" s="241"/>
      <c r="HJ1206" s="241"/>
      <c r="HK1206" s="241"/>
      <c r="HL1206" s="241"/>
      <c r="HM1206" s="241"/>
      <c r="HN1206" s="241"/>
      <c r="HO1206" s="241"/>
    </row>
    <row r="1207" spans="1:223" s="250" customFormat="1" ht="27.6" customHeight="1" x14ac:dyDescent="0.35">
      <c r="A1207" s="241"/>
      <c r="B1207" s="242"/>
      <c r="C1207" s="242"/>
      <c r="D1207" s="242"/>
      <c r="E1207" s="243"/>
      <c r="F1207" s="244"/>
      <c r="G1207" s="245"/>
      <c r="H1207" s="245"/>
      <c r="I1207" s="245"/>
      <c r="J1207" s="295"/>
      <c r="K1207" s="242"/>
      <c r="L1207" s="246"/>
      <c r="M1207" s="246"/>
      <c r="N1207" s="247"/>
      <c r="O1207" s="247"/>
      <c r="P1207" s="248"/>
      <c r="Q1207" s="248"/>
      <c r="R1207" s="295"/>
      <c r="S1207" s="295"/>
      <c r="T1207" s="295"/>
      <c r="V1207" s="251"/>
      <c r="W1207" s="251"/>
      <c r="X1207" s="252"/>
      <c r="Y1207" s="253"/>
      <c r="Z1207" s="254"/>
      <c r="AA1207" s="254"/>
      <c r="AB1207" s="255"/>
      <c r="AC1207" s="255"/>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1"/>
      <c r="BD1207" s="241"/>
      <c r="BE1207" s="241"/>
      <c r="BF1207" s="241"/>
      <c r="BG1207" s="241"/>
      <c r="BH1207" s="241"/>
      <c r="BI1207" s="241"/>
      <c r="BJ1207" s="241"/>
      <c r="BK1207" s="241"/>
      <c r="BL1207" s="241"/>
      <c r="BM1207" s="241"/>
      <c r="BN1207" s="241"/>
      <c r="BO1207" s="241"/>
      <c r="BP1207" s="241"/>
      <c r="BQ1207" s="241"/>
      <c r="BR1207" s="241"/>
      <c r="BS1207" s="241"/>
      <c r="BT1207" s="241"/>
      <c r="BU1207" s="241"/>
      <c r="BV1207" s="241"/>
      <c r="BW1207" s="241"/>
      <c r="BX1207" s="241"/>
      <c r="BY1207" s="241"/>
      <c r="BZ1207" s="241"/>
      <c r="CA1207" s="241"/>
      <c r="CB1207" s="241"/>
      <c r="CC1207" s="241"/>
      <c r="CD1207" s="241"/>
      <c r="CE1207" s="241"/>
      <c r="CF1207" s="241"/>
      <c r="CG1207" s="241"/>
      <c r="CH1207" s="241"/>
      <c r="CI1207" s="241"/>
      <c r="CJ1207" s="241"/>
      <c r="CK1207" s="241"/>
      <c r="CL1207" s="241"/>
      <c r="CM1207" s="241"/>
      <c r="CN1207" s="241"/>
      <c r="CO1207" s="241"/>
      <c r="CP1207" s="241"/>
      <c r="CQ1207" s="241"/>
      <c r="CR1207" s="241"/>
      <c r="CS1207" s="241"/>
      <c r="CT1207" s="241"/>
      <c r="CU1207" s="241"/>
      <c r="CV1207" s="241"/>
      <c r="CW1207" s="241"/>
      <c r="CX1207" s="241"/>
      <c r="CY1207" s="241"/>
      <c r="CZ1207" s="241"/>
      <c r="DA1207" s="241"/>
      <c r="DB1207" s="241"/>
      <c r="DC1207" s="241"/>
      <c r="DD1207" s="241"/>
      <c r="DE1207" s="241"/>
      <c r="DF1207" s="241"/>
      <c r="DG1207" s="241"/>
      <c r="DH1207" s="241"/>
      <c r="DI1207" s="241"/>
      <c r="DJ1207" s="241"/>
      <c r="DK1207" s="241"/>
      <c r="DL1207" s="241"/>
      <c r="DM1207" s="241"/>
      <c r="DN1207" s="241"/>
      <c r="DO1207" s="241"/>
      <c r="DP1207" s="241"/>
      <c r="DQ1207" s="241"/>
      <c r="DR1207" s="241"/>
      <c r="DS1207" s="241"/>
      <c r="DT1207" s="241"/>
      <c r="DU1207" s="241"/>
      <c r="DV1207" s="241"/>
      <c r="DW1207" s="241"/>
      <c r="DX1207" s="241"/>
      <c r="DY1207" s="241"/>
      <c r="DZ1207" s="241"/>
      <c r="EA1207" s="241"/>
      <c r="EB1207" s="241"/>
      <c r="EC1207" s="241"/>
      <c r="ED1207" s="241"/>
      <c r="EE1207" s="241"/>
      <c r="EF1207" s="241"/>
      <c r="EG1207" s="241"/>
      <c r="EH1207" s="241"/>
      <c r="EI1207" s="241"/>
      <c r="EJ1207" s="241"/>
      <c r="EK1207" s="241"/>
      <c r="EL1207" s="241"/>
      <c r="EM1207" s="241"/>
      <c r="EN1207" s="241"/>
      <c r="EO1207" s="241"/>
      <c r="EP1207" s="241"/>
      <c r="EQ1207" s="241"/>
      <c r="ER1207" s="241"/>
      <c r="ES1207" s="241"/>
      <c r="ET1207" s="241"/>
      <c r="EU1207" s="241"/>
      <c r="EV1207" s="241"/>
      <c r="EW1207" s="241"/>
      <c r="EX1207" s="241"/>
      <c r="EY1207" s="241"/>
      <c r="EZ1207" s="241"/>
      <c r="FA1207" s="241"/>
      <c r="FB1207" s="241"/>
      <c r="FC1207" s="241"/>
      <c r="FD1207" s="241"/>
      <c r="FE1207" s="241"/>
      <c r="FF1207" s="241"/>
      <c r="FG1207" s="241"/>
      <c r="FH1207" s="241"/>
      <c r="FI1207" s="241"/>
      <c r="FJ1207" s="241"/>
      <c r="FK1207" s="241"/>
      <c r="FL1207" s="241"/>
      <c r="FM1207" s="241"/>
      <c r="FN1207" s="241"/>
      <c r="FO1207" s="241"/>
      <c r="FP1207" s="241"/>
      <c r="FQ1207" s="241"/>
      <c r="FR1207" s="241"/>
      <c r="FS1207" s="241"/>
      <c r="FT1207" s="241"/>
      <c r="FU1207" s="241"/>
      <c r="FV1207" s="241"/>
      <c r="FW1207" s="241"/>
      <c r="FX1207" s="241"/>
      <c r="FY1207" s="241"/>
      <c r="FZ1207" s="241"/>
      <c r="GA1207" s="241"/>
      <c r="GB1207" s="241"/>
      <c r="GC1207" s="241"/>
      <c r="GD1207" s="241"/>
      <c r="GE1207" s="241"/>
      <c r="GF1207" s="241"/>
      <c r="GG1207" s="241"/>
      <c r="GH1207" s="241"/>
      <c r="GI1207" s="241"/>
      <c r="GJ1207" s="241"/>
      <c r="GK1207" s="241"/>
      <c r="GL1207" s="241"/>
      <c r="GM1207" s="241"/>
      <c r="GN1207" s="241"/>
      <c r="GO1207" s="241"/>
      <c r="GP1207" s="241"/>
      <c r="GQ1207" s="241"/>
      <c r="GR1207" s="241"/>
      <c r="GS1207" s="241"/>
      <c r="GT1207" s="241"/>
      <c r="GU1207" s="241"/>
      <c r="GV1207" s="241"/>
      <c r="GW1207" s="241"/>
      <c r="GX1207" s="241"/>
      <c r="GY1207" s="241"/>
      <c r="GZ1207" s="241"/>
      <c r="HA1207" s="241"/>
      <c r="HB1207" s="241"/>
      <c r="HC1207" s="241"/>
      <c r="HD1207" s="241"/>
      <c r="HE1207" s="241"/>
      <c r="HF1207" s="241"/>
      <c r="HG1207" s="241"/>
      <c r="HH1207" s="241"/>
      <c r="HI1207" s="241"/>
      <c r="HJ1207" s="241"/>
      <c r="HK1207" s="241"/>
      <c r="HL1207" s="241"/>
      <c r="HM1207" s="241"/>
      <c r="HN1207" s="241"/>
      <c r="HO1207" s="241"/>
    </row>
    <row r="1208" spans="1:223" s="250" customFormat="1" ht="27.6" customHeight="1" x14ac:dyDescent="0.35">
      <c r="A1208" s="241"/>
      <c r="B1208" s="242"/>
      <c r="C1208" s="242"/>
      <c r="D1208" s="242"/>
      <c r="E1208" s="243"/>
      <c r="F1208" s="244"/>
      <c r="G1208" s="245"/>
      <c r="H1208" s="245"/>
      <c r="I1208" s="245"/>
      <c r="J1208" s="295"/>
      <c r="K1208" s="242"/>
      <c r="L1208" s="246"/>
      <c r="M1208" s="246"/>
      <c r="N1208" s="247"/>
      <c r="O1208" s="247"/>
      <c r="P1208" s="248"/>
      <c r="Q1208" s="248"/>
      <c r="R1208" s="295"/>
      <c r="S1208" s="295"/>
      <c r="T1208" s="295"/>
      <c r="V1208" s="251"/>
      <c r="W1208" s="251"/>
      <c r="X1208" s="252"/>
      <c r="Y1208" s="253"/>
      <c r="Z1208" s="254"/>
      <c r="AA1208" s="254"/>
      <c r="AB1208" s="255"/>
      <c r="AC1208" s="255"/>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1"/>
      <c r="BD1208" s="241"/>
      <c r="BE1208" s="241"/>
      <c r="BF1208" s="241"/>
      <c r="BG1208" s="241"/>
      <c r="BH1208" s="241"/>
      <c r="BI1208" s="241"/>
      <c r="BJ1208" s="241"/>
      <c r="BK1208" s="241"/>
      <c r="BL1208" s="241"/>
      <c r="BM1208" s="241"/>
      <c r="BN1208" s="241"/>
      <c r="BO1208" s="241"/>
      <c r="BP1208" s="241"/>
      <c r="BQ1208" s="241"/>
      <c r="BR1208" s="241"/>
      <c r="BS1208" s="241"/>
      <c r="BT1208" s="241"/>
      <c r="BU1208" s="241"/>
      <c r="BV1208" s="241"/>
      <c r="BW1208" s="241"/>
      <c r="BX1208" s="241"/>
      <c r="BY1208" s="241"/>
      <c r="BZ1208" s="241"/>
      <c r="CA1208" s="241"/>
      <c r="CB1208" s="241"/>
      <c r="CC1208" s="241"/>
      <c r="CD1208" s="241"/>
      <c r="CE1208" s="241"/>
      <c r="CF1208" s="241"/>
      <c r="CG1208" s="241"/>
      <c r="CH1208" s="241"/>
      <c r="CI1208" s="241"/>
      <c r="CJ1208" s="241"/>
      <c r="CK1208" s="241"/>
      <c r="CL1208" s="241"/>
      <c r="CM1208" s="241"/>
      <c r="CN1208" s="241"/>
      <c r="CO1208" s="241"/>
      <c r="CP1208" s="241"/>
      <c r="CQ1208" s="241"/>
      <c r="CR1208" s="241"/>
      <c r="CS1208" s="241"/>
      <c r="CT1208" s="241"/>
      <c r="CU1208" s="241"/>
      <c r="CV1208" s="241"/>
      <c r="CW1208" s="241"/>
      <c r="CX1208" s="241"/>
      <c r="CY1208" s="241"/>
      <c r="CZ1208" s="241"/>
      <c r="DA1208" s="241"/>
      <c r="DB1208" s="241"/>
      <c r="DC1208" s="241"/>
      <c r="DD1208" s="241"/>
      <c r="DE1208" s="241"/>
      <c r="DF1208" s="241"/>
      <c r="DG1208" s="241"/>
      <c r="DH1208" s="241"/>
      <c r="DI1208" s="241"/>
      <c r="DJ1208" s="241"/>
      <c r="DK1208" s="241"/>
      <c r="DL1208" s="241"/>
      <c r="DM1208" s="241"/>
      <c r="DN1208" s="241"/>
      <c r="DO1208" s="241"/>
      <c r="DP1208" s="241"/>
      <c r="DQ1208" s="241"/>
      <c r="DR1208" s="241"/>
      <c r="DS1208" s="241"/>
      <c r="DT1208" s="241"/>
      <c r="DU1208" s="241"/>
      <c r="DV1208" s="241"/>
      <c r="DW1208" s="241"/>
      <c r="DX1208" s="241"/>
      <c r="DY1208" s="241"/>
      <c r="DZ1208" s="241"/>
      <c r="EA1208" s="241"/>
      <c r="EB1208" s="241"/>
      <c r="EC1208" s="241"/>
      <c r="ED1208" s="241"/>
      <c r="EE1208" s="241"/>
      <c r="EF1208" s="241"/>
      <c r="EG1208" s="241"/>
      <c r="EH1208" s="241"/>
      <c r="EI1208" s="241"/>
      <c r="EJ1208" s="241"/>
      <c r="EK1208" s="241"/>
      <c r="EL1208" s="241"/>
      <c r="EM1208" s="241"/>
      <c r="EN1208" s="241"/>
      <c r="EO1208" s="241"/>
      <c r="EP1208" s="241"/>
      <c r="EQ1208" s="241"/>
      <c r="ER1208" s="241"/>
      <c r="ES1208" s="241"/>
      <c r="ET1208" s="241"/>
      <c r="EU1208" s="241"/>
      <c r="EV1208" s="241"/>
      <c r="EW1208" s="241"/>
      <c r="EX1208" s="241"/>
      <c r="EY1208" s="241"/>
      <c r="EZ1208" s="241"/>
      <c r="FA1208" s="241"/>
      <c r="FB1208" s="241"/>
      <c r="FC1208" s="241"/>
      <c r="FD1208" s="241"/>
      <c r="FE1208" s="241"/>
      <c r="FF1208" s="241"/>
      <c r="FG1208" s="241"/>
      <c r="FH1208" s="241"/>
      <c r="FI1208" s="241"/>
      <c r="FJ1208" s="241"/>
      <c r="FK1208" s="241"/>
      <c r="FL1208" s="241"/>
      <c r="FM1208" s="241"/>
      <c r="FN1208" s="241"/>
      <c r="FO1208" s="241"/>
      <c r="FP1208" s="241"/>
      <c r="FQ1208" s="241"/>
      <c r="FR1208" s="241"/>
      <c r="FS1208" s="241"/>
      <c r="FT1208" s="241"/>
      <c r="FU1208" s="241"/>
      <c r="FV1208" s="241"/>
      <c r="FW1208" s="241"/>
      <c r="FX1208" s="241"/>
      <c r="FY1208" s="241"/>
      <c r="FZ1208" s="241"/>
      <c r="GA1208" s="241"/>
      <c r="GB1208" s="241"/>
      <c r="GC1208" s="241"/>
      <c r="GD1208" s="241"/>
      <c r="GE1208" s="241"/>
      <c r="GF1208" s="241"/>
      <c r="GG1208" s="241"/>
      <c r="GH1208" s="241"/>
      <c r="GI1208" s="241"/>
      <c r="GJ1208" s="241"/>
      <c r="GK1208" s="241"/>
      <c r="GL1208" s="241"/>
      <c r="GM1208" s="241"/>
      <c r="GN1208" s="241"/>
      <c r="GO1208" s="241"/>
      <c r="GP1208" s="241"/>
      <c r="GQ1208" s="241"/>
      <c r="GR1208" s="241"/>
      <c r="GS1208" s="241"/>
      <c r="GT1208" s="241"/>
      <c r="GU1208" s="241"/>
      <c r="GV1208" s="241"/>
      <c r="GW1208" s="241"/>
      <c r="GX1208" s="241"/>
      <c r="GY1208" s="241"/>
      <c r="GZ1208" s="241"/>
      <c r="HA1208" s="241"/>
      <c r="HB1208" s="241"/>
      <c r="HC1208" s="241"/>
      <c r="HD1208" s="241"/>
      <c r="HE1208" s="241"/>
      <c r="HF1208" s="241"/>
      <c r="HG1208" s="241"/>
      <c r="HH1208" s="241"/>
      <c r="HI1208" s="241"/>
      <c r="HJ1208" s="241"/>
      <c r="HK1208" s="241"/>
      <c r="HL1208" s="241"/>
      <c r="HM1208" s="241"/>
      <c r="HN1208" s="241"/>
      <c r="HO1208" s="241"/>
    </row>
    <row r="1209" spans="1:223" s="250" customFormat="1" ht="27.6" customHeight="1" x14ac:dyDescent="0.35">
      <c r="A1209" s="241"/>
      <c r="B1209" s="242"/>
      <c r="C1209" s="242"/>
      <c r="D1209" s="242"/>
      <c r="E1209" s="243"/>
      <c r="F1209" s="244"/>
      <c r="G1209" s="245"/>
      <c r="H1209" s="245"/>
      <c r="I1209" s="245"/>
      <c r="J1209" s="296"/>
      <c r="K1209" s="242"/>
      <c r="L1209" s="246"/>
      <c r="M1209" s="246"/>
      <c r="N1209" s="247"/>
      <c r="O1209" s="247"/>
      <c r="P1209" s="248"/>
      <c r="Q1209" s="248"/>
      <c r="R1209" s="295"/>
      <c r="S1209" s="295"/>
      <c r="T1209" s="295"/>
      <c r="V1209" s="251"/>
      <c r="W1209" s="251"/>
      <c r="X1209" s="252"/>
      <c r="Y1209" s="253"/>
      <c r="Z1209" s="254"/>
      <c r="AA1209" s="254"/>
      <c r="AB1209" s="255"/>
      <c r="AC1209" s="255"/>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1"/>
      <c r="BD1209" s="241"/>
      <c r="BE1209" s="241"/>
      <c r="BF1209" s="241"/>
      <c r="BG1209" s="241"/>
      <c r="BH1209" s="241"/>
      <c r="BI1209" s="241"/>
      <c r="BJ1209" s="241"/>
      <c r="BK1209" s="241"/>
      <c r="BL1209" s="241"/>
      <c r="BM1209" s="241"/>
      <c r="BN1209" s="241"/>
      <c r="BO1209" s="241"/>
      <c r="BP1209" s="241"/>
      <c r="BQ1209" s="241"/>
      <c r="BR1209" s="241"/>
      <c r="BS1209" s="241"/>
      <c r="BT1209" s="241"/>
      <c r="BU1209" s="241"/>
      <c r="BV1209" s="241"/>
      <c r="BW1209" s="241"/>
      <c r="BX1209" s="241"/>
      <c r="BY1209" s="241"/>
      <c r="BZ1209" s="241"/>
      <c r="CA1209" s="241"/>
      <c r="CB1209" s="241"/>
      <c r="CC1209" s="241"/>
      <c r="CD1209" s="241"/>
      <c r="CE1209" s="241"/>
      <c r="CF1209" s="241"/>
      <c r="CG1209" s="241"/>
      <c r="CH1209" s="241"/>
      <c r="CI1209" s="241"/>
      <c r="CJ1209" s="241"/>
      <c r="CK1209" s="241"/>
      <c r="CL1209" s="241"/>
      <c r="CM1209" s="241"/>
      <c r="CN1209" s="241"/>
      <c r="CO1209" s="241"/>
      <c r="CP1209" s="241"/>
      <c r="CQ1209" s="241"/>
      <c r="CR1209" s="241"/>
      <c r="CS1209" s="241"/>
      <c r="CT1209" s="241"/>
      <c r="CU1209" s="241"/>
      <c r="CV1209" s="241"/>
      <c r="CW1209" s="241"/>
      <c r="CX1209" s="241"/>
      <c r="CY1209" s="241"/>
      <c r="CZ1209" s="241"/>
      <c r="DA1209" s="241"/>
      <c r="DB1209" s="241"/>
      <c r="DC1209" s="241"/>
      <c r="DD1209" s="241"/>
      <c r="DE1209" s="241"/>
      <c r="DF1209" s="241"/>
      <c r="DG1209" s="241"/>
      <c r="DH1209" s="241"/>
      <c r="DI1209" s="241"/>
      <c r="DJ1209" s="241"/>
      <c r="DK1209" s="241"/>
      <c r="DL1209" s="241"/>
      <c r="DM1209" s="241"/>
      <c r="DN1209" s="241"/>
      <c r="DO1209" s="241"/>
      <c r="DP1209" s="241"/>
      <c r="DQ1209" s="241"/>
      <c r="DR1209" s="241"/>
      <c r="DS1209" s="241"/>
      <c r="DT1209" s="241"/>
      <c r="DU1209" s="241"/>
      <c r="DV1209" s="241"/>
      <c r="DW1209" s="241"/>
      <c r="DX1209" s="241"/>
      <c r="DY1209" s="241"/>
      <c r="DZ1209" s="241"/>
      <c r="EA1209" s="241"/>
      <c r="EB1209" s="241"/>
      <c r="EC1209" s="241"/>
      <c r="ED1209" s="241"/>
      <c r="EE1209" s="241"/>
      <c r="EF1209" s="241"/>
      <c r="EG1209" s="241"/>
      <c r="EH1209" s="241"/>
      <c r="EI1209" s="241"/>
      <c r="EJ1209" s="241"/>
      <c r="EK1209" s="241"/>
      <c r="EL1209" s="241"/>
      <c r="EM1209" s="241"/>
      <c r="EN1209" s="241"/>
      <c r="EO1209" s="241"/>
      <c r="EP1209" s="241"/>
      <c r="EQ1209" s="241"/>
      <c r="ER1209" s="241"/>
      <c r="ES1209" s="241"/>
      <c r="ET1209" s="241"/>
      <c r="EU1209" s="241"/>
      <c r="EV1209" s="241"/>
      <c r="EW1209" s="241"/>
      <c r="EX1209" s="241"/>
      <c r="EY1209" s="241"/>
      <c r="EZ1209" s="241"/>
      <c r="FA1209" s="241"/>
      <c r="FB1209" s="241"/>
      <c r="FC1209" s="241"/>
      <c r="FD1209" s="241"/>
      <c r="FE1209" s="241"/>
      <c r="FF1209" s="241"/>
      <c r="FG1209" s="241"/>
      <c r="FH1209" s="241"/>
      <c r="FI1209" s="241"/>
      <c r="FJ1209" s="241"/>
      <c r="FK1209" s="241"/>
      <c r="FL1209" s="241"/>
      <c r="FM1209" s="241"/>
      <c r="FN1209" s="241"/>
      <c r="FO1209" s="241"/>
      <c r="FP1209" s="241"/>
      <c r="FQ1209" s="241"/>
      <c r="FR1209" s="241"/>
      <c r="FS1209" s="241"/>
      <c r="FT1209" s="241"/>
      <c r="FU1209" s="241"/>
      <c r="FV1209" s="241"/>
      <c r="FW1209" s="241"/>
      <c r="FX1209" s="241"/>
      <c r="FY1209" s="241"/>
      <c r="FZ1209" s="241"/>
      <c r="GA1209" s="241"/>
      <c r="GB1209" s="241"/>
      <c r="GC1209" s="241"/>
      <c r="GD1209" s="241"/>
      <c r="GE1209" s="241"/>
      <c r="GF1209" s="241"/>
      <c r="GG1209" s="241"/>
      <c r="GH1209" s="241"/>
      <c r="GI1209" s="241"/>
      <c r="GJ1209" s="241"/>
      <c r="GK1209" s="241"/>
      <c r="GL1209" s="241"/>
      <c r="GM1209" s="241"/>
      <c r="GN1209" s="241"/>
      <c r="GO1209" s="241"/>
      <c r="GP1209" s="241"/>
      <c r="GQ1209" s="241"/>
      <c r="GR1209" s="241"/>
      <c r="GS1209" s="241"/>
      <c r="GT1209" s="241"/>
      <c r="GU1209" s="241"/>
      <c r="GV1209" s="241"/>
      <c r="GW1209" s="241"/>
      <c r="GX1209" s="241"/>
      <c r="GY1209" s="241"/>
      <c r="GZ1209" s="241"/>
      <c r="HA1209" s="241"/>
      <c r="HB1209" s="241"/>
      <c r="HC1209" s="241"/>
      <c r="HD1209" s="241"/>
      <c r="HE1209" s="241"/>
      <c r="HF1209" s="241"/>
      <c r="HG1209" s="241"/>
      <c r="HH1209" s="241"/>
      <c r="HI1209" s="241"/>
      <c r="HJ1209" s="241"/>
      <c r="HK1209" s="241"/>
      <c r="HL1209" s="241"/>
      <c r="HM1209" s="241"/>
      <c r="HN1209" s="241"/>
      <c r="HO1209" s="241"/>
    </row>
    <row r="1210" spans="1:223" s="250" customFormat="1" ht="27.6" customHeight="1" x14ac:dyDescent="0.35">
      <c r="A1210" s="241"/>
      <c r="B1210" s="242"/>
      <c r="C1210" s="242"/>
      <c r="D1210" s="242"/>
      <c r="E1210" s="243"/>
      <c r="F1210" s="244"/>
      <c r="G1210" s="245"/>
      <c r="H1210" s="245"/>
      <c r="I1210" s="245"/>
      <c r="J1210" s="296"/>
      <c r="K1210" s="242"/>
      <c r="L1210" s="246"/>
      <c r="M1210" s="246"/>
      <c r="N1210" s="247"/>
      <c r="O1210" s="247"/>
      <c r="P1210" s="248"/>
      <c r="Q1210" s="248"/>
      <c r="R1210" s="295"/>
      <c r="S1210" s="295"/>
      <c r="T1210" s="295"/>
      <c r="V1210" s="251"/>
      <c r="W1210" s="251"/>
      <c r="X1210" s="252"/>
      <c r="Y1210" s="253"/>
      <c r="Z1210" s="254"/>
      <c r="AA1210" s="254"/>
      <c r="AB1210" s="255"/>
      <c r="AC1210" s="255"/>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c r="BH1210" s="241"/>
      <c r="BI1210" s="241"/>
      <c r="BJ1210" s="241"/>
      <c r="BK1210" s="241"/>
      <c r="BL1210" s="241"/>
      <c r="BM1210" s="241"/>
      <c r="BN1210" s="241"/>
      <c r="BO1210" s="241"/>
      <c r="BP1210" s="241"/>
      <c r="BQ1210" s="241"/>
      <c r="BR1210" s="241"/>
      <c r="BS1210" s="241"/>
      <c r="BT1210" s="241"/>
      <c r="BU1210" s="241"/>
      <c r="BV1210" s="241"/>
      <c r="BW1210" s="241"/>
      <c r="BX1210" s="241"/>
      <c r="BY1210" s="241"/>
      <c r="BZ1210" s="241"/>
      <c r="CA1210" s="241"/>
      <c r="CB1210" s="241"/>
      <c r="CC1210" s="241"/>
      <c r="CD1210" s="241"/>
      <c r="CE1210" s="241"/>
      <c r="CF1210" s="241"/>
      <c r="CG1210" s="241"/>
      <c r="CH1210" s="241"/>
      <c r="CI1210" s="241"/>
      <c r="CJ1210" s="241"/>
      <c r="CK1210" s="241"/>
      <c r="CL1210" s="241"/>
      <c r="CM1210" s="241"/>
      <c r="CN1210" s="241"/>
      <c r="CO1210" s="241"/>
      <c r="CP1210" s="241"/>
      <c r="CQ1210" s="241"/>
      <c r="CR1210" s="241"/>
      <c r="CS1210" s="241"/>
      <c r="CT1210" s="241"/>
      <c r="CU1210" s="241"/>
      <c r="CV1210" s="241"/>
      <c r="CW1210" s="241"/>
      <c r="CX1210" s="241"/>
      <c r="CY1210" s="241"/>
      <c r="CZ1210" s="241"/>
      <c r="DA1210" s="241"/>
      <c r="DB1210" s="241"/>
      <c r="DC1210" s="241"/>
      <c r="DD1210" s="241"/>
      <c r="DE1210" s="241"/>
      <c r="DF1210" s="241"/>
      <c r="DG1210" s="241"/>
      <c r="DH1210" s="241"/>
      <c r="DI1210" s="241"/>
      <c r="DJ1210" s="241"/>
      <c r="DK1210" s="241"/>
      <c r="DL1210" s="241"/>
      <c r="DM1210" s="241"/>
      <c r="DN1210" s="241"/>
      <c r="DO1210" s="241"/>
      <c r="DP1210" s="241"/>
      <c r="DQ1210" s="241"/>
      <c r="DR1210" s="241"/>
      <c r="DS1210" s="241"/>
      <c r="DT1210" s="241"/>
      <c r="DU1210" s="241"/>
      <c r="DV1210" s="241"/>
      <c r="DW1210" s="241"/>
      <c r="DX1210" s="241"/>
      <c r="DY1210" s="241"/>
      <c r="DZ1210" s="241"/>
      <c r="EA1210" s="241"/>
      <c r="EB1210" s="241"/>
      <c r="EC1210" s="241"/>
      <c r="ED1210" s="241"/>
      <c r="EE1210" s="241"/>
      <c r="EF1210" s="241"/>
      <c r="EG1210" s="241"/>
      <c r="EH1210" s="241"/>
      <c r="EI1210" s="241"/>
      <c r="EJ1210" s="241"/>
      <c r="EK1210" s="241"/>
      <c r="EL1210" s="241"/>
      <c r="EM1210" s="241"/>
      <c r="EN1210" s="241"/>
      <c r="EO1210" s="241"/>
      <c r="EP1210" s="241"/>
      <c r="EQ1210" s="241"/>
      <c r="ER1210" s="241"/>
      <c r="ES1210" s="241"/>
      <c r="ET1210" s="241"/>
      <c r="EU1210" s="241"/>
      <c r="EV1210" s="241"/>
      <c r="EW1210" s="241"/>
      <c r="EX1210" s="241"/>
      <c r="EY1210" s="241"/>
      <c r="EZ1210" s="241"/>
      <c r="FA1210" s="241"/>
      <c r="FB1210" s="241"/>
      <c r="FC1210" s="241"/>
      <c r="FD1210" s="241"/>
      <c r="FE1210" s="241"/>
      <c r="FF1210" s="241"/>
      <c r="FG1210" s="241"/>
      <c r="FH1210" s="241"/>
      <c r="FI1210" s="241"/>
      <c r="FJ1210" s="241"/>
      <c r="FK1210" s="241"/>
      <c r="FL1210" s="241"/>
      <c r="FM1210" s="241"/>
      <c r="FN1210" s="241"/>
      <c r="FO1210" s="241"/>
      <c r="FP1210" s="241"/>
      <c r="FQ1210" s="241"/>
      <c r="FR1210" s="241"/>
      <c r="FS1210" s="241"/>
      <c r="FT1210" s="241"/>
      <c r="FU1210" s="241"/>
      <c r="FV1210" s="241"/>
      <c r="FW1210" s="241"/>
      <c r="FX1210" s="241"/>
      <c r="FY1210" s="241"/>
      <c r="FZ1210" s="241"/>
      <c r="GA1210" s="241"/>
      <c r="GB1210" s="241"/>
      <c r="GC1210" s="241"/>
      <c r="GD1210" s="241"/>
      <c r="GE1210" s="241"/>
      <c r="GF1210" s="241"/>
      <c r="GG1210" s="241"/>
      <c r="GH1210" s="241"/>
      <c r="GI1210" s="241"/>
      <c r="GJ1210" s="241"/>
      <c r="GK1210" s="241"/>
      <c r="GL1210" s="241"/>
      <c r="GM1210" s="241"/>
      <c r="GN1210" s="241"/>
      <c r="GO1210" s="241"/>
      <c r="GP1210" s="241"/>
      <c r="GQ1210" s="241"/>
      <c r="GR1210" s="241"/>
      <c r="GS1210" s="241"/>
      <c r="GT1210" s="241"/>
      <c r="GU1210" s="241"/>
      <c r="GV1210" s="241"/>
      <c r="GW1210" s="241"/>
      <c r="GX1210" s="241"/>
      <c r="GY1210" s="241"/>
      <c r="GZ1210" s="241"/>
      <c r="HA1210" s="241"/>
      <c r="HB1210" s="241"/>
      <c r="HC1210" s="241"/>
      <c r="HD1210" s="241"/>
      <c r="HE1210" s="241"/>
      <c r="HF1210" s="241"/>
      <c r="HG1210" s="241"/>
      <c r="HH1210" s="241"/>
      <c r="HI1210" s="241"/>
      <c r="HJ1210" s="241"/>
      <c r="HK1210" s="241"/>
      <c r="HL1210" s="241"/>
      <c r="HM1210" s="241"/>
      <c r="HN1210" s="241"/>
      <c r="HO1210" s="241"/>
    </row>
    <row r="1211" spans="1:223" s="250" customFormat="1" ht="27.6" customHeight="1" x14ac:dyDescent="0.35">
      <c r="A1211" s="241"/>
      <c r="B1211" s="242"/>
      <c r="C1211" s="242"/>
      <c r="D1211" s="242"/>
      <c r="E1211" s="243"/>
      <c r="F1211" s="244"/>
      <c r="G1211" s="245"/>
      <c r="H1211" s="245"/>
      <c r="I1211" s="245"/>
      <c r="J1211" s="296"/>
      <c r="K1211" s="242"/>
      <c r="L1211" s="246"/>
      <c r="M1211" s="246"/>
      <c r="N1211" s="247"/>
      <c r="O1211" s="247"/>
      <c r="P1211" s="248"/>
      <c r="Q1211" s="248"/>
      <c r="R1211" s="295"/>
      <c r="S1211" s="295"/>
      <c r="T1211" s="295"/>
      <c r="V1211" s="251"/>
      <c r="W1211" s="251"/>
      <c r="X1211" s="252"/>
      <c r="Y1211" s="253"/>
      <c r="Z1211" s="254"/>
      <c r="AA1211" s="254"/>
      <c r="AB1211" s="255"/>
      <c r="AC1211" s="255"/>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1"/>
      <c r="BD1211" s="241"/>
      <c r="BE1211" s="241"/>
      <c r="BF1211" s="241"/>
      <c r="BG1211" s="241"/>
      <c r="BH1211" s="241"/>
      <c r="BI1211" s="241"/>
      <c r="BJ1211" s="241"/>
      <c r="BK1211" s="241"/>
      <c r="BL1211" s="241"/>
      <c r="BM1211" s="241"/>
      <c r="BN1211" s="241"/>
      <c r="BO1211" s="241"/>
      <c r="BP1211" s="241"/>
      <c r="BQ1211" s="241"/>
      <c r="BR1211" s="241"/>
      <c r="BS1211" s="241"/>
      <c r="BT1211" s="241"/>
      <c r="BU1211" s="241"/>
      <c r="BV1211" s="241"/>
      <c r="BW1211" s="241"/>
      <c r="BX1211" s="241"/>
      <c r="BY1211" s="241"/>
      <c r="BZ1211" s="241"/>
      <c r="CA1211" s="241"/>
      <c r="CB1211" s="241"/>
      <c r="CC1211" s="241"/>
      <c r="CD1211" s="241"/>
      <c r="CE1211" s="241"/>
      <c r="CF1211" s="241"/>
      <c r="CG1211" s="241"/>
      <c r="CH1211" s="241"/>
      <c r="CI1211" s="241"/>
      <c r="CJ1211" s="241"/>
      <c r="CK1211" s="241"/>
      <c r="CL1211" s="241"/>
      <c r="CM1211" s="241"/>
      <c r="CN1211" s="241"/>
      <c r="CO1211" s="241"/>
      <c r="CP1211" s="241"/>
      <c r="CQ1211" s="241"/>
      <c r="CR1211" s="241"/>
      <c r="CS1211" s="241"/>
      <c r="CT1211" s="241"/>
      <c r="CU1211" s="241"/>
      <c r="CV1211" s="241"/>
      <c r="CW1211" s="241"/>
      <c r="CX1211" s="241"/>
      <c r="CY1211" s="241"/>
      <c r="CZ1211" s="241"/>
      <c r="DA1211" s="241"/>
      <c r="DB1211" s="241"/>
      <c r="DC1211" s="241"/>
      <c r="DD1211" s="241"/>
      <c r="DE1211" s="241"/>
      <c r="DF1211" s="241"/>
      <c r="DG1211" s="241"/>
      <c r="DH1211" s="241"/>
      <c r="DI1211" s="241"/>
      <c r="DJ1211" s="241"/>
      <c r="DK1211" s="241"/>
      <c r="DL1211" s="241"/>
      <c r="DM1211" s="241"/>
      <c r="DN1211" s="241"/>
      <c r="DO1211" s="241"/>
      <c r="DP1211" s="241"/>
      <c r="DQ1211" s="241"/>
      <c r="DR1211" s="241"/>
      <c r="DS1211" s="241"/>
      <c r="DT1211" s="241"/>
      <c r="DU1211" s="241"/>
      <c r="DV1211" s="241"/>
      <c r="DW1211" s="241"/>
      <c r="DX1211" s="241"/>
      <c r="DY1211" s="241"/>
      <c r="DZ1211" s="241"/>
      <c r="EA1211" s="241"/>
      <c r="EB1211" s="241"/>
      <c r="EC1211" s="241"/>
      <c r="ED1211" s="241"/>
      <c r="EE1211" s="241"/>
      <c r="EF1211" s="241"/>
      <c r="EG1211" s="241"/>
      <c r="EH1211" s="241"/>
      <c r="EI1211" s="241"/>
      <c r="EJ1211" s="241"/>
      <c r="EK1211" s="241"/>
      <c r="EL1211" s="241"/>
      <c r="EM1211" s="241"/>
      <c r="EN1211" s="241"/>
      <c r="EO1211" s="241"/>
      <c r="EP1211" s="241"/>
      <c r="EQ1211" s="241"/>
      <c r="ER1211" s="241"/>
      <c r="ES1211" s="241"/>
      <c r="ET1211" s="241"/>
      <c r="EU1211" s="241"/>
      <c r="EV1211" s="241"/>
      <c r="EW1211" s="241"/>
      <c r="EX1211" s="241"/>
      <c r="EY1211" s="241"/>
      <c r="EZ1211" s="241"/>
      <c r="FA1211" s="241"/>
      <c r="FB1211" s="241"/>
      <c r="FC1211" s="241"/>
      <c r="FD1211" s="241"/>
      <c r="FE1211" s="241"/>
      <c r="FF1211" s="241"/>
      <c r="FG1211" s="241"/>
      <c r="FH1211" s="241"/>
      <c r="FI1211" s="241"/>
      <c r="FJ1211" s="241"/>
      <c r="FK1211" s="241"/>
      <c r="FL1211" s="241"/>
      <c r="FM1211" s="241"/>
      <c r="FN1211" s="241"/>
      <c r="FO1211" s="241"/>
      <c r="FP1211" s="241"/>
      <c r="FQ1211" s="241"/>
      <c r="FR1211" s="241"/>
      <c r="FS1211" s="241"/>
      <c r="FT1211" s="241"/>
      <c r="FU1211" s="241"/>
      <c r="FV1211" s="241"/>
      <c r="FW1211" s="241"/>
      <c r="FX1211" s="241"/>
      <c r="FY1211" s="241"/>
      <c r="FZ1211" s="241"/>
      <c r="GA1211" s="241"/>
      <c r="GB1211" s="241"/>
      <c r="GC1211" s="241"/>
      <c r="GD1211" s="241"/>
      <c r="GE1211" s="241"/>
      <c r="GF1211" s="241"/>
      <c r="GG1211" s="241"/>
      <c r="GH1211" s="241"/>
      <c r="GI1211" s="241"/>
      <c r="GJ1211" s="241"/>
      <c r="GK1211" s="241"/>
      <c r="GL1211" s="241"/>
      <c r="GM1211" s="241"/>
      <c r="GN1211" s="241"/>
      <c r="GO1211" s="241"/>
      <c r="GP1211" s="241"/>
      <c r="GQ1211" s="241"/>
      <c r="GR1211" s="241"/>
      <c r="GS1211" s="241"/>
      <c r="GT1211" s="241"/>
      <c r="GU1211" s="241"/>
      <c r="GV1211" s="241"/>
      <c r="GW1211" s="241"/>
      <c r="GX1211" s="241"/>
      <c r="GY1211" s="241"/>
      <c r="GZ1211" s="241"/>
      <c r="HA1211" s="241"/>
      <c r="HB1211" s="241"/>
      <c r="HC1211" s="241"/>
      <c r="HD1211" s="241"/>
      <c r="HE1211" s="241"/>
      <c r="HF1211" s="241"/>
      <c r="HG1211" s="241"/>
      <c r="HH1211" s="241"/>
      <c r="HI1211" s="241"/>
      <c r="HJ1211" s="241"/>
      <c r="HK1211" s="241"/>
      <c r="HL1211" s="241"/>
      <c r="HM1211" s="241"/>
      <c r="HN1211" s="241"/>
      <c r="HO1211" s="241"/>
    </row>
    <row r="1212" spans="1:223" s="250" customFormat="1" ht="27.6" customHeight="1" x14ac:dyDescent="0.35">
      <c r="A1212" s="241"/>
      <c r="B1212" s="242"/>
      <c r="C1212" s="242"/>
      <c r="D1212" s="242"/>
      <c r="E1212" s="243"/>
      <c r="F1212" s="244"/>
      <c r="G1212" s="245"/>
      <c r="H1212" s="245"/>
      <c r="I1212" s="245"/>
      <c r="J1212" s="296"/>
      <c r="K1212" s="242"/>
      <c r="L1212" s="246"/>
      <c r="M1212" s="246"/>
      <c r="N1212" s="247"/>
      <c r="O1212" s="247"/>
      <c r="P1212" s="248"/>
      <c r="Q1212" s="248"/>
      <c r="R1212" s="295"/>
      <c r="S1212" s="295"/>
      <c r="T1212" s="295"/>
      <c r="V1212" s="251"/>
      <c r="W1212" s="251"/>
      <c r="X1212" s="252"/>
      <c r="Y1212" s="253"/>
      <c r="Z1212" s="254"/>
      <c r="AA1212" s="254"/>
      <c r="AB1212" s="255"/>
      <c r="AC1212" s="255"/>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1"/>
      <c r="BD1212" s="241"/>
      <c r="BE1212" s="241"/>
      <c r="BF1212" s="241"/>
      <c r="BG1212" s="241"/>
      <c r="BH1212" s="241"/>
      <c r="BI1212" s="241"/>
      <c r="BJ1212" s="241"/>
      <c r="BK1212" s="241"/>
      <c r="BL1212" s="241"/>
      <c r="BM1212" s="241"/>
      <c r="BN1212" s="241"/>
      <c r="BO1212" s="241"/>
      <c r="BP1212" s="241"/>
      <c r="BQ1212" s="241"/>
      <c r="BR1212" s="241"/>
      <c r="BS1212" s="241"/>
      <c r="BT1212" s="241"/>
      <c r="BU1212" s="241"/>
      <c r="BV1212" s="241"/>
      <c r="BW1212" s="241"/>
      <c r="BX1212" s="241"/>
      <c r="BY1212" s="241"/>
      <c r="BZ1212" s="241"/>
      <c r="CA1212" s="241"/>
      <c r="CB1212" s="241"/>
      <c r="CC1212" s="241"/>
      <c r="CD1212" s="241"/>
      <c r="CE1212" s="241"/>
      <c r="CF1212" s="241"/>
      <c r="CG1212" s="241"/>
      <c r="CH1212" s="241"/>
      <c r="CI1212" s="241"/>
      <c r="CJ1212" s="241"/>
      <c r="CK1212" s="241"/>
      <c r="CL1212" s="241"/>
      <c r="CM1212" s="241"/>
      <c r="CN1212" s="241"/>
      <c r="CO1212" s="241"/>
      <c r="CP1212" s="241"/>
      <c r="CQ1212" s="241"/>
      <c r="CR1212" s="241"/>
      <c r="CS1212" s="241"/>
      <c r="CT1212" s="241"/>
      <c r="CU1212" s="241"/>
      <c r="CV1212" s="241"/>
      <c r="CW1212" s="241"/>
      <c r="CX1212" s="241"/>
      <c r="CY1212" s="241"/>
      <c r="CZ1212" s="241"/>
      <c r="DA1212" s="241"/>
      <c r="DB1212" s="241"/>
      <c r="DC1212" s="241"/>
      <c r="DD1212" s="241"/>
      <c r="DE1212" s="241"/>
      <c r="DF1212" s="241"/>
      <c r="DG1212" s="241"/>
      <c r="DH1212" s="241"/>
      <c r="DI1212" s="241"/>
      <c r="DJ1212" s="241"/>
      <c r="DK1212" s="241"/>
      <c r="DL1212" s="241"/>
      <c r="DM1212" s="241"/>
      <c r="DN1212" s="241"/>
      <c r="DO1212" s="241"/>
      <c r="DP1212" s="241"/>
      <c r="DQ1212" s="241"/>
      <c r="DR1212" s="241"/>
      <c r="DS1212" s="241"/>
      <c r="DT1212" s="241"/>
      <c r="DU1212" s="241"/>
      <c r="DV1212" s="241"/>
      <c r="DW1212" s="241"/>
      <c r="DX1212" s="241"/>
      <c r="DY1212" s="241"/>
      <c r="DZ1212" s="241"/>
      <c r="EA1212" s="241"/>
      <c r="EB1212" s="241"/>
      <c r="EC1212" s="241"/>
      <c r="ED1212" s="241"/>
      <c r="EE1212" s="241"/>
      <c r="EF1212" s="241"/>
      <c r="EG1212" s="241"/>
      <c r="EH1212" s="241"/>
      <c r="EI1212" s="241"/>
      <c r="EJ1212" s="241"/>
      <c r="EK1212" s="241"/>
      <c r="EL1212" s="241"/>
      <c r="EM1212" s="241"/>
      <c r="EN1212" s="241"/>
      <c r="EO1212" s="241"/>
      <c r="EP1212" s="241"/>
      <c r="EQ1212" s="241"/>
      <c r="ER1212" s="241"/>
      <c r="ES1212" s="241"/>
      <c r="ET1212" s="241"/>
      <c r="EU1212" s="241"/>
      <c r="EV1212" s="241"/>
      <c r="EW1212" s="241"/>
      <c r="EX1212" s="241"/>
      <c r="EY1212" s="241"/>
      <c r="EZ1212" s="241"/>
      <c r="FA1212" s="241"/>
      <c r="FB1212" s="241"/>
      <c r="FC1212" s="241"/>
      <c r="FD1212" s="241"/>
      <c r="FE1212" s="241"/>
      <c r="FF1212" s="241"/>
      <c r="FG1212" s="241"/>
      <c r="FH1212" s="241"/>
      <c r="FI1212" s="241"/>
      <c r="FJ1212" s="241"/>
      <c r="FK1212" s="241"/>
      <c r="FL1212" s="241"/>
      <c r="FM1212" s="241"/>
      <c r="FN1212" s="241"/>
      <c r="FO1212" s="241"/>
      <c r="FP1212" s="241"/>
      <c r="FQ1212" s="241"/>
      <c r="FR1212" s="241"/>
      <c r="FS1212" s="241"/>
      <c r="FT1212" s="241"/>
      <c r="FU1212" s="241"/>
      <c r="FV1212" s="241"/>
      <c r="FW1212" s="241"/>
      <c r="FX1212" s="241"/>
      <c r="FY1212" s="241"/>
      <c r="FZ1212" s="241"/>
      <c r="GA1212" s="241"/>
      <c r="GB1212" s="241"/>
      <c r="GC1212" s="241"/>
      <c r="GD1212" s="241"/>
      <c r="GE1212" s="241"/>
      <c r="GF1212" s="241"/>
      <c r="GG1212" s="241"/>
      <c r="GH1212" s="241"/>
      <c r="GI1212" s="241"/>
      <c r="GJ1212" s="241"/>
      <c r="GK1212" s="241"/>
      <c r="GL1212" s="241"/>
      <c r="GM1212" s="241"/>
      <c r="GN1212" s="241"/>
      <c r="GO1212" s="241"/>
      <c r="GP1212" s="241"/>
      <c r="GQ1212" s="241"/>
      <c r="GR1212" s="241"/>
      <c r="GS1212" s="241"/>
      <c r="GT1212" s="241"/>
      <c r="GU1212" s="241"/>
      <c r="GV1212" s="241"/>
      <c r="GW1212" s="241"/>
      <c r="GX1212" s="241"/>
      <c r="GY1212" s="241"/>
      <c r="GZ1212" s="241"/>
      <c r="HA1212" s="241"/>
      <c r="HB1212" s="241"/>
      <c r="HC1212" s="241"/>
      <c r="HD1212" s="241"/>
      <c r="HE1212" s="241"/>
      <c r="HF1212" s="241"/>
      <c r="HG1212" s="241"/>
      <c r="HH1212" s="241"/>
      <c r="HI1212" s="241"/>
      <c r="HJ1212" s="241"/>
      <c r="HK1212" s="241"/>
      <c r="HL1212" s="241"/>
      <c r="HM1212" s="241"/>
      <c r="HN1212" s="241"/>
      <c r="HO1212" s="241"/>
    </row>
    <row r="1213" spans="1:223" s="250" customFormat="1" ht="27.6" customHeight="1" x14ac:dyDescent="0.35">
      <c r="A1213" s="241"/>
      <c r="B1213" s="242"/>
      <c r="C1213" s="242"/>
      <c r="D1213" s="242"/>
      <c r="E1213" s="243"/>
      <c r="F1213" s="244"/>
      <c r="G1213" s="245"/>
      <c r="H1213" s="245"/>
      <c r="I1213" s="245"/>
      <c r="J1213" s="557"/>
      <c r="K1213" s="242"/>
      <c r="L1213" s="246"/>
      <c r="M1213" s="246"/>
      <c r="N1213" s="247"/>
      <c r="O1213" s="247"/>
      <c r="P1213" s="248"/>
      <c r="Q1213" s="248"/>
      <c r="R1213" s="295"/>
      <c r="S1213" s="295"/>
      <c r="T1213" s="295"/>
      <c r="V1213" s="251"/>
      <c r="W1213" s="251"/>
      <c r="X1213" s="252"/>
      <c r="Y1213" s="253"/>
      <c r="Z1213" s="254"/>
      <c r="AA1213" s="254"/>
      <c r="AB1213" s="255"/>
      <c r="AC1213" s="255"/>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1"/>
      <c r="BD1213" s="241"/>
      <c r="BE1213" s="241"/>
      <c r="BF1213" s="241"/>
      <c r="BG1213" s="241"/>
      <c r="BH1213" s="241"/>
      <c r="BI1213" s="241"/>
      <c r="BJ1213" s="241"/>
      <c r="BK1213" s="241"/>
      <c r="BL1213" s="241"/>
      <c r="BM1213" s="241"/>
      <c r="BN1213" s="241"/>
      <c r="BO1213" s="241"/>
      <c r="BP1213" s="241"/>
      <c r="BQ1213" s="241"/>
      <c r="BR1213" s="241"/>
      <c r="BS1213" s="241"/>
      <c r="BT1213" s="241"/>
      <c r="BU1213" s="241"/>
      <c r="BV1213" s="241"/>
      <c r="BW1213" s="241"/>
      <c r="BX1213" s="241"/>
      <c r="BY1213" s="241"/>
      <c r="BZ1213" s="241"/>
      <c r="CA1213" s="241"/>
      <c r="CB1213" s="241"/>
      <c r="CC1213" s="241"/>
      <c r="CD1213" s="241"/>
      <c r="CE1213" s="241"/>
      <c r="CF1213" s="241"/>
      <c r="CG1213" s="241"/>
      <c r="CH1213" s="241"/>
      <c r="CI1213" s="241"/>
      <c r="CJ1213" s="241"/>
      <c r="CK1213" s="241"/>
      <c r="CL1213" s="241"/>
      <c r="CM1213" s="241"/>
      <c r="CN1213" s="241"/>
      <c r="CO1213" s="241"/>
      <c r="CP1213" s="241"/>
      <c r="CQ1213" s="241"/>
      <c r="CR1213" s="241"/>
      <c r="CS1213" s="241"/>
      <c r="CT1213" s="241"/>
      <c r="CU1213" s="241"/>
      <c r="CV1213" s="241"/>
      <c r="CW1213" s="241"/>
      <c r="CX1213" s="241"/>
      <c r="CY1213" s="241"/>
      <c r="CZ1213" s="241"/>
      <c r="DA1213" s="241"/>
      <c r="DB1213" s="241"/>
      <c r="DC1213" s="241"/>
      <c r="DD1213" s="241"/>
      <c r="DE1213" s="241"/>
      <c r="DF1213" s="241"/>
      <c r="DG1213" s="241"/>
      <c r="DH1213" s="241"/>
      <c r="DI1213" s="241"/>
      <c r="DJ1213" s="241"/>
      <c r="DK1213" s="241"/>
      <c r="DL1213" s="241"/>
      <c r="DM1213" s="241"/>
      <c r="DN1213" s="241"/>
      <c r="DO1213" s="241"/>
      <c r="DP1213" s="241"/>
      <c r="DQ1213" s="241"/>
      <c r="DR1213" s="241"/>
      <c r="DS1213" s="241"/>
      <c r="DT1213" s="241"/>
      <c r="DU1213" s="241"/>
      <c r="DV1213" s="241"/>
      <c r="DW1213" s="241"/>
      <c r="DX1213" s="241"/>
      <c r="DY1213" s="241"/>
      <c r="DZ1213" s="241"/>
      <c r="EA1213" s="241"/>
      <c r="EB1213" s="241"/>
      <c r="EC1213" s="241"/>
      <c r="ED1213" s="241"/>
      <c r="EE1213" s="241"/>
      <c r="EF1213" s="241"/>
      <c r="EG1213" s="241"/>
      <c r="EH1213" s="241"/>
      <c r="EI1213" s="241"/>
      <c r="EJ1213" s="241"/>
      <c r="EK1213" s="241"/>
      <c r="EL1213" s="241"/>
      <c r="EM1213" s="241"/>
      <c r="EN1213" s="241"/>
      <c r="EO1213" s="241"/>
      <c r="EP1213" s="241"/>
      <c r="EQ1213" s="241"/>
      <c r="ER1213" s="241"/>
      <c r="ES1213" s="241"/>
      <c r="ET1213" s="241"/>
      <c r="EU1213" s="241"/>
      <c r="EV1213" s="241"/>
      <c r="EW1213" s="241"/>
      <c r="EX1213" s="241"/>
      <c r="EY1213" s="241"/>
      <c r="EZ1213" s="241"/>
      <c r="FA1213" s="241"/>
      <c r="FB1213" s="241"/>
      <c r="FC1213" s="241"/>
      <c r="FD1213" s="241"/>
      <c r="FE1213" s="241"/>
      <c r="FF1213" s="241"/>
      <c r="FG1213" s="241"/>
      <c r="FH1213" s="241"/>
      <c r="FI1213" s="241"/>
      <c r="FJ1213" s="241"/>
      <c r="FK1213" s="241"/>
      <c r="FL1213" s="241"/>
      <c r="FM1213" s="241"/>
      <c r="FN1213" s="241"/>
      <c r="FO1213" s="241"/>
      <c r="FP1213" s="241"/>
      <c r="FQ1213" s="241"/>
      <c r="FR1213" s="241"/>
      <c r="FS1213" s="241"/>
      <c r="FT1213" s="241"/>
      <c r="FU1213" s="241"/>
      <c r="FV1213" s="241"/>
      <c r="FW1213" s="241"/>
      <c r="FX1213" s="241"/>
      <c r="FY1213" s="241"/>
      <c r="FZ1213" s="241"/>
      <c r="GA1213" s="241"/>
      <c r="GB1213" s="241"/>
      <c r="GC1213" s="241"/>
      <c r="GD1213" s="241"/>
      <c r="GE1213" s="241"/>
      <c r="GF1213" s="241"/>
      <c r="GG1213" s="241"/>
      <c r="GH1213" s="241"/>
      <c r="GI1213" s="241"/>
      <c r="GJ1213" s="241"/>
      <c r="GK1213" s="241"/>
      <c r="GL1213" s="241"/>
      <c r="GM1213" s="241"/>
      <c r="GN1213" s="241"/>
      <c r="GO1213" s="241"/>
      <c r="GP1213" s="241"/>
      <c r="GQ1213" s="241"/>
      <c r="GR1213" s="241"/>
      <c r="GS1213" s="241"/>
      <c r="GT1213" s="241"/>
      <c r="GU1213" s="241"/>
      <c r="GV1213" s="241"/>
      <c r="GW1213" s="241"/>
      <c r="GX1213" s="241"/>
      <c r="GY1213" s="241"/>
      <c r="GZ1213" s="241"/>
      <c r="HA1213" s="241"/>
      <c r="HB1213" s="241"/>
      <c r="HC1213" s="241"/>
      <c r="HD1213" s="241"/>
      <c r="HE1213" s="241"/>
      <c r="HF1213" s="241"/>
      <c r="HG1213" s="241"/>
      <c r="HH1213" s="241"/>
      <c r="HI1213" s="241"/>
      <c r="HJ1213" s="241"/>
      <c r="HK1213" s="241"/>
      <c r="HL1213" s="241"/>
      <c r="HM1213" s="241"/>
      <c r="HN1213" s="241"/>
      <c r="HO1213" s="241"/>
    </row>
    <row r="1214" spans="1:223" s="250" customFormat="1" ht="27.6" customHeight="1" x14ac:dyDescent="0.35">
      <c r="A1214" s="241"/>
      <c r="B1214" s="242"/>
      <c r="C1214" s="242"/>
      <c r="D1214" s="242"/>
      <c r="E1214" s="243"/>
      <c r="F1214" s="244"/>
      <c r="G1214" s="245"/>
      <c r="H1214" s="245"/>
      <c r="I1214" s="245"/>
      <c r="J1214" s="242"/>
      <c r="K1214" s="242"/>
      <c r="L1214" s="246"/>
      <c r="M1214" s="246"/>
      <c r="N1214" s="247"/>
      <c r="O1214" s="247"/>
      <c r="P1214" s="248"/>
      <c r="Q1214" s="248"/>
      <c r="R1214" s="295"/>
      <c r="S1214" s="295"/>
      <c r="T1214" s="295"/>
      <c r="V1214" s="251"/>
      <c r="W1214" s="251"/>
      <c r="X1214" s="252"/>
      <c r="Y1214" s="253"/>
      <c r="Z1214" s="254"/>
      <c r="AA1214" s="254"/>
      <c r="AB1214" s="255"/>
      <c r="AC1214" s="255"/>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1"/>
      <c r="BD1214" s="241"/>
      <c r="BE1214" s="241"/>
      <c r="BF1214" s="241"/>
      <c r="BG1214" s="241"/>
      <c r="BH1214" s="241"/>
      <c r="BI1214" s="241"/>
      <c r="BJ1214" s="241"/>
      <c r="BK1214" s="241"/>
      <c r="BL1214" s="241"/>
      <c r="BM1214" s="241"/>
      <c r="BN1214" s="241"/>
      <c r="BO1214" s="241"/>
      <c r="BP1214" s="241"/>
      <c r="BQ1214" s="241"/>
      <c r="BR1214" s="241"/>
      <c r="BS1214" s="241"/>
      <c r="BT1214" s="241"/>
      <c r="BU1214" s="241"/>
      <c r="BV1214" s="241"/>
      <c r="BW1214" s="241"/>
      <c r="BX1214" s="241"/>
      <c r="BY1214" s="241"/>
      <c r="BZ1214" s="241"/>
      <c r="CA1214" s="241"/>
      <c r="CB1214" s="241"/>
      <c r="CC1214" s="241"/>
      <c r="CD1214" s="241"/>
      <c r="CE1214" s="241"/>
      <c r="CF1214" s="241"/>
      <c r="CG1214" s="241"/>
      <c r="CH1214" s="241"/>
      <c r="CI1214" s="241"/>
      <c r="CJ1214" s="241"/>
      <c r="CK1214" s="241"/>
      <c r="CL1214" s="241"/>
      <c r="CM1214" s="241"/>
      <c r="CN1214" s="241"/>
      <c r="CO1214" s="241"/>
      <c r="CP1214" s="241"/>
      <c r="CQ1214" s="241"/>
      <c r="CR1214" s="241"/>
      <c r="CS1214" s="241"/>
      <c r="CT1214" s="241"/>
      <c r="CU1214" s="241"/>
      <c r="CV1214" s="241"/>
      <c r="CW1214" s="241"/>
      <c r="CX1214" s="241"/>
      <c r="CY1214" s="241"/>
      <c r="CZ1214" s="241"/>
      <c r="DA1214" s="241"/>
      <c r="DB1214" s="241"/>
      <c r="DC1214" s="241"/>
      <c r="DD1214" s="241"/>
      <c r="DE1214" s="241"/>
      <c r="DF1214" s="241"/>
      <c r="DG1214" s="241"/>
      <c r="DH1214" s="241"/>
      <c r="DI1214" s="241"/>
      <c r="DJ1214" s="241"/>
      <c r="DK1214" s="241"/>
      <c r="DL1214" s="241"/>
      <c r="DM1214" s="241"/>
      <c r="DN1214" s="241"/>
      <c r="DO1214" s="241"/>
      <c r="DP1214" s="241"/>
      <c r="DQ1214" s="241"/>
      <c r="DR1214" s="241"/>
      <c r="DS1214" s="241"/>
      <c r="DT1214" s="241"/>
      <c r="DU1214" s="241"/>
      <c r="DV1214" s="241"/>
      <c r="DW1214" s="241"/>
      <c r="DX1214" s="241"/>
      <c r="DY1214" s="241"/>
      <c r="DZ1214" s="241"/>
      <c r="EA1214" s="241"/>
      <c r="EB1214" s="241"/>
      <c r="EC1214" s="241"/>
      <c r="ED1214" s="241"/>
      <c r="EE1214" s="241"/>
      <c r="EF1214" s="241"/>
      <c r="EG1214" s="241"/>
      <c r="EH1214" s="241"/>
      <c r="EI1214" s="241"/>
      <c r="EJ1214" s="241"/>
      <c r="EK1214" s="241"/>
      <c r="EL1214" s="241"/>
      <c r="EM1214" s="241"/>
      <c r="EN1214" s="241"/>
      <c r="EO1214" s="241"/>
      <c r="EP1214" s="241"/>
      <c r="EQ1214" s="241"/>
      <c r="ER1214" s="241"/>
      <c r="ES1214" s="241"/>
      <c r="ET1214" s="241"/>
      <c r="EU1214" s="241"/>
      <c r="EV1214" s="241"/>
      <c r="EW1214" s="241"/>
      <c r="EX1214" s="241"/>
      <c r="EY1214" s="241"/>
      <c r="EZ1214" s="241"/>
      <c r="FA1214" s="241"/>
      <c r="FB1214" s="241"/>
      <c r="FC1214" s="241"/>
      <c r="FD1214" s="241"/>
      <c r="FE1214" s="241"/>
      <c r="FF1214" s="241"/>
      <c r="FG1214" s="241"/>
      <c r="FH1214" s="241"/>
      <c r="FI1214" s="241"/>
      <c r="FJ1214" s="241"/>
      <c r="FK1214" s="241"/>
      <c r="FL1214" s="241"/>
      <c r="FM1214" s="241"/>
      <c r="FN1214" s="241"/>
      <c r="FO1214" s="241"/>
      <c r="FP1214" s="241"/>
      <c r="FQ1214" s="241"/>
      <c r="FR1214" s="241"/>
      <c r="FS1214" s="241"/>
      <c r="FT1214" s="241"/>
      <c r="FU1214" s="241"/>
      <c r="FV1214" s="241"/>
      <c r="FW1214" s="241"/>
      <c r="FX1214" s="241"/>
      <c r="FY1214" s="241"/>
      <c r="FZ1214" s="241"/>
      <c r="GA1214" s="241"/>
      <c r="GB1214" s="241"/>
      <c r="GC1214" s="241"/>
      <c r="GD1214" s="241"/>
      <c r="GE1214" s="241"/>
      <c r="GF1214" s="241"/>
      <c r="GG1214" s="241"/>
      <c r="GH1214" s="241"/>
      <c r="GI1214" s="241"/>
      <c r="GJ1214" s="241"/>
      <c r="GK1214" s="241"/>
      <c r="GL1214" s="241"/>
      <c r="GM1214" s="241"/>
      <c r="GN1214" s="241"/>
      <c r="GO1214" s="241"/>
      <c r="GP1214" s="241"/>
      <c r="GQ1214" s="241"/>
      <c r="GR1214" s="241"/>
      <c r="GS1214" s="241"/>
      <c r="GT1214" s="241"/>
      <c r="GU1214" s="241"/>
      <c r="GV1214" s="241"/>
      <c r="GW1214" s="241"/>
      <c r="GX1214" s="241"/>
      <c r="GY1214" s="241"/>
      <c r="GZ1214" s="241"/>
      <c r="HA1214" s="241"/>
      <c r="HB1214" s="241"/>
      <c r="HC1214" s="241"/>
      <c r="HD1214" s="241"/>
      <c r="HE1214" s="241"/>
      <c r="HF1214" s="241"/>
      <c r="HG1214" s="241"/>
      <c r="HH1214" s="241"/>
      <c r="HI1214" s="241"/>
      <c r="HJ1214" s="241"/>
      <c r="HK1214" s="241"/>
      <c r="HL1214" s="241"/>
      <c r="HM1214" s="241"/>
      <c r="HN1214" s="241"/>
      <c r="HO1214" s="241"/>
    </row>
    <row r="1215" spans="1:223" s="250" customFormat="1" ht="27.6" customHeight="1" x14ac:dyDescent="0.35">
      <c r="A1215" s="241"/>
      <c r="B1215" s="242"/>
      <c r="C1215" s="242"/>
      <c r="D1215" s="242"/>
      <c r="E1215" s="243"/>
      <c r="F1215" s="244"/>
      <c r="G1215" s="245"/>
      <c r="H1215" s="245"/>
      <c r="I1215" s="245"/>
      <c r="J1215" s="242"/>
      <c r="K1215" s="242"/>
      <c r="L1215" s="246"/>
      <c r="M1215" s="246"/>
      <c r="N1215" s="247"/>
      <c r="O1215" s="247"/>
      <c r="P1215" s="248"/>
      <c r="Q1215" s="248"/>
      <c r="R1215" s="295"/>
      <c r="S1215" s="295"/>
      <c r="T1215" s="295"/>
      <c r="V1215" s="251"/>
      <c r="W1215" s="251"/>
      <c r="X1215" s="252"/>
      <c r="Y1215" s="253"/>
      <c r="Z1215" s="254"/>
      <c r="AA1215" s="254"/>
      <c r="AB1215" s="255"/>
      <c r="AC1215" s="255"/>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1"/>
      <c r="BD1215" s="241"/>
      <c r="BE1215" s="241"/>
      <c r="BF1215" s="241"/>
      <c r="BG1215" s="241"/>
      <c r="BH1215" s="241"/>
      <c r="BI1215" s="241"/>
      <c r="BJ1215" s="241"/>
      <c r="BK1215" s="241"/>
      <c r="BL1215" s="241"/>
      <c r="BM1215" s="241"/>
      <c r="BN1215" s="241"/>
      <c r="BO1215" s="241"/>
      <c r="BP1215" s="241"/>
      <c r="BQ1215" s="241"/>
      <c r="BR1215" s="241"/>
      <c r="BS1215" s="241"/>
      <c r="BT1215" s="241"/>
      <c r="BU1215" s="241"/>
      <c r="BV1215" s="241"/>
      <c r="BW1215" s="241"/>
      <c r="BX1215" s="241"/>
      <c r="BY1215" s="241"/>
      <c r="BZ1215" s="241"/>
      <c r="CA1215" s="241"/>
      <c r="CB1215" s="241"/>
      <c r="CC1215" s="241"/>
      <c r="CD1215" s="241"/>
      <c r="CE1215" s="241"/>
      <c r="CF1215" s="241"/>
      <c r="CG1215" s="241"/>
      <c r="CH1215" s="241"/>
      <c r="CI1215" s="241"/>
      <c r="CJ1215" s="241"/>
      <c r="CK1215" s="241"/>
      <c r="CL1215" s="241"/>
      <c r="CM1215" s="241"/>
      <c r="CN1215" s="241"/>
      <c r="CO1215" s="241"/>
      <c r="CP1215" s="241"/>
      <c r="CQ1215" s="241"/>
      <c r="CR1215" s="241"/>
      <c r="CS1215" s="241"/>
      <c r="CT1215" s="241"/>
      <c r="CU1215" s="241"/>
      <c r="CV1215" s="241"/>
      <c r="CW1215" s="241"/>
      <c r="CX1215" s="241"/>
      <c r="CY1215" s="241"/>
      <c r="CZ1215" s="241"/>
      <c r="DA1215" s="241"/>
      <c r="DB1215" s="241"/>
      <c r="DC1215" s="241"/>
      <c r="DD1215" s="241"/>
      <c r="DE1215" s="241"/>
      <c r="DF1215" s="241"/>
      <c r="DG1215" s="241"/>
      <c r="DH1215" s="241"/>
      <c r="DI1215" s="241"/>
      <c r="DJ1215" s="241"/>
      <c r="DK1215" s="241"/>
      <c r="DL1215" s="241"/>
      <c r="DM1215" s="241"/>
      <c r="DN1215" s="241"/>
      <c r="DO1215" s="241"/>
      <c r="DP1215" s="241"/>
      <c r="DQ1215" s="241"/>
      <c r="DR1215" s="241"/>
      <c r="DS1215" s="241"/>
      <c r="DT1215" s="241"/>
      <c r="DU1215" s="241"/>
      <c r="DV1215" s="241"/>
      <c r="DW1215" s="241"/>
      <c r="DX1215" s="241"/>
      <c r="DY1215" s="241"/>
      <c r="DZ1215" s="241"/>
      <c r="EA1215" s="241"/>
      <c r="EB1215" s="241"/>
      <c r="EC1215" s="241"/>
      <c r="ED1215" s="241"/>
      <c r="EE1215" s="241"/>
      <c r="EF1215" s="241"/>
      <c r="EG1215" s="241"/>
      <c r="EH1215" s="241"/>
      <c r="EI1215" s="241"/>
      <c r="EJ1215" s="241"/>
      <c r="EK1215" s="241"/>
      <c r="EL1215" s="241"/>
      <c r="EM1215" s="241"/>
      <c r="EN1215" s="241"/>
      <c r="EO1215" s="241"/>
      <c r="EP1215" s="241"/>
      <c r="EQ1215" s="241"/>
      <c r="ER1215" s="241"/>
      <c r="ES1215" s="241"/>
      <c r="ET1215" s="241"/>
      <c r="EU1215" s="241"/>
      <c r="EV1215" s="241"/>
      <c r="EW1215" s="241"/>
      <c r="EX1215" s="241"/>
      <c r="EY1215" s="241"/>
      <c r="EZ1215" s="241"/>
      <c r="FA1215" s="241"/>
      <c r="FB1215" s="241"/>
      <c r="FC1215" s="241"/>
      <c r="FD1215" s="241"/>
      <c r="FE1215" s="241"/>
      <c r="FF1215" s="241"/>
      <c r="FG1215" s="241"/>
      <c r="FH1215" s="241"/>
      <c r="FI1215" s="241"/>
      <c r="FJ1215" s="241"/>
      <c r="FK1215" s="241"/>
      <c r="FL1215" s="241"/>
      <c r="FM1215" s="241"/>
      <c r="FN1215" s="241"/>
      <c r="FO1215" s="241"/>
      <c r="FP1215" s="241"/>
      <c r="FQ1215" s="241"/>
      <c r="FR1215" s="241"/>
      <c r="FS1215" s="241"/>
      <c r="FT1215" s="241"/>
      <c r="FU1215" s="241"/>
      <c r="FV1215" s="241"/>
      <c r="FW1215" s="241"/>
      <c r="FX1215" s="241"/>
      <c r="FY1215" s="241"/>
      <c r="FZ1215" s="241"/>
      <c r="GA1215" s="241"/>
      <c r="GB1215" s="241"/>
      <c r="GC1215" s="241"/>
      <c r="GD1215" s="241"/>
      <c r="GE1215" s="241"/>
      <c r="GF1215" s="241"/>
      <c r="GG1215" s="241"/>
      <c r="GH1215" s="241"/>
      <c r="GI1215" s="241"/>
      <c r="GJ1215" s="241"/>
      <c r="GK1215" s="241"/>
      <c r="GL1215" s="241"/>
      <c r="GM1215" s="241"/>
      <c r="GN1215" s="241"/>
      <c r="GO1215" s="241"/>
      <c r="GP1215" s="241"/>
      <c r="GQ1215" s="241"/>
      <c r="GR1215" s="241"/>
      <c r="GS1215" s="241"/>
      <c r="GT1215" s="241"/>
      <c r="GU1215" s="241"/>
      <c r="GV1215" s="241"/>
      <c r="GW1215" s="241"/>
      <c r="GX1215" s="241"/>
      <c r="GY1215" s="241"/>
      <c r="GZ1215" s="241"/>
      <c r="HA1215" s="241"/>
      <c r="HB1215" s="241"/>
      <c r="HC1215" s="241"/>
      <c r="HD1215" s="241"/>
      <c r="HE1215" s="241"/>
      <c r="HF1215" s="241"/>
      <c r="HG1215" s="241"/>
      <c r="HH1215" s="241"/>
      <c r="HI1215" s="241"/>
      <c r="HJ1215" s="241"/>
      <c r="HK1215" s="241"/>
      <c r="HL1215" s="241"/>
      <c r="HM1215" s="241"/>
      <c r="HN1215" s="241"/>
      <c r="HO1215" s="241"/>
    </row>
    <row r="1216" spans="1:223" s="250" customFormat="1" ht="27.6" customHeight="1" x14ac:dyDescent="0.35">
      <c r="A1216" s="241"/>
      <c r="B1216" s="242"/>
      <c r="C1216" s="242"/>
      <c r="D1216" s="242"/>
      <c r="E1216" s="243"/>
      <c r="F1216" s="244"/>
      <c r="G1216" s="245"/>
      <c r="H1216" s="245"/>
      <c r="I1216" s="245"/>
      <c r="J1216" s="242"/>
      <c r="K1216" s="242"/>
      <c r="L1216" s="246"/>
      <c r="M1216" s="246"/>
      <c r="N1216" s="247"/>
      <c r="O1216" s="247"/>
      <c r="P1216" s="248"/>
      <c r="Q1216" s="248"/>
      <c r="R1216" s="295"/>
      <c r="S1216" s="295"/>
      <c r="T1216" s="295"/>
      <c r="V1216" s="251"/>
      <c r="W1216" s="251"/>
      <c r="X1216" s="252"/>
      <c r="Y1216" s="253"/>
      <c r="Z1216" s="254"/>
      <c r="AA1216" s="254"/>
      <c r="AB1216" s="255"/>
      <c r="AC1216" s="255"/>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1"/>
      <c r="BD1216" s="241"/>
      <c r="BE1216" s="241"/>
      <c r="BF1216" s="241"/>
      <c r="BG1216" s="241"/>
      <c r="BH1216" s="241"/>
      <c r="BI1216" s="241"/>
      <c r="BJ1216" s="241"/>
      <c r="BK1216" s="241"/>
      <c r="BL1216" s="241"/>
      <c r="BM1216" s="241"/>
      <c r="BN1216" s="241"/>
      <c r="BO1216" s="241"/>
      <c r="BP1216" s="241"/>
      <c r="BQ1216" s="241"/>
      <c r="BR1216" s="241"/>
      <c r="BS1216" s="241"/>
      <c r="BT1216" s="241"/>
      <c r="BU1216" s="241"/>
      <c r="BV1216" s="241"/>
      <c r="BW1216" s="241"/>
      <c r="BX1216" s="241"/>
      <c r="BY1216" s="241"/>
      <c r="BZ1216" s="241"/>
      <c r="CA1216" s="241"/>
      <c r="CB1216" s="241"/>
      <c r="CC1216" s="241"/>
      <c r="CD1216" s="241"/>
      <c r="CE1216" s="241"/>
      <c r="CF1216" s="241"/>
      <c r="CG1216" s="241"/>
      <c r="CH1216" s="241"/>
      <c r="CI1216" s="241"/>
      <c r="CJ1216" s="241"/>
      <c r="CK1216" s="241"/>
      <c r="CL1216" s="241"/>
      <c r="CM1216" s="241"/>
      <c r="CN1216" s="241"/>
      <c r="CO1216" s="241"/>
      <c r="CP1216" s="241"/>
      <c r="CQ1216" s="241"/>
      <c r="CR1216" s="241"/>
      <c r="CS1216" s="241"/>
      <c r="CT1216" s="241"/>
      <c r="CU1216" s="241"/>
      <c r="CV1216" s="241"/>
      <c r="CW1216" s="241"/>
      <c r="CX1216" s="241"/>
      <c r="CY1216" s="241"/>
      <c r="CZ1216" s="241"/>
      <c r="DA1216" s="241"/>
      <c r="DB1216" s="241"/>
      <c r="DC1216" s="241"/>
      <c r="DD1216" s="241"/>
      <c r="DE1216" s="241"/>
      <c r="DF1216" s="241"/>
      <c r="DG1216" s="241"/>
      <c r="DH1216" s="241"/>
      <c r="DI1216" s="241"/>
      <c r="DJ1216" s="241"/>
      <c r="DK1216" s="241"/>
      <c r="DL1216" s="241"/>
      <c r="DM1216" s="241"/>
      <c r="DN1216" s="241"/>
      <c r="DO1216" s="241"/>
      <c r="DP1216" s="241"/>
      <c r="DQ1216" s="241"/>
      <c r="DR1216" s="241"/>
      <c r="DS1216" s="241"/>
      <c r="DT1216" s="241"/>
      <c r="DU1216" s="241"/>
      <c r="DV1216" s="241"/>
      <c r="DW1216" s="241"/>
      <c r="DX1216" s="241"/>
      <c r="DY1216" s="241"/>
      <c r="DZ1216" s="241"/>
      <c r="EA1216" s="241"/>
      <c r="EB1216" s="241"/>
      <c r="EC1216" s="241"/>
      <c r="ED1216" s="241"/>
      <c r="EE1216" s="241"/>
      <c r="EF1216" s="241"/>
      <c r="EG1216" s="241"/>
      <c r="EH1216" s="241"/>
      <c r="EI1216" s="241"/>
      <c r="EJ1216" s="241"/>
      <c r="EK1216" s="241"/>
      <c r="EL1216" s="241"/>
      <c r="EM1216" s="241"/>
      <c r="EN1216" s="241"/>
      <c r="EO1216" s="241"/>
      <c r="EP1216" s="241"/>
      <c r="EQ1216" s="241"/>
      <c r="ER1216" s="241"/>
      <c r="ES1216" s="241"/>
      <c r="ET1216" s="241"/>
      <c r="EU1216" s="241"/>
      <c r="EV1216" s="241"/>
      <c r="EW1216" s="241"/>
      <c r="EX1216" s="241"/>
      <c r="EY1216" s="241"/>
      <c r="EZ1216" s="241"/>
      <c r="FA1216" s="241"/>
      <c r="FB1216" s="241"/>
      <c r="FC1216" s="241"/>
      <c r="FD1216" s="241"/>
      <c r="FE1216" s="241"/>
      <c r="FF1216" s="241"/>
      <c r="FG1216" s="241"/>
      <c r="FH1216" s="241"/>
      <c r="FI1216" s="241"/>
      <c r="FJ1216" s="241"/>
      <c r="FK1216" s="241"/>
      <c r="FL1216" s="241"/>
      <c r="FM1216" s="241"/>
      <c r="FN1216" s="241"/>
      <c r="FO1216" s="241"/>
      <c r="FP1216" s="241"/>
      <c r="FQ1216" s="241"/>
      <c r="FR1216" s="241"/>
      <c r="FS1216" s="241"/>
      <c r="FT1216" s="241"/>
      <c r="FU1216" s="241"/>
      <c r="FV1216" s="241"/>
      <c r="FW1216" s="241"/>
      <c r="FX1216" s="241"/>
      <c r="FY1216" s="241"/>
      <c r="FZ1216" s="241"/>
      <c r="GA1216" s="241"/>
      <c r="GB1216" s="241"/>
      <c r="GC1216" s="241"/>
      <c r="GD1216" s="241"/>
      <c r="GE1216" s="241"/>
      <c r="GF1216" s="241"/>
      <c r="GG1216" s="241"/>
      <c r="GH1216" s="241"/>
      <c r="GI1216" s="241"/>
      <c r="GJ1216" s="241"/>
      <c r="GK1216" s="241"/>
      <c r="GL1216" s="241"/>
      <c r="GM1216" s="241"/>
      <c r="GN1216" s="241"/>
      <c r="GO1216" s="241"/>
      <c r="GP1216" s="241"/>
      <c r="GQ1216" s="241"/>
      <c r="GR1216" s="241"/>
      <c r="GS1216" s="241"/>
      <c r="GT1216" s="241"/>
      <c r="GU1216" s="241"/>
      <c r="GV1216" s="241"/>
      <c r="GW1216" s="241"/>
      <c r="GX1216" s="241"/>
      <c r="GY1216" s="241"/>
      <c r="GZ1216" s="241"/>
      <c r="HA1216" s="241"/>
      <c r="HB1216" s="241"/>
      <c r="HC1216" s="241"/>
      <c r="HD1216" s="241"/>
      <c r="HE1216" s="241"/>
      <c r="HF1216" s="241"/>
      <c r="HG1216" s="241"/>
      <c r="HH1216" s="241"/>
      <c r="HI1216" s="241"/>
      <c r="HJ1216" s="241"/>
      <c r="HK1216" s="241"/>
      <c r="HL1216" s="241"/>
      <c r="HM1216" s="241"/>
      <c r="HN1216" s="241"/>
      <c r="HO1216" s="241"/>
    </row>
    <row r="1217" spans="1:223" s="250" customFormat="1" ht="27.6" customHeight="1" x14ac:dyDescent="0.35">
      <c r="A1217" s="241"/>
      <c r="B1217" s="242"/>
      <c r="C1217" s="242"/>
      <c r="D1217" s="242"/>
      <c r="E1217" s="243"/>
      <c r="F1217" s="244"/>
      <c r="G1217" s="245"/>
      <c r="H1217" s="245"/>
      <c r="I1217" s="245"/>
      <c r="J1217" s="242"/>
      <c r="K1217" s="242"/>
      <c r="L1217" s="246"/>
      <c r="M1217" s="246"/>
      <c r="N1217" s="247"/>
      <c r="O1217" s="247"/>
      <c r="P1217" s="248"/>
      <c r="Q1217" s="248"/>
      <c r="R1217" s="295"/>
      <c r="S1217" s="295"/>
      <c r="T1217" s="295"/>
      <c r="V1217" s="251"/>
      <c r="W1217" s="251"/>
      <c r="X1217" s="252"/>
      <c r="Y1217" s="253"/>
      <c r="Z1217" s="254"/>
      <c r="AA1217" s="254"/>
      <c r="AB1217" s="255"/>
      <c r="AC1217" s="255"/>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1"/>
      <c r="BD1217" s="241"/>
      <c r="BE1217" s="241"/>
      <c r="BF1217" s="241"/>
      <c r="BG1217" s="241"/>
      <c r="BH1217" s="241"/>
      <c r="BI1217" s="241"/>
      <c r="BJ1217" s="241"/>
      <c r="BK1217" s="241"/>
      <c r="BL1217" s="241"/>
      <c r="BM1217" s="241"/>
      <c r="BN1217" s="241"/>
      <c r="BO1217" s="241"/>
      <c r="BP1217" s="241"/>
      <c r="BQ1217" s="241"/>
      <c r="BR1217" s="241"/>
      <c r="BS1217" s="241"/>
      <c r="BT1217" s="241"/>
      <c r="BU1217" s="241"/>
      <c r="BV1217" s="241"/>
      <c r="BW1217" s="241"/>
      <c r="BX1217" s="241"/>
      <c r="BY1217" s="241"/>
      <c r="BZ1217" s="241"/>
      <c r="CA1217" s="241"/>
      <c r="CB1217" s="241"/>
      <c r="CC1217" s="241"/>
      <c r="CD1217" s="241"/>
      <c r="CE1217" s="241"/>
      <c r="CF1217" s="241"/>
      <c r="CG1217" s="241"/>
      <c r="CH1217" s="241"/>
      <c r="CI1217" s="241"/>
      <c r="CJ1217" s="241"/>
      <c r="CK1217" s="241"/>
      <c r="CL1217" s="241"/>
      <c r="CM1217" s="241"/>
      <c r="CN1217" s="241"/>
      <c r="CO1217" s="241"/>
      <c r="CP1217" s="241"/>
      <c r="CQ1217" s="241"/>
      <c r="CR1217" s="241"/>
      <c r="CS1217" s="241"/>
      <c r="CT1217" s="241"/>
      <c r="CU1217" s="241"/>
      <c r="CV1217" s="241"/>
      <c r="CW1217" s="241"/>
      <c r="CX1217" s="241"/>
      <c r="CY1217" s="241"/>
      <c r="CZ1217" s="241"/>
      <c r="DA1217" s="241"/>
      <c r="DB1217" s="241"/>
      <c r="DC1217" s="241"/>
      <c r="DD1217" s="241"/>
      <c r="DE1217" s="241"/>
      <c r="DF1217" s="241"/>
      <c r="DG1217" s="241"/>
      <c r="DH1217" s="241"/>
      <c r="DI1217" s="241"/>
      <c r="DJ1217" s="241"/>
      <c r="DK1217" s="241"/>
      <c r="DL1217" s="241"/>
      <c r="DM1217" s="241"/>
      <c r="DN1217" s="241"/>
      <c r="DO1217" s="241"/>
      <c r="DP1217" s="241"/>
      <c r="DQ1217" s="241"/>
      <c r="DR1217" s="241"/>
      <c r="DS1217" s="241"/>
      <c r="DT1217" s="241"/>
      <c r="DU1217" s="241"/>
      <c r="DV1217" s="241"/>
      <c r="DW1217" s="241"/>
      <c r="DX1217" s="241"/>
      <c r="DY1217" s="241"/>
      <c r="DZ1217" s="241"/>
      <c r="EA1217" s="241"/>
      <c r="EB1217" s="241"/>
      <c r="EC1217" s="241"/>
      <c r="ED1217" s="241"/>
      <c r="EE1217" s="241"/>
      <c r="EF1217" s="241"/>
      <c r="EG1217" s="241"/>
      <c r="EH1217" s="241"/>
      <c r="EI1217" s="241"/>
      <c r="EJ1217" s="241"/>
      <c r="EK1217" s="241"/>
      <c r="EL1217" s="241"/>
      <c r="EM1217" s="241"/>
      <c r="EN1217" s="241"/>
      <c r="EO1217" s="241"/>
      <c r="EP1217" s="241"/>
      <c r="EQ1217" s="241"/>
      <c r="ER1217" s="241"/>
      <c r="ES1217" s="241"/>
      <c r="ET1217" s="241"/>
      <c r="EU1217" s="241"/>
      <c r="EV1217" s="241"/>
      <c r="EW1217" s="241"/>
      <c r="EX1217" s="241"/>
      <c r="EY1217" s="241"/>
      <c r="EZ1217" s="241"/>
      <c r="FA1217" s="241"/>
      <c r="FB1217" s="241"/>
      <c r="FC1217" s="241"/>
      <c r="FD1217" s="241"/>
      <c r="FE1217" s="241"/>
      <c r="FF1217" s="241"/>
      <c r="FG1217" s="241"/>
      <c r="FH1217" s="241"/>
      <c r="FI1217" s="241"/>
      <c r="FJ1217" s="241"/>
      <c r="FK1217" s="241"/>
      <c r="FL1217" s="241"/>
      <c r="FM1217" s="241"/>
      <c r="FN1217" s="241"/>
      <c r="FO1217" s="241"/>
      <c r="FP1217" s="241"/>
      <c r="FQ1217" s="241"/>
      <c r="FR1217" s="241"/>
      <c r="FS1217" s="241"/>
      <c r="FT1217" s="241"/>
      <c r="FU1217" s="241"/>
      <c r="FV1217" s="241"/>
      <c r="FW1217" s="241"/>
      <c r="FX1217" s="241"/>
      <c r="FY1217" s="241"/>
      <c r="FZ1217" s="241"/>
      <c r="GA1217" s="241"/>
      <c r="GB1217" s="241"/>
      <c r="GC1217" s="241"/>
      <c r="GD1217" s="241"/>
      <c r="GE1217" s="241"/>
      <c r="GF1217" s="241"/>
      <c r="GG1217" s="241"/>
      <c r="GH1217" s="241"/>
      <c r="GI1217" s="241"/>
      <c r="GJ1217" s="241"/>
      <c r="GK1217" s="241"/>
      <c r="GL1217" s="241"/>
      <c r="GM1217" s="241"/>
      <c r="GN1217" s="241"/>
      <c r="GO1217" s="241"/>
      <c r="GP1217" s="241"/>
      <c r="GQ1217" s="241"/>
      <c r="GR1217" s="241"/>
      <c r="GS1217" s="241"/>
      <c r="GT1217" s="241"/>
      <c r="GU1217" s="241"/>
      <c r="GV1217" s="241"/>
      <c r="GW1217" s="241"/>
      <c r="GX1217" s="241"/>
      <c r="GY1217" s="241"/>
      <c r="GZ1217" s="241"/>
      <c r="HA1217" s="241"/>
      <c r="HB1217" s="241"/>
      <c r="HC1217" s="241"/>
      <c r="HD1217" s="241"/>
      <c r="HE1217" s="241"/>
      <c r="HF1217" s="241"/>
      <c r="HG1217" s="241"/>
      <c r="HH1217" s="241"/>
      <c r="HI1217" s="241"/>
      <c r="HJ1217" s="241"/>
      <c r="HK1217" s="241"/>
      <c r="HL1217" s="241"/>
      <c r="HM1217" s="241"/>
      <c r="HN1217" s="241"/>
      <c r="HO1217" s="241"/>
    </row>
    <row r="1218" spans="1:223" s="250" customFormat="1" ht="27.6" customHeight="1" x14ac:dyDescent="0.35">
      <c r="A1218" s="241"/>
      <c r="B1218" s="242"/>
      <c r="C1218" s="242"/>
      <c r="D1218" s="242"/>
      <c r="E1218" s="243"/>
      <c r="F1218" s="244"/>
      <c r="G1218" s="245"/>
      <c r="H1218" s="245"/>
      <c r="I1218" s="245"/>
      <c r="J1218" s="242"/>
      <c r="K1218" s="242"/>
      <c r="L1218" s="246"/>
      <c r="M1218" s="246"/>
      <c r="N1218" s="247"/>
      <c r="O1218" s="247"/>
      <c r="P1218" s="248"/>
      <c r="Q1218" s="248"/>
      <c r="R1218" s="295"/>
      <c r="S1218" s="295"/>
      <c r="T1218" s="295"/>
      <c r="V1218" s="251"/>
      <c r="W1218" s="251"/>
      <c r="X1218" s="252"/>
      <c r="Y1218" s="253"/>
      <c r="Z1218" s="254"/>
      <c r="AA1218" s="254"/>
      <c r="AB1218" s="255"/>
      <c r="AC1218" s="255"/>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1"/>
      <c r="BD1218" s="241"/>
      <c r="BE1218" s="241"/>
      <c r="BF1218" s="241"/>
      <c r="BG1218" s="241"/>
      <c r="BH1218" s="241"/>
      <c r="BI1218" s="241"/>
      <c r="BJ1218" s="241"/>
      <c r="BK1218" s="241"/>
      <c r="BL1218" s="241"/>
      <c r="BM1218" s="241"/>
      <c r="BN1218" s="241"/>
      <c r="BO1218" s="241"/>
      <c r="BP1218" s="241"/>
      <c r="BQ1218" s="241"/>
      <c r="BR1218" s="241"/>
      <c r="BS1218" s="241"/>
      <c r="BT1218" s="241"/>
      <c r="BU1218" s="241"/>
      <c r="BV1218" s="241"/>
      <c r="BW1218" s="241"/>
      <c r="BX1218" s="241"/>
      <c r="BY1218" s="241"/>
      <c r="BZ1218" s="241"/>
      <c r="CA1218" s="241"/>
      <c r="CB1218" s="241"/>
      <c r="CC1218" s="241"/>
      <c r="CD1218" s="241"/>
      <c r="CE1218" s="241"/>
      <c r="CF1218" s="241"/>
      <c r="CG1218" s="241"/>
      <c r="CH1218" s="241"/>
      <c r="CI1218" s="241"/>
      <c r="CJ1218" s="241"/>
      <c r="CK1218" s="241"/>
      <c r="CL1218" s="241"/>
      <c r="CM1218" s="241"/>
      <c r="CN1218" s="241"/>
      <c r="CO1218" s="241"/>
      <c r="CP1218" s="241"/>
      <c r="CQ1218" s="241"/>
      <c r="CR1218" s="241"/>
      <c r="CS1218" s="241"/>
      <c r="CT1218" s="241"/>
      <c r="CU1218" s="241"/>
      <c r="CV1218" s="241"/>
      <c r="CW1218" s="241"/>
      <c r="CX1218" s="241"/>
      <c r="CY1218" s="241"/>
      <c r="CZ1218" s="241"/>
      <c r="DA1218" s="241"/>
      <c r="DB1218" s="241"/>
      <c r="DC1218" s="241"/>
      <c r="DD1218" s="241"/>
      <c r="DE1218" s="241"/>
      <c r="DF1218" s="241"/>
      <c r="DG1218" s="241"/>
      <c r="DH1218" s="241"/>
      <c r="DI1218" s="241"/>
      <c r="DJ1218" s="241"/>
      <c r="DK1218" s="241"/>
      <c r="DL1218" s="241"/>
      <c r="DM1218" s="241"/>
      <c r="DN1218" s="241"/>
      <c r="DO1218" s="241"/>
      <c r="DP1218" s="241"/>
      <c r="DQ1218" s="241"/>
      <c r="DR1218" s="241"/>
      <c r="DS1218" s="241"/>
      <c r="DT1218" s="241"/>
      <c r="DU1218" s="241"/>
      <c r="DV1218" s="241"/>
      <c r="DW1218" s="241"/>
      <c r="DX1218" s="241"/>
      <c r="DY1218" s="241"/>
      <c r="DZ1218" s="241"/>
      <c r="EA1218" s="241"/>
      <c r="EB1218" s="241"/>
      <c r="EC1218" s="241"/>
      <c r="ED1218" s="241"/>
      <c r="EE1218" s="241"/>
      <c r="EF1218" s="241"/>
      <c r="EG1218" s="241"/>
      <c r="EH1218" s="241"/>
      <c r="EI1218" s="241"/>
      <c r="EJ1218" s="241"/>
      <c r="EK1218" s="241"/>
      <c r="EL1218" s="241"/>
      <c r="EM1218" s="241"/>
      <c r="EN1218" s="241"/>
      <c r="EO1218" s="241"/>
      <c r="EP1218" s="241"/>
      <c r="EQ1218" s="241"/>
      <c r="ER1218" s="241"/>
      <c r="ES1218" s="241"/>
      <c r="ET1218" s="241"/>
      <c r="EU1218" s="241"/>
      <c r="EV1218" s="241"/>
      <c r="EW1218" s="241"/>
      <c r="EX1218" s="241"/>
      <c r="EY1218" s="241"/>
      <c r="EZ1218" s="241"/>
      <c r="FA1218" s="241"/>
      <c r="FB1218" s="241"/>
      <c r="FC1218" s="241"/>
      <c r="FD1218" s="241"/>
      <c r="FE1218" s="241"/>
      <c r="FF1218" s="241"/>
      <c r="FG1218" s="241"/>
      <c r="FH1218" s="241"/>
      <c r="FI1218" s="241"/>
      <c r="FJ1218" s="241"/>
      <c r="FK1218" s="241"/>
      <c r="FL1218" s="241"/>
      <c r="FM1218" s="241"/>
      <c r="FN1218" s="241"/>
      <c r="FO1218" s="241"/>
      <c r="FP1218" s="241"/>
      <c r="FQ1218" s="241"/>
      <c r="FR1218" s="241"/>
      <c r="FS1218" s="241"/>
      <c r="FT1218" s="241"/>
      <c r="FU1218" s="241"/>
      <c r="FV1218" s="241"/>
      <c r="FW1218" s="241"/>
      <c r="FX1218" s="241"/>
      <c r="FY1218" s="241"/>
      <c r="FZ1218" s="241"/>
      <c r="GA1218" s="241"/>
      <c r="GB1218" s="241"/>
      <c r="GC1218" s="241"/>
      <c r="GD1218" s="241"/>
      <c r="GE1218" s="241"/>
      <c r="GF1218" s="241"/>
      <c r="GG1218" s="241"/>
      <c r="GH1218" s="241"/>
      <c r="GI1218" s="241"/>
      <c r="GJ1218" s="241"/>
      <c r="GK1218" s="241"/>
      <c r="GL1218" s="241"/>
      <c r="GM1218" s="241"/>
      <c r="GN1218" s="241"/>
      <c r="GO1218" s="241"/>
      <c r="GP1218" s="241"/>
      <c r="GQ1218" s="241"/>
      <c r="GR1218" s="241"/>
      <c r="GS1218" s="241"/>
      <c r="GT1218" s="241"/>
      <c r="GU1218" s="241"/>
      <c r="GV1218" s="241"/>
      <c r="GW1218" s="241"/>
      <c r="GX1218" s="241"/>
      <c r="GY1218" s="241"/>
      <c r="GZ1218" s="241"/>
      <c r="HA1218" s="241"/>
      <c r="HB1218" s="241"/>
      <c r="HC1218" s="241"/>
      <c r="HD1218" s="241"/>
      <c r="HE1218" s="241"/>
      <c r="HF1218" s="241"/>
      <c r="HG1218" s="241"/>
      <c r="HH1218" s="241"/>
      <c r="HI1218" s="241"/>
      <c r="HJ1218" s="241"/>
      <c r="HK1218" s="241"/>
      <c r="HL1218" s="241"/>
      <c r="HM1218" s="241"/>
      <c r="HN1218" s="241"/>
      <c r="HO1218" s="241"/>
    </row>
    <row r="1219" spans="1:223" s="250" customFormat="1" ht="27.6" customHeight="1" x14ac:dyDescent="0.35">
      <c r="A1219" s="241"/>
      <c r="B1219" s="242"/>
      <c r="C1219" s="242"/>
      <c r="D1219" s="242"/>
      <c r="E1219" s="243"/>
      <c r="F1219" s="244"/>
      <c r="G1219" s="245"/>
      <c r="H1219" s="245"/>
      <c r="I1219" s="245"/>
      <c r="J1219" s="242"/>
      <c r="K1219" s="242"/>
      <c r="L1219" s="246"/>
      <c r="M1219" s="246"/>
      <c r="N1219" s="247"/>
      <c r="O1219" s="247"/>
      <c r="P1219" s="248"/>
      <c r="Q1219" s="248"/>
      <c r="R1219" s="295"/>
      <c r="S1219" s="295"/>
      <c r="T1219" s="295"/>
      <c r="V1219" s="251"/>
      <c r="W1219" s="251"/>
      <c r="X1219" s="252"/>
      <c r="Y1219" s="253"/>
      <c r="Z1219" s="254"/>
      <c r="AA1219" s="254"/>
      <c r="AB1219" s="255"/>
      <c r="AC1219" s="255"/>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1"/>
      <c r="BD1219" s="241"/>
      <c r="BE1219" s="241"/>
      <c r="BF1219" s="241"/>
      <c r="BG1219" s="241"/>
      <c r="BH1219" s="241"/>
      <c r="BI1219" s="241"/>
      <c r="BJ1219" s="241"/>
      <c r="BK1219" s="241"/>
      <c r="BL1219" s="241"/>
      <c r="BM1219" s="241"/>
      <c r="BN1219" s="241"/>
      <c r="BO1219" s="241"/>
      <c r="BP1219" s="241"/>
      <c r="BQ1219" s="241"/>
      <c r="BR1219" s="241"/>
      <c r="BS1219" s="241"/>
      <c r="BT1219" s="241"/>
      <c r="BU1219" s="241"/>
      <c r="BV1219" s="241"/>
      <c r="BW1219" s="241"/>
      <c r="BX1219" s="241"/>
      <c r="BY1219" s="241"/>
      <c r="BZ1219" s="241"/>
      <c r="CA1219" s="241"/>
      <c r="CB1219" s="241"/>
      <c r="CC1219" s="241"/>
      <c r="CD1219" s="241"/>
      <c r="CE1219" s="241"/>
      <c r="CF1219" s="241"/>
      <c r="CG1219" s="241"/>
      <c r="CH1219" s="241"/>
      <c r="CI1219" s="241"/>
      <c r="CJ1219" s="241"/>
      <c r="CK1219" s="241"/>
      <c r="CL1219" s="241"/>
      <c r="CM1219" s="241"/>
      <c r="CN1219" s="241"/>
      <c r="CO1219" s="241"/>
      <c r="CP1219" s="241"/>
      <c r="CQ1219" s="241"/>
      <c r="CR1219" s="241"/>
      <c r="CS1219" s="241"/>
      <c r="CT1219" s="241"/>
      <c r="CU1219" s="241"/>
      <c r="CV1219" s="241"/>
      <c r="CW1219" s="241"/>
      <c r="CX1219" s="241"/>
      <c r="CY1219" s="241"/>
      <c r="CZ1219" s="241"/>
      <c r="DA1219" s="241"/>
      <c r="DB1219" s="241"/>
      <c r="DC1219" s="241"/>
      <c r="DD1219" s="241"/>
      <c r="DE1219" s="241"/>
      <c r="DF1219" s="241"/>
      <c r="DG1219" s="241"/>
      <c r="DH1219" s="241"/>
      <c r="DI1219" s="241"/>
      <c r="DJ1219" s="241"/>
      <c r="DK1219" s="241"/>
      <c r="DL1219" s="241"/>
      <c r="DM1219" s="241"/>
      <c r="DN1219" s="241"/>
      <c r="DO1219" s="241"/>
      <c r="DP1219" s="241"/>
      <c r="DQ1219" s="241"/>
      <c r="DR1219" s="241"/>
      <c r="DS1219" s="241"/>
      <c r="DT1219" s="241"/>
      <c r="DU1219" s="241"/>
      <c r="DV1219" s="241"/>
      <c r="DW1219" s="241"/>
      <c r="DX1219" s="241"/>
      <c r="DY1219" s="241"/>
      <c r="DZ1219" s="241"/>
      <c r="EA1219" s="241"/>
      <c r="EB1219" s="241"/>
      <c r="EC1219" s="241"/>
      <c r="ED1219" s="241"/>
      <c r="EE1219" s="241"/>
      <c r="EF1219" s="241"/>
      <c r="EG1219" s="241"/>
      <c r="EH1219" s="241"/>
      <c r="EI1219" s="241"/>
      <c r="EJ1219" s="241"/>
      <c r="EK1219" s="241"/>
      <c r="EL1219" s="241"/>
      <c r="EM1219" s="241"/>
      <c r="EN1219" s="241"/>
      <c r="EO1219" s="241"/>
      <c r="EP1219" s="241"/>
      <c r="EQ1219" s="241"/>
      <c r="ER1219" s="241"/>
      <c r="ES1219" s="241"/>
      <c r="ET1219" s="241"/>
      <c r="EU1219" s="241"/>
      <c r="EV1219" s="241"/>
      <c r="EW1219" s="241"/>
      <c r="EX1219" s="241"/>
      <c r="EY1219" s="241"/>
      <c r="EZ1219" s="241"/>
      <c r="FA1219" s="241"/>
      <c r="FB1219" s="241"/>
      <c r="FC1219" s="241"/>
      <c r="FD1219" s="241"/>
      <c r="FE1219" s="241"/>
      <c r="FF1219" s="241"/>
      <c r="FG1219" s="241"/>
      <c r="FH1219" s="241"/>
      <c r="FI1219" s="241"/>
      <c r="FJ1219" s="241"/>
      <c r="FK1219" s="241"/>
      <c r="FL1219" s="241"/>
      <c r="FM1219" s="241"/>
      <c r="FN1219" s="241"/>
      <c r="FO1219" s="241"/>
      <c r="FP1219" s="241"/>
      <c r="FQ1219" s="241"/>
      <c r="FR1219" s="241"/>
      <c r="FS1219" s="241"/>
      <c r="FT1219" s="241"/>
      <c r="FU1219" s="241"/>
      <c r="FV1219" s="241"/>
      <c r="FW1219" s="241"/>
      <c r="FX1219" s="241"/>
      <c r="FY1219" s="241"/>
      <c r="FZ1219" s="241"/>
      <c r="GA1219" s="241"/>
      <c r="GB1219" s="241"/>
      <c r="GC1219" s="241"/>
      <c r="GD1219" s="241"/>
      <c r="GE1219" s="241"/>
      <c r="GF1219" s="241"/>
      <c r="GG1219" s="241"/>
      <c r="GH1219" s="241"/>
      <c r="GI1219" s="241"/>
      <c r="GJ1219" s="241"/>
      <c r="GK1219" s="241"/>
      <c r="GL1219" s="241"/>
      <c r="GM1219" s="241"/>
      <c r="GN1219" s="241"/>
      <c r="GO1219" s="241"/>
      <c r="GP1219" s="241"/>
      <c r="GQ1219" s="241"/>
      <c r="GR1219" s="241"/>
      <c r="GS1219" s="241"/>
      <c r="GT1219" s="241"/>
      <c r="GU1219" s="241"/>
      <c r="GV1219" s="241"/>
      <c r="GW1219" s="241"/>
      <c r="GX1219" s="241"/>
      <c r="GY1219" s="241"/>
      <c r="GZ1219" s="241"/>
      <c r="HA1219" s="241"/>
      <c r="HB1219" s="241"/>
      <c r="HC1219" s="241"/>
      <c r="HD1219" s="241"/>
      <c r="HE1219" s="241"/>
      <c r="HF1219" s="241"/>
      <c r="HG1219" s="241"/>
      <c r="HH1219" s="241"/>
      <c r="HI1219" s="241"/>
      <c r="HJ1219" s="241"/>
      <c r="HK1219" s="241"/>
      <c r="HL1219" s="241"/>
      <c r="HM1219" s="241"/>
      <c r="HN1219" s="241"/>
      <c r="HO1219" s="241"/>
    </row>
    <row r="1220" spans="1:223" s="250" customFormat="1" ht="27.6" customHeight="1" x14ac:dyDescent="0.35">
      <c r="A1220" s="241"/>
      <c r="B1220" s="242"/>
      <c r="C1220" s="242"/>
      <c r="D1220" s="242"/>
      <c r="E1220" s="243"/>
      <c r="F1220" s="244"/>
      <c r="G1220" s="245"/>
      <c r="H1220" s="245"/>
      <c r="I1220" s="245"/>
      <c r="J1220" s="242"/>
      <c r="K1220" s="242"/>
      <c r="L1220" s="246"/>
      <c r="M1220" s="246"/>
      <c r="N1220" s="247"/>
      <c r="O1220" s="247"/>
      <c r="P1220" s="248"/>
      <c r="Q1220" s="248"/>
      <c r="R1220" s="295"/>
      <c r="S1220" s="295"/>
      <c r="T1220" s="295"/>
      <c r="V1220" s="251"/>
      <c r="W1220" s="251"/>
      <c r="X1220" s="252"/>
      <c r="Y1220" s="253"/>
      <c r="Z1220" s="254"/>
      <c r="AA1220" s="254"/>
      <c r="AB1220" s="255"/>
      <c r="AC1220" s="255"/>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1"/>
      <c r="BD1220" s="241"/>
      <c r="BE1220" s="241"/>
      <c r="BF1220" s="241"/>
      <c r="BG1220" s="241"/>
      <c r="BH1220" s="241"/>
      <c r="BI1220" s="241"/>
      <c r="BJ1220" s="241"/>
      <c r="BK1220" s="241"/>
      <c r="BL1220" s="241"/>
      <c r="BM1220" s="241"/>
      <c r="BN1220" s="241"/>
      <c r="BO1220" s="241"/>
      <c r="BP1220" s="241"/>
      <c r="BQ1220" s="241"/>
      <c r="BR1220" s="241"/>
      <c r="BS1220" s="241"/>
      <c r="BT1220" s="241"/>
      <c r="BU1220" s="241"/>
      <c r="BV1220" s="241"/>
      <c r="BW1220" s="241"/>
      <c r="BX1220" s="241"/>
      <c r="BY1220" s="241"/>
      <c r="BZ1220" s="241"/>
      <c r="CA1220" s="241"/>
      <c r="CB1220" s="241"/>
      <c r="CC1220" s="241"/>
      <c r="CD1220" s="241"/>
      <c r="CE1220" s="241"/>
      <c r="CF1220" s="241"/>
      <c r="CG1220" s="241"/>
      <c r="CH1220" s="241"/>
      <c r="CI1220" s="241"/>
      <c r="CJ1220" s="241"/>
      <c r="CK1220" s="241"/>
      <c r="CL1220" s="241"/>
      <c r="CM1220" s="241"/>
      <c r="CN1220" s="241"/>
      <c r="CO1220" s="241"/>
      <c r="CP1220" s="241"/>
      <c r="CQ1220" s="241"/>
      <c r="CR1220" s="241"/>
      <c r="CS1220" s="241"/>
      <c r="CT1220" s="241"/>
      <c r="CU1220" s="241"/>
      <c r="CV1220" s="241"/>
      <c r="CW1220" s="241"/>
      <c r="CX1220" s="241"/>
      <c r="CY1220" s="241"/>
      <c r="CZ1220" s="241"/>
      <c r="DA1220" s="241"/>
      <c r="DB1220" s="241"/>
      <c r="DC1220" s="241"/>
      <c r="DD1220" s="241"/>
      <c r="DE1220" s="241"/>
      <c r="DF1220" s="241"/>
      <c r="DG1220" s="241"/>
      <c r="DH1220" s="241"/>
      <c r="DI1220" s="241"/>
      <c r="DJ1220" s="241"/>
      <c r="DK1220" s="241"/>
      <c r="DL1220" s="241"/>
      <c r="DM1220" s="241"/>
      <c r="DN1220" s="241"/>
      <c r="DO1220" s="241"/>
      <c r="DP1220" s="241"/>
      <c r="DQ1220" s="241"/>
      <c r="DR1220" s="241"/>
      <c r="DS1220" s="241"/>
      <c r="DT1220" s="241"/>
      <c r="DU1220" s="241"/>
      <c r="DV1220" s="241"/>
      <c r="DW1220" s="241"/>
      <c r="DX1220" s="241"/>
      <c r="DY1220" s="241"/>
      <c r="DZ1220" s="241"/>
      <c r="EA1220" s="241"/>
      <c r="EB1220" s="241"/>
      <c r="EC1220" s="241"/>
      <c r="ED1220" s="241"/>
      <c r="EE1220" s="241"/>
      <c r="EF1220" s="241"/>
      <c r="EG1220" s="241"/>
      <c r="EH1220" s="241"/>
      <c r="EI1220" s="241"/>
      <c r="EJ1220" s="241"/>
      <c r="EK1220" s="241"/>
      <c r="EL1220" s="241"/>
      <c r="EM1220" s="241"/>
      <c r="EN1220" s="241"/>
      <c r="EO1220" s="241"/>
      <c r="EP1220" s="241"/>
      <c r="EQ1220" s="241"/>
      <c r="ER1220" s="241"/>
      <c r="ES1220" s="241"/>
      <c r="ET1220" s="241"/>
      <c r="EU1220" s="241"/>
      <c r="EV1220" s="241"/>
      <c r="EW1220" s="241"/>
      <c r="EX1220" s="241"/>
      <c r="EY1220" s="241"/>
      <c r="EZ1220" s="241"/>
      <c r="FA1220" s="241"/>
      <c r="FB1220" s="241"/>
      <c r="FC1220" s="241"/>
      <c r="FD1220" s="241"/>
      <c r="FE1220" s="241"/>
      <c r="FF1220" s="241"/>
      <c r="FG1220" s="241"/>
      <c r="FH1220" s="241"/>
      <c r="FI1220" s="241"/>
      <c r="FJ1220" s="241"/>
      <c r="FK1220" s="241"/>
      <c r="FL1220" s="241"/>
      <c r="FM1220" s="241"/>
      <c r="FN1220" s="241"/>
      <c r="FO1220" s="241"/>
      <c r="FP1220" s="241"/>
      <c r="FQ1220" s="241"/>
      <c r="FR1220" s="241"/>
      <c r="FS1220" s="241"/>
      <c r="FT1220" s="241"/>
      <c r="FU1220" s="241"/>
      <c r="FV1220" s="241"/>
      <c r="FW1220" s="241"/>
      <c r="FX1220" s="241"/>
      <c r="FY1220" s="241"/>
      <c r="FZ1220" s="241"/>
      <c r="GA1220" s="241"/>
      <c r="GB1220" s="241"/>
      <c r="GC1220" s="241"/>
      <c r="GD1220" s="241"/>
      <c r="GE1220" s="241"/>
      <c r="GF1220" s="241"/>
      <c r="GG1220" s="241"/>
      <c r="GH1220" s="241"/>
      <c r="GI1220" s="241"/>
      <c r="GJ1220" s="241"/>
      <c r="GK1220" s="241"/>
      <c r="GL1220" s="241"/>
      <c r="GM1220" s="241"/>
      <c r="GN1220" s="241"/>
      <c r="GO1220" s="241"/>
      <c r="GP1220" s="241"/>
      <c r="GQ1220" s="241"/>
      <c r="GR1220" s="241"/>
      <c r="GS1220" s="241"/>
      <c r="GT1220" s="241"/>
      <c r="GU1220" s="241"/>
      <c r="GV1220" s="241"/>
      <c r="GW1220" s="241"/>
      <c r="GX1220" s="241"/>
      <c r="GY1220" s="241"/>
      <c r="GZ1220" s="241"/>
      <c r="HA1220" s="241"/>
      <c r="HB1220" s="241"/>
      <c r="HC1220" s="241"/>
      <c r="HD1220" s="241"/>
      <c r="HE1220" s="241"/>
      <c r="HF1220" s="241"/>
      <c r="HG1220" s="241"/>
      <c r="HH1220" s="241"/>
      <c r="HI1220" s="241"/>
      <c r="HJ1220" s="241"/>
      <c r="HK1220" s="241"/>
      <c r="HL1220" s="241"/>
      <c r="HM1220" s="241"/>
      <c r="HN1220" s="241"/>
      <c r="HO1220" s="241"/>
    </row>
    <row r="1221" spans="1:223" s="250" customFormat="1" ht="27.6" customHeight="1" x14ac:dyDescent="0.35">
      <c r="A1221" s="241"/>
      <c r="B1221" s="242"/>
      <c r="C1221" s="242"/>
      <c r="D1221" s="242"/>
      <c r="E1221" s="243"/>
      <c r="F1221" s="244"/>
      <c r="G1221" s="245"/>
      <c r="H1221" s="245"/>
      <c r="I1221" s="245"/>
      <c r="J1221" s="242"/>
      <c r="K1221" s="242"/>
      <c r="L1221" s="246"/>
      <c r="M1221" s="246"/>
      <c r="N1221" s="247"/>
      <c r="O1221" s="247"/>
      <c r="P1221" s="248"/>
      <c r="Q1221" s="248"/>
      <c r="R1221" s="295"/>
      <c r="S1221" s="295"/>
      <c r="T1221" s="295"/>
      <c r="V1221" s="251"/>
      <c r="W1221" s="251"/>
      <c r="X1221" s="252"/>
      <c r="Y1221" s="253"/>
      <c r="Z1221" s="254"/>
      <c r="AA1221" s="254"/>
      <c r="AB1221" s="255"/>
      <c r="AC1221" s="255"/>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1"/>
      <c r="BD1221" s="241"/>
      <c r="BE1221" s="241"/>
      <c r="BF1221" s="241"/>
      <c r="BG1221" s="241"/>
      <c r="BH1221" s="241"/>
      <c r="BI1221" s="241"/>
      <c r="BJ1221" s="241"/>
      <c r="BK1221" s="241"/>
      <c r="BL1221" s="241"/>
      <c r="BM1221" s="241"/>
      <c r="BN1221" s="241"/>
      <c r="BO1221" s="241"/>
      <c r="BP1221" s="241"/>
      <c r="BQ1221" s="241"/>
      <c r="BR1221" s="241"/>
      <c r="BS1221" s="241"/>
      <c r="BT1221" s="241"/>
      <c r="BU1221" s="241"/>
      <c r="BV1221" s="241"/>
      <c r="BW1221" s="241"/>
      <c r="BX1221" s="241"/>
      <c r="BY1221" s="241"/>
      <c r="BZ1221" s="241"/>
      <c r="CA1221" s="241"/>
      <c r="CB1221" s="241"/>
      <c r="CC1221" s="241"/>
      <c r="CD1221" s="241"/>
      <c r="CE1221" s="241"/>
      <c r="CF1221" s="241"/>
      <c r="CG1221" s="241"/>
      <c r="CH1221" s="241"/>
      <c r="CI1221" s="241"/>
      <c r="CJ1221" s="241"/>
      <c r="CK1221" s="241"/>
      <c r="CL1221" s="241"/>
      <c r="CM1221" s="241"/>
      <c r="CN1221" s="241"/>
      <c r="CO1221" s="241"/>
      <c r="CP1221" s="241"/>
      <c r="CQ1221" s="241"/>
      <c r="CR1221" s="241"/>
      <c r="CS1221" s="241"/>
      <c r="CT1221" s="241"/>
      <c r="CU1221" s="241"/>
      <c r="CV1221" s="241"/>
      <c r="CW1221" s="241"/>
      <c r="CX1221" s="241"/>
      <c r="CY1221" s="241"/>
      <c r="CZ1221" s="241"/>
      <c r="DA1221" s="241"/>
      <c r="DB1221" s="241"/>
      <c r="DC1221" s="241"/>
      <c r="DD1221" s="241"/>
      <c r="DE1221" s="241"/>
      <c r="DF1221" s="241"/>
      <c r="DG1221" s="241"/>
      <c r="DH1221" s="241"/>
      <c r="DI1221" s="241"/>
      <c r="DJ1221" s="241"/>
      <c r="DK1221" s="241"/>
      <c r="DL1221" s="241"/>
      <c r="DM1221" s="241"/>
      <c r="DN1221" s="241"/>
      <c r="DO1221" s="241"/>
      <c r="DP1221" s="241"/>
      <c r="DQ1221" s="241"/>
      <c r="DR1221" s="241"/>
      <c r="DS1221" s="241"/>
      <c r="DT1221" s="241"/>
      <c r="DU1221" s="241"/>
      <c r="DV1221" s="241"/>
      <c r="DW1221" s="241"/>
      <c r="DX1221" s="241"/>
      <c r="DY1221" s="241"/>
      <c r="DZ1221" s="241"/>
      <c r="EA1221" s="241"/>
      <c r="EB1221" s="241"/>
      <c r="EC1221" s="241"/>
      <c r="ED1221" s="241"/>
      <c r="EE1221" s="241"/>
      <c r="EF1221" s="241"/>
      <c r="EG1221" s="241"/>
      <c r="EH1221" s="241"/>
      <c r="EI1221" s="241"/>
      <c r="EJ1221" s="241"/>
      <c r="EK1221" s="241"/>
      <c r="EL1221" s="241"/>
      <c r="EM1221" s="241"/>
      <c r="EN1221" s="241"/>
      <c r="EO1221" s="241"/>
      <c r="EP1221" s="241"/>
      <c r="EQ1221" s="241"/>
      <c r="ER1221" s="241"/>
      <c r="ES1221" s="241"/>
      <c r="ET1221" s="241"/>
      <c r="EU1221" s="241"/>
      <c r="EV1221" s="241"/>
      <c r="EW1221" s="241"/>
      <c r="EX1221" s="241"/>
      <c r="EY1221" s="241"/>
      <c r="EZ1221" s="241"/>
      <c r="FA1221" s="241"/>
      <c r="FB1221" s="241"/>
      <c r="FC1221" s="241"/>
      <c r="FD1221" s="241"/>
      <c r="FE1221" s="241"/>
      <c r="FF1221" s="241"/>
      <c r="FG1221" s="241"/>
      <c r="FH1221" s="241"/>
      <c r="FI1221" s="241"/>
      <c r="FJ1221" s="241"/>
      <c r="FK1221" s="241"/>
      <c r="FL1221" s="241"/>
      <c r="FM1221" s="241"/>
      <c r="FN1221" s="241"/>
      <c r="FO1221" s="241"/>
      <c r="FP1221" s="241"/>
      <c r="FQ1221" s="241"/>
      <c r="FR1221" s="241"/>
      <c r="FS1221" s="241"/>
      <c r="FT1221" s="241"/>
      <c r="FU1221" s="241"/>
      <c r="FV1221" s="241"/>
      <c r="FW1221" s="241"/>
      <c r="FX1221" s="241"/>
      <c r="FY1221" s="241"/>
      <c r="FZ1221" s="241"/>
      <c r="GA1221" s="241"/>
      <c r="GB1221" s="241"/>
      <c r="GC1221" s="241"/>
      <c r="GD1221" s="241"/>
      <c r="GE1221" s="241"/>
      <c r="GF1221" s="241"/>
      <c r="GG1221" s="241"/>
      <c r="GH1221" s="241"/>
      <c r="GI1221" s="241"/>
      <c r="GJ1221" s="241"/>
      <c r="GK1221" s="241"/>
      <c r="GL1221" s="241"/>
      <c r="GM1221" s="241"/>
      <c r="GN1221" s="241"/>
      <c r="GO1221" s="241"/>
      <c r="GP1221" s="241"/>
      <c r="GQ1221" s="241"/>
      <c r="GR1221" s="241"/>
      <c r="GS1221" s="241"/>
      <c r="GT1221" s="241"/>
      <c r="GU1221" s="241"/>
      <c r="GV1221" s="241"/>
      <c r="GW1221" s="241"/>
      <c r="GX1221" s="241"/>
      <c r="GY1221" s="241"/>
      <c r="GZ1221" s="241"/>
      <c r="HA1221" s="241"/>
      <c r="HB1221" s="241"/>
      <c r="HC1221" s="241"/>
      <c r="HD1221" s="241"/>
      <c r="HE1221" s="241"/>
      <c r="HF1221" s="241"/>
      <c r="HG1221" s="241"/>
      <c r="HH1221" s="241"/>
      <c r="HI1221" s="241"/>
      <c r="HJ1221" s="241"/>
      <c r="HK1221" s="241"/>
      <c r="HL1221" s="241"/>
      <c r="HM1221" s="241"/>
      <c r="HN1221" s="241"/>
      <c r="HO1221" s="241"/>
    </row>
    <row r="1222" spans="1:223" s="250" customFormat="1" ht="27.6" customHeight="1" x14ac:dyDescent="0.35">
      <c r="A1222" s="241"/>
      <c r="B1222" s="242"/>
      <c r="C1222" s="242"/>
      <c r="D1222" s="242"/>
      <c r="E1222" s="243"/>
      <c r="F1222" s="244"/>
      <c r="G1222" s="245"/>
      <c r="H1222" s="245"/>
      <c r="I1222" s="245"/>
      <c r="J1222" s="242"/>
      <c r="K1222" s="242"/>
      <c r="L1222" s="246"/>
      <c r="M1222" s="246"/>
      <c r="N1222" s="247"/>
      <c r="O1222" s="247"/>
      <c r="P1222" s="248"/>
      <c r="Q1222" s="248"/>
      <c r="R1222" s="295"/>
      <c r="S1222" s="295"/>
      <c r="T1222" s="295"/>
      <c r="V1222" s="251"/>
      <c r="W1222" s="251"/>
      <c r="X1222" s="252"/>
      <c r="Y1222" s="253"/>
      <c r="Z1222" s="254"/>
      <c r="AA1222" s="254"/>
      <c r="AB1222" s="255"/>
      <c r="AC1222" s="255"/>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1"/>
      <c r="BD1222" s="241"/>
      <c r="BE1222" s="241"/>
      <c r="BF1222" s="241"/>
      <c r="BG1222" s="241"/>
      <c r="BH1222" s="241"/>
      <c r="BI1222" s="241"/>
      <c r="BJ1222" s="241"/>
      <c r="BK1222" s="241"/>
      <c r="BL1222" s="241"/>
      <c r="BM1222" s="241"/>
      <c r="BN1222" s="241"/>
      <c r="BO1222" s="241"/>
      <c r="BP1222" s="241"/>
      <c r="BQ1222" s="241"/>
      <c r="BR1222" s="241"/>
      <c r="BS1222" s="241"/>
      <c r="BT1222" s="241"/>
      <c r="BU1222" s="241"/>
      <c r="BV1222" s="241"/>
      <c r="BW1222" s="241"/>
      <c r="BX1222" s="241"/>
      <c r="BY1222" s="241"/>
      <c r="BZ1222" s="241"/>
      <c r="CA1222" s="241"/>
      <c r="CB1222" s="241"/>
      <c r="CC1222" s="241"/>
      <c r="CD1222" s="241"/>
      <c r="CE1222" s="241"/>
      <c r="CF1222" s="241"/>
      <c r="CG1222" s="241"/>
      <c r="CH1222" s="241"/>
      <c r="CI1222" s="241"/>
      <c r="CJ1222" s="241"/>
      <c r="CK1222" s="241"/>
      <c r="CL1222" s="241"/>
      <c r="CM1222" s="241"/>
      <c r="CN1222" s="241"/>
      <c r="CO1222" s="241"/>
      <c r="CP1222" s="241"/>
      <c r="CQ1222" s="241"/>
      <c r="CR1222" s="241"/>
      <c r="CS1222" s="241"/>
      <c r="CT1222" s="241"/>
      <c r="CU1222" s="241"/>
      <c r="CV1222" s="241"/>
      <c r="CW1222" s="241"/>
      <c r="CX1222" s="241"/>
      <c r="CY1222" s="241"/>
      <c r="CZ1222" s="241"/>
      <c r="DA1222" s="241"/>
      <c r="DB1222" s="241"/>
      <c r="DC1222" s="241"/>
      <c r="DD1222" s="241"/>
      <c r="DE1222" s="241"/>
      <c r="DF1222" s="241"/>
      <c r="DG1222" s="241"/>
      <c r="DH1222" s="241"/>
      <c r="DI1222" s="241"/>
      <c r="DJ1222" s="241"/>
      <c r="DK1222" s="241"/>
      <c r="DL1222" s="241"/>
      <c r="DM1222" s="241"/>
      <c r="DN1222" s="241"/>
      <c r="DO1222" s="241"/>
      <c r="DP1222" s="241"/>
      <c r="DQ1222" s="241"/>
      <c r="DR1222" s="241"/>
      <c r="DS1222" s="241"/>
      <c r="DT1222" s="241"/>
      <c r="DU1222" s="241"/>
      <c r="DV1222" s="241"/>
      <c r="DW1222" s="241"/>
      <c r="DX1222" s="241"/>
      <c r="DY1222" s="241"/>
      <c r="DZ1222" s="241"/>
      <c r="EA1222" s="241"/>
      <c r="EB1222" s="241"/>
      <c r="EC1222" s="241"/>
      <c r="ED1222" s="241"/>
      <c r="EE1222" s="241"/>
      <c r="EF1222" s="241"/>
      <c r="EG1222" s="241"/>
      <c r="EH1222" s="241"/>
      <c r="EI1222" s="241"/>
      <c r="EJ1222" s="241"/>
      <c r="EK1222" s="241"/>
      <c r="EL1222" s="241"/>
      <c r="EM1222" s="241"/>
      <c r="EN1222" s="241"/>
      <c r="EO1222" s="241"/>
      <c r="EP1222" s="241"/>
      <c r="EQ1222" s="241"/>
      <c r="ER1222" s="241"/>
      <c r="ES1222" s="241"/>
      <c r="ET1222" s="241"/>
      <c r="EU1222" s="241"/>
      <c r="EV1222" s="241"/>
      <c r="EW1222" s="241"/>
      <c r="EX1222" s="241"/>
      <c r="EY1222" s="241"/>
      <c r="EZ1222" s="241"/>
      <c r="FA1222" s="241"/>
      <c r="FB1222" s="241"/>
      <c r="FC1222" s="241"/>
      <c r="FD1222" s="241"/>
      <c r="FE1222" s="241"/>
      <c r="FF1222" s="241"/>
      <c r="FG1222" s="241"/>
      <c r="FH1222" s="241"/>
      <c r="FI1222" s="241"/>
      <c r="FJ1222" s="241"/>
      <c r="FK1222" s="241"/>
      <c r="FL1222" s="241"/>
      <c r="FM1222" s="241"/>
      <c r="FN1222" s="241"/>
      <c r="FO1222" s="241"/>
      <c r="FP1222" s="241"/>
      <c r="FQ1222" s="241"/>
      <c r="FR1222" s="241"/>
      <c r="FS1222" s="241"/>
      <c r="FT1222" s="241"/>
      <c r="FU1222" s="241"/>
      <c r="FV1222" s="241"/>
      <c r="FW1222" s="241"/>
      <c r="FX1222" s="241"/>
      <c r="FY1222" s="241"/>
      <c r="FZ1222" s="241"/>
      <c r="GA1222" s="241"/>
      <c r="GB1222" s="241"/>
      <c r="GC1222" s="241"/>
      <c r="GD1222" s="241"/>
      <c r="GE1222" s="241"/>
      <c r="GF1222" s="241"/>
      <c r="GG1222" s="241"/>
      <c r="GH1222" s="241"/>
      <c r="GI1222" s="241"/>
      <c r="GJ1222" s="241"/>
      <c r="GK1222" s="241"/>
      <c r="GL1222" s="241"/>
      <c r="GM1222" s="241"/>
      <c r="GN1222" s="241"/>
      <c r="GO1222" s="241"/>
      <c r="GP1222" s="241"/>
      <c r="GQ1222" s="241"/>
      <c r="GR1222" s="241"/>
      <c r="GS1222" s="241"/>
      <c r="GT1222" s="241"/>
      <c r="GU1222" s="241"/>
      <c r="GV1222" s="241"/>
      <c r="GW1222" s="241"/>
      <c r="GX1222" s="241"/>
      <c r="GY1222" s="241"/>
      <c r="GZ1222" s="241"/>
      <c r="HA1222" s="241"/>
      <c r="HB1222" s="241"/>
      <c r="HC1222" s="241"/>
      <c r="HD1222" s="241"/>
      <c r="HE1222" s="241"/>
      <c r="HF1222" s="241"/>
      <c r="HG1222" s="241"/>
      <c r="HH1222" s="241"/>
      <c r="HI1222" s="241"/>
      <c r="HJ1222" s="241"/>
      <c r="HK1222" s="241"/>
      <c r="HL1222" s="241"/>
      <c r="HM1222" s="241"/>
      <c r="HN1222" s="241"/>
      <c r="HO1222" s="241"/>
    </row>
    <row r="1223" spans="1:223" s="250" customFormat="1" ht="27.6" customHeight="1" x14ac:dyDescent="0.35">
      <c r="A1223" s="241"/>
      <c r="B1223" s="242"/>
      <c r="C1223" s="242"/>
      <c r="D1223" s="242"/>
      <c r="E1223" s="243"/>
      <c r="F1223" s="244"/>
      <c r="G1223" s="245"/>
      <c r="H1223" s="245"/>
      <c r="I1223" s="245"/>
      <c r="J1223" s="242"/>
      <c r="K1223" s="242"/>
      <c r="L1223" s="246"/>
      <c r="M1223" s="246"/>
      <c r="N1223" s="247"/>
      <c r="O1223" s="247"/>
      <c r="P1223" s="248"/>
      <c r="Q1223" s="248"/>
      <c r="R1223" s="295"/>
      <c r="S1223" s="295"/>
      <c r="T1223" s="295"/>
      <c r="V1223" s="251"/>
      <c r="W1223" s="251"/>
      <c r="X1223" s="252"/>
      <c r="Y1223" s="253"/>
      <c r="Z1223" s="254"/>
      <c r="AA1223" s="254"/>
      <c r="AB1223" s="255"/>
      <c r="AC1223" s="255"/>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1"/>
      <c r="BD1223" s="241"/>
      <c r="BE1223" s="241"/>
      <c r="BF1223" s="241"/>
      <c r="BG1223" s="241"/>
      <c r="BH1223" s="241"/>
      <c r="BI1223" s="241"/>
      <c r="BJ1223" s="241"/>
      <c r="BK1223" s="241"/>
      <c r="BL1223" s="241"/>
      <c r="BM1223" s="241"/>
      <c r="BN1223" s="241"/>
      <c r="BO1223" s="241"/>
      <c r="BP1223" s="241"/>
      <c r="BQ1223" s="241"/>
      <c r="BR1223" s="241"/>
      <c r="BS1223" s="241"/>
      <c r="BT1223" s="241"/>
      <c r="BU1223" s="241"/>
      <c r="BV1223" s="241"/>
      <c r="BW1223" s="241"/>
      <c r="BX1223" s="241"/>
      <c r="BY1223" s="241"/>
      <c r="BZ1223" s="241"/>
      <c r="CA1223" s="241"/>
      <c r="CB1223" s="241"/>
      <c r="CC1223" s="241"/>
      <c r="CD1223" s="241"/>
      <c r="CE1223" s="241"/>
      <c r="CF1223" s="241"/>
      <c r="CG1223" s="241"/>
      <c r="CH1223" s="241"/>
      <c r="CI1223" s="241"/>
      <c r="CJ1223" s="241"/>
      <c r="CK1223" s="241"/>
      <c r="CL1223" s="241"/>
      <c r="CM1223" s="241"/>
      <c r="CN1223" s="241"/>
      <c r="CO1223" s="241"/>
      <c r="CP1223" s="241"/>
      <c r="CQ1223" s="241"/>
      <c r="CR1223" s="241"/>
      <c r="CS1223" s="241"/>
      <c r="CT1223" s="241"/>
      <c r="CU1223" s="241"/>
      <c r="CV1223" s="241"/>
      <c r="CW1223" s="241"/>
      <c r="CX1223" s="241"/>
      <c r="CY1223" s="241"/>
      <c r="CZ1223" s="241"/>
      <c r="DA1223" s="241"/>
      <c r="DB1223" s="241"/>
      <c r="DC1223" s="241"/>
      <c r="DD1223" s="241"/>
      <c r="DE1223" s="241"/>
      <c r="DF1223" s="241"/>
      <c r="DG1223" s="241"/>
      <c r="DH1223" s="241"/>
      <c r="DI1223" s="241"/>
      <c r="DJ1223" s="241"/>
      <c r="DK1223" s="241"/>
      <c r="DL1223" s="241"/>
      <c r="DM1223" s="241"/>
      <c r="DN1223" s="241"/>
      <c r="DO1223" s="241"/>
      <c r="DP1223" s="241"/>
      <c r="DQ1223" s="241"/>
      <c r="DR1223" s="241"/>
      <c r="DS1223" s="241"/>
      <c r="DT1223" s="241"/>
      <c r="DU1223" s="241"/>
      <c r="DV1223" s="241"/>
      <c r="DW1223" s="241"/>
      <c r="DX1223" s="241"/>
      <c r="DY1223" s="241"/>
      <c r="DZ1223" s="241"/>
      <c r="EA1223" s="241"/>
      <c r="EB1223" s="241"/>
      <c r="EC1223" s="241"/>
      <c r="ED1223" s="241"/>
      <c r="EE1223" s="241"/>
      <c r="EF1223" s="241"/>
      <c r="EG1223" s="241"/>
      <c r="EH1223" s="241"/>
      <c r="EI1223" s="241"/>
      <c r="EJ1223" s="241"/>
      <c r="EK1223" s="241"/>
      <c r="EL1223" s="241"/>
      <c r="EM1223" s="241"/>
      <c r="EN1223" s="241"/>
      <c r="EO1223" s="241"/>
      <c r="EP1223" s="241"/>
      <c r="EQ1223" s="241"/>
      <c r="ER1223" s="241"/>
      <c r="ES1223" s="241"/>
      <c r="ET1223" s="241"/>
      <c r="EU1223" s="241"/>
      <c r="EV1223" s="241"/>
      <c r="EW1223" s="241"/>
      <c r="EX1223" s="241"/>
      <c r="EY1223" s="241"/>
      <c r="EZ1223" s="241"/>
      <c r="FA1223" s="241"/>
      <c r="FB1223" s="241"/>
      <c r="FC1223" s="241"/>
      <c r="FD1223" s="241"/>
      <c r="FE1223" s="241"/>
      <c r="FF1223" s="241"/>
      <c r="FG1223" s="241"/>
      <c r="FH1223" s="241"/>
      <c r="FI1223" s="241"/>
      <c r="FJ1223" s="241"/>
      <c r="FK1223" s="241"/>
      <c r="FL1223" s="241"/>
      <c r="FM1223" s="241"/>
      <c r="FN1223" s="241"/>
      <c r="FO1223" s="241"/>
      <c r="FP1223" s="241"/>
      <c r="FQ1223" s="241"/>
      <c r="FR1223" s="241"/>
      <c r="FS1223" s="241"/>
      <c r="FT1223" s="241"/>
      <c r="FU1223" s="241"/>
      <c r="FV1223" s="241"/>
      <c r="FW1223" s="241"/>
      <c r="FX1223" s="241"/>
      <c r="FY1223" s="241"/>
      <c r="FZ1223" s="241"/>
      <c r="GA1223" s="241"/>
      <c r="GB1223" s="241"/>
      <c r="GC1223" s="241"/>
      <c r="GD1223" s="241"/>
      <c r="GE1223" s="241"/>
      <c r="GF1223" s="241"/>
      <c r="GG1223" s="241"/>
      <c r="GH1223" s="241"/>
      <c r="GI1223" s="241"/>
      <c r="GJ1223" s="241"/>
      <c r="GK1223" s="241"/>
      <c r="GL1223" s="241"/>
      <c r="GM1223" s="241"/>
      <c r="GN1223" s="241"/>
      <c r="GO1223" s="241"/>
      <c r="GP1223" s="241"/>
      <c r="GQ1223" s="241"/>
      <c r="GR1223" s="241"/>
      <c r="GS1223" s="241"/>
      <c r="GT1223" s="241"/>
      <c r="GU1223" s="241"/>
      <c r="GV1223" s="241"/>
      <c r="GW1223" s="241"/>
      <c r="GX1223" s="241"/>
      <c r="GY1223" s="241"/>
      <c r="GZ1223" s="241"/>
      <c r="HA1223" s="241"/>
      <c r="HB1223" s="241"/>
      <c r="HC1223" s="241"/>
      <c r="HD1223" s="241"/>
      <c r="HE1223" s="241"/>
      <c r="HF1223" s="241"/>
      <c r="HG1223" s="241"/>
      <c r="HH1223" s="241"/>
      <c r="HI1223" s="241"/>
      <c r="HJ1223" s="241"/>
      <c r="HK1223" s="241"/>
      <c r="HL1223" s="241"/>
      <c r="HM1223" s="241"/>
      <c r="HN1223" s="241"/>
      <c r="HO1223" s="241"/>
    </row>
    <row r="1224" spans="1:223" s="250" customFormat="1" ht="27.6" customHeight="1" x14ac:dyDescent="0.35">
      <c r="A1224" s="241"/>
      <c r="B1224" s="242"/>
      <c r="C1224" s="242"/>
      <c r="D1224" s="242"/>
      <c r="E1224" s="243"/>
      <c r="F1224" s="244"/>
      <c r="G1224" s="245"/>
      <c r="H1224" s="245"/>
      <c r="I1224" s="245"/>
      <c r="J1224" s="242"/>
      <c r="K1224" s="242"/>
      <c r="L1224" s="246"/>
      <c r="M1224" s="246"/>
      <c r="N1224" s="247"/>
      <c r="O1224" s="247"/>
      <c r="P1224" s="248"/>
      <c r="Q1224" s="248"/>
      <c r="R1224" s="295"/>
      <c r="S1224" s="295"/>
      <c r="T1224" s="295"/>
      <c r="V1224" s="251"/>
      <c r="W1224" s="251"/>
      <c r="X1224" s="252"/>
      <c r="Y1224" s="253"/>
      <c r="Z1224" s="254"/>
      <c r="AA1224" s="254"/>
      <c r="AB1224" s="255"/>
      <c r="AC1224" s="255"/>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1"/>
      <c r="BD1224" s="241"/>
      <c r="BE1224" s="241"/>
      <c r="BF1224" s="241"/>
      <c r="BG1224" s="241"/>
      <c r="BH1224" s="241"/>
      <c r="BI1224" s="241"/>
      <c r="BJ1224" s="241"/>
      <c r="BK1224" s="241"/>
      <c r="BL1224" s="241"/>
      <c r="BM1224" s="241"/>
      <c r="BN1224" s="241"/>
      <c r="BO1224" s="241"/>
      <c r="BP1224" s="241"/>
      <c r="BQ1224" s="241"/>
      <c r="BR1224" s="241"/>
      <c r="BS1224" s="241"/>
      <c r="BT1224" s="241"/>
      <c r="BU1224" s="241"/>
      <c r="BV1224" s="241"/>
      <c r="BW1224" s="241"/>
      <c r="BX1224" s="241"/>
      <c r="BY1224" s="241"/>
      <c r="BZ1224" s="241"/>
      <c r="CA1224" s="241"/>
      <c r="CB1224" s="241"/>
      <c r="CC1224" s="241"/>
      <c r="CD1224" s="241"/>
      <c r="CE1224" s="241"/>
      <c r="CF1224" s="241"/>
      <c r="CG1224" s="241"/>
      <c r="CH1224" s="241"/>
      <c r="CI1224" s="241"/>
      <c r="CJ1224" s="241"/>
      <c r="CK1224" s="241"/>
      <c r="CL1224" s="241"/>
      <c r="CM1224" s="241"/>
      <c r="CN1224" s="241"/>
      <c r="CO1224" s="241"/>
      <c r="CP1224" s="241"/>
      <c r="CQ1224" s="241"/>
      <c r="CR1224" s="241"/>
      <c r="CS1224" s="241"/>
      <c r="CT1224" s="241"/>
      <c r="CU1224" s="241"/>
      <c r="CV1224" s="241"/>
      <c r="CW1224" s="241"/>
      <c r="CX1224" s="241"/>
      <c r="CY1224" s="241"/>
      <c r="CZ1224" s="241"/>
      <c r="DA1224" s="241"/>
      <c r="DB1224" s="241"/>
      <c r="DC1224" s="241"/>
      <c r="DD1224" s="241"/>
      <c r="DE1224" s="241"/>
      <c r="DF1224" s="241"/>
      <c r="DG1224" s="241"/>
      <c r="DH1224" s="241"/>
      <c r="DI1224" s="241"/>
      <c r="DJ1224" s="241"/>
      <c r="DK1224" s="241"/>
      <c r="DL1224" s="241"/>
      <c r="DM1224" s="241"/>
      <c r="DN1224" s="241"/>
      <c r="DO1224" s="241"/>
      <c r="DP1224" s="241"/>
      <c r="DQ1224" s="241"/>
      <c r="DR1224" s="241"/>
      <c r="DS1224" s="241"/>
      <c r="DT1224" s="241"/>
      <c r="DU1224" s="241"/>
      <c r="DV1224" s="241"/>
      <c r="DW1224" s="241"/>
      <c r="DX1224" s="241"/>
      <c r="DY1224" s="241"/>
      <c r="DZ1224" s="241"/>
      <c r="EA1224" s="241"/>
      <c r="EB1224" s="241"/>
      <c r="EC1224" s="241"/>
      <c r="ED1224" s="241"/>
      <c r="EE1224" s="241"/>
      <c r="EF1224" s="241"/>
      <c r="EG1224" s="241"/>
      <c r="EH1224" s="241"/>
      <c r="EI1224" s="241"/>
      <c r="EJ1224" s="241"/>
      <c r="EK1224" s="241"/>
      <c r="EL1224" s="241"/>
      <c r="EM1224" s="241"/>
      <c r="EN1224" s="241"/>
      <c r="EO1224" s="241"/>
      <c r="EP1224" s="241"/>
      <c r="EQ1224" s="241"/>
      <c r="ER1224" s="241"/>
      <c r="ES1224" s="241"/>
      <c r="ET1224" s="241"/>
      <c r="EU1224" s="241"/>
      <c r="EV1224" s="241"/>
      <c r="EW1224" s="241"/>
      <c r="EX1224" s="241"/>
      <c r="EY1224" s="241"/>
      <c r="EZ1224" s="241"/>
      <c r="FA1224" s="241"/>
      <c r="FB1224" s="241"/>
      <c r="FC1224" s="241"/>
      <c r="FD1224" s="241"/>
      <c r="FE1224" s="241"/>
      <c r="FF1224" s="241"/>
      <c r="FG1224" s="241"/>
      <c r="FH1224" s="241"/>
      <c r="FI1224" s="241"/>
      <c r="FJ1224" s="241"/>
      <c r="FK1224" s="241"/>
      <c r="FL1224" s="241"/>
      <c r="FM1224" s="241"/>
      <c r="FN1224" s="241"/>
      <c r="FO1224" s="241"/>
      <c r="FP1224" s="241"/>
      <c r="FQ1224" s="241"/>
      <c r="FR1224" s="241"/>
      <c r="FS1224" s="241"/>
      <c r="FT1224" s="241"/>
      <c r="FU1224" s="241"/>
      <c r="FV1224" s="241"/>
      <c r="FW1224" s="241"/>
      <c r="FX1224" s="241"/>
      <c r="FY1224" s="241"/>
      <c r="FZ1224" s="241"/>
      <c r="GA1224" s="241"/>
      <c r="GB1224" s="241"/>
      <c r="GC1224" s="241"/>
      <c r="GD1224" s="241"/>
      <c r="GE1224" s="241"/>
      <c r="GF1224" s="241"/>
      <c r="GG1224" s="241"/>
      <c r="GH1224" s="241"/>
      <c r="GI1224" s="241"/>
      <c r="GJ1224" s="241"/>
      <c r="GK1224" s="241"/>
      <c r="GL1224" s="241"/>
      <c r="GM1224" s="241"/>
      <c r="GN1224" s="241"/>
      <c r="GO1224" s="241"/>
      <c r="GP1224" s="241"/>
      <c r="GQ1224" s="241"/>
      <c r="GR1224" s="241"/>
      <c r="GS1224" s="241"/>
      <c r="GT1224" s="241"/>
      <c r="GU1224" s="241"/>
      <c r="GV1224" s="241"/>
      <c r="GW1224" s="241"/>
      <c r="GX1224" s="241"/>
      <c r="GY1224" s="241"/>
      <c r="GZ1224" s="241"/>
      <c r="HA1224" s="241"/>
      <c r="HB1224" s="241"/>
      <c r="HC1224" s="241"/>
      <c r="HD1224" s="241"/>
      <c r="HE1224" s="241"/>
      <c r="HF1224" s="241"/>
      <c r="HG1224" s="241"/>
      <c r="HH1224" s="241"/>
      <c r="HI1224" s="241"/>
      <c r="HJ1224" s="241"/>
      <c r="HK1224" s="241"/>
      <c r="HL1224" s="241"/>
      <c r="HM1224" s="241"/>
      <c r="HN1224" s="241"/>
      <c r="HO1224" s="241"/>
    </row>
    <row r="1225" spans="1:223" s="250" customFormat="1" ht="27.6" customHeight="1" x14ac:dyDescent="0.35">
      <c r="A1225" s="241"/>
      <c r="B1225" s="242"/>
      <c r="C1225" s="242"/>
      <c r="D1225" s="242"/>
      <c r="E1225" s="243"/>
      <c r="F1225" s="244"/>
      <c r="G1225" s="245"/>
      <c r="H1225" s="245"/>
      <c r="I1225" s="245"/>
      <c r="J1225" s="242"/>
      <c r="K1225" s="242"/>
      <c r="L1225" s="246"/>
      <c r="M1225" s="246"/>
      <c r="N1225" s="247"/>
      <c r="O1225" s="247"/>
      <c r="P1225" s="248"/>
      <c r="Q1225" s="248"/>
      <c r="R1225" s="295"/>
      <c r="S1225" s="295"/>
      <c r="T1225" s="295"/>
      <c r="V1225" s="251"/>
      <c r="W1225" s="251"/>
      <c r="X1225" s="252"/>
      <c r="Y1225" s="253"/>
      <c r="Z1225" s="254"/>
      <c r="AA1225" s="254"/>
      <c r="AB1225" s="255"/>
      <c r="AC1225" s="255"/>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1"/>
      <c r="BD1225" s="241"/>
      <c r="BE1225" s="241"/>
      <c r="BF1225" s="241"/>
      <c r="BG1225" s="241"/>
      <c r="BH1225" s="241"/>
      <c r="BI1225" s="241"/>
      <c r="BJ1225" s="241"/>
      <c r="BK1225" s="241"/>
      <c r="BL1225" s="241"/>
      <c r="BM1225" s="241"/>
      <c r="BN1225" s="241"/>
      <c r="BO1225" s="241"/>
      <c r="BP1225" s="241"/>
      <c r="BQ1225" s="241"/>
      <c r="BR1225" s="241"/>
      <c r="BS1225" s="241"/>
      <c r="BT1225" s="241"/>
      <c r="BU1225" s="241"/>
      <c r="BV1225" s="241"/>
      <c r="BW1225" s="241"/>
      <c r="BX1225" s="241"/>
      <c r="BY1225" s="241"/>
      <c r="BZ1225" s="241"/>
      <c r="CA1225" s="241"/>
      <c r="CB1225" s="241"/>
      <c r="CC1225" s="241"/>
      <c r="CD1225" s="241"/>
      <c r="CE1225" s="241"/>
      <c r="CF1225" s="241"/>
      <c r="CG1225" s="241"/>
      <c r="CH1225" s="241"/>
      <c r="CI1225" s="241"/>
      <c r="CJ1225" s="241"/>
      <c r="CK1225" s="241"/>
      <c r="CL1225" s="241"/>
      <c r="CM1225" s="241"/>
      <c r="CN1225" s="241"/>
      <c r="CO1225" s="241"/>
      <c r="CP1225" s="241"/>
      <c r="CQ1225" s="241"/>
      <c r="CR1225" s="241"/>
      <c r="CS1225" s="241"/>
      <c r="CT1225" s="241"/>
      <c r="CU1225" s="241"/>
      <c r="CV1225" s="241"/>
      <c r="CW1225" s="241"/>
      <c r="CX1225" s="241"/>
      <c r="CY1225" s="241"/>
      <c r="CZ1225" s="241"/>
      <c r="DA1225" s="241"/>
      <c r="DB1225" s="241"/>
      <c r="DC1225" s="241"/>
      <c r="DD1225" s="241"/>
      <c r="DE1225" s="241"/>
      <c r="DF1225" s="241"/>
      <c r="DG1225" s="241"/>
      <c r="DH1225" s="241"/>
      <c r="DI1225" s="241"/>
      <c r="DJ1225" s="241"/>
      <c r="DK1225" s="241"/>
      <c r="DL1225" s="241"/>
      <c r="DM1225" s="241"/>
      <c r="DN1225" s="241"/>
      <c r="DO1225" s="241"/>
      <c r="DP1225" s="241"/>
      <c r="DQ1225" s="241"/>
      <c r="DR1225" s="241"/>
      <c r="DS1225" s="241"/>
      <c r="DT1225" s="241"/>
      <c r="DU1225" s="241"/>
      <c r="DV1225" s="241"/>
      <c r="DW1225" s="241"/>
      <c r="DX1225" s="241"/>
      <c r="DY1225" s="241"/>
      <c r="DZ1225" s="241"/>
      <c r="EA1225" s="241"/>
      <c r="EB1225" s="241"/>
      <c r="EC1225" s="241"/>
      <c r="ED1225" s="241"/>
      <c r="EE1225" s="241"/>
      <c r="EF1225" s="241"/>
      <c r="EG1225" s="241"/>
      <c r="EH1225" s="241"/>
      <c r="EI1225" s="241"/>
      <c r="EJ1225" s="241"/>
      <c r="EK1225" s="241"/>
      <c r="EL1225" s="241"/>
      <c r="EM1225" s="241"/>
      <c r="EN1225" s="241"/>
      <c r="EO1225" s="241"/>
      <c r="EP1225" s="241"/>
      <c r="EQ1225" s="241"/>
      <c r="ER1225" s="241"/>
      <c r="ES1225" s="241"/>
      <c r="ET1225" s="241"/>
      <c r="EU1225" s="241"/>
      <c r="EV1225" s="241"/>
      <c r="EW1225" s="241"/>
      <c r="EX1225" s="241"/>
      <c r="EY1225" s="241"/>
      <c r="EZ1225" s="241"/>
      <c r="FA1225" s="241"/>
      <c r="FB1225" s="241"/>
      <c r="FC1225" s="241"/>
      <c r="FD1225" s="241"/>
      <c r="FE1225" s="241"/>
      <c r="FF1225" s="241"/>
      <c r="FG1225" s="241"/>
      <c r="FH1225" s="241"/>
      <c r="FI1225" s="241"/>
      <c r="FJ1225" s="241"/>
      <c r="FK1225" s="241"/>
      <c r="FL1225" s="241"/>
      <c r="FM1225" s="241"/>
      <c r="FN1225" s="241"/>
      <c r="FO1225" s="241"/>
      <c r="FP1225" s="241"/>
      <c r="FQ1225" s="241"/>
      <c r="FR1225" s="241"/>
      <c r="FS1225" s="241"/>
      <c r="FT1225" s="241"/>
      <c r="FU1225" s="241"/>
      <c r="FV1225" s="241"/>
      <c r="FW1225" s="241"/>
      <c r="FX1225" s="241"/>
      <c r="FY1225" s="241"/>
      <c r="FZ1225" s="241"/>
      <c r="GA1225" s="241"/>
      <c r="GB1225" s="241"/>
      <c r="GC1225" s="241"/>
      <c r="GD1225" s="241"/>
      <c r="GE1225" s="241"/>
      <c r="GF1225" s="241"/>
      <c r="GG1225" s="241"/>
      <c r="GH1225" s="241"/>
      <c r="GI1225" s="241"/>
      <c r="GJ1225" s="241"/>
      <c r="GK1225" s="241"/>
      <c r="GL1225" s="241"/>
      <c r="GM1225" s="241"/>
      <c r="GN1225" s="241"/>
      <c r="GO1225" s="241"/>
      <c r="GP1225" s="241"/>
      <c r="GQ1225" s="241"/>
      <c r="GR1225" s="241"/>
      <c r="GS1225" s="241"/>
      <c r="GT1225" s="241"/>
      <c r="GU1225" s="241"/>
      <c r="GV1225" s="241"/>
      <c r="GW1225" s="241"/>
      <c r="GX1225" s="241"/>
      <c r="GY1225" s="241"/>
      <c r="GZ1225" s="241"/>
      <c r="HA1225" s="241"/>
      <c r="HB1225" s="241"/>
      <c r="HC1225" s="241"/>
      <c r="HD1225" s="241"/>
      <c r="HE1225" s="241"/>
      <c r="HF1225" s="241"/>
      <c r="HG1225" s="241"/>
      <c r="HH1225" s="241"/>
      <c r="HI1225" s="241"/>
      <c r="HJ1225" s="241"/>
      <c r="HK1225" s="241"/>
      <c r="HL1225" s="241"/>
      <c r="HM1225" s="241"/>
      <c r="HN1225" s="241"/>
      <c r="HO1225" s="241"/>
    </row>
    <row r="1226" spans="1:223" s="250" customFormat="1" ht="27.6" customHeight="1" x14ac:dyDescent="0.35">
      <c r="A1226" s="241"/>
      <c r="B1226" s="242"/>
      <c r="C1226" s="242"/>
      <c r="D1226" s="242"/>
      <c r="E1226" s="243"/>
      <c r="F1226" s="244"/>
      <c r="G1226" s="245"/>
      <c r="H1226" s="245"/>
      <c r="I1226" s="245"/>
      <c r="J1226" s="242"/>
      <c r="K1226" s="242"/>
      <c r="L1226" s="246"/>
      <c r="M1226" s="246"/>
      <c r="N1226" s="247"/>
      <c r="O1226" s="247"/>
      <c r="P1226" s="248"/>
      <c r="Q1226" s="248"/>
      <c r="R1226" s="295"/>
      <c r="S1226" s="295"/>
      <c r="T1226" s="295"/>
      <c r="V1226" s="251"/>
      <c r="W1226" s="251"/>
      <c r="X1226" s="252"/>
      <c r="Y1226" s="253"/>
      <c r="Z1226" s="254"/>
      <c r="AA1226" s="254"/>
      <c r="AB1226" s="255"/>
      <c r="AC1226" s="255"/>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1"/>
      <c r="BD1226" s="241"/>
      <c r="BE1226" s="241"/>
      <c r="BF1226" s="241"/>
      <c r="BG1226" s="241"/>
      <c r="BH1226" s="241"/>
      <c r="BI1226" s="241"/>
      <c r="BJ1226" s="241"/>
      <c r="BK1226" s="241"/>
      <c r="BL1226" s="241"/>
      <c r="BM1226" s="241"/>
      <c r="BN1226" s="241"/>
      <c r="BO1226" s="241"/>
      <c r="BP1226" s="241"/>
      <c r="BQ1226" s="241"/>
      <c r="BR1226" s="241"/>
      <c r="BS1226" s="241"/>
      <c r="BT1226" s="241"/>
      <c r="BU1226" s="241"/>
      <c r="BV1226" s="241"/>
      <c r="BW1226" s="241"/>
      <c r="BX1226" s="241"/>
      <c r="BY1226" s="241"/>
      <c r="BZ1226" s="241"/>
      <c r="CA1226" s="241"/>
      <c r="CB1226" s="241"/>
      <c r="CC1226" s="241"/>
      <c r="CD1226" s="241"/>
      <c r="CE1226" s="241"/>
      <c r="CF1226" s="241"/>
      <c r="CG1226" s="241"/>
      <c r="CH1226" s="241"/>
      <c r="CI1226" s="241"/>
      <c r="CJ1226" s="241"/>
      <c r="CK1226" s="241"/>
      <c r="CL1226" s="241"/>
      <c r="CM1226" s="241"/>
      <c r="CN1226" s="241"/>
      <c r="CO1226" s="241"/>
      <c r="CP1226" s="241"/>
      <c r="CQ1226" s="241"/>
      <c r="CR1226" s="241"/>
      <c r="CS1226" s="241"/>
      <c r="CT1226" s="241"/>
      <c r="CU1226" s="241"/>
      <c r="CV1226" s="241"/>
      <c r="CW1226" s="241"/>
      <c r="CX1226" s="241"/>
      <c r="CY1226" s="241"/>
      <c r="CZ1226" s="241"/>
      <c r="DA1226" s="241"/>
      <c r="DB1226" s="241"/>
      <c r="DC1226" s="241"/>
      <c r="DD1226" s="241"/>
      <c r="DE1226" s="241"/>
      <c r="DF1226" s="241"/>
      <c r="DG1226" s="241"/>
      <c r="DH1226" s="241"/>
      <c r="DI1226" s="241"/>
      <c r="DJ1226" s="241"/>
      <c r="DK1226" s="241"/>
      <c r="DL1226" s="241"/>
      <c r="DM1226" s="241"/>
      <c r="DN1226" s="241"/>
      <c r="DO1226" s="241"/>
      <c r="DP1226" s="241"/>
      <c r="DQ1226" s="241"/>
      <c r="DR1226" s="241"/>
      <c r="DS1226" s="241"/>
      <c r="DT1226" s="241"/>
      <c r="DU1226" s="241"/>
      <c r="DV1226" s="241"/>
      <c r="DW1226" s="241"/>
      <c r="DX1226" s="241"/>
      <c r="DY1226" s="241"/>
      <c r="DZ1226" s="241"/>
      <c r="EA1226" s="241"/>
      <c r="EB1226" s="241"/>
      <c r="EC1226" s="241"/>
      <c r="ED1226" s="241"/>
      <c r="EE1226" s="241"/>
      <c r="EF1226" s="241"/>
      <c r="EG1226" s="241"/>
      <c r="EH1226" s="241"/>
      <c r="EI1226" s="241"/>
      <c r="EJ1226" s="241"/>
      <c r="EK1226" s="241"/>
      <c r="EL1226" s="241"/>
      <c r="EM1226" s="241"/>
      <c r="EN1226" s="241"/>
      <c r="EO1226" s="241"/>
      <c r="EP1226" s="241"/>
      <c r="EQ1226" s="241"/>
      <c r="ER1226" s="241"/>
      <c r="ES1226" s="241"/>
      <c r="ET1226" s="241"/>
      <c r="EU1226" s="241"/>
      <c r="EV1226" s="241"/>
      <c r="EW1226" s="241"/>
      <c r="EX1226" s="241"/>
      <c r="EY1226" s="241"/>
      <c r="EZ1226" s="241"/>
      <c r="FA1226" s="241"/>
      <c r="FB1226" s="241"/>
      <c r="FC1226" s="241"/>
      <c r="FD1226" s="241"/>
      <c r="FE1226" s="241"/>
      <c r="FF1226" s="241"/>
      <c r="FG1226" s="241"/>
      <c r="FH1226" s="241"/>
      <c r="FI1226" s="241"/>
      <c r="FJ1226" s="241"/>
      <c r="FK1226" s="241"/>
      <c r="FL1226" s="241"/>
      <c r="FM1226" s="241"/>
      <c r="FN1226" s="241"/>
      <c r="FO1226" s="241"/>
      <c r="FP1226" s="241"/>
      <c r="FQ1226" s="241"/>
      <c r="FR1226" s="241"/>
      <c r="FS1226" s="241"/>
      <c r="FT1226" s="241"/>
      <c r="FU1226" s="241"/>
      <c r="FV1226" s="241"/>
      <c r="FW1226" s="241"/>
      <c r="FX1226" s="241"/>
      <c r="FY1226" s="241"/>
      <c r="FZ1226" s="241"/>
      <c r="GA1226" s="241"/>
      <c r="GB1226" s="241"/>
      <c r="GC1226" s="241"/>
      <c r="GD1226" s="241"/>
      <c r="GE1226" s="241"/>
      <c r="GF1226" s="241"/>
      <c r="GG1226" s="241"/>
      <c r="GH1226" s="241"/>
      <c r="GI1226" s="241"/>
      <c r="GJ1226" s="241"/>
      <c r="GK1226" s="241"/>
      <c r="GL1226" s="241"/>
      <c r="GM1226" s="241"/>
      <c r="GN1226" s="241"/>
      <c r="GO1226" s="241"/>
      <c r="GP1226" s="241"/>
      <c r="GQ1226" s="241"/>
      <c r="GR1226" s="241"/>
      <c r="GS1226" s="241"/>
      <c r="GT1226" s="241"/>
      <c r="GU1226" s="241"/>
      <c r="GV1226" s="241"/>
      <c r="GW1226" s="241"/>
      <c r="GX1226" s="241"/>
      <c r="GY1226" s="241"/>
      <c r="GZ1226" s="241"/>
      <c r="HA1226" s="241"/>
      <c r="HB1226" s="241"/>
      <c r="HC1226" s="241"/>
      <c r="HD1226" s="241"/>
      <c r="HE1226" s="241"/>
      <c r="HF1226" s="241"/>
      <c r="HG1226" s="241"/>
      <c r="HH1226" s="241"/>
      <c r="HI1226" s="241"/>
      <c r="HJ1226" s="241"/>
      <c r="HK1226" s="241"/>
      <c r="HL1226" s="241"/>
      <c r="HM1226" s="241"/>
      <c r="HN1226" s="241"/>
      <c r="HO1226" s="241"/>
    </row>
    <row r="1227" spans="1:223" s="250" customFormat="1" ht="27.6" customHeight="1" x14ac:dyDescent="0.35">
      <c r="A1227" s="241"/>
      <c r="B1227" s="242"/>
      <c r="C1227" s="242"/>
      <c r="D1227" s="242"/>
      <c r="E1227" s="243"/>
      <c r="F1227" s="244"/>
      <c r="G1227" s="245"/>
      <c r="H1227" s="245"/>
      <c r="I1227" s="245"/>
      <c r="J1227" s="242"/>
      <c r="K1227" s="242"/>
      <c r="L1227" s="246"/>
      <c r="M1227" s="246"/>
      <c r="N1227" s="247"/>
      <c r="O1227" s="247"/>
      <c r="P1227" s="248"/>
      <c r="Q1227" s="248"/>
      <c r="R1227" s="295"/>
      <c r="S1227" s="295"/>
      <c r="T1227" s="295"/>
      <c r="V1227" s="251"/>
      <c r="W1227" s="251"/>
      <c r="X1227" s="252"/>
      <c r="Y1227" s="253"/>
      <c r="Z1227" s="254"/>
      <c r="AA1227" s="254"/>
      <c r="AB1227" s="255"/>
      <c r="AC1227" s="255"/>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1"/>
      <c r="BD1227" s="241"/>
      <c r="BE1227" s="241"/>
      <c r="BF1227" s="241"/>
      <c r="BG1227" s="241"/>
      <c r="BH1227" s="241"/>
      <c r="BI1227" s="241"/>
      <c r="BJ1227" s="241"/>
      <c r="BK1227" s="241"/>
      <c r="BL1227" s="241"/>
      <c r="BM1227" s="241"/>
      <c r="BN1227" s="241"/>
      <c r="BO1227" s="241"/>
      <c r="BP1227" s="241"/>
      <c r="BQ1227" s="241"/>
      <c r="BR1227" s="241"/>
      <c r="BS1227" s="241"/>
      <c r="BT1227" s="241"/>
      <c r="BU1227" s="241"/>
      <c r="BV1227" s="241"/>
      <c r="BW1227" s="241"/>
      <c r="BX1227" s="241"/>
      <c r="BY1227" s="241"/>
      <c r="BZ1227" s="241"/>
      <c r="CA1227" s="241"/>
      <c r="CB1227" s="241"/>
      <c r="CC1227" s="241"/>
      <c r="CD1227" s="241"/>
      <c r="CE1227" s="241"/>
      <c r="CF1227" s="241"/>
      <c r="CG1227" s="241"/>
      <c r="CH1227" s="241"/>
      <c r="CI1227" s="241"/>
      <c r="CJ1227" s="241"/>
      <c r="CK1227" s="241"/>
      <c r="CL1227" s="241"/>
      <c r="CM1227" s="241"/>
      <c r="CN1227" s="241"/>
      <c r="CO1227" s="241"/>
      <c r="CP1227" s="241"/>
      <c r="CQ1227" s="241"/>
      <c r="CR1227" s="241"/>
      <c r="CS1227" s="241"/>
      <c r="CT1227" s="241"/>
      <c r="CU1227" s="241"/>
      <c r="CV1227" s="241"/>
      <c r="CW1227" s="241"/>
      <c r="CX1227" s="241"/>
      <c r="CY1227" s="241"/>
      <c r="CZ1227" s="241"/>
      <c r="DA1227" s="241"/>
      <c r="DB1227" s="241"/>
      <c r="DC1227" s="241"/>
      <c r="DD1227" s="241"/>
      <c r="DE1227" s="241"/>
      <c r="DF1227" s="241"/>
      <c r="DG1227" s="241"/>
      <c r="DH1227" s="241"/>
      <c r="DI1227" s="241"/>
      <c r="DJ1227" s="241"/>
      <c r="DK1227" s="241"/>
      <c r="DL1227" s="241"/>
      <c r="DM1227" s="241"/>
      <c r="DN1227" s="241"/>
      <c r="DO1227" s="241"/>
      <c r="DP1227" s="241"/>
      <c r="DQ1227" s="241"/>
      <c r="DR1227" s="241"/>
      <c r="DS1227" s="241"/>
      <c r="DT1227" s="241"/>
      <c r="DU1227" s="241"/>
      <c r="DV1227" s="241"/>
      <c r="DW1227" s="241"/>
      <c r="DX1227" s="241"/>
      <c r="DY1227" s="241"/>
      <c r="DZ1227" s="241"/>
      <c r="EA1227" s="241"/>
      <c r="EB1227" s="241"/>
      <c r="EC1227" s="241"/>
      <c r="ED1227" s="241"/>
      <c r="EE1227" s="241"/>
      <c r="EF1227" s="241"/>
      <c r="EG1227" s="241"/>
      <c r="EH1227" s="241"/>
      <c r="EI1227" s="241"/>
      <c r="EJ1227" s="241"/>
      <c r="EK1227" s="241"/>
      <c r="EL1227" s="241"/>
      <c r="EM1227" s="241"/>
      <c r="EN1227" s="241"/>
      <c r="EO1227" s="241"/>
      <c r="EP1227" s="241"/>
      <c r="EQ1227" s="241"/>
      <c r="ER1227" s="241"/>
      <c r="ES1227" s="241"/>
      <c r="ET1227" s="241"/>
      <c r="EU1227" s="241"/>
      <c r="EV1227" s="241"/>
      <c r="EW1227" s="241"/>
      <c r="EX1227" s="241"/>
      <c r="EY1227" s="241"/>
      <c r="EZ1227" s="241"/>
      <c r="FA1227" s="241"/>
      <c r="FB1227" s="241"/>
      <c r="FC1227" s="241"/>
      <c r="FD1227" s="241"/>
      <c r="FE1227" s="241"/>
      <c r="FF1227" s="241"/>
      <c r="FG1227" s="241"/>
      <c r="FH1227" s="241"/>
      <c r="FI1227" s="241"/>
      <c r="FJ1227" s="241"/>
      <c r="FK1227" s="241"/>
      <c r="FL1227" s="241"/>
      <c r="FM1227" s="241"/>
      <c r="FN1227" s="241"/>
      <c r="FO1227" s="241"/>
      <c r="FP1227" s="241"/>
      <c r="FQ1227" s="241"/>
      <c r="FR1227" s="241"/>
      <c r="FS1227" s="241"/>
      <c r="FT1227" s="241"/>
      <c r="FU1227" s="241"/>
      <c r="FV1227" s="241"/>
      <c r="FW1227" s="241"/>
      <c r="FX1227" s="241"/>
      <c r="FY1227" s="241"/>
      <c r="FZ1227" s="241"/>
      <c r="GA1227" s="241"/>
      <c r="GB1227" s="241"/>
      <c r="GC1227" s="241"/>
      <c r="GD1227" s="241"/>
      <c r="GE1227" s="241"/>
      <c r="GF1227" s="241"/>
      <c r="GG1227" s="241"/>
      <c r="GH1227" s="241"/>
      <c r="GI1227" s="241"/>
      <c r="GJ1227" s="241"/>
      <c r="GK1227" s="241"/>
      <c r="GL1227" s="241"/>
      <c r="GM1227" s="241"/>
      <c r="GN1227" s="241"/>
      <c r="GO1227" s="241"/>
      <c r="GP1227" s="241"/>
      <c r="GQ1227" s="241"/>
      <c r="GR1227" s="241"/>
      <c r="GS1227" s="241"/>
      <c r="GT1227" s="241"/>
      <c r="GU1227" s="241"/>
      <c r="GV1227" s="241"/>
      <c r="GW1227" s="241"/>
      <c r="GX1227" s="241"/>
      <c r="GY1227" s="241"/>
      <c r="GZ1227" s="241"/>
      <c r="HA1227" s="241"/>
      <c r="HB1227" s="241"/>
      <c r="HC1227" s="241"/>
      <c r="HD1227" s="241"/>
      <c r="HE1227" s="241"/>
      <c r="HF1227" s="241"/>
      <c r="HG1227" s="241"/>
      <c r="HH1227" s="241"/>
      <c r="HI1227" s="241"/>
      <c r="HJ1227" s="241"/>
      <c r="HK1227" s="241"/>
      <c r="HL1227" s="241"/>
      <c r="HM1227" s="241"/>
      <c r="HN1227" s="241"/>
      <c r="HO1227" s="241"/>
    </row>
    <row r="1228" spans="1:223" s="250" customFormat="1" ht="27.6" customHeight="1" x14ac:dyDescent="0.35">
      <c r="A1228" s="241"/>
      <c r="B1228" s="242"/>
      <c r="C1228" s="242"/>
      <c r="D1228" s="242"/>
      <c r="E1228" s="243"/>
      <c r="F1228" s="244"/>
      <c r="G1228" s="245"/>
      <c r="H1228" s="245"/>
      <c r="I1228" s="245"/>
      <c r="J1228" s="242"/>
      <c r="K1228" s="242"/>
      <c r="L1228" s="246"/>
      <c r="M1228" s="246"/>
      <c r="N1228" s="247"/>
      <c r="O1228" s="247"/>
      <c r="P1228" s="248"/>
      <c r="Q1228" s="248"/>
      <c r="R1228" s="295"/>
      <c r="S1228" s="295"/>
      <c r="T1228" s="295"/>
      <c r="V1228" s="251"/>
      <c r="W1228" s="251"/>
      <c r="X1228" s="252"/>
      <c r="Y1228" s="253"/>
      <c r="Z1228" s="254"/>
      <c r="AA1228" s="254"/>
      <c r="AB1228" s="255"/>
      <c r="AC1228" s="255"/>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1"/>
      <c r="BD1228" s="241"/>
      <c r="BE1228" s="241"/>
      <c r="BF1228" s="241"/>
      <c r="BG1228" s="241"/>
      <c r="BH1228" s="241"/>
      <c r="BI1228" s="241"/>
      <c r="BJ1228" s="241"/>
      <c r="BK1228" s="241"/>
      <c r="BL1228" s="241"/>
      <c r="BM1228" s="241"/>
      <c r="BN1228" s="241"/>
      <c r="BO1228" s="241"/>
      <c r="BP1228" s="241"/>
      <c r="BQ1228" s="241"/>
      <c r="BR1228" s="241"/>
      <c r="BS1228" s="241"/>
      <c r="BT1228" s="241"/>
      <c r="BU1228" s="241"/>
      <c r="BV1228" s="241"/>
      <c r="BW1228" s="241"/>
      <c r="BX1228" s="241"/>
      <c r="BY1228" s="241"/>
      <c r="BZ1228" s="241"/>
      <c r="CA1228" s="241"/>
      <c r="CB1228" s="241"/>
      <c r="CC1228" s="241"/>
      <c r="CD1228" s="241"/>
      <c r="CE1228" s="241"/>
      <c r="CF1228" s="241"/>
      <c r="CG1228" s="241"/>
      <c r="CH1228" s="241"/>
      <c r="CI1228" s="241"/>
      <c r="CJ1228" s="241"/>
      <c r="CK1228" s="241"/>
      <c r="CL1228" s="241"/>
      <c r="CM1228" s="241"/>
      <c r="CN1228" s="241"/>
      <c r="CO1228" s="241"/>
      <c r="CP1228" s="241"/>
      <c r="CQ1228" s="241"/>
      <c r="CR1228" s="241"/>
      <c r="CS1228" s="241"/>
      <c r="CT1228" s="241"/>
      <c r="CU1228" s="241"/>
      <c r="CV1228" s="241"/>
      <c r="CW1228" s="241"/>
      <c r="CX1228" s="241"/>
      <c r="CY1228" s="241"/>
      <c r="CZ1228" s="241"/>
      <c r="DA1228" s="241"/>
      <c r="DB1228" s="241"/>
      <c r="DC1228" s="241"/>
      <c r="DD1228" s="241"/>
      <c r="DE1228" s="241"/>
      <c r="DF1228" s="241"/>
      <c r="DG1228" s="241"/>
      <c r="DH1228" s="241"/>
      <c r="DI1228" s="241"/>
      <c r="DJ1228" s="241"/>
      <c r="DK1228" s="241"/>
      <c r="DL1228" s="241"/>
      <c r="DM1228" s="241"/>
      <c r="DN1228" s="241"/>
      <c r="DO1228" s="241"/>
      <c r="DP1228" s="241"/>
      <c r="DQ1228" s="241"/>
      <c r="DR1228" s="241"/>
      <c r="DS1228" s="241"/>
      <c r="DT1228" s="241"/>
      <c r="DU1228" s="241"/>
      <c r="DV1228" s="241"/>
      <c r="DW1228" s="241"/>
      <c r="DX1228" s="241"/>
      <c r="DY1228" s="241"/>
      <c r="DZ1228" s="241"/>
      <c r="EA1228" s="241"/>
      <c r="EB1228" s="241"/>
      <c r="EC1228" s="241"/>
      <c r="ED1228" s="241"/>
      <c r="EE1228" s="241"/>
      <c r="EF1228" s="241"/>
      <c r="EG1228" s="241"/>
      <c r="EH1228" s="241"/>
      <c r="EI1228" s="241"/>
      <c r="EJ1228" s="241"/>
      <c r="EK1228" s="241"/>
      <c r="EL1228" s="241"/>
      <c r="EM1228" s="241"/>
      <c r="EN1228" s="241"/>
      <c r="EO1228" s="241"/>
      <c r="EP1228" s="241"/>
      <c r="EQ1228" s="241"/>
      <c r="ER1228" s="241"/>
      <c r="ES1228" s="241"/>
      <c r="ET1228" s="241"/>
      <c r="EU1228" s="241"/>
      <c r="EV1228" s="241"/>
      <c r="EW1228" s="241"/>
      <c r="EX1228" s="241"/>
      <c r="EY1228" s="241"/>
      <c r="EZ1228" s="241"/>
      <c r="FA1228" s="241"/>
      <c r="FB1228" s="241"/>
      <c r="FC1228" s="241"/>
      <c r="FD1228" s="241"/>
      <c r="FE1228" s="241"/>
      <c r="FF1228" s="241"/>
      <c r="FG1228" s="241"/>
      <c r="FH1228" s="241"/>
      <c r="FI1228" s="241"/>
      <c r="FJ1228" s="241"/>
      <c r="FK1228" s="241"/>
      <c r="FL1228" s="241"/>
      <c r="FM1228" s="241"/>
      <c r="FN1228" s="241"/>
      <c r="FO1228" s="241"/>
      <c r="FP1228" s="241"/>
      <c r="FQ1228" s="241"/>
      <c r="FR1228" s="241"/>
      <c r="FS1228" s="241"/>
      <c r="FT1228" s="241"/>
      <c r="FU1228" s="241"/>
      <c r="FV1228" s="241"/>
      <c r="FW1228" s="241"/>
      <c r="FX1228" s="241"/>
      <c r="FY1228" s="241"/>
      <c r="FZ1228" s="241"/>
      <c r="GA1228" s="241"/>
      <c r="GB1228" s="241"/>
      <c r="GC1228" s="241"/>
      <c r="GD1228" s="241"/>
      <c r="GE1228" s="241"/>
      <c r="GF1228" s="241"/>
      <c r="GG1228" s="241"/>
      <c r="GH1228" s="241"/>
      <c r="GI1228" s="241"/>
      <c r="GJ1228" s="241"/>
      <c r="GK1228" s="241"/>
      <c r="GL1228" s="241"/>
      <c r="GM1228" s="241"/>
      <c r="GN1228" s="241"/>
      <c r="GO1228" s="241"/>
      <c r="GP1228" s="241"/>
      <c r="GQ1228" s="241"/>
      <c r="GR1228" s="241"/>
      <c r="GS1228" s="241"/>
      <c r="GT1228" s="241"/>
      <c r="GU1228" s="241"/>
      <c r="GV1228" s="241"/>
      <c r="GW1228" s="241"/>
      <c r="GX1228" s="241"/>
      <c r="GY1228" s="241"/>
      <c r="GZ1228" s="241"/>
      <c r="HA1228" s="241"/>
      <c r="HB1228" s="241"/>
      <c r="HC1228" s="241"/>
      <c r="HD1228" s="241"/>
      <c r="HE1228" s="241"/>
      <c r="HF1228" s="241"/>
      <c r="HG1228" s="241"/>
      <c r="HH1228" s="241"/>
      <c r="HI1228" s="241"/>
      <c r="HJ1228" s="241"/>
      <c r="HK1228" s="241"/>
      <c r="HL1228" s="241"/>
      <c r="HM1228" s="241"/>
      <c r="HN1228" s="241"/>
      <c r="HO1228" s="241"/>
    </row>
    <row r="1229" spans="1:223" s="250" customFormat="1" ht="27.6" customHeight="1" x14ac:dyDescent="0.35">
      <c r="A1229" s="241"/>
      <c r="B1229" s="242"/>
      <c r="C1229" s="242"/>
      <c r="D1229" s="242"/>
      <c r="E1229" s="243"/>
      <c r="F1229" s="244"/>
      <c r="G1229" s="245"/>
      <c r="H1229" s="245"/>
      <c r="I1229" s="245"/>
      <c r="J1229" s="242"/>
      <c r="K1229" s="242"/>
      <c r="L1229" s="246"/>
      <c r="M1229" s="246"/>
      <c r="N1229" s="247"/>
      <c r="O1229" s="247"/>
      <c r="P1229" s="248"/>
      <c r="Q1229" s="248"/>
      <c r="R1229" s="295"/>
      <c r="S1229" s="295"/>
      <c r="T1229" s="295"/>
      <c r="V1229" s="251"/>
      <c r="W1229" s="251"/>
      <c r="X1229" s="252"/>
      <c r="Y1229" s="253"/>
      <c r="Z1229" s="254"/>
      <c r="AA1229" s="254"/>
      <c r="AB1229" s="255"/>
      <c r="AC1229" s="255"/>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1"/>
      <c r="BD1229" s="241"/>
      <c r="BE1229" s="241"/>
      <c r="BF1229" s="241"/>
      <c r="BG1229" s="241"/>
      <c r="BH1229" s="241"/>
      <c r="BI1229" s="241"/>
      <c r="BJ1229" s="241"/>
      <c r="BK1229" s="241"/>
      <c r="BL1229" s="241"/>
      <c r="BM1229" s="241"/>
      <c r="BN1229" s="241"/>
      <c r="BO1229" s="241"/>
      <c r="BP1229" s="241"/>
      <c r="BQ1229" s="241"/>
      <c r="BR1229" s="241"/>
      <c r="BS1229" s="241"/>
      <c r="BT1229" s="241"/>
      <c r="BU1229" s="241"/>
      <c r="BV1229" s="241"/>
      <c r="BW1229" s="241"/>
      <c r="BX1229" s="241"/>
      <c r="BY1229" s="241"/>
      <c r="BZ1229" s="241"/>
      <c r="CA1229" s="241"/>
      <c r="CB1229" s="241"/>
      <c r="CC1229" s="241"/>
      <c r="CD1229" s="241"/>
      <c r="CE1229" s="241"/>
      <c r="CF1229" s="241"/>
      <c r="CG1229" s="241"/>
      <c r="CH1229" s="241"/>
      <c r="CI1229" s="241"/>
      <c r="CJ1229" s="241"/>
      <c r="CK1229" s="241"/>
      <c r="CL1229" s="241"/>
      <c r="CM1229" s="241"/>
      <c r="CN1229" s="241"/>
      <c r="CO1229" s="241"/>
      <c r="CP1229" s="241"/>
      <c r="CQ1229" s="241"/>
      <c r="CR1229" s="241"/>
      <c r="CS1229" s="241"/>
      <c r="CT1229" s="241"/>
      <c r="CU1229" s="241"/>
      <c r="CV1229" s="241"/>
      <c r="CW1229" s="241"/>
      <c r="CX1229" s="241"/>
      <c r="CY1229" s="241"/>
      <c r="CZ1229" s="241"/>
      <c r="DA1229" s="241"/>
      <c r="DB1229" s="241"/>
      <c r="DC1229" s="241"/>
      <c r="DD1229" s="241"/>
      <c r="DE1229" s="241"/>
      <c r="DF1229" s="241"/>
      <c r="DG1229" s="241"/>
      <c r="DH1229" s="241"/>
      <c r="DI1229" s="241"/>
      <c r="DJ1229" s="241"/>
      <c r="DK1229" s="241"/>
      <c r="DL1229" s="241"/>
      <c r="DM1229" s="241"/>
      <c r="DN1229" s="241"/>
      <c r="DO1229" s="241"/>
      <c r="DP1229" s="241"/>
      <c r="DQ1229" s="241"/>
      <c r="DR1229" s="241"/>
      <c r="DS1229" s="241"/>
      <c r="DT1229" s="241"/>
      <c r="DU1229" s="241"/>
      <c r="DV1229" s="241"/>
      <c r="DW1229" s="241"/>
      <c r="DX1229" s="241"/>
      <c r="DY1229" s="241"/>
      <c r="DZ1229" s="241"/>
      <c r="EA1229" s="241"/>
      <c r="EB1229" s="241"/>
      <c r="EC1229" s="241"/>
      <c r="ED1229" s="241"/>
      <c r="EE1229" s="241"/>
      <c r="EF1229" s="241"/>
      <c r="EG1229" s="241"/>
      <c r="EH1229" s="241"/>
      <c r="EI1229" s="241"/>
      <c r="EJ1229" s="241"/>
      <c r="EK1229" s="241"/>
      <c r="EL1229" s="241"/>
      <c r="EM1229" s="241"/>
      <c r="EN1229" s="241"/>
      <c r="EO1229" s="241"/>
      <c r="EP1229" s="241"/>
      <c r="EQ1229" s="241"/>
      <c r="ER1229" s="241"/>
      <c r="ES1229" s="241"/>
      <c r="ET1229" s="241"/>
      <c r="EU1229" s="241"/>
      <c r="EV1229" s="241"/>
      <c r="EW1229" s="241"/>
      <c r="EX1229" s="241"/>
      <c r="EY1229" s="241"/>
      <c r="EZ1229" s="241"/>
      <c r="FA1229" s="241"/>
      <c r="FB1229" s="241"/>
      <c r="FC1229" s="241"/>
      <c r="FD1229" s="241"/>
      <c r="FE1229" s="241"/>
      <c r="FF1229" s="241"/>
      <c r="FG1229" s="241"/>
      <c r="FH1229" s="241"/>
      <c r="FI1229" s="241"/>
      <c r="FJ1229" s="241"/>
      <c r="FK1229" s="241"/>
      <c r="FL1229" s="241"/>
      <c r="FM1229" s="241"/>
      <c r="FN1229" s="241"/>
      <c r="FO1229" s="241"/>
      <c r="FP1229" s="241"/>
      <c r="FQ1229" s="241"/>
      <c r="FR1229" s="241"/>
      <c r="FS1229" s="241"/>
      <c r="FT1229" s="241"/>
      <c r="FU1229" s="241"/>
      <c r="FV1229" s="241"/>
      <c r="FW1229" s="241"/>
      <c r="FX1229" s="241"/>
      <c r="FY1229" s="241"/>
      <c r="FZ1229" s="241"/>
      <c r="GA1229" s="241"/>
      <c r="GB1229" s="241"/>
      <c r="GC1229" s="241"/>
      <c r="GD1229" s="241"/>
      <c r="GE1229" s="241"/>
      <c r="GF1229" s="241"/>
      <c r="GG1229" s="241"/>
      <c r="GH1229" s="241"/>
      <c r="GI1229" s="241"/>
      <c r="GJ1229" s="241"/>
      <c r="GK1229" s="241"/>
      <c r="GL1229" s="241"/>
      <c r="GM1229" s="241"/>
      <c r="GN1229" s="241"/>
      <c r="GO1229" s="241"/>
      <c r="GP1229" s="241"/>
      <c r="GQ1229" s="241"/>
      <c r="GR1229" s="241"/>
      <c r="GS1229" s="241"/>
      <c r="GT1229" s="241"/>
      <c r="GU1229" s="241"/>
      <c r="GV1229" s="241"/>
      <c r="GW1229" s="241"/>
      <c r="GX1229" s="241"/>
      <c r="GY1229" s="241"/>
      <c r="GZ1229" s="241"/>
      <c r="HA1229" s="241"/>
      <c r="HB1229" s="241"/>
      <c r="HC1229" s="241"/>
      <c r="HD1229" s="241"/>
      <c r="HE1229" s="241"/>
      <c r="HF1229" s="241"/>
      <c r="HG1229" s="241"/>
      <c r="HH1229" s="241"/>
      <c r="HI1229" s="241"/>
      <c r="HJ1229" s="241"/>
      <c r="HK1229" s="241"/>
      <c r="HL1229" s="241"/>
      <c r="HM1229" s="241"/>
      <c r="HN1229" s="241"/>
      <c r="HO1229" s="241"/>
    </row>
    <row r="1230" spans="1:223" s="250" customFormat="1" ht="27.6" customHeight="1" x14ac:dyDescent="0.35">
      <c r="A1230" s="241"/>
      <c r="B1230" s="242"/>
      <c r="C1230" s="242"/>
      <c r="D1230" s="242"/>
      <c r="E1230" s="243"/>
      <c r="F1230" s="244"/>
      <c r="G1230" s="245"/>
      <c r="H1230" s="245"/>
      <c r="I1230" s="245"/>
      <c r="J1230" s="242"/>
      <c r="K1230" s="242"/>
      <c r="L1230" s="246"/>
      <c r="M1230" s="246"/>
      <c r="N1230" s="247"/>
      <c r="O1230" s="247"/>
      <c r="P1230" s="248"/>
      <c r="Q1230" s="248"/>
      <c r="R1230" s="295"/>
      <c r="S1230" s="295"/>
      <c r="T1230" s="295"/>
      <c r="V1230" s="251"/>
      <c r="W1230" s="251"/>
      <c r="X1230" s="252"/>
      <c r="Y1230" s="253"/>
      <c r="Z1230" s="254"/>
      <c r="AA1230" s="254"/>
      <c r="AB1230" s="255"/>
      <c r="AC1230" s="255"/>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c r="AX1230" s="241"/>
      <c r="AY1230" s="241"/>
      <c r="AZ1230" s="241"/>
      <c r="BA1230" s="241"/>
      <c r="BB1230" s="241"/>
      <c r="BC1230" s="241"/>
      <c r="BD1230" s="241"/>
      <c r="BE1230" s="241"/>
      <c r="BF1230" s="241"/>
      <c r="BG1230" s="241"/>
      <c r="BH1230" s="241"/>
      <c r="BI1230" s="241"/>
      <c r="BJ1230" s="241"/>
      <c r="BK1230" s="241"/>
      <c r="BL1230" s="241"/>
      <c r="BM1230" s="241"/>
      <c r="BN1230" s="241"/>
      <c r="BO1230" s="241"/>
      <c r="BP1230" s="241"/>
      <c r="BQ1230" s="241"/>
      <c r="BR1230" s="241"/>
      <c r="BS1230" s="241"/>
      <c r="BT1230" s="241"/>
      <c r="BU1230" s="241"/>
      <c r="BV1230" s="241"/>
      <c r="BW1230" s="241"/>
      <c r="BX1230" s="241"/>
      <c r="BY1230" s="241"/>
      <c r="BZ1230" s="241"/>
      <c r="CA1230" s="241"/>
      <c r="CB1230" s="241"/>
      <c r="CC1230" s="241"/>
      <c r="CD1230" s="241"/>
      <c r="CE1230" s="241"/>
      <c r="CF1230" s="241"/>
      <c r="CG1230" s="241"/>
      <c r="CH1230" s="241"/>
      <c r="CI1230" s="241"/>
      <c r="CJ1230" s="241"/>
      <c r="CK1230" s="241"/>
      <c r="CL1230" s="241"/>
      <c r="CM1230" s="241"/>
      <c r="CN1230" s="241"/>
      <c r="CO1230" s="241"/>
      <c r="CP1230" s="241"/>
      <c r="CQ1230" s="241"/>
      <c r="CR1230" s="241"/>
      <c r="CS1230" s="241"/>
      <c r="CT1230" s="241"/>
      <c r="CU1230" s="241"/>
      <c r="CV1230" s="241"/>
      <c r="CW1230" s="241"/>
      <c r="CX1230" s="241"/>
      <c r="CY1230" s="241"/>
      <c r="CZ1230" s="241"/>
      <c r="DA1230" s="241"/>
      <c r="DB1230" s="241"/>
      <c r="DC1230" s="241"/>
      <c r="DD1230" s="241"/>
      <c r="DE1230" s="241"/>
      <c r="DF1230" s="241"/>
      <c r="DG1230" s="241"/>
      <c r="DH1230" s="241"/>
      <c r="DI1230" s="241"/>
      <c r="DJ1230" s="241"/>
      <c r="DK1230" s="241"/>
      <c r="DL1230" s="241"/>
      <c r="DM1230" s="241"/>
      <c r="DN1230" s="241"/>
      <c r="DO1230" s="241"/>
      <c r="DP1230" s="241"/>
      <c r="DQ1230" s="241"/>
      <c r="DR1230" s="241"/>
      <c r="DS1230" s="241"/>
      <c r="DT1230" s="241"/>
      <c r="DU1230" s="241"/>
      <c r="DV1230" s="241"/>
      <c r="DW1230" s="241"/>
      <c r="DX1230" s="241"/>
      <c r="DY1230" s="241"/>
      <c r="DZ1230" s="241"/>
      <c r="EA1230" s="241"/>
      <c r="EB1230" s="241"/>
      <c r="EC1230" s="241"/>
      <c r="ED1230" s="241"/>
      <c r="EE1230" s="241"/>
      <c r="EF1230" s="241"/>
      <c r="EG1230" s="241"/>
      <c r="EH1230" s="241"/>
      <c r="EI1230" s="241"/>
      <c r="EJ1230" s="241"/>
      <c r="EK1230" s="241"/>
      <c r="EL1230" s="241"/>
      <c r="EM1230" s="241"/>
      <c r="EN1230" s="241"/>
      <c r="EO1230" s="241"/>
      <c r="EP1230" s="241"/>
      <c r="EQ1230" s="241"/>
      <c r="ER1230" s="241"/>
      <c r="ES1230" s="241"/>
      <c r="ET1230" s="241"/>
      <c r="EU1230" s="241"/>
      <c r="EV1230" s="241"/>
      <c r="EW1230" s="241"/>
      <c r="EX1230" s="241"/>
      <c r="EY1230" s="241"/>
      <c r="EZ1230" s="241"/>
      <c r="FA1230" s="241"/>
      <c r="FB1230" s="241"/>
      <c r="FC1230" s="241"/>
      <c r="FD1230" s="241"/>
      <c r="FE1230" s="241"/>
      <c r="FF1230" s="241"/>
      <c r="FG1230" s="241"/>
      <c r="FH1230" s="241"/>
      <c r="FI1230" s="241"/>
      <c r="FJ1230" s="241"/>
      <c r="FK1230" s="241"/>
      <c r="FL1230" s="241"/>
      <c r="FM1230" s="241"/>
      <c r="FN1230" s="241"/>
      <c r="FO1230" s="241"/>
      <c r="FP1230" s="241"/>
      <c r="FQ1230" s="241"/>
      <c r="FR1230" s="241"/>
      <c r="FS1230" s="241"/>
      <c r="FT1230" s="241"/>
      <c r="FU1230" s="241"/>
      <c r="FV1230" s="241"/>
      <c r="FW1230" s="241"/>
      <c r="FX1230" s="241"/>
      <c r="FY1230" s="241"/>
      <c r="FZ1230" s="241"/>
      <c r="GA1230" s="241"/>
      <c r="GB1230" s="241"/>
      <c r="GC1230" s="241"/>
      <c r="GD1230" s="241"/>
      <c r="GE1230" s="241"/>
      <c r="GF1230" s="241"/>
      <c r="GG1230" s="241"/>
      <c r="GH1230" s="241"/>
      <c r="GI1230" s="241"/>
      <c r="GJ1230" s="241"/>
      <c r="GK1230" s="241"/>
      <c r="GL1230" s="241"/>
      <c r="GM1230" s="241"/>
      <c r="GN1230" s="241"/>
      <c r="GO1230" s="241"/>
      <c r="GP1230" s="241"/>
      <c r="GQ1230" s="241"/>
      <c r="GR1230" s="241"/>
      <c r="GS1230" s="241"/>
      <c r="GT1230" s="241"/>
      <c r="GU1230" s="241"/>
      <c r="GV1230" s="241"/>
      <c r="GW1230" s="241"/>
      <c r="GX1230" s="241"/>
      <c r="GY1230" s="241"/>
      <c r="GZ1230" s="241"/>
      <c r="HA1230" s="241"/>
      <c r="HB1230" s="241"/>
      <c r="HC1230" s="241"/>
      <c r="HD1230" s="241"/>
      <c r="HE1230" s="241"/>
      <c r="HF1230" s="241"/>
      <c r="HG1230" s="241"/>
      <c r="HH1230" s="241"/>
      <c r="HI1230" s="241"/>
      <c r="HJ1230" s="241"/>
      <c r="HK1230" s="241"/>
      <c r="HL1230" s="241"/>
      <c r="HM1230" s="241"/>
      <c r="HN1230" s="241"/>
      <c r="HO1230" s="241"/>
    </row>
    <row r="1231" spans="1:223" s="250" customFormat="1" ht="27.6" customHeight="1" x14ac:dyDescent="0.35">
      <c r="A1231" s="241"/>
      <c r="B1231" s="242"/>
      <c r="C1231" s="242"/>
      <c r="D1231" s="242"/>
      <c r="E1231" s="243"/>
      <c r="F1231" s="244"/>
      <c r="G1231" s="245"/>
      <c r="H1231" s="245"/>
      <c r="I1231" s="245"/>
      <c r="J1231" s="242"/>
      <c r="K1231" s="242"/>
      <c r="L1231" s="246"/>
      <c r="M1231" s="246"/>
      <c r="N1231" s="247"/>
      <c r="O1231" s="247"/>
      <c r="P1231" s="248"/>
      <c r="Q1231" s="248"/>
      <c r="R1231" s="295"/>
      <c r="S1231" s="295"/>
      <c r="T1231" s="295"/>
      <c r="V1231" s="251"/>
      <c r="W1231" s="251"/>
      <c r="X1231" s="252"/>
      <c r="Y1231" s="253"/>
      <c r="Z1231" s="254"/>
      <c r="AA1231" s="254"/>
      <c r="AB1231" s="255"/>
      <c r="AC1231" s="255"/>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c r="AX1231" s="241"/>
      <c r="AY1231" s="241"/>
      <c r="AZ1231" s="241"/>
      <c r="BA1231" s="241"/>
      <c r="BB1231" s="241"/>
      <c r="BC1231" s="241"/>
      <c r="BD1231" s="241"/>
      <c r="BE1231" s="241"/>
      <c r="BF1231" s="241"/>
      <c r="BG1231" s="241"/>
      <c r="BH1231" s="241"/>
      <c r="BI1231" s="241"/>
      <c r="BJ1231" s="241"/>
      <c r="BK1231" s="241"/>
      <c r="BL1231" s="241"/>
      <c r="BM1231" s="241"/>
      <c r="BN1231" s="241"/>
      <c r="BO1231" s="241"/>
      <c r="BP1231" s="241"/>
      <c r="BQ1231" s="241"/>
      <c r="BR1231" s="241"/>
      <c r="BS1231" s="241"/>
      <c r="BT1231" s="241"/>
      <c r="BU1231" s="241"/>
      <c r="BV1231" s="241"/>
      <c r="BW1231" s="241"/>
      <c r="BX1231" s="241"/>
      <c r="BY1231" s="241"/>
      <c r="BZ1231" s="241"/>
      <c r="CA1231" s="241"/>
      <c r="CB1231" s="241"/>
      <c r="CC1231" s="241"/>
      <c r="CD1231" s="241"/>
      <c r="CE1231" s="241"/>
      <c r="CF1231" s="241"/>
      <c r="CG1231" s="241"/>
      <c r="CH1231" s="241"/>
      <c r="CI1231" s="241"/>
      <c r="CJ1231" s="241"/>
      <c r="CK1231" s="241"/>
      <c r="CL1231" s="241"/>
      <c r="CM1231" s="241"/>
      <c r="CN1231" s="241"/>
      <c r="CO1231" s="241"/>
      <c r="CP1231" s="241"/>
      <c r="CQ1231" s="241"/>
      <c r="CR1231" s="241"/>
      <c r="CS1231" s="241"/>
      <c r="CT1231" s="241"/>
      <c r="CU1231" s="241"/>
      <c r="CV1231" s="241"/>
      <c r="CW1231" s="241"/>
      <c r="CX1231" s="241"/>
      <c r="CY1231" s="241"/>
      <c r="CZ1231" s="241"/>
      <c r="DA1231" s="241"/>
      <c r="DB1231" s="241"/>
      <c r="DC1231" s="241"/>
      <c r="DD1231" s="241"/>
      <c r="DE1231" s="241"/>
      <c r="DF1231" s="241"/>
      <c r="DG1231" s="241"/>
      <c r="DH1231" s="241"/>
      <c r="DI1231" s="241"/>
      <c r="DJ1231" s="241"/>
      <c r="DK1231" s="241"/>
      <c r="DL1231" s="241"/>
      <c r="DM1231" s="241"/>
      <c r="DN1231" s="241"/>
      <c r="DO1231" s="241"/>
      <c r="DP1231" s="241"/>
      <c r="DQ1231" s="241"/>
      <c r="DR1231" s="241"/>
      <c r="DS1231" s="241"/>
      <c r="DT1231" s="241"/>
      <c r="DU1231" s="241"/>
      <c r="DV1231" s="241"/>
      <c r="DW1231" s="241"/>
      <c r="DX1231" s="241"/>
      <c r="DY1231" s="241"/>
      <c r="DZ1231" s="241"/>
      <c r="EA1231" s="241"/>
      <c r="EB1231" s="241"/>
      <c r="EC1231" s="241"/>
      <c r="ED1231" s="241"/>
      <c r="EE1231" s="241"/>
      <c r="EF1231" s="241"/>
      <c r="EG1231" s="241"/>
      <c r="EH1231" s="241"/>
      <c r="EI1231" s="241"/>
      <c r="EJ1231" s="241"/>
      <c r="EK1231" s="241"/>
      <c r="EL1231" s="241"/>
      <c r="EM1231" s="241"/>
      <c r="EN1231" s="241"/>
      <c r="EO1231" s="241"/>
      <c r="EP1231" s="241"/>
      <c r="EQ1231" s="241"/>
      <c r="ER1231" s="241"/>
      <c r="ES1231" s="241"/>
      <c r="ET1231" s="241"/>
      <c r="EU1231" s="241"/>
      <c r="EV1231" s="241"/>
      <c r="EW1231" s="241"/>
      <c r="EX1231" s="241"/>
      <c r="EY1231" s="241"/>
      <c r="EZ1231" s="241"/>
      <c r="FA1231" s="241"/>
      <c r="FB1231" s="241"/>
      <c r="FC1231" s="241"/>
      <c r="FD1231" s="241"/>
      <c r="FE1231" s="241"/>
      <c r="FF1231" s="241"/>
      <c r="FG1231" s="241"/>
      <c r="FH1231" s="241"/>
      <c r="FI1231" s="241"/>
      <c r="FJ1231" s="241"/>
      <c r="FK1231" s="241"/>
      <c r="FL1231" s="241"/>
      <c r="FM1231" s="241"/>
      <c r="FN1231" s="241"/>
      <c r="FO1231" s="241"/>
      <c r="FP1231" s="241"/>
      <c r="FQ1231" s="241"/>
      <c r="FR1231" s="241"/>
      <c r="FS1231" s="241"/>
      <c r="FT1231" s="241"/>
      <c r="FU1231" s="241"/>
      <c r="FV1231" s="241"/>
      <c r="FW1231" s="241"/>
      <c r="FX1231" s="241"/>
      <c r="FY1231" s="241"/>
      <c r="FZ1231" s="241"/>
      <c r="GA1231" s="241"/>
      <c r="GB1231" s="241"/>
      <c r="GC1231" s="241"/>
      <c r="GD1231" s="241"/>
      <c r="GE1231" s="241"/>
      <c r="GF1231" s="241"/>
      <c r="GG1231" s="241"/>
      <c r="GH1231" s="241"/>
      <c r="GI1231" s="241"/>
      <c r="GJ1231" s="241"/>
      <c r="GK1231" s="241"/>
      <c r="GL1231" s="241"/>
      <c r="GM1231" s="241"/>
      <c r="GN1231" s="241"/>
      <c r="GO1231" s="241"/>
      <c r="GP1231" s="241"/>
      <c r="GQ1231" s="241"/>
      <c r="GR1231" s="241"/>
      <c r="GS1231" s="241"/>
      <c r="GT1231" s="241"/>
      <c r="GU1231" s="241"/>
      <c r="GV1231" s="241"/>
      <c r="GW1231" s="241"/>
      <c r="GX1231" s="241"/>
      <c r="GY1231" s="241"/>
      <c r="GZ1231" s="241"/>
      <c r="HA1231" s="241"/>
      <c r="HB1231" s="241"/>
      <c r="HC1231" s="241"/>
      <c r="HD1231" s="241"/>
      <c r="HE1231" s="241"/>
      <c r="HF1231" s="241"/>
      <c r="HG1231" s="241"/>
      <c r="HH1231" s="241"/>
      <c r="HI1231" s="241"/>
      <c r="HJ1231" s="241"/>
      <c r="HK1231" s="241"/>
      <c r="HL1231" s="241"/>
      <c r="HM1231" s="241"/>
      <c r="HN1231" s="241"/>
      <c r="HO1231" s="241"/>
    </row>
    <row r="1232" spans="1:223" s="250" customFormat="1" ht="27.6" customHeight="1" x14ac:dyDescent="0.35">
      <c r="A1232" s="241"/>
      <c r="B1232" s="242"/>
      <c r="C1232" s="242"/>
      <c r="D1232" s="242"/>
      <c r="E1232" s="243"/>
      <c r="F1232" s="244"/>
      <c r="G1232" s="245"/>
      <c r="H1232" s="245"/>
      <c r="I1232" s="245"/>
      <c r="J1232" s="242"/>
      <c r="K1232" s="242"/>
      <c r="L1232" s="246"/>
      <c r="M1232" s="246"/>
      <c r="N1232" s="247"/>
      <c r="O1232" s="247"/>
      <c r="P1232" s="248"/>
      <c r="Q1232" s="248"/>
      <c r="R1232" s="295"/>
      <c r="S1232" s="295"/>
      <c r="T1232" s="295"/>
      <c r="V1232" s="251"/>
      <c r="W1232" s="251"/>
      <c r="X1232" s="252"/>
      <c r="Y1232" s="253"/>
      <c r="Z1232" s="254"/>
      <c r="AA1232" s="254"/>
      <c r="AB1232" s="255"/>
      <c r="AC1232" s="255"/>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c r="AX1232" s="241"/>
      <c r="AY1232" s="241"/>
      <c r="AZ1232" s="241"/>
      <c r="BA1232" s="241"/>
      <c r="BB1232" s="241"/>
      <c r="BC1232" s="241"/>
      <c r="BD1232" s="241"/>
      <c r="BE1232" s="241"/>
      <c r="BF1232" s="241"/>
      <c r="BG1232" s="241"/>
      <c r="BH1232" s="241"/>
      <c r="BI1232" s="241"/>
      <c r="BJ1232" s="241"/>
      <c r="BK1232" s="241"/>
      <c r="BL1232" s="241"/>
      <c r="BM1232" s="241"/>
      <c r="BN1232" s="241"/>
      <c r="BO1232" s="241"/>
      <c r="BP1232" s="241"/>
      <c r="BQ1232" s="241"/>
      <c r="BR1232" s="241"/>
      <c r="BS1232" s="241"/>
      <c r="BT1232" s="241"/>
      <c r="BU1232" s="241"/>
      <c r="BV1232" s="241"/>
      <c r="BW1232" s="241"/>
      <c r="BX1232" s="241"/>
      <c r="BY1232" s="241"/>
      <c r="BZ1232" s="241"/>
      <c r="CA1232" s="241"/>
      <c r="CB1232" s="241"/>
      <c r="CC1232" s="241"/>
      <c r="CD1232" s="241"/>
      <c r="CE1232" s="241"/>
      <c r="CF1232" s="241"/>
      <c r="CG1232" s="241"/>
      <c r="CH1232" s="241"/>
      <c r="CI1232" s="241"/>
      <c r="CJ1232" s="241"/>
      <c r="CK1232" s="241"/>
      <c r="CL1232" s="241"/>
      <c r="CM1232" s="241"/>
      <c r="CN1232" s="241"/>
      <c r="CO1232" s="241"/>
      <c r="CP1232" s="241"/>
      <c r="CQ1232" s="241"/>
      <c r="CR1232" s="241"/>
      <c r="CS1232" s="241"/>
      <c r="CT1232" s="241"/>
      <c r="CU1232" s="241"/>
      <c r="CV1232" s="241"/>
      <c r="CW1232" s="241"/>
      <c r="CX1232" s="241"/>
      <c r="CY1232" s="241"/>
      <c r="CZ1232" s="241"/>
      <c r="DA1232" s="241"/>
      <c r="DB1232" s="241"/>
      <c r="DC1232" s="241"/>
      <c r="DD1232" s="241"/>
      <c r="DE1232" s="241"/>
      <c r="DF1232" s="241"/>
      <c r="DG1232" s="241"/>
      <c r="DH1232" s="241"/>
      <c r="DI1232" s="241"/>
      <c r="DJ1232" s="241"/>
      <c r="DK1232" s="241"/>
      <c r="DL1232" s="241"/>
      <c r="DM1232" s="241"/>
      <c r="DN1232" s="241"/>
      <c r="DO1232" s="241"/>
      <c r="DP1232" s="241"/>
      <c r="DQ1232" s="241"/>
      <c r="DR1232" s="241"/>
      <c r="DS1232" s="241"/>
      <c r="DT1232" s="241"/>
      <c r="DU1232" s="241"/>
      <c r="DV1232" s="241"/>
      <c r="DW1232" s="241"/>
      <c r="DX1232" s="241"/>
      <c r="DY1232" s="241"/>
      <c r="DZ1232" s="241"/>
      <c r="EA1232" s="241"/>
      <c r="EB1232" s="241"/>
      <c r="EC1232" s="241"/>
      <c r="ED1232" s="241"/>
      <c r="EE1232" s="241"/>
      <c r="EF1232" s="241"/>
      <c r="EG1232" s="241"/>
      <c r="EH1232" s="241"/>
      <c r="EI1232" s="241"/>
      <c r="EJ1232" s="241"/>
      <c r="EK1232" s="241"/>
      <c r="EL1232" s="241"/>
      <c r="EM1232" s="241"/>
      <c r="EN1232" s="241"/>
      <c r="EO1232" s="241"/>
      <c r="EP1232" s="241"/>
      <c r="EQ1232" s="241"/>
      <c r="ER1232" s="241"/>
      <c r="ES1232" s="241"/>
      <c r="ET1232" s="241"/>
      <c r="EU1232" s="241"/>
      <c r="EV1232" s="241"/>
      <c r="EW1232" s="241"/>
      <c r="EX1232" s="241"/>
      <c r="EY1232" s="241"/>
      <c r="EZ1232" s="241"/>
      <c r="FA1232" s="241"/>
      <c r="FB1232" s="241"/>
      <c r="FC1232" s="241"/>
      <c r="FD1232" s="241"/>
      <c r="FE1232" s="241"/>
      <c r="FF1232" s="241"/>
      <c r="FG1232" s="241"/>
      <c r="FH1232" s="241"/>
      <c r="FI1232" s="241"/>
      <c r="FJ1232" s="241"/>
      <c r="FK1232" s="241"/>
      <c r="FL1232" s="241"/>
      <c r="FM1232" s="241"/>
      <c r="FN1232" s="241"/>
      <c r="FO1232" s="241"/>
      <c r="FP1232" s="241"/>
      <c r="FQ1232" s="241"/>
      <c r="FR1232" s="241"/>
      <c r="FS1232" s="241"/>
      <c r="FT1232" s="241"/>
      <c r="FU1232" s="241"/>
      <c r="FV1232" s="241"/>
      <c r="FW1232" s="241"/>
      <c r="FX1232" s="241"/>
      <c r="FY1232" s="241"/>
      <c r="FZ1232" s="241"/>
      <c r="GA1232" s="241"/>
      <c r="GB1232" s="241"/>
      <c r="GC1232" s="241"/>
      <c r="GD1232" s="241"/>
      <c r="GE1232" s="241"/>
      <c r="GF1232" s="241"/>
      <c r="GG1232" s="241"/>
      <c r="GH1232" s="241"/>
      <c r="GI1232" s="241"/>
      <c r="GJ1232" s="241"/>
      <c r="GK1232" s="241"/>
      <c r="GL1232" s="241"/>
      <c r="GM1232" s="241"/>
      <c r="GN1232" s="241"/>
      <c r="GO1232" s="241"/>
      <c r="GP1232" s="241"/>
      <c r="GQ1232" s="241"/>
      <c r="GR1232" s="241"/>
      <c r="GS1232" s="241"/>
      <c r="GT1232" s="241"/>
      <c r="GU1232" s="241"/>
      <c r="GV1232" s="241"/>
      <c r="GW1232" s="241"/>
      <c r="GX1232" s="241"/>
      <c r="GY1232" s="241"/>
      <c r="GZ1232" s="241"/>
      <c r="HA1232" s="241"/>
      <c r="HB1232" s="241"/>
      <c r="HC1232" s="241"/>
      <c r="HD1232" s="241"/>
      <c r="HE1232" s="241"/>
      <c r="HF1232" s="241"/>
      <c r="HG1232" s="241"/>
      <c r="HH1232" s="241"/>
      <c r="HI1232" s="241"/>
      <c r="HJ1232" s="241"/>
      <c r="HK1232" s="241"/>
      <c r="HL1232" s="241"/>
      <c r="HM1232" s="241"/>
      <c r="HN1232" s="241"/>
      <c r="HO1232" s="241"/>
    </row>
    <row r="1233" spans="1:223" s="250" customFormat="1" ht="27.6" customHeight="1" x14ac:dyDescent="0.35">
      <c r="A1233" s="241"/>
      <c r="B1233" s="242"/>
      <c r="C1233" s="242"/>
      <c r="D1233" s="242"/>
      <c r="E1233" s="243"/>
      <c r="F1233" s="244"/>
      <c r="G1233" s="245"/>
      <c r="H1233" s="245"/>
      <c r="I1233" s="245"/>
      <c r="J1233" s="242"/>
      <c r="K1233" s="242"/>
      <c r="L1233" s="246"/>
      <c r="M1233" s="246"/>
      <c r="N1233" s="247"/>
      <c r="O1233" s="247"/>
      <c r="P1233" s="248"/>
      <c r="Q1233" s="248"/>
      <c r="R1233" s="295"/>
      <c r="S1233" s="295"/>
      <c r="T1233" s="295"/>
      <c r="V1233" s="251"/>
      <c r="W1233" s="251"/>
      <c r="X1233" s="252"/>
      <c r="Y1233" s="253"/>
      <c r="Z1233" s="254"/>
      <c r="AA1233" s="254"/>
      <c r="AB1233" s="255"/>
      <c r="AC1233" s="255"/>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c r="AX1233" s="241"/>
      <c r="AY1233" s="241"/>
      <c r="AZ1233" s="241"/>
      <c r="BA1233" s="241"/>
      <c r="BB1233" s="241"/>
      <c r="BC1233" s="241"/>
      <c r="BD1233" s="241"/>
      <c r="BE1233" s="241"/>
      <c r="BF1233" s="241"/>
      <c r="BG1233" s="241"/>
      <c r="BH1233" s="241"/>
      <c r="BI1233" s="241"/>
      <c r="BJ1233" s="241"/>
      <c r="BK1233" s="241"/>
      <c r="BL1233" s="241"/>
      <c r="BM1233" s="241"/>
      <c r="BN1233" s="241"/>
      <c r="BO1233" s="241"/>
      <c r="BP1233" s="241"/>
      <c r="BQ1233" s="241"/>
      <c r="BR1233" s="241"/>
      <c r="BS1233" s="241"/>
      <c r="BT1233" s="241"/>
      <c r="BU1233" s="241"/>
      <c r="BV1233" s="241"/>
      <c r="BW1233" s="241"/>
      <c r="BX1233" s="241"/>
      <c r="BY1233" s="241"/>
      <c r="BZ1233" s="241"/>
      <c r="CA1233" s="241"/>
      <c r="CB1233" s="241"/>
      <c r="CC1233" s="241"/>
      <c r="CD1233" s="241"/>
      <c r="CE1233" s="241"/>
      <c r="CF1233" s="241"/>
      <c r="CG1233" s="241"/>
      <c r="CH1233" s="241"/>
      <c r="CI1233" s="241"/>
      <c r="CJ1233" s="241"/>
      <c r="CK1233" s="241"/>
      <c r="CL1233" s="241"/>
      <c r="CM1233" s="241"/>
      <c r="CN1233" s="241"/>
      <c r="CO1233" s="241"/>
      <c r="CP1233" s="241"/>
      <c r="CQ1233" s="241"/>
      <c r="CR1233" s="241"/>
      <c r="CS1233" s="241"/>
      <c r="CT1233" s="241"/>
      <c r="CU1233" s="241"/>
      <c r="CV1233" s="241"/>
      <c r="CW1233" s="241"/>
      <c r="CX1233" s="241"/>
      <c r="CY1233" s="241"/>
      <c r="CZ1233" s="241"/>
      <c r="DA1233" s="241"/>
      <c r="DB1233" s="241"/>
      <c r="DC1233" s="241"/>
      <c r="DD1233" s="241"/>
      <c r="DE1233" s="241"/>
      <c r="DF1233" s="241"/>
      <c r="DG1233" s="241"/>
      <c r="DH1233" s="241"/>
      <c r="DI1233" s="241"/>
      <c r="DJ1233" s="241"/>
      <c r="DK1233" s="241"/>
      <c r="DL1233" s="241"/>
      <c r="DM1233" s="241"/>
      <c r="DN1233" s="241"/>
      <c r="DO1233" s="241"/>
      <c r="DP1233" s="241"/>
      <c r="DQ1233" s="241"/>
      <c r="DR1233" s="241"/>
      <c r="DS1233" s="241"/>
      <c r="DT1233" s="241"/>
      <c r="DU1233" s="241"/>
      <c r="DV1233" s="241"/>
      <c r="DW1233" s="241"/>
      <c r="DX1233" s="241"/>
      <c r="DY1233" s="241"/>
      <c r="DZ1233" s="241"/>
      <c r="EA1233" s="241"/>
      <c r="EB1233" s="241"/>
      <c r="EC1233" s="241"/>
      <c r="ED1233" s="241"/>
      <c r="EE1233" s="241"/>
      <c r="EF1233" s="241"/>
      <c r="EG1233" s="241"/>
      <c r="EH1233" s="241"/>
      <c r="EI1233" s="241"/>
      <c r="EJ1233" s="241"/>
      <c r="EK1233" s="241"/>
      <c r="EL1233" s="241"/>
      <c r="EM1233" s="241"/>
      <c r="EN1233" s="241"/>
      <c r="EO1233" s="241"/>
      <c r="EP1233" s="241"/>
      <c r="EQ1233" s="241"/>
      <c r="ER1233" s="241"/>
      <c r="ES1233" s="241"/>
      <c r="ET1233" s="241"/>
      <c r="EU1233" s="241"/>
      <c r="EV1233" s="241"/>
      <c r="EW1233" s="241"/>
      <c r="EX1233" s="241"/>
      <c r="EY1233" s="241"/>
      <c r="EZ1233" s="241"/>
      <c r="FA1233" s="241"/>
      <c r="FB1233" s="241"/>
      <c r="FC1233" s="241"/>
      <c r="FD1233" s="241"/>
      <c r="FE1233" s="241"/>
      <c r="FF1233" s="241"/>
      <c r="FG1233" s="241"/>
      <c r="FH1233" s="241"/>
      <c r="FI1233" s="241"/>
      <c r="FJ1233" s="241"/>
      <c r="FK1233" s="241"/>
      <c r="FL1233" s="241"/>
      <c r="FM1233" s="241"/>
      <c r="FN1233" s="241"/>
      <c r="FO1233" s="241"/>
      <c r="FP1233" s="241"/>
      <c r="FQ1233" s="241"/>
      <c r="FR1233" s="241"/>
      <c r="FS1233" s="241"/>
      <c r="FT1233" s="241"/>
      <c r="FU1233" s="241"/>
      <c r="FV1233" s="241"/>
      <c r="FW1233" s="241"/>
      <c r="FX1233" s="241"/>
      <c r="FY1233" s="241"/>
      <c r="FZ1233" s="241"/>
      <c r="GA1233" s="241"/>
      <c r="GB1233" s="241"/>
      <c r="GC1233" s="241"/>
      <c r="GD1233" s="241"/>
      <c r="GE1233" s="241"/>
      <c r="GF1233" s="241"/>
      <c r="GG1233" s="241"/>
      <c r="GH1233" s="241"/>
      <c r="GI1233" s="241"/>
      <c r="GJ1233" s="241"/>
      <c r="GK1233" s="241"/>
      <c r="GL1233" s="241"/>
      <c r="GM1233" s="241"/>
      <c r="GN1233" s="241"/>
      <c r="GO1233" s="241"/>
      <c r="GP1233" s="241"/>
      <c r="GQ1233" s="241"/>
      <c r="GR1233" s="241"/>
      <c r="GS1233" s="241"/>
      <c r="GT1233" s="241"/>
      <c r="GU1233" s="241"/>
      <c r="GV1233" s="241"/>
      <c r="GW1233" s="241"/>
      <c r="GX1233" s="241"/>
      <c r="GY1233" s="241"/>
      <c r="GZ1233" s="241"/>
      <c r="HA1233" s="241"/>
      <c r="HB1233" s="241"/>
      <c r="HC1233" s="241"/>
      <c r="HD1233" s="241"/>
      <c r="HE1233" s="241"/>
      <c r="HF1233" s="241"/>
      <c r="HG1233" s="241"/>
      <c r="HH1233" s="241"/>
      <c r="HI1233" s="241"/>
      <c r="HJ1233" s="241"/>
      <c r="HK1233" s="241"/>
      <c r="HL1233" s="241"/>
      <c r="HM1233" s="241"/>
      <c r="HN1233" s="241"/>
      <c r="HO1233" s="241"/>
    </row>
    <row r="1234" spans="1:223" s="250" customFormat="1" ht="27.6" customHeight="1" x14ac:dyDescent="0.35">
      <c r="A1234" s="241"/>
      <c r="B1234" s="242"/>
      <c r="C1234" s="242"/>
      <c r="D1234" s="242"/>
      <c r="E1234" s="243"/>
      <c r="F1234" s="244"/>
      <c r="G1234" s="245"/>
      <c r="H1234" s="245"/>
      <c r="I1234" s="245"/>
      <c r="J1234" s="242"/>
      <c r="K1234" s="242"/>
      <c r="L1234" s="246"/>
      <c r="M1234" s="246"/>
      <c r="N1234" s="247"/>
      <c r="O1234" s="247"/>
      <c r="P1234" s="248"/>
      <c r="Q1234" s="248"/>
      <c r="R1234" s="295"/>
      <c r="S1234" s="295"/>
      <c r="T1234" s="295"/>
      <c r="V1234" s="251"/>
      <c r="W1234" s="251"/>
      <c r="X1234" s="252"/>
      <c r="Y1234" s="253"/>
      <c r="Z1234" s="254"/>
      <c r="AA1234" s="254"/>
      <c r="AB1234" s="255"/>
      <c r="AC1234" s="255"/>
      <c r="AD1234" s="241"/>
      <c r="AE1234" s="241"/>
      <c r="AF1234" s="241"/>
      <c r="AG1234" s="241"/>
      <c r="AH1234" s="241"/>
      <c r="AI1234" s="241"/>
      <c r="AJ1234" s="241"/>
      <c r="AK1234" s="241"/>
      <c r="AL1234" s="241"/>
      <c r="AM1234" s="241"/>
      <c r="AN1234" s="241"/>
      <c r="AO1234" s="241"/>
      <c r="AP1234" s="241"/>
      <c r="AQ1234" s="241"/>
      <c r="AR1234" s="241"/>
      <c r="AS1234" s="241"/>
      <c r="AT1234" s="241"/>
      <c r="AU1234" s="241"/>
      <c r="AV1234" s="241"/>
      <c r="AW1234" s="241"/>
      <c r="AX1234" s="241"/>
      <c r="AY1234" s="241"/>
      <c r="AZ1234" s="241"/>
      <c r="BA1234" s="241"/>
      <c r="BB1234" s="241"/>
      <c r="BC1234" s="241"/>
      <c r="BD1234" s="241"/>
      <c r="BE1234" s="241"/>
      <c r="BF1234" s="241"/>
      <c r="BG1234" s="241"/>
      <c r="BH1234" s="241"/>
      <c r="BI1234" s="241"/>
      <c r="BJ1234" s="241"/>
      <c r="BK1234" s="241"/>
      <c r="BL1234" s="241"/>
      <c r="BM1234" s="241"/>
      <c r="BN1234" s="241"/>
      <c r="BO1234" s="241"/>
      <c r="BP1234" s="241"/>
      <c r="BQ1234" s="241"/>
      <c r="BR1234" s="241"/>
      <c r="BS1234" s="241"/>
      <c r="BT1234" s="241"/>
      <c r="BU1234" s="241"/>
      <c r="BV1234" s="241"/>
      <c r="BW1234" s="241"/>
      <c r="BX1234" s="241"/>
      <c r="BY1234" s="241"/>
      <c r="BZ1234" s="241"/>
      <c r="CA1234" s="241"/>
      <c r="CB1234" s="241"/>
      <c r="CC1234" s="241"/>
      <c r="CD1234" s="241"/>
      <c r="CE1234" s="241"/>
      <c r="CF1234" s="241"/>
      <c r="CG1234" s="241"/>
      <c r="CH1234" s="241"/>
      <c r="CI1234" s="241"/>
      <c r="CJ1234" s="241"/>
      <c r="CK1234" s="241"/>
      <c r="CL1234" s="241"/>
      <c r="CM1234" s="241"/>
      <c r="CN1234" s="241"/>
      <c r="CO1234" s="241"/>
      <c r="CP1234" s="241"/>
      <c r="CQ1234" s="241"/>
      <c r="CR1234" s="241"/>
      <c r="CS1234" s="241"/>
      <c r="CT1234" s="241"/>
      <c r="CU1234" s="241"/>
      <c r="CV1234" s="241"/>
      <c r="CW1234" s="241"/>
      <c r="CX1234" s="241"/>
      <c r="CY1234" s="241"/>
      <c r="CZ1234" s="241"/>
      <c r="DA1234" s="241"/>
      <c r="DB1234" s="241"/>
      <c r="DC1234" s="241"/>
      <c r="DD1234" s="241"/>
      <c r="DE1234" s="241"/>
      <c r="DF1234" s="241"/>
      <c r="DG1234" s="241"/>
      <c r="DH1234" s="241"/>
      <c r="DI1234" s="241"/>
      <c r="DJ1234" s="241"/>
      <c r="DK1234" s="241"/>
      <c r="DL1234" s="241"/>
      <c r="DM1234" s="241"/>
      <c r="DN1234" s="241"/>
      <c r="DO1234" s="241"/>
      <c r="DP1234" s="241"/>
      <c r="DQ1234" s="241"/>
      <c r="DR1234" s="241"/>
      <c r="DS1234" s="241"/>
      <c r="DT1234" s="241"/>
      <c r="DU1234" s="241"/>
      <c r="DV1234" s="241"/>
      <c r="DW1234" s="241"/>
      <c r="DX1234" s="241"/>
      <c r="DY1234" s="241"/>
      <c r="DZ1234" s="241"/>
      <c r="EA1234" s="241"/>
      <c r="EB1234" s="241"/>
      <c r="EC1234" s="241"/>
      <c r="ED1234" s="241"/>
      <c r="EE1234" s="241"/>
      <c r="EF1234" s="241"/>
      <c r="EG1234" s="241"/>
      <c r="EH1234" s="241"/>
      <c r="EI1234" s="241"/>
      <c r="EJ1234" s="241"/>
      <c r="EK1234" s="241"/>
      <c r="EL1234" s="241"/>
      <c r="EM1234" s="241"/>
      <c r="EN1234" s="241"/>
      <c r="EO1234" s="241"/>
      <c r="EP1234" s="241"/>
      <c r="EQ1234" s="241"/>
      <c r="ER1234" s="241"/>
      <c r="ES1234" s="241"/>
      <c r="ET1234" s="241"/>
      <c r="EU1234" s="241"/>
      <c r="EV1234" s="241"/>
      <c r="EW1234" s="241"/>
      <c r="EX1234" s="241"/>
      <c r="EY1234" s="241"/>
      <c r="EZ1234" s="241"/>
      <c r="FA1234" s="241"/>
      <c r="FB1234" s="241"/>
      <c r="FC1234" s="241"/>
      <c r="FD1234" s="241"/>
      <c r="FE1234" s="241"/>
      <c r="FF1234" s="241"/>
      <c r="FG1234" s="241"/>
      <c r="FH1234" s="241"/>
      <c r="FI1234" s="241"/>
      <c r="FJ1234" s="241"/>
      <c r="FK1234" s="241"/>
      <c r="FL1234" s="241"/>
      <c r="FM1234" s="241"/>
      <c r="FN1234" s="241"/>
      <c r="FO1234" s="241"/>
      <c r="FP1234" s="241"/>
      <c r="FQ1234" s="241"/>
      <c r="FR1234" s="241"/>
      <c r="FS1234" s="241"/>
      <c r="FT1234" s="241"/>
      <c r="FU1234" s="241"/>
      <c r="FV1234" s="241"/>
      <c r="FW1234" s="241"/>
      <c r="FX1234" s="241"/>
      <c r="FY1234" s="241"/>
      <c r="FZ1234" s="241"/>
      <c r="GA1234" s="241"/>
      <c r="GB1234" s="241"/>
      <c r="GC1234" s="241"/>
      <c r="GD1234" s="241"/>
      <c r="GE1234" s="241"/>
      <c r="GF1234" s="241"/>
      <c r="GG1234" s="241"/>
      <c r="GH1234" s="241"/>
      <c r="GI1234" s="241"/>
      <c r="GJ1234" s="241"/>
      <c r="GK1234" s="241"/>
      <c r="GL1234" s="241"/>
      <c r="GM1234" s="241"/>
      <c r="GN1234" s="241"/>
      <c r="GO1234" s="241"/>
      <c r="GP1234" s="241"/>
      <c r="GQ1234" s="241"/>
      <c r="GR1234" s="241"/>
      <c r="GS1234" s="241"/>
      <c r="GT1234" s="241"/>
      <c r="GU1234" s="241"/>
      <c r="GV1234" s="241"/>
      <c r="GW1234" s="241"/>
      <c r="GX1234" s="241"/>
      <c r="GY1234" s="241"/>
      <c r="GZ1234" s="241"/>
      <c r="HA1234" s="241"/>
      <c r="HB1234" s="241"/>
      <c r="HC1234" s="241"/>
      <c r="HD1234" s="241"/>
      <c r="HE1234" s="241"/>
      <c r="HF1234" s="241"/>
      <c r="HG1234" s="241"/>
      <c r="HH1234" s="241"/>
      <c r="HI1234" s="241"/>
      <c r="HJ1234" s="241"/>
      <c r="HK1234" s="241"/>
      <c r="HL1234" s="241"/>
      <c r="HM1234" s="241"/>
      <c r="HN1234" s="241"/>
      <c r="HO1234" s="241"/>
    </row>
    <row r="1235" spans="1:223" s="250" customFormat="1" ht="27.6" customHeight="1" x14ac:dyDescent="0.35">
      <c r="A1235" s="241"/>
      <c r="B1235" s="242"/>
      <c r="C1235" s="242"/>
      <c r="D1235" s="242"/>
      <c r="E1235" s="243"/>
      <c r="F1235" s="244"/>
      <c r="G1235" s="245"/>
      <c r="H1235" s="245"/>
      <c r="I1235" s="245"/>
      <c r="J1235" s="242"/>
      <c r="K1235" s="242"/>
      <c r="L1235" s="246"/>
      <c r="M1235" s="246"/>
      <c r="N1235" s="247"/>
      <c r="O1235" s="247"/>
      <c r="P1235" s="248"/>
      <c r="Q1235" s="248"/>
      <c r="R1235" s="295"/>
      <c r="S1235" s="295"/>
      <c r="T1235" s="295"/>
      <c r="V1235" s="251"/>
      <c r="W1235" s="251"/>
      <c r="X1235" s="252"/>
      <c r="Y1235" s="253"/>
      <c r="Z1235" s="254"/>
      <c r="AA1235" s="254"/>
      <c r="AB1235" s="255"/>
      <c r="AC1235" s="255"/>
      <c r="AD1235" s="241"/>
      <c r="AE1235" s="241"/>
      <c r="AF1235" s="241"/>
      <c r="AG1235" s="241"/>
      <c r="AH1235" s="241"/>
      <c r="AI1235" s="241"/>
      <c r="AJ1235" s="241"/>
      <c r="AK1235" s="241"/>
      <c r="AL1235" s="241"/>
      <c r="AM1235" s="241"/>
      <c r="AN1235" s="241"/>
      <c r="AO1235" s="241"/>
      <c r="AP1235" s="241"/>
      <c r="AQ1235" s="241"/>
      <c r="AR1235" s="241"/>
      <c r="AS1235" s="241"/>
      <c r="AT1235" s="241"/>
      <c r="AU1235" s="241"/>
      <c r="AV1235" s="241"/>
      <c r="AW1235" s="241"/>
      <c r="AX1235" s="241"/>
      <c r="AY1235" s="241"/>
      <c r="AZ1235" s="241"/>
      <c r="BA1235" s="241"/>
      <c r="BB1235" s="241"/>
      <c r="BC1235" s="241"/>
      <c r="BD1235" s="241"/>
      <c r="BE1235" s="241"/>
      <c r="BF1235" s="241"/>
      <c r="BG1235" s="241"/>
      <c r="BH1235" s="241"/>
      <c r="BI1235" s="241"/>
      <c r="BJ1235" s="241"/>
      <c r="BK1235" s="241"/>
      <c r="BL1235" s="241"/>
      <c r="BM1235" s="241"/>
      <c r="BN1235" s="241"/>
      <c r="BO1235" s="241"/>
      <c r="BP1235" s="241"/>
      <c r="BQ1235" s="241"/>
      <c r="BR1235" s="241"/>
      <c r="BS1235" s="241"/>
      <c r="BT1235" s="241"/>
      <c r="BU1235" s="241"/>
      <c r="BV1235" s="241"/>
      <c r="BW1235" s="241"/>
      <c r="BX1235" s="241"/>
      <c r="BY1235" s="241"/>
      <c r="BZ1235" s="241"/>
      <c r="CA1235" s="241"/>
      <c r="CB1235" s="241"/>
      <c r="CC1235" s="241"/>
      <c r="CD1235" s="241"/>
      <c r="CE1235" s="241"/>
      <c r="CF1235" s="241"/>
      <c r="CG1235" s="241"/>
      <c r="CH1235" s="241"/>
      <c r="CI1235" s="241"/>
      <c r="CJ1235" s="241"/>
      <c r="CK1235" s="241"/>
      <c r="CL1235" s="241"/>
      <c r="CM1235" s="241"/>
      <c r="CN1235" s="241"/>
      <c r="CO1235" s="241"/>
      <c r="CP1235" s="241"/>
      <c r="CQ1235" s="241"/>
      <c r="CR1235" s="241"/>
      <c r="CS1235" s="241"/>
      <c r="CT1235" s="241"/>
      <c r="CU1235" s="241"/>
      <c r="CV1235" s="241"/>
      <c r="CW1235" s="241"/>
      <c r="CX1235" s="241"/>
      <c r="CY1235" s="241"/>
      <c r="CZ1235" s="241"/>
      <c r="DA1235" s="241"/>
      <c r="DB1235" s="241"/>
      <c r="DC1235" s="241"/>
      <c r="DD1235" s="241"/>
      <c r="DE1235" s="241"/>
      <c r="DF1235" s="241"/>
      <c r="DG1235" s="241"/>
      <c r="DH1235" s="241"/>
      <c r="DI1235" s="241"/>
      <c r="DJ1235" s="241"/>
      <c r="DK1235" s="241"/>
      <c r="DL1235" s="241"/>
      <c r="DM1235" s="241"/>
      <c r="DN1235" s="241"/>
      <c r="DO1235" s="241"/>
      <c r="DP1235" s="241"/>
      <c r="DQ1235" s="241"/>
      <c r="DR1235" s="241"/>
      <c r="DS1235" s="241"/>
      <c r="DT1235" s="241"/>
      <c r="DU1235" s="241"/>
      <c r="DV1235" s="241"/>
      <c r="DW1235" s="241"/>
      <c r="DX1235" s="241"/>
      <c r="DY1235" s="241"/>
      <c r="DZ1235" s="241"/>
      <c r="EA1235" s="241"/>
      <c r="EB1235" s="241"/>
      <c r="EC1235" s="241"/>
      <c r="ED1235" s="241"/>
      <c r="EE1235" s="241"/>
      <c r="EF1235" s="241"/>
      <c r="EG1235" s="241"/>
      <c r="EH1235" s="241"/>
      <c r="EI1235" s="241"/>
      <c r="EJ1235" s="241"/>
      <c r="EK1235" s="241"/>
      <c r="EL1235" s="241"/>
      <c r="EM1235" s="241"/>
      <c r="EN1235" s="241"/>
      <c r="EO1235" s="241"/>
      <c r="EP1235" s="241"/>
      <c r="EQ1235" s="241"/>
      <c r="ER1235" s="241"/>
      <c r="ES1235" s="241"/>
      <c r="ET1235" s="241"/>
      <c r="EU1235" s="241"/>
      <c r="EV1235" s="241"/>
      <c r="EW1235" s="241"/>
      <c r="EX1235" s="241"/>
      <c r="EY1235" s="241"/>
      <c r="EZ1235" s="241"/>
      <c r="FA1235" s="241"/>
      <c r="FB1235" s="241"/>
      <c r="FC1235" s="241"/>
      <c r="FD1235" s="241"/>
      <c r="FE1235" s="241"/>
      <c r="FF1235" s="241"/>
      <c r="FG1235" s="241"/>
      <c r="FH1235" s="241"/>
      <c r="FI1235" s="241"/>
      <c r="FJ1235" s="241"/>
      <c r="FK1235" s="241"/>
      <c r="FL1235" s="241"/>
      <c r="FM1235" s="241"/>
      <c r="FN1235" s="241"/>
      <c r="FO1235" s="241"/>
      <c r="FP1235" s="241"/>
      <c r="FQ1235" s="241"/>
      <c r="FR1235" s="241"/>
      <c r="FS1235" s="241"/>
      <c r="FT1235" s="241"/>
      <c r="FU1235" s="241"/>
      <c r="FV1235" s="241"/>
      <c r="FW1235" s="241"/>
      <c r="FX1235" s="241"/>
      <c r="FY1235" s="241"/>
      <c r="FZ1235" s="241"/>
      <c r="GA1235" s="241"/>
      <c r="GB1235" s="241"/>
      <c r="GC1235" s="241"/>
      <c r="GD1235" s="241"/>
      <c r="GE1235" s="241"/>
      <c r="GF1235" s="241"/>
      <c r="GG1235" s="241"/>
      <c r="GH1235" s="241"/>
      <c r="GI1235" s="241"/>
      <c r="GJ1235" s="241"/>
      <c r="GK1235" s="241"/>
      <c r="GL1235" s="241"/>
      <c r="GM1235" s="241"/>
      <c r="GN1235" s="241"/>
      <c r="GO1235" s="241"/>
      <c r="GP1235" s="241"/>
      <c r="GQ1235" s="241"/>
      <c r="GR1235" s="241"/>
      <c r="GS1235" s="241"/>
      <c r="GT1235" s="241"/>
      <c r="GU1235" s="241"/>
      <c r="GV1235" s="241"/>
      <c r="GW1235" s="241"/>
      <c r="GX1235" s="241"/>
      <c r="GY1235" s="241"/>
      <c r="GZ1235" s="241"/>
      <c r="HA1235" s="241"/>
      <c r="HB1235" s="241"/>
      <c r="HC1235" s="241"/>
      <c r="HD1235" s="241"/>
      <c r="HE1235" s="241"/>
      <c r="HF1235" s="241"/>
      <c r="HG1235" s="241"/>
      <c r="HH1235" s="241"/>
      <c r="HI1235" s="241"/>
      <c r="HJ1235" s="241"/>
      <c r="HK1235" s="241"/>
      <c r="HL1235" s="241"/>
      <c r="HM1235" s="241"/>
      <c r="HN1235" s="241"/>
      <c r="HO1235" s="241"/>
    </row>
    <row r="1236" spans="1:223" s="250" customFormat="1" ht="27.6" customHeight="1" x14ac:dyDescent="0.35">
      <c r="A1236" s="241"/>
      <c r="B1236" s="242"/>
      <c r="C1236" s="242"/>
      <c r="D1236" s="242"/>
      <c r="E1236" s="243"/>
      <c r="F1236" s="244"/>
      <c r="G1236" s="245"/>
      <c r="H1236" s="245"/>
      <c r="I1236" s="245"/>
      <c r="J1236" s="242"/>
      <c r="K1236" s="242"/>
      <c r="L1236" s="246"/>
      <c r="M1236" s="246"/>
      <c r="N1236" s="247"/>
      <c r="O1236" s="247"/>
      <c r="P1236" s="248"/>
      <c r="Q1236" s="248"/>
      <c r="R1236" s="295"/>
      <c r="S1236" s="295"/>
      <c r="T1236" s="295"/>
      <c r="V1236" s="251"/>
      <c r="W1236" s="251"/>
      <c r="X1236" s="252"/>
      <c r="Y1236" s="253"/>
      <c r="Z1236" s="254"/>
      <c r="AA1236" s="254"/>
      <c r="AB1236" s="255"/>
      <c r="AC1236" s="255"/>
      <c r="AD1236" s="241"/>
      <c r="AE1236" s="241"/>
      <c r="AF1236" s="241"/>
      <c r="AG1236" s="241"/>
      <c r="AH1236" s="241"/>
      <c r="AI1236" s="241"/>
      <c r="AJ1236" s="241"/>
      <c r="AK1236" s="241"/>
      <c r="AL1236" s="241"/>
      <c r="AM1236" s="241"/>
      <c r="AN1236" s="241"/>
      <c r="AO1236" s="241"/>
      <c r="AP1236" s="241"/>
      <c r="AQ1236" s="241"/>
      <c r="AR1236" s="241"/>
      <c r="AS1236" s="241"/>
      <c r="AT1236" s="241"/>
      <c r="AU1236" s="241"/>
      <c r="AV1236" s="241"/>
      <c r="AW1236" s="241"/>
      <c r="AX1236" s="241"/>
      <c r="AY1236" s="241"/>
      <c r="AZ1236" s="241"/>
      <c r="BA1236" s="241"/>
      <c r="BB1236" s="241"/>
      <c r="BC1236" s="241"/>
      <c r="BD1236" s="241"/>
      <c r="BE1236" s="241"/>
      <c r="BF1236" s="241"/>
      <c r="BG1236" s="241"/>
      <c r="BH1236" s="241"/>
      <c r="BI1236" s="241"/>
      <c r="BJ1236" s="241"/>
      <c r="BK1236" s="241"/>
      <c r="BL1236" s="241"/>
      <c r="BM1236" s="241"/>
      <c r="BN1236" s="241"/>
      <c r="BO1236" s="241"/>
      <c r="BP1236" s="241"/>
      <c r="BQ1236" s="241"/>
      <c r="BR1236" s="241"/>
      <c r="BS1236" s="241"/>
      <c r="BT1236" s="241"/>
      <c r="BU1236" s="241"/>
      <c r="BV1236" s="241"/>
      <c r="BW1236" s="241"/>
      <c r="BX1236" s="241"/>
      <c r="BY1236" s="241"/>
      <c r="BZ1236" s="241"/>
      <c r="CA1236" s="241"/>
      <c r="CB1236" s="241"/>
      <c r="CC1236" s="241"/>
      <c r="CD1236" s="241"/>
      <c r="CE1236" s="241"/>
      <c r="CF1236" s="241"/>
      <c r="CG1236" s="241"/>
      <c r="CH1236" s="241"/>
      <c r="CI1236" s="241"/>
      <c r="CJ1236" s="241"/>
      <c r="CK1236" s="241"/>
      <c r="CL1236" s="241"/>
      <c r="CM1236" s="241"/>
      <c r="CN1236" s="241"/>
      <c r="CO1236" s="241"/>
      <c r="CP1236" s="241"/>
      <c r="CQ1236" s="241"/>
      <c r="CR1236" s="241"/>
      <c r="CS1236" s="241"/>
      <c r="CT1236" s="241"/>
      <c r="CU1236" s="241"/>
      <c r="CV1236" s="241"/>
      <c r="CW1236" s="241"/>
      <c r="CX1236" s="241"/>
      <c r="CY1236" s="241"/>
      <c r="CZ1236" s="241"/>
      <c r="DA1236" s="241"/>
      <c r="DB1236" s="241"/>
      <c r="DC1236" s="241"/>
      <c r="DD1236" s="241"/>
      <c r="DE1236" s="241"/>
      <c r="DF1236" s="241"/>
      <c r="DG1236" s="241"/>
      <c r="DH1236" s="241"/>
      <c r="DI1236" s="241"/>
      <c r="DJ1236" s="241"/>
      <c r="DK1236" s="241"/>
      <c r="DL1236" s="241"/>
      <c r="DM1236" s="241"/>
      <c r="DN1236" s="241"/>
      <c r="DO1236" s="241"/>
      <c r="DP1236" s="241"/>
      <c r="DQ1236" s="241"/>
      <c r="DR1236" s="241"/>
      <c r="DS1236" s="241"/>
      <c r="DT1236" s="241"/>
      <c r="DU1236" s="241"/>
      <c r="DV1236" s="241"/>
      <c r="DW1236" s="241"/>
      <c r="DX1236" s="241"/>
      <c r="DY1236" s="241"/>
      <c r="DZ1236" s="241"/>
      <c r="EA1236" s="241"/>
      <c r="EB1236" s="241"/>
      <c r="EC1236" s="241"/>
      <c r="ED1236" s="241"/>
      <c r="EE1236" s="241"/>
      <c r="EF1236" s="241"/>
      <c r="EG1236" s="241"/>
      <c r="EH1236" s="241"/>
      <c r="EI1236" s="241"/>
      <c r="EJ1236" s="241"/>
      <c r="EK1236" s="241"/>
      <c r="EL1236" s="241"/>
      <c r="EM1236" s="241"/>
      <c r="EN1236" s="241"/>
      <c r="EO1236" s="241"/>
      <c r="EP1236" s="241"/>
      <c r="EQ1236" s="241"/>
      <c r="ER1236" s="241"/>
      <c r="ES1236" s="241"/>
      <c r="ET1236" s="241"/>
      <c r="EU1236" s="241"/>
      <c r="EV1236" s="241"/>
      <c r="EW1236" s="241"/>
      <c r="EX1236" s="241"/>
      <c r="EY1236" s="241"/>
      <c r="EZ1236" s="241"/>
      <c r="FA1236" s="241"/>
      <c r="FB1236" s="241"/>
      <c r="FC1236" s="241"/>
      <c r="FD1236" s="241"/>
      <c r="FE1236" s="241"/>
      <c r="FF1236" s="241"/>
      <c r="FG1236" s="241"/>
      <c r="FH1236" s="241"/>
      <c r="FI1236" s="241"/>
      <c r="FJ1236" s="241"/>
      <c r="FK1236" s="241"/>
      <c r="FL1236" s="241"/>
      <c r="FM1236" s="241"/>
      <c r="FN1236" s="241"/>
      <c r="FO1236" s="241"/>
      <c r="FP1236" s="241"/>
      <c r="FQ1236" s="241"/>
      <c r="FR1236" s="241"/>
      <c r="FS1236" s="241"/>
      <c r="FT1236" s="241"/>
      <c r="FU1236" s="241"/>
      <c r="FV1236" s="241"/>
      <c r="FW1236" s="241"/>
      <c r="FX1236" s="241"/>
      <c r="FY1236" s="241"/>
      <c r="FZ1236" s="241"/>
      <c r="GA1236" s="241"/>
      <c r="GB1236" s="241"/>
      <c r="GC1236" s="241"/>
      <c r="GD1236" s="241"/>
      <c r="GE1236" s="241"/>
      <c r="GF1236" s="241"/>
      <c r="GG1236" s="241"/>
      <c r="GH1236" s="241"/>
      <c r="GI1236" s="241"/>
      <c r="GJ1236" s="241"/>
      <c r="GK1236" s="241"/>
      <c r="GL1236" s="241"/>
      <c r="GM1236" s="241"/>
      <c r="GN1236" s="241"/>
      <c r="GO1236" s="241"/>
      <c r="GP1236" s="241"/>
      <c r="GQ1236" s="241"/>
      <c r="GR1236" s="241"/>
      <c r="GS1236" s="241"/>
      <c r="GT1236" s="241"/>
      <c r="GU1236" s="241"/>
      <c r="GV1236" s="241"/>
      <c r="GW1236" s="241"/>
      <c r="GX1236" s="241"/>
      <c r="GY1236" s="241"/>
      <c r="GZ1236" s="241"/>
      <c r="HA1236" s="241"/>
      <c r="HB1236" s="241"/>
      <c r="HC1236" s="241"/>
      <c r="HD1236" s="241"/>
      <c r="HE1236" s="241"/>
      <c r="HF1236" s="241"/>
      <c r="HG1236" s="241"/>
      <c r="HH1236" s="241"/>
      <c r="HI1236" s="241"/>
      <c r="HJ1236" s="241"/>
      <c r="HK1236" s="241"/>
      <c r="HL1236" s="241"/>
      <c r="HM1236" s="241"/>
      <c r="HN1236" s="241"/>
      <c r="HO1236" s="241"/>
    </row>
    <row r="1237" spans="1:223" s="250" customFormat="1" ht="27.6" customHeight="1" x14ac:dyDescent="0.35">
      <c r="A1237" s="241"/>
      <c r="B1237" s="242"/>
      <c r="C1237" s="242"/>
      <c r="D1237" s="242"/>
      <c r="E1237" s="243"/>
      <c r="F1237" s="244"/>
      <c r="G1237" s="245"/>
      <c r="H1237" s="245"/>
      <c r="I1237" s="245"/>
      <c r="J1237" s="242"/>
      <c r="K1237" s="242"/>
      <c r="L1237" s="246"/>
      <c r="M1237" s="246"/>
      <c r="N1237" s="247"/>
      <c r="O1237" s="247"/>
      <c r="P1237" s="248"/>
      <c r="Q1237" s="248"/>
      <c r="R1237" s="295"/>
      <c r="S1237" s="295"/>
      <c r="T1237" s="295"/>
      <c r="V1237" s="251"/>
      <c r="W1237" s="251"/>
      <c r="X1237" s="252"/>
      <c r="Y1237" s="253"/>
      <c r="Z1237" s="254"/>
      <c r="AA1237" s="254"/>
      <c r="AB1237" s="255"/>
      <c r="AC1237" s="255"/>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c r="AX1237" s="241"/>
      <c r="AY1237" s="241"/>
      <c r="AZ1237" s="241"/>
      <c r="BA1237" s="241"/>
      <c r="BB1237" s="241"/>
      <c r="BC1237" s="241"/>
      <c r="BD1237" s="241"/>
      <c r="BE1237" s="241"/>
      <c r="BF1237" s="241"/>
      <c r="BG1237" s="241"/>
      <c r="BH1237" s="241"/>
      <c r="BI1237" s="241"/>
      <c r="BJ1237" s="241"/>
      <c r="BK1237" s="241"/>
      <c r="BL1237" s="241"/>
      <c r="BM1237" s="241"/>
      <c r="BN1237" s="241"/>
      <c r="BO1237" s="241"/>
      <c r="BP1237" s="241"/>
      <c r="BQ1237" s="241"/>
      <c r="BR1237" s="241"/>
      <c r="BS1237" s="241"/>
      <c r="BT1237" s="241"/>
      <c r="BU1237" s="241"/>
      <c r="BV1237" s="241"/>
      <c r="BW1237" s="241"/>
      <c r="BX1237" s="241"/>
      <c r="BY1237" s="241"/>
      <c r="BZ1237" s="241"/>
      <c r="CA1237" s="241"/>
      <c r="CB1237" s="241"/>
      <c r="CC1237" s="241"/>
      <c r="CD1237" s="241"/>
      <c r="CE1237" s="241"/>
      <c r="CF1237" s="241"/>
      <c r="CG1237" s="241"/>
      <c r="CH1237" s="241"/>
      <c r="CI1237" s="241"/>
      <c r="CJ1237" s="241"/>
      <c r="CK1237" s="241"/>
      <c r="CL1237" s="241"/>
      <c r="CM1237" s="241"/>
      <c r="CN1237" s="241"/>
      <c r="CO1237" s="241"/>
      <c r="CP1237" s="241"/>
      <c r="CQ1237" s="241"/>
      <c r="CR1237" s="241"/>
      <c r="CS1237" s="241"/>
      <c r="CT1237" s="241"/>
      <c r="CU1237" s="241"/>
      <c r="CV1237" s="241"/>
      <c r="CW1237" s="241"/>
      <c r="CX1237" s="241"/>
      <c r="CY1237" s="241"/>
      <c r="CZ1237" s="241"/>
      <c r="DA1237" s="241"/>
      <c r="DB1237" s="241"/>
      <c r="DC1237" s="241"/>
      <c r="DD1237" s="241"/>
      <c r="DE1237" s="241"/>
      <c r="DF1237" s="241"/>
      <c r="DG1237" s="241"/>
      <c r="DH1237" s="241"/>
      <c r="DI1237" s="241"/>
      <c r="DJ1237" s="241"/>
      <c r="DK1237" s="241"/>
      <c r="DL1237" s="241"/>
      <c r="DM1237" s="241"/>
      <c r="DN1237" s="241"/>
      <c r="DO1237" s="241"/>
      <c r="DP1237" s="241"/>
      <c r="DQ1237" s="241"/>
      <c r="DR1237" s="241"/>
      <c r="DS1237" s="241"/>
      <c r="DT1237" s="241"/>
      <c r="DU1237" s="241"/>
      <c r="DV1237" s="241"/>
      <c r="DW1237" s="241"/>
      <c r="DX1237" s="241"/>
      <c r="DY1237" s="241"/>
      <c r="DZ1237" s="241"/>
      <c r="EA1237" s="241"/>
      <c r="EB1237" s="241"/>
      <c r="EC1237" s="241"/>
      <c r="ED1237" s="241"/>
      <c r="EE1237" s="241"/>
      <c r="EF1237" s="241"/>
      <c r="EG1237" s="241"/>
      <c r="EH1237" s="241"/>
      <c r="EI1237" s="241"/>
      <c r="EJ1237" s="241"/>
      <c r="EK1237" s="241"/>
      <c r="EL1237" s="241"/>
      <c r="EM1237" s="241"/>
      <c r="EN1237" s="241"/>
      <c r="EO1237" s="241"/>
      <c r="EP1237" s="241"/>
      <c r="EQ1237" s="241"/>
      <c r="ER1237" s="241"/>
      <c r="ES1237" s="241"/>
      <c r="ET1237" s="241"/>
      <c r="EU1237" s="241"/>
      <c r="EV1237" s="241"/>
      <c r="EW1237" s="241"/>
      <c r="EX1237" s="241"/>
      <c r="EY1237" s="241"/>
      <c r="EZ1237" s="241"/>
      <c r="FA1237" s="241"/>
      <c r="FB1237" s="241"/>
      <c r="FC1237" s="241"/>
      <c r="FD1237" s="241"/>
      <c r="FE1237" s="241"/>
      <c r="FF1237" s="241"/>
      <c r="FG1237" s="241"/>
      <c r="FH1237" s="241"/>
      <c r="FI1237" s="241"/>
      <c r="FJ1237" s="241"/>
      <c r="FK1237" s="241"/>
      <c r="FL1237" s="241"/>
      <c r="FM1237" s="241"/>
      <c r="FN1237" s="241"/>
      <c r="FO1237" s="241"/>
      <c r="FP1237" s="241"/>
      <c r="FQ1237" s="241"/>
      <c r="FR1237" s="241"/>
      <c r="FS1237" s="241"/>
      <c r="FT1237" s="241"/>
      <c r="FU1237" s="241"/>
      <c r="FV1237" s="241"/>
      <c r="FW1237" s="241"/>
      <c r="FX1237" s="241"/>
      <c r="FY1237" s="241"/>
      <c r="FZ1237" s="241"/>
      <c r="GA1237" s="241"/>
      <c r="GB1237" s="241"/>
      <c r="GC1237" s="241"/>
      <c r="GD1237" s="241"/>
      <c r="GE1237" s="241"/>
      <c r="GF1237" s="241"/>
      <c r="GG1237" s="241"/>
      <c r="GH1237" s="241"/>
      <c r="GI1237" s="241"/>
      <c r="GJ1237" s="241"/>
      <c r="GK1237" s="241"/>
      <c r="GL1237" s="241"/>
      <c r="GM1237" s="241"/>
      <c r="GN1237" s="241"/>
      <c r="GO1237" s="241"/>
      <c r="GP1237" s="241"/>
      <c r="GQ1237" s="241"/>
      <c r="GR1237" s="241"/>
      <c r="GS1237" s="241"/>
      <c r="GT1237" s="241"/>
      <c r="GU1237" s="241"/>
      <c r="GV1237" s="241"/>
      <c r="GW1237" s="241"/>
      <c r="GX1237" s="241"/>
      <c r="GY1237" s="241"/>
      <c r="GZ1237" s="241"/>
      <c r="HA1237" s="241"/>
      <c r="HB1237" s="241"/>
      <c r="HC1237" s="241"/>
      <c r="HD1237" s="241"/>
      <c r="HE1237" s="241"/>
      <c r="HF1237" s="241"/>
      <c r="HG1237" s="241"/>
      <c r="HH1237" s="241"/>
      <c r="HI1237" s="241"/>
      <c r="HJ1237" s="241"/>
      <c r="HK1237" s="241"/>
      <c r="HL1237" s="241"/>
      <c r="HM1237" s="241"/>
      <c r="HN1237" s="241"/>
      <c r="HO1237" s="241"/>
    </row>
    <row r="1238" spans="1:223" s="250" customFormat="1" ht="27.6" customHeight="1" x14ac:dyDescent="0.35">
      <c r="A1238" s="241"/>
      <c r="B1238" s="242"/>
      <c r="C1238" s="242"/>
      <c r="D1238" s="242"/>
      <c r="E1238" s="243"/>
      <c r="F1238" s="244"/>
      <c r="G1238" s="245"/>
      <c r="H1238" s="245"/>
      <c r="I1238" s="245"/>
      <c r="J1238" s="242"/>
      <c r="K1238" s="242"/>
      <c r="L1238" s="246"/>
      <c r="M1238" s="246"/>
      <c r="N1238" s="247"/>
      <c r="O1238" s="247"/>
      <c r="P1238" s="248"/>
      <c r="Q1238" s="248"/>
      <c r="R1238" s="295"/>
      <c r="S1238" s="295"/>
      <c r="T1238" s="295"/>
      <c r="V1238" s="251"/>
      <c r="W1238" s="251"/>
      <c r="X1238" s="252"/>
      <c r="Y1238" s="253"/>
      <c r="Z1238" s="254"/>
      <c r="AA1238" s="254"/>
      <c r="AB1238" s="255"/>
      <c r="AC1238" s="255"/>
      <c r="AD1238" s="241"/>
      <c r="AE1238" s="241"/>
      <c r="AF1238" s="241"/>
      <c r="AG1238" s="241"/>
      <c r="AH1238" s="241"/>
      <c r="AI1238" s="241"/>
      <c r="AJ1238" s="241"/>
      <c r="AK1238" s="241"/>
      <c r="AL1238" s="241"/>
      <c r="AM1238" s="241"/>
      <c r="AN1238" s="241"/>
      <c r="AO1238" s="241"/>
      <c r="AP1238" s="241"/>
      <c r="AQ1238" s="241"/>
      <c r="AR1238" s="241"/>
      <c r="AS1238" s="241"/>
      <c r="AT1238" s="241"/>
      <c r="AU1238" s="241"/>
      <c r="AV1238" s="241"/>
      <c r="AW1238" s="241"/>
      <c r="AX1238" s="241"/>
      <c r="AY1238" s="241"/>
      <c r="AZ1238" s="241"/>
      <c r="BA1238" s="241"/>
      <c r="BB1238" s="241"/>
      <c r="BC1238" s="241"/>
      <c r="BD1238" s="241"/>
      <c r="BE1238" s="241"/>
      <c r="BF1238" s="241"/>
      <c r="BG1238" s="241"/>
      <c r="BH1238" s="241"/>
      <c r="BI1238" s="241"/>
      <c r="BJ1238" s="241"/>
      <c r="BK1238" s="241"/>
      <c r="BL1238" s="241"/>
      <c r="BM1238" s="241"/>
      <c r="BN1238" s="241"/>
      <c r="BO1238" s="241"/>
      <c r="BP1238" s="241"/>
      <c r="BQ1238" s="241"/>
      <c r="BR1238" s="241"/>
      <c r="BS1238" s="241"/>
      <c r="BT1238" s="241"/>
      <c r="BU1238" s="241"/>
      <c r="BV1238" s="241"/>
      <c r="BW1238" s="241"/>
      <c r="BX1238" s="241"/>
      <c r="BY1238" s="241"/>
      <c r="BZ1238" s="241"/>
      <c r="CA1238" s="241"/>
      <c r="CB1238" s="241"/>
      <c r="CC1238" s="241"/>
      <c r="CD1238" s="241"/>
      <c r="CE1238" s="241"/>
      <c r="CF1238" s="241"/>
      <c r="CG1238" s="241"/>
      <c r="CH1238" s="241"/>
      <c r="CI1238" s="241"/>
      <c r="CJ1238" s="241"/>
      <c r="CK1238" s="241"/>
      <c r="CL1238" s="241"/>
      <c r="CM1238" s="241"/>
      <c r="CN1238" s="241"/>
      <c r="CO1238" s="241"/>
      <c r="CP1238" s="241"/>
      <c r="CQ1238" s="241"/>
      <c r="CR1238" s="241"/>
      <c r="CS1238" s="241"/>
      <c r="CT1238" s="241"/>
      <c r="CU1238" s="241"/>
      <c r="CV1238" s="241"/>
      <c r="CW1238" s="241"/>
      <c r="CX1238" s="241"/>
      <c r="CY1238" s="241"/>
      <c r="CZ1238" s="241"/>
      <c r="DA1238" s="241"/>
      <c r="DB1238" s="241"/>
      <c r="DC1238" s="241"/>
      <c r="DD1238" s="241"/>
      <c r="DE1238" s="241"/>
      <c r="DF1238" s="241"/>
      <c r="DG1238" s="241"/>
      <c r="DH1238" s="241"/>
      <c r="DI1238" s="241"/>
      <c r="DJ1238" s="241"/>
      <c r="DK1238" s="241"/>
      <c r="DL1238" s="241"/>
      <c r="DM1238" s="241"/>
      <c r="DN1238" s="241"/>
      <c r="DO1238" s="241"/>
      <c r="DP1238" s="241"/>
      <c r="DQ1238" s="241"/>
      <c r="DR1238" s="241"/>
      <c r="DS1238" s="241"/>
      <c r="DT1238" s="241"/>
      <c r="DU1238" s="241"/>
      <c r="DV1238" s="241"/>
      <c r="DW1238" s="241"/>
      <c r="DX1238" s="241"/>
      <c r="DY1238" s="241"/>
      <c r="DZ1238" s="241"/>
      <c r="EA1238" s="241"/>
      <c r="EB1238" s="241"/>
      <c r="EC1238" s="241"/>
      <c r="ED1238" s="241"/>
      <c r="EE1238" s="241"/>
      <c r="EF1238" s="241"/>
      <c r="EG1238" s="241"/>
      <c r="EH1238" s="241"/>
      <c r="EI1238" s="241"/>
      <c r="EJ1238" s="241"/>
      <c r="EK1238" s="241"/>
      <c r="EL1238" s="241"/>
      <c r="EM1238" s="241"/>
      <c r="EN1238" s="241"/>
      <c r="EO1238" s="241"/>
      <c r="EP1238" s="241"/>
      <c r="EQ1238" s="241"/>
      <c r="ER1238" s="241"/>
      <c r="ES1238" s="241"/>
      <c r="ET1238" s="241"/>
      <c r="EU1238" s="241"/>
      <c r="EV1238" s="241"/>
      <c r="EW1238" s="241"/>
      <c r="EX1238" s="241"/>
      <c r="EY1238" s="241"/>
      <c r="EZ1238" s="241"/>
      <c r="FA1238" s="241"/>
      <c r="FB1238" s="241"/>
      <c r="FC1238" s="241"/>
      <c r="FD1238" s="241"/>
      <c r="FE1238" s="241"/>
      <c r="FF1238" s="241"/>
      <c r="FG1238" s="241"/>
      <c r="FH1238" s="241"/>
      <c r="FI1238" s="241"/>
      <c r="FJ1238" s="241"/>
      <c r="FK1238" s="241"/>
      <c r="FL1238" s="241"/>
      <c r="FM1238" s="241"/>
      <c r="FN1238" s="241"/>
      <c r="FO1238" s="241"/>
      <c r="FP1238" s="241"/>
      <c r="FQ1238" s="241"/>
      <c r="FR1238" s="241"/>
      <c r="FS1238" s="241"/>
      <c r="FT1238" s="241"/>
      <c r="FU1238" s="241"/>
      <c r="FV1238" s="241"/>
      <c r="FW1238" s="241"/>
      <c r="FX1238" s="241"/>
      <c r="FY1238" s="241"/>
      <c r="FZ1238" s="241"/>
      <c r="GA1238" s="241"/>
      <c r="GB1238" s="241"/>
      <c r="GC1238" s="241"/>
      <c r="GD1238" s="241"/>
      <c r="GE1238" s="241"/>
      <c r="GF1238" s="241"/>
      <c r="GG1238" s="241"/>
      <c r="GH1238" s="241"/>
      <c r="GI1238" s="241"/>
      <c r="GJ1238" s="241"/>
      <c r="GK1238" s="241"/>
      <c r="GL1238" s="241"/>
      <c r="GM1238" s="241"/>
      <c r="GN1238" s="241"/>
      <c r="GO1238" s="241"/>
      <c r="GP1238" s="241"/>
      <c r="GQ1238" s="241"/>
      <c r="GR1238" s="241"/>
      <c r="GS1238" s="241"/>
      <c r="GT1238" s="241"/>
      <c r="GU1238" s="241"/>
      <c r="GV1238" s="241"/>
      <c r="GW1238" s="241"/>
      <c r="GX1238" s="241"/>
      <c r="GY1238" s="241"/>
      <c r="GZ1238" s="241"/>
      <c r="HA1238" s="241"/>
      <c r="HB1238" s="241"/>
      <c r="HC1238" s="241"/>
      <c r="HD1238" s="241"/>
      <c r="HE1238" s="241"/>
      <c r="HF1238" s="241"/>
      <c r="HG1238" s="241"/>
      <c r="HH1238" s="241"/>
      <c r="HI1238" s="241"/>
      <c r="HJ1238" s="241"/>
      <c r="HK1238" s="241"/>
      <c r="HL1238" s="241"/>
      <c r="HM1238" s="241"/>
      <c r="HN1238" s="241"/>
      <c r="HO1238" s="241"/>
    </row>
    <row r="1239" spans="1:223" s="250" customFormat="1" ht="27.6" customHeight="1" x14ac:dyDescent="0.35">
      <c r="A1239" s="241"/>
      <c r="B1239" s="242"/>
      <c r="C1239" s="242"/>
      <c r="D1239" s="242"/>
      <c r="E1239" s="243"/>
      <c r="F1239" s="244"/>
      <c r="G1239" s="245"/>
      <c r="H1239" s="245"/>
      <c r="I1239" s="245"/>
      <c r="J1239" s="242"/>
      <c r="K1239" s="242"/>
      <c r="L1239" s="246"/>
      <c r="M1239" s="246"/>
      <c r="N1239" s="247"/>
      <c r="O1239" s="247"/>
      <c r="P1239" s="248"/>
      <c r="Q1239" s="248"/>
      <c r="R1239" s="295"/>
      <c r="S1239" s="295"/>
      <c r="T1239" s="295"/>
      <c r="V1239" s="251"/>
      <c r="W1239" s="251"/>
      <c r="X1239" s="252"/>
      <c r="Y1239" s="253"/>
      <c r="Z1239" s="254"/>
      <c r="AA1239" s="254"/>
      <c r="AB1239" s="255"/>
      <c r="AC1239" s="255"/>
      <c r="AD1239" s="241"/>
      <c r="AE1239" s="241"/>
      <c r="AF1239" s="241"/>
      <c r="AG1239" s="241"/>
      <c r="AH1239" s="241"/>
      <c r="AI1239" s="241"/>
      <c r="AJ1239" s="241"/>
      <c r="AK1239" s="241"/>
      <c r="AL1239" s="241"/>
      <c r="AM1239" s="241"/>
      <c r="AN1239" s="241"/>
      <c r="AO1239" s="241"/>
      <c r="AP1239" s="241"/>
      <c r="AQ1239" s="241"/>
      <c r="AR1239" s="241"/>
      <c r="AS1239" s="241"/>
      <c r="AT1239" s="241"/>
      <c r="AU1239" s="241"/>
      <c r="AV1239" s="241"/>
      <c r="AW1239" s="241"/>
      <c r="AX1239" s="241"/>
      <c r="AY1239" s="241"/>
      <c r="AZ1239" s="241"/>
      <c r="BA1239" s="241"/>
      <c r="BB1239" s="241"/>
      <c r="BC1239" s="241"/>
      <c r="BD1239" s="241"/>
      <c r="BE1239" s="241"/>
      <c r="BF1239" s="241"/>
      <c r="BG1239" s="241"/>
      <c r="BH1239" s="241"/>
      <c r="BI1239" s="241"/>
      <c r="BJ1239" s="241"/>
      <c r="BK1239" s="241"/>
      <c r="BL1239" s="241"/>
      <c r="BM1239" s="241"/>
      <c r="BN1239" s="241"/>
      <c r="BO1239" s="241"/>
      <c r="BP1239" s="241"/>
      <c r="BQ1239" s="241"/>
      <c r="BR1239" s="241"/>
      <c r="BS1239" s="241"/>
      <c r="BT1239" s="241"/>
      <c r="BU1239" s="241"/>
      <c r="BV1239" s="241"/>
      <c r="BW1239" s="241"/>
      <c r="BX1239" s="241"/>
      <c r="BY1239" s="241"/>
      <c r="BZ1239" s="241"/>
      <c r="CA1239" s="241"/>
      <c r="CB1239" s="241"/>
      <c r="CC1239" s="241"/>
      <c r="CD1239" s="241"/>
      <c r="CE1239" s="241"/>
      <c r="CF1239" s="241"/>
      <c r="CG1239" s="241"/>
      <c r="CH1239" s="241"/>
      <c r="CI1239" s="241"/>
      <c r="CJ1239" s="241"/>
      <c r="CK1239" s="241"/>
      <c r="CL1239" s="241"/>
      <c r="CM1239" s="241"/>
      <c r="CN1239" s="241"/>
      <c r="CO1239" s="241"/>
      <c r="CP1239" s="241"/>
      <c r="CQ1239" s="241"/>
      <c r="CR1239" s="241"/>
      <c r="CS1239" s="241"/>
      <c r="CT1239" s="241"/>
      <c r="CU1239" s="241"/>
      <c r="CV1239" s="241"/>
      <c r="CW1239" s="241"/>
      <c r="CX1239" s="241"/>
      <c r="CY1239" s="241"/>
      <c r="CZ1239" s="241"/>
      <c r="DA1239" s="241"/>
      <c r="DB1239" s="241"/>
      <c r="DC1239" s="241"/>
      <c r="DD1239" s="241"/>
      <c r="DE1239" s="241"/>
      <c r="DF1239" s="241"/>
      <c r="DG1239" s="241"/>
      <c r="DH1239" s="241"/>
      <c r="DI1239" s="241"/>
      <c r="DJ1239" s="241"/>
      <c r="DK1239" s="241"/>
      <c r="DL1239" s="241"/>
      <c r="DM1239" s="241"/>
      <c r="DN1239" s="241"/>
      <c r="DO1239" s="241"/>
      <c r="DP1239" s="241"/>
      <c r="DQ1239" s="241"/>
      <c r="DR1239" s="241"/>
      <c r="DS1239" s="241"/>
      <c r="DT1239" s="241"/>
      <c r="DU1239" s="241"/>
      <c r="DV1239" s="241"/>
      <c r="DW1239" s="241"/>
      <c r="DX1239" s="241"/>
      <c r="DY1239" s="241"/>
      <c r="DZ1239" s="241"/>
      <c r="EA1239" s="241"/>
      <c r="EB1239" s="241"/>
      <c r="EC1239" s="241"/>
      <c r="ED1239" s="241"/>
      <c r="EE1239" s="241"/>
      <c r="EF1239" s="241"/>
      <c r="EG1239" s="241"/>
      <c r="EH1239" s="241"/>
      <c r="EI1239" s="241"/>
      <c r="EJ1239" s="241"/>
      <c r="EK1239" s="241"/>
      <c r="EL1239" s="241"/>
      <c r="EM1239" s="241"/>
      <c r="EN1239" s="241"/>
      <c r="EO1239" s="241"/>
      <c r="EP1239" s="241"/>
      <c r="EQ1239" s="241"/>
      <c r="ER1239" s="241"/>
      <c r="ES1239" s="241"/>
      <c r="ET1239" s="241"/>
      <c r="EU1239" s="241"/>
      <c r="EV1239" s="241"/>
      <c r="EW1239" s="241"/>
      <c r="EX1239" s="241"/>
      <c r="EY1239" s="241"/>
      <c r="EZ1239" s="241"/>
      <c r="FA1239" s="241"/>
      <c r="FB1239" s="241"/>
      <c r="FC1239" s="241"/>
      <c r="FD1239" s="241"/>
      <c r="FE1239" s="241"/>
      <c r="FF1239" s="241"/>
      <c r="FG1239" s="241"/>
      <c r="FH1239" s="241"/>
      <c r="FI1239" s="241"/>
      <c r="FJ1239" s="241"/>
      <c r="FK1239" s="241"/>
      <c r="FL1239" s="241"/>
      <c r="FM1239" s="241"/>
      <c r="FN1239" s="241"/>
      <c r="FO1239" s="241"/>
      <c r="FP1239" s="241"/>
      <c r="FQ1239" s="241"/>
      <c r="FR1239" s="241"/>
      <c r="FS1239" s="241"/>
      <c r="FT1239" s="241"/>
      <c r="FU1239" s="241"/>
      <c r="FV1239" s="241"/>
      <c r="FW1239" s="241"/>
      <c r="FX1239" s="241"/>
      <c r="FY1239" s="241"/>
      <c r="FZ1239" s="241"/>
      <c r="GA1239" s="241"/>
      <c r="GB1239" s="241"/>
      <c r="GC1239" s="241"/>
      <c r="GD1239" s="241"/>
      <c r="GE1239" s="241"/>
      <c r="GF1239" s="241"/>
      <c r="GG1239" s="241"/>
      <c r="GH1239" s="241"/>
      <c r="GI1239" s="241"/>
      <c r="GJ1239" s="241"/>
      <c r="GK1239" s="241"/>
      <c r="GL1239" s="241"/>
      <c r="GM1239" s="241"/>
      <c r="GN1239" s="241"/>
      <c r="GO1239" s="241"/>
      <c r="GP1239" s="241"/>
      <c r="GQ1239" s="241"/>
      <c r="GR1239" s="241"/>
      <c r="GS1239" s="241"/>
      <c r="GT1239" s="241"/>
      <c r="GU1239" s="241"/>
      <c r="GV1239" s="241"/>
      <c r="GW1239" s="241"/>
      <c r="GX1239" s="241"/>
      <c r="GY1239" s="241"/>
      <c r="GZ1239" s="241"/>
      <c r="HA1239" s="241"/>
      <c r="HB1239" s="241"/>
      <c r="HC1239" s="241"/>
      <c r="HD1239" s="241"/>
      <c r="HE1239" s="241"/>
      <c r="HF1239" s="241"/>
      <c r="HG1239" s="241"/>
      <c r="HH1239" s="241"/>
      <c r="HI1239" s="241"/>
      <c r="HJ1239" s="241"/>
      <c r="HK1239" s="241"/>
      <c r="HL1239" s="241"/>
      <c r="HM1239" s="241"/>
      <c r="HN1239" s="241"/>
      <c r="HO1239" s="241"/>
    </row>
    <row r="1240" spans="1:223" s="250" customFormat="1" ht="27.6" customHeight="1" x14ac:dyDescent="0.35">
      <c r="A1240" s="241"/>
      <c r="B1240" s="242"/>
      <c r="C1240" s="242"/>
      <c r="D1240" s="242"/>
      <c r="E1240" s="243"/>
      <c r="F1240" s="244"/>
      <c r="G1240" s="245"/>
      <c r="H1240" s="245"/>
      <c r="I1240" s="245"/>
      <c r="J1240" s="242"/>
      <c r="K1240" s="242"/>
      <c r="L1240" s="246"/>
      <c r="M1240" s="246"/>
      <c r="N1240" s="247"/>
      <c r="O1240" s="247"/>
      <c r="P1240" s="248"/>
      <c r="Q1240" s="248"/>
      <c r="R1240" s="295"/>
      <c r="S1240" s="295"/>
      <c r="T1240" s="295"/>
      <c r="V1240" s="251"/>
      <c r="W1240" s="251"/>
      <c r="X1240" s="252"/>
      <c r="Y1240" s="253"/>
      <c r="Z1240" s="254"/>
      <c r="AA1240" s="254"/>
      <c r="AB1240" s="255"/>
      <c r="AC1240" s="255"/>
      <c r="AD1240" s="241"/>
      <c r="AE1240" s="241"/>
      <c r="AF1240" s="241"/>
      <c r="AG1240" s="241"/>
      <c r="AH1240" s="241"/>
      <c r="AI1240" s="241"/>
      <c r="AJ1240" s="241"/>
      <c r="AK1240" s="241"/>
      <c r="AL1240" s="241"/>
      <c r="AM1240" s="241"/>
      <c r="AN1240" s="241"/>
      <c r="AO1240" s="241"/>
      <c r="AP1240" s="241"/>
      <c r="AQ1240" s="241"/>
      <c r="AR1240" s="241"/>
      <c r="AS1240" s="241"/>
      <c r="AT1240" s="241"/>
      <c r="AU1240" s="241"/>
      <c r="AV1240" s="241"/>
      <c r="AW1240" s="241"/>
      <c r="AX1240" s="241"/>
      <c r="AY1240" s="241"/>
      <c r="AZ1240" s="241"/>
      <c r="BA1240" s="241"/>
      <c r="BB1240" s="241"/>
      <c r="BC1240" s="241"/>
      <c r="BD1240" s="241"/>
      <c r="BE1240" s="241"/>
      <c r="BF1240" s="241"/>
      <c r="BG1240" s="241"/>
      <c r="BH1240" s="241"/>
      <c r="BI1240" s="241"/>
      <c r="BJ1240" s="241"/>
      <c r="BK1240" s="241"/>
      <c r="BL1240" s="241"/>
      <c r="BM1240" s="241"/>
      <c r="BN1240" s="241"/>
      <c r="BO1240" s="241"/>
      <c r="BP1240" s="241"/>
      <c r="BQ1240" s="241"/>
      <c r="BR1240" s="241"/>
      <c r="BS1240" s="241"/>
      <c r="BT1240" s="241"/>
      <c r="BU1240" s="241"/>
      <c r="BV1240" s="241"/>
      <c r="BW1240" s="241"/>
      <c r="BX1240" s="241"/>
      <c r="BY1240" s="241"/>
      <c r="BZ1240" s="241"/>
      <c r="CA1240" s="241"/>
      <c r="CB1240" s="241"/>
      <c r="CC1240" s="241"/>
      <c r="CD1240" s="241"/>
      <c r="CE1240" s="241"/>
      <c r="CF1240" s="241"/>
      <c r="CG1240" s="241"/>
      <c r="CH1240" s="241"/>
      <c r="CI1240" s="241"/>
      <c r="CJ1240" s="241"/>
      <c r="CK1240" s="241"/>
      <c r="CL1240" s="241"/>
      <c r="CM1240" s="241"/>
      <c r="CN1240" s="241"/>
      <c r="CO1240" s="241"/>
      <c r="CP1240" s="241"/>
      <c r="CQ1240" s="241"/>
      <c r="CR1240" s="241"/>
      <c r="CS1240" s="241"/>
      <c r="CT1240" s="241"/>
      <c r="CU1240" s="241"/>
      <c r="CV1240" s="241"/>
      <c r="CW1240" s="241"/>
      <c r="CX1240" s="241"/>
      <c r="CY1240" s="241"/>
      <c r="CZ1240" s="241"/>
      <c r="DA1240" s="241"/>
      <c r="DB1240" s="241"/>
      <c r="DC1240" s="241"/>
      <c r="DD1240" s="241"/>
      <c r="DE1240" s="241"/>
      <c r="DF1240" s="241"/>
      <c r="DG1240" s="241"/>
      <c r="DH1240" s="241"/>
      <c r="DI1240" s="241"/>
      <c r="DJ1240" s="241"/>
      <c r="DK1240" s="241"/>
      <c r="DL1240" s="241"/>
      <c r="DM1240" s="241"/>
      <c r="DN1240" s="241"/>
      <c r="DO1240" s="241"/>
      <c r="DP1240" s="241"/>
      <c r="DQ1240" s="241"/>
      <c r="DR1240" s="241"/>
      <c r="DS1240" s="241"/>
      <c r="DT1240" s="241"/>
      <c r="DU1240" s="241"/>
      <c r="DV1240" s="241"/>
      <c r="DW1240" s="241"/>
      <c r="DX1240" s="241"/>
      <c r="DY1240" s="241"/>
      <c r="DZ1240" s="241"/>
      <c r="EA1240" s="241"/>
      <c r="EB1240" s="241"/>
      <c r="EC1240" s="241"/>
      <c r="ED1240" s="241"/>
      <c r="EE1240" s="241"/>
      <c r="EF1240" s="241"/>
      <c r="EG1240" s="241"/>
      <c r="EH1240" s="241"/>
      <c r="EI1240" s="241"/>
      <c r="EJ1240" s="241"/>
      <c r="EK1240" s="241"/>
      <c r="EL1240" s="241"/>
      <c r="EM1240" s="241"/>
      <c r="EN1240" s="241"/>
      <c r="EO1240" s="241"/>
      <c r="EP1240" s="241"/>
      <c r="EQ1240" s="241"/>
      <c r="ER1240" s="241"/>
      <c r="ES1240" s="241"/>
      <c r="ET1240" s="241"/>
      <c r="EU1240" s="241"/>
      <c r="EV1240" s="241"/>
      <c r="EW1240" s="241"/>
      <c r="EX1240" s="241"/>
      <c r="EY1240" s="241"/>
      <c r="EZ1240" s="241"/>
      <c r="FA1240" s="241"/>
      <c r="FB1240" s="241"/>
      <c r="FC1240" s="241"/>
      <c r="FD1240" s="241"/>
      <c r="FE1240" s="241"/>
      <c r="FF1240" s="241"/>
      <c r="FG1240" s="241"/>
      <c r="FH1240" s="241"/>
      <c r="FI1240" s="241"/>
      <c r="FJ1240" s="241"/>
      <c r="FK1240" s="241"/>
      <c r="FL1240" s="241"/>
      <c r="FM1240" s="241"/>
      <c r="FN1240" s="241"/>
      <c r="FO1240" s="241"/>
      <c r="FP1240" s="241"/>
      <c r="FQ1240" s="241"/>
      <c r="FR1240" s="241"/>
      <c r="FS1240" s="241"/>
      <c r="FT1240" s="241"/>
      <c r="FU1240" s="241"/>
      <c r="FV1240" s="241"/>
      <c r="FW1240" s="241"/>
      <c r="FX1240" s="241"/>
      <c r="FY1240" s="241"/>
      <c r="FZ1240" s="241"/>
      <c r="GA1240" s="241"/>
      <c r="GB1240" s="241"/>
      <c r="GC1240" s="241"/>
      <c r="GD1240" s="241"/>
      <c r="GE1240" s="241"/>
      <c r="GF1240" s="241"/>
      <c r="GG1240" s="241"/>
      <c r="GH1240" s="241"/>
      <c r="GI1240" s="241"/>
      <c r="GJ1240" s="241"/>
      <c r="GK1240" s="241"/>
      <c r="GL1240" s="241"/>
      <c r="GM1240" s="241"/>
      <c r="GN1240" s="241"/>
      <c r="GO1240" s="241"/>
      <c r="GP1240" s="241"/>
      <c r="GQ1240" s="241"/>
      <c r="GR1240" s="241"/>
      <c r="GS1240" s="241"/>
      <c r="GT1240" s="241"/>
      <c r="GU1240" s="241"/>
      <c r="GV1240" s="241"/>
      <c r="GW1240" s="241"/>
      <c r="GX1240" s="241"/>
      <c r="GY1240" s="241"/>
      <c r="GZ1240" s="241"/>
      <c r="HA1240" s="241"/>
      <c r="HB1240" s="241"/>
      <c r="HC1240" s="241"/>
      <c r="HD1240" s="241"/>
      <c r="HE1240" s="241"/>
      <c r="HF1240" s="241"/>
      <c r="HG1240" s="241"/>
      <c r="HH1240" s="241"/>
      <c r="HI1240" s="241"/>
      <c r="HJ1240" s="241"/>
      <c r="HK1240" s="241"/>
      <c r="HL1240" s="241"/>
      <c r="HM1240" s="241"/>
      <c r="HN1240" s="241"/>
      <c r="HO1240" s="241"/>
    </row>
    <row r="1241" spans="1:223" s="250" customFormat="1" ht="27.6" customHeight="1" x14ac:dyDescent="0.35">
      <c r="A1241" s="241"/>
      <c r="B1241" s="242"/>
      <c r="C1241" s="242"/>
      <c r="D1241" s="242"/>
      <c r="E1241" s="243"/>
      <c r="F1241" s="244"/>
      <c r="G1241" s="245"/>
      <c r="H1241" s="245"/>
      <c r="I1241" s="245"/>
      <c r="J1241" s="242"/>
      <c r="K1241" s="242"/>
      <c r="L1241" s="246"/>
      <c r="M1241" s="246"/>
      <c r="N1241" s="247"/>
      <c r="O1241" s="247"/>
      <c r="P1241" s="248"/>
      <c r="Q1241" s="248"/>
      <c r="R1241" s="295"/>
      <c r="S1241" s="295"/>
      <c r="T1241" s="295"/>
      <c r="V1241" s="251"/>
      <c r="W1241" s="251"/>
      <c r="X1241" s="252"/>
      <c r="Y1241" s="253"/>
      <c r="Z1241" s="254"/>
      <c r="AA1241" s="254"/>
      <c r="AB1241" s="255"/>
      <c r="AC1241" s="255"/>
      <c r="AD1241" s="241"/>
      <c r="AE1241" s="241"/>
      <c r="AF1241" s="241"/>
      <c r="AG1241" s="241"/>
      <c r="AH1241" s="241"/>
      <c r="AI1241" s="241"/>
      <c r="AJ1241" s="241"/>
      <c r="AK1241" s="241"/>
      <c r="AL1241" s="241"/>
      <c r="AM1241" s="241"/>
      <c r="AN1241" s="241"/>
      <c r="AO1241" s="241"/>
      <c r="AP1241" s="241"/>
      <c r="AQ1241" s="241"/>
      <c r="AR1241" s="241"/>
      <c r="AS1241" s="241"/>
      <c r="AT1241" s="241"/>
      <c r="AU1241" s="241"/>
      <c r="AV1241" s="241"/>
      <c r="AW1241" s="241"/>
      <c r="AX1241" s="241"/>
      <c r="AY1241" s="241"/>
      <c r="AZ1241" s="241"/>
      <c r="BA1241" s="241"/>
      <c r="BB1241" s="241"/>
      <c r="BC1241" s="241"/>
      <c r="BD1241" s="241"/>
      <c r="BE1241" s="241"/>
      <c r="BF1241" s="241"/>
      <c r="BG1241" s="241"/>
      <c r="BH1241" s="241"/>
      <c r="BI1241" s="241"/>
      <c r="BJ1241" s="241"/>
      <c r="BK1241" s="241"/>
      <c r="BL1241" s="241"/>
      <c r="BM1241" s="241"/>
      <c r="BN1241" s="241"/>
      <c r="BO1241" s="241"/>
      <c r="BP1241" s="241"/>
      <c r="BQ1241" s="241"/>
      <c r="BR1241" s="241"/>
      <c r="BS1241" s="241"/>
      <c r="BT1241" s="241"/>
      <c r="BU1241" s="241"/>
      <c r="BV1241" s="241"/>
      <c r="BW1241" s="241"/>
      <c r="BX1241" s="241"/>
      <c r="BY1241" s="241"/>
      <c r="BZ1241" s="241"/>
      <c r="CA1241" s="241"/>
      <c r="CB1241" s="241"/>
      <c r="CC1241" s="241"/>
      <c r="CD1241" s="241"/>
      <c r="CE1241" s="241"/>
      <c r="CF1241" s="241"/>
      <c r="CG1241" s="241"/>
      <c r="CH1241" s="241"/>
      <c r="CI1241" s="241"/>
      <c r="CJ1241" s="241"/>
      <c r="CK1241" s="241"/>
      <c r="CL1241" s="241"/>
      <c r="CM1241" s="241"/>
      <c r="CN1241" s="241"/>
      <c r="CO1241" s="241"/>
      <c r="CP1241" s="241"/>
      <c r="CQ1241" s="241"/>
      <c r="CR1241" s="241"/>
      <c r="CS1241" s="241"/>
      <c r="CT1241" s="241"/>
      <c r="CU1241" s="241"/>
      <c r="CV1241" s="241"/>
      <c r="CW1241" s="241"/>
      <c r="CX1241" s="241"/>
      <c r="CY1241" s="241"/>
      <c r="CZ1241" s="241"/>
      <c r="DA1241" s="241"/>
      <c r="DB1241" s="241"/>
      <c r="DC1241" s="241"/>
      <c r="DD1241" s="241"/>
      <c r="DE1241" s="241"/>
      <c r="DF1241" s="241"/>
      <c r="DG1241" s="241"/>
      <c r="DH1241" s="241"/>
      <c r="DI1241" s="241"/>
      <c r="DJ1241" s="241"/>
      <c r="DK1241" s="241"/>
      <c r="DL1241" s="241"/>
      <c r="DM1241" s="241"/>
      <c r="DN1241" s="241"/>
      <c r="DO1241" s="241"/>
      <c r="DP1241" s="241"/>
      <c r="DQ1241" s="241"/>
      <c r="DR1241" s="241"/>
      <c r="DS1241" s="241"/>
      <c r="DT1241" s="241"/>
      <c r="DU1241" s="241"/>
      <c r="DV1241" s="241"/>
      <c r="DW1241" s="241"/>
      <c r="DX1241" s="241"/>
      <c r="DY1241" s="241"/>
      <c r="DZ1241" s="241"/>
      <c r="EA1241" s="241"/>
      <c r="EB1241" s="241"/>
      <c r="EC1241" s="241"/>
      <c r="ED1241" s="241"/>
      <c r="EE1241" s="241"/>
      <c r="EF1241" s="241"/>
      <c r="EG1241" s="241"/>
      <c r="EH1241" s="241"/>
      <c r="EI1241" s="241"/>
      <c r="EJ1241" s="241"/>
      <c r="EK1241" s="241"/>
      <c r="EL1241" s="241"/>
      <c r="EM1241" s="241"/>
      <c r="EN1241" s="241"/>
      <c r="EO1241" s="241"/>
      <c r="EP1241" s="241"/>
      <c r="EQ1241" s="241"/>
      <c r="ER1241" s="241"/>
      <c r="ES1241" s="241"/>
      <c r="ET1241" s="241"/>
      <c r="EU1241" s="241"/>
      <c r="EV1241" s="241"/>
      <c r="EW1241" s="241"/>
      <c r="EX1241" s="241"/>
      <c r="EY1241" s="241"/>
      <c r="EZ1241" s="241"/>
      <c r="FA1241" s="241"/>
      <c r="FB1241" s="241"/>
      <c r="FC1241" s="241"/>
      <c r="FD1241" s="241"/>
      <c r="FE1241" s="241"/>
      <c r="FF1241" s="241"/>
      <c r="FG1241" s="241"/>
      <c r="FH1241" s="241"/>
      <c r="FI1241" s="241"/>
      <c r="FJ1241" s="241"/>
      <c r="FK1241" s="241"/>
      <c r="FL1241" s="241"/>
      <c r="FM1241" s="241"/>
      <c r="FN1241" s="241"/>
      <c r="FO1241" s="241"/>
      <c r="FP1241" s="241"/>
      <c r="FQ1241" s="241"/>
      <c r="FR1241" s="241"/>
      <c r="FS1241" s="241"/>
      <c r="FT1241" s="241"/>
      <c r="FU1241" s="241"/>
      <c r="FV1241" s="241"/>
      <c r="FW1241" s="241"/>
      <c r="FX1241" s="241"/>
      <c r="FY1241" s="241"/>
      <c r="FZ1241" s="241"/>
      <c r="GA1241" s="241"/>
      <c r="GB1241" s="241"/>
      <c r="GC1241" s="241"/>
      <c r="GD1241" s="241"/>
      <c r="GE1241" s="241"/>
      <c r="GF1241" s="241"/>
      <c r="GG1241" s="241"/>
      <c r="GH1241" s="241"/>
      <c r="GI1241" s="241"/>
      <c r="GJ1241" s="241"/>
      <c r="GK1241" s="241"/>
      <c r="GL1241" s="241"/>
      <c r="GM1241" s="241"/>
      <c r="GN1241" s="241"/>
      <c r="GO1241" s="241"/>
      <c r="GP1241" s="241"/>
      <c r="GQ1241" s="241"/>
      <c r="GR1241" s="241"/>
      <c r="GS1241" s="241"/>
      <c r="GT1241" s="241"/>
      <c r="GU1241" s="241"/>
      <c r="GV1241" s="241"/>
      <c r="GW1241" s="241"/>
      <c r="GX1241" s="241"/>
      <c r="GY1241" s="241"/>
      <c r="GZ1241" s="241"/>
      <c r="HA1241" s="241"/>
      <c r="HB1241" s="241"/>
      <c r="HC1241" s="241"/>
      <c r="HD1241" s="241"/>
      <c r="HE1241" s="241"/>
      <c r="HF1241" s="241"/>
      <c r="HG1241" s="241"/>
      <c r="HH1241" s="241"/>
      <c r="HI1241" s="241"/>
      <c r="HJ1241" s="241"/>
      <c r="HK1241" s="241"/>
      <c r="HL1241" s="241"/>
      <c r="HM1241" s="241"/>
      <c r="HN1241" s="241"/>
      <c r="HO1241" s="241"/>
    </row>
    <row r="1242" spans="1:223" s="250" customFormat="1" ht="27.6" customHeight="1" x14ac:dyDescent="0.35">
      <c r="A1242" s="241"/>
      <c r="B1242" s="242"/>
      <c r="C1242" s="242"/>
      <c r="D1242" s="242"/>
      <c r="E1242" s="243"/>
      <c r="F1242" s="244"/>
      <c r="G1242" s="245"/>
      <c r="H1242" s="245"/>
      <c r="I1242" s="245"/>
      <c r="J1242" s="242"/>
      <c r="K1242" s="242"/>
      <c r="L1242" s="246"/>
      <c r="M1242" s="246"/>
      <c r="N1242" s="247"/>
      <c r="O1242" s="247"/>
      <c r="P1242" s="248"/>
      <c r="Q1242" s="248"/>
      <c r="R1242" s="295"/>
      <c r="S1242" s="295"/>
      <c r="T1242" s="295"/>
      <c r="V1242" s="251"/>
      <c r="W1242" s="251"/>
      <c r="X1242" s="252"/>
      <c r="Y1242" s="253"/>
      <c r="Z1242" s="254"/>
      <c r="AA1242" s="254"/>
      <c r="AB1242" s="255"/>
      <c r="AC1242" s="255"/>
      <c r="AD1242" s="241"/>
      <c r="AE1242" s="241"/>
      <c r="AF1242" s="241"/>
      <c r="AG1242" s="241"/>
      <c r="AH1242" s="241"/>
      <c r="AI1242" s="241"/>
      <c r="AJ1242" s="241"/>
      <c r="AK1242" s="241"/>
      <c r="AL1242" s="241"/>
      <c r="AM1242" s="241"/>
      <c r="AN1242" s="241"/>
      <c r="AO1242" s="241"/>
      <c r="AP1242" s="241"/>
      <c r="AQ1242" s="241"/>
      <c r="AR1242" s="241"/>
      <c r="AS1242" s="241"/>
      <c r="AT1242" s="241"/>
      <c r="AU1242" s="241"/>
      <c r="AV1242" s="241"/>
      <c r="AW1242" s="241"/>
      <c r="AX1242" s="241"/>
      <c r="AY1242" s="241"/>
      <c r="AZ1242" s="241"/>
      <c r="BA1242" s="241"/>
      <c r="BB1242" s="241"/>
      <c r="BC1242" s="241"/>
      <c r="BD1242" s="241"/>
      <c r="BE1242" s="241"/>
      <c r="BF1242" s="241"/>
      <c r="BG1242" s="241"/>
      <c r="BH1242" s="241"/>
      <c r="BI1242" s="241"/>
      <c r="BJ1242" s="241"/>
      <c r="BK1242" s="241"/>
      <c r="BL1242" s="241"/>
      <c r="BM1242" s="241"/>
      <c r="BN1242" s="241"/>
      <c r="BO1242" s="241"/>
      <c r="BP1242" s="241"/>
      <c r="BQ1242" s="241"/>
      <c r="BR1242" s="241"/>
      <c r="BS1242" s="241"/>
      <c r="BT1242" s="241"/>
      <c r="BU1242" s="241"/>
      <c r="BV1242" s="241"/>
      <c r="BW1242" s="241"/>
      <c r="BX1242" s="241"/>
      <c r="BY1242" s="241"/>
      <c r="BZ1242" s="241"/>
      <c r="CA1242" s="241"/>
      <c r="CB1242" s="241"/>
      <c r="CC1242" s="241"/>
      <c r="CD1242" s="241"/>
      <c r="CE1242" s="241"/>
      <c r="CF1242" s="241"/>
      <c r="CG1242" s="241"/>
      <c r="CH1242" s="241"/>
      <c r="CI1242" s="241"/>
      <c r="CJ1242" s="241"/>
      <c r="CK1242" s="241"/>
      <c r="CL1242" s="241"/>
      <c r="CM1242" s="241"/>
      <c r="CN1242" s="241"/>
      <c r="CO1242" s="241"/>
      <c r="CP1242" s="241"/>
      <c r="CQ1242" s="241"/>
      <c r="CR1242" s="241"/>
      <c r="CS1242" s="241"/>
      <c r="CT1242" s="241"/>
      <c r="CU1242" s="241"/>
      <c r="CV1242" s="241"/>
      <c r="CW1242" s="241"/>
      <c r="CX1242" s="241"/>
      <c r="CY1242" s="241"/>
      <c r="CZ1242" s="241"/>
      <c r="DA1242" s="241"/>
      <c r="DB1242" s="241"/>
      <c r="DC1242" s="241"/>
      <c r="DD1242" s="241"/>
      <c r="DE1242" s="241"/>
      <c r="DF1242" s="241"/>
      <c r="DG1242" s="241"/>
      <c r="DH1242" s="241"/>
      <c r="DI1242" s="241"/>
      <c r="DJ1242" s="241"/>
      <c r="DK1242" s="241"/>
      <c r="DL1242" s="241"/>
      <c r="DM1242" s="241"/>
      <c r="DN1242" s="241"/>
      <c r="DO1242" s="241"/>
      <c r="DP1242" s="241"/>
      <c r="DQ1242" s="241"/>
      <c r="DR1242" s="241"/>
      <c r="DS1242" s="241"/>
      <c r="DT1242" s="241"/>
      <c r="DU1242" s="241"/>
      <c r="DV1242" s="241"/>
      <c r="DW1242" s="241"/>
      <c r="DX1242" s="241"/>
      <c r="DY1242" s="241"/>
      <c r="DZ1242" s="241"/>
      <c r="EA1242" s="241"/>
      <c r="EB1242" s="241"/>
      <c r="EC1242" s="241"/>
      <c r="ED1242" s="241"/>
      <c r="EE1242" s="241"/>
      <c r="EF1242" s="241"/>
      <c r="EG1242" s="241"/>
      <c r="EH1242" s="241"/>
      <c r="EI1242" s="241"/>
      <c r="EJ1242" s="241"/>
      <c r="EK1242" s="241"/>
      <c r="EL1242" s="241"/>
      <c r="EM1242" s="241"/>
      <c r="EN1242" s="241"/>
      <c r="EO1242" s="241"/>
      <c r="EP1242" s="241"/>
      <c r="EQ1242" s="241"/>
      <c r="ER1242" s="241"/>
      <c r="ES1242" s="241"/>
      <c r="ET1242" s="241"/>
      <c r="EU1242" s="241"/>
      <c r="EV1242" s="241"/>
      <c r="EW1242" s="241"/>
      <c r="EX1242" s="241"/>
      <c r="EY1242" s="241"/>
      <c r="EZ1242" s="241"/>
      <c r="FA1242" s="241"/>
      <c r="FB1242" s="241"/>
      <c r="FC1242" s="241"/>
      <c r="FD1242" s="241"/>
      <c r="FE1242" s="241"/>
      <c r="FF1242" s="241"/>
      <c r="FG1242" s="241"/>
      <c r="FH1242" s="241"/>
      <c r="FI1242" s="241"/>
      <c r="FJ1242" s="241"/>
      <c r="FK1242" s="241"/>
      <c r="FL1242" s="241"/>
      <c r="FM1242" s="241"/>
      <c r="FN1242" s="241"/>
      <c r="FO1242" s="241"/>
      <c r="FP1242" s="241"/>
      <c r="FQ1242" s="241"/>
      <c r="FR1242" s="241"/>
      <c r="FS1242" s="241"/>
      <c r="FT1242" s="241"/>
      <c r="FU1242" s="241"/>
      <c r="FV1242" s="241"/>
      <c r="FW1242" s="241"/>
      <c r="FX1242" s="241"/>
      <c r="FY1242" s="241"/>
      <c r="FZ1242" s="241"/>
      <c r="GA1242" s="241"/>
      <c r="GB1242" s="241"/>
      <c r="GC1242" s="241"/>
      <c r="GD1242" s="241"/>
      <c r="GE1242" s="241"/>
      <c r="GF1242" s="241"/>
      <c r="GG1242" s="241"/>
      <c r="GH1242" s="241"/>
      <c r="GI1242" s="241"/>
      <c r="GJ1242" s="241"/>
      <c r="GK1242" s="241"/>
      <c r="GL1242" s="241"/>
      <c r="GM1242" s="241"/>
      <c r="GN1242" s="241"/>
      <c r="GO1242" s="241"/>
      <c r="GP1242" s="241"/>
      <c r="GQ1242" s="241"/>
      <c r="GR1242" s="241"/>
      <c r="GS1242" s="241"/>
      <c r="GT1242" s="241"/>
      <c r="GU1242" s="241"/>
      <c r="GV1242" s="241"/>
      <c r="GW1242" s="241"/>
      <c r="GX1242" s="241"/>
      <c r="GY1242" s="241"/>
      <c r="GZ1242" s="241"/>
      <c r="HA1242" s="241"/>
      <c r="HB1242" s="241"/>
      <c r="HC1242" s="241"/>
      <c r="HD1242" s="241"/>
      <c r="HE1242" s="241"/>
      <c r="HF1242" s="241"/>
      <c r="HG1242" s="241"/>
      <c r="HH1242" s="241"/>
      <c r="HI1242" s="241"/>
      <c r="HJ1242" s="241"/>
      <c r="HK1242" s="241"/>
      <c r="HL1242" s="241"/>
      <c r="HM1242" s="241"/>
      <c r="HN1242" s="241"/>
      <c r="HO1242" s="241"/>
    </row>
    <row r="1243" spans="1:223" s="250" customFormat="1" ht="27.6" customHeight="1" x14ac:dyDescent="0.35">
      <c r="A1243" s="241"/>
      <c r="B1243" s="242"/>
      <c r="C1243" s="242"/>
      <c r="D1243" s="242"/>
      <c r="E1243" s="243"/>
      <c r="F1243" s="244"/>
      <c r="G1243" s="245"/>
      <c r="H1243" s="245"/>
      <c r="I1243" s="245"/>
      <c r="J1243" s="242"/>
      <c r="K1243" s="242"/>
      <c r="L1243" s="246"/>
      <c r="M1243" s="246"/>
      <c r="N1243" s="247"/>
      <c r="O1243" s="247"/>
      <c r="P1243" s="248"/>
      <c r="Q1243" s="248"/>
      <c r="R1243" s="295"/>
      <c r="S1243" s="295"/>
      <c r="T1243" s="295"/>
      <c r="V1243" s="251"/>
      <c r="W1243" s="251"/>
      <c r="X1243" s="252"/>
      <c r="Y1243" s="253"/>
      <c r="Z1243" s="254"/>
      <c r="AA1243" s="254"/>
      <c r="AB1243" s="255"/>
      <c r="AC1243" s="255"/>
      <c r="AD1243" s="241"/>
      <c r="AE1243" s="241"/>
      <c r="AF1243" s="241"/>
      <c r="AG1243" s="241"/>
      <c r="AH1243" s="241"/>
      <c r="AI1243" s="241"/>
      <c r="AJ1243" s="241"/>
      <c r="AK1243" s="241"/>
      <c r="AL1243" s="241"/>
      <c r="AM1243" s="241"/>
      <c r="AN1243" s="241"/>
      <c r="AO1243" s="241"/>
      <c r="AP1243" s="241"/>
      <c r="AQ1243" s="241"/>
      <c r="AR1243" s="241"/>
      <c r="AS1243" s="241"/>
      <c r="AT1243" s="241"/>
      <c r="AU1243" s="241"/>
      <c r="AV1243" s="241"/>
      <c r="AW1243" s="241"/>
      <c r="AX1243" s="241"/>
      <c r="AY1243" s="241"/>
      <c r="AZ1243" s="241"/>
      <c r="BA1243" s="241"/>
      <c r="BB1243" s="241"/>
      <c r="BC1243" s="241"/>
      <c r="BD1243" s="241"/>
      <c r="BE1243" s="241"/>
      <c r="BF1243" s="241"/>
      <c r="BG1243" s="241"/>
      <c r="BH1243" s="241"/>
      <c r="BI1243" s="241"/>
      <c r="BJ1243" s="241"/>
      <c r="BK1243" s="241"/>
      <c r="BL1243" s="241"/>
      <c r="BM1243" s="241"/>
      <c r="BN1243" s="241"/>
      <c r="BO1243" s="241"/>
      <c r="BP1243" s="241"/>
      <c r="BQ1243" s="241"/>
      <c r="BR1243" s="241"/>
      <c r="BS1243" s="241"/>
      <c r="BT1243" s="241"/>
      <c r="BU1243" s="241"/>
      <c r="BV1243" s="241"/>
      <c r="BW1243" s="241"/>
      <c r="BX1243" s="241"/>
      <c r="BY1243" s="241"/>
      <c r="BZ1243" s="241"/>
      <c r="CA1243" s="241"/>
      <c r="CB1243" s="241"/>
      <c r="CC1243" s="241"/>
      <c r="CD1243" s="241"/>
      <c r="CE1243" s="241"/>
      <c r="CF1243" s="241"/>
      <c r="CG1243" s="241"/>
      <c r="CH1243" s="241"/>
      <c r="CI1243" s="241"/>
      <c r="CJ1243" s="241"/>
      <c r="CK1243" s="241"/>
      <c r="CL1243" s="241"/>
      <c r="CM1243" s="241"/>
      <c r="CN1243" s="241"/>
      <c r="CO1243" s="241"/>
      <c r="CP1243" s="241"/>
      <c r="CQ1243" s="241"/>
      <c r="CR1243" s="241"/>
      <c r="CS1243" s="241"/>
      <c r="CT1243" s="241"/>
      <c r="CU1243" s="241"/>
      <c r="CV1243" s="241"/>
      <c r="CW1243" s="241"/>
      <c r="CX1243" s="241"/>
      <c r="CY1243" s="241"/>
      <c r="CZ1243" s="241"/>
      <c r="DA1243" s="241"/>
      <c r="DB1243" s="241"/>
      <c r="DC1243" s="241"/>
      <c r="DD1243" s="241"/>
      <c r="DE1243" s="241"/>
      <c r="DF1243" s="241"/>
      <c r="DG1243" s="241"/>
      <c r="DH1243" s="241"/>
      <c r="DI1243" s="241"/>
      <c r="DJ1243" s="241"/>
      <c r="DK1243" s="241"/>
      <c r="DL1243" s="241"/>
      <c r="DM1243" s="241"/>
      <c r="DN1243" s="241"/>
      <c r="DO1243" s="241"/>
      <c r="DP1243" s="241"/>
      <c r="DQ1243" s="241"/>
      <c r="DR1243" s="241"/>
      <c r="DS1243" s="241"/>
      <c r="DT1243" s="241"/>
      <c r="DU1243" s="241"/>
      <c r="DV1243" s="241"/>
      <c r="DW1243" s="241"/>
      <c r="DX1243" s="241"/>
      <c r="DY1243" s="241"/>
      <c r="DZ1243" s="241"/>
      <c r="EA1243" s="241"/>
      <c r="EB1243" s="241"/>
      <c r="EC1243" s="241"/>
      <c r="ED1243" s="241"/>
      <c r="EE1243" s="241"/>
      <c r="EF1243" s="241"/>
      <c r="EG1243" s="241"/>
      <c r="EH1243" s="241"/>
      <c r="EI1243" s="241"/>
      <c r="EJ1243" s="241"/>
      <c r="EK1243" s="241"/>
      <c r="EL1243" s="241"/>
      <c r="EM1243" s="241"/>
      <c r="EN1243" s="241"/>
      <c r="EO1243" s="241"/>
      <c r="EP1243" s="241"/>
      <c r="EQ1243" s="241"/>
      <c r="ER1243" s="241"/>
      <c r="ES1243" s="241"/>
      <c r="ET1243" s="241"/>
      <c r="EU1243" s="241"/>
      <c r="EV1243" s="241"/>
      <c r="EW1243" s="241"/>
      <c r="EX1243" s="241"/>
      <c r="EY1243" s="241"/>
      <c r="EZ1243" s="241"/>
      <c r="FA1243" s="241"/>
      <c r="FB1243" s="241"/>
      <c r="FC1243" s="241"/>
      <c r="FD1243" s="241"/>
      <c r="FE1243" s="241"/>
      <c r="FF1243" s="241"/>
      <c r="FG1243" s="241"/>
      <c r="FH1243" s="241"/>
      <c r="FI1243" s="241"/>
      <c r="FJ1243" s="241"/>
      <c r="FK1243" s="241"/>
      <c r="FL1243" s="241"/>
      <c r="FM1243" s="241"/>
      <c r="FN1243" s="241"/>
      <c r="FO1243" s="241"/>
      <c r="FP1243" s="241"/>
      <c r="FQ1243" s="241"/>
      <c r="FR1243" s="241"/>
      <c r="FS1243" s="241"/>
      <c r="FT1243" s="241"/>
      <c r="FU1243" s="241"/>
      <c r="FV1243" s="241"/>
      <c r="FW1243" s="241"/>
      <c r="FX1243" s="241"/>
      <c r="FY1243" s="241"/>
      <c r="FZ1243" s="241"/>
      <c r="GA1243" s="241"/>
      <c r="GB1243" s="241"/>
      <c r="GC1243" s="241"/>
      <c r="GD1243" s="241"/>
      <c r="GE1243" s="241"/>
      <c r="GF1243" s="241"/>
      <c r="GG1243" s="241"/>
      <c r="GH1243" s="241"/>
      <c r="GI1243" s="241"/>
      <c r="GJ1243" s="241"/>
      <c r="GK1243" s="241"/>
      <c r="GL1243" s="241"/>
      <c r="GM1243" s="241"/>
      <c r="GN1243" s="241"/>
      <c r="GO1243" s="241"/>
      <c r="GP1243" s="241"/>
      <c r="GQ1243" s="241"/>
      <c r="GR1243" s="241"/>
      <c r="GS1243" s="241"/>
      <c r="GT1243" s="241"/>
      <c r="GU1243" s="241"/>
      <c r="GV1243" s="241"/>
      <c r="GW1243" s="241"/>
      <c r="GX1243" s="241"/>
      <c r="GY1243" s="241"/>
      <c r="GZ1243" s="241"/>
      <c r="HA1243" s="241"/>
      <c r="HB1243" s="241"/>
      <c r="HC1243" s="241"/>
      <c r="HD1243" s="241"/>
      <c r="HE1243" s="241"/>
      <c r="HF1243" s="241"/>
      <c r="HG1243" s="241"/>
      <c r="HH1243" s="241"/>
      <c r="HI1243" s="241"/>
      <c r="HJ1243" s="241"/>
      <c r="HK1243" s="241"/>
      <c r="HL1243" s="241"/>
      <c r="HM1243" s="241"/>
      <c r="HN1243" s="241"/>
      <c r="HO1243" s="241"/>
    </row>
    <row r="1244" spans="1:223" s="250" customFormat="1" ht="27.6" customHeight="1" x14ac:dyDescent="0.35">
      <c r="A1244" s="241"/>
      <c r="B1244" s="242"/>
      <c r="C1244" s="242"/>
      <c r="D1244" s="242"/>
      <c r="E1244" s="243"/>
      <c r="F1244" s="244"/>
      <c r="G1244" s="245"/>
      <c r="H1244" s="245"/>
      <c r="I1244" s="245"/>
      <c r="J1244" s="242"/>
      <c r="K1244" s="242"/>
      <c r="L1244" s="246"/>
      <c r="M1244" s="246"/>
      <c r="N1244" s="247"/>
      <c r="O1244" s="247"/>
      <c r="P1244" s="248"/>
      <c r="Q1244" s="248"/>
      <c r="R1244" s="295"/>
      <c r="S1244" s="295"/>
      <c r="T1244" s="295"/>
      <c r="V1244" s="251"/>
      <c r="W1244" s="251"/>
      <c r="X1244" s="252"/>
      <c r="Y1244" s="253"/>
      <c r="Z1244" s="254"/>
      <c r="AA1244" s="254"/>
      <c r="AB1244" s="255"/>
      <c r="AC1244" s="255"/>
      <c r="AD1244" s="241"/>
      <c r="AE1244" s="241"/>
      <c r="AF1244" s="241"/>
      <c r="AG1244" s="241"/>
      <c r="AH1244" s="241"/>
      <c r="AI1244" s="241"/>
      <c r="AJ1244" s="241"/>
      <c r="AK1244" s="241"/>
      <c r="AL1244" s="241"/>
      <c r="AM1244" s="241"/>
      <c r="AN1244" s="241"/>
      <c r="AO1244" s="241"/>
      <c r="AP1244" s="241"/>
      <c r="AQ1244" s="241"/>
      <c r="AR1244" s="241"/>
      <c r="AS1244" s="241"/>
      <c r="AT1244" s="241"/>
      <c r="AU1244" s="241"/>
      <c r="AV1244" s="241"/>
      <c r="AW1244" s="241"/>
      <c r="AX1244" s="241"/>
      <c r="AY1244" s="241"/>
      <c r="AZ1244" s="241"/>
      <c r="BA1244" s="241"/>
      <c r="BB1244" s="241"/>
      <c r="BC1244" s="241"/>
      <c r="BD1244" s="241"/>
      <c r="BE1244" s="241"/>
      <c r="BF1244" s="241"/>
      <c r="BG1244" s="241"/>
      <c r="BH1244" s="241"/>
      <c r="BI1244" s="241"/>
      <c r="BJ1244" s="241"/>
      <c r="BK1244" s="241"/>
      <c r="BL1244" s="241"/>
      <c r="BM1244" s="241"/>
      <c r="BN1244" s="241"/>
      <c r="BO1244" s="241"/>
      <c r="BP1244" s="241"/>
      <c r="BQ1244" s="241"/>
      <c r="BR1244" s="241"/>
      <c r="BS1244" s="241"/>
      <c r="BT1244" s="241"/>
      <c r="BU1244" s="241"/>
      <c r="BV1244" s="241"/>
      <c r="BW1244" s="241"/>
      <c r="BX1244" s="241"/>
      <c r="BY1244" s="241"/>
      <c r="BZ1244" s="241"/>
      <c r="CA1244" s="241"/>
      <c r="CB1244" s="241"/>
      <c r="CC1244" s="241"/>
      <c r="CD1244" s="241"/>
      <c r="CE1244" s="241"/>
      <c r="CF1244" s="241"/>
      <c r="CG1244" s="241"/>
      <c r="CH1244" s="241"/>
      <c r="CI1244" s="241"/>
      <c r="CJ1244" s="241"/>
      <c r="CK1244" s="241"/>
      <c r="CL1244" s="241"/>
      <c r="CM1244" s="241"/>
      <c r="CN1244" s="241"/>
      <c r="CO1244" s="241"/>
      <c r="CP1244" s="241"/>
      <c r="CQ1244" s="241"/>
      <c r="CR1244" s="241"/>
      <c r="CS1244" s="241"/>
      <c r="CT1244" s="241"/>
      <c r="CU1244" s="241"/>
      <c r="CV1244" s="241"/>
      <c r="CW1244" s="241"/>
      <c r="CX1244" s="241"/>
      <c r="CY1244" s="241"/>
      <c r="CZ1244" s="241"/>
      <c r="DA1244" s="241"/>
      <c r="DB1244" s="241"/>
      <c r="DC1244" s="241"/>
      <c r="DD1244" s="241"/>
      <c r="DE1244" s="241"/>
      <c r="DF1244" s="241"/>
      <c r="DG1244" s="241"/>
      <c r="DH1244" s="241"/>
      <c r="DI1244" s="241"/>
      <c r="DJ1244" s="241"/>
      <c r="DK1244" s="241"/>
      <c r="DL1244" s="241"/>
      <c r="DM1244" s="241"/>
      <c r="DN1244" s="241"/>
      <c r="DO1244" s="241"/>
      <c r="DP1244" s="241"/>
      <c r="DQ1244" s="241"/>
      <c r="DR1244" s="241"/>
      <c r="DS1244" s="241"/>
      <c r="DT1244" s="241"/>
      <c r="DU1244" s="241"/>
      <c r="DV1244" s="241"/>
      <c r="DW1244" s="241"/>
      <c r="DX1244" s="241"/>
      <c r="DY1244" s="241"/>
      <c r="DZ1244" s="241"/>
      <c r="EA1244" s="241"/>
      <c r="EB1244" s="241"/>
      <c r="EC1244" s="241"/>
      <c r="ED1244" s="241"/>
      <c r="EE1244" s="241"/>
      <c r="EF1244" s="241"/>
      <c r="EG1244" s="241"/>
      <c r="EH1244" s="241"/>
      <c r="EI1244" s="241"/>
      <c r="EJ1244" s="241"/>
      <c r="EK1244" s="241"/>
      <c r="EL1244" s="241"/>
      <c r="EM1244" s="241"/>
      <c r="EN1244" s="241"/>
      <c r="EO1244" s="241"/>
      <c r="EP1244" s="241"/>
      <c r="EQ1244" s="241"/>
      <c r="ER1244" s="241"/>
      <c r="ES1244" s="241"/>
      <c r="ET1244" s="241"/>
      <c r="EU1244" s="241"/>
      <c r="EV1244" s="241"/>
      <c r="EW1244" s="241"/>
      <c r="EX1244" s="241"/>
      <c r="EY1244" s="241"/>
      <c r="EZ1244" s="241"/>
      <c r="FA1244" s="241"/>
      <c r="FB1244" s="241"/>
      <c r="FC1244" s="241"/>
      <c r="FD1244" s="241"/>
      <c r="FE1244" s="241"/>
      <c r="FF1244" s="241"/>
      <c r="FG1244" s="241"/>
      <c r="FH1244" s="241"/>
      <c r="FI1244" s="241"/>
      <c r="FJ1244" s="241"/>
      <c r="FK1244" s="241"/>
      <c r="FL1244" s="241"/>
      <c r="FM1244" s="241"/>
      <c r="FN1244" s="241"/>
      <c r="FO1244" s="241"/>
      <c r="FP1244" s="241"/>
      <c r="FQ1244" s="241"/>
      <c r="FR1244" s="241"/>
      <c r="FS1244" s="241"/>
      <c r="FT1244" s="241"/>
      <c r="FU1244" s="241"/>
      <c r="FV1244" s="241"/>
      <c r="FW1244" s="241"/>
      <c r="FX1244" s="241"/>
      <c r="FY1244" s="241"/>
      <c r="FZ1244" s="241"/>
      <c r="GA1244" s="241"/>
      <c r="GB1244" s="241"/>
      <c r="GC1244" s="241"/>
      <c r="GD1244" s="241"/>
      <c r="GE1244" s="241"/>
      <c r="GF1244" s="241"/>
      <c r="GG1244" s="241"/>
      <c r="GH1244" s="241"/>
      <c r="GI1244" s="241"/>
      <c r="GJ1244" s="241"/>
      <c r="GK1244" s="241"/>
      <c r="GL1244" s="241"/>
      <c r="GM1244" s="241"/>
      <c r="GN1244" s="241"/>
      <c r="GO1244" s="241"/>
      <c r="GP1244" s="241"/>
      <c r="GQ1244" s="241"/>
      <c r="GR1244" s="241"/>
      <c r="GS1244" s="241"/>
      <c r="GT1244" s="241"/>
      <c r="GU1244" s="241"/>
      <c r="GV1244" s="241"/>
      <c r="GW1244" s="241"/>
      <c r="GX1244" s="241"/>
      <c r="GY1244" s="241"/>
      <c r="GZ1244" s="241"/>
      <c r="HA1244" s="241"/>
      <c r="HB1244" s="241"/>
      <c r="HC1244" s="241"/>
      <c r="HD1244" s="241"/>
      <c r="HE1244" s="241"/>
      <c r="HF1244" s="241"/>
      <c r="HG1244" s="241"/>
      <c r="HH1244" s="241"/>
      <c r="HI1244" s="241"/>
      <c r="HJ1244" s="241"/>
      <c r="HK1244" s="241"/>
      <c r="HL1244" s="241"/>
      <c r="HM1244" s="241"/>
      <c r="HN1244" s="241"/>
      <c r="HO1244" s="241"/>
    </row>
    <row r="1245" spans="1:223" s="250" customFormat="1" ht="27.6" customHeight="1" x14ac:dyDescent="0.35">
      <c r="A1245" s="241"/>
      <c r="B1245" s="242"/>
      <c r="C1245" s="242"/>
      <c r="D1245" s="242"/>
      <c r="E1245" s="243"/>
      <c r="F1245" s="244"/>
      <c r="G1245" s="245"/>
      <c r="H1245" s="245"/>
      <c r="I1245" s="245"/>
      <c r="J1245" s="242"/>
      <c r="K1245" s="242"/>
      <c r="L1245" s="246"/>
      <c r="M1245" s="246"/>
      <c r="N1245" s="247"/>
      <c r="O1245" s="247"/>
      <c r="P1245" s="248"/>
      <c r="Q1245" s="248"/>
      <c r="R1245" s="295"/>
      <c r="S1245" s="295"/>
      <c r="T1245" s="295"/>
      <c r="V1245" s="251"/>
      <c r="W1245" s="251"/>
      <c r="X1245" s="252"/>
      <c r="Y1245" s="253"/>
      <c r="Z1245" s="254"/>
      <c r="AA1245" s="254"/>
      <c r="AB1245" s="255"/>
      <c r="AC1245" s="255"/>
      <c r="AD1245" s="241"/>
      <c r="AE1245" s="241"/>
      <c r="AF1245" s="241"/>
      <c r="AG1245" s="241"/>
      <c r="AH1245" s="241"/>
      <c r="AI1245" s="241"/>
      <c r="AJ1245" s="241"/>
      <c r="AK1245" s="241"/>
      <c r="AL1245" s="241"/>
      <c r="AM1245" s="241"/>
      <c r="AN1245" s="241"/>
      <c r="AO1245" s="241"/>
      <c r="AP1245" s="241"/>
      <c r="AQ1245" s="241"/>
      <c r="AR1245" s="241"/>
      <c r="AS1245" s="241"/>
      <c r="AT1245" s="241"/>
      <c r="AU1245" s="241"/>
      <c r="AV1245" s="241"/>
      <c r="AW1245" s="241"/>
      <c r="AX1245" s="241"/>
      <c r="AY1245" s="241"/>
      <c r="AZ1245" s="241"/>
      <c r="BA1245" s="241"/>
      <c r="BB1245" s="241"/>
      <c r="BC1245" s="241"/>
      <c r="BD1245" s="241"/>
      <c r="BE1245" s="241"/>
      <c r="BF1245" s="241"/>
      <c r="BG1245" s="241"/>
      <c r="BH1245" s="241"/>
      <c r="BI1245" s="241"/>
      <c r="BJ1245" s="241"/>
      <c r="BK1245" s="241"/>
      <c r="BL1245" s="241"/>
      <c r="BM1245" s="241"/>
      <c r="BN1245" s="241"/>
      <c r="BO1245" s="241"/>
      <c r="BP1245" s="241"/>
      <c r="BQ1245" s="241"/>
      <c r="BR1245" s="241"/>
      <c r="BS1245" s="241"/>
      <c r="BT1245" s="241"/>
      <c r="BU1245" s="241"/>
      <c r="BV1245" s="241"/>
      <c r="BW1245" s="241"/>
      <c r="BX1245" s="241"/>
      <c r="BY1245" s="241"/>
      <c r="BZ1245" s="241"/>
      <c r="CA1245" s="241"/>
      <c r="CB1245" s="241"/>
      <c r="CC1245" s="241"/>
      <c r="CD1245" s="241"/>
      <c r="CE1245" s="241"/>
      <c r="CF1245" s="241"/>
      <c r="CG1245" s="241"/>
      <c r="CH1245" s="241"/>
      <c r="CI1245" s="241"/>
      <c r="CJ1245" s="241"/>
      <c r="CK1245" s="241"/>
      <c r="CL1245" s="241"/>
      <c r="CM1245" s="241"/>
      <c r="CN1245" s="241"/>
      <c r="CO1245" s="241"/>
      <c r="CP1245" s="241"/>
      <c r="CQ1245" s="241"/>
      <c r="CR1245" s="241"/>
      <c r="CS1245" s="241"/>
      <c r="CT1245" s="241"/>
      <c r="CU1245" s="241"/>
      <c r="CV1245" s="241"/>
      <c r="CW1245" s="241"/>
      <c r="CX1245" s="241"/>
      <c r="CY1245" s="241"/>
      <c r="CZ1245" s="241"/>
      <c r="DA1245" s="241"/>
      <c r="DB1245" s="241"/>
      <c r="DC1245" s="241"/>
      <c r="DD1245" s="241"/>
      <c r="DE1245" s="241"/>
      <c r="DF1245" s="241"/>
      <c r="DG1245" s="241"/>
      <c r="DH1245" s="241"/>
      <c r="DI1245" s="241"/>
      <c r="DJ1245" s="241"/>
      <c r="DK1245" s="241"/>
      <c r="DL1245" s="241"/>
      <c r="DM1245" s="241"/>
      <c r="DN1245" s="241"/>
      <c r="DO1245" s="241"/>
      <c r="DP1245" s="241"/>
      <c r="DQ1245" s="241"/>
      <c r="DR1245" s="241"/>
      <c r="DS1245" s="241"/>
      <c r="DT1245" s="241"/>
      <c r="DU1245" s="241"/>
      <c r="DV1245" s="241"/>
      <c r="DW1245" s="241"/>
      <c r="DX1245" s="241"/>
      <c r="DY1245" s="241"/>
      <c r="DZ1245" s="241"/>
      <c r="EA1245" s="241"/>
      <c r="EB1245" s="241"/>
      <c r="EC1245" s="241"/>
      <c r="ED1245" s="241"/>
      <c r="EE1245" s="241"/>
      <c r="EF1245" s="241"/>
      <c r="EG1245" s="241"/>
      <c r="EH1245" s="241"/>
      <c r="EI1245" s="241"/>
      <c r="EJ1245" s="241"/>
      <c r="EK1245" s="241"/>
      <c r="EL1245" s="241"/>
      <c r="EM1245" s="241"/>
      <c r="EN1245" s="241"/>
      <c r="EO1245" s="241"/>
      <c r="EP1245" s="241"/>
      <c r="EQ1245" s="241"/>
      <c r="ER1245" s="241"/>
      <c r="ES1245" s="241"/>
      <c r="ET1245" s="241"/>
      <c r="EU1245" s="241"/>
      <c r="EV1245" s="241"/>
      <c r="EW1245" s="241"/>
      <c r="EX1245" s="241"/>
      <c r="EY1245" s="241"/>
      <c r="EZ1245" s="241"/>
      <c r="FA1245" s="241"/>
      <c r="FB1245" s="241"/>
      <c r="FC1245" s="241"/>
      <c r="FD1245" s="241"/>
      <c r="FE1245" s="241"/>
      <c r="FF1245" s="241"/>
      <c r="FG1245" s="241"/>
      <c r="FH1245" s="241"/>
      <c r="FI1245" s="241"/>
      <c r="FJ1245" s="241"/>
      <c r="FK1245" s="241"/>
      <c r="FL1245" s="241"/>
      <c r="FM1245" s="241"/>
      <c r="FN1245" s="241"/>
      <c r="FO1245" s="241"/>
      <c r="FP1245" s="241"/>
      <c r="FQ1245" s="241"/>
      <c r="FR1245" s="241"/>
      <c r="FS1245" s="241"/>
      <c r="FT1245" s="241"/>
      <c r="FU1245" s="241"/>
      <c r="FV1245" s="241"/>
      <c r="FW1245" s="241"/>
      <c r="FX1245" s="241"/>
      <c r="FY1245" s="241"/>
      <c r="FZ1245" s="241"/>
      <c r="GA1245" s="241"/>
      <c r="GB1245" s="241"/>
      <c r="GC1245" s="241"/>
      <c r="GD1245" s="241"/>
      <c r="GE1245" s="241"/>
      <c r="GF1245" s="241"/>
      <c r="GG1245" s="241"/>
      <c r="GH1245" s="241"/>
      <c r="GI1245" s="241"/>
      <c r="GJ1245" s="241"/>
      <c r="GK1245" s="241"/>
      <c r="GL1245" s="241"/>
      <c r="GM1245" s="241"/>
      <c r="GN1245" s="241"/>
      <c r="GO1245" s="241"/>
      <c r="GP1245" s="241"/>
      <c r="GQ1245" s="241"/>
      <c r="GR1245" s="241"/>
      <c r="GS1245" s="241"/>
      <c r="GT1245" s="241"/>
      <c r="GU1245" s="241"/>
      <c r="GV1245" s="241"/>
      <c r="GW1245" s="241"/>
      <c r="GX1245" s="241"/>
      <c r="GY1245" s="241"/>
      <c r="GZ1245" s="241"/>
      <c r="HA1245" s="241"/>
      <c r="HB1245" s="241"/>
      <c r="HC1245" s="241"/>
      <c r="HD1245" s="241"/>
      <c r="HE1245" s="241"/>
      <c r="HF1245" s="241"/>
      <c r="HG1245" s="241"/>
      <c r="HH1245" s="241"/>
      <c r="HI1245" s="241"/>
      <c r="HJ1245" s="241"/>
      <c r="HK1245" s="241"/>
      <c r="HL1245" s="241"/>
      <c r="HM1245" s="241"/>
      <c r="HN1245" s="241"/>
      <c r="HO1245" s="241"/>
    </row>
    <row r="1246" spans="1:223" s="250" customFormat="1" ht="27.6" customHeight="1" x14ac:dyDescent="0.35">
      <c r="A1246" s="241"/>
      <c r="B1246" s="242"/>
      <c r="C1246" s="242"/>
      <c r="D1246" s="242"/>
      <c r="E1246" s="243"/>
      <c r="F1246" s="244"/>
      <c r="G1246" s="245"/>
      <c r="H1246" s="245"/>
      <c r="I1246" s="245"/>
      <c r="J1246" s="242"/>
      <c r="K1246" s="242"/>
      <c r="L1246" s="246"/>
      <c r="M1246" s="246"/>
      <c r="N1246" s="247"/>
      <c r="O1246" s="247"/>
      <c r="P1246" s="248"/>
      <c r="Q1246" s="248"/>
      <c r="R1246" s="295"/>
      <c r="S1246" s="295"/>
      <c r="T1246" s="295"/>
      <c r="V1246" s="251"/>
      <c r="W1246" s="251"/>
      <c r="X1246" s="252"/>
      <c r="Y1246" s="253"/>
      <c r="Z1246" s="254"/>
      <c r="AA1246" s="254"/>
      <c r="AB1246" s="255"/>
      <c r="AC1246" s="255"/>
      <c r="AD1246" s="241"/>
      <c r="AE1246" s="241"/>
      <c r="AF1246" s="241"/>
      <c r="AG1246" s="241"/>
      <c r="AH1246" s="241"/>
      <c r="AI1246" s="241"/>
      <c r="AJ1246" s="241"/>
      <c r="AK1246" s="241"/>
      <c r="AL1246" s="241"/>
      <c r="AM1246" s="241"/>
      <c r="AN1246" s="241"/>
      <c r="AO1246" s="241"/>
      <c r="AP1246" s="241"/>
      <c r="AQ1246" s="241"/>
      <c r="AR1246" s="241"/>
      <c r="AS1246" s="241"/>
      <c r="AT1246" s="241"/>
      <c r="AU1246" s="241"/>
      <c r="AV1246" s="241"/>
      <c r="AW1246" s="241"/>
      <c r="AX1246" s="241"/>
      <c r="AY1246" s="241"/>
      <c r="AZ1246" s="241"/>
      <c r="BA1246" s="241"/>
      <c r="BB1246" s="241"/>
      <c r="BC1246" s="241"/>
      <c r="BD1246" s="241"/>
      <c r="BE1246" s="241"/>
      <c r="BF1246" s="241"/>
      <c r="BG1246" s="241"/>
      <c r="BH1246" s="241"/>
      <c r="BI1246" s="241"/>
      <c r="BJ1246" s="241"/>
      <c r="BK1246" s="241"/>
      <c r="BL1246" s="241"/>
      <c r="BM1246" s="241"/>
      <c r="BN1246" s="241"/>
      <c r="BO1246" s="241"/>
      <c r="BP1246" s="241"/>
      <c r="BQ1246" s="241"/>
      <c r="BR1246" s="241"/>
      <c r="BS1246" s="241"/>
      <c r="BT1246" s="241"/>
      <c r="BU1246" s="241"/>
      <c r="BV1246" s="241"/>
      <c r="BW1246" s="241"/>
      <c r="BX1246" s="241"/>
      <c r="BY1246" s="241"/>
      <c r="BZ1246" s="241"/>
      <c r="CA1246" s="241"/>
      <c r="CB1246" s="241"/>
      <c r="CC1246" s="241"/>
      <c r="CD1246" s="241"/>
      <c r="CE1246" s="241"/>
      <c r="CF1246" s="241"/>
      <c r="CG1246" s="241"/>
      <c r="CH1246" s="241"/>
      <c r="CI1246" s="241"/>
      <c r="CJ1246" s="241"/>
      <c r="CK1246" s="241"/>
      <c r="CL1246" s="241"/>
      <c r="CM1246" s="241"/>
      <c r="CN1246" s="241"/>
      <c r="CO1246" s="241"/>
      <c r="CP1246" s="241"/>
      <c r="CQ1246" s="241"/>
      <c r="CR1246" s="241"/>
      <c r="CS1246" s="241"/>
      <c r="CT1246" s="241"/>
      <c r="CU1246" s="241"/>
      <c r="CV1246" s="241"/>
      <c r="CW1246" s="241"/>
      <c r="CX1246" s="241"/>
      <c r="CY1246" s="241"/>
      <c r="CZ1246" s="241"/>
      <c r="DA1246" s="241"/>
      <c r="DB1246" s="241"/>
      <c r="DC1246" s="241"/>
      <c r="DD1246" s="241"/>
      <c r="DE1246" s="241"/>
      <c r="DF1246" s="241"/>
      <c r="DG1246" s="241"/>
      <c r="DH1246" s="241"/>
      <c r="DI1246" s="241"/>
      <c r="DJ1246" s="241"/>
      <c r="DK1246" s="241"/>
      <c r="DL1246" s="241"/>
      <c r="DM1246" s="241"/>
      <c r="DN1246" s="241"/>
      <c r="DO1246" s="241"/>
      <c r="DP1246" s="241"/>
      <c r="DQ1246" s="241"/>
      <c r="DR1246" s="241"/>
      <c r="DS1246" s="241"/>
      <c r="DT1246" s="241"/>
      <c r="DU1246" s="241"/>
      <c r="DV1246" s="241"/>
      <c r="DW1246" s="241"/>
      <c r="DX1246" s="241"/>
      <c r="DY1246" s="241"/>
      <c r="DZ1246" s="241"/>
      <c r="EA1246" s="241"/>
      <c r="EB1246" s="241"/>
      <c r="EC1246" s="241"/>
      <c r="ED1246" s="241"/>
      <c r="EE1246" s="241"/>
      <c r="EF1246" s="241"/>
      <c r="EG1246" s="241"/>
      <c r="EH1246" s="241"/>
      <c r="EI1246" s="241"/>
      <c r="EJ1246" s="241"/>
      <c r="EK1246" s="241"/>
      <c r="EL1246" s="241"/>
      <c r="EM1246" s="241"/>
      <c r="EN1246" s="241"/>
      <c r="EO1246" s="241"/>
      <c r="EP1246" s="241"/>
      <c r="EQ1246" s="241"/>
      <c r="ER1246" s="241"/>
      <c r="ES1246" s="241"/>
      <c r="ET1246" s="241"/>
      <c r="EU1246" s="241"/>
      <c r="EV1246" s="241"/>
      <c r="EW1246" s="241"/>
      <c r="EX1246" s="241"/>
      <c r="EY1246" s="241"/>
      <c r="EZ1246" s="241"/>
      <c r="FA1246" s="241"/>
      <c r="FB1246" s="241"/>
      <c r="FC1246" s="241"/>
      <c r="FD1246" s="241"/>
      <c r="FE1246" s="241"/>
      <c r="FF1246" s="241"/>
      <c r="FG1246" s="241"/>
      <c r="FH1246" s="241"/>
      <c r="FI1246" s="241"/>
      <c r="FJ1246" s="241"/>
      <c r="FK1246" s="241"/>
      <c r="FL1246" s="241"/>
      <c r="FM1246" s="241"/>
      <c r="FN1246" s="241"/>
      <c r="FO1246" s="241"/>
      <c r="FP1246" s="241"/>
      <c r="FQ1246" s="241"/>
      <c r="FR1246" s="241"/>
      <c r="FS1246" s="241"/>
      <c r="FT1246" s="241"/>
      <c r="FU1246" s="241"/>
      <c r="FV1246" s="241"/>
      <c r="FW1246" s="241"/>
      <c r="FX1246" s="241"/>
      <c r="FY1246" s="241"/>
      <c r="FZ1246" s="241"/>
      <c r="GA1246" s="241"/>
      <c r="GB1246" s="241"/>
      <c r="GC1246" s="241"/>
      <c r="GD1246" s="241"/>
      <c r="GE1246" s="241"/>
      <c r="GF1246" s="241"/>
      <c r="GG1246" s="241"/>
      <c r="GH1246" s="241"/>
      <c r="GI1246" s="241"/>
      <c r="GJ1246" s="241"/>
      <c r="GK1246" s="241"/>
      <c r="GL1246" s="241"/>
      <c r="GM1246" s="241"/>
      <c r="GN1246" s="241"/>
      <c r="GO1246" s="241"/>
      <c r="GP1246" s="241"/>
      <c r="GQ1246" s="241"/>
      <c r="GR1246" s="241"/>
      <c r="GS1246" s="241"/>
      <c r="GT1246" s="241"/>
      <c r="GU1246" s="241"/>
      <c r="GV1246" s="241"/>
      <c r="GW1246" s="241"/>
      <c r="GX1246" s="241"/>
      <c r="GY1246" s="241"/>
      <c r="GZ1246" s="241"/>
      <c r="HA1246" s="241"/>
      <c r="HB1246" s="241"/>
      <c r="HC1246" s="241"/>
      <c r="HD1246" s="241"/>
      <c r="HE1246" s="241"/>
      <c r="HF1246" s="241"/>
      <c r="HG1246" s="241"/>
      <c r="HH1246" s="241"/>
      <c r="HI1246" s="241"/>
      <c r="HJ1246" s="241"/>
      <c r="HK1246" s="241"/>
      <c r="HL1246" s="241"/>
      <c r="HM1246" s="241"/>
      <c r="HN1246" s="241"/>
      <c r="HO1246" s="241"/>
    </row>
    <row r="1247" spans="1:223" s="250" customFormat="1" ht="27.6" customHeight="1" x14ac:dyDescent="0.35">
      <c r="A1247" s="241"/>
      <c r="B1247" s="242"/>
      <c r="C1247" s="242"/>
      <c r="D1247" s="242"/>
      <c r="E1247" s="243"/>
      <c r="F1247" s="244"/>
      <c r="G1247" s="245"/>
      <c r="H1247" s="245"/>
      <c r="I1247" s="245"/>
      <c r="J1247" s="242"/>
      <c r="K1247" s="242"/>
      <c r="L1247" s="246"/>
      <c r="M1247" s="246"/>
      <c r="N1247" s="247"/>
      <c r="O1247" s="247"/>
      <c r="P1247" s="248"/>
      <c r="Q1247" s="248"/>
      <c r="R1247" s="295"/>
      <c r="S1247" s="295"/>
      <c r="T1247" s="295"/>
      <c r="V1247" s="251"/>
      <c r="W1247" s="251"/>
      <c r="X1247" s="252"/>
      <c r="Y1247" s="253"/>
      <c r="Z1247" s="254"/>
      <c r="AA1247" s="254"/>
      <c r="AB1247" s="255"/>
      <c r="AC1247" s="255"/>
      <c r="AD1247" s="241"/>
      <c r="AE1247" s="241"/>
      <c r="AF1247" s="241"/>
      <c r="AG1247" s="241"/>
      <c r="AH1247" s="241"/>
      <c r="AI1247" s="241"/>
      <c r="AJ1247" s="241"/>
      <c r="AK1247" s="241"/>
      <c r="AL1247" s="241"/>
      <c r="AM1247" s="241"/>
      <c r="AN1247" s="241"/>
      <c r="AO1247" s="241"/>
      <c r="AP1247" s="241"/>
      <c r="AQ1247" s="241"/>
      <c r="AR1247" s="241"/>
      <c r="AS1247" s="241"/>
      <c r="AT1247" s="241"/>
      <c r="AU1247" s="241"/>
      <c r="AV1247" s="241"/>
      <c r="AW1247" s="241"/>
      <c r="AX1247" s="241"/>
      <c r="AY1247" s="241"/>
      <c r="AZ1247" s="241"/>
      <c r="BA1247" s="241"/>
      <c r="BB1247" s="241"/>
      <c r="BC1247" s="241"/>
      <c r="BD1247" s="241"/>
      <c r="BE1247" s="241"/>
      <c r="BF1247" s="241"/>
      <c r="BG1247" s="241"/>
      <c r="BH1247" s="241"/>
      <c r="BI1247" s="241"/>
      <c r="BJ1247" s="241"/>
      <c r="BK1247" s="241"/>
      <c r="BL1247" s="241"/>
      <c r="BM1247" s="241"/>
      <c r="BN1247" s="241"/>
      <c r="BO1247" s="241"/>
      <c r="BP1247" s="241"/>
      <c r="BQ1247" s="241"/>
      <c r="BR1247" s="241"/>
      <c r="BS1247" s="241"/>
      <c r="BT1247" s="241"/>
      <c r="BU1247" s="241"/>
      <c r="BV1247" s="241"/>
      <c r="BW1247" s="241"/>
      <c r="BX1247" s="241"/>
      <c r="BY1247" s="241"/>
      <c r="BZ1247" s="241"/>
      <c r="CA1247" s="241"/>
      <c r="CB1247" s="241"/>
      <c r="CC1247" s="241"/>
      <c r="CD1247" s="241"/>
      <c r="CE1247" s="241"/>
      <c r="CF1247" s="241"/>
      <c r="CG1247" s="241"/>
      <c r="CH1247" s="241"/>
      <c r="CI1247" s="241"/>
      <c r="CJ1247" s="241"/>
      <c r="CK1247" s="241"/>
      <c r="CL1247" s="241"/>
      <c r="CM1247" s="241"/>
      <c r="CN1247" s="241"/>
      <c r="CO1247" s="241"/>
      <c r="CP1247" s="241"/>
      <c r="CQ1247" s="241"/>
      <c r="CR1247" s="241"/>
      <c r="CS1247" s="241"/>
      <c r="CT1247" s="241"/>
      <c r="CU1247" s="241"/>
      <c r="CV1247" s="241"/>
      <c r="CW1247" s="241"/>
      <c r="CX1247" s="241"/>
      <c r="CY1247" s="241"/>
      <c r="CZ1247" s="241"/>
      <c r="DA1247" s="241"/>
      <c r="DB1247" s="241"/>
      <c r="DC1247" s="241"/>
      <c r="DD1247" s="241"/>
      <c r="DE1247" s="241"/>
      <c r="DF1247" s="241"/>
      <c r="DG1247" s="241"/>
      <c r="DH1247" s="241"/>
      <c r="DI1247" s="241"/>
      <c r="DJ1247" s="241"/>
      <c r="DK1247" s="241"/>
      <c r="DL1247" s="241"/>
      <c r="DM1247" s="241"/>
      <c r="DN1247" s="241"/>
      <c r="DO1247" s="241"/>
      <c r="DP1247" s="241"/>
      <c r="DQ1247" s="241"/>
      <c r="DR1247" s="241"/>
      <c r="DS1247" s="241"/>
      <c r="DT1247" s="241"/>
      <c r="DU1247" s="241"/>
      <c r="DV1247" s="241"/>
      <c r="DW1247" s="241"/>
      <c r="DX1247" s="241"/>
      <c r="DY1247" s="241"/>
      <c r="DZ1247" s="241"/>
      <c r="EA1247" s="241"/>
      <c r="EB1247" s="241"/>
      <c r="EC1247" s="241"/>
      <c r="ED1247" s="241"/>
      <c r="EE1247" s="241"/>
      <c r="EF1247" s="241"/>
      <c r="EG1247" s="241"/>
      <c r="EH1247" s="241"/>
      <c r="EI1247" s="241"/>
      <c r="EJ1247" s="241"/>
      <c r="EK1247" s="241"/>
      <c r="EL1247" s="241"/>
      <c r="EM1247" s="241"/>
      <c r="EN1247" s="241"/>
      <c r="EO1247" s="241"/>
      <c r="EP1247" s="241"/>
      <c r="EQ1247" s="241"/>
      <c r="ER1247" s="241"/>
      <c r="ES1247" s="241"/>
      <c r="ET1247" s="241"/>
      <c r="EU1247" s="241"/>
      <c r="EV1247" s="241"/>
      <c r="EW1247" s="241"/>
      <c r="EX1247" s="241"/>
      <c r="EY1247" s="241"/>
      <c r="EZ1247" s="241"/>
      <c r="FA1247" s="241"/>
      <c r="FB1247" s="241"/>
      <c r="FC1247" s="241"/>
      <c r="FD1247" s="241"/>
      <c r="FE1247" s="241"/>
      <c r="FF1247" s="241"/>
      <c r="FG1247" s="241"/>
      <c r="FH1247" s="241"/>
      <c r="FI1247" s="241"/>
      <c r="FJ1247" s="241"/>
      <c r="FK1247" s="241"/>
      <c r="FL1247" s="241"/>
      <c r="FM1247" s="241"/>
      <c r="FN1247" s="241"/>
      <c r="FO1247" s="241"/>
      <c r="FP1247" s="241"/>
      <c r="FQ1247" s="241"/>
      <c r="FR1247" s="241"/>
      <c r="FS1247" s="241"/>
      <c r="FT1247" s="241"/>
      <c r="FU1247" s="241"/>
      <c r="FV1247" s="241"/>
      <c r="FW1247" s="241"/>
      <c r="FX1247" s="241"/>
      <c r="FY1247" s="241"/>
      <c r="FZ1247" s="241"/>
      <c r="GA1247" s="241"/>
      <c r="GB1247" s="241"/>
      <c r="GC1247" s="241"/>
      <c r="GD1247" s="241"/>
      <c r="GE1247" s="241"/>
      <c r="GF1247" s="241"/>
      <c r="GG1247" s="241"/>
      <c r="GH1247" s="241"/>
      <c r="GI1247" s="241"/>
      <c r="GJ1247" s="241"/>
      <c r="GK1247" s="241"/>
      <c r="GL1247" s="241"/>
      <c r="GM1247" s="241"/>
      <c r="GN1247" s="241"/>
      <c r="GO1247" s="241"/>
      <c r="GP1247" s="241"/>
      <c r="GQ1247" s="241"/>
      <c r="GR1247" s="241"/>
      <c r="GS1247" s="241"/>
      <c r="GT1247" s="241"/>
      <c r="GU1247" s="241"/>
      <c r="GV1247" s="241"/>
      <c r="GW1247" s="241"/>
      <c r="GX1247" s="241"/>
      <c r="GY1247" s="241"/>
      <c r="GZ1247" s="241"/>
      <c r="HA1247" s="241"/>
      <c r="HB1247" s="241"/>
      <c r="HC1247" s="241"/>
      <c r="HD1247" s="241"/>
      <c r="HE1247" s="241"/>
      <c r="HF1247" s="241"/>
      <c r="HG1247" s="241"/>
      <c r="HH1247" s="241"/>
      <c r="HI1247" s="241"/>
      <c r="HJ1247" s="241"/>
      <c r="HK1247" s="241"/>
      <c r="HL1247" s="241"/>
      <c r="HM1247" s="241"/>
      <c r="HN1247" s="241"/>
      <c r="HO1247" s="241"/>
    </row>
    <row r="1248" spans="1:223" s="250" customFormat="1" ht="27.6" customHeight="1" x14ac:dyDescent="0.35">
      <c r="A1248" s="241"/>
      <c r="B1248" s="242"/>
      <c r="C1248" s="242"/>
      <c r="D1248" s="242"/>
      <c r="E1248" s="243"/>
      <c r="F1248" s="244"/>
      <c r="G1248" s="245"/>
      <c r="H1248" s="245"/>
      <c r="I1248" s="245"/>
      <c r="J1248" s="242"/>
      <c r="K1248" s="242"/>
      <c r="L1248" s="246"/>
      <c r="M1248" s="246"/>
      <c r="N1248" s="247"/>
      <c r="O1248" s="247"/>
      <c r="P1248" s="248"/>
      <c r="Q1248" s="248"/>
      <c r="R1248" s="295"/>
      <c r="S1248" s="295"/>
      <c r="T1248" s="295"/>
      <c r="V1248" s="251"/>
      <c r="W1248" s="251"/>
      <c r="X1248" s="252"/>
      <c r="Y1248" s="253"/>
      <c r="Z1248" s="254"/>
      <c r="AA1248" s="254"/>
      <c r="AB1248" s="255"/>
      <c r="AC1248" s="255"/>
      <c r="AD1248" s="241"/>
      <c r="AE1248" s="241"/>
      <c r="AF1248" s="241"/>
      <c r="AG1248" s="241"/>
      <c r="AH1248" s="241"/>
      <c r="AI1248" s="241"/>
      <c r="AJ1248" s="241"/>
      <c r="AK1248" s="241"/>
      <c r="AL1248" s="241"/>
      <c r="AM1248" s="241"/>
      <c r="AN1248" s="241"/>
      <c r="AO1248" s="241"/>
      <c r="AP1248" s="241"/>
      <c r="AQ1248" s="241"/>
      <c r="AR1248" s="241"/>
      <c r="AS1248" s="241"/>
      <c r="AT1248" s="241"/>
      <c r="AU1248" s="241"/>
      <c r="AV1248" s="241"/>
      <c r="AW1248" s="241"/>
      <c r="AX1248" s="241"/>
      <c r="AY1248" s="241"/>
      <c r="AZ1248" s="241"/>
      <c r="BA1248" s="241"/>
      <c r="BB1248" s="241"/>
      <c r="BC1248" s="241"/>
      <c r="BD1248" s="241"/>
      <c r="BE1248" s="241"/>
      <c r="BF1248" s="241"/>
      <c r="BG1248" s="241"/>
      <c r="BH1248" s="241"/>
      <c r="BI1248" s="241"/>
      <c r="BJ1248" s="241"/>
      <c r="BK1248" s="241"/>
      <c r="BL1248" s="241"/>
      <c r="BM1248" s="241"/>
      <c r="BN1248" s="241"/>
      <c r="BO1248" s="241"/>
      <c r="BP1248" s="241"/>
      <c r="BQ1248" s="241"/>
      <c r="BR1248" s="241"/>
      <c r="BS1248" s="241"/>
      <c r="BT1248" s="241"/>
      <c r="BU1248" s="241"/>
      <c r="BV1248" s="241"/>
      <c r="BW1248" s="241"/>
      <c r="BX1248" s="241"/>
      <c r="BY1248" s="241"/>
      <c r="BZ1248" s="241"/>
      <c r="CA1248" s="241"/>
      <c r="CB1248" s="241"/>
      <c r="CC1248" s="241"/>
      <c r="CD1248" s="241"/>
      <c r="CE1248" s="241"/>
      <c r="CF1248" s="241"/>
      <c r="CG1248" s="241"/>
      <c r="CH1248" s="241"/>
      <c r="CI1248" s="241"/>
      <c r="CJ1248" s="241"/>
      <c r="CK1248" s="241"/>
      <c r="CL1248" s="241"/>
      <c r="CM1248" s="241"/>
      <c r="CN1248" s="241"/>
      <c r="CO1248" s="241"/>
      <c r="CP1248" s="241"/>
      <c r="CQ1248" s="241"/>
      <c r="CR1248" s="241"/>
      <c r="CS1248" s="241"/>
      <c r="CT1248" s="241"/>
      <c r="CU1248" s="241"/>
      <c r="CV1248" s="241"/>
      <c r="CW1248" s="241"/>
      <c r="CX1248" s="241"/>
      <c r="CY1248" s="241"/>
      <c r="CZ1248" s="241"/>
      <c r="DA1248" s="241"/>
      <c r="DB1248" s="241"/>
      <c r="DC1248" s="241"/>
      <c r="DD1248" s="241"/>
      <c r="DE1248" s="241"/>
      <c r="DF1248" s="241"/>
      <c r="DG1248" s="241"/>
      <c r="DH1248" s="241"/>
      <c r="DI1248" s="241"/>
      <c r="DJ1248" s="241"/>
      <c r="DK1248" s="241"/>
      <c r="DL1248" s="241"/>
      <c r="DM1248" s="241"/>
      <c r="DN1248" s="241"/>
      <c r="DO1248" s="241"/>
      <c r="DP1248" s="241"/>
      <c r="DQ1248" s="241"/>
      <c r="DR1248" s="241"/>
      <c r="DS1248" s="241"/>
      <c r="DT1248" s="241"/>
      <c r="DU1248" s="241"/>
      <c r="DV1248" s="241"/>
      <c r="DW1248" s="241"/>
      <c r="DX1248" s="241"/>
      <c r="DY1248" s="241"/>
      <c r="DZ1248" s="241"/>
      <c r="EA1248" s="241"/>
      <c r="EB1248" s="241"/>
      <c r="EC1248" s="241"/>
      <c r="ED1248" s="241"/>
      <c r="EE1248" s="241"/>
      <c r="EF1248" s="241"/>
      <c r="EG1248" s="241"/>
      <c r="EH1248" s="241"/>
      <c r="EI1248" s="241"/>
      <c r="EJ1248" s="241"/>
      <c r="EK1248" s="241"/>
      <c r="EL1248" s="241"/>
      <c r="EM1248" s="241"/>
      <c r="EN1248" s="241"/>
      <c r="EO1248" s="241"/>
      <c r="EP1248" s="241"/>
      <c r="EQ1248" s="241"/>
      <c r="ER1248" s="241"/>
      <c r="ES1248" s="241"/>
      <c r="ET1248" s="241"/>
      <c r="EU1248" s="241"/>
      <c r="EV1248" s="241"/>
      <c r="EW1248" s="241"/>
      <c r="EX1248" s="241"/>
      <c r="EY1248" s="241"/>
      <c r="EZ1248" s="241"/>
      <c r="FA1248" s="241"/>
      <c r="FB1248" s="241"/>
      <c r="FC1248" s="241"/>
      <c r="FD1248" s="241"/>
      <c r="FE1248" s="241"/>
      <c r="FF1248" s="241"/>
      <c r="FG1248" s="241"/>
      <c r="FH1248" s="241"/>
      <c r="FI1248" s="241"/>
      <c r="FJ1248" s="241"/>
      <c r="FK1248" s="241"/>
      <c r="FL1248" s="241"/>
      <c r="FM1248" s="241"/>
      <c r="FN1248" s="241"/>
      <c r="FO1248" s="241"/>
      <c r="FP1248" s="241"/>
      <c r="FQ1248" s="241"/>
      <c r="FR1248" s="241"/>
      <c r="FS1248" s="241"/>
      <c r="FT1248" s="241"/>
      <c r="FU1248" s="241"/>
      <c r="FV1248" s="241"/>
      <c r="FW1248" s="241"/>
      <c r="FX1248" s="241"/>
      <c r="FY1248" s="241"/>
      <c r="FZ1248" s="241"/>
      <c r="GA1248" s="241"/>
      <c r="GB1248" s="241"/>
      <c r="GC1248" s="241"/>
      <c r="GD1248" s="241"/>
      <c r="GE1248" s="241"/>
      <c r="GF1248" s="241"/>
      <c r="GG1248" s="241"/>
      <c r="GH1248" s="241"/>
      <c r="GI1248" s="241"/>
      <c r="GJ1248" s="241"/>
      <c r="GK1248" s="241"/>
      <c r="GL1248" s="241"/>
      <c r="GM1248" s="241"/>
      <c r="GN1248" s="241"/>
      <c r="GO1248" s="241"/>
      <c r="GP1248" s="241"/>
      <c r="GQ1248" s="241"/>
      <c r="GR1248" s="241"/>
      <c r="GS1248" s="241"/>
      <c r="GT1248" s="241"/>
      <c r="GU1248" s="241"/>
      <c r="GV1248" s="241"/>
      <c r="GW1248" s="241"/>
      <c r="GX1248" s="241"/>
      <c r="GY1248" s="241"/>
      <c r="GZ1248" s="241"/>
      <c r="HA1248" s="241"/>
      <c r="HB1248" s="241"/>
      <c r="HC1248" s="241"/>
      <c r="HD1248" s="241"/>
      <c r="HE1248" s="241"/>
      <c r="HF1248" s="241"/>
      <c r="HG1248" s="241"/>
      <c r="HH1248" s="241"/>
      <c r="HI1248" s="241"/>
      <c r="HJ1248" s="241"/>
      <c r="HK1248" s="241"/>
      <c r="HL1248" s="241"/>
      <c r="HM1248" s="241"/>
      <c r="HN1248" s="241"/>
      <c r="HO1248" s="241"/>
    </row>
    <row r="1249" spans="1:223" s="250" customFormat="1" ht="27.6" customHeight="1" x14ac:dyDescent="0.35">
      <c r="A1249" s="241"/>
      <c r="B1249" s="242"/>
      <c r="C1249" s="242"/>
      <c r="D1249" s="242"/>
      <c r="E1249" s="243"/>
      <c r="F1249" s="244"/>
      <c r="G1249" s="245"/>
      <c r="H1249" s="245"/>
      <c r="I1249" s="245"/>
      <c r="J1249" s="242"/>
      <c r="K1249" s="242"/>
      <c r="L1249" s="246"/>
      <c r="M1249" s="246"/>
      <c r="N1249" s="247"/>
      <c r="O1249" s="247"/>
      <c r="P1249" s="248"/>
      <c r="Q1249" s="248"/>
      <c r="R1249" s="295"/>
      <c r="S1249" s="295"/>
      <c r="T1249" s="295"/>
      <c r="V1249" s="251"/>
      <c r="W1249" s="251"/>
      <c r="X1249" s="252"/>
      <c r="Y1249" s="253"/>
      <c r="Z1249" s="254"/>
      <c r="AA1249" s="254"/>
      <c r="AB1249" s="255"/>
      <c r="AC1249" s="255"/>
      <c r="AD1249" s="241"/>
      <c r="AE1249" s="241"/>
      <c r="AF1249" s="241"/>
      <c r="AG1249" s="241"/>
      <c r="AH1249" s="241"/>
      <c r="AI1249" s="241"/>
      <c r="AJ1249" s="241"/>
      <c r="AK1249" s="241"/>
      <c r="AL1249" s="241"/>
      <c r="AM1249" s="241"/>
      <c r="AN1249" s="241"/>
      <c r="AO1249" s="241"/>
      <c r="AP1249" s="241"/>
      <c r="AQ1249" s="241"/>
      <c r="AR1249" s="241"/>
      <c r="AS1249" s="241"/>
      <c r="AT1249" s="241"/>
      <c r="AU1249" s="241"/>
      <c r="AV1249" s="241"/>
      <c r="AW1249" s="241"/>
      <c r="AX1249" s="241"/>
      <c r="AY1249" s="241"/>
      <c r="AZ1249" s="241"/>
      <c r="BA1249" s="241"/>
      <c r="BB1249" s="241"/>
      <c r="BC1249" s="241"/>
      <c r="BD1249" s="241"/>
      <c r="BE1249" s="241"/>
      <c r="BF1249" s="241"/>
      <c r="BG1249" s="241"/>
      <c r="BH1249" s="241"/>
      <c r="BI1249" s="241"/>
      <c r="BJ1249" s="241"/>
      <c r="BK1249" s="241"/>
      <c r="BL1249" s="241"/>
      <c r="BM1249" s="241"/>
      <c r="BN1249" s="241"/>
      <c r="BO1249" s="241"/>
      <c r="BP1249" s="241"/>
      <c r="BQ1249" s="241"/>
      <c r="BR1249" s="241"/>
      <c r="BS1249" s="241"/>
      <c r="BT1249" s="241"/>
      <c r="BU1249" s="241"/>
      <c r="BV1249" s="241"/>
      <c r="BW1249" s="241"/>
      <c r="BX1249" s="241"/>
      <c r="BY1249" s="241"/>
      <c r="BZ1249" s="241"/>
      <c r="CA1249" s="241"/>
      <c r="CB1249" s="241"/>
      <c r="CC1249" s="241"/>
      <c r="CD1249" s="241"/>
      <c r="CE1249" s="241"/>
      <c r="CF1249" s="241"/>
      <c r="CG1249" s="241"/>
      <c r="CH1249" s="241"/>
      <c r="CI1249" s="241"/>
      <c r="CJ1249" s="241"/>
      <c r="CK1249" s="241"/>
      <c r="CL1249" s="241"/>
      <c r="CM1249" s="241"/>
      <c r="CN1249" s="241"/>
      <c r="CO1249" s="241"/>
      <c r="CP1249" s="241"/>
      <c r="CQ1249" s="241"/>
      <c r="CR1249" s="241"/>
      <c r="CS1249" s="241"/>
      <c r="CT1249" s="241"/>
      <c r="CU1249" s="241"/>
      <c r="CV1249" s="241"/>
      <c r="CW1249" s="241"/>
      <c r="CX1249" s="241"/>
      <c r="CY1249" s="241"/>
      <c r="CZ1249" s="241"/>
      <c r="DA1249" s="241"/>
      <c r="DB1249" s="241"/>
      <c r="DC1249" s="241"/>
      <c r="DD1249" s="241"/>
      <c r="DE1249" s="241"/>
      <c r="DF1249" s="241"/>
      <c r="DG1249" s="241"/>
      <c r="DH1249" s="241"/>
      <c r="DI1249" s="241"/>
      <c r="DJ1249" s="241"/>
      <c r="DK1249" s="241"/>
      <c r="DL1249" s="241"/>
      <c r="DM1249" s="241"/>
      <c r="DN1249" s="241"/>
      <c r="DO1249" s="241"/>
      <c r="DP1249" s="241"/>
      <c r="DQ1249" s="241"/>
      <c r="DR1249" s="241"/>
      <c r="DS1249" s="241"/>
      <c r="DT1249" s="241"/>
      <c r="DU1249" s="241"/>
      <c r="DV1249" s="241"/>
      <c r="DW1249" s="241"/>
      <c r="DX1249" s="241"/>
      <c r="DY1249" s="241"/>
      <c r="DZ1249" s="241"/>
      <c r="EA1249" s="241"/>
      <c r="EB1249" s="241"/>
      <c r="EC1249" s="241"/>
      <c r="ED1249" s="241"/>
      <c r="EE1249" s="241"/>
      <c r="EF1249" s="241"/>
      <c r="EG1249" s="241"/>
      <c r="EH1249" s="241"/>
      <c r="EI1249" s="241"/>
      <c r="EJ1249" s="241"/>
      <c r="EK1249" s="241"/>
      <c r="EL1249" s="241"/>
      <c r="EM1249" s="241"/>
      <c r="EN1249" s="241"/>
      <c r="EO1249" s="241"/>
      <c r="EP1249" s="241"/>
      <c r="EQ1249" s="241"/>
      <c r="ER1249" s="241"/>
      <c r="ES1249" s="241"/>
      <c r="ET1249" s="241"/>
      <c r="EU1249" s="241"/>
      <c r="EV1249" s="241"/>
      <c r="EW1249" s="241"/>
      <c r="EX1249" s="241"/>
      <c r="EY1249" s="241"/>
      <c r="EZ1249" s="241"/>
      <c r="FA1249" s="241"/>
      <c r="FB1249" s="241"/>
      <c r="FC1249" s="241"/>
      <c r="FD1249" s="241"/>
      <c r="FE1249" s="241"/>
      <c r="FF1249" s="241"/>
      <c r="FG1249" s="241"/>
      <c r="FH1249" s="241"/>
      <c r="FI1249" s="241"/>
      <c r="FJ1249" s="241"/>
      <c r="FK1249" s="241"/>
      <c r="FL1249" s="241"/>
      <c r="FM1249" s="241"/>
      <c r="FN1249" s="241"/>
      <c r="FO1249" s="241"/>
      <c r="FP1249" s="241"/>
      <c r="FQ1249" s="241"/>
      <c r="FR1249" s="241"/>
      <c r="FS1249" s="241"/>
      <c r="FT1249" s="241"/>
      <c r="FU1249" s="241"/>
      <c r="FV1249" s="241"/>
      <c r="FW1249" s="241"/>
      <c r="FX1249" s="241"/>
      <c r="FY1249" s="241"/>
      <c r="FZ1249" s="241"/>
      <c r="GA1249" s="241"/>
      <c r="GB1249" s="241"/>
      <c r="GC1249" s="241"/>
      <c r="GD1249" s="241"/>
      <c r="GE1249" s="241"/>
      <c r="GF1249" s="241"/>
      <c r="GG1249" s="241"/>
      <c r="GH1249" s="241"/>
      <c r="GI1249" s="241"/>
      <c r="GJ1249" s="241"/>
      <c r="GK1249" s="241"/>
      <c r="GL1249" s="241"/>
      <c r="GM1249" s="241"/>
      <c r="GN1249" s="241"/>
      <c r="GO1249" s="241"/>
      <c r="GP1249" s="241"/>
      <c r="GQ1249" s="241"/>
      <c r="GR1249" s="241"/>
      <c r="GS1249" s="241"/>
      <c r="GT1249" s="241"/>
      <c r="GU1249" s="241"/>
      <c r="GV1249" s="241"/>
      <c r="GW1249" s="241"/>
      <c r="GX1249" s="241"/>
      <c r="GY1249" s="241"/>
      <c r="GZ1249" s="241"/>
      <c r="HA1249" s="241"/>
      <c r="HB1249" s="241"/>
      <c r="HC1249" s="241"/>
      <c r="HD1249" s="241"/>
      <c r="HE1249" s="241"/>
      <c r="HF1249" s="241"/>
      <c r="HG1249" s="241"/>
      <c r="HH1249" s="241"/>
      <c r="HI1249" s="241"/>
      <c r="HJ1249" s="241"/>
      <c r="HK1249" s="241"/>
      <c r="HL1249" s="241"/>
      <c r="HM1249" s="241"/>
      <c r="HN1249" s="241"/>
      <c r="HO1249" s="241"/>
    </row>
    <row r="1250" spans="1:223" s="250" customFormat="1" ht="27.6" customHeight="1" x14ac:dyDescent="0.35">
      <c r="A1250" s="241"/>
      <c r="B1250" s="242"/>
      <c r="C1250" s="242"/>
      <c r="D1250" s="242"/>
      <c r="E1250" s="243"/>
      <c r="F1250" s="244"/>
      <c r="G1250" s="245"/>
      <c r="H1250" s="245"/>
      <c r="I1250" s="245"/>
      <c r="J1250" s="242"/>
      <c r="K1250" s="242"/>
      <c r="L1250" s="246"/>
      <c r="M1250" s="246"/>
      <c r="N1250" s="247"/>
      <c r="O1250" s="247"/>
      <c r="P1250" s="248"/>
      <c r="Q1250" s="248"/>
      <c r="R1250" s="295"/>
      <c r="S1250" s="295"/>
      <c r="T1250" s="295"/>
      <c r="V1250" s="251"/>
      <c r="W1250" s="251"/>
      <c r="X1250" s="252"/>
      <c r="Y1250" s="253"/>
      <c r="Z1250" s="254"/>
      <c r="AA1250" s="254"/>
      <c r="AB1250" s="255"/>
      <c r="AC1250" s="255"/>
      <c r="AD1250" s="241"/>
      <c r="AE1250" s="241"/>
      <c r="AF1250" s="241"/>
      <c r="AG1250" s="241"/>
      <c r="AH1250" s="241"/>
      <c r="AI1250" s="241"/>
      <c r="AJ1250" s="241"/>
      <c r="AK1250" s="241"/>
      <c r="AL1250" s="241"/>
      <c r="AM1250" s="241"/>
      <c r="AN1250" s="241"/>
      <c r="AO1250" s="241"/>
      <c r="AP1250" s="241"/>
      <c r="AQ1250" s="241"/>
      <c r="AR1250" s="241"/>
      <c r="AS1250" s="241"/>
      <c r="AT1250" s="241"/>
      <c r="AU1250" s="241"/>
      <c r="AV1250" s="241"/>
      <c r="AW1250" s="241"/>
      <c r="AX1250" s="241"/>
      <c r="AY1250" s="241"/>
      <c r="AZ1250" s="241"/>
      <c r="BA1250" s="241"/>
      <c r="BB1250" s="241"/>
      <c r="BC1250" s="241"/>
      <c r="BD1250" s="241"/>
      <c r="BE1250" s="241"/>
      <c r="BF1250" s="241"/>
      <c r="BG1250" s="241"/>
      <c r="BH1250" s="241"/>
      <c r="BI1250" s="241"/>
      <c r="BJ1250" s="241"/>
      <c r="BK1250" s="241"/>
      <c r="BL1250" s="241"/>
      <c r="BM1250" s="241"/>
      <c r="BN1250" s="241"/>
      <c r="BO1250" s="241"/>
      <c r="BP1250" s="241"/>
      <c r="BQ1250" s="241"/>
      <c r="BR1250" s="241"/>
      <c r="BS1250" s="241"/>
      <c r="BT1250" s="241"/>
      <c r="BU1250" s="241"/>
      <c r="BV1250" s="241"/>
      <c r="BW1250" s="241"/>
      <c r="BX1250" s="241"/>
      <c r="BY1250" s="241"/>
      <c r="BZ1250" s="241"/>
      <c r="CA1250" s="241"/>
      <c r="CB1250" s="241"/>
      <c r="CC1250" s="241"/>
      <c r="CD1250" s="241"/>
      <c r="CE1250" s="241"/>
      <c r="CF1250" s="241"/>
      <c r="CG1250" s="241"/>
      <c r="CH1250" s="241"/>
      <c r="CI1250" s="241"/>
      <c r="CJ1250" s="241"/>
      <c r="CK1250" s="241"/>
      <c r="CL1250" s="241"/>
      <c r="CM1250" s="241"/>
      <c r="CN1250" s="241"/>
      <c r="CO1250" s="241"/>
      <c r="CP1250" s="241"/>
      <c r="CQ1250" s="241"/>
      <c r="CR1250" s="241"/>
      <c r="CS1250" s="241"/>
      <c r="CT1250" s="241"/>
      <c r="CU1250" s="241"/>
      <c r="CV1250" s="241"/>
      <c r="CW1250" s="241"/>
      <c r="CX1250" s="241"/>
      <c r="CY1250" s="241"/>
      <c r="CZ1250" s="241"/>
      <c r="DA1250" s="241"/>
      <c r="DB1250" s="241"/>
      <c r="DC1250" s="241"/>
      <c r="DD1250" s="241"/>
      <c r="DE1250" s="241"/>
      <c r="DF1250" s="241"/>
      <c r="DG1250" s="241"/>
      <c r="DH1250" s="241"/>
      <c r="DI1250" s="241"/>
      <c r="DJ1250" s="241"/>
      <c r="DK1250" s="241"/>
      <c r="DL1250" s="241"/>
      <c r="DM1250" s="241"/>
      <c r="DN1250" s="241"/>
      <c r="DO1250" s="241"/>
      <c r="DP1250" s="241"/>
      <c r="DQ1250" s="241"/>
      <c r="DR1250" s="241"/>
      <c r="DS1250" s="241"/>
      <c r="DT1250" s="241"/>
      <c r="DU1250" s="241"/>
      <c r="DV1250" s="241"/>
      <c r="DW1250" s="241"/>
      <c r="DX1250" s="241"/>
      <c r="DY1250" s="241"/>
      <c r="DZ1250" s="241"/>
      <c r="EA1250" s="241"/>
      <c r="EB1250" s="241"/>
      <c r="EC1250" s="241"/>
      <c r="ED1250" s="241"/>
      <c r="EE1250" s="241"/>
      <c r="EF1250" s="241"/>
      <c r="EG1250" s="241"/>
      <c r="EH1250" s="241"/>
      <c r="EI1250" s="241"/>
      <c r="EJ1250" s="241"/>
      <c r="EK1250" s="241"/>
      <c r="EL1250" s="241"/>
      <c r="EM1250" s="241"/>
      <c r="EN1250" s="241"/>
      <c r="EO1250" s="241"/>
      <c r="EP1250" s="241"/>
      <c r="EQ1250" s="241"/>
      <c r="ER1250" s="241"/>
      <c r="ES1250" s="241"/>
      <c r="ET1250" s="241"/>
      <c r="EU1250" s="241"/>
      <c r="EV1250" s="241"/>
      <c r="EW1250" s="241"/>
      <c r="EX1250" s="241"/>
      <c r="EY1250" s="241"/>
      <c r="EZ1250" s="241"/>
      <c r="FA1250" s="241"/>
      <c r="FB1250" s="241"/>
      <c r="FC1250" s="241"/>
      <c r="FD1250" s="241"/>
      <c r="FE1250" s="241"/>
      <c r="FF1250" s="241"/>
      <c r="FG1250" s="241"/>
      <c r="FH1250" s="241"/>
      <c r="FI1250" s="241"/>
      <c r="FJ1250" s="241"/>
      <c r="FK1250" s="241"/>
      <c r="FL1250" s="241"/>
      <c r="FM1250" s="241"/>
      <c r="FN1250" s="241"/>
      <c r="FO1250" s="241"/>
      <c r="FP1250" s="241"/>
      <c r="FQ1250" s="241"/>
      <c r="FR1250" s="241"/>
      <c r="FS1250" s="241"/>
      <c r="FT1250" s="241"/>
      <c r="FU1250" s="241"/>
      <c r="FV1250" s="241"/>
      <c r="FW1250" s="241"/>
      <c r="FX1250" s="241"/>
      <c r="FY1250" s="241"/>
      <c r="FZ1250" s="241"/>
      <c r="GA1250" s="241"/>
      <c r="GB1250" s="241"/>
      <c r="GC1250" s="241"/>
      <c r="GD1250" s="241"/>
      <c r="GE1250" s="241"/>
      <c r="GF1250" s="241"/>
      <c r="GG1250" s="241"/>
      <c r="GH1250" s="241"/>
      <c r="GI1250" s="241"/>
      <c r="GJ1250" s="241"/>
      <c r="GK1250" s="241"/>
      <c r="GL1250" s="241"/>
      <c r="GM1250" s="241"/>
      <c r="GN1250" s="241"/>
      <c r="GO1250" s="241"/>
      <c r="GP1250" s="241"/>
      <c r="GQ1250" s="241"/>
      <c r="GR1250" s="241"/>
      <c r="GS1250" s="241"/>
      <c r="GT1250" s="241"/>
      <c r="GU1250" s="241"/>
      <c r="GV1250" s="241"/>
      <c r="GW1250" s="241"/>
      <c r="GX1250" s="241"/>
      <c r="GY1250" s="241"/>
      <c r="GZ1250" s="241"/>
      <c r="HA1250" s="241"/>
      <c r="HB1250" s="241"/>
      <c r="HC1250" s="241"/>
      <c r="HD1250" s="241"/>
      <c r="HE1250" s="241"/>
      <c r="HF1250" s="241"/>
      <c r="HG1250" s="241"/>
      <c r="HH1250" s="241"/>
      <c r="HI1250" s="241"/>
      <c r="HJ1250" s="241"/>
      <c r="HK1250" s="241"/>
      <c r="HL1250" s="241"/>
      <c r="HM1250" s="241"/>
      <c r="HN1250" s="241"/>
      <c r="HO1250" s="241"/>
    </row>
    <row r="1251" spans="1:223" s="250" customFormat="1" ht="27.6" customHeight="1" x14ac:dyDescent="0.35">
      <c r="A1251" s="241"/>
      <c r="B1251" s="242"/>
      <c r="C1251" s="242"/>
      <c r="D1251" s="242"/>
      <c r="E1251" s="243"/>
      <c r="F1251" s="244"/>
      <c r="G1251" s="245"/>
      <c r="H1251" s="245"/>
      <c r="I1251" s="245"/>
      <c r="J1251" s="242"/>
      <c r="K1251" s="242"/>
      <c r="L1251" s="246"/>
      <c r="M1251" s="246"/>
      <c r="N1251" s="247"/>
      <c r="O1251" s="247"/>
      <c r="P1251" s="248"/>
      <c r="Q1251" s="248"/>
      <c r="R1251" s="295"/>
      <c r="S1251" s="295"/>
      <c r="T1251" s="295"/>
      <c r="V1251" s="251"/>
      <c r="W1251" s="251"/>
      <c r="X1251" s="252"/>
      <c r="Y1251" s="253"/>
      <c r="Z1251" s="254"/>
      <c r="AA1251" s="254"/>
      <c r="AB1251" s="255"/>
      <c r="AC1251" s="255"/>
      <c r="AD1251" s="241"/>
      <c r="AE1251" s="241"/>
      <c r="AF1251" s="241"/>
      <c r="AG1251" s="241"/>
      <c r="AH1251" s="241"/>
      <c r="AI1251" s="241"/>
      <c r="AJ1251" s="241"/>
      <c r="AK1251" s="241"/>
      <c r="AL1251" s="241"/>
      <c r="AM1251" s="241"/>
      <c r="AN1251" s="241"/>
      <c r="AO1251" s="241"/>
      <c r="AP1251" s="241"/>
      <c r="AQ1251" s="241"/>
      <c r="AR1251" s="241"/>
      <c r="AS1251" s="241"/>
      <c r="AT1251" s="241"/>
      <c r="AU1251" s="241"/>
      <c r="AV1251" s="241"/>
      <c r="AW1251" s="241"/>
      <c r="AX1251" s="241"/>
      <c r="AY1251" s="241"/>
      <c r="AZ1251" s="241"/>
      <c r="BA1251" s="241"/>
      <c r="BB1251" s="241"/>
      <c r="BC1251" s="241"/>
      <c r="BD1251" s="241"/>
      <c r="BE1251" s="241"/>
      <c r="BF1251" s="241"/>
      <c r="BG1251" s="241"/>
      <c r="BH1251" s="241"/>
      <c r="BI1251" s="241"/>
      <c r="BJ1251" s="241"/>
      <c r="BK1251" s="241"/>
      <c r="BL1251" s="241"/>
      <c r="BM1251" s="241"/>
      <c r="BN1251" s="241"/>
      <c r="BO1251" s="241"/>
      <c r="BP1251" s="241"/>
      <c r="BQ1251" s="241"/>
      <c r="BR1251" s="241"/>
      <c r="BS1251" s="241"/>
      <c r="BT1251" s="241"/>
      <c r="BU1251" s="241"/>
      <c r="BV1251" s="241"/>
      <c r="BW1251" s="241"/>
      <c r="BX1251" s="241"/>
      <c r="BY1251" s="241"/>
      <c r="BZ1251" s="241"/>
      <c r="CA1251" s="241"/>
      <c r="CB1251" s="241"/>
      <c r="CC1251" s="241"/>
      <c r="CD1251" s="241"/>
      <c r="CE1251" s="241"/>
      <c r="CF1251" s="241"/>
      <c r="CG1251" s="241"/>
      <c r="CH1251" s="241"/>
      <c r="CI1251" s="241"/>
      <c r="CJ1251" s="241"/>
      <c r="CK1251" s="241"/>
      <c r="CL1251" s="241"/>
      <c r="CM1251" s="241"/>
      <c r="CN1251" s="241"/>
      <c r="CO1251" s="241"/>
      <c r="CP1251" s="241"/>
      <c r="CQ1251" s="241"/>
      <c r="CR1251" s="241"/>
      <c r="CS1251" s="241"/>
      <c r="CT1251" s="241"/>
      <c r="CU1251" s="241"/>
      <c r="CV1251" s="241"/>
      <c r="CW1251" s="241"/>
      <c r="CX1251" s="241"/>
      <c r="CY1251" s="241"/>
      <c r="CZ1251" s="241"/>
      <c r="DA1251" s="241"/>
      <c r="DB1251" s="241"/>
      <c r="DC1251" s="241"/>
      <c r="DD1251" s="241"/>
      <c r="DE1251" s="241"/>
      <c r="DF1251" s="241"/>
      <c r="DG1251" s="241"/>
      <c r="DH1251" s="241"/>
      <c r="DI1251" s="241"/>
      <c r="DJ1251" s="241"/>
      <c r="DK1251" s="241"/>
      <c r="DL1251" s="241"/>
      <c r="DM1251" s="241"/>
      <c r="DN1251" s="241"/>
      <c r="DO1251" s="241"/>
      <c r="DP1251" s="241"/>
      <c r="DQ1251" s="241"/>
      <c r="DR1251" s="241"/>
      <c r="DS1251" s="241"/>
      <c r="DT1251" s="241"/>
      <c r="DU1251" s="241"/>
      <c r="DV1251" s="241"/>
      <c r="DW1251" s="241"/>
      <c r="DX1251" s="241"/>
      <c r="DY1251" s="241"/>
      <c r="DZ1251" s="241"/>
      <c r="EA1251" s="241"/>
      <c r="EB1251" s="241"/>
      <c r="EC1251" s="241"/>
      <c r="ED1251" s="241"/>
      <c r="EE1251" s="241"/>
      <c r="EF1251" s="241"/>
      <c r="EG1251" s="241"/>
      <c r="EH1251" s="241"/>
      <c r="EI1251" s="241"/>
      <c r="EJ1251" s="241"/>
      <c r="EK1251" s="241"/>
      <c r="EL1251" s="241"/>
      <c r="EM1251" s="241"/>
      <c r="EN1251" s="241"/>
      <c r="EO1251" s="241"/>
      <c r="EP1251" s="241"/>
      <c r="EQ1251" s="241"/>
      <c r="ER1251" s="241"/>
      <c r="ES1251" s="241"/>
      <c r="ET1251" s="241"/>
      <c r="EU1251" s="241"/>
      <c r="EV1251" s="241"/>
      <c r="EW1251" s="241"/>
      <c r="EX1251" s="241"/>
      <c r="EY1251" s="241"/>
      <c r="EZ1251" s="241"/>
      <c r="FA1251" s="241"/>
      <c r="FB1251" s="241"/>
      <c r="FC1251" s="241"/>
      <c r="FD1251" s="241"/>
      <c r="FE1251" s="241"/>
      <c r="FF1251" s="241"/>
      <c r="FG1251" s="241"/>
      <c r="FH1251" s="241"/>
      <c r="FI1251" s="241"/>
      <c r="FJ1251" s="241"/>
      <c r="FK1251" s="241"/>
      <c r="FL1251" s="241"/>
      <c r="FM1251" s="241"/>
      <c r="FN1251" s="241"/>
      <c r="FO1251" s="241"/>
      <c r="FP1251" s="241"/>
      <c r="FQ1251" s="241"/>
      <c r="FR1251" s="241"/>
      <c r="FS1251" s="241"/>
      <c r="FT1251" s="241"/>
      <c r="FU1251" s="241"/>
      <c r="FV1251" s="241"/>
      <c r="FW1251" s="241"/>
      <c r="FX1251" s="241"/>
      <c r="FY1251" s="241"/>
      <c r="FZ1251" s="241"/>
      <c r="GA1251" s="241"/>
      <c r="GB1251" s="241"/>
      <c r="GC1251" s="241"/>
      <c r="GD1251" s="241"/>
      <c r="GE1251" s="241"/>
      <c r="GF1251" s="241"/>
      <c r="GG1251" s="241"/>
      <c r="GH1251" s="241"/>
      <c r="GI1251" s="241"/>
      <c r="GJ1251" s="241"/>
      <c r="GK1251" s="241"/>
      <c r="GL1251" s="241"/>
      <c r="GM1251" s="241"/>
      <c r="GN1251" s="241"/>
      <c r="GO1251" s="241"/>
      <c r="GP1251" s="241"/>
      <c r="GQ1251" s="241"/>
      <c r="GR1251" s="241"/>
      <c r="GS1251" s="241"/>
      <c r="GT1251" s="241"/>
      <c r="GU1251" s="241"/>
      <c r="GV1251" s="241"/>
      <c r="GW1251" s="241"/>
      <c r="GX1251" s="241"/>
      <c r="GY1251" s="241"/>
      <c r="GZ1251" s="241"/>
      <c r="HA1251" s="241"/>
      <c r="HB1251" s="241"/>
      <c r="HC1251" s="241"/>
      <c r="HD1251" s="241"/>
      <c r="HE1251" s="241"/>
      <c r="HF1251" s="241"/>
      <c r="HG1251" s="241"/>
      <c r="HH1251" s="241"/>
      <c r="HI1251" s="241"/>
      <c r="HJ1251" s="241"/>
      <c r="HK1251" s="241"/>
      <c r="HL1251" s="241"/>
      <c r="HM1251" s="241"/>
      <c r="HN1251" s="241"/>
      <c r="HO1251" s="241"/>
    </row>
    <row r="1252" spans="1:223" s="250" customFormat="1" ht="27.6" customHeight="1" x14ac:dyDescent="0.35">
      <c r="A1252" s="241"/>
      <c r="B1252" s="242"/>
      <c r="C1252" s="242"/>
      <c r="D1252" s="242"/>
      <c r="E1252" s="243"/>
      <c r="F1252" s="244"/>
      <c r="G1252" s="245"/>
      <c r="H1252" s="245"/>
      <c r="I1252" s="245"/>
      <c r="J1252" s="242"/>
      <c r="K1252" s="242"/>
      <c r="L1252" s="246"/>
      <c r="M1252" s="246"/>
      <c r="N1252" s="247"/>
      <c r="O1252" s="247"/>
      <c r="P1252" s="248"/>
      <c r="Q1252" s="248"/>
      <c r="R1252" s="295"/>
      <c r="S1252" s="295"/>
      <c r="T1252" s="295"/>
      <c r="V1252" s="251"/>
      <c r="W1252" s="251"/>
      <c r="X1252" s="252"/>
      <c r="Y1252" s="253"/>
      <c r="Z1252" s="254"/>
      <c r="AA1252" s="254"/>
      <c r="AB1252" s="255"/>
      <c r="AC1252" s="255"/>
      <c r="AD1252" s="241"/>
      <c r="AE1252" s="241"/>
      <c r="AF1252" s="241"/>
      <c r="AG1252" s="241"/>
      <c r="AH1252" s="241"/>
      <c r="AI1252" s="241"/>
      <c r="AJ1252" s="241"/>
      <c r="AK1252" s="241"/>
      <c r="AL1252" s="241"/>
      <c r="AM1252" s="241"/>
      <c r="AN1252" s="241"/>
      <c r="AO1252" s="241"/>
      <c r="AP1252" s="241"/>
      <c r="AQ1252" s="241"/>
      <c r="AR1252" s="241"/>
      <c r="AS1252" s="241"/>
      <c r="AT1252" s="241"/>
      <c r="AU1252" s="241"/>
      <c r="AV1252" s="241"/>
      <c r="AW1252" s="241"/>
      <c r="AX1252" s="241"/>
      <c r="AY1252" s="241"/>
      <c r="AZ1252" s="241"/>
      <c r="BA1252" s="241"/>
      <c r="BB1252" s="241"/>
      <c r="BC1252" s="241"/>
      <c r="BD1252" s="241"/>
      <c r="BE1252" s="241"/>
      <c r="BF1252" s="241"/>
      <c r="BG1252" s="241"/>
      <c r="BH1252" s="241"/>
      <c r="BI1252" s="241"/>
      <c r="BJ1252" s="241"/>
      <c r="BK1252" s="241"/>
      <c r="BL1252" s="241"/>
      <c r="BM1252" s="241"/>
      <c r="BN1252" s="241"/>
      <c r="BO1252" s="241"/>
      <c r="BP1252" s="241"/>
      <c r="BQ1252" s="241"/>
      <c r="BR1252" s="241"/>
      <c r="BS1252" s="241"/>
      <c r="BT1252" s="241"/>
      <c r="BU1252" s="241"/>
      <c r="BV1252" s="241"/>
      <c r="BW1252" s="241"/>
      <c r="BX1252" s="241"/>
      <c r="BY1252" s="241"/>
      <c r="BZ1252" s="241"/>
      <c r="CA1252" s="241"/>
      <c r="CB1252" s="241"/>
      <c r="CC1252" s="241"/>
      <c r="CD1252" s="241"/>
      <c r="CE1252" s="241"/>
      <c r="CF1252" s="241"/>
      <c r="CG1252" s="241"/>
      <c r="CH1252" s="241"/>
      <c r="CI1252" s="241"/>
      <c r="CJ1252" s="241"/>
      <c r="CK1252" s="241"/>
      <c r="CL1252" s="241"/>
      <c r="CM1252" s="241"/>
      <c r="CN1252" s="241"/>
      <c r="CO1252" s="241"/>
      <c r="CP1252" s="241"/>
      <c r="CQ1252" s="241"/>
      <c r="CR1252" s="241"/>
      <c r="CS1252" s="241"/>
      <c r="CT1252" s="241"/>
      <c r="CU1252" s="241"/>
      <c r="CV1252" s="241"/>
      <c r="CW1252" s="241"/>
      <c r="CX1252" s="241"/>
      <c r="CY1252" s="241"/>
      <c r="CZ1252" s="241"/>
      <c r="DA1252" s="241"/>
      <c r="DB1252" s="241"/>
      <c r="DC1252" s="241"/>
      <c r="DD1252" s="241"/>
      <c r="DE1252" s="241"/>
      <c r="DF1252" s="241"/>
      <c r="DG1252" s="241"/>
      <c r="DH1252" s="241"/>
      <c r="DI1252" s="241"/>
      <c r="DJ1252" s="241"/>
      <c r="DK1252" s="241"/>
      <c r="DL1252" s="241"/>
      <c r="DM1252" s="241"/>
      <c r="DN1252" s="241"/>
      <c r="DO1252" s="241"/>
      <c r="DP1252" s="241"/>
      <c r="DQ1252" s="241"/>
      <c r="DR1252" s="241"/>
      <c r="DS1252" s="241"/>
      <c r="DT1252" s="241"/>
      <c r="DU1252" s="241"/>
      <c r="DV1252" s="241"/>
      <c r="DW1252" s="241"/>
      <c r="DX1252" s="241"/>
      <c r="DY1252" s="241"/>
      <c r="DZ1252" s="241"/>
      <c r="EA1252" s="241"/>
      <c r="EB1252" s="241"/>
      <c r="EC1252" s="241"/>
      <c r="ED1252" s="241"/>
      <c r="EE1252" s="241"/>
      <c r="EF1252" s="241"/>
      <c r="EG1252" s="241"/>
      <c r="EH1252" s="241"/>
      <c r="EI1252" s="241"/>
      <c r="EJ1252" s="241"/>
      <c r="EK1252" s="241"/>
      <c r="EL1252" s="241"/>
      <c r="EM1252" s="241"/>
      <c r="EN1252" s="241"/>
      <c r="EO1252" s="241"/>
      <c r="EP1252" s="241"/>
      <c r="EQ1252" s="241"/>
      <c r="ER1252" s="241"/>
      <c r="ES1252" s="241"/>
      <c r="ET1252" s="241"/>
      <c r="EU1252" s="241"/>
      <c r="EV1252" s="241"/>
      <c r="EW1252" s="241"/>
      <c r="EX1252" s="241"/>
      <c r="EY1252" s="241"/>
      <c r="EZ1252" s="241"/>
      <c r="FA1252" s="241"/>
      <c r="FB1252" s="241"/>
      <c r="FC1252" s="241"/>
      <c r="FD1252" s="241"/>
      <c r="FE1252" s="241"/>
      <c r="FF1252" s="241"/>
      <c r="FG1252" s="241"/>
      <c r="FH1252" s="241"/>
      <c r="FI1252" s="241"/>
      <c r="FJ1252" s="241"/>
      <c r="FK1252" s="241"/>
      <c r="FL1252" s="241"/>
      <c r="FM1252" s="241"/>
      <c r="FN1252" s="241"/>
      <c r="FO1252" s="241"/>
      <c r="FP1252" s="241"/>
      <c r="FQ1252" s="241"/>
      <c r="FR1252" s="241"/>
      <c r="FS1252" s="241"/>
      <c r="FT1252" s="241"/>
      <c r="FU1252" s="241"/>
      <c r="FV1252" s="241"/>
      <c r="FW1252" s="241"/>
      <c r="FX1252" s="241"/>
      <c r="FY1252" s="241"/>
      <c r="FZ1252" s="241"/>
      <c r="GA1252" s="241"/>
      <c r="GB1252" s="241"/>
      <c r="GC1252" s="241"/>
      <c r="GD1252" s="241"/>
      <c r="GE1252" s="241"/>
      <c r="GF1252" s="241"/>
      <c r="GG1252" s="241"/>
      <c r="GH1252" s="241"/>
      <c r="GI1252" s="241"/>
      <c r="GJ1252" s="241"/>
      <c r="GK1252" s="241"/>
      <c r="GL1252" s="241"/>
      <c r="GM1252" s="241"/>
      <c r="GN1252" s="241"/>
      <c r="GO1252" s="241"/>
      <c r="GP1252" s="241"/>
      <c r="GQ1252" s="241"/>
      <c r="GR1252" s="241"/>
      <c r="GS1252" s="241"/>
      <c r="GT1252" s="241"/>
      <c r="GU1252" s="241"/>
      <c r="GV1252" s="241"/>
      <c r="GW1252" s="241"/>
      <c r="GX1252" s="241"/>
      <c r="GY1252" s="241"/>
      <c r="GZ1252" s="241"/>
      <c r="HA1252" s="241"/>
      <c r="HB1252" s="241"/>
      <c r="HC1252" s="241"/>
      <c r="HD1252" s="241"/>
      <c r="HE1252" s="241"/>
      <c r="HF1252" s="241"/>
      <c r="HG1252" s="241"/>
      <c r="HH1252" s="241"/>
      <c r="HI1252" s="241"/>
      <c r="HJ1252" s="241"/>
      <c r="HK1252" s="241"/>
      <c r="HL1252" s="241"/>
      <c r="HM1252" s="241"/>
      <c r="HN1252" s="241"/>
      <c r="HO1252" s="241"/>
    </row>
    <row r="1253" spans="1:223" s="250" customFormat="1" ht="27.6" customHeight="1" x14ac:dyDescent="0.35">
      <c r="A1253" s="241"/>
      <c r="B1253" s="242"/>
      <c r="C1253" s="242"/>
      <c r="D1253" s="242"/>
      <c r="E1253" s="243"/>
      <c r="F1253" s="244"/>
      <c r="G1253" s="245"/>
      <c r="H1253" s="245"/>
      <c r="I1253" s="245"/>
      <c r="J1253" s="242"/>
      <c r="K1253" s="242"/>
      <c r="L1253" s="246"/>
      <c r="M1253" s="246"/>
      <c r="N1253" s="247"/>
      <c r="O1253" s="247"/>
      <c r="P1253" s="248"/>
      <c r="Q1253" s="248"/>
      <c r="R1253" s="295"/>
      <c r="S1253" s="295"/>
      <c r="T1253" s="295"/>
      <c r="V1253" s="251"/>
      <c r="W1253" s="251"/>
      <c r="X1253" s="252"/>
      <c r="Y1253" s="253"/>
      <c r="Z1253" s="254"/>
      <c r="AA1253" s="254"/>
      <c r="AB1253" s="255"/>
      <c r="AC1253" s="255"/>
      <c r="AD1253" s="241"/>
      <c r="AE1253" s="241"/>
      <c r="AF1253" s="241"/>
      <c r="AG1253" s="241"/>
      <c r="AH1253" s="241"/>
      <c r="AI1253" s="241"/>
      <c r="AJ1253" s="241"/>
      <c r="AK1253" s="241"/>
      <c r="AL1253" s="241"/>
      <c r="AM1253" s="241"/>
      <c r="AN1253" s="241"/>
      <c r="AO1253" s="241"/>
      <c r="AP1253" s="241"/>
      <c r="AQ1253" s="241"/>
      <c r="AR1253" s="241"/>
      <c r="AS1253" s="241"/>
      <c r="AT1253" s="241"/>
      <c r="AU1253" s="241"/>
      <c r="AV1253" s="241"/>
      <c r="AW1253" s="241"/>
      <c r="AX1253" s="241"/>
      <c r="AY1253" s="241"/>
      <c r="AZ1253" s="241"/>
      <c r="BA1253" s="241"/>
      <c r="BB1253" s="241"/>
      <c r="BC1253" s="241"/>
      <c r="BD1253" s="241"/>
      <c r="BE1253" s="241"/>
      <c r="BF1253" s="241"/>
      <c r="BG1253" s="241"/>
      <c r="BH1253" s="241"/>
      <c r="BI1253" s="241"/>
      <c r="BJ1253" s="241"/>
      <c r="BK1253" s="241"/>
      <c r="BL1253" s="241"/>
      <c r="BM1253" s="241"/>
      <c r="BN1253" s="241"/>
      <c r="BO1253" s="241"/>
      <c r="BP1253" s="241"/>
      <c r="BQ1253" s="241"/>
      <c r="BR1253" s="241"/>
      <c r="BS1253" s="241"/>
      <c r="BT1253" s="241"/>
      <c r="BU1253" s="241"/>
      <c r="BV1253" s="241"/>
      <c r="BW1253" s="241"/>
      <c r="BX1253" s="241"/>
      <c r="BY1253" s="241"/>
      <c r="BZ1253" s="241"/>
      <c r="CA1253" s="241"/>
      <c r="CB1253" s="241"/>
      <c r="CC1253" s="241"/>
      <c r="CD1253" s="241"/>
      <c r="CE1253" s="241"/>
      <c r="CF1253" s="241"/>
      <c r="CG1253" s="241"/>
      <c r="CH1253" s="241"/>
      <c r="CI1253" s="241"/>
      <c r="CJ1253" s="241"/>
      <c r="CK1253" s="241"/>
      <c r="CL1253" s="241"/>
      <c r="CM1253" s="241"/>
      <c r="CN1253" s="241"/>
      <c r="CO1253" s="241"/>
      <c r="CP1253" s="241"/>
      <c r="CQ1253" s="241"/>
      <c r="CR1253" s="241"/>
      <c r="CS1253" s="241"/>
      <c r="CT1253" s="241"/>
      <c r="CU1253" s="241"/>
      <c r="CV1253" s="241"/>
      <c r="CW1253" s="241"/>
      <c r="CX1253" s="241"/>
      <c r="CY1253" s="241"/>
      <c r="CZ1253" s="241"/>
      <c r="DA1253" s="241"/>
      <c r="DB1253" s="241"/>
      <c r="DC1253" s="241"/>
      <c r="DD1253" s="241"/>
      <c r="DE1253" s="241"/>
      <c r="DF1253" s="241"/>
      <c r="DG1253" s="241"/>
      <c r="DH1253" s="241"/>
      <c r="DI1253" s="241"/>
      <c r="DJ1253" s="241"/>
      <c r="DK1253" s="241"/>
      <c r="DL1253" s="241"/>
      <c r="DM1253" s="241"/>
      <c r="DN1253" s="241"/>
      <c r="DO1253" s="241"/>
      <c r="DP1253" s="241"/>
      <c r="DQ1253" s="241"/>
      <c r="DR1253" s="241"/>
      <c r="DS1253" s="241"/>
      <c r="DT1253" s="241"/>
      <c r="DU1253" s="241"/>
      <c r="DV1253" s="241"/>
      <c r="DW1253" s="241"/>
      <c r="DX1253" s="241"/>
      <c r="DY1253" s="241"/>
      <c r="DZ1253" s="241"/>
      <c r="EA1253" s="241"/>
      <c r="EB1253" s="241"/>
      <c r="EC1253" s="241"/>
      <c r="ED1253" s="241"/>
      <c r="EE1253" s="241"/>
      <c r="EF1253" s="241"/>
      <c r="EG1253" s="241"/>
      <c r="EH1253" s="241"/>
      <c r="EI1253" s="241"/>
      <c r="EJ1253" s="241"/>
      <c r="EK1253" s="241"/>
      <c r="EL1253" s="241"/>
      <c r="EM1253" s="241"/>
      <c r="EN1253" s="241"/>
      <c r="EO1253" s="241"/>
      <c r="EP1253" s="241"/>
      <c r="EQ1253" s="241"/>
      <c r="ER1253" s="241"/>
      <c r="ES1253" s="241"/>
      <c r="ET1253" s="241"/>
      <c r="EU1253" s="241"/>
      <c r="EV1253" s="241"/>
      <c r="EW1253" s="241"/>
      <c r="EX1253" s="241"/>
      <c r="EY1253" s="241"/>
      <c r="EZ1253" s="241"/>
      <c r="FA1253" s="241"/>
      <c r="FB1253" s="241"/>
      <c r="FC1253" s="241"/>
      <c r="FD1253" s="241"/>
      <c r="FE1253" s="241"/>
      <c r="FF1253" s="241"/>
      <c r="FG1253" s="241"/>
      <c r="FH1253" s="241"/>
      <c r="FI1253" s="241"/>
      <c r="FJ1253" s="241"/>
      <c r="FK1253" s="241"/>
      <c r="FL1253" s="241"/>
      <c r="FM1253" s="241"/>
      <c r="FN1253" s="241"/>
      <c r="FO1253" s="241"/>
      <c r="FP1253" s="241"/>
      <c r="FQ1253" s="241"/>
      <c r="FR1253" s="241"/>
      <c r="FS1253" s="241"/>
      <c r="FT1253" s="241"/>
      <c r="FU1253" s="241"/>
      <c r="FV1253" s="241"/>
      <c r="FW1253" s="241"/>
      <c r="FX1253" s="241"/>
      <c r="FY1253" s="241"/>
      <c r="FZ1253" s="241"/>
      <c r="GA1253" s="241"/>
      <c r="GB1253" s="241"/>
      <c r="GC1253" s="241"/>
      <c r="GD1253" s="241"/>
      <c r="GE1253" s="241"/>
      <c r="GF1253" s="241"/>
      <c r="GG1253" s="241"/>
      <c r="GH1253" s="241"/>
      <c r="GI1253" s="241"/>
      <c r="GJ1253" s="241"/>
      <c r="GK1253" s="241"/>
      <c r="GL1253" s="241"/>
      <c r="GM1253" s="241"/>
      <c r="GN1253" s="241"/>
      <c r="GO1253" s="241"/>
      <c r="GP1253" s="241"/>
      <c r="GQ1253" s="241"/>
      <c r="GR1253" s="241"/>
      <c r="GS1253" s="241"/>
      <c r="GT1253" s="241"/>
      <c r="GU1253" s="241"/>
      <c r="GV1253" s="241"/>
      <c r="GW1253" s="241"/>
      <c r="GX1253" s="241"/>
      <c r="GY1253" s="241"/>
      <c r="GZ1253" s="241"/>
      <c r="HA1253" s="241"/>
      <c r="HB1253" s="241"/>
      <c r="HC1253" s="241"/>
      <c r="HD1253" s="241"/>
      <c r="HE1253" s="241"/>
      <c r="HF1253" s="241"/>
      <c r="HG1253" s="241"/>
      <c r="HH1253" s="241"/>
      <c r="HI1253" s="241"/>
      <c r="HJ1253" s="241"/>
      <c r="HK1253" s="241"/>
      <c r="HL1253" s="241"/>
      <c r="HM1253" s="241"/>
      <c r="HN1253" s="241"/>
      <c r="HO1253" s="241"/>
    </row>
    <row r="1254" spans="1:223" s="250" customFormat="1" ht="27.6" customHeight="1" x14ac:dyDescent="0.35">
      <c r="A1254" s="241"/>
      <c r="B1254" s="242"/>
      <c r="C1254" s="242"/>
      <c r="D1254" s="242"/>
      <c r="E1254" s="243"/>
      <c r="F1254" s="244"/>
      <c r="G1254" s="245"/>
      <c r="H1254" s="245"/>
      <c r="I1254" s="245"/>
      <c r="J1254" s="242"/>
      <c r="K1254" s="242"/>
      <c r="L1254" s="246"/>
      <c r="M1254" s="246"/>
      <c r="N1254" s="247"/>
      <c r="O1254" s="247"/>
      <c r="P1254" s="248"/>
      <c r="Q1254" s="248"/>
      <c r="R1254" s="295"/>
      <c r="S1254" s="295"/>
      <c r="T1254" s="295"/>
      <c r="V1254" s="251"/>
      <c r="W1254" s="251"/>
      <c r="X1254" s="252"/>
      <c r="Y1254" s="253"/>
      <c r="Z1254" s="254"/>
      <c r="AA1254" s="254"/>
      <c r="AB1254" s="255"/>
      <c r="AC1254" s="255"/>
      <c r="AD1254" s="241"/>
      <c r="AE1254" s="241"/>
      <c r="AF1254" s="241"/>
      <c r="AG1254" s="241"/>
      <c r="AH1254" s="241"/>
      <c r="AI1254" s="241"/>
      <c r="AJ1254" s="241"/>
      <c r="AK1254" s="241"/>
      <c r="AL1254" s="241"/>
      <c r="AM1254" s="241"/>
      <c r="AN1254" s="241"/>
      <c r="AO1254" s="241"/>
      <c r="AP1254" s="241"/>
      <c r="AQ1254" s="241"/>
      <c r="AR1254" s="241"/>
      <c r="AS1254" s="241"/>
      <c r="AT1254" s="241"/>
      <c r="AU1254" s="241"/>
      <c r="AV1254" s="241"/>
      <c r="AW1254" s="241"/>
      <c r="AX1254" s="241"/>
      <c r="AY1254" s="241"/>
      <c r="AZ1254" s="241"/>
      <c r="BA1254" s="241"/>
      <c r="BB1254" s="241"/>
      <c r="BC1254" s="241"/>
      <c r="BD1254" s="241"/>
      <c r="BE1254" s="241"/>
      <c r="BF1254" s="241"/>
      <c r="BG1254" s="241"/>
      <c r="BH1254" s="241"/>
      <c r="BI1254" s="241"/>
      <c r="BJ1254" s="241"/>
      <c r="BK1254" s="241"/>
      <c r="BL1254" s="241"/>
      <c r="BM1254" s="241"/>
      <c r="BN1254" s="241"/>
      <c r="BO1254" s="241"/>
      <c r="BP1254" s="241"/>
      <c r="BQ1254" s="241"/>
      <c r="BR1254" s="241"/>
      <c r="BS1254" s="241"/>
      <c r="BT1254" s="241"/>
      <c r="BU1254" s="241"/>
      <c r="BV1254" s="241"/>
      <c r="BW1254" s="241"/>
      <c r="BX1254" s="241"/>
      <c r="BY1254" s="241"/>
      <c r="BZ1254" s="241"/>
      <c r="CA1254" s="241"/>
      <c r="CB1254" s="241"/>
      <c r="CC1254" s="241"/>
      <c r="CD1254" s="241"/>
      <c r="CE1254" s="241"/>
      <c r="CF1254" s="241"/>
      <c r="CG1254" s="241"/>
      <c r="CH1254" s="241"/>
      <c r="CI1254" s="241"/>
      <c r="CJ1254" s="241"/>
      <c r="CK1254" s="241"/>
      <c r="CL1254" s="241"/>
      <c r="CM1254" s="241"/>
      <c r="CN1254" s="241"/>
      <c r="CO1254" s="241"/>
      <c r="CP1254" s="241"/>
      <c r="CQ1254" s="241"/>
      <c r="CR1254" s="241"/>
      <c r="CS1254" s="241"/>
      <c r="CT1254" s="241"/>
      <c r="CU1254" s="241"/>
      <c r="CV1254" s="241"/>
      <c r="CW1254" s="241"/>
      <c r="CX1254" s="241"/>
      <c r="CY1254" s="241"/>
      <c r="CZ1254" s="241"/>
      <c r="DA1254" s="241"/>
      <c r="DB1254" s="241"/>
      <c r="DC1254" s="241"/>
      <c r="DD1254" s="241"/>
      <c r="DE1254" s="241"/>
      <c r="DF1254" s="241"/>
      <c r="DG1254" s="241"/>
      <c r="DH1254" s="241"/>
      <c r="DI1254" s="241"/>
      <c r="DJ1254" s="241"/>
      <c r="DK1254" s="241"/>
      <c r="DL1254" s="241"/>
      <c r="DM1254" s="241"/>
      <c r="DN1254" s="241"/>
      <c r="DO1254" s="241"/>
      <c r="DP1254" s="241"/>
      <c r="DQ1254" s="241"/>
      <c r="DR1254" s="241"/>
      <c r="DS1254" s="241"/>
      <c r="DT1254" s="241"/>
      <c r="DU1254" s="241"/>
      <c r="DV1254" s="241"/>
      <c r="DW1254" s="241"/>
      <c r="DX1254" s="241"/>
      <c r="DY1254" s="241"/>
      <c r="DZ1254" s="241"/>
      <c r="EA1254" s="241"/>
      <c r="EB1254" s="241"/>
      <c r="EC1254" s="241"/>
      <c r="ED1254" s="241"/>
      <c r="EE1254" s="241"/>
      <c r="EF1254" s="241"/>
      <c r="EG1254" s="241"/>
      <c r="EH1254" s="241"/>
      <c r="EI1254" s="241"/>
      <c r="EJ1254" s="241"/>
      <c r="EK1254" s="241"/>
      <c r="EL1254" s="241"/>
      <c r="EM1254" s="241"/>
      <c r="EN1254" s="241"/>
      <c r="EO1254" s="241"/>
      <c r="EP1254" s="241"/>
      <c r="EQ1254" s="241"/>
      <c r="ER1254" s="241"/>
      <c r="ES1254" s="241"/>
      <c r="ET1254" s="241"/>
      <c r="EU1254" s="241"/>
      <c r="EV1254" s="241"/>
      <c r="EW1254" s="241"/>
      <c r="EX1254" s="241"/>
      <c r="EY1254" s="241"/>
      <c r="EZ1254" s="241"/>
      <c r="FA1254" s="241"/>
      <c r="FB1254" s="241"/>
      <c r="FC1254" s="241"/>
      <c r="FD1254" s="241"/>
      <c r="FE1254" s="241"/>
      <c r="FF1254" s="241"/>
      <c r="FG1254" s="241"/>
      <c r="FH1254" s="241"/>
      <c r="FI1254" s="241"/>
      <c r="FJ1254" s="241"/>
      <c r="FK1254" s="241"/>
      <c r="FL1254" s="241"/>
      <c r="FM1254" s="241"/>
      <c r="FN1254" s="241"/>
      <c r="FO1254" s="241"/>
      <c r="FP1254" s="241"/>
      <c r="FQ1254" s="241"/>
      <c r="FR1254" s="241"/>
      <c r="FS1254" s="241"/>
      <c r="FT1254" s="241"/>
      <c r="FU1254" s="241"/>
      <c r="FV1254" s="241"/>
      <c r="FW1254" s="241"/>
      <c r="FX1254" s="241"/>
      <c r="FY1254" s="241"/>
      <c r="FZ1254" s="241"/>
      <c r="GA1254" s="241"/>
      <c r="GB1254" s="241"/>
      <c r="GC1254" s="241"/>
      <c r="GD1254" s="241"/>
      <c r="GE1254" s="241"/>
      <c r="GF1254" s="241"/>
      <c r="GG1254" s="241"/>
      <c r="GH1254" s="241"/>
      <c r="GI1254" s="241"/>
      <c r="GJ1254" s="241"/>
      <c r="GK1254" s="241"/>
      <c r="GL1254" s="241"/>
      <c r="GM1254" s="241"/>
      <c r="GN1254" s="241"/>
      <c r="GO1254" s="241"/>
      <c r="GP1254" s="241"/>
      <c r="GQ1254" s="241"/>
      <c r="GR1254" s="241"/>
      <c r="GS1254" s="241"/>
      <c r="GT1254" s="241"/>
      <c r="GU1254" s="241"/>
      <c r="GV1254" s="241"/>
      <c r="GW1254" s="241"/>
      <c r="GX1254" s="241"/>
      <c r="GY1254" s="241"/>
      <c r="GZ1254" s="241"/>
      <c r="HA1254" s="241"/>
      <c r="HB1254" s="241"/>
      <c r="HC1254" s="241"/>
      <c r="HD1254" s="241"/>
      <c r="HE1254" s="241"/>
      <c r="HF1254" s="241"/>
      <c r="HG1254" s="241"/>
      <c r="HH1254" s="241"/>
      <c r="HI1254" s="241"/>
      <c r="HJ1254" s="241"/>
      <c r="HK1254" s="241"/>
      <c r="HL1254" s="241"/>
      <c r="HM1254" s="241"/>
      <c r="HN1254" s="241"/>
      <c r="HO1254" s="241"/>
    </row>
    <row r="1255" spans="1:223" s="250" customFormat="1" ht="27.6" customHeight="1" x14ac:dyDescent="0.35">
      <c r="A1255" s="241"/>
      <c r="B1255" s="242"/>
      <c r="C1255" s="242"/>
      <c r="D1255" s="242"/>
      <c r="E1255" s="243"/>
      <c r="F1255" s="244"/>
      <c r="G1255" s="245"/>
      <c r="H1255" s="245"/>
      <c r="I1255" s="245"/>
      <c r="J1255" s="242"/>
      <c r="K1255" s="242"/>
      <c r="L1255" s="246"/>
      <c r="M1255" s="246"/>
      <c r="N1255" s="247"/>
      <c r="O1255" s="247"/>
      <c r="P1255" s="248"/>
      <c r="Q1255" s="248"/>
      <c r="R1255" s="295"/>
      <c r="S1255" s="295"/>
      <c r="T1255" s="295"/>
      <c r="V1255" s="251"/>
      <c r="W1255" s="251"/>
      <c r="X1255" s="252"/>
      <c r="Y1255" s="253"/>
      <c r="Z1255" s="254"/>
      <c r="AA1255" s="254"/>
      <c r="AB1255" s="255"/>
      <c r="AC1255" s="255"/>
      <c r="AD1255" s="241"/>
      <c r="AE1255" s="241"/>
      <c r="AF1255" s="241"/>
      <c r="AG1255" s="241"/>
      <c r="AH1255" s="241"/>
      <c r="AI1255" s="241"/>
      <c r="AJ1255" s="241"/>
      <c r="AK1255" s="241"/>
      <c r="AL1255" s="241"/>
      <c r="AM1255" s="241"/>
      <c r="AN1255" s="241"/>
      <c r="AO1255" s="241"/>
      <c r="AP1255" s="241"/>
      <c r="AQ1255" s="241"/>
      <c r="AR1255" s="241"/>
      <c r="AS1255" s="241"/>
      <c r="AT1255" s="241"/>
      <c r="AU1255" s="241"/>
      <c r="AV1255" s="241"/>
      <c r="AW1255" s="241"/>
      <c r="AX1255" s="241"/>
      <c r="AY1255" s="241"/>
      <c r="AZ1255" s="241"/>
      <c r="BA1255" s="241"/>
      <c r="BB1255" s="241"/>
      <c r="BC1255" s="241"/>
      <c r="BD1255" s="241"/>
      <c r="BE1255" s="241"/>
      <c r="BF1255" s="241"/>
      <c r="BG1255" s="241"/>
      <c r="BH1255" s="241"/>
      <c r="BI1255" s="241"/>
      <c r="BJ1255" s="241"/>
      <c r="BK1255" s="241"/>
      <c r="BL1255" s="241"/>
      <c r="BM1255" s="241"/>
      <c r="BN1255" s="241"/>
      <c r="BO1255" s="241"/>
      <c r="BP1255" s="241"/>
      <c r="BQ1255" s="241"/>
      <c r="BR1255" s="241"/>
      <c r="BS1255" s="241"/>
      <c r="BT1255" s="241"/>
      <c r="BU1255" s="241"/>
      <c r="BV1255" s="241"/>
      <c r="BW1255" s="241"/>
      <c r="BX1255" s="241"/>
      <c r="BY1255" s="241"/>
      <c r="BZ1255" s="241"/>
      <c r="CA1255" s="241"/>
      <c r="CB1255" s="241"/>
      <c r="CC1255" s="241"/>
      <c r="CD1255" s="241"/>
      <c r="CE1255" s="241"/>
      <c r="CF1255" s="241"/>
      <c r="CG1255" s="241"/>
      <c r="CH1255" s="241"/>
      <c r="CI1255" s="241"/>
      <c r="CJ1255" s="241"/>
      <c r="CK1255" s="241"/>
      <c r="CL1255" s="241"/>
      <c r="CM1255" s="241"/>
      <c r="CN1255" s="241"/>
      <c r="CO1255" s="241"/>
      <c r="CP1255" s="241"/>
      <c r="CQ1255" s="241"/>
      <c r="CR1255" s="241"/>
      <c r="CS1255" s="241"/>
      <c r="CT1255" s="241"/>
      <c r="CU1255" s="241"/>
      <c r="CV1255" s="241"/>
      <c r="CW1255" s="241"/>
      <c r="CX1255" s="241"/>
      <c r="CY1255" s="241"/>
      <c r="CZ1255" s="241"/>
      <c r="DA1255" s="241"/>
      <c r="DB1255" s="241"/>
      <c r="DC1255" s="241"/>
      <c r="DD1255" s="241"/>
      <c r="DE1255" s="241"/>
      <c r="DF1255" s="241"/>
      <c r="DG1255" s="241"/>
      <c r="DH1255" s="241"/>
      <c r="DI1255" s="241"/>
      <c r="DJ1255" s="241"/>
      <c r="DK1255" s="241"/>
      <c r="DL1255" s="241"/>
      <c r="DM1255" s="241"/>
      <c r="DN1255" s="241"/>
      <c r="DO1255" s="241"/>
      <c r="DP1255" s="241"/>
      <c r="DQ1255" s="241"/>
      <c r="DR1255" s="241"/>
      <c r="DS1255" s="241"/>
      <c r="DT1255" s="241"/>
      <c r="DU1255" s="241"/>
      <c r="DV1255" s="241"/>
      <c r="DW1255" s="241"/>
      <c r="DX1255" s="241"/>
      <c r="DY1255" s="241"/>
      <c r="DZ1255" s="241"/>
      <c r="EA1255" s="241"/>
      <c r="EB1255" s="241"/>
      <c r="EC1255" s="241"/>
      <c r="ED1255" s="241"/>
      <c r="EE1255" s="241"/>
      <c r="EF1255" s="241"/>
      <c r="EG1255" s="241"/>
      <c r="EH1255" s="241"/>
      <c r="EI1255" s="241"/>
      <c r="EJ1255" s="241"/>
      <c r="EK1255" s="241"/>
      <c r="EL1255" s="241"/>
      <c r="EM1255" s="241"/>
      <c r="EN1255" s="241"/>
      <c r="EO1255" s="241"/>
      <c r="EP1255" s="241"/>
      <c r="EQ1255" s="241"/>
      <c r="ER1255" s="241"/>
      <c r="ES1255" s="241"/>
      <c r="ET1255" s="241"/>
      <c r="EU1255" s="241"/>
      <c r="EV1255" s="241"/>
      <c r="EW1255" s="241"/>
      <c r="EX1255" s="241"/>
      <c r="EY1255" s="241"/>
      <c r="EZ1255" s="241"/>
      <c r="FA1255" s="241"/>
      <c r="FB1255" s="241"/>
      <c r="FC1255" s="241"/>
      <c r="FD1255" s="241"/>
      <c r="FE1255" s="241"/>
      <c r="FF1255" s="241"/>
      <c r="FG1255" s="241"/>
      <c r="FH1255" s="241"/>
      <c r="FI1255" s="241"/>
      <c r="FJ1255" s="241"/>
      <c r="FK1255" s="241"/>
      <c r="FL1255" s="241"/>
      <c r="FM1255" s="241"/>
      <c r="FN1255" s="241"/>
      <c r="FO1255" s="241"/>
      <c r="FP1255" s="241"/>
      <c r="FQ1255" s="241"/>
      <c r="FR1255" s="241"/>
      <c r="FS1255" s="241"/>
      <c r="FT1255" s="241"/>
      <c r="FU1255" s="241"/>
      <c r="FV1255" s="241"/>
      <c r="FW1255" s="241"/>
      <c r="FX1255" s="241"/>
      <c r="FY1255" s="241"/>
      <c r="FZ1255" s="241"/>
      <c r="GA1255" s="241"/>
      <c r="GB1255" s="241"/>
      <c r="GC1255" s="241"/>
      <c r="GD1255" s="241"/>
      <c r="GE1255" s="241"/>
      <c r="GF1255" s="241"/>
      <c r="GG1255" s="241"/>
      <c r="GH1255" s="241"/>
      <c r="GI1255" s="241"/>
      <c r="GJ1255" s="241"/>
      <c r="GK1255" s="241"/>
      <c r="GL1255" s="241"/>
      <c r="GM1255" s="241"/>
      <c r="GN1255" s="241"/>
      <c r="GO1255" s="241"/>
      <c r="GP1255" s="241"/>
      <c r="GQ1255" s="241"/>
      <c r="GR1255" s="241"/>
      <c r="GS1255" s="241"/>
      <c r="GT1255" s="241"/>
      <c r="GU1255" s="241"/>
      <c r="GV1255" s="241"/>
      <c r="GW1255" s="241"/>
      <c r="GX1255" s="241"/>
      <c r="GY1255" s="241"/>
      <c r="GZ1255" s="241"/>
      <c r="HA1255" s="241"/>
      <c r="HB1255" s="241"/>
      <c r="HC1255" s="241"/>
      <c r="HD1255" s="241"/>
      <c r="HE1255" s="241"/>
      <c r="HF1255" s="241"/>
      <c r="HG1255" s="241"/>
      <c r="HH1255" s="241"/>
      <c r="HI1255" s="241"/>
      <c r="HJ1255" s="241"/>
      <c r="HK1255" s="241"/>
      <c r="HL1255" s="241"/>
      <c r="HM1255" s="241"/>
      <c r="HN1255" s="241"/>
      <c r="HO1255" s="241"/>
    </row>
    <row r="1256" spans="1:223" s="250" customFormat="1" ht="27.6" customHeight="1" x14ac:dyDescent="0.35">
      <c r="A1256" s="241"/>
      <c r="B1256" s="242"/>
      <c r="C1256" s="242"/>
      <c r="D1256" s="242"/>
      <c r="E1256" s="243"/>
      <c r="F1256" s="244"/>
      <c r="G1256" s="245"/>
      <c r="H1256" s="245"/>
      <c r="I1256" s="245"/>
      <c r="J1256" s="242"/>
      <c r="K1256" s="242"/>
      <c r="L1256" s="246"/>
      <c r="M1256" s="246"/>
      <c r="N1256" s="247"/>
      <c r="O1256" s="247"/>
      <c r="P1256" s="248"/>
      <c r="Q1256" s="248"/>
      <c r="R1256" s="295"/>
      <c r="S1256" s="295"/>
      <c r="T1256" s="295"/>
      <c r="V1256" s="251"/>
      <c r="W1256" s="251"/>
      <c r="X1256" s="252"/>
      <c r="Y1256" s="253"/>
      <c r="Z1256" s="254"/>
      <c r="AA1256" s="254"/>
      <c r="AB1256" s="255"/>
      <c r="AC1256" s="255"/>
      <c r="AD1256" s="241"/>
      <c r="AE1256" s="241"/>
      <c r="AF1256" s="241"/>
      <c r="AG1256" s="241"/>
      <c r="AH1256" s="241"/>
      <c r="AI1256" s="241"/>
      <c r="AJ1256" s="241"/>
      <c r="AK1256" s="241"/>
      <c r="AL1256" s="241"/>
      <c r="AM1256" s="241"/>
      <c r="AN1256" s="241"/>
      <c r="AO1256" s="241"/>
      <c r="AP1256" s="241"/>
      <c r="AQ1256" s="241"/>
      <c r="AR1256" s="241"/>
      <c r="AS1256" s="241"/>
      <c r="AT1256" s="241"/>
      <c r="AU1256" s="241"/>
      <c r="AV1256" s="241"/>
      <c r="AW1256" s="241"/>
      <c r="AX1256" s="241"/>
      <c r="AY1256" s="241"/>
      <c r="AZ1256" s="241"/>
      <c r="BA1256" s="241"/>
      <c r="BB1256" s="241"/>
      <c r="BC1256" s="241"/>
      <c r="BD1256" s="241"/>
      <c r="BE1256" s="241"/>
      <c r="BF1256" s="241"/>
      <c r="BG1256" s="241"/>
      <c r="BH1256" s="241"/>
      <c r="BI1256" s="241"/>
      <c r="BJ1256" s="241"/>
      <c r="BK1256" s="241"/>
      <c r="BL1256" s="241"/>
      <c r="BM1256" s="241"/>
      <c r="BN1256" s="241"/>
      <c r="BO1256" s="241"/>
      <c r="BP1256" s="241"/>
      <c r="BQ1256" s="241"/>
      <c r="BR1256" s="241"/>
      <c r="BS1256" s="241"/>
      <c r="BT1256" s="241"/>
      <c r="BU1256" s="241"/>
      <c r="BV1256" s="241"/>
      <c r="BW1256" s="241"/>
      <c r="BX1256" s="241"/>
      <c r="BY1256" s="241"/>
      <c r="BZ1256" s="241"/>
      <c r="CA1256" s="241"/>
      <c r="CB1256" s="241"/>
      <c r="CC1256" s="241"/>
      <c r="CD1256" s="241"/>
      <c r="CE1256" s="241"/>
      <c r="CF1256" s="241"/>
      <c r="CG1256" s="241"/>
      <c r="CH1256" s="241"/>
      <c r="CI1256" s="241"/>
      <c r="CJ1256" s="241"/>
      <c r="CK1256" s="241"/>
      <c r="CL1256" s="241"/>
      <c r="CM1256" s="241"/>
      <c r="CN1256" s="241"/>
      <c r="CO1256" s="241"/>
      <c r="CP1256" s="241"/>
      <c r="CQ1256" s="241"/>
      <c r="CR1256" s="241"/>
      <c r="CS1256" s="241"/>
      <c r="CT1256" s="241"/>
      <c r="CU1256" s="241"/>
      <c r="CV1256" s="241"/>
      <c r="CW1256" s="241"/>
      <c r="CX1256" s="241"/>
      <c r="CY1256" s="241"/>
      <c r="CZ1256" s="241"/>
      <c r="DA1256" s="241"/>
      <c r="DB1256" s="241"/>
      <c r="DC1256" s="241"/>
      <c r="DD1256" s="241"/>
      <c r="DE1256" s="241"/>
      <c r="DF1256" s="241"/>
      <c r="DG1256" s="241"/>
      <c r="DH1256" s="241"/>
      <c r="DI1256" s="241"/>
      <c r="DJ1256" s="241"/>
      <c r="DK1256" s="241"/>
      <c r="DL1256" s="241"/>
      <c r="DM1256" s="241"/>
      <c r="DN1256" s="241"/>
      <c r="DO1256" s="241"/>
      <c r="DP1256" s="241"/>
      <c r="DQ1256" s="241"/>
      <c r="DR1256" s="241"/>
      <c r="DS1256" s="241"/>
      <c r="DT1256" s="241"/>
      <c r="DU1256" s="241"/>
      <c r="DV1256" s="241"/>
      <c r="DW1256" s="241"/>
      <c r="DX1256" s="241"/>
      <c r="DY1256" s="241"/>
      <c r="DZ1256" s="241"/>
      <c r="EA1256" s="241"/>
      <c r="EB1256" s="241"/>
      <c r="EC1256" s="241"/>
      <c r="ED1256" s="241"/>
      <c r="EE1256" s="241"/>
      <c r="EF1256" s="241"/>
      <c r="EG1256" s="241"/>
      <c r="EH1256" s="241"/>
      <c r="EI1256" s="241"/>
      <c r="EJ1256" s="241"/>
      <c r="EK1256" s="241"/>
      <c r="EL1256" s="241"/>
      <c r="EM1256" s="241"/>
      <c r="EN1256" s="241"/>
      <c r="EO1256" s="241"/>
      <c r="EP1256" s="241"/>
      <c r="EQ1256" s="241"/>
      <c r="ER1256" s="241"/>
      <c r="ES1256" s="241"/>
      <c r="ET1256" s="241"/>
      <c r="EU1256" s="241"/>
      <c r="EV1256" s="241"/>
      <c r="EW1256" s="241"/>
      <c r="EX1256" s="241"/>
      <c r="EY1256" s="241"/>
      <c r="EZ1256" s="241"/>
      <c r="FA1256" s="241"/>
      <c r="FB1256" s="241"/>
      <c r="FC1256" s="241"/>
      <c r="FD1256" s="241"/>
      <c r="FE1256" s="241"/>
      <c r="FF1256" s="241"/>
      <c r="FG1256" s="241"/>
      <c r="FH1256" s="241"/>
      <c r="FI1256" s="241"/>
      <c r="FJ1256" s="241"/>
      <c r="FK1256" s="241"/>
      <c r="FL1256" s="241"/>
      <c r="FM1256" s="241"/>
      <c r="FN1256" s="241"/>
      <c r="FO1256" s="241"/>
      <c r="FP1256" s="241"/>
      <c r="FQ1256" s="241"/>
      <c r="FR1256" s="241"/>
      <c r="FS1256" s="241"/>
      <c r="FT1256" s="241"/>
      <c r="FU1256" s="241"/>
      <c r="FV1256" s="241"/>
      <c r="FW1256" s="241"/>
      <c r="FX1256" s="241"/>
      <c r="FY1256" s="241"/>
      <c r="FZ1256" s="241"/>
      <c r="GA1256" s="241"/>
      <c r="GB1256" s="241"/>
      <c r="GC1256" s="241"/>
      <c r="GD1256" s="241"/>
      <c r="GE1256" s="241"/>
      <c r="GF1256" s="241"/>
      <c r="GG1256" s="241"/>
      <c r="GH1256" s="241"/>
      <c r="GI1256" s="241"/>
      <c r="GJ1256" s="241"/>
      <c r="GK1256" s="241"/>
      <c r="GL1256" s="241"/>
      <c r="GM1256" s="241"/>
      <c r="GN1256" s="241"/>
      <c r="GO1256" s="241"/>
      <c r="GP1256" s="241"/>
      <c r="GQ1256" s="241"/>
      <c r="GR1256" s="241"/>
      <c r="GS1256" s="241"/>
      <c r="GT1256" s="241"/>
      <c r="GU1256" s="241"/>
      <c r="GV1256" s="241"/>
      <c r="GW1256" s="241"/>
      <c r="GX1256" s="241"/>
      <c r="GY1256" s="241"/>
      <c r="GZ1256" s="241"/>
      <c r="HA1256" s="241"/>
      <c r="HB1256" s="241"/>
      <c r="HC1256" s="241"/>
      <c r="HD1256" s="241"/>
      <c r="HE1256" s="241"/>
      <c r="HF1256" s="241"/>
      <c r="HG1256" s="241"/>
      <c r="HH1256" s="241"/>
      <c r="HI1256" s="241"/>
      <c r="HJ1256" s="241"/>
      <c r="HK1256" s="241"/>
      <c r="HL1256" s="241"/>
      <c r="HM1256" s="241"/>
      <c r="HN1256" s="241"/>
      <c r="HO1256" s="241"/>
    </row>
    <row r="1257" spans="1:223" s="250" customFormat="1" ht="27.6" customHeight="1" x14ac:dyDescent="0.35">
      <c r="A1257" s="241"/>
      <c r="B1257" s="242"/>
      <c r="C1257" s="242"/>
      <c r="D1257" s="242"/>
      <c r="E1257" s="243"/>
      <c r="F1257" s="244"/>
      <c r="G1257" s="245"/>
      <c r="H1257" s="245"/>
      <c r="I1257" s="245"/>
      <c r="J1257" s="242"/>
      <c r="K1257" s="242"/>
      <c r="L1257" s="246"/>
      <c r="M1257" s="246"/>
      <c r="N1257" s="247"/>
      <c r="O1257" s="247"/>
      <c r="P1257" s="248"/>
      <c r="Q1257" s="248"/>
      <c r="R1257" s="295"/>
      <c r="S1257" s="295"/>
      <c r="T1257" s="295"/>
      <c r="V1257" s="251"/>
      <c r="W1257" s="251"/>
      <c r="X1257" s="252"/>
      <c r="Y1257" s="253"/>
      <c r="Z1257" s="254"/>
      <c r="AA1257" s="254"/>
      <c r="AB1257" s="255"/>
      <c r="AC1257" s="255"/>
      <c r="AD1257" s="241"/>
      <c r="AE1257" s="241"/>
      <c r="AF1257" s="241"/>
      <c r="AG1257" s="241"/>
      <c r="AH1257" s="241"/>
      <c r="AI1257" s="241"/>
      <c r="AJ1257" s="241"/>
      <c r="AK1257" s="241"/>
      <c r="AL1257" s="241"/>
      <c r="AM1257" s="241"/>
      <c r="AN1257" s="241"/>
      <c r="AO1257" s="241"/>
      <c r="AP1257" s="241"/>
      <c r="AQ1257" s="241"/>
      <c r="AR1257" s="241"/>
      <c r="AS1257" s="241"/>
      <c r="AT1257" s="241"/>
      <c r="AU1257" s="241"/>
      <c r="AV1257" s="241"/>
      <c r="AW1257" s="241"/>
      <c r="AX1257" s="241"/>
      <c r="AY1257" s="241"/>
      <c r="AZ1257" s="241"/>
      <c r="BA1257" s="241"/>
      <c r="BB1257" s="241"/>
      <c r="BC1257" s="241"/>
      <c r="BD1257" s="241"/>
      <c r="BE1257" s="241"/>
      <c r="BF1257" s="241"/>
      <c r="BG1257" s="241"/>
      <c r="BH1257" s="241"/>
      <c r="BI1257" s="241"/>
      <c r="BJ1257" s="241"/>
      <c r="BK1257" s="241"/>
      <c r="BL1257" s="241"/>
      <c r="BM1257" s="241"/>
      <c r="BN1257" s="241"/>
      <c r="BO1257" s="241"/>
      <c r="BP1257" s="241"/>
      <c r="BQ1257" s="241"/>
      <c r="BR1257" s="241"/>
      <c r="BS1257" s="241"/>
      <c r="BT1257" s="241"/>
      <c r="BU1257" s="241"/>
      <c r="BV1257" s="241"/>
      <c r="BW1257" s="241"/>
      <c r="BX1257" s="241"/>
      <c r="BY1257" s="241"/>
      <c r="BZ1257" s="241"/>
      <c r="CA1257" s="241"/>
      <c r="CB1257" s="241"/>
      <c r="CC1257" s="241"/>
      <c r="CD1257" s="241"/>
      <c r="CE1257" s="241"/>
      <c r="CF1257" s="241"/>
      <c r="CG1257" s="241"/>
      <c r="CH1257" s="241"/>
      <c r="CI1257" s="241"/>
      <c r="CJ1257" s="241"/>
      <c r="CK1257" s="241"/>
      <c r="CL1257" s="241"/>
      <c r="CM1257" s="241"/>
      <c r="CN1257" s="241"/>
      <c r="CO1257" s="241"/>
      <c r="CP1257" s="241"/>
      <c r="CQ1257" s="241"/>
      <c r="CR1257" s="241"/>
      <c r="CS1257" s="241"/>
      <c r="CT1257" s="241"/>
      <c r="CU1257" s="241"/>
      <c r="CV1257" s="241"/>
      <c r="CW1257" s="241"/>
      <c r="CX1257" s="241"/>
      <c r="CY1257" s="241"/>
      <c r="CZ1257" s="241"/>
      <c r="DA1257" s="241"/>
      <c r="DB1257" s="241"/>
      <c r="DC1257" s="241"/>
      <c r="DD1257" s="241"/>
      <c r="DE1257" s="241"/>
      <c r="DF1257" s="241"/>
      <c r="DG1257" s="241"/>
      <c r="DH1257" s="241"/>
      <c r="DI1257" s="241"/>
      <c r="DJ1257" s="241"/>
      <c r="DK1257" s="241"/>
      <c r="DL1257" s="241"/>
      <c r="DM1257" s="241"/>
      <c r="DN1257" s="241"/>
      <c r="DO1257" s="241"/>
      <c r="DP1257" s="241"/>
      <c r="DQ1257" s="241"/>
      <c r="DR1257" s="241"/>
      <c r="DS1257" s="241"/>
      <c r="DT1257" s="241"/>
      <c r="DU1257" s="241"/>
      <c r="DV1257" s="241"/>
      <c r="DW1257" s="241"/>
      <c r="DX1257" s="241"/>
      <c r="DY1257" s="241"/>
      <c r="DZ1257" s="241"/>
      <c r="EA1257" s="241"/>
      <c r="EB1257" s="241"/>
      <c r="EC1257" s="241"/>
      <c r="ED1257" s="241"/>
      <c r="EE1257" s="241"/>
      <c r="EF1257" s="241"/>
      <c r="EG1257" s="241"/>
      <c r="EH1257" s="241"/>
      <c r="EI1257" s="241"/>
      <c r="EJ1257" s="241"/>
      <c r="EK1257" s="241"/>
      <c r="EL1257" s="241"/>
      <c r="EM1257" s="241"/>
      <c r="EN1257" s="241"/>
      <c r="EO1257" s="241"/>
      <c r="EP1257" s="241"/>
      <c r="EQ1257" s="241"/>
      <c r="ER1257" s="241"/>
      <c r="ES1257" s="241"/>
      <c r="ET1257" s="241"/>
      <c r="EU1257" s="241"/>
      <c r="EV1257" s="241"/>
      <c r="EW1257" s="241"/>
      <c r="EX1257" s="241"/>
      <c r="EY1257" s="241"/>
      <c r="EZ1257" s="241"/>
      <c r="FA1257" s="241"/>
      <c r="FB1257" s="241"/>
      <c r="FC1257" s="241"/>
      <c r="FD1257" s="241"/>
      <c r="FE1257" s="241"/>
      <c r="FF1257" s="241"/>
      <c r="FG1257" s="241"/>
      <c r="FH1257" s="241"/>
      <c r="FI1257" s="241"/>
      <c r="FJ1257" s="241"/>
      <c r="FK1257" s="241"/>
      <c r="FL1257" s="241"/>
      <c r="FM1257" s="241"/>
      <c r="FN1257" s="241"/>
      <c r="FO1257" s="241"/>
      <c r="FP1257" s="241"/>
      <c r="FQ1257" s="241"/>
      <c r="FR1257" s="241"/>
      <c r="FS1257" s="241"/>
      <c r="FT1257" s="241"/>
      <c r="FU1257" s="241"/>
      <c r="FV1257" s="241"/>
      <c r="FW1257" s="241"/>
      <c r="FX1257" s="241"/>
      <c r="FY1257" s="241"/>
      <c r="FZ1257" s="241"/>
      <c r="GA1257" s="241"/>
      <c r="GB1257" s="241"/>
      <c r="GC1257" s="241"/>
      <c r="GD1257" s="241"/>
      <c r="GE1257" s="241"/>
      <c r="GF1257" s="241"/>
      <c r="GG1257" s="241"/>
      <c r="GH1257" s="241"/>
      <c r="GI1257" s="241"/>
      <c r="GJ1257" s="241"/>
      <c r="GK1257" s="241"/>
      <c r="GL1257" s="241"/>
      <c r="GM1257" s="241"/>
      <c r="GN1257" s="241"/>
      <c r="GO1257" s="241"/>
      <c r="GP1257" s="241"/>
      <c r="GQ1257" s="241"/>
      <c r="GR1257" s="241"/>
      <c r="GS1257" s="241"/>
      <c r="GT1257" s="241"/>
      <c r="GU1257" s="241"/>
      <c r="GV1257" s="241"/>
      <c r="GW1257" s="241"/>
      <c r="GX1257" s="241"/>
      <c r="GY1257" s="241"/>
      <c r="GZ1257" s="241"/>
      <c r="HA1257" s="241"/>
      <c r="HB1257" s="241"/>
      <c r="HC1257" s="241"/>
      <c r="HD1257" s="241"/>
      <c r="HE1257" s="241"/>
      <c r="HF1257" s="241"/>
      <c r="HG1257" s="241"/>
      <c r="HH1257" s="241"/>
      <c r="HI1257" s="241"/>
      <c r="HJ1257" s="241"/>
      <c r="HK1257" s="241"/>
      <c r="HL1257" s="241"/>
      <c r="HM1257" s="241"/>
      <c r="HN1257" s="241"/>
      <c r="HO1257" s="241"/>
    </row>
    <row r="1258" spans="1:223" s="250" customFormat="1" ht="27.6" customHeight="1" x14ac:dyDescent="0.35">
      <c r="A1258" s="241"/>
      <c r="B1258" s="242"/>
      <c r="C1258" s="242"/>
      <c r="D1258" s="242"/>
      <c r="E1258" s="243"/>
      <c r="F1258" s="244"/>
      <c r="G1258" s="245"/>
      <c r="H1258" s="245"/>
      <c r="I1258" s="245"/>
      <c r="J1258" s="242"/>
      <c r="K1258" s="242"/>
      <c r="L1258" s="246"/>
      <c r="M1258" s="246"/>
      <c r="N1258" s="247"/>
      <c r="O1258" s="247"/>
      <c r="P1258" s="248"/>
      <c r="Q1258" s="248"/>
      <c r="R1258" s="295"/>
      <c r="S1258" s="295"/>
      <c r="T1258" s="295"/>
      <c r="V1258" s="251"/>
      <c r="W1258" s="251"/>
      <c r="X1258" s="252"/>
      <c r="Y1258" s="253"/>
      <c r="Z1258" s="254"/>
      <c r="AA1258" s="254"/>
      <c r="AB1258" s="255"/>
      <c r="AC1258" s="255"/>
      <c r="AD1258" s="241"/>
      <c r="AE1258" s="241"/>
      <c r="AF1258" s="241"/>
      <c r="AG1258" s="241"/>
      <c r="AH1258" s="241"/>
      <c r="AI1258" s="241"/>
      <c r="AJ1258" s="241"/>
      <c r="AK1258" s="241"/>
      <c r="AL1258" s="241"/>
      <c r="AM1258" s="241"/>
      <c r="AN1258" s="241"/>
      <c r="AO1258" s="241"/>
      <c r="AP1258" s="241"/>
      <c r="AQ1258" s="241"/>
      <c r="AR1258" s="241"/>
      <c r="AS1258" s="241"/>
      <c r="AT1258" s="241"/>
      <c r="AU1258" s="241"/>
      <c r="AV1258" s="241"/>
      <c r="AW1258" s="241"/>
      <c r="AX1258" s="241"/>
      <c r="AY1258" s="241"/>
      <c r="AZ1258" s="241"/>
      <c r="BA1258" s="241"/>
      <c r="BB1258" s="241"/>
      <c r="BC1258" s="241"/>
      <c r="BD1258" s="241"/>
      <c r="BE1258" s="241"/>
      <c r="BF1258" s="241"/>
      <c r="BG1258" s="241"/>
      <c r="BH1258" s="241"/>
      <c r="BI1258" s="241"/>
      <c r="BJ1258" s="241"/>
      <c r="BK1258" s="241"/>
      <c r="BL1258" s="241"/>
      <c r="BM1258" s="241"/>
      <c r="BN1258" s="241"/>
      <c r="BO1258" s="241"/>
      <c r="BP1258" s="241"/>
      <c r="BQ1258" s="241"/>
      <c r="BR1258" s="241"/>
      <c r="BS1258" s="241"/>
      <c r="BT1258" s="241"/>
      <c r="BU1258" s="241"/>
      <c r="BV1258" s="241"/>
      <c r="BW1258" s="241"/>
      <c r="BX1258" s="241"/>
      <c r="BY1258" s="241"/>
      <c r="BZ1258" s="241"/>
      <c r="CA1258" s="241"/>
      <c r="CB1258" s="241"/>
      <c r="CC1258" s="241"/>
      <c r="CD1258" s="241"/>
      <c r="CE1258" s="241"/>
      <c r="CF1258" s="241"/>
      <c r="CG1258" s="241"/>
      <c r="CH1258" s="241"/>
      <c r="CI1258" s="241"/>
      <c r="CJ1258" s="241"/>
      <c r="CK1258" s="241"/>
      <c r="CL1258" s="241"/>
      <c r="CM1258" s="241"/>
      <c r="CN1258" s="241"/>
      <c r="CO1258" s="241"/>
      <c r="CP1258" s="241"/>
      <c r="CQ1258" s="241"/>
      <c r="CR1258" s="241"/>
      <c r="CS1258" s="241"/>
      <c r="CT1258" s="241"/>
      <c r="CU1258" s="241"/>
      <c r="CV1258" s="241"/>
      <c r="CW1258" s="241"/>
      <c r="CX1258" s="241"/>
      <c r="CY1258" s="241"/>
      <c r="CZ1258" s="241"/>
      <c r="DA1258" s="241"/>
      <c r="DB1258" s="241"/>
      <c r="DC1258" s="241"/>
      <c r="DD1258" s="241"/>
      <c r="DE1258" s="241"/>
      <c r="DF1258" s="241"/>
      <c r="DG1258" s="241"/>
      <c r="DH1258" s="241"/>
      <c r="DI1258" s="241"/>
      <c r="DJ1258" s="241"/>
      <c r="DK1258" s="241"/>
      <c r="DL1258" s="241"/>
      <c r="DM1258" s="241"/>
      <c r="DN1258" s="241"/>
      <c r="DO1258" s="241"/>
      <c r="DP1258" s="241"/>
      <c r="DQ1258" s="241"/>
      <c r="DR1258" s="241"/>
      <c r="DS1258" s="241"/>
      <c r="DT1258" s="241"/>
      <c r="DU1258" s="241"/>
      <c r="DV1258" s="241"/>
      <c r="DW1258" s="241"/>
      <c r="DX1258" s="241"/>
      <c r="DY1258" s="241"/>
      <c r="DZ1258" s="241"/>
      <c r="EA1258" s="241"/>
      <c r="EB1258" s="241"/>
      <c r="EC1258" s="241"/>
      <c r="ED1258" s="241"/>
      <c r="EE1258" s="241"/>
      <c r="EF1258" s="241"/>
      <c r="EG1258" s="241"/>
      <c r="EH1258" s="241"/>
      <c r="EI1258" s="241"/>
      <c r="EJ1258" s="241"/>
      <c r="EK1258" s="241"/>
      <c r="EL1258" s="241"/>
      <c r="EM1258" s="241"/>
      <c r="EN1258" s="241"/>
      <c r="EO1258" s="241"/>
      <c r="EP1258" s="241"/>
      <c r="EQ1258" s="241"/>
      <c r="ER1258" s="241"/>
      <c r="ES1258" s="241"/>
      <c r="ET1258" s="241"/>
      <c r="EU1258" s="241"/>
      <c r="EV1258" s="241"/>
      <c r="EW1258" s="241"/>
      <c r="EX1258" s="241"/>
      <c r="EY1258" s="241"/>
      <c r="EZ1258" s="241"/>
      <c r="FA1258" s="241"/>
      <c r="FB1258" s="241"/>
      <c r="FC1258" s="241"/>
      <c r="FD1258" s="241"/>
      <c r="FE1258" s="241"/>
      <c r="FF1258" s="241"/>
      <c r="FG1258" s="241"/>
      <c r="FH1258" s="241"/>
      <c r="FI1258" s="241"/>
      <c r="FJ1258" s="241"/>
      <c r="FK1258" s="241"/>
      <c r="FL1258" s="241"/>
      <c r="FM1258" s="241"/>
      <c r="FN1258" s="241"/>
      <c r="FO1258" s="241"/>
      <c r="FP1258" s="241"/>
      <c r="FQ1258" s="241"/>
      <c r="FR1258" s="241"/>
      <c r="FS1258" s="241"/>
      <c r="FT1258" s="241"/>
      <c r="FU1258" s="241"/>
      <c r="FV1258" s="241"/>
      <c r="FW1258" s="241"/>
      <c r="FX1258" s="241"/>
      <c r="FY1258" s="241"/>
      <c r="FZ1258" s="241"/>
      <c r="GA1258" s="241"/>
      <c r="GB1258" s="241"/>
      <c r="GC1258" s="241"/>
      <c r="GD1258" s="241"/>
      <c r="GE1258" s="241"/>
      <c r="GF1258" s="241"/>
      <c r="GG1258" s="241"/>
      <c r="GH1258" s="241"/>
      <c r="GI1258" s="241"/>
      <c r="GJ1258" s="241"/>
      <c r="GK1258" s="241"/>
      <c r="GL1258" s="241"/>
      <c r="GM1258" s="241"/>
      <c r="GN1258" s="241"/>
      <c r="GO1258" s="241"/>
      <c r="GP1258" s="241"/>
      <c r="GQ1258" s="241"/>
      <c r="GR1258" s="241"/>
      <c r="GS1258" s="241"/>
      <c r="GT1258" s="241"/>
      <c r="GU1258" s="241"/>
      <c r="GV1258" s="241"/>
      <c r="GW1258" s="241"/>
      <c r="GX1258" s="241"/>
      <c r="GY1258" s="241"/>
      <c r="GZ1258" s="241"/>
      <c r="HA1258" s="241"/>
      <c r="HB1258" s="241"/>
      <c r="HC1258" s="241"/>
      <c r="HD1258" s="241"/>
      <c r="HE1258" s="241"/>
      <c r="HF1258" s="241"/>
      <c r="HG1258" s="241"/>
      <c r="HH1258" s="241"/>
      <c r="HI1258" s="241"/>
      <c r="HJ1258" s="241"/>
      <c r="HK1258" s="241"/>
      <c r="HL1258" s="241"/>
      <c r="HM1258" s="241"/>
      <c r="HN1258" s="241"/>
      <c r="HO1258" s="241"/>
    </row>
    <row r="1259" spans="1:223" s="250" customFormat="1" ht="27.6" customHeight="1" x14ac:dyDescent="0.35">
      <c r="A1259" s="241"/>
      <c r="B1259" s="242"/>
      <c r="C1259" s="242"/>
      <c r="D1259" s="242"/>
      <c r="E1259" s="243"/>
      <c r="F1259" s="244"/>
      <c r="G1259" s="245"/>
      <c r="H1259" s="245"/>
      <c r="I1259" s="245"/>
      <c r="J1259" s="242"/>
      <c r="K1259" s="242"/>
      <c r="L1259" s="246"/>
      <c r="M1259" s="246"/>
      <c r="N1259" s="247"/>
      <c r="O1259" s="247"/>
      <c r="P1259" s="248"/>
      <c r="Q1259" s="248"/>
      <c r="R1259" s="295"/>
      <c r="S1259" s="295"/>
      <c r="T1259" s="295"/>
      <c r="V1259" s="251"/>
      <c r="W1259" s="251"/>
      <c r="X1259" s="252"/>
      <c r="Y1259" s="253"/>
      <c r="Z1259" s="254"/>
      <c r="AA1259" s="254"/>
      <c r="AB1259" s="255"/>
      <c r="AC1259" s="255"/>
      <c r="AD1259" s="241"/>
      <c r="AE1259" s="241"/>
      <c r="AF1259" s="241"/>
      <c r="AG1259" s="241"/>
      <c r="AH1259" s="241"/>
      <c r="AI1259" s="241"/>
      <c r="AJ1259" s="241"/>
      <c r="AK1259" s="241"/>
      <c r="AL1259" s="241"/>
      <c r="AM1259" s="241"/>
      <c r="AN1259" s="241"/>
      <c r="AO1259" s="241"/>
      <c r="AP1259" s="241"/>
      <c r="AQ1259" s="241"/>
      <c r="AR1259" s="241"/>
      <c r="AS1259" s="241"/>
      <c r="AT1259" s="241"/>
      <c r="AU1259" s="241"/>
      <c r="AV1259" s="241"/>
      <c r="AW1259" s="241"/>
      <c r="AX1259" s="241"/>
      <c r="AY1259" s="241"/>
      <c r="AZ1259" s="241"/>
      <c r="BA1259" s="241"/>
      <c r="BB1259" s="241"/>
      <c r="BC1259" s="241"/>
      <c r="BD1259" s="241"/>
      <c r="BE1259" s="241"/>
      <c r="BF1259" s="241"/>
      <c r="BG1259" s="241"/>
      <c r="BH1259" s="241"/>
      <c r="BI1259" s="241"/>
      <c r="BJ1259" s="241"/>
      <c r="BK1259" s="241"/>
      <c r="BL1259" s="241"/>
      <c r="BM1259" s="241"/>
      <c r="BN1259" s="241"/>
      <c r="BO1259" s="241"/>
      <c r="BP1259" s="241"/>
      <c r="BQ1259" s="241"/>
      <c r="BR1259" s="241"/>
      <c r="BS1259" s="241"/>
      <c r="BT1259" s="241"/>
      <c r="BU1259" s="241"/>
      <c r="BV1259" s="241"/>
      <c r="BW1259" s="241"/>
      <c r="BX1259" s="241"/>
      <c r="BY1259" s="241"/>
      <c r="BZ1259" s="241"/>
      <c r="CA1259" s="241"/>
      <c r="CB1259" s="241"/>
      <c r="CC1259" s="241"/>
      <c r="CD1259" s="241"/>
      <c r="CE1259" s="241"/>
      <c r="CF1259" s="241"/>
      <c r="CG1259" s="241"/>
      <c r="CH1259" s="241"/>
      <c r="CI1259" s="241"/>
      <c r="CJ1259" s="241"/>
      <c r="CK1259" s="241"/>
      <c r="CL1259" s="241"/>
      <c r="CM1259" s="241"/>
      <c r="CN1259" s="241"/>
      <c r="CO1259" s="241"/>
      <c r="CP1259" s="241"/>
      <c r="CQ1259" s="241"/>
      <c r="CR1259" s="241"/>
      <c r="CS1259" s="241"/>
      <c r="CT1259" s="241"/>
      <c r="CU1259" s="241"/>
      <c r="CV1259" s="241"/>
      <c r="CW1259" s="241"/>
      <c r="CX1259" s="241"/>
      <c r="CY1259" s="241"/>
      <c r="CZ1259" s="241"/>
      <c r="DA1259" s="241"/>
      <c r="DB1259" s="241"/>
      <c r="DC1259" s="241"/>
      <c r="DD1259" s="241"/>
      <c r="DE1259" s="241"/>
      <c r="DF1259" s="241"/>
      <c r="DG1259" s="241"/>
      <c r="DH1259" s="241"/>
      <c r="DI1259" s="241"/>
      <c r="DJ1259" s="241"/>
      <c r="DK1259" s="241"/>
      <c r="DL1259" s="241"/>
      <c r="DM1259" s="241"/>
      <c r="DN1259" s="241"/>
      <c r="DO1259" s="241"/>
      <c r="DP1259" s="241"/>
      <c r="DQ1259" s="241"/>
      <c r="DR1259" s="241"/>
      <c r="DS1259" s="241"/>
      <c r="DT1259" s="241"/>
      <c r="DU1259" s="241"/>
      <c r="DV1259" s="241"/>
      <c r="DW1259" s="241"/>
      <c r="DX1259" s="241"/>
      <c r="DY1259" s="241"/>
      <c r="DZ1259" s="241"/>
      <c r="EA1259" s="241"/>
      <c r="EB1259" s="241"/>
      <c r="EC1259" s="241"/>
      <c r="ED1259" s="241"/>
      <c r="EE1259" s="241"/>
      <c r="EF1259" s="241"/>
      <c r="EG1259" s="241"/>
      <c r="EH1259" s="241"/>
      <c r="EI1259" s="241"/>
      <c r="EJ1259" s="241"/>
      <c r="EK1259" s="241"/>
      <c r="EL1259" s="241"/>
      <c r="EM1259" s="241"/>
      <c r="EN1259" s="241"/>
      <c r="EO1259" s="241"/>
      <c r="EP1259" s="241"/>
      <c r="EQ1259" s="241"/>
      <c r="ER1259" s="241"/>
      <c r="ES1259" s="241"/>
      <c r="ET1259" s="241"/>
      <c r="EU1259" s="241"/>
      <c r="EV1259" s="241"/>
      <c r="EW1259" s="241"/>
      <c r="EX1259" s="241"/>
      <c r="EY1259" s="241"/>
      <c r="EZ1259" s="241"/>
      <c r="FA1259" s="241"/>
      <c r="FB1259" s="241"/>
      <c r="FC1259" s="241"/>
      <c r="FD1259" s="241"/>
      <c r="FE1259" s="241"/>
      <c r="FF1259" s="241"/>
      <c r="FG1259" s="241"/>
      <c r="FH1259" s="241"/>
      <c r="FI1259" s="241"/>
      <c r="FJ1259" s="241"/>
      <c r="FK1259" s="241"/>
      <c r="FL1259" s="241"/>
      <c r="FM1259" s="241"/>
      <c r="FN1259" s="241"/>
      <c r="FO1259" s="241"/>
      <c r="FP1259" s="241"/>
      <c r="FQ1259" s="241"/>
      <c r="FR1259" s="241"/>
      <c r="FS1259" s="241"/>
      <c r="FT1259" s="241"/>
      <c r="FU1259" s="241"/>
      <c r="FV1259" s="241"/>
      <c r="FW1259" s="241"/>
      <c r="FX1259" s="241"/>
      <c r="FY1259" s="241"/>
      <c r="FZ1259" s="241"/>
      <c r="GA1259" s="241"/>
      <c r="GB1259" s="241"/>
      <c r="GC1259" s="241"/>
      <c r="GD1259" s="241"/>
      <c r="GE1259" s="241"/>
      <c r="GF1259" s="241"/>
      <c r="GG1259" s="241"/>
      <c r="GH1259" s="241"/>
      <c r="GI1259" s="241"/>
      <c r="GJ1259" s="241"/>
      <c r="GK1259" s="241"/>
      <c r="GL1259" s="241"/>
      <c r="GM1259" s="241"/>
      <c r="GN1259" s="241"/>
      <c r="GO1259" s="241"/>
      <c r="GP1259" s="241"/>
      <c r="GQ1259" s="241"/>
      <c r="GR1259" s="241"/>
      <c r="GS1259" s="241"/>
      <c r="GT1259" s="241"/>
      <c r="GU1259" s="241"/>
      <c r="GV1259" s="241"/>
      <c r="GW1259" s="241"/>
      <c r="GX1259" s="241"/>
      <c r="GY1259" s="241"/>
      <c r="GZ1259" s="241"/>
      <c r="HA1259" s="241"/>
      <c r="HB1259" s="241"/>
      <c r="HC1259" s="241"/>
      <c r="HD1259" s="241"/>
      <c r="HE1259" s="241"/>
      <c r="HF1259" s="241"/>
      <c r="HG1259" s="241"/>
      <c r="HH1259" s="241"/>
      <c r="HI1259" s="241"/>
      <c r="HJ1259" s="241"/>
      <c r="HK1259" s="241"/>
      <c r="HL1259" s="241"/>
      <c r="HM1259" s="241"/>
      <c r="HN1259" s="241"/>
      <c r="HO1259" s="241"/>
    </row>
    <row r="1260" spans="1:223" s="250" customFormat="1" ht="27.6" customHeight="1" x14ac:dyDescent="0.35">
      <c r="A1260" s="241"/>
      <c r="B1260" s="242"/>
      <c r="C1260" s="242"/>
      <c r="D1260" s="242"/>
      <c r="E1260" s="243"/>
      <c r="F1260" s="244"/>
      <c r="G1260" s="245"/>
      <c r="H1260" s="245"/>
      <c r="I1260" s="245"/>
      <c r="J1260" s="242"/>
      <c r="K1260" s="242"/>
      <c r="L1260" s="246"/>
      <c r="M1260" s="246"/>
      <c r="N1260" s="247"/>
      <c r="O1260" s="247"/>
      <c r="P1260" s="248"/>
      <c r="Q1260" s="248"/>
      <c r="R1260" s="295"/>
      <c r="S1260" s="295"/>
      <c r="T1260" s="295"/>
      <c r="V1260" s="251"/>
      <c r="W1260" s="251"/>
      <c r="X1260" s="252"/>
      <c r="Y1260" s="253"/>
      <c r="Z1260" s="254"/>
      <c r="AA1260" s="254"/>
      <c r="AB1260" s="255"/>
      <c r="AC1260" s="255"/>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c r="AX1260" s="241"/>
      <c r="AY1260" s="241"/>
      <c r="AZ1260" s="241"/>
      <c r="BA1260" s="241"/>
      <c r="BB1260" s="241"/>
      <c r="BC1260" s="241"/>
      <c r="BD1260" s="241"/>
      <c r="BE1260" s="241"/>
      <c r="BF1260" s="241"/>
      <c r="BG1260" s="241"/>
      <c r="BH1260" s="241"/>
      <c r="BI1260" s="241"/>
      <c r="BJ1260" s="241"/>
      <c r="BK1260" s="241"/>
      <c r="BL1260" s="241"/>
      <c r="BM1260" s="241"/>
      <c r="BN1260" s="241"/>
      <c r="BO1260" s="241"/>
      <c r="BP1260" s="241"/>
      <c r="BQ1260" s="241"/>
      <c r="BR1260" s="241"/>
      <c r="BS1260" s="241"/>
      <c r="BT1260" s="241"/>
      <c r="BU1260" s="241"/>
      <c r="BV1260" s="241"/>
      <c r="BW1260" s="241"/>
      <c r="BX1260" s="241"/>
      <c r="BY1260" s="241"/>
      <c r="BZ1260" s="241"/>
      <c r="CA1260" s="241"/>
      <c r="CB1260" s="241"/>
      <c r="CC1260" s="241"/>
      <c r="CD1260" s="241"/>
      <c r="CE1260" s="241"/>
      <c r="CF1260" s="241"/>
      <c r="CG1260" s="241"/>
      <c r="CH1260" s="241"/>
      <c r="CI1260" s="241"/>
      <c r="CJ1260" s="241"/>
      <c r="CK1260" s="241"/>
      <c r="CL1260" s="241"/>
      <c r="CM1260" s="241"/>
      <c r="CN1260" s="241"/>
      <c r="CO1260" s="241"/>
      <c r="CP1260" s="241"/>
      <c r="CQ1260" s="241"/>
      <c r="CR1260" s="241"/>
      <c r="CS1260" s="241"/>
      <c r="CT1260" s="241"/>
      <c r="CU1260" s="241"/>
      <c r="CV1260" s="241"/>
      <c r="CW1260" s="241"/>
      <c r="CX1260" s="241"/>
      <c r="CY1260" s="241"/>
      <c r="CZ1260" s="241"/>
      <c r="DA1260" s="241"/>
      <c r="DB1260" s="241"/>
      <c r="DC1260" s="241"/>
      <c r="DD1260" s="241"/>
      <c r="DE1260" s="241"/>
      <c r="DF1260" s="241"/>
      <c r="DG1260" s="241"/>
      <c r="DH1260" s="241"/>
      <c r="DI1260" s="241"/>
      <c r="DJ1260" s="241"/>
      <c r="DK1260" s="241"/>
      <c r="DL1260" s="241"/>
      <c r="DM1260" s="241"/>
      <c r="DN1260" s="241"/>
      <c r="DO1260" s="241"/>
      <c r="DP1260" s="241"/>
      <c r="DQ1260" s="241"/>
      <c r="DR1260" s="241"/>
      <c r="DS1260" s="241"/>
      <c r="DT1260" s="241"/>
      <c r="DU1260" s="241"/>
      <c r="DV1260" s="241"/>
      <c r="DW1260" s="241"/>
      <c r="DX1260" s="241"/>
      <c r="DY1260" s="241"/>
      <c r="DZ1260" s="241"/>
      <c r="EA1260" s="241"/>
      <c r="EB1260" s="241"/>
      <c r="EC1260" s="241"/>
      <c r="ED1260" s="241"/>
      <c r="EE1260" s="241"/>
      <c r="EF1260" s="241"/>
      <c r="EG1260" s="241"/>
      <c r="EH1260" s="241"/>
      <c r="EI1260" s="241"/>
      <c r="EJ1260" s="241"/>
      <c r="EK1260" s="241"/>
      <c r="EL1260" s="241"/>
      <c r="EM1260" s="241"/>
      <c r="EN1260" s="241"/>
      <c r="EO1260" s="241"/>
      <c r="EP1260" s="241"/>
      <c r="EQ1260" s="241"/>
      <c r="ER1260" s="241"/>
      <c r="ES1260" s="241"/>
      <c r="ET1260" s="241"/>
      <c r="EU1260" s="241"/>
      <c r="EV1260" s="241"/>
      <c r="EW1260" s="241"/>
      <c r="EX1260" s="241"/>
      <c r="EY1260" s="241"/>
      <c r="EZ1260" s="241"/>
      <c r="FA1260" s="241"/>
      <c r="FB1260" s="241"/>
      <c r="FC1260" s="241"/>
      <c r="FD1260" s="241"/>
      <c r="FE1260" s="241"/>
      <c r="FF1260" s="241"/>
      <c r="FG1260" s="241"/>
      <c r="FH1260" s="241"/>
      <c r="FI1260" s="241"/>
      <c r="FJ1260" s="241"/>
      <c r="FK1260" s="241"/>
      <c r="FL1260" s="241"/>
      <c r="FM1260" s="241"/>
      <c r="FN1260" s="241"/>
      <c r="FO1260" s="241"/>
      <c r="FP1260" s="241"/>
      <c r="FQ1260" s="241"/>
      <c r="FR1260" s="241"/>
      <c r="FS1260" s="241"/>
      <c r="FT1260" s="241"/>
      <c r="FU1260" s="241"/>
      <c r="FV1260" s="241"/>
      <c r="FW1260" s="241"/>
      <c r="FX1260" s="241"/>
      <c r="FY1260" s="241"/>
      <c r="FZ1260" s="241"/>
      <c r="GA1260" s="241"/>
      <c r="GB1260" s="241"/>
      <c r="GC1260" s="241"/>
      <c r="GD1260" s="241"/>
      <c r="GE1260" s="241"/>
      <c r="GF1260" s="241"/>
      <c r="GG1260" s="241"/>
      <c r="GH1260" s="241"/>
      <c r="GI1260" s="241"/>
      <c r="GJ1260" s="241"/>
      <c r="GK1260" s="241"/>
      <c r="GL1260" s="241"/>
      <c r="GM1260" s="241"/>
      <c r="GN1260" s="241"/>
      <c r="GO1260" s="241"/>
      <c r="GP1260" s="241"/>
      <c r="GQ1260" s="241"/>
      <c r="GR1260" s="241"/>
      <c r="GS1260" s="241"/>
      <c r="GT1260" s="241"/>
      <c r="GU1260" s="241"/>
      <c r="GV1260" s="241"/>
      <c r="GW1260" s="241"/>
      <c r="GX1260" s="241"/>
      <c r="GY1260" s="241"/>
      <c r="GZ1260" s="241"/>
      <c r="HA1260" s="241"/>
      <c r="HB1260" s="241"/>
      <c r="HC1260" s="241"/>
      <c r="HD1260" s="241"/>
      <c r="HE1260" s="241"/>
      <c r="HF1260" s="241"/>
      <c r="HG1260" s="241"/>
      <c r="HH1260" s="241"/>
      <c r="HI1260" s="241"/>
      <c r="HJ1260" s="241"/>
      <c r="HK1260" s="241"/>
      <c r="HL1260" s="241"/>
      <c r="HM1260" s="241"/>
      <c r="HN1260" s="241"/>
      <c r="HO1260" s="241"/>
    </row>
    <row r="1261" spans="1:223" s="250" customFormat="1" ht="27.6" customHeight="1" x14ac:dyDescent="0.35">
      <c r="A1261" s="241"/>
      <c r="B1261" s="242"/>
      <c r="C1261" s="242"/>
      <c r="D1261" s="242"/>
      <c r="E1261" s="243"/>
      <c r="F1261" s="244"/>
      <c r="G1261" s="245"/>
      <c r="H1261" s="245"/>
      <c r="I1261" s="245"/>
      <c r="J1261" s="242"/>
      <c r="K1261" s="242"/>
      <c r="L1261" s="246"/>
      <c r="M1261" s="246"/>
      <c r="N1261" s="247"/>
      <c r="O1261" s="247"/>
      <c r="P1261" s="248"/>
      <c r="Q1261" s="248"/>
      <c r="R1261" s="295"/>
      <c r="S1261" s="295"/>
      <c r="T1261" s="295"/>
      <c r="V1261" s="251"/>
      <c r="W1261" s="251"/>
      <c r="X1261" s="252"/>
      <c r="Y1261" s="253"/>
      <c r="Z1261" s="254"/>
      <c r="AA1261" s="254"/>
      <c r="AB1261" s="255"/>
      <c r="AC1261" s="255"/>
      <c r="AD1261" s="241"/>
      <c r="AE1261" s="241"/>
      <c r="AF1261" s="241"/>
      <c r="AG1261" s="241"/>
      <c r="AH1261" s="241"/>
      <c r="AI1261" s="241"/>
      <c r="AJ1261" s="241"/>
      <c r="AK1261" s="241"/>
      <c r="AL1261" s="241"/>
      <c r="AM1261" s="241"/>
      <c r="AN1261" s="241"/>
      <c r="AO1261" s="241"/>
      <c r="AP1261" s="241"/>
      <c r="AQ1261" s="241"/>
      <c r="AR1261" s="241"/>
      <c r="AS1261" s="241"/>
      <c r="AT1261" s="241"/>
      <c r="AU1261" s="241"/>
      <c r="AV1261" s="241"/>
      <c r="AW1261" s="241"/>
      <c r="AX1261" s="241"/>
      <c r="AY1261" s="241"/>
      <c r="AZ1261" s="241"/>
      <c r="BA1261" s="241"/>
      <c r="BB1261" s="241"/>
      <c r="BC1261" s="241"/>
      <c r="BD1261" s="241"/>
      <c r="BE1261" s="241"/>
      <c r="BF1261" s="241"/>
      <c r="BG1261" s="241"/>
      <c r="BH1261" s="241"/>
      <c r="BI1261" s="241"/>
      <c r="BJ1261" s="241"/>
      <c r="BK1261" s="241"/>
      <c r="BL1261" s="241"/>
      <c r="BM1261" s="241"/>
      <c r="BN1261" s="241"/>
      <c r="BO1261" s="241"/>
      <c r="BP1261" s="241"/>
      <c r="BQ1261" s="241"/>
      <c r="BR1261" s="241"/>
      <c r="BS1261" s="241"/>
      <c r="BT1261" s="241"/>
      <c r="BU1261" s="241"/>
      <c r="BV1261" s="241"/>
      <c r="BW1261" s="241"/>
      <c r="BX1261" s="241"/>
      <c r="BY1261" s="241"/>
      <c r="BZ1261" s="241"/>
      <c r="CA1261" s="241"/>
      <c r="CB1261" s="241"/>
      <c r="CC1261" s="241"/>
      <c r="CD1261" s="241"/>
      <c r="CE1261" s="241"/>
      <c r="CF1261" s="241"/>
      <c r="CG1261" s="241"/>
      <c r="CH1261" s="241"/>
      <c r="CI1261" s="241"/>
      <c r="CJ1261" s="241"/>
      <c r="CK1261" s="241"/>
      <c r="CL1261" s="241"/>
      <c r="CM1261" s="241"/>
      <c r="CN1261" s="241"/>
      <c r="CO1261" s="241"/>
      <c r="CP1261" s="241"/>
      <c r="CQ1261" s="241"/>
      <c r="CR1261" s="241"/>
      <c r="CS1261" s="241"/>
      <c r="CT1261" s="241"/>
      <c r="CU1261" s="241"/>
      <c r="CV1261" s="241"/>
      <c r="CW1261" s="241"/>
      <c r="CX1261" s="241"/>
      <c r="CY1261" s="241"/>
      <c r="CZ1261" s="241"/>
      <c r="DA1261" s="241"/>
      <c r="DB1261" s="241"/>
      <c r="DC1261" s="241"/>
      <c r="DD1261" s="241"/>
      <c r="DE1261" s="241"/>
      <c r="DF1261" s="241"/>
      <c r="DG1261" s="241"/>
      <c r="DH1261" s="241"/>
      <c r="DI1261" s="241"/>
      <c r="DJ1261" s="241"/>
      <c r="DK1261" s="241"/>
      <c r="DL1261" s="241"/>
      <c r="DM1261" s="241"/>
      <c r="DN1261" s="241"/>
      <c r="DO1261" s="241"/>
      <c r="DP1261" s="241"/>
      <c r="DQ1261" s="241"/>
      <c r="DR1261" s="241"/>
      <c r="DS1261" s="241"/>
      <c r="DT1261" s="241"/>
      <c r="DU1261" s="241"/>
      <c r="DV1261" s="241"/>
      <c r="DW1261" s="241"/>
      <c r="DX1261" s="241"/>
      <c r="DY1261" s="241"/>
      <c r="DZ1261" s="241"/>
      <c r="EA1261" s="241"/>
      <c r="EB1261" s="241"/>
      <c r="EC1261" s="241"/>
      <c r="ED1261" s="241"/>
      <c r="EE1261" s="241"/>
      <c r="EF1261" s="241"/>
      <c r="EG1261" s="241"/>
      <c r="EH1261" s="241"/>
      <c r="EI1261" s="241"/>
      <c r="EJ1261" s="241"/>
      <c r="EK1261" s="241"/>
      <c r="EL1261" s="241"/>
      <c r="EM1261" s="241"/>
      <c r="EN1261" s="241"/>
      <c r="EO1261" s="241"/>
      <c r="EP1261" s="241"/>
      <c r="EQ1261" s="241"/>
      <c r="ER1261" s="241"/>
      <c r="ES1261" s="241"/>
      <c r="ET1261" s="241"/>
      <c r="EU1261" s="241"/>
      <c r="EV1261" s="241"/>
      <c r="EW1261" s="241"/>
      <c r="EX1261" s="241"/>
      <c r="EY1261" s="241"/>
      <c r="EZ1261" s="241"/>
      <c r="FA1261" s="241"/>
      <c r="FB1261" s="241"/>
      <c r="FC1261" s="241"/>
      <c r="FD1261" s="241"/>
      <c r="FE1261" s="241"/>
      <c r="FF1261" s="241"/>
      <c r="FG1261" s="241"/>
      <c r="FH1261" s="241"/>
      <c r="FI1261" s="241"/>
      <c r="FJ1261" s="241"/>
      <c r="FK1261" s="241"/>
      <c r="FL1261" s="241"/>
      <c r="FM1261" s="241"/>
      <c r="FN1261" s="241"/>
      <c r="FO1261" s="241"/>
      <c r="FP1261" s="241"/>
      <c r="FQ1261" s="241"/>
      <c r="FR1261" s="241"/>
      <c r="FS1261" s="241"/>
      <c r="FT1261" s="241"/>
      <c r="FU1261" s="241"/>
      <c r="FV1261" s="241"/>
      <c r="FW1261" s="241"/>
      <c r="FX1261" s="241"/>
      <c r="FY1261" s="241"/>
      <c r="FZ1261" s="241"/>
      <c r="GA1261" s="241"/>
      <c r="GB1261" s="241"/>
      <c r="GC1261" s="241"/>
      <c r="GD1261" s="241"/>
      <c r="GE1261" s="241"/>
      <c r="GF1261" s="241"/>
      <c r="GG1261" s="241"/>
      <c r="GH1261" s="241"/>
      <c r="GI1261" s="241"/>
      <c r="GJ1261" s="241"/>
      <c r="GK1261" s="241"/>
      <c r="GL1261" s="241"/>
      <c r="GM1261" s="241"/>
      <c r="GN1261" s="241"/>
      <c r="GO1261" s="241"/>
      <c r="GP1261" s="241"/>
      <c r="GQ1261" s="241"/>
      <c r="GR1261" s="241"/>
      <c r="GS1261" s="241"/>
      <c r="GT1261" s="241"/>
      <c r="GU1261" s="241"/>
      <c r="GV1261" s="241"/>
      <c r="GW1261" s="241"/>
      <c r="GX1261" s="241"/>
      <c r="GY1261" s="241"/>
      <c r="GZ1261" s="241"/>
      <c r="HA1261" s="241"/>
      <c r="HB1261" s="241"/>
      <c r="HC1261" s="241"/>
      <c r="HD1261" s="241"/>
      <c r="HE1261" s="241"/>
      <c r="HF1261" s="241"/>
      <c r="HG1261" s="241"/>
      <c r="HH1261" s="241"/>
      <c r="HI1261" s="241"/>
      <c r="HJ1261" s="241"/>
      <c r="HK1261" s="241"/>
      <c r="HL1261" s="241"/>
      <c r="HM1261" s="241"/>
      <c r="HN1261" s="241"/>
      <c r="HO1261" s="241"/>
    </row>
    <row r="1262" spans="1:223" s="250" customFormat="1" ht="27.6" customHeight="1" x14ac:dyDescent="0.35">
      <c r="A1262" s="241"/>
      <c r="B1262" s="242"/>
      <c r="C1262" s="242"/>
      <c r="D1262" s="242"/>
      <c r="E1262" s="243"/>
      <c r="F1262" s="244"/>
      <c r="G1262" s="245"/>
      <c r="H1262" s="245"/>
      <c r="I1262" s="245"/>
      <c r="J1262" s="242"/>
      <c r="K1262" s="242"/>
      <c r="L1262" s="246"/>
      <c r="M1262" s="246"/>
      <c r="N1262" s="247"/>
      <c r="O1262" s="247"/>
      <c r="P1262" s="248"/>
      <c r="Q1262" s="248"/>
      <c r="R1262" s="295"/>
      <c r="S1262" s="295"/>
      <c r="T1262" s="295"/>
      <c r="V1262" s="251"/>
      <c r="W1262" s="251"/>
      <c r="X1262" s="252"/>
      <c r="Y1262" s="253"/>
      <c r="Z1262" s="254"/>
      <c r="AA1262" s="254"/>
      <c r="AB1262" s="255"/>
      <c r="AC1262" s="255"/>
      <c r="AD1262" s="241"/>
      <c r="AE1262" s="241"/>
      <c r="AF1262" s="241"/>
      <c r="AG1262" s="241"/>
      <c r="AH1262" s="241"/>
      <c r="AI1262" s="241"/>
      <c r="AJ1262" s="241"/>
      <c r="AK1262" s="241"/>
      <c r="AL1262" s="241"/>
      <c r="AM1262" s="241"/>
      <c r="AN1262" s="241"/>
      <c r="AO1262" s="241"/>
      <c r="AP1262" s="241"/>
      <c r="AQ1262" s="241"/>
      <c r="AR1262" s="241"/>
      <c r="AS1262" s="241"/>
      <c r="AT1262" s="241"/>
      <c r="AU1262" s="241"/>
      <c r="AV1262" s="241"/>
      <c r="AW1262" s="241"/>
      <c r="AX1262" s="241"/>
      <c r="AY1262" s="241"/>
      <c r="AZ1262" s="241"/>
      <c r="BA1262" s="241"/>
      <c r="BB1262" s="241"/>
      <c r="BC1262" s="241"/>
      <c r="BD1262" s="241"/>
      <c r="BE1262" s="241"/>
      <c r="BF1262" s="241"/>
      <c r="BG1262" s="241"/>
      <c r="BH1262" s="241"/>
      <c r="BI1262" s="241"/>
      <c r="BJ1262" s="241"/>
      <c r="BK1262" s="241"/>
      <c r="BL1262" s="241"/>
      <c r="BM1262" s="241"/>
      <c r="BN1262" s="241"/>
      <c r="BO1262" s="241"/>
      <c r="BP1262" s="241"/>
      <c r="BQ1262" s="241"/>
      <c r="BR1262" s="241"/>
      <c r="BS1262" s="241"/>
      <c r="BT1262" s="241"/>
      <c r="BU1262" s="241"/>
      <c r="BV1262" s="241"/>
      <c r="BW1262" s="241"/>
      <c r="BX1262" s="241"/>
      <c r="BY1262" s="241"/>
      <c r="BZ1262" s="241"/>
      <c r="CA1262" s="241"/>
      <c r="CB1262" s="241"/>
      <c r="CC1262" s="241"/>
      <c r="CD1262" s="241"/>
      <c r="CE1262" s="241"/>
      <c r="CF1262" s="241"/>
      <c r="CG1262" s="241"/>
      <c r="CH1262" s="241"/>
      <c r="CI1262" s="241"/>
      <c r="CJ1262" s="241"/>
      <c r="CK1262" s="241"/>
      <c r="CL1262" s="241"/>
      <c r="CM1262" s="241"/>
      <c r="CN1262" s="241"/>
      <c r="CO1262" s="241"/>
      <c r="CP1262" s="241"/>
      <c r="CQ1262" s="241"/>
      <c r="CR1262" s="241"/>
      <c r="CS1262" s="241"/>
      <c r="CT1262" s="241"/>
      <c r="CU1262" s="241"/>
      <c r="CV1262" s="241"/>
      <c r="CW1262" s="241"/>
      <c r="CX1262" s="241"/>
      <c r="CY1262" s="241"/>
      <c r="CZ1262" s="241"/>
      <c r="DA1262" s="241"/>
      <c r="DB1262" s="241"/>
      <c r="DC1262" s="241"/>
      <c r="DD1262" s="241"/>
      <c r="DE1262" s="241"/>
      <c r="DF1262" s="241"/>
      <c r="DG1262" s="241"/>
      <c r="DH1262" s="241"/>
      <c r="DI1262" s="241"/>
      <c r="DJ1262" s="241"/>
      <c r="DK1262" s="241"/>
      <c r="DL1262" s="241"/>
      <c r="DM1262" s="241"/>
      <c r="DN1262" s="241"/>
      <c r="DO1262" s="241"/>
      <c r="DP1262" s="241"/>
      <c r="DQ1262" s="241"/>
      <c r="DR1262" s="241"/>
      <c r="DS1262" s="241"/>
      <c r="DT1262" s="241"/>
      <c r="DU1262" s="241"/>
      <c r="DV1262" s="241"/>
      <c r="DW1262" s="241"/>
      <c r="DX1262" s="241"/>
      <c r="DY1262" s="241"/>
      <c r="DZ1262" s="241"/>
      <c r="EA1262" s="241"/>
      <c r="EB1262" s="241"/>
      <c r="EC1262" s="241"/>
      <c r="ED1262" s="241"/>
      <c r="EE1262" s="241"/>
      <c r="EF1262" s="241"/>
      <c r="EG1262" s="241"/>
      <c r="EH1262" s="241"/>
      <c r="EI1262" s="241"/>
      <c r="EJ1262" s="241"/>
      <c r="EK1262" s="241"/>
      <c r="EL1262" s="241"/>
      <c r="EM1262" s="241"/>
      <c r="EN1262" s="241"/>
      <c r="EO1262" s="241"/>
      <c r="EP1262" s="241"/>
      <c r="EQ1262" s="241"/>
      <c r="ER1262" s="241"/>
      <c r="ES1262" s="241"/>
      <c r="ET1262" s="241"/>
      <c r="EU1262" s="241"/>
      <c r="EV1262" s="241"/>
      <c r="EW1262" s="241"/>
      <c r="EX1262" s="241"/>
      <c r="EY1262" s="241"/>
      <c r="EZ1262" s="241"/>
      <c r="FA1262" s="241"/>
      <c r="FB1262" s="241"/>
      <c r="FC1262" s="241"/>
      <c r="FD1262" s="241"/>
      <c r="FE1262" s="241"/>
      <c r="FF1262" s="241"/>
      <c r="FG1262" s="241"/>
      <c r="FH1262" s="241"/>
      <c r="FI1262" s="241"/>
      <c r="FJ1262" s="241"/>
      <c r="FK1262" s="241"/>
      <c r="FL1262" s="241"/>
      <c r="FM1262" s="241"/>
      <c r="FN1262" s="241"/>
      <c r="FO1262" s="241"/>
      <c r="FP1262" s="241"/>
      <c r="FQ1262" s="241"/>
      <c r="FR1262" s="241"/>
      <c r="FS1262" s="241"/>
      <c r="FT1262" s="241"/>
      <c r="FU1262" s="241"/>
      <c r="FV1262" s="241"/>
      <c r="FW1262" s="241"/>
      <c r="FX1262" s="241"/>
      <c r="FY1262" s="241"/>
      <c r="FZ1262" s="241"/>
      <c r="GA1262" s="241"/>
      <c r="GB1262" s="241"/>
      <c r="GC1262" s="241"/>
      <c r="GD1262" s="241"/>
      <c r="GE1262" s="241"/>
      <c r="GF1262" s="241"/>
      <c r="GG1262" s="241"/>
      <c r="GH1262" s="241"/>
      <c r="GI1262" s="241"/>
      <c r="GJ1262" s="241"/>
      <c r="GK1262" s="241"/>
      <c r="GL1262" s="241"/>
      <c r="GM1262" s="241"/>
      <c r="GN1262" s="241"/>
      <c r="GO1262" s="241"/>
      <c r="GP1262" s="241"/>
      <c r="GQ1262" s="241"/>
      <c r="GR1262" s="241"/>
      <c r="GS1262" s="241"/>
      <c r="GT1262" s="241"/>
      <c r="GU1262" s="241"/>
      <c r="GV1262" s="241"/>
      <c r="GW1262" s="241"/>
      <c r="GX1262" s="241"/>
      <c r="GY1262" s="241"/>
      <c r="GZ1262" s="241"/>
      <c r="HA1262" s="241"/>
      <c r="HB1262" s="241"/>
      <c r="HC1262" s="241"/>
      <c r="HD1262" s="241"/>
      <c r="HE1262" s="241"/>
      <c r="HF1262" s="241"/>
      <c r="HG1262" s="241"/>
      <c r="HH1262" s="241"/>
      <c r="HI1262" s="241"/>
      <c r="HJ1262" s="241"/>
      <c r="HK1262" s="241"/>
      <c r="HL1262" s="241"/>
      <c r="HM1262" s="241"/>
      <c r="HN1262" s="241"/>
      <c r="HO1262" s="241"/>
    </row>
    <row r="1263" spans="1:223" s="250" customFormat="1" ht="27.6" customHeight="1" x14ac:dyDescent="0.35">
      <c r="A1263" s="241"/>
      <c r="B1263" s="242"/>
      <c r="C1263" s="242"/>
      <c r="D1263" s="242"/>
      <c r="E1263" s="243"/>
      <c r="F1263" s="244"/>
      <c r="G1263" s="245"/>
      <c r="H1263" s="245"/>
      <c r="I1263" s="245"/>
      <c r="J1263" s="242"/>
      <c r="K1263" s="242"/>
      <c r="L1263" s="246"/>
      <c r="M1263" s="246"/>
      <c r="N1263" s="247"/>
      <c r="O1263" s="247"/>
      <c r="P1263" s="248"/>
      <c r="Q1263" s="248"/>
      <c r="R1263" s="295"/>
      <c r="S1263" s="295"/>
      <c r="T1263" s="295"/>
      <c r="V1263" s="251"/>
      <c r="W1263" s="251"/>
      <c r="X1263" s="252"/>
      <c r="Y1263" s="253"/>
      <c r="Z1263" s="254"/>
      <c r="AA1263" s="254"/>
      <c r="AB1263" s="255"/>
      <c r="AC1263" s="255"/>
      <c r="AD1263" s="241"/>
      <c r="AE1263" s="241"/>
      <c r="AF1263" s="241"/>
      <c r="AG1263" s="241"/>
      <c r="AH1263" s="241"/>
      <c r="AI1263" s="241"/>
      <c r="AJ1263" s="241"/>
      <c r="AK1263" s="241"/>
      <c r="AL1263" s="241"/>
      <c r="AM1263" s="241"/>
      <c r="AN1263" s="241"/>
      <c r="AO1263" s="241"/>
      <c r="AP1263" s="241"/>
      <c r="AQ1263" s="241"/>
      <c r="AR1263" s="241"/>
      <c r="AS1263" s="241"/>
      <c r="AT1263" s="241"/>
      <c r="AU1263" s="241"/>
      <c r="AV1263" s="241"/>
      <c r="AW1263" s="241"/>
      <c r="AX1263" s="241"/>
      <c r="AY1263" s="241"/>
      <c r="AZ1263" s="241"/>
      <c r="BA1263" s="241"/>
      <c r="BB1263" s="241"/>
      <c r="BC1263" s="241"/>
      <c r="BD1263" s="241"/>
      <c r="BE1263" s="241"/>
      <c r="BF1263" s="241"/>
      <c r="BG1263" s="241"/>
      <c r="BH1263" s="241"/>
      <c r="BI1263" s="241"/>
      <c r="BJ1263" s="241"/>
      <c r="BK1263" s="241"/>
      <c r="BL1263" s="241"/>
      <c r="BM1263" s="241"/>
      <c r="BN1263" s="241"/>
      <c r="BO1263" s="241"/>
      <c r="BP1263" s="241"/>
      <c r="BQ1263" s="241"/>
      <c r="BR1263" s="241"/>
      <c r="BS1263" s="241"/>
      <c r="BT1263" s="241"/>
      <c r="BU1263" s="241"/>
      <c r="BV1263" s="241"/>
      <c r="BW1263" s="241"/>
      <c r="BX1263" s="241"/>
      <c r="BY1263" s="241"/>
      <c r="BZ1263" s="241"/>
      <c r="CA1263" s="241"/>
      <c r="CB1263" s="241"/>
      <c r="CC1263" s="241"/>
      <c r="CD1263" s="241"/>
      <c r="CE1263" s="241"/>
      <c r="CF1263" s="241"/>
      <c r="CG1263" s="241"/>
      <c r="CH1263" s="241"/>
      <c r="CI1263" s="241"/>
      <c r="CJ1263" s="241"/>
      <c r="CK1263" s="241"/>
      <c r="CL1263" s="241"/>
      <c r="CM1263" s="241"/>
      <c r="CN1263" s="241"/>
      <c r="CO1263" s="241"/>
      <c r="CP1263" s="241"/>
      <c r="CQ1263" s="241"/>
      <c r="CR1263" s="241"/>
      <c r="CS1263" s="241"/>
      <c r="CT1263" s="241"/>
      <c r="CU1263" s="241"/>
      <c r="CV1263" s="241"/>
      <c r="CW1263" s="241"/>
      <c r="CX1263" s="241"/>
      <c r="CY1263" s="241"/>
      <c r="CZ1263" s="241"/>
      <c r="DA1263" s="241"/>
      <c r="DB1263" s="241"/>
      <c r="DC1263" s="241"/>
      <c r="DD1263" s="241"/>
      <c r="DE1263" s="241"/>
      <c r="DF1263" s="241"/>
      <c r="DG1263" s="241"/>
      <c r="DH1263" s="241"/>
      <c r="DI1263" s="241"/>
      <c r="DJ1263" s="241"/>
      <c r="DK1263" s="241"/>
      <c r="DL1263" s="241"/>
      <c r="DM1263" s="241"/>
      <c r="DN1263" s="241"/>
      <c r="DO1263" s="241"/>
      <c r="DP1263" s="241"/>
      <c r="DQ1263" s="241"/>
      <c r="DR1263" s="241"/>
      <c r="DS1263" s="241"/>
      <c r="DT1263" s="241"/>
      <c r="DU1263" s="241"/>
      <c r="DV1263" s="241"/>
      <c r="DW1263" s="241"/>
      <c r="DX1263" s="241"/>
      <c r="DY1263" s="241"/>
      <c r="DZ1263" s="241"/>
      <c r="EA1263" s="241"/>
      <c r="EB1263" s="241"/>
      <c r="EC1263" s="241"/>
      <c r="ED1263" s="241"/>
      <c r="EE1263" s="241"/>
      <c r="EF1263" s="241"/>
      <c r="EG1263" s="241"/>
      <c r="EH1263" s="241"/>
      <c r="EI1263" s="241"/>
      <c r="EJ1263" s="241"/>
      <c r="EK1263" s="241"/>
      <c r="EL1263" s="241"/>
      <c r="EM1263" s="241"/>
      <c r="EN1263" s="241"/>
      <c r="EO1263" s="241"/>
      <c r="EP1263" s="241"/>
      <c r="EQ1263" s="241"/>
      <c r="ER1263" s="241"/>
      <c r="ES1263" s="241"/>
      <c r="ET1263" s="241"/>
      <c r="EU1263" s="241"/>
      <c r="EV1263" s="241"/>
      <c r="EW1263" s="241"/>
      <c r="EX1263" s="241"/>
      <c r="EY1263" s="241"/>
      <c r="EZ1263" s="241"/>
      <c r="FA1263" s="241"/>
      <c r="FB1263" s="241"/>
      <c r="FC1263" s="241"/>
      <c r="FD1263" s="241"/>
      <c r="FE1263" s="241"/>
      <c r="FF1263" s="241"/>
      <c r="FG1263" s="241"/>
      <c r="FH1263" s="241"/>
      <c r="FI1263" s="241"/>
      <c r="FJ1263" s="241"/>
      <c r="FK1263" s="241"/>
      <c r="FL1263" s="241"/>
      <c r="FM1263" s="241"/>
      <c r="FN1263" s="241"/>
      <c r="FO1263" s="241"/>
      <c r="FP1263" s="241"/>
      <c r="FQ1263" s="241"/>
      <c r="FR1263" s="241"/>
      <c r="FS1263" s="241"/>
      <c r="FT1263" s="241"/>
      <c r="FU1263" s="241"/>
      <c r="FV1263" s="241"/>
      <c r="FW1263" s="241"/>
      <c r="FX1263" s="241"/>
      <c r="FY1263" s="241"/>
      <c r="FZ1263" s="241"/>
      <c r="GA1263" s="241"/>
      <c r="GB1263" s="241"/>
      <c r="GC1263" s="241"/>
      <c r="GD1263" s="241"/>
      <c r="GE1263" s="241"/>
      <c r="GF1263" s="241"/>
      <c r="GG1263" s="241"/>
      <c r="GH1263" s="241"/>
      <c r="GI1263" s="241"/>
      <c r="GJ1263" s="241"/>
      <c r="GK1263" s="241"/>
      <c r="GL1263" s="241"/>
      <c r="GM1263" s="241"/>
      <c r="GN1263" s="241"/>
      <c r="GO1263" s="241"/>
      <c r="GP1263" s="241"/>
      <c r="GQ1263" s="241"/>
      <c r="GR1263" s="241"/>
      <c r="GS1263" s="241"/>
      <c r="GT1263" s="241"/>
      <c r="GU1263" s="241"/>
      <c r="GV1263" s="241"/>
      <c r="GW1263" s="241"/>
      <c r="GX1263" s="241"/>
      <c r="GY1263" s="241"/>
      <c r="GZ1263" s="241"/>
      <c r="HA1263" s="241"/>
      <c r="HB1263" s="241"/>
      <c r="HC1263" s="241"/>
      <c r="HD1263" s="241"/>
      <c r="HE1263" s="241"/>
      <c r="HF1263" s="241"/>
      <c r="HG1263" s="241"/>
      <c r="HH1263" s="241"/>
      <c r="HI1263" s="241"/>
      <c r="HJ1263" s="241"/>
      <c r="HK1263" s="241"/>
      <c r="HL1263" s="241"/>
      <c r="HM1263" s="241"/>
      <c r="HN1263" s="241"/>
      <c r="HO1263" s="241"/>
    </row>
    <row r="1264" spans="1:223" s="250" customFormat="1" ht="27.6" customHeight="1" x14ac:dyDescent="0.35">
      <c r="A1264" s="241"/>
      <c r="B1264" s="242"/>
      <c r="C1264" s="242"/>
      <c r="D1264" s="242"/>
      <c r="E1264" s="243"/>
      <c r="F1264" s="244"/>
      <c r="G1264" s="245"/>
      <c r="H1264" s="245"/>
      <c r="I1264" s="245"/>
      <c r="J1264" s="242"/>
      <c r="K1264" s="242"/>
      <c r="L1264" s="246"/>
      <c r="M1264" s="246"/>
      <c r="N1264" s="247"/>
      <c r="O1264" s="247"/>
      <c r="P1264" s="248"/>
      <c r="Q1264" s="248"/>
      <c r="R1264" s="295"/>
      <c r="S1264" s="295"/>
      <c r="T1264" s="295"/>
      <c r="V1264" s="251"/>
      <c r="W1264" s="251"/>
      <c r="X1264" s="252"/>
      <c r="Y1264" s="253"/>
      <c r="Z1264" s="254"/>
      <c r="AA1264" s="254"/>
      <c r="AB1264" s="255"/>
      <c r="AC1264" s="255"/>
      <c r="AD1264" s="241"/>
      <c r="AE1264" s="241"/>
      <c r="AF1264" s="241"/>
      <c r="AG1264" s="241"/>
      <c r="AH1264" s="241"/>
      <c r="AI1264" s="241"/>
      <c r="AJ1264" s="241"/>
      <c r="AK1264" s="241"/>
      <c r="AL1264" s="241"/>
      <c r="AM1264" s="241"/>
      <c r="AN1264" s="241"/>
      <c r="AO1264" s="241"/>
      <c r="AP1264" s="241"/>
      <c r="AQ1264" s="241"/>
      <c r="AR1264" s="241"/>
      <c r="AS1264" s="241"/>
      <c r="AT1264" s="241"/>
      <c r="AU1264" s="241"/>
      <c r="AV1264" s="241"/>
      <c r="AW1264" s="241"/>
      <c r="AX1264" s="241"/>
      <c r="AY1264" s="241"/>
      <c r="AZ1264" s="241"/>
      <c r="BA1264" s="241"/>
      <c r="BB1264" s="241"/>
      <c r="BC1264" s="241"/>
      <c r="BD1264" s="241"/>
      <c r="BE1264" s="241"/>
      <c r="BF1264" s="241"/>
      <c r="BG1264" s="241"/>
      <c r="BH1264" s="241"/>
      <c r="BI1264" s="241"/>
      <c r="BJ1264" s="241"/>
      <c r="BK1264" s="241"/>
      <c r="BL1264" s="241"/>
      <c r="BM1264" s="241"/>
      <c r="BN1264" s="241"/>
      <c r="BO1264" s="241"/>
      <c r="BP1264" s="241"/>
      <c r="BQ1264" s="241"/>
      <c r="BR1264" s="241"/>
      <c r="BS1264" s="241"/>
      <c r="BT1264" s="241"/>
      <c r="BU1264" s="241"/>
      <c r="BV1264" s="241"/>
      <c r="BW1264" s="241"/>
      <c r="BX1264" s="241"/>
      <c r="BY1264" s="241"/>
      <c r="BZ1264" s="241"/>
      <c r="CA1264" s="241"/>
      <c r="CB1264" s="241"/>
      <c r="CC1264" s="241"/>
      <c r="CD1264" s="241"/>
      <c r="CE1264" s="241"/>
      <c r="CF1264" s="241"/>
      <c r="CG1264" s="241"/>
      <c r="CH1264" s="241"/>
      <c r="CI1264" s="241"/>
      <c r="CJ1264" s="241"/>
      <c r="CK1264" s="241"/>
      <c r="CL1264" s="241"/>
      <c r="CM1264" s="241"/>
      <c r="CN1264" s="241"/>
      <c r="CO1264" s="241"/>
      <c r="CP1264" s="241"/>
      <c r="CQ1264" s="241"/>
      <c r="CR1264" s="241"/>
      <c r="CS1264" s="241"/>
      <c r="CT1264" s="241"/>
      <c r="CU1264" s="241"/>
      <c r="CV1264" s="241"/>
      <c r="CW1264" s="241"/>
      <c r="CX1264" s="241"/>
      <c r="CY1264" s="241"/>
      <c r="CZ1264" s="241"/>
      <c r="DA1264" s="241"/>
      <c r="DB1264" s="241"/>
      <c r="DC1264" s="241"/>
      <c r="DD1264" s="241"/>
      <c r="DE1264" s="241"/>
      <c r="DF1264" s="241"/>
      <c r="DG1264" s="241"/>
      <c r="DH1264" s="241"/>
      <c r="DI1264" s="241"/>
      <c r="DJ1264" s="241"/>
      <c r="DK1264" s="241"/>
      <c r="DL1264" s="241"/>
      <c r="DM1264" s="241"/>
      <c r="DN1264" s="241"/>
      <c r="DO1264" s="241"/>
      <c r="DP1264" s="241"/>
      <c r="DQ1264" s="241"/>
      <c r="DR1264" s="241"/>
      <c r="DS1264" s="241"/>
      <c r="DT1264" s="241"/>
      <c r="DU1264" s="241"/>
      <c r="DV1264" s="241"/>
      <c r="DW1264" s="241"/>
      <c r="DX1264" s="241"/>
      <c r="DY1264" s="241"/>
      <c r="DZ1264" s="241"/>
      <c r="EA1264" s="241"/>
      <c r="EB1264" s="241"/>
      <c r="EC1264" s="241"/>
      <c r="ED1264" s="241"/>
      <c r="EE1264" s="241"/>
      <c r="EF1264" s="241"/>
      <c r="EG1264" s="241"/>
      <c r="EH1264" s="241"/>
      <c r="EI1264" s="241"/>
      <c r="EJ1264" s="241"/>
      <c r="EK1264" s="241"/>
      <c r="EL1264" s="241"/>
      <c r="EM1264" s="241"/>
      <c r="EN1264" s="241"/>
      <c r="EO1264" s="241"/>
      <c r="EP1264" s="241"/>
      <c r="EQ1264" s="241"/>
      <c r="ER1264" s="241"/>
      <c r="ES1264" s="241"/>
      <c r="ET1264" s="241"/>
      <c r="EU1264" s="241"/>
      <c r="EV1264" s="241"/>
      <c r="EW1264" s="241"/>
      <c r="EX1264" s="241"/>
      <c r="EY1264" s="241"/>
      <c r="EZ1264" s="241"/>
      <c r="FA1264" s="241"/>
      <c r="FB1264" s="241"/>
      <c r="FC1264" s="241"/>
      <c r="FD1264" s="241"/>
      <c r="FE1264" s="241"/>
      <c r="FF1264" s="241"/>
      <c r="FG1264" s="241"/>
      <c r="FH1264" s="241"/>
      <c r="FI1264" s="241"/>
      <c r="FJ1264" s="241"/>
      <c r="FK1264" s="241"/>
      <c r="FL1264" s="241"/>
      <c r="FM1264" s="241"/>
      <c r="FN1264" s="241"/>
      <c r="FO1264" s="241"/>
      <c r="FP1264" s="241"/>
      <c r="FQ1264" s="241"/>
      <c r="FR1264" s="241"/>
      <c r="FS1264" s="241"/>
      <c r="FT1264" s="241"/>
      <c r="FU1264" s="241"/>
      <c r="FV1264" s="241"/>
      <c r="FW1264" s="241"/>
      <c r="FX1264" s="241"/>
      <c r="FY1264" s="241"/>
      <c r="FZ1264" s="241"/>
      <c r="GA1264" s="241"/>
      <c r="GB1264" s="241"/>
      <c r="GC1264" s="241"/>
      <c r="GD1264" s="241"/>
      <c r="GE1264" s="241"/>
      <c r="GF1264" s="241"/>
      <c r="GG1264" s="241"/>
      <c r="GH1264" s="241"/>
      <c r="GI1264" s="241"/>
      <c r="GJ1264" s="241"/>
      <c r="GK1264" s="241"/>
      <c r="GL1264" s="241"/>
      <c r="GM1264" s="241"/>
      <c r="GN1264" s="241"/>
      <c r="GO1264" s="241"/>
      <c r="GP1264" s="241"/>
      <c r="GQ1264" s="241"/>
      <c r="GR1264" s="241"/>
      <c r="GS1264" s="241"/>
      <c r="GT1264" s="241"/>
      <c r="GU1264" s="241"/>
      <c r="GV1264" s="241"/>
      <c r="GW1264" s="241"/>
      <c r="GX1264" s="241"/>
      <c r="GY1264" s="241"/>
      <c r="GZ1264" s="241"/>
      <c r="HA1264" s="241"/>
      <c r="HB1264" s="241"/>
      <c r="HC1264" s="241"/>
      <c r="HD1264" s="241"/>
      <c r="HE1264" s="241"/>
      <c r="HF1264" s="241"/>
      <c r="HG1264" s="241"/>
      <c r="HH1264" s="241"/>
      <c r="HI1264" s="241"/>
      <c r="HJ1264" s="241"/>
      <c r="HK1264" s="241"/>
      <c r="HL1264" s="241"/>
      <c r="HM1264" s="241"/>
      <c r="HN1264" s="241"/>
      <c r="HO1264" s="241"/>
    </row>
    <row r="1265" spans="1:223" s="250" customFormat="1" ht="27.6" customHeight="1" x14ac:dyDescent="0.35">
      <c r="A1265" s="241"/>
      <c r="B1265" s="242"/>
      <c r="C1265" s="242"/>
      <c r="D1265" s="242"/>
      <c r="E1265" s="243"/>
      <c r="F1265" s="244"/>
      <c r="G1265" s="245"/>
      <c r="H1265" s="245"/>
      <c r="I1265" s="245"/>
      <c r="J1265" s="242"/>
      <c r="K1265" s="242"/>
      <c r="L1265" s="246"/>
      <c r="M1265" s="246"/>
      <c r="N1265" s="247"/>
      <c r="O1265" s="247"/>
      <c r="P1265" s="248"/>
      <c r="Q1265" s="248"/>
      <c r="R1265" s="295"/>
      <c r="S1265" s="295"/>
      <c r="T1265" s="295"/>
      <c r="V1265" s="251"/>
      <c r="W1265" s="251"/>
      <c r="X1265" s="252"/>
      <c r="Y1265" s="253"/>
      <c r="Z1265" s="254"/>
      <c r="AA1265" s="254"/>
      <c r="AB1265" s="255"/>
      <c r="AC1265" s="255"/>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c r="AX1265" s="241"/>
      <c r="AY1265" s="241"/>
      <c r="AZ1265" s="241"/>
      <c r="BA1265" s="241"/>
      <c r="BB1265" s="241"/>
      <c r="BC1265" s="241"/>
      <c r="BD1265" s="241"/>
      <c r="BE1265" s="241"/>
      <c r="BF1265" s="241"/>
      <c r="BG1265" s="241"/>
      <c r="BH1265" s="241"/>
      <c r="BI1265" s="241"/>
      <c r="BJ1265" s="241"/>
      <c r="BK1265" s="241"/>
      <c r="BL1265" s="241"/>
      <c r="BM1265" s="241"/>
      <c r="BN1265" s="241"/>
      <c r="BO1265" s="241"/>
      <c r="BP1265" s="241"/>
      <c r="BQ1265" s="241"/>
      <c r="BR1265" s="241"/>
      <c r="BS1265" s="241"/>
      <c r="BT1265" s="241"/>
      <c r="BU1265" s="241"/>
      <c r="BV1265" s="241"/>
      <c r="BW1265" s="241"/>
      <c r="BX1265" s="241"/>
      <c r="BY1265" s="241"/>
      <c r="BZ1265" s="241"/>
      <c r="CA1265" s="241"/>
      <c r="CB1265" s="241"/>
      <c r="CC1265" s="241"/>
      <c r="CD1265" s="241"/>
      <c r="CE1265" s="241"/>
      <c r="CF1265" s="241"/>
      <c r="CG1265" s="241"/>
      <c r="CH1265" s="241"/>
      <c r="CI1265" s="241"/>
      <c r="CJ1265" s="241"/>
      <c r="CK1265" s="241"/>
      <c r="CL1265" s="241"/>
      <c r="CM1265" s="241"/>
      <c r="CN1265" s="241"/>
      <c r="CO1265" s="241"/>
      <c r="CP1265" s="241"/>
      <c r="CQ1265" s="241"/>
      <c r="CR1265" s="241"/>
      <c r="CS1265" s="241"/>
      <c r="CT1265" s="241"/>
      <c r="CU1265" s="241"/>
      <c r="CV1265" s="241"/>
      <c r="CW1265" s="241"/>
      <c r="CX1265" s="241"/>
      <c r="CY1265" s="241"/>
      <c r="CZ1265" s="241"/>
      <c r="DA1265" s="241"/>
      <c r="DB1265" s="241"/>
      <c r="DC1265" s="241"/>
      <c r="DD1265" s="241"/>
      <c r="DE1265" s="241"/>
      <c r="DF1265" s="241"/>
      <c r="DG1265" s="241"/>
      <c r="DH1265" s="241"/>
      <c r="DI1265" s="241"/>
      <c r="DJ1265" s="241"/>
      <c r="DK1265" s="241"/>
      <c r="DL1265" s="241"/>
      <c r="DM1265" s="241"/>
      <c r="DN1265" s="241"/>
      <c r="DO1265" s="241"/>
      <c r="DP1265" s="241"/>
      <c r="DQ1265" s="241"/>
      <c r="DR1265" s="241"/>
      <c r="DS1265" s="241"/>
      <c r="DT1265" s="241"/>
      <c r="DU1265" s="241"/>
      <c r="DV1265" s="241"/>
      <c r="DW1265" s="241"/>
      <c r="DX1265" s="241"/>
      <c r="DY1265" s="241"/>
      <c r="DZ1265" s="241"/>
      <c r="EA1265" s="241"/>
      <c r="EB1265" s="241"/>
      <c r="EC1265" s="241"/>
      <c r="ED1265" s="241"/>
      <c r="EE1265" s="241"/>
      <c r="EF1265" s="241"/>
      <c r="EG1265" s="241"/>
      <c r="EH1265" s="241"/>
      <c r="EI1265" s="241"/>
      <c r="EJ1265" s="241"/>
      <c r="EK1265" s="241"/>
      <c r="EL1265" s="241"/>
      <c r="EM1265" s="241"/>
      <c r="EN1265" s="241"/>
      <c r="EO1265" s="241"/>
      <c r="EP1265" s="241"/>
      <c r="EQ1265" s="241"/>
      <c r="ER1265" s="241"/>
      <c r="ES1265" s="241"/>
      <c r="ET1265" s="241"/>
      <c r="EU1265" s="241"/>
      <c r="EV1265" s="241"/>
      <c r="EW1265" s="241"/>
      <c r="EX1265" s="241"/>
      <c r="EY1265" s="241"/>
      <c r="EZ1265" s="241"/>
      <c r="FA1265" s="241"/>
      <c r="FB1265" s="241"/>
      <c r="FC1265" s="241"/>
      <c r="FD1265" s="241"/>
      <c r="FE1265" s="241"/>
      <c r="FF1265" s="241"/>
      <c r="FG1265" s="241"/>
      <c r="FH1265" s="241"/>
      <c r="FI1265" s="241"/>
      <c r="FJ1265" s="241"/>
      <c r="FK1265" s="241"/>
      <c r="FL1265" s="241"/>
      <c r="FM1265" s="241"/>
      <c r="FN1265" s="241"/>
      <c r="FO1265" s="241"/>
      <c r="FP1265" s="241"/>
      <c r="FQ1265" s="241"/>
      <c r="FR1265" s="241"/>
      <c r="FS1265" s="241"/>
      <c r="FT1265" s="241"/>
      <c r="FU1265" s="241"/>
      <c r="FV1265" s="241"/>
      <c r="FW1265" s="241"/>
      <c r="FX1265" s="241"/>
      <c r="FY1265" s="241"/>
      <c r="FZ1265" s="241"/>
      <c r="GA1265" s="241"/>
      <c r="GB1265" s="241"/>
      <c r="GC1265" s="241"/>
      <c r="GD1265" s="241"/>
      <c r="GE1265" s="241"/>
      <c r="GF1265" s="241"/>
      <c r="GG1265" s="241"/>
      <c r="GH1265" s="241"/>
      <c r="GI1265" s="241"/>
      <c r="GJ1265" s="241"/>
      <c r="GK1265" s="241"/>
      <c r="GL1265" s="241"/>
      <c r="GM1265" s="241"/>
      <c r="GN1265" s="241"/>
      <c r="GO1265" s="241"/>
      <c r="GP1265" s="241"/>
      <c r="GQ1265" s="241"/>
      <c r="GR1265" s="241"/>
      <c r="GS1265" s="241"/>
      <c r="GT1265" s="241"/>
      <c r="GU1265" s="241"/>
      <c r="GV1265" s="241"/>
      <c r="GW1265" s="241"/>
      <c r="GX1265" s="241"/>
      <c r="GY1265" s="241"/>
      <c r="GZ1265" s="241"/>
      <c r="HA1265" s="241"/>
      <c r="HB1265" s="241"/>
      <c r="HC1265" s="241"/>
      <c r="HD1265" s="241"/>
      <c r="HE1265" s="241"/>
      <c r="HF1265" s="241"/>
      <c r="HG1265" s="241"/>
      <c r="HH1265" s="241"/>
      <c r="HI1265" s="241"/>
      <c r="HJ1265" s="241"/>
      <c r="HK1265" s="241"/>
      <c r="HL1265" s="241"/>
      <c r="HM1265" s="241"/>
      <c r="HN1265" s="241"/>
      <c r="HO1265" s="241"/>
    </row>
    <row r="1266" spans="1:223" s="250" customFormat="1" ht="27.6" customHeight="1" x14ac:dyDescent="0.35">
      <c r="A1266" s="241"/>
      <c r="B1266" s="242"/>
      <c r="C1266" s="242"/>
      <c r="D1266" s="242"/>
      <c r="E1266" s="243"/>
      <c r="F1266" s="244"/>
      <c r="G1266" s="245"/>
      <c r="H1266" s="245"/>
      <c r="I1266" s="245"/>
      <c r="J1266" s="242"/>
      <c r="K1266" s="242"/>
      <c r="L1266" s="246"/>
      <c r="M1266" s="246"/>
      <c r="N1266" s="247"/>
      <c r="O1266" s="247"/>
      <c r="P1266" s="248"/>
      <c r="Q1266" s="248"/>
      <c r="R1266" s="295"/>
      <c r="S1266" s="295"/>
      <c r="T1266" s="295"/>
      <c r="V1266" s="251"/>
      <c r="W1266" s="251"/>
      <c r="X1266" s="252"/>
      <c r="Y1266" s="253"/>
      <c r="Z1266" s="254"/>
      <c r="AA1266" s="254"/>
      <c r="AB1266" s="255"/>
      <c r="AC1266" s="255"/>
      <c r="AD1266" s="241"/>
      <c r="AE1266" s="241"/>
      <c r="AF1266" s="241"/>
      <c r="AG1266" s="241"/>
      <c r="AH1266" s="241"/>
      <c r="AI1266" s="241"/>
      <c r="AJ1266" s="241"/>
      <c r="AK1266" s="241"/>
      <c r="AL1266" s="241"/>
      <c r="AM1266" s="241"/>
      <c r="AN1266" s="241"/>
      <c r="AO1266" s="241"/>
      <c r="AP1266" s="241"/>
      <c r="AQ1266" s="241"/>
      <c r="AR1266" s="241"/>
      <c r="AS1266" s="241"/>
      <c r="AT1266" s="241"/>
      <c r="AU1266" s="241"/>
      <c r="AV1266" s="241"/>
      <c r="AW1266" s="241"/>
      <c r="AX1266" s="241"/>
      <c r="AY1266" s="241"/>
      <c r="AZ1266" s="241"/>
      <c r="BA1266" s="241"/>
      <c r="BB1266" s="241"/>
      <c r="BC1266" s="241"/>
      <c r="BD1266" s="241"/>
      <c r="BE1266" s="241"/>
      <c r="BF1266" s="241"/>
      <c r="BG1266" s="241"/>
      <c r="BH1266" s="241"/>
      <c r="BI1266" s="241"/>
      <c r="BJ1266" s="241"/>
      <c r="BK1266" s="241"/>
      <c r="BL1266" s="241"/>
      <c r="BM1266" s="241"/>
      <c r="BN1266" s="241"/>
      <c r="BO1266" s="241"/>
      <c r="BP1266" s="241"/>
      <c r="BQ1266" s="241"/>
      <c r="BR1266" s="241"/>
      <c r="BS1266" s="241"/>
      <c r="BT1266" s="241"/>
      <c r="BU1266" s="241"/>
      <c r="BV1266" s="241"/>
      <c r="BW1266" s="241"/>
      <c r="BX1266" s="241"/>
      <c r="BY1266" s="241"/>
      <c r="BZ1266" s="241"/>
      <c r="CA1266" s="241"/>
      <c r="CB1266" s="241"/>
      <c r="CC1266" s="241"/>
      <c r="CD1266" s="241"/>
      <c r="CE1266" s="241"/>
      <c r="CF1266" s="241"/>
      <c r="CG1266" s="241"/>
      <c r="CH1266" s="241"/>
      <c r="CI1266" s="241"/>
      <c r="CJ1266" s="241"/>
      <c r="CK1266" s="241"/>
      <c r="CL1266" s="241"/>
      <c r="CM1266" s="241"/>
      <c r="CN1266" s="241"/>
      <c r="CO1266" s="241"/>
      <c r="CP1266" s="241"/>
      <c r="CQ1266" s="241"/>
      <c r="CR1266" s="241"/>
      <c r="CS1266" s="241"/>
      <c r="CT1266" s="241"/>
      <c r="CU1266" s="241"/>
      <c r="CV1266" s="241"/>
      <c r="CW1266" s="241"/>
      <c r="CX1266" s="241"/>
      <c r="CY1266" s="241"/>
      <c r="CZ1266" s="241"/>
      <c r="DA1266" s="241"/>
      <c r="DB1266" s="241"/>
      <c r="DC1266" s="241"/>
      <c r="DD1266" s="241"/>
      <c r="DE1266" s="241"/>
      <c r="DF1266" s="241"/>
      <c r="DG1266" s="241"/>
      <c r="DH1266" s="241"/>
      <c r="DI1266" s="241"/>
      <c r="DJ1266" s="241"/>
      <c r="DK1266" s="241"/>
      <c r="DL1266" s="241"/>
      <c r="DM1266" s="241"/>
      <c r="DN1266" s="241"/>
      <c r="DO1266" s="241"/>
      <c r="DP1266" s="241"/>
      <c r="DQ1266" s="241"/>
      <c r="DR1266" s="241"/>
      <c r="DS1266" s="241"/>
      <c r="DT1266" s="241"/>
      <c r="DU1266" s="241"/>
      <c r="DV1266" s="241"/>
      <c r="DW1266" s="241"/>
      <c r="DX1266" s="241"/>
      <c r="DY1266" s="241"/>
      <c r="DZ1266" s="241"/>
      <c r="EA1266" s="241"/>
      <c r="EB1266" s="241"/>
      <c r="EC1266" s="241"/>
      <c r="ED1266" s="241"/>
      <c r="EE1266" s="241"/>
      <c r="EF1266" s="241"/>
      <c r="EG1266" s="241"/>
      <c r="EH1266" s="241"/>
      <c r="EI1266" s="241"/>
      <c r="EJ1266" s="241"/>
      <c r="EK1266" s="241"/>
      <c r="EL1266" s="241"/>
      <c r="EM1266" s="241"/>
      <c r="EN1266" s="241"/>
      <c r="EO1266" s="241"/>
      <c r="EP1266" s="241"/>
      <c r="EQ1266" s="241"/>
      <c r="ER1266" s="241"/>
      <c r="ES1266" s="241"/>
      <c r="ET1266" s="241"/>
      <c r="EU1266" s="241"/>
      <c r="EV1266" s="241"/>
      <c r="EW1266" s="241"/>
      <c r="EX1266" s="241"/>
      <c r="EY1266" s="241"/>
      <c r="EZ1266" s="241"/>
      <c r="FA1266" s="241"/>
      <c r="FB1266" s="241"/>
      <c r="FC1266" s="241"/>
      <c r="FD1266" s="241"/>
      <c r="FE1266" s="241"/>
      <c r="FF1266" s="241"/>
      <c r="FG1266" s="241"/>
      <c r="FH1266" s="241"/>
      <c r="FI1266" s="241"/>
      <c r="FJ1266" s="241"/>
      <c r="FK1266" s="241"/>
      <c r="FL1266" s="241"/>
      <c r="FM1266" s="241"/>
      <c r="FN1266" s="241"/>
      <c r="FO1266" s="241"/>
      <c r="FP1266" s="241"/>
      <c r="FQ1266" s="241"/>
      <c r="FR1266" s="241"/>
      <c r="FS1266" s="241"/>
      <c r="FT1266" s="241"/>
      <c r="FU1266" s="241"/>
      <c r="FV1266" s="241"/>
      <c r="FW1266" s="241"/>
      <c r="FX1266" s="241"/>
      <c r="FY1266" s="241"/>
      <c r="FZ1266" s="241"/>
      <c r="GA1266" s="241"/>
      <c r="GB1266" s="241"/>
      <c r="GC1266" s="241"/>
      <c r="GD1266" s="241"/>
      <c r="GE1266" s="241"/>
      <c r="GF1266" s="241"/>
      <c r="GG1266" s="241"/>
      <c r="GH1266" s="241"/>
      <c r="GI1266" s="241"/>
      <c r="GJ1266" s="241"/>
      <c r="GK1266" s="241"/>
      <c r="GL1266" s="241"/>
      <c r="GM1266" s="241"/>
      <c r="GN1266" s="241"/>
      <c r="GO1266" s="241"/>
      <c r="GP1266" s="241"/>
      <c r="GQ1266" s="241"/>
      <c r="GR1266" s="241"/>
      <c r="GS1266" s="241"/>
      <c r="GT1266" s="241"/>
      <c r="GU1266" s="241"/>
      <c r="GV1266" s="241"/>
      <c r="GW1266" s="241"/>
      <c r="GX1266" s="241"/>
      <c r="GY1266" s="241"/>
      <c r="GZ1266" s="241"/>
      <c r="HA1266" s="241"/>
      <c r="HB1266" s="241"/>
      <c r="HC1266" s="241"/>
      <c r="HD1266" s="241"/>
      <c r="HE1266" s="241"/>
      <c r="HF1266" s="241"/>
      <c r="HG1266" s="241"/>
      <c r="HH1266" s="241"/>
      <c r="HI1266" s="241"/>
      <c r="HJ1266" s="241"/>
      <c r="HK1266" s="241"/>
      <c r="HL1266" s="241"/>
      <c r="HM1266" s="241"/>
      <c r="HN1266" s="241"/>
      <c r="HO1266" s="241"/>
    </row>
    <row r="1267" spans="1:223" s="250" customFormat="1" ht="27.6" customHeight="1" x14ac:dyDescent="0.35">
      <c r="A1267" s="241"/>
      <c r="B1267" s="242"/>
      <c r="C1267" s="242"/>
      <c r="D1267" s="242"/>
      <c r="E1267" s="243"/>
      <c r="F1267" s="244"/>
      <c r="G1267" s="245"/>
      <c r="H1267" s="245"/>
      <c r="I1267" s="245"/>
      <c r="J1267" s="242"/>
      <c r="K1267" s="242"/>
      <c r="L1267" s="246"/>
      <c r="M1267" s="246"/>
      <c r="N1267" s="247"/>
      <c r="O1267" s="247"/>
      <c r="P1267" s="248"/>
      <c r="Q1267" s="248"/>
      <c r="R1267" s="295"/>
      <c r="S1267" s="295"/>
      <c r="T1267" s="295"/>
      <c r="V1267" s="251"/>
      <c r="W1267" s="251"/>
      <c r="X1267" s="252"/>
      <c r="Y1267" s="253"/>
      <c r="Z1267" s="254"/>
      <c r="AA1267" s="254"/>
      <c r="AB1267" s="255"/>
      <c r="AC1267" s="255"/>
      <c r="AD1267" s="241"/>
      <c r="AE1267" s="241"/>
      <c r="AF1267" s="241"/>
      <c r="AG1267" s="241"/>
      <c r="AH1267" s="241"/>
      <c r="AI1267" s="241"/>
      <c r="AJ1267" s="241"/>
      <c r="AK1267" s="241"/>
      <c r="AL1267" s="241"/>
      <c r="AM1267" s="241"/>
      <c r="AN1267" s="241"/>
      <c r="AO1267" s="241"/>
      <c r="AP1267" s="241"/>
      <c r="AQ1267" s="241"/>
      <c r="AR1267" s="241"/>
      <c r="AS1267" s="241"/>
      <c r="AT1267" s="241"/>
      <c r="AU1267" s="241"/>
      <c r="AV1267" s="241"/>
      <c r="AW1267" s="241"/>
      <c r="AX1267" s="241"/>
      <c r="AY1267" s="241"/>
      <c r="AZ1267" s="241"/>
      <c r="BA1267" s="241"/>
      <c r="BB1267" s="241"/>
      <c r="BC1267" s="241"/>
      <c r="BD1267" s="241"/>
      <c r="BE1267" s="241"/>
      <c r="BF1267" s="241"/>
      <c r="BG1267" s="241"/>
      <c r="BH1267" s="241"/>
      <c r="BI1267" s="241"/>
      <c r="BJ1267" s="241"/>
      <c r="BK1267" s="241"/>
      <c r="BL1267" s="241"/>
      <c r="BM1267" s="241"/>
      <c r="BN1267" s="241"/>
      <c r="BO1267" s="241"/>
      <c r="BP1267" s="241"/>
      <c r="BQ1267" s="241"/>
      <c r="BR1267" s="241"/>
      <c r="BS1267" s="241"/>
      <c r="BT1267" s="241"/>
      <c r="BU1267" s="241"/>
      <c r="BV1267" s="241"/>
      <c r="BW1267" s="241"/>
      <c r="BX1267" s="241"/>
      <c r="BY1267" s="241"/>
      <c r="BZ1267" s="241"/>
      <c r="CA1267" s="241"/>
      <c r="CB1267" s="241"/>
      <c r="CC1267" s="241"/>
      <c r="CD1267" s="241"/>
      <c r="CE1267" s="241"/>
      <c r="CF1267" s="241"/>
      <c r="CG1267" s="241"/>
      <c r="CH1267" s="241"/>
      <c r="CI1267" s="241"/>
      <c r="CJ1267" s="241"/>
      <c r="CK1267" s="241"/>
      <c r="CL1267" s="241"/>
      <c r="CM1267" s="241"/>
      <c r="CN1267" s="241"/>
      <c r="CO1267" s="241"/>
      <c r="CP1267" s="241"/>
      <c r="CQ1267" s="241"/>
      <c r="CR1267" s="241"/>
      <c r="CS1267" s="241"/>
      <c r="CT1267" s="241"/>
      <c r="CU1267" s="241"/>
      <c r="CV1267" s="241"/>
      <c r="CW1267" s="241"/>
      <c r="CX1267" s="241"/>
      <c r="CY1267" s="241"/>
      <c r="CZ1267" s="241"/>
      <c r="DA1267" s="241"/>
      <c r="DB1267" s="241"/>
      <c r="DC1267" s="241"/>
      <c r="DD1267" s="241"/>
      <c r="DE1267" s="241"/>
      <c r="DF1267" s="241"/>
      <c r="DG1267" s="241"/>
      <c r="DH1267" s="241"/>
      <c r="DI1267" s="241"/>
      <c r="DJ1267" s="241"/>
      <c r="DK1267" s="241"/>
      <c r="DL1267" s="241"/>
      <c r="DM1267" s="241"/>
      <c r="DN1267" s="241"/>
      <c r="DO1267" s="241"/>
      <c r="DP1267" s="241"/>
      <c r="DQ1267" s="241"/>
      <c r="DR1267" s="241"/>
      <c r="DS1267" s="241"/>
      <c r="DT1267" s="241"/>
      <c r="DU1267" s="241"/>
      <c r="DV1267" s="241"/>
      <c r="DW1267" s="241"/>
      <c r="DX1267" s="241"/>
      <c r="DY1267" s="241"/>
      <c r="DZ1267" s="241"/>
      <c r="EA1267" s="241"/>
      <c r="EB1267" s="241"/>
      <c r="EC1267" s="241"/>
      <c r="ED1267" s="241"/>
      <c r="EE1267" s="241"/>
      <c r="EF1267" s="241"/>
      <c r="EG1267" s="241"/>
      <c r="EH1267" s="241"/>
      <c r="EI1267" s="241"/>
      <c r="EJ1267" s="241"/>
      <c r="EK1267" s="241"/>
      <c r="EL1267" s="241"/>
      <c r="EM1267" s="241"/>
      <c r="EN1267" s="241"/>
      <c r="EO1267" s="241"/>
      <c r="EP1267" s="241"/>
      <c r="EQ1267" s="241"/>
      <c r="ER1267" s="241"/>
      <c r="ES1267" s="241"/>
      <c r="ET1267" s="241"/>
      <c r="EU1267" s="241"/>
      <c r="EV1267" s="241"/>
      <c r="EW1267" s="241"/>
      <c r="EX1267" s="241"/>
      <c r="EY1267" s="241"/>
      <c r="EZ1267" s="241"/>
      <c r="FA1267" s="241"/>
      <c r="FB1267" s="241"/>
      <c r="FC1267" s="241"/>
      <c r="FD1267" s="241"/>
      <c r="FE1267" s="241"/>
      <c r="FF1267" s="241"/>
      <c r="FG1267" s="241"/>
      <c r="FH1267" s="241"/>
      <c r="FI1267" s="241"/>
      <c r="FJ1267" s="241"/>
      <c r="FK1267" s="241"/>
      <c r="FL1267" s="241"/>
      <c r="FM1267" s="241"/>
      <c r="FN1267" s="241"/>
      <c r="FO1267" s="241"/>
      <c r="FP1267" s="241"/>
      <c r="FQ1267" s="241"/>
      <c r="FR1267" s="241"/>
      <c r="FS1267" s="241"/>
      <c r="FT1267" s="241"/>
      <c r="FU1267" s="241"/>
      <c r="FV1267" s="241"/>
      <c r="FW1267" s="241"/>
      <c r="FX1267" s="241"/>
      <c r="FY1267" s="241"/>
      <c r="FZ1267" s="241"/>
      <c r="GA1267" s="241"/>
      <c r="GB1267" s="241"/>
      <c r="GC1267" s="241"/>
      <c r="GD1267" s="241"/>
      <c r="GE1267" s="241"/>
      <c r="GF1267" s="241"/>
      <c r="GG1267" s="241"/>
      <c r="GH1267" s="241"/>
      <c r="GI1267" s="241"/>
      <c r="GJ1267" s="241"/>
      <c r="GK1267" s="241"/>
      <c r="GL1267" s="241"/>
      <c r="GM1267" s="241"/>
      <c r="GN1267" s="241"/>
      <c r="GO1267" s="241"/>
      <c r="GP1267" s="241"/>
      <c r="GQ1267" s="241"/>
      <c r="GR1267" s="241"/>
      <c r="GS1267" s="241"/>
      <c r="GT1267" s="241"/>
      <c r="GU1267" s="241"/>
      <c r="GV1267" s="241"/>
      <c r="GW1267" s="241"/>
      <c r="GX1267" s="241"/>
      <c r="GY1267" s="241"/>
      <c r="GZ1267" s="241"/>
      <c r="HA1267" s="241"/>
      <c r="HB1267" s="241"/>
      <c r="HC1267" s="241"/>
      <c r="HD1267" s="241"/>
      <c r="HE1267" s="241"/>
      <c r="HF1267" s="241"/>
      <c r="HG1267" s="241"/>
      <c r="HH1267" s="241"/>
      <c r="HI1267" s="241"/>
      <c r="HJ1267" s="241"/>
      <c r="HK1267" s="241"/>
      <c r="HL1267" s="241"/>
      <c r="HM1267" s="241"/>
      <c r="HN1267" s="241"/>
      <c r="HO1267" s="241"/>
    </row>
    <row r="1268" spans="1:223" s="250" customFormat="1" ht="27.6" customHeight="1" x14ac:dyDescent="0.35">
      <c r="A1268" s="241"/>
      <c r="B1268" s="242"/>
      <c r="C1268" s="242"/>
      <c r="D1268" s="242"/>
      <c r="E1268" s="243"/>
      <c r="F1268" s="244"/>
      <c r="G1268" s="245"/>
      <c r="H1268" s="245"/>
      <c r="I1268" s="245"/>
      <c r="J1268" s="242"/>
      <c r="K1268" s="242"/>
      <c r="L1268" s="246"/>
      <c r="M1268" s="246"/>
      <c r="N1268" s="247"/>
      <c r="O1268" s="247"/>
      <c r="P1268" s="248"/>
      <c r="Q1268" s="248"/>
      <c r="R1268" s="295"/>
      <c r="S1268" s="295"/>
      <c r="T1268" s="295"/>
      <c r="V1268" s="251"/>
      <c r="W1268" s="251"/>
      <c r="X1268" s="252"/>
      <c r="Y1268" s="253"/>
      <c r="Z1268" s="254"/>
      <c r="AA1268" s="254"/>
      <c r="AB1268" s="255"/>
      <c r="AC1268" s="255"/>
      <c r="AD1268" s="241"/>
      <c r="AE1268" s="241"/>
      <c r="AF1268" s="241"/>
      <c r="AG1268" s="241"/>
      <c r="AH1268" s="241"/>
      <c r="AI1268" s="241"/>
      <c r="AJ1268" s="241"/>
      <c r="AK1268" s="241"/>
      <c r="AL1268" s="241"/>
      <c r="AM1268" s="241"/>
      <c r="AN1268" s="241"/>
      <c r="AO1268" s="241"/>
      <c r="AP1268" s="241"/>
      <c r="AQ1268" s="241"/>
      <c r="AR1268" s="241"/>
      <c r="AS1268" s="241"/>
      <c r="AT1268" s="241"/>
      <c r="AU1268" s="241"/>
      <c r="AV1268" s="241"/>
      <c r="AW1268" s="241"/>
      <c r="AX1268" s="241"/>
      <c r="AY1268" s="241"/>
      <c r="AZ1268" s="241"/>
      <c r="BA1268" s="241"/>
      <c r="BB1268" s="241"/>
      <c r="BC1268" s="241"/>
      <c r="BD1268" s="241"/>
      <c r="BE1268" s="241"/>
      <c r="BF1268" s="241"/>
      <c r="BG1268" s="241"/>
      <c r="BH1268" s="241"/>
      <c r="BI1268" s="241"/>
      <c r="BJ1268" s="241"/>
      <c r="BK1268" s="241"/>
      <c r="BL1268" s="241"/>
      <c r="BM1268" s="241"/>
      <c r="BN1268" s="241"/>
      <c r="BO1268" s="241"/>
      <c r="BP1268" s="241"/>
      <c r="BQ1268" s="241"/>
      <c r="BR1268" s="241"/>
      <c r="BS1268" s="241"/>
      <c r="BT1268" s="241"/>
      <c r="BU1268" s="241"/>
      <c r="BV1268" s="241"/>
      <c r="BW1268" s="241"/>
      <c r="BX1268" s="241"/>
      <c r="BY1268" s="241"/>
      <c r="BZ1268" s="241"/>
      <c r="CA1268" s="241"/>
      <c r="CB1268" s="241"/>
      <c r="CC1268" s="241"/>
      <c r="CD1268" s="241"/>
      <c r="CE1268" s="241"/>
      <c r="CF1268" s="241"/>
      <c r="CG1268" s="241"/>
      <c r="CH1268" s="241"/>
      <c r="CI1268" s="241"/>
      <c r="CJ1268" s="241"/>
      <c r="CK1268" s="241"/>
      <c r="CL1268" s="241"/>
      <c r="CM1268" s="241"/>
      <c r="CN1268" s="241"/>
      <c r="CO1268" s="241"/>
      <c r="CP1268" s="241"/>
      <c r="CQ1268" s="241"/>
      <c r="CR1268" s="241"/>
      <c r="CS1268" s="241"/>
      <c r="CT1268" s="241"/>
      <c r="CU1268" s="241"/>
      <c r="CV1268" s="241"/>
      <c r="CW1268" s="241"/>
      <c r="CX1268" s="241"/>
      <c r="CY1268" s="241"/>
      <c r="CZ1268" s="241"/>
      <c r="DA1268" s="241"/>
      <c r="DB1268" s="241"/>
      <c r="DC1268" s="241"/>
      <c r="DD1268" s="241"/>
      <c r="DE1268" s="241"/>
      <c r="DF1268" s="241"/>
      <c r="DG1268" s="241"/>
      <c r="DH1268" s="241"/>
      <c r="DI1268" s="241"/>
      <c r="DJ1268" s="241"/>
      <c r="DK1268" s="241"/>
      <c r="DL1268" s="241"/>
      <c r="DM1268" s="241"/>
      <c r="DN1268" s="241"/>
      <c r="DO1268" s="241"/>
      <c r="DP1268" s="241"/>
      <c r="DQ1268" s="241"/>
      <c r="DR1268" s="241"/>
      <c r="DS1268" s="241"/>
      <c r="DT1268" s="241"/>
      <c r="DU1268" s="241"/>
      <c r="DV1268" s="241"/>
      <c r="DW1268" s="241"/>
      <c r="DX1268" s="241"/>
      <c r="DY1268" s="241"/>
      <c r="DZ1268" s="241"/>
      <c r="EA1268" s="241"/>
      <c r="EB1268" s="241"/>
      <c r="EC1268" s="241"/>
      <c r="ED1268" s="241"/>
      <c r="EE1268" s="241"/>
      <c r="EF1268" s="241"/>
      <c r="EG1268" s="241"/>
      <c r="EH1268" s="241"/>
      <c r="EI1268" s="241"/>
      <c r="EJ1268" s="241"/>
      <c r="EK1268" s="241"/>
      <c r="EL1268" s="241"/>
      <c r="EM1268" s="241"/>
      <c r="EN1268" s="241"/>
      <c r="EO1268" s="241"/>
      <c r="EP1268" s="241"/>
      <c r="EQ1268" s="241"/>
      <c r="ER1268" s="241"/>
      <c r="ES1268" s="241"/>
      <c r="ET1268" s="241"/>
      <c r="EU1268" s="241"/>
      <c r="EV1268" s="241"/>
      <c r="EW1268" s="241"/>
      <c r="EX1268" s="241"/>
      <c r="EY1268" s="241"/>
      <c r="EZ1268" s="241"/>
      <c r="FA1268" s="241"/>
      <c r="FB1268" s="241"/>
      <c r="FC1268" s="241"/>
      <c r="FD1268" s="241"/>
      <c r="FE1268" s="241"/>
      <c r="FF1268" s="241"/>
      <c r="FG1268" s="241"/>
      <c r="FH1268" s="241"/>
      <c r="FI1268" s="241"/>
      <c r="FJ1268" s="241"/>
      <c r="FK1268" s="241"/>
      <c r="FL1268" s="241"/>
      <c r="FM1268" s="241"/>
      <c r="FN1268" s="241"/>
      <c r="FO1268" s="241"/>
      <c r="FP1268" s="241"/>
      <c r="FQ1268" s="241"/>
      <c r="FR1268" s="241"/>
      <c r="FS1268" s="241"/>
      <c r="FT1268" s="241"/>
      <c r="FU1268" s="241"/>
      <c r="FV1268" s="241"/>
      <c r="FW1268" s="241"/>
      <c r="FX1268" s="241"/>
      <c r="FY1268" s="241"/>
      <c r="FZ1268" s="241"/>
      <c r="GA1268" s="241"/>
      <c r="GB1268" s="241"/>
      <c r="GC1268" s="241"/>
      <c r="GD1268" s="241"/>
      <c r="GE1268" s="241"/>
      <c r="GF1268" s="241"/>
      <c r="GG1268" s="241"/>
      <c r="GH1268" s="241"/>
      <c r="GI1268" s="241"/>
      <c r="GJ1268" s="241"/>
      <c r="GK1268" s="241"/>
      <c r="GL1268" s="241"/>
      <c r="GM1268" s="241"/>
      <c r="GN1268" s="241"/>
      <c r="GO1268" s="241"/>
      <c r="GP1268" s="241"/>
      <c r="GQ1268" s="241"/>
      <c r="GR1268" s="241"/>
      <c r="GS1268" s="241"/>
      <c r="GT1268" s="241"/>
      <c r="GU1268" s="241"/>
      <c r="GV1268" s="241"/>
      <c r="GW1268" s="241"/>
      <c r="GX1268" s="241"/>
      <c r="GY1268" s="241"/>
      <c r="GZ1268" s="241"/>
      <c r="HA1268" s="241"/>
      <c r="HB1268" s="241"/>
      <c r="HC1268" s="241"/>
      <c r="HD1268" s="241"/>
      <c r="HE1268" s="241"/>
      <c r="HF1268" s="241"/>
      <c r="HG1268" s="241"/>
      <c r="HH1268" s="241"/>
      <c r="HI1268" s="241"/>
      <c r="HJ1268" s="241"/>
      <c r="HK1268" s="241"/>
      <c r="HL1268" s="241"/>
      <c r="HM1268" s="241"/>
      <c r="HN1268" s="241"/>
      <c r="HO1268" s="241"/>
    </row>
    <row r="1269" spans="1:223" s="250" customFormat="1" ht="27.6" customHeight="1" x14ac:dyDescent="0.35">
      <c r="A1269" s="241"/>
      <c r="B1269" s="242"/>
      <c r="C1269" s="242"/>
      <c r="D1269" s="242"/>
      <c r="E1269" s="243"/>
      <c r="F1269" s="244"/>
      <c r="G1269" s="245"/>
      <c r="H1269" s="245"/>
      <c r="I1269" s="245"/>
      <c r="J1269" s="242"/>
      <c r="K1269" s="242"/>
      <c r="L1269" s="246"/>
      <c r="M1269" s="246"/>
      <c r="N1269" s="247"/>
      <c r="O1269" s="247"/>
      <c r="P1269" s="248"/>
      <c r="Q1269" s="248"/>
      <c r="R1269" s="295"/>
      <c r="S1269" s="295"/>
      <c r="T1269" s="295"/>
      <c r="V1269" s="251"/>
      <c r="W1269" s="251"/>
      <c r="X1269" s="252"/>
      <c r="Y1269" s="253"/>
      <c r="Z1269" s="254"/>
      <c r="AA1269" s="254"/>
      <c r="AB1269" s="255"/>
      <c r="AC1269" s="255"/>
      <c r="AD1269" s="241"/>
      <c r="AE1269" s="241"/>
      <c r="AF1269" s="241"/>
      <c r="AG1269" s="241"/>
      <c r="AH1269" s="241"/>
      <c r="AI1269" s="241"/>
      <c r="AJ1269" s="241"/>
      <c r="AK1269" s="241"/>
      <c r="AL1269" s="241"/>
      <c r="AM1269" s="241"/>
      <c r="AN1269" s="241"/>
      <c r="AO1269" s="241"/>
      <c r="AP1269" s="241"/>
      <c r="AQ1269" s="241"/>
      <c r="AR1269" s="241"/>
      <c r="AS1269" s="241"/>
      <c r="AT1269" s="241"/>
      <c r="AU1269" s="241"/>
      <c r="AV1269" s="241"/>
      <c r="AW1269" s="241"/>
      <c r="AX1269" s="241"/>
      <c r="AY1269" s="241"/>
      <c r="AZ1269" s="241"/>
      <c r="BA1269" s="241"/>
      <c r="BB1269" s="241"/>
      <c r="BC1269" s="241"/>
      <c r="BD1269" s="241"/>
      <c r="BE1269" s="241"/>
      <c r="BF1269" s="241"/>
      <c r="BG1269" s="241"/>
      <c r="BH1269" s="241"/>
      <c r="BI1269" s="241"/>
      <c r="BJ1269" s="241"/>
      <c r="BK1269" s="241"/>
      <c r="BL1269" s="241"/>
      <c r="BM1269" s="241"/>
      <c r="BN1269" s="241"/>
      <c r="BO1269" s="241"/>
      <c r="BP1269" s="241"/>
      <c r="BQ1269" s="241"/>
      <c r="BR1269" s="241"/>
      <c r="BS1269" s="241"/>
      <c r="BT1269" s="241"/>
      <c r="BU1269" s="241"/>
      <c r="BV1269" s="241"/>
      <c r="BW1269" s="241"/>
      <c r="BX1269" s="241"/>
      <c r="BY1269" s="241"/>
      <c r="BZ1269" s="241"/>
      <c r="CA1269" s="241"/>
      <c r="CB1269" s="241"/>
      <c r="CC1269" s="241"/>
      <c r="CD1269" s="241"/>
      <c r="CE1269" s="241"/>
      <c r="CF1269" s="241"/>
      <c r="CG1269" s="241"/>
      <c r="CH1269" s="241"/>
      <c r="CI1269" s="241"/>
      <c r="CJ1269" s="241"/>
      <c r="CK1269" s="241"/>
      <c r="CL1269" s="241"/>
      <c r="CM1269" s="241"/>
      <c r="CN1269" s="241"/>
      <c r="CO1269" s="241"/>
      <c r="CP1269" s="241"/>
      <c r="CQ1269" s="241"/>
      <c r="CR1269" s="241"/>
      <c r="CS1269" s="241"/>
      <c r="CT1269" s="241"/>
      <c r="CU1269" s="241"/>
      <c r="CV1269" s="241"/>
      <c r="CW1269" s="241"/>
      <c r="CX1269" s="241"/>
      <c r="CY1269" s="241"/>
      <c r="CZ1269" s="241"/>
      <c r="DA1269" s="241"/>
      <c r="DB1269" s="241"/>
      <c r="DC1269" s="241"/>
      <c r="DD1269" s="241"/>
      <c r="DE1269" s="241"/>
      <c r="DF1269" s="241"/>
      <c r="DG1269" s="241"/>
      <c r="DH1269" s="241"/>
      <c r="DI1269" s="241"/>
      <c r="DJ1269" s="241"/>
      <c r="DK1269" s="241"/>
      <c r="DL1269" s="241"/>
      <c r="DM1269" s="241"/>
      <c r="DN1269" s="241"/>
      <c r="DO1269" s="241"/>
      <c r="DP1269" s="241"/>
      <c r="DQ1269" s="241"/>
      <c r="DR1269" s="241"/>
      <c r="DS1269" s="241"/>
      <c r="DT1269" s="241"/>
      <c r="DU1269" s="241"/>
      <c r="DV1269" s="241"/>
      <c r="DW1269" s="241"/>
      <c r="DX1269" s="241"/>
      <c r="DY1269" s="241"/>
      <c r="DZ1269" s="241"/>
      <c r="EA1269" s="241"/>
      <c r="EB1269" s="241"/>
      <c r="EC1269" s="241"/>
      <c r="ED1269" s="241"/>
      <c r="EE1269" s="241"/>
      <c r="EF1269" s="241"/>
      <c r="EG1269" s="241"/>
      <c r="EH1269" s="241"/>
      <c r="EI1269" s="241"/>
      <c r="EJ1269" s="241"/>
      <c r="EK1269" s="241"/>
      <c r="EL1269" s="241"/>
      <c r="EM1269" s="241"/>
      <c r="EN1269" s="241"/>
      <c r="EO1269" s="241"/>
      <c r="EP1269" s="241"/>
      <c r="EQ1269" s="241"/>
      <c r="ER1269" s="241"/>
      <c r="ES1269" s="241"/>
      <c r="ET1269" s="241"/>
      <c r="EU1269" s="241"/>
      <c r="EV1269" s="241"/>
      <c r="EW1269" s="241"/>
      <c r="EX1269" s="241"/>
      <c r="EY1269" s="241"/>
      <c r="EZ1269" s="241"/>
      <c r="FA1269" s="241"/>
      <c r="FB1269" s="241"/>
      <c r="FC1269" s="241"/>
      <c r="FD1269" s="241"/>
      <c r="FE1269" s="241"/>
      <c r="FF1269" s="241"/>
      <c r="FG1269" s="241"/>
      <c r="FH1269" s="241"/>
      <c r="FI1269" s="241"/>
      <c r="FJ1269" s="241"/>
      <c r="FK1269" s="241"/>
      <c r="FL1269" s="241"/>
      <c r="FM1269" s="241"/>
      <c r="FN1269" s="241"/>
      <c r="FO1269" s="241"/>
      <c r="FP1269" s="241"/>
      <c r="FQ1269" s="241"/>
      <c r="FR1269" s="241"/>
      <c r="FS1269" s="241"/>
      <c r="FT1269" s="241"/>
      <c r="FU1269" s="241"/>
      <c r="FV1269" s="241"/>
      <c r="FW1269" s="241"/>
      <c r="FX1269" s="241"/>
      <c r="FY1269" s="241"/>
      <c r="FZ1269" s="241"/>
      <c r="GA1269" s="241"/>
      <c r="GB1269" s="241"/>
      <c r="GC1269" s="241"/>
      <c r="GD1269" s="241"/>
      <c r="GE1269" s="241"/>
      <c r="GF1269" s="241"/>
      <c r="GG1269" s="241"/>
      <c r="GH1269" s="241"/>
      <c r="GI1269" s="241"/>
      <c r="GJ1269" s="241"/>
      <c r="GK1269" s="241"/>
      <c r="GL1269" s="241"/>
      <c r="GM1269" s="241"/>
      <c r="GN1269" s="241"/>
      <c r="GO1269" s="241"/>
      <c r="GP1269" s="241"/>
      <c r="GQ1269" s="241"/>
      <c r="GR1269" s="241"/>
      <c r="GS1269" s="241"/>
      <c r="GT1269" s="241"/>
      <c r="GU1269" s="241"/>
      <c r="GV1269" s="241"/>
      <c r="GW1269" s="241"/>
      <c r="GX1269" s="241"/>
      <c r="GY1269" s="241"/>
      <c r="GZ1269" s="241"/>
      <c r="HA1269" s="241"/>
      <c r="HB1269" s="241"/>
      <c r="HC1269" s="241"/>
      <c r="HD1269" s="241"/>
      <c r="HE1269" s="241"/>
      <c r="HF1269" s="241"/>
      <c r="HG1269" s="241"/>
      <c r="HH1269" s="241"/>
      <c r="HI1269" s="241"/>
      <c r="HJ1269" s="241"/>
      <c r="HK1269" s="241"/>
      <c r="HL1269" s="241"/>
      <c r="HM1269" s="241"/>
      <c r="HN1269" s="241"/>
      <c r="HO1269" s="241"/>
    </row>
    <row r="1270" spans="1:223" s="250" customFormat="1" ht="27.6" customHeight="1" x14ac:dyDescent="0.35">
      <c r="A1270" s="241"/>
      <c r="B1270" s="242"/>
      <c r="C1270" s="242"/>
      <c r="D1270" s="242"/>
      <c r="E1270" s="243"/>
      <c r="F1270" s="244"/>
      <c r="G1270" s="245"/>
      <c r="H1270" s="245"/>
      <c r="I1270" s="245"/>
      <c r="J1270" s="242"/>
      <c r="K1270" s="242"/>
      <c r="L1270" s="246"/>
      <c r="M1270" s="246"/>
      <c r="N1270" s="247"/>
      <c r="O1270" s="247"/>
      <c r="P1270" s="248"/>
      <c r="Q1270" s="248"/>
      <c r="R1270" s="295"/>
      <c r="S1270" s="295"/>
      <c r="T1270" s="295"/>
      <c r="V1270" s="251"/>
      <c r="W1270" s="251"/>
      <c r="X1270" s="252"/>
      <c r="Y1270" s="253"/>
      <c r="Z1270" s="254"/>
      <c r="AA1270" s="254"/>
      <c r="AB1270" s="255"/>
      <c r="AC1270" s="255"/>
      <c r="AD1270" s="241"/>
      <c r="AE1270" s="241"/>
      <c r="AF1270" s="241"/>
      <c r="AG1270" s="241"/>
      <c r="AH1270" s="241"/>
      <c r="AI1270" s="241"/>
      <c r="AJ1270" s="241"/>
      <c r="AK1270" s="241"/>
      <c r="AL1270" s="241"/>
      <c r="AM1270" s="241"/>
      <c r="AN1270" s="241"/>
      <c r="AO1270" s="241"/>
      <c r="AP1270" s="241"/>
      <c r="AQ1270" s="241"/>
      <c r="AR1270" s="241"/>
      <c r="AS1270" s="241"/>
      <c r="AT1270" s="241"/>
      <c r="AU1270" s="241"/>
      <c r="AV1270" s="241"/>
      <c r="AW1270" s="241"/>
      <c r="AX1270" s="241"/>
      <c r="AY1270" s="241"/>
      <c r="AZ1270" s="241"/>
      <c r="BA1270" s="241"/>
      <c r="BB1270" s="241"/>
      <c r="BC1270" s="241"/>
      <c r="BD1270" s="241"/>
      <c r="BE1270" s="241"/>
      <c r="BF1270" s="241"/>
      <c r="BG1270" s="241"/>
      <c r="BH1270" s="241"/>
      <c r="BI1270" s="241"/>
      <c r="BJ1270" s="241"/>
      <c r="BK1270" s="241"/>
      <c r="BL1270" s="241"/>
      <c r="BM1270" s="241"/>
      <c r="BN1270" s="241"/>
      <c r="BO1270" s="241"/>
      <c r="BP1270" s="241"/>
      <c r="BQ1270" s="241"/>
      <c r="BR1270" s="241"/>
      <c r="BS1270" s="241"/>
      <c r="BT1270" s="241"/>
      <c r="BU1270" s="241"/>
      <c r="BV1270" s="241"/>
      <c r="BW1270" s="241"/>
      <c r="BX1270" s="241"/>
      <c r="BY1270" s="241"/>
      <c r="BZ1270" s="241"/>
      <c r="CA1270" s="241"/>
      <c r="CB1270" s="241"/>
      <c r="CC1270" s="241"/>
      <c r="CD1270" s="241"/>
      <c r="CE1270" s="241"/>
      <c r="CF1270" s="241"/>
      <c r="CG1270" s="241"/>
      <c r="CH1270" s="241"/>
      <c r="CI1270" s="241"/>
      <c r="CJ1270" s="241"/>
      <c r="CK1270" s="241"/>
      <c r="CL1270" s="241"/>
      <c r="CM1270" s="241"/>
      <c r="CN1270" s="241"/>
      <c r="CO1270" s="241"/>
      <c r="CP1270" s="241"/>
      <c r="CQ1270" s="241"/>
      <c r="CR1270" s="241"/>
      <c r="CS1270" s="241"/>
      <c r="CT1270" s="241"/>
      <c r="CU1270" s="241"/>
      <c r="CV1270" s="241"/>
      <c r="CW1270" s="241"/>
      <c r="CX1270" s="241"/>
      <c r="CY1270" s="241"/>
      <c r="CZ1270" s="241"/>
      <c r="DA1270" s="241"/>
      <c r="DB1270" s="241"/>
      <c r="DC1270" s="241"/>
      <c r="DD1270" s="241"/>
      <c r="DE1270" s="241"/>
      <c r="DF1270" s="241"/>
      <c r="DG1270" s="241"/>
      <c r="DH1270" s="241"/>
      <c r="DI1270" s="241"/>
      <c r="DJ1270" s="241"/>
      <c r="DK1270" s="241"/>
      <c r="DL1270" s="241"/>
      <c r="DM1270" s="241"/>
      <c r="DN1270" s="241"/>
      <c r="DO1270" s="241"/>
      <c r="DP1270" s="241"/>
      <c r="DQ1270" s="241"/>
      <c r="DR1270" s="241"/>
      <c r="DS1270" s="241"/>
      <c r="DT1270" s="241"/>
      <c r="DU1270" s="241"/>
      <c r="DV1270" s="241"/>
      <c r="DW1270" s="241"/>
      <c r="DX1270" s="241"/>
      <c r="DY1270" s="241"/>
      <c r="DZ1270" s="241"/>
      <c r="EA1270" s="241"/>
      <c r="EB1270" s="241"/>
      <c r="EC1270" s="241"/>
      <c r="ED1270" s="241"/>
      <c r="EE1270" s="241"/>
      <c r="EF1270" s="241"/>
      <c r="EG1270" s="241"/>
      <c r="EH1270" s="241"/>
      <c r="EI1270" s="241"/>
      <c r="EJ1270" s="241"/>
      <c r="EK1270" s="241"/>
      <c r="EL1270" s="241"/>
      <c r="EM1270" s="241"/>
      <c r="EN1270" s="241"/>
      <c r="EO1270" s="241"/>
      <c r="EP1270" s="241"/>
      <c r="EQ1270" s="241"/>
      <c r="ER1270" s="241"/>
      <c r="ES1270" s="241"/>
      <c r="ET1270" s="241"/>
      <c r="EU1270" s="241"/>
      <c r="EV1270" s="241"/>
      <c r="EW1270" s="241"/>
      <c r="EX1270" s="241"/>
      <c r="EY1270" s="241"/>
      <c r="EZ1270" s="241"/>
      <c r="FA1270" s="241"/>
      <c r="FB1270" s="241"/>
      <c r="FC1270" s="241"/>
      <c r="FD1270" s="241"/>
      <c r="FE1270" s="241"/>
      <c r="FF1270" s="241"/>
      <c r="FG1270" s="241"/>
      <c r="FH1270" s="241"/>
      <c r="FI1270" s="241"/>
      <c r="FJ1270" s="241"/>
      <c r="FK1270" s="241"/>
      <c r="FL1270" s="241"/>
      <c r="FM1270" s="241"/>
      <c r="FN1270" s="241"/>
      <c r="FO1270" s="241"/>
      <c r="FP1270" s="241"/>
      <c r="FQ1270" s="241"/>
      <c r="FR1270" s="241"/>
      <c r="FS1270" s="241"/>
      <c r="FT1270" s="241"/>
      <c r="FU1270" s="241"/>
      <c r="FV1270" s="241"/>
      <c r="FW1270" s="241"/>
      <c r="FX1270" s="241"/>
      <c r="FY1270" s="241"/>
      <c r="FZ1270" s="241"/>
      <c r="GA1270" s="241"/>
      <c r="GB1270" s="241"/>
      <c r="GC1270" s="241"/>
      <c r="GD1270" s="241"/>
      <c r="GE1270" s="241"/>
      <c r="GF1270" s="241"/>
      <c r="GG1270" s="241"/>
      <c r="GH1270" s="241"/>
      <c r="GI1270" s="241"/>
      <c r="GJ1270" s="241"/>
      <c r="GK1270" s="241"/>
      <c r="GL1270" s="241"/>
      <c r="GM1270" s="241"/>
      <c r="GN1270" s="241"/>
      <c r="GO1270" s="241"/>
      <c r="GP1270" s="241"/>
      <c r="GQ1270" s="241"/>
      <c r="GR1270" s="241"/>
      <c r="GS1270" s="241"/>
      <c r="GT1270" s="241"/>
      <c r="GU1270" s="241"/>
      <c r="GV1270" s="241"/>
      <c r="GW1270" s="241"/>
      <c r="GX1270" s="241"/>
      <c r="GY1270" s="241"/>
      <c r="GZ1270" s="241"/>
      <c r="HA1270" s="241"/>
      <c r="HB1270" s="241"/>
      <c r="HC1270" s="241"/>
      <c r="HD1270" s="241"/>
      <c r="HE1270" s="241"/>
      <c r="HF1270" s="241"/>
      <c r="HG1270" s="241"/>
      <c r="HH1270" s="241"/>
      <c r="HI1270" s="241"/>
      <c r="HJ1270" s="241"/>
      <c r="HK1270" s="241"/>
      <c r="HL1270" s="241"/>
      <c r="HM1270" s="241"/>
      <c r="HN1270" s="241"/>
      <c r="HO1270" s="241"/>
    </row>
    <row r="1271" spans="1:223" s="250" customFormat="1" ht="27.6" customHeight="1" x14ac:dyDescent="0.35">
      <c r="A1271" s="241"/>
      <c r="B1271" s="242"/>
      <c r="C1271" s="242"/>
      <c r="D1271" s="242"/>
      <c r="E1271" s="243"/>
      <c r="F1271" s="244"/>
      <c r="G1271" s="245"/>
      <c r="H1271" s="245"/>
      <c r="I1271" s="245"/>
      <c r="J1271" s="242"/>
      <c r="K1271" s="242"/>
      <c r="L1271" s="246"/>
      <c r="M1271" s="246"/>
      <c r="N1271" s="247"/>
      <c r="O1271" s="247"/>
      <c r="P1271" s="248"/>
      <c r="Q1271" s="248"/>
      <c r="R1271" s="295"/>
      <c r="S1271" s="295"/>
      <c r="T1271" s="295"/>
      <c r="V1271" s="251"/>
      <c r="W1271" s="251"/>
      <c r="X1271" s="252"/>
      <c r="Y1271" s="253"/>
      <c r="Z1271" s="254"/>
      <c r="AA1271" s="254"/>
      <c r="AB1271" s="255"/>
      <c r="AC1271" s="255"/>
      <c r="AD1271" s="241"/>
      <c r="AE1271" s="241"/>
      <c r="AF1271" s="241"/>
      <c r="AG1271" s="241"/>
      <c r="AH1271" s="241"/>
      <c r="AI1271" s="241"/>
      <c r="AJ1271" s="241"/>
      <c r="AK1271" s="241"/>
      <c r="AL1271" s="241"/>
      <c r="AM1271" s="241"/>
      <c r="AN1271" s="241"/>
      <c r="AO1271" s="241"/>
      <c r="AP1271" s="241"/>
      <c r="AQ1271" s="241"/>
      <c r="AR1271" s="241"/>
      <c r="AS1271" s="241"/>
      <c r="AT1271" s="241"/>
      <c r="AU1271" s="241"/>
      <c r="AV1271" s="241"/>
      <c r="AW1271" s="241"/>
      <c r="AX1271" s="241"/>
      <c r="AY1271" s="241"/>
      <c r="AZ1271" s="241"/>
      <c r="BA1271" s="241"/>
      <c r="BB1271" s="241"/>
      <c r="BC1271" s="241"/>
      <c r="BD1271" s="241"/>
      <c r="BE1271" s="241"/>
      <c r="BF1271" s="241"/>
      <c r="BG1271" s="241"/>
      <c r="BH1271" s="241"/>
      <c r="BI1271" s="241"/>
      <c r="BJ1271" s="241"/>
      <c r="BK1271" s="241"/>
      <c r="BL1271" s="241"/>
      <c r="BM1271" s="241"/>
      <c r="BN1271" s="241"/>
      <c r="BO1271" s="241"/>
      <c r="BP1271" s="241"/>
      <c r="BQ1271" s="241"/>
      <c r="BR1271" s="241"/>
      <c r="BS1271" s="241"/>
      <c r="BT1271" s="241"/>
      <c r="BU1271" s="241"/>
      <c r="BV1271" s="241"/>
      <c r="BW1271" s="241"/>
      <c r="BX1271" s="241"/>
      <c r="BY1271" s="241"/>
      <c r="BZ1271" s="241"/>
      <c r="CA1271" s="241"/>
      <c r="CB1271" s="241"/>
      <c r="CC1271" s="241"/>
      <c r="CD1271" s="241"/>
      <c r="CE1271" s="241"/>
      <c r="CF1271" s="241"/>
      <c r="CG1271" s="241"/>
      <c r="CH1271" s="241"/>
      <c r="CI1271" s="241"/>
      <c r="CJ1271" s="241"/>
      <c r="CK1271" s="241"/>
      <c r="CL1271" s="241"/>
      <c r="CM1271" s="241"/>
      <c r="CN1271" s="241"/>
      <c r="CO1271" s="241"/>
      <c r="CP1271" s="241"/>
      <c r="CQ1271" s="241"/>
      <c r="CR1271" s="241"/>
      <c r="CS1271" s="241"/>
      <c r="CT1271" s="241"/>
      <c r="CU1271" s="241"/>
      <c r="CV1271" s="241"/>
      <c r="CW1271" s="241"/>
      <c r="CX1271" s="241"/>
      <c r="CY1271" s="241"/>
      <c r="CZ1271" s="241"/>
      <c r="DA1271" s="241"/>
      <c r="DB1271" s="241"/>
      <c r="DC1271" s="241"/>
      <c r="DD1271" s="241"/>
      <c r="DE1271" s="241"/>
      <c r="DF1271" s="241"/>
      <c r="DG1271" s="241"/>
      <c r="DH1271" s="241"/>
      <c r="DI1271" s="241"/>
      <c r="DJ1271" s="241"/>
      <c r="DK1271" s="241"/>
      <c r="DL1271" s="241"/>
      <c r="DM1271" s="241"/>
      <c r="DN1271" s="241"/>
      <c r="DO1271" s="241"/>
      <c r="DP1271" s="241"/>
      <c r="DQ1271" s="241"/>
      <c r="DR1271" s="241"/>
      <c r="DS1271" s="241"/>
      <c r="DT1271" s="241"/>
      <c r="DU1271" s="241"/>
      <c r="DV1271" s="241"/>
      <c r="DW1271" s="241"/>
      <c r="DX1271" s="241"/>
      <c r="DY1271" s="241"/>
      <c r="DZ1271" s="241"/>
      <c r="EA1271" s="241"/>
      <c r="EB1271" s="241"/>
      <c r="EC1271" s="241"/>
      <c r="ED1271" s="241"/>
      <c r="EE1271" s="241"/>
      <c r="EF1271" s="241"/>
      <c r="EG1271" s="241"/>
      <c r="EH1271" s="241"/>
      <c r="EI1271" s="241"/>
      <c r="EJ1271" s="241"/>
      <c r="EK1271" s="241"/>
      <c r="EL1271" s="241"/>
      <c r="EM1271" s="241"/>
      <c r="EN1271" s="241"/>
      <c r="EO1271" s="241"/>
      <c r="EP1271" s="241"/>
      <c r="EQ1271" s="241"/>
      <c r="ER1271" s="241"/>
      <c r="ES1271" s="241"/>
      <c r="ET1271" s="241"/>
      <c r="EU1271" s="241"/>
      <c r="EV1271" s="241"/>
      <c r="EW1271" s="241"/>
      <c r="EX1271" s="241"/>
      <c r="EY1271" s="241"/>
      <c r="EZ1271" s="241"/>
      <c r="FA1271" s="241"/>
      <c r="FB1271" s="241"/>
      <c r="FC1271" s="241"/>
      <c r="FD1271" s="241"/>
      <c r="FE1271" s="241"/>
      <c r="FF1271" s="241"/>
      <c r="FG1271" s="241"/>
      <c r="FH1271" s="241"/>
      <c r="FI1271" s="241"/>
      <c r="FJ1271" s="241"/>
      <c r="FK1271" s="241"/>
      <c r="FL1271" s="241"/>
      <c r="FM1271" s="241"/>
      <c r="FN1271" s="241"/>
      <c r="FO1271" s="241"/>
      <c r="FP1271" s="241"/>
      <c r="FQ1271" s="241"/>
      <c r="FR1271" s="241"/>
      <c r="FS1271" s="241"/>
      <c r="FT1271" s="241"/>
      <c r="FU1271" s="241"/>
      <c r="FV1271" s="241"/>
      <c r="FW1271" s="241"/>
      <c r="FX1271" s="241"/>
      <c r="FY1271" s="241"/>
      <c r="FZ1271" s="241"/>
      <c r="GA1271" s="241"/>
      <c r="GB1271" s="241"/>
      <c r="GC1271" s="241"/>
      <c r="GD1271" s="241"/>
      <c r="GE1271" s="241"/>
      <c r="GF1271" s="241"/>
      <c r="GG1271" s="241"/>
      <c r="GH1271" s="241"/>
      <c r="GI1271" s="241"/>
      <c r="GJ1271" s="241"/>
      <c r="GK1271" s="241"/>
      <c r="GL1271" s="241"/>
      <c r="GM1271" s="241"/>
      <c r="GN1271" s="241"/>
      <c r="GO1271" s="241"/>
      <c r="GP1271" s="241"/>
      <c r="GQ1271" s="241"/>
      <c r="GR1271" s="241"/>
      <c r="GS1271" s="241"/>
      <c r="GT1271" s="241"/>
      <c r="GU1271" s="241"/>
      <c r="GV1271" s="241"/>
      <c r="GW1271" s="241"/>
      <c r="GX1271" s="241"/>
      <c r="GY1271" s="241"/>
      <c r="GZ1271" s="241"/>
      <c r="HA1271" s="241"/>
      <c r="HB1271" s="241"/>
      <c r="HC1271" s="241"/>
      <c r="HD1271" s="241"/>
      <c r="HE1271" s="241"/>
      <c r="HF1271" s="241"/>
      <c r="HG1271" s="241"/>
      <c r="HH1271" s="241"/>
      <c r="HI1271" s="241"/>
      <c r="HJ1271" s="241"/>
      <c r="HK1271" s="241"/>
      <c r="HL1271" s="241"/>
      <c r="HM1271" s="241"/>
      <c r="HN1271" s="241"/>
      <c r="HO1271" s="241"/>
    </row>
    <row r="1272" spans="1:223" s="250" customFormat="1" ht="27.6" customHeight="1" x14ac:dyDescent="0.35">
      <c r="A1272" s="241"/>
      <c r="B1272" s="242"/>
      <c r="C1272" s="242"/>
      <c r="D1272" s="242"/>
      <c r="E1272" s="243"/>
      <c r="F1272" s="244"/>
      <c r="G1272" s="245"/>
      <c r="H1272" s="245"/>
      <c r="I1272" s="245"/>
      <c r="J1272" s="242"/>
      <c r="K1272" s="242"/>
      <c r="L1272" s="246"/>
      <c r="M1272" s="246"/>
      <c r="N1272" s="247"/>
      <c r="O1272" s="247"/>
      <c r="P1272" s="248"/>
      <c r="Q1272" s="248"/>
      <c r="R1272" s="295"/>
      <c r="S1272" s="295"/>
      <c r="T1272" s="295"/>
      <c r="V1272" s="251"/>
      <c r="W1272" s="251"/>
      <c r="X1272" s="252"/>
      <c r="Y1272" s="253"/>
      <c r="Z1272" s="254"/>
      <c r="AA1272" s="254"/>
      <c r="AB1272" s="255"/>
      <c r="AC1272" s="255"/>
      <c r="AD1272" s="241"/>
      <c r="AE1272" s="241"/>
      <c r="AF1272" s="241"/>
      <c r="AG1272" s="241"/>
      <c r="AH1272" s="241"/>
      <c r="AI1272" s="241"/>
      <c r="AJ1272" s="241"/>
      <c r="AK1272" s="241"/>
      <c r="AL1272" s="241"/>
      <c r="AM1272" s="241"/>
      <c r="AN1272" s="241"/>
      <c r="AO1272" s="241"/>
      <c r="AP1272" s="241"/>
      <c r="AQ1272" s="241"/>
      <c r="AR1272" s="241"/>
      <c r="AS1272" s="241"/>
      <c r="AT1272" s="241"/>
      <c r="AU1272" s="241"/>
      <c r="AV1272" s="241"/>
      <c r="AW1272" s="241"/>
      <c r="AX1272" s="241"/>
      <c r="AY1272" s="241"/>
      <c r="AZ1272" s="241"/>
      <c r="BA1272" s="241"/>
      <c r="BB1272" s="241"/>
      <c r="BC1272" s="241"/>
      <c r="BD1272" s="241"/>
      <c r="BE1272" s="241"/>
      <c r="BF1272" s="241"/>
      <c r="BG1272" s="241"/>
      <c r="BH1272" s="241"/>
      <c r="BI1272" s="241"/>
      <c r="BJ1272" s="241"/>
      <c r="BK1272" s="241"/>
      <c r="BL1272" s="241"/>
      <c r="BM1272" s="241"/>
      <c r="BN1272" s="241"/>
      <c r="BO1272" s="241"/>
      <c r="BP1272" s="241"/>
      <c r="BQ1272" s="241"/>
      <c r="BR1272" s="241"/>
      <c r="BS1272" s="241"/>
      <c r="BT1272" s="241"/>
      <c r="BU1272" s="241"/>
      <c r="BV1272" s="241"/>
      <c r="BW1272" s="241"/>
      <c r="BX1272" s="241"/>
      <c r="BY1272" s="241"/>
      <c r="BZ1272" s="241"/>
      <c r="CA1272" s="241"/>
      <c r="CB1272" s="241"/>
      <c r="CC1272" s="241"/>
      <c r="CD1272" s="241"/>
      <c r="CE1272" s="241"/>
      <c r="CF1272" s="241"/>
      <c r="CG1272" s="241"/>
      <c r="CH1272" s="241"/>
      <c r="CI1272" s="241"/>
      <c r="CJ1272" s="241"/>
      <c r="CK1272" s="241"/>
      <c r="CL1272" s="241"/>
      <c r="CM1272" s="241"/>
      <c r="CN1272" s="241"/>
      <c r="CO1272" s="241"/>
      <c r="CP1272" s="241"/>
      <c r="CQ1272" s="241"/>
      <c r="CR1272" s="241"/>
      <c r="CS1272" s="241"/>
      <c r="CT1272" s="241"/>
      <c r="CU1272" s="241"/>
      <c r="CV1272" s="241"/>
      <c r="CW1272" s="241"/>
      <c r="CX1272" s="241"/>
      <c r="CY1272" s="241"/>
      <c r="CZ1272" s="241"/>
      <c r="DA1272" s="241"/>
      <c r="DB1272" s="241"/>
      <c r="DC1272" s="241"/>
      <c r="DD1272" s="241"/>
      <c r="DE1272" s="241"/>
      <c r="DF1272" s="241"/>
      <c r="DG1272" s="241"/>
      <c r="DH1272" s="241"/>
      <c r="DI1272" s="241"/>
      <c r="DJ1272" s="241"/>
      <c r="DK1272" s="241"/>
      <c r="DL1272" s="241"/>
      <c r="DM1272" s="241"/>
      <c r="DN1272" s="241"/>
      <c r="DO1272" s="241"/>
      <c r="DP1272" s="241"/>
      <c r="DQ1272" s="241"/>
      <c r="DR1272" s="241"/>
      <c r="DS1272" s="241"/>
      <c r="DT1272" s="241"/>
      <c r="DU1272" s="241"/>
      <c r="DV1272" s="241"/>
      <c r="DW1272" s="241"/>
      <c r="DX1272" s="241"/>
      <c r="DY1272" s="241"/>
      <c r="DZ1272" s="241"/>
      <c r="EA1272" s="241"/>
      <c r="EB1272" s="241"/>
      <c r="EC1272" s="241"/>
      <c r="ED1272" s="241"/>
      <c r="EE1272" s="241"/>
      <c r="EF1272" s="241"/>
      <c r="EG1272" s="241"/>
      <c r="EH1272" s="241"/>
      <c r="EI1272" s="241"/>
      <c r="EJ1272" s="241"/>
      <c r="EK1272" s="241"/>
      <c r="EL1272" s="241"/>
      <c r="EM1272" s="241"/>
      <c r="EN1272" s="241"/>
      <c r="EO1272" s="241"/>
      <c r="EP1272" s="241"/>
      <c r="EQ1272" s="241"/>
      <c r="ER1272" s="241"/>
      <c r="ES1272" s="241"/>
      <c r="ET1272" s="241"/>
      <c r="EU1272" s="241"/>
      <c r="EV1272" s="241"/>
      <c r="EW1272" s="241"/>
      <c r="EX1272" s="241"/>
      <c r="EY1272" s="241"/>
      <c r="EZ1272" s="241"/>
      <c r="FA1272" s="241"/>
      <c r="FB1272" s="241"/>
      <c r="FC1272" s="241"/>
      <c r="FD1272" s="241"/>
      <c r="FE1272" s="241"/>
      <c r="FF1272" s="241"/>
      <c r="FG1272" s="241"/>
      <c r="FH1272" s="241"/>
      <c r="FI1272" s="241"/>
      <c r="FJ1272" s="241"/>
      <c r="FK1272" s="241"/>
      <c r="FL1272" s="241"/>
      <c r="FM1272" s="241"/>
      <c r="FN1272" s="241"/>
      <c r="FO1272" s="241"/>
      <c r="FP1272" s="241"/>
      <c r="FQ1272" s="241"/>
      <c r="FR1272" s="241"/>
      <c r="FS1272" s="241"/>
      <c r="FT1272" s="241"/>
      <c r="FU1272" s="241"/>
      <c r="FV1272" s="241"/>
      <c r="FW1272" s="241"/>
      <c r="FX1272" s="241"/>
      <c r="FY1272" s="241"/>
      <c r="FZ1272" s="241"/>
      <c r="GA1272" s="241"/>
      <c r="GB1272" s="241"/>
      <c r="GC1272" s="241"/>
      <c r="GD1272" s="241"/>
      <c r="GE1272" s="241"/>
      <c r="GF1272" s="241"/>
      <c r="GG1272" s="241"/>
      <c r="GH1272" s="241"/>
      <c r="GI1272" s="241"/>
      <c r="GJ1272" s="241"/>
      <c r="GK1272" s="241"/>
      <c r="GL1272" s="241"/>
      <c r="GM1272" s="241"/>
      <c r="GN1272" s="241"/>
      <c r="GO1272" s="241"/>
      <c r="GP1272" s="241"/>
      <c r="GQ1272" s="241"/>
      <c r="GR1272" s="241"/>
      <c r="GS1272" s="241"/>
      <c r="GT1272" s="241"/>
      <c r="GU1272" s="241"/>
      <c r="GV1272" s="241"/>
      <c r="GW1272" s="241"/>
      <c r="GX1272" s="241"/>
      <c r="GY1272" s="241"/>
      <c r="GZ1272" s="241"/>
      <c r="HA1272" s="241"/>
      <c r="HB1272" s="241"/>
      <c r="HC1272" s="241"/>
      <c r="HD1272" s="241"/>
      <c r="HE1272" s="241"/>
      <c r="HF1272" s="241"/>
      <c r="HG1272" s="241"/>
      <c r="HH1272" s="241"/>
      <c r="HI1272" s="241"/>
      <c r="HJ1272" s="241"/>
      <c r="HK1272" s="241"/>
      <c r="HL1272" s="241"/>
      <c r="HM1272" s="241"/>
      <c r="HN1272" s="241"/>
      <c r="HO1272" s="241"/>
    </row>
    <row r="1273" spans="1:223" s="250" customFormat="1" ht="27.6" customHeight="1" x14ac:dyDescent="0.35">
      <c r="A1273" s="241"/>
      <c r="B1273" s="242"/>
      <c r="C1273" s="242"/>
      <c r="D1273" s="242"/>
      <c r="E1273" s="243"/>
      <c r="F1273" s="244"/>
      <c r="G1273" s="245"/>
      <c r="H1273" s="245"/>
      <c r="I1273" s="245"/>
      <c r="J1273" s="242"/>
      <c r="K1273" s="242"/>
      <c r="L1273" s="246"/>
      <c r="M1273" s="246"/>
      <c r="N1273" s="247"/>
      <c r="O1273" s="247"/>
      <c r="P1273" s="248"/>
      <c r="Q1273" s="248"/>
      <c r="R1273" s="295"/>
      <c r="S1273" s="295"/>
      <c r="T1273" s="295"/>
      <c r="V1273" s="251"/>
      <c r="W1273" s="251"/>
      <c r="X1273" s="252"/>
      <c r="Y1273" s="253"/>
      <c r="Z1273" s="254"/>
      <c r="AA1273" s="254"/>
      <c r="AB1273" s="255"/>
      <c r="AC1273" s="255"/>
      <c r="AD1273" s="241"/>
      <c r="AE1273" s="241"/>
      <c r="AF1273" s="241"/>
      <c r="AG1273" s="241"/>
      <c r="AH1273" s="241"/>
      <c r="AI1273" s="241"/>
      <c r="AJ1273" s="241"/>
      <c r="AK1273" s="241"/>
      <c r="AL1273" s="241"/>
      <c r="AM1273" s="241"/>
      <c r="AN1273" s="241"/>
      <c r="AO1273" s="241"/>
      <c r="AP1273" s="241"/>
      <c r="AQ1273" s="241"/>
      <c r="AR1273" s="241"/>
      <c r="AS1273" s="241"/>
      <c r="AT1273" s="241"/>
      <c r="AU1273" s="241"/>
      <c r="AV1273" s="241"/>
      <c r="AW1273" s="241"/>
      <c r="AX1273" s="241"/>
      <c r="AY1273" s="241"/>
      <c r="AZ1273" s="241"/>
      <c r="BA1273" s="241"/>
      <c r="BB1273" s="241"/>
      <c r="BC1273" s="241"/>
      <c r="BD1273" s="241"/>
      <c r="BE1273" s="241"/>
      <c r="BF1273" s="241"/>
      <c r="BG1273" s="241"/>
      <c r="BH1273" s="241"/>
      <c r="BI1273" s="241"/>
      <c r="BJ1273" s="241"/>
      <c r="BK1273" s="241"/>
      <c r="BL1273" s="241"/>
      <c r="BM1273" s="241"/>
      <c r="BN1273" s="241"/>
      <c r="BO1273" s="241"/>
      <c r="BP1273" s="241"/>
      <c r="BQ1273" s="241"/>
      <c r="BR1273" s="241"/>
      <c r="BS1273" s="241"/>
      <c r="BT1273" s="241"/>
      <c r="BU1273" s="241"/>
      <c r="BV1273" s="241"/>
      <c r="BW1273" s="241"/>
      <c r="BX1273" s="241"/>
      <c r="BY1273" s="241"/>
      <c r="BZ1273" s="241"/>
      <c r="CA1273" s="241"/>
      <c r="CB1273" s="241"/>
      <c r="CC1273" s="241"/>
      <c r="CD1273" s="241"/>
      <c r="CE1273" s="241"/>
      <c r="CF1273" s="241"/>
      <c r="CG1273" s="241"/>
      <c r="CH1273" s="241"/>
      <c r="CI1273" s="241"/>
      <c r="CJ1273" s="241"/>
      <c r="CK1273" s="241"/>
      <c r="CL1273" s="241"/>
      <c r="CM1273" s="241"/>
      <c r="CN1273" s="241"/>
      <c r="CO1273" s="241"/>
      <c r="CP1273" s="241"/>
      <c r="CQ1273" s="241"/>
      <c r="CR1273" s="241"/>
      <c r="CS1273" s="241"/>
      <c r="CT1273" s="241"/>
      <c r="CU1273" s="241"/>
      <c r="CV1273" s="241"/>
      <c r="CW1273" s="241"/>
      <c r="CX1273" s="241"/>
      <c r="CY1273" s="241"/>
      <c r="CZ1273" s="241"/>
      <c r="DA1273" s="241"/>
      <c r="DB1273" s="241"/>
      <c r="DC1273" s="241"/>
      <c r="DD1273" s="241"/>
      <c r="DE1273" s="241"/>
      <c r="DF1273" s="241"/>
      <c r="DG1273" s="241"/>
      <c r="DH1273" s="241"/>
      <c r="DI1273" s="241"/>
      <c r="DJ1273" s="241"/>
      <c r="DK1273" s="241"/>
      <c r="DL1273" s="241"/>
      <c r="DM1273" s="241"/>
      <c r="DN1273" s="241"/>
      <c r="DO1273" s="241"/>
      <c r="DP1273" s="241"/>
      <c r="DQ1273" s="241"/>
      <c r="DR1273" s="241"/>
      <c r="DS1273" s="241"/>
      <c r="DT1273" s="241"/>
      <c r="DU1273" s="241"/>
      <c r="DV1273" s="241"/>
      <c r="DW1273" s="241"/>
      <c r="DX1273" s="241"/>
      <c r="DY1273" s="241"/>
      <c r="DZ1273" s="241"/>
      <c r="EA1273" s="241"/>
      <c r="EB1273" s="241"/>
      <c r="EC1273" s="241"/>
      <c r="ED1273" s="241"/>
      <c r="EE1273" s="241"/>
      <c r="EF1273" s="241"/>
      <c r="EG1273" s="241"/>
      <c r="EH1273" s="241"/>
      <c r="EI1273" s="241"/>
      <c r="EJ1273" s="241"/>
      <c r="EK1273" s="241"/>
      <c r="EL1273" s="241"/>
      <c r="EM1273" s="241"/>
      <c r="EN1273" s="241"/>
      <c r="EO1273" s="241"/>
      <c r="EP1273" s="241"/>
      <c r="EQ1273" s="241"/>
      <c r="ER1273" s="241"/>
      <c r="ES1273" s="241"/>
      <c r="ET1273" s="241"/>
      <c r="EU1273" s="241"/>
      <c r="EV1273" s="241"/>
      <c r="EW1273" s="241"/>
      <c r="EX1273" s="241"/>
      <c r="EY1273" s="241"/>
      <c r="EZ1273" s="241"/>
      <c r="FA1273" s="241"/>
      <c r="FB1273" s="241"/>
      <c r="FC1273" s="241"/>
      <c r="FD1273" s="241"/>
      <c r="FE1273" s="241"/>
      <c r="FF1273" s="241"/>
      <c r="FG1273" s="241"/>
      <c r="FH1273" s="241"/>
      <c r="FI1273" s="241"/>
      <c r="FJ1273" s="241"/>
      <c r="FK1273" s="241"/>
      <c r="FL1273" s="241"/>
      <c r="FM1273" s="241"/>
      <c r="FN1273" s="241"/>
      <c r="FO1273" s="241"/>
      <c r="FP1273" s="241"/>
      <c r="FQ1273" s="241"/>
      <c r="FR1273" s="241"/>
      <c r="FS1273" s="241"/>
      <c r="FT1273" s="241"/>
      <c r="FU1273" s="241"/>
      <c r="FV1273" s="241"/>
      <c r="FW1273" s="241"/>
      <c r="FX1273" s="241"/>
      <c r="FY1273" s="241"/>
      <c r="FZ1273" s="241"/>
      <c r="GA1273" s="241"/>
      <c r="GB1273" s="241"/>
      <c r="GC1273" s="241"/>
      <c r="GD1273" s="241"/>
      <c r="GE1273" s="241"/>
      <c r="GF1273" s="241"/>
      <c r="GG1273" s="241"/>
      <c r="GH1273" s="241"/>
      <c r="GI1273" s="241"/>
      <c r="GJ1273" s="241"/>
      <c r="GK1273" s="241"/>
      <c r="GL1273" s="241"/>
      <c r="GM1273" s="241"/>
      <c r="GN1273" s="241"/>
      <c r="GO1273" s="241"/>
      <c r="GP1273" s="241"/>
      <c r="GQ1273" s="241"/>
      <c r="GR1273" s="241"/>
      <c r="GS1273" s="241"/>
      <c r="GT1273" s="241"/>
      <c r="GU1273" s="241"/>
      <c r="GV1273" s="241"/>
      <c r="GW1273" s="241"/>
      <c r="GX1273" s="241"/>
      <c r="GY1273" s="241"/>
      <c r="GZ1273" s="241"/>
      <c r="HA1273" s="241"/>
      <c r="HB1273" s="241"/>
      <c r="HC1273" s="241"/>
      <c r="HD1273" s="241"/>
      <c r="HE1273" s="241"/>
      <c r="HF1273" s="241"/>
      <c r="HG1273" s="241"/>
      <c r="HH1273" s="241"/>
      <c r="HI1273" s="241"/>
      <c r="HJ1273" s="241"/>
      <c r="HK1273" s="241"/>
      <c r="HL1273" s="241"/>
      <c r="HM1273" s="241"/>
      <c r="HN1273" s="241"/>
      <c r="HO1273" s="241"/>
    </row>
    <row r="1274" spans="1:223" s="250" customFormat="1" ht="27.6" customHeight="1" x14ac:dyDescent="0.35">
      <c r="A1274" s="241"/>
      <c r="B1274" s="242"/>
      <c r="C1274" s="242"/>
      <c r="D1274" s="242"/>
      <c r="E1274" s="243"/>
      <c r="F1274" s="244"/>
      <c r="G1274" s="245"/>
      <c r="H1274" s="245"/>
      <c r="I1274" s="245"/>
      <c r="J1274" s="242"/>
      <c r="K1274" s="242"/>
      <c r="L1274" s="246"/>
      <c r="M1274" s="246"/>
      <c r="N1274" s="247"/>
      <c r="O1274" s="247"/>
      <c r="P1274" s="248"/>
      <c r="Q1274" s="248"/>
      <c r="R1274" s="295"/>
      <c r="S1274" s="295"/>
      <c r="T1274" s="295"/>
      <c r="V1274" s="251"/>
      <c r="W1274" s="251"/>
      <c r="X1274" s="252"/>
      <c r="Y1274" s="253"/>
      <c r="Z1274" s="254"/>
      <c r="AA1274" s="254"/>
      <c r="AB1274" s="255"/>
      <c r="AC1274" s="255"/>
      <c r="AD1274" s="241"/>
      <c r="AE1274" s="241"/>
      <c r="AF1274" s="241"/>
      <c r="AG1274" s="241"/>
      <c r="AH1274" s="241"/>
      <c r="AI1274" s="241"/>
      <c r="AJ1274" s="241"/>
      <c r="AK1274" s="241"/>
      <c r="AL1274" s="241"/>
      <c r="AM1274" s="241"/>
      <c r="AN1274" s="241"/>
      <c r="AO1274" s="241"/>
      <c r="AP1274" s="241"/>
      <c r="AQ1274" s="241"/>
      <c r="AR1274" s="241"/>
      <c r="AS1274" s="241"/>
      <c r="AT1274" s="241"/>
      <c r="AU1274" s="241"/>
      <c r="AV1274" s="241"/>
      <c r="AW1274" s="241"/>
      <c r="AX1274" s="241"/>
      <c r="AY1274" s="241"/>
      <c r="AZ1274" s="241"/>
      <c r="BA1274" s="241"/>
      <c r="BB1274" s="241"/>
      <c r="BC1274" s="241"/>
      <c r="BD1274" s="241"/>
      <c r="BE1274" s="241"/>
      <c r="BF1274" s="241"/>
      <c r="BG1274" s="241"/>
      <c r="BH1274" s="241"/>
      <c r="BI1274" s="241"/>
      <c r="BJ1274" s="241"/>
      <c r="BK1274" s="241"/>
      <c r="BL1274" s="241"/>
      <c r="BM1274" s="241"/>
      <c r="BN1274" s="241"/>
      <c r="BO1274" s="241"/>
      <c r="BP1274" s="241"/>
      <c r="BQ1274" s="241"/>
      <c r="BR1274" s="241"/>
      <c r="BS1274" s="241"/>
      <c r="BT1274" s="241"/>
      <c r="BU1274" s="241"/>
      <c r="BV1274" s="241"/>
      <c r="BW1274" s="241"/>
      <c r="BX1274" s="241"/>
      <c r="BY1274" s="241"/>
      <c r="BZ1274" s="241"/>
      <c r="CA1274" s="241"/>
      <c r="CB1274" s="241"/>
      <c r="CC1274" s="241"/>
      <c r="CD1274" s="241"/>
      <c r="CE1274" s="241"/>
      <c r="CF1274" s="241"/>
      <c r="CG1274" s="241"/>
      <c r="CH1274" s="241"/>
      <c r="CI1274" s="241"/>
      <c r="CJ1274" s="241"/>
      <c r="CK1274" s="241"/>
      <c r="CL1274" s="241"/>
      <c r="CM1274" s="241"/>
      <c r="CN1274" s="241"/>
      <c r="CO1274" s="241"/>
      <c r="CP1274" s="241"/>
      <c r="CQ1274" s="241"/>
      <c r="CR1274" s="241"/>
      <c r="CS1274" s="241"/>
      <c r="CT1274" s="241"/>
      <c r="CU1274" s="241"/>
      <c r="CV1274" s="241"/>
      <c r="CW1274" s="241"/>
      <c r="CX1274" s="241"/>
      <c r="CY1274" s="241"/>
      <c r="CZ1274" s="241"/>
      <c r="DA1274" s="241"/>
      <c r="DB1274" s="241"/>
      <c r="DC1274" s="241"/>
      <c r="DD1274" s="241"/>
      <c r="DE1274" s="241"/>
      <c r="DF1274" s="241"/>
      <c r="DG1274" s="241"/>
      <c r="DH1274" s="241"/>
      <c r="DI1274" s="241"/>
      <c r="DJ1274" s="241"/>
      <c r="DK1274" s="241"/>
      <c r="DL1274" s="241"/>
      <c r="DM1274" s="241"/>
      <c r="DN1274" s="241"/>
      <c r="DO1274" s="241"/>
      <c r="DP1274" s="241"/>
      <c r="DQ1274" s="241"/>
      <c r="DR1274" s="241"/>
      <c r="DS1274" s="241"/>
      <c r="DT1274" s="241"/>
      <c r="DU1274" s="241"/>
      <c r="DV1274" s="241"/>
      <c r="DW1274" s="241"/>
      <c r="DX1274" s="241"/>
      <c r="DY1274" s="241"/>
      <c r="DZ1274" s="241"/>
      <c r="EA1274" s="241"/>
      <c r="EB1274" s="241"/>
      <c r="EC1274" s="241"/>
      <c r="ED1274" s="241"/>
      <c r="EE1274" s="241"/>
      <c r="EF1274" s="241"/>
      <c r="EG1274" s="241"/>
      <c r="EH1274" s="241"/>
      <c r="EI1274" s="241"/>
      <c r="EJ1274" s="241"/>
      <c r="EK1274" s="241"/>
      <c r="EL1274" s="241"/>
      <c r="EM1274" s="241"/>
      <c r="EN1274" s="241"/>
      <c r="EO1274" s="241"/>
      <c r="EP1274" s="241"/>
      <c r="EQ1274" s="241"/>
      <c r="ER1274" s="241"/>
      <c r="ES1274" s="241"/>
      <c r="ET1274" s="241"/>
      <c r="EU1274" s="241"/>
      <c r="EV1274" s="241"/>
      <c r="EW1274" s="241"/>
      <c r="EX1274" s="241"/>
      <c r="EY1274" s="241"/>
      <c r="EZ1274" s="241"/>
      <c r="FA1274" s="241"/>
      <c r="FB1274" s="241"/>
      <c r="FC1274" s="241"/>
      <c r="FD1274" s="241"/>
      <c r="FE1274" s="241"/>
      <c r="FF1274" s="241"/>
      <c r="FG1274" s="241"/>
      <c r="FH1274" s="241"/>
      <c r="FI1274" s="241"/>
      <c r="FJ1274" s="241"/>
      <c r="FK1274" s="241"/>
      <c r="FL1274" s="241"/>
      <c r="FM1274" s="241"/>
      <c r="FN1274" s="241"/>
      <c r="FO1274" s="241"/>
      <c r="FP1274" s="241"/>
      <c r="FQ1274" s="241"/>
      <c r="FR1274" s="241"/>
      <c r="FS1274" s="241"/>
      <c r="FT1274" s="241"/>
      <c r="FU1274" s="241"/>
      <c r="FV1274" s="241"/>
      <c r="FW1274" s="241"/>
      <c r="FX1274" s="241"/>
      <c r="FY1274" s="241"/>
      <c r="FZ1274" s="241"/>
      <c r="GA1274" s="241"/>
      <c r="GB1274" s="241"/>
      <c r="GC1274" s="241"/>
      <c r="GD1274" s="241"/>
      <c r="GE1274" s="241"/>
      <c r="GF1274" s="241"/>
      <c r="GG1274" s="241"/>
      <c r="GH1274" s="241"/>
      <c r="GI1274" s="241"/>
      <c r="GJ1274" s="241"/>
      <c r="GK1274" s="241"/>
      <c r="GL1274" s="241"/>
      <c r="GM1274" s="241"/>
      <c r="GN1274" s="241"/>
      <c r="GO1274" s="241"/>
      <c r="GP1274" s="241"/>
      <c r="GQ1274" s="241"/>
      <c r="GR1274" s="241"/>
      <c r="GS1274" s="241"/>
      <c r="GT1274" s="241"/>
      <c r="GU1274" s="241"/>
      <c r="GV1274" s="241"/>
      <c r="GW1274" s="241"/>
      <c r="GX1274" s="241"/>
      <c r="GY1274" s="241"/>
      <c r="GZ1274" s="241"/>
      <c r="HA1274" s="241"/>
      <c r="HB1274" s="241"/>
      <c r="HC1274" s="241"/>
      <c r="HD1274" s="241"/>
      <c r="HE1274" s="241"/>
      <c r="HF1274" s="241"/>
      <c r="HG1274" s="241"/>
      <c r="HH1274" s="241"/>
      <c r="HI1274" s="241"/>
      <c r="HJ1274" s="241"/>
      <c r="HK1274" s="241"/>
      <c r="HL1274" s="241"/>
      <c r="HM1274" s="241"/>
      <c r="HN1274" s="241"/>
      <c r="HO1274" s="241"/>
    </row>
    <row r="1275" spans="1:223" s="250" customFormat="1" ht="27.6" customHeight="1" x14ac:dyDescent="0.35">
      <c r="A1275" s="241"/>
      <c r="B1275" s="242"/>
      <c r="C1275" s="242"/>
      <c r="D1275" s="242"/>
      <c r="E1275" s="243"/>
      <c r="F1275" s="244"/>
      <c r="G1275" s="245"/>
      <c r="H1275" s="245"/>
      <c r="I1275" s="245"/>
      <c r="J1275" s="242"/>
      <c r="K1275" s="242"/>
      <c r="L1275" s="246"/>
      <c r="M1275" s="246"/>
      <c r="N1275" s="247"/>
      <c r="O1275" s="247"/>
      <c r="P1275" s="248"/>
      <c r="Q1275" s="248"/>
      <c r="R1275" s="295"/>
      <c r="S1275" s="295"/>
      <c r="T1275" s="295"/>
      <c r="V1275" s="251"/>
      <c r="W1275" s="251"/>
      <c r="X1275" s="252"/>
      <c r="Y1275" s="253"/>
      <c r="Z1275" s="254"/>
      <c r="AA1275" s="254"/>
      <c r="AB1275" s="255"/>
      <c r="AC1275" s="255"/>
      <c r="AD1275" s="241"/>
      <c r="AE1275" s="241"/>
      <c r="AF1275" s="241"/>
      <c r="AG1275" s="241"/>
      <c r="AH1275" s="241"/>
      <c r="AI1275" s="241"/>
      <c r="AJ1275" s="241"/>
      <c r="AK1275" s="241"/>
      <c r="AL1275" s="241"/>
      <c r="AM1275" s="241"/>
      <c r="AN1275" s="241"/>
      <c r="AO1275" s="241"/>
      <c r="AP1275" s="241"/>
      <c r="AQ1275" s="241"/>
      <c r="AR1275" s="241"/>
      <c r="AS1275" s="241"/>
      <c r="AT1275" s="241"/>
      <c r="AU1275" s="241"/>
      <c r="AV1275" s="241"/>
      <c r="AW1275" s="241"/>
      <c r="AX1275" s="241"/>
      <c r="AY1275" s="241"/>
      <c r="AZ1275" s="241"/>
      <c r="BA1275" s="241"/>
      <c r="BB1275" s="241"/>
      <c r="BC1275" s="241"/>
      <c r="BD1275" s="241"/>
      <c r="BE1275" s="241"/>
      <c r="BF1275" s="241"/>
      <c r="BG1275" s="241"/>
      <c r="BH1275" s="241"/>
      <c r="BI1275" s="241"/>
      <c r="BJ1275" s="241"/>
      <c r="BK1275" s="241"/>
      <c r="BL1275" s="241"/>
      <c r="BM1275" s="241"/>
      <c r="BN1275" s="241"/>
      <c r="BO1275" s="241"/>
      <c r="BP1275" s="241"/>
      <c r="BQ1275" s="241"/>
      <c r="BR1275" s="241"/>
      <c r="BS1275" s="241"/>
      <c r="BT1275" s="241"/>
      <c r="BU1275" s="241"/>
      <c r="BV1275" s="241"/>
      <c r="BW1275" s="241"/>
      <c r="BX1275" s="241"/>
      <c r="BY1275" s="241"/>
      <c r="BZ1275" s="241"/>
      <c r="CA1275" s="241"/>
      <c r="CB1275" s="241"/>
      <c r="CC1275" s="241"/>
      <c r="CD1275" s="241"/>
      <c r="CE1275" s="241"/>
      <c r="CF1275" s="241"/>
      <c r="CG1275" s="241"/>
      <c r="CH1275" s="241"/>
      <c r="CI1275" s="241"/>
      <c r="CJ1275" s="241"/>
      <c r="CK1275" s="241"/>
      <c r="CL1275" s="241"/>
      <c r="CM1275" s="241"/>
      <c r="CN1275" s="241"/>
      <c r="CO1275" s="241"/>
      <c r="CP1275" s="241"/>
      <c r="CQ1275" s="241"/>
      <c r="CR1275" s="241"/>
      <c r="CS1275" s="241"/>
      <c r="CT1275" s="241"/>
      <c r="CU1275" s="241"/>
      <c r="CV1275" s="241"/>
      <c r="CW1275" s="241"/>
      <c r="CX1275" s="241"/>
      <c r="CY1275" s="241"/>
      <c r="CZ1275" s="241"/>
      <c r="DA1275" s="241"/>
      <c r="DB1275" s="241"/>
      <c r="DC1275" s="241"/>
      <c r="DD1275" s="241"/>
      <c r="DE1275" s="241"/>
      <c r="DF1275" s="241"/>
      <c r="DG1275" s="241"/>
      <c r="DH1275" s="241"/>
      <c r="DI1275" s="241"/>
      <c r="DJ1275" s="241"/>
      <c r="DK1275" s="241"/>
      <c r="DL1275" s="241"/>
      <c r="DM1275" s="241"/>
      <c r="DN1275" s="241"/>
      <c r="DO1275" s="241"/>
      <c r="DP1275" s="241"/>
      <c r="DQ1275" s="241"/>
      <c r="DR1275" s="241"/>
      <c r="DS1275" s="241"/>
      <c r="DT1275" s="241"/>
      <c r="DU1275" s="241"/>
      <c r="DV1275" s="241"/>
      <c r="DW1275" s="241"/>
      <c r="DX1275" s="241"/>
      <c r="DY1275" s="241"/>
      <c r="DZ1275" s="241"/>
      <c r="EA1275" s="241"/>
      <c r="EB1275" s="241"/>
      <c r="EC1275" s="241"/>
      <c r="ED1275" s="241"/>
      <c r="EE1275" s="241"/>
      <c r="EF1275" s="241"/>
      <c r="EG1275" s="241"/>
      <c r="EH1275" s="241"/>
      <c r="EI1275" s="241"/>
      <c r="EJ1275" s="241"/>
      <c r="EK1275" s="241"/>
      <c r="EL1275" s="241"/>
      <c r="EM1275" s="241"/>
      <c r="EN1275" s="241"/>
      <c r="EO1275" s="241"/>
      <c r="EP1275" s="241"/>
      <c r="EQ1275" s="241"/>
      <c r="ER1275" s="241"/>
      <c r="ES1275" s="241"/>
      <c r="ET1275" s="241"/>
      <c r="EU1275" s="241"/>
      <c r="EV1275" s="241"/>
      <c r="EW1275" s="241"/>
      <c r="EX1275" s="241"/>
      <c r="EY1275" s="241"/>
      <c r="EZ1275" s="241"/>
      <c r="FA1275" s="241"/>
      <c r="FB1275" s="241"/>
      <c r="FC1275" s="241"/>
      <c r="FD1275" s="241"/>
      <c r="FE1275" s="241"/>
      <c r="FF1275" s="241"/>
      <c r="FG1275" s="241"/>
      <c r="FH1275" s="241"/>
      <c r="FI1275" s="241"/>
      <c r="FJ1275" s="241"/>
      <c r="FK1275" s="241"/>
      <c r="FL1275" s="241"/>
      <c r="FM1275" s="241"/>
      <c r="FN1275" s="241"/>
      <c r="FO1275" s="241"/>
      <c r="FP1275" s="241"/>
      <c r="FQ1275" s="241"/>
      <c r="FR1275" s="241"/>
      <c r="FS1275" s="241"/>
      <c r="FT1275" s="241"/>
      <c r="FU1275" s="241"/>
      <c r="FV1275" s="241"/>
      <c r="FW1275" s="241"/>
      <c r="FX1275" s="241"/>
      <c r="FY1275" s="241"/>
      <c r="FZ1275" s="241"/>
      <c r="GA1275" s="241"/>
      <c r="GB1275" s="241"/>
      <c r="GC1275" s="241"/>
      <c r="GD1275" s="241"/>
      <c r="GE1275" s="241"/>
      <c r="GF1275" s="241"/>
      <c r="GG1275" s="241"/>
      <c r="GH1275" s="241"/>
      <c r="GI1275" s="241"/>
      <c r="GJ1275" s="241"/>
      <c r="GK1275" s="241"/>
      <c r="GL1275" s="241"/>
      <c r="GM1275" s="241"/>
      <c r="GN1275" s="241"/>
      <c r="GO1275" s="241"/>
      <c r="GP1275" s="241"/>
      <c r="GQ1275" s="241"/>
      <c r="GR1275" s="241"/>
      <c r="GS1275" s="241"/>
      <c r="GT1275" s="241"/>
      <c r="GU1275" s="241"/>
      <c r="GV1275" s="241"/>
      <c r="GW1275" s="241"/>
      <c r="GX1275" s="241"/>
      <c r="GY1275" s="241"/>
      <c r="GZ1275" s="241"/>
      <c r="HA1275" s="241"/>
      <c r="HB1275" s="241"/>
      <c r="HC1275" s="241"/>
      <c r="HD1275" s="241"/>
      <c r="HE1275" s="241"/>
      <c r="HF1275" s="241"/>
      <c r="HG1275" s="241"/>
      <c r="HH1275" s="241"/>
      <c r="HI1275" s="241"/>
      <c r="HJ1275" s="241"/>
      <c r="HK1275" s="241"/>
      <c r="HL1275" s="241"/>
      <c r="HM1275" s="241"/>
      <c r="HN1275" s="241"/>
      <c r="HO1275" s="241"/>
    </row>
    <row r="1276" spans="1:223" s="250" customFormat="1" ht="27.6" customHeight="1" x14ac:dyDescent="0.35">
      <c r="A1276" s="241"/>
      <c r="B1276" s="242"/>
      <c r="C1276" s="242"/>
      <c r="D1276" s="242"/>
      <c r="E1276" s="243"/>
      <c r="F1276" s="244"/>
      <c r="G1276" s="245"/>
      <c r="H1276" s="245"/>
      <c r="I1276" s="245"/>
      <c r="J1276" s="242"/>
      <c r="K1276" s="242"/>
      <c r="L1276" s="246"/>
      <c r="M1276" s="246"/>
      <c r="N1276" s="247"/>
      <c r="O1276" s="247"/>
      <c r="P1276" s="248"/>
      <c r="Q1276" s="248"/>
      <c r="R1276" s="295"/>
      <c r="S1276" s="295"/>
      <c r="T1276" s="295"/>
      <c r="V1276" s="251"/>
      <c r="W1276" s="251"/>
      <c r="X1276" s="252"/>
      <c r="Y1276" s="253"/>
      <c r="Z1276" s="254"/>
      <c r="AA1276" s="254"/>
      <c r="AB1276" s="255"/>
      <c r="AC1276" s="255"/>
      <c r="AD1276" s="241"/>
      <c r="AE1276" s="241"/>
      <c r="AF1276" s="241"/>
      <c r="AG1276" s="241"/>
      <c r="AH1276" s="241"/>
      <c r="AI1276" s="241"/>
      <c r="AJ1276" s="241"/>
      <c r="AK1276" s="241"/>
      <c r="AL1276" s="241"/>
      <c r="AM1276" s="241"/>
      <c r="AN1276" s="241"/>
      <c r="AO1276" s="241"/>
      <c r="AP1276" s="241"/>
      <c r="AQ1276" s="241"/>
      <c r="AR1276" s="241"/>
      <c r="AS1276" s="241"/>
      <c r="AT1276" s="241"/>
      <c r="AU1276" s="241"/>
      <c r="AV1276" s="241"/>
      <c r="AW1276" s="241"/>
      <c r="AX1276" s="241"/>
      <c r="AY1276" s="241"/>
      <c r="AZ1276" s="241"/>
      <c r="BA1276" s="241"/>
      <c r="BB1276" s="241"/>
      <c r="BC1276" s="241"/>
      <c r="BD1276" s="241"/>
      <c r="BE1276" s="241"/>
      <c r="BF1276" s="241"/>
      <c r="BG1276" s="241"/>
      <c r="BH1276" s="241"/>
      <c r="BI1276" s="241"/>
      <c r="BJ1276" s="241"/>
      <c r="BK1276" s="241"/>
      <c r="BL1276" s="241"/>
      <c r="BM1276" s="241"/>
      <c r="BN1276" s="241"/>
      <c r="BO1276" s="241"/>
      <c r="BP1276" s="241"/>
      <c r="BQ1276" s="241"/>
      <c r="BR1276" s="241"/>
      <c r="BS1276" s="241"/>
      <c r="BT1276" s="241"/>
      <c r="BU1276" s="241"/>
      <c r="BV1276" s="241"/>
      <c r="BW1276" s="241"/>
      <c r="BX1276" s="241"/>
      <c r="BY1276" s="241"/>
      <c r="BZ1276" s="241"/>
      <c r="CA1276" s="241"/>
      <c r="CB1276" s="241"/>
      <c r="CC1276" s="241"/>
      <c r="CD1276" s="241"/>
      <c r="CE1276" s="241"/>
      <c r="CF1276" s="241"/>
      <c r="CG1276" s="241"/>
      <c r="CH1276" s="241"/>
      <c r="CI1276" s="241"/>
      <c r="CJ1276" s="241"/>
      <c r="CK1276" s="241"/>
      <c r="CL1276" s="241"/>
      <c r="CM1276" s="241"/>
      <c r="CN1276" s="241"/>
      <c r="CO1276" s="241"/>
      <c r="CP1276" s="241"/>
      <c r="CQ1276" s="241"/>
      <c r="CR1276" s="241"/>
      <c r="CS1276" s="241"/>
      <c r="CT1276" s="241"/>
      <c r="CU1276" s="241"/>
      <c r="CV1276" s="241"/>
      <c r="CW1276" s="241"/>
      <c r="CX1276" s="241"/>
      <c r="CY1276" s="241"/>
      <c r="CZ1276" s="241"/>
      <c r="DA1276" s="241"/>
      <c r="DB1276" s="241"/>
      <c r="DC1276" s="241"/>
      <c r="DD1276" s="241"/>
      <c r="DE1276" s="241"/>
      <c r="DF1276" s="241"/>
      <c r="DG1276" s="241"/>
      <c r="DH1276" s="241"/>
      <c r="DI1276" s="241"/>
      <c r="DJ1276" s="241"/>
      <c r="DK1276" s="241"/>
      <c r="DL1276" s="241"/>
      <c r="DM1276" s="241"/>
      <c r="DN1276" s="241"/>
      <c r="DO1276" s="241"/>
      <c r="DP1276" s="241"/>
      <c r="DQ1276" s="241"/>
      <c r="DR1276" s="241"/>
      <c r="DS1276" s="241"/>
      <c r="DT1276" s="241"/>
      <c r="DU1276" s="241"/>
      <c r="DV1276" s="241"/>
      <c r="DW1276" s="241"/>
      <c r="DX1276" s="241"/>
      <c r="DY1276" s="241"/>
      <c r="DZ1276" s="241"/>
      <c r="EA1276" s="241"/>
      <c r="EB1276" s="241"/>
      <c r="EC1276" s="241"/>
      <c r="ED1276" s="241"/>
      <c r="EE1276" s="241"/>
      <c r="EF1276" s="241"/>
      <c r="EG1276" s="241"/>
      <c r="EH1276" s="241"/>
      <c r="EI1276" s="241"/>
      <c r="EJ1276" s="241"/>
      <c r="EK1276" s="241"/>
      <c r="EL1276" s="241"/>
      <c r="EM1276" s="241"/>
      <c r="EN1276" s="241"/>
      <c r="EO1276" s="241"/>
      <c r="EP1276" s="241"/>
      <c r="EQ1276" s="241"/>
      <c r="ER1276" s="241"/>
      <c r="ES1276" s="241"/>
      <c r="ET1276" s="241"/>
      <c r="EU1276" s="241"/>
      <c r="EV1276" s="241"/>
      <c r="EW1276" s="241"/>
      <c r="EX1276" s="241"/>
      <c r="EY1276" s="241"/>
      <c r="EZ1276" s="241"/>
      <c r="FA1276" s="241"/>
      <c r="FB1276" s="241"/>
      <c r="FC1276" s="241"/>
      <c r="FD1276" s="241"/>
      <c r="FE1276" s="241"/>
      <c r="FF1276" s="241"/>
      <c r="FG1276" s="241"/>
      <c r="FH1276" s="241"/>
      <c r="FI1276" s="241"/>
      <c r="FJ1276" s="241"/>
      <c r="FK1276" s="241"/>
      <c r="FL1276" s="241"/>
      <c r="FM1276" s="241"/>
      <c r="FN1276" s="241"/>
      <c r="FO1276" s="241"/>
      <c r="FP1276" s="241"/>
      <c r="FQ1276" s="241"/>
      <c r="FR1276" s="241"/>
      <c r="FS1276" s="241"/>
      <c r="FT1276" s="241"/>
      <c r="FU1276" s="241"/>
      <c r="FV1276" s="241"/>
      <c r="FW1276" s="241"/>
      <c r="FX1276" s="241"/>
      <c r="FY1276" s="241"/>
      <c r="FZ1276" s="241"/>
      <c r="GA1276" s="241"/>
      <c r="GB1276" s="241"/>
      <c r="GC1276" s="241"/>
      <c r="GD1276" s="241"/>
      <c r="GE1276" s="241"/>
      <c r="GF1276" s="241"/>
      <c r="GG1276" s="241"/>
      <c r="GH1276" s="241"/>
      <c r="GI1276" s="241"/>
      <c r="GJ1276" s="241"/>
      <c r="GK1276" s="241"/>
      <c r="GL1276" s="241"/>
      <c r="GM1276" s="241"/>
      <c r="GN1276" s="241"/>
      <c r="GO1276" s="241"/>
      <c r="GP1276" s="241"/>
      <c r="GQ1276" s="241"/>
      <c r="GR1276" s="241"/>
      <c r="GS1276" s="241"/>
      <c r="GT1276" s="241"/>
      <c r="GU1276" s="241"/>
      <c r="GV1276" s="241"/>
      <c r="GW1276" s="241"/>
      <c r="GX1276" s="241"/>
      <c r="GY1276" s="241"/>
      <c r="GZ1276" s="241"/>
      <c r="HA1276" s="241"/>
      <c r="HB1276" s="241"/>
      <c r="HC1276" s="241"/>
      <c r="HD1276" s="241"/>
      <c r="HE1276" s="241"/>
      <c r="HF1276" s="241"/>
      <c r="HG1276" s="241"/>
      <c r="HH1276" s="241"/>
      <c r="HI1276" s="241"/>
      <c r="HJ1276" s="241"/>
      <c r="HK1276" s="241"/>
      <c r="HL1276" s="241"/>
      <c r="HM1276" s="241"/>
      <c r="HN1276" s="241"/>
      <c r="HO1276" s="241"/>
    </row>
    <row r="1277" spans="1:223" s="250" customFormat="1" ht="27.6" customHeight="1" x14ac:dyDescent="0.35">
      <c r="A1277" s="241"/>
      <c r="B1277" s="242"/>
      <c r="C1277" s="242"/>
      <c r="D1277" s="242"/>
      <c r="E1277" s="243"/>
      <c r="F1277" s="244"/>
      <c r="G1277" s="245"/>
      <c r="H1277" s="245"/>
      <c r="I1277" s="245"/>
      <c r="J1277" s="242"/>
      <c r="K1277" s="242"/>
      <c r="L1277" s="246"/>
      <c r="M1277" s="246"/>
      <c r="N1277" s="247"/>
      <c r="O1277" s="247"/>
      <c r="P1277" s="248"/>
      <c r="Q1277" s="248"/>
      <c r="R1277" s="295"/>
      <c r="S1277" s="295"/>
      <c r="T1277" s="295"/>
      <c r="V1277" s="251"/>
      <c r="W1277" s="251"/>
      <c r="X1277" s="252"/>
      <c r="Y1277" s="253"/>
      <c r="Z1277" s="254"/>
      <c r="AA1277" s="254"/>
      <c r="AB1277" s="255"/>
      <c r="AC1277" s="255"/>
      <c r="AD1277" s="241"/>
      <c r="AE1277" s="241"/>
      <c r="AF1277" s="241"/>
      <c r="AG1277" s="241"/>
      <c r="AH1277" s="241"/>
      <c r="AI1277" s="241"/>
      <c r="AJ1277" s="241"/>
      <c r="AK1277" s="241"/>
      <c r="AL1277" s="241"/>
      <c r="AM1277" s="241"/>
      <c r="AN1277" s="241"/>
      <c r="AO1277" s="241"/>
      <c r="AP1277" s="241"/>
      <c r="AQ1277" s="241"/>
      <c r="AR1277" s="241"/>
      <c r="AS1277" s="241"/>
      <c r="AT1277" s="241"/>
      <c r="AU1277" s="241"/>
      <c r="AV1277" s="241"/>
      <c r="AW1277" s="241"/>
      <c r="AX1277" s="241"/>
      <c r="AY1277" s="241"/>
      <c r="AZ1277" s="241"/>
      <c r="BA1277" s="241"/>
      <c r="BB1277" s="241"/>
      <c r="BC1277" s="241"/>
      <c r="BD1277" s="241"/>
      <c r="BE1277" s="241"/>
      <c r="BF1277" s="241"/>
      <c r="BG1277" s="241"/>
      <c r="BH1277" s="241"/>
      <c r="BI1277" s="241"/>
      <c r="BJ1277" s="241"/>
      <c r="BK1277" s="241"/>
      <c r="BL1277" s="241"/>
      <c r="BM1277" s="241"/>
      <c r="BN1277" s="241"/>
      <c r="BO1277" s="241"/>
      <c r="BP1277" s="241"/>
      <c r="BQ1277" s="241"/>
      <c r="BR1277" s="241"/>
      <c r="BS1277" s="241"/>
      <c r="BT1277" s="241"/>
      <c r="BU1277" s="241"/>
      <c r="BV1277" s="241"/>
      <c r="BW1277" s="241"/>
      <c r="BX1277" s="241"/>
      <c r="BY1277" s="241"/>
      <c r="BZ1277" s="241"/>
      <c r="CA1277" s="241"/>
      <c r="CB1277" s="241"/>
      <c r="CC1277" s="241"/>
      <c r="CD1277" s="241"/>
      <c r="CE1277" s="241"/>
      <c r="CF1277" s="241"/>
      <c r="CG1277" s="241"/>
      <c r="CH1277" s="241"/>
      <c r="CI1277" s="241"/>
      <c r="CJ1277" s="241"/>
      <c r="CK1277" s="241"/>
      <c r="CL1277" s="241"/>
      <c r="CM1277" s="241"/>
      <c r="CN1277" s="241"/>
      <c r="CO1277" s="241"/>
      <c r="CP1277" s="241"/>
      <c r="CQ1277" s="241"/>
      <c r="CR1277" s="241"/>
      <c r="CS1277" s="241"/>
      <c r="CT1277" s="241"/>
      <c r="CU1277" s="241"/>
      <c r="CV1277" s="241"/>
      <c r="CW1277" s="241"/>
      <c r="CX1277" s="241"/>
      <c r="CY1277" s="241"/>
      <c r="CZ1277" s="241"/>
      <c r="DA1277" s="241"/>
      <c r="DB1277" s="241"/>
      <c r="DC1277" s="241"/>
      <c r="DD1277" s="241"/>
      <c r="DE1277" s="241"/>
      <c r="DF1277" s="241"/>
      <c r="DG1277" s="241"/>
      <c r="DH1277" s="241"/>
      <c r="DI1277" s="241"/>
      <c r="DJ1277" s="241"/>
      <c r="DK1277" s="241"/>
      <c r="DL1277" s="241"/>
      <c r="DM1277" s="241"/>
      <c r="DN1277" s="241"/>
      <c r="DO1277" s="241"/>
      <c r="DP1277" s="241"/>
      <c r="DQ1277" s="241"/>
      <c r="DR1277" s="241"/>
      <c r="DS1277" s="241"/>
      <c r="DT1277" s="241"/>
      <c r="DU1277" s="241"/>
      <c r="DV1277" s="241"/>
      <c r="DW1277" s="241"/>
      <c r="DX1277" s="241"/>
      <c r="DY1277" s="241"/>
      <c r="DZ1277" s="241"/>
      <c r="EA1277" s="241"/>
      <c r="EB1277" s="241"/>
      <c r="EC1277" s="241"/>
      <c r="ED1277" s="241"/>
      <c r="EE1277" s="241"/>
      <c r="EF1277" s="241"/>
      <c r="EG1277" s="241"/>
      <c r="EH1277" s="241"/>
      <c r="EI1277" s="241"/>
      <c r="EJ1277" s="241"/>
      <c r="EK1277" s="241"/>
      <c r="EL1277" s="241"/>
      <c r="EM1277" s="241"/>
      <c r="EN1277" s="241"/>
      <c r="EO1277" s="241"/>
      <c r="EP1277" s="241"/>
      <c r="EQ1277" s="241"/>
      <c r="ER1277" s="241"/>
      <c r="ES1277" s="241"/>
      <c r="ET1277" s="241"/>
      <c r="EU1277" s="241"/>
      <c r="EV1277" s="241"/>
      <c r="EW1277" s="241"/>
      <c r="EX1277" s="241"/>
      <c r="EY1277" s="241"/>
      <c r="EZ1277" s="241"/>
      <c r="FA1277" s="241"/>
      <c r="FB1277" s="241"/>
      <c r="FC1277" s="241"/>
      <c r="FD1277" s="241"/>
      <c r="FE1277" s="241"/>
      <c r="FF1277" s="241"/>
      <c r="FG1277" s="241"/>
      <c r="FH1277" s="241"/>
      <c r="FI1277" s="241"/>
      <c r="FJ1277" s="241"/>
      <c r="FK1277" s="241"/>
      <c r="FL1277" s="241"/>
      <c r="FM1277" s="241"/>
      <c r="FN1277" s="241"/>
      <c r="FO1277" s="241"/>
      <c r="FP1277" s="241"/>
      <c r="FQ1277" s="241"/>
      <c r="FR1277" s="241"/>
      <c r="FS1277" s="241"/>
      <c r="FT1277" s="241"/>
      <c r="FU1277" s="241"/>
      <c r="FV1277" s="241"/>
      <c r="FW1277" s="241"/>
      <c r="FX1277" s="241"/>
      <c r="FY1277" s="241"/>
      <c r="FZ1277" s="241"/>
      <c r="GA1277" s="241"/>
      <c r="GB1277" s="241"/>
      <c r="GC1277" s="241"/>
      <c r="GD1277" s="241"/>
      <c r="GE1277" s="241"/>
      <c r="GF1277" s="241"/>
      <c r="GG1277" s="241"/>
      <c r="GH1277" s="241"/>
      <c r="GI1277" s="241"/>
      <c r="GJ1277" s="241"/>
      <c r="GK1277" s="241"/>
      <c r="GL1277" s="241"/>
      <c r="GM1277" s="241"/>
      <c r="GN1277" s="241"/>
      <c r="GO1277" s="241"/>
      <c r="GP1277" s="241"/>
      <c r="GQ1277" s="241"/>
      <c r="GR1277" s="241"/>
      <c r="GS1277" s="241"/>
      <c r="GT1277" s="241"/>
      <c r="GU1277" s="241"/>
      <c r="GV1277" s="241"/>
      <c r="GW1277" s="241"/>
      <c r="GX1277" s="241"/>
      <c r="GY1277" s="241"/>
      <c r="GZ1277" s="241"/>
      <c r="HA1277" s="241"/>
      <c r="HB1277" s="241"/>
      <c r="HC1277" s="241"/>
      <c r="HD1277" s="241"/>
      <c r="HE1277" s="241"/>
      <c r="HF1277" s="241"/>
      <c r="HG1277" s="241"/>
      <c r="HH1277" s="241"/>
      <c r="HI1277" s="241"/>
      <c r="HJ1277" s="241"/>
      <c r="HK1277" s="241"/>
      <c r="HL1277" s="241"/>
      <c r="HM1277" s="241"/>
      <c r="HN1277" s="241"/>
      <c r="HO1277" s="241"/>
    </row>
    <row r="1278" spans="1:223" s="250" customFormat="1" ht="27.6" customHeight="1" x14ac:dyDescent="0.35">
      <c r="A1278" s="241"/>
      <c r="B1278" s="242"/>
      <c r="C1278" s="242"/>
      <c r="D1278" s="242"/>
      <c r="E1278" s="243"/>
      <c r="F1278" s="244"/>
      <c r="G1278" s="245"/>
      <c r="H1278" s="245"/>
      <c r="I1278" s="245"/>
      <c r="J1278" s="242"/>
      <c r="K1278" s="242"/>
      <c r="L1278" s="246"/>
      <c r="M1278" s="246"/>
      <c r="N1278" s="247"/>
      <c r="O1278" s="247"/>
      <c r="P1278" s="248"/>
      <c r="Q1278" s="248"/>
      <c r="R1278" s="295"/>
      <c r="S1278" s="295"/>
      <c r="T1278" s="295"/>
      <c r="V1278" s="251"/>
      <c r="W1278" s="251"/>
      <c r="X1278" s="252"/>
      <c r="Y1278" s="253"/>
      <c r="Z1278" s="254"/>
      <c r="AA1278" s="254"/>
      <c r="AB1278" s="255"/>
      <c r="AC1278" s="255"/>
      <c r="AD1278" s="241"/>
      <c r="AE1278" s="241"/>
      <c r="AF1278" s="241"/>
      <c r="AG1278" s="241"/>
      <c r="AH1278" s="241"/>
      <c r="AI1278" s="241"/>
      <c r="AJ1278" s="241"/>
      <c r="AK1278" s="241"/>
      <c r="AL1278" s="241"/>
      <c r="AM1278" s="241"/>
      <c r="AN1278" s="241"/>
      <c r="AO1278" s="241"/>
      <c r="AP1278" s="241"/>
      <c r="AQ1278" s="241"/>
      <c r="AR1278" s="241"/>
      <c r="AS1278" s="241"/>
      <c r="AT1278" s="241"/>
      <c r="AU1278" s="241"/>
      <c r="AV1278" s="241"/>
      <c r="AW1278" s="241"/>
      <c r="AX1278" s="241"/>
      <c r="AY1278" s="241"/>
      <c r="AZ1278" s="241"/>
      <c r="BA1278" s="241"/>
      <c r="BB1278" s="241"/>
      <c r="BC1278" s="241"/>
      <c r="BD1278" s="241"/>
      <c r="BE1278" s="241"/>
      <c r="BF1278" s="241"/>
      <c r="BG1278" s="241"/>
      <c r="BH1278" s="241"/>
      <c r="BI1278" s="241"/>
      <c r="BJ1278" s="241"/>
      <c r="BK1278" s="241"/>
      <c r="BL1278" s="241"/>
      <c r="BM1278" s="241"/>
      <c r="BN1278" s="241"/>
      <c r="BO1278" s="241"/>
      <c r="BP1278" s="241"/>
      <c r="BQ1278" s="241"/>
      <c r="BR1278" s="241"/>
      <c r="BS1278" s="241"/>
      <c r="BT1278" s="241"/>
      <c r="BU1278" s="241"/>
      <c r="BV1278" s="241"/>
      <c r="BW1278" s="241"/>
      <c r="BX1278" s="241"/>
      <c r="BY1278" s="241"/>
      <c r="BZ1278" s="241"/>
      <c r="CA1278" s="241"/>
      <c r="CB1278" s="241"/>
      <c r="CC1278" s="241"/>
      <c r="CD1278" s="241"/>
      <c r="CE1278" s="241"/>
      <c r="CF1278" s="241"/>
      <c r="CG1278" s="241"/>
      <c r="CH1278" s="241"/>
      <c r="CI1278" s="241"/>
      <c r="CJ1278" s="241"/>
      <c r="CK1278" s="241"/>
      <c r="CL1278" s="241"/>
      <c r="CM1278" s="241"/>
      <c r="CN1278" s="241"/>
      <c r="CO1278" s="241"/>
      <c r="CP1278" s="241"/>
      <c r="CQ1278" s="241"/>
      <c r="CR1278" s="241"/>
      <c r="CS1278" s="241"/>
      <c r="CT1278" s="241"/>
      <c r="CU1278" s="241"/>
      <c r="CV1278" s="241"/>
      <c r="CW1278" s="241"/>
      <c r="CX1278" s="241"/>
      <c r="CY1278" s="241"/>
      <c r="CZ1278" s="241"/>
      <c r="DA1278" s="241"/>
      <c r="DB1278" s="241"/>
      <c r="DC1278" s="241"/>
      <c r="DD1278" s="241"/>
      <c r="DE1278" s="241"/>
      <c r="DF1278" s="241"/>
      <c r="DG1278" s="241"/>
      <c r="DH1278" s="241"/>
      <c r="DI1278" s="241"/>
      <c r="DJ1278" s="241"/>
      <c r="DK1278" s="241"/>
      <c r="DL1278" s="241"/>
      <c r="DM1278" s="241"/>
      <c r="DN1278" s="241"/>
      <c r="DO1278" s="241"/>
      <c r="DP1278" s="241"/>
      <c r="DQ1278" s="241"/>
      <c r="DR1278" s="241"/>
      <c r="DS1278" s="241"/>
      <c r="DT1278" s="241"/>
      <c r="DU1278" s="241"/>
      <c r="DV1278" s="241"/>
      <c r="DW1278" s="241"/>
      <c r="DX1278" s="241"/>
      <c r="DY1278" s="241"/>
      <c r="DZ1278" s="241"/>
      <c r="EA1278" s="241"/>
      <c r="EB1278" s="241"/>
      <c r="EC1278" s="241"/>
      <c r="ED1278" s="241"/>
      <c r="EE1278" s="241"/>
      <c r="EF1278" s="241"/>
      <c r="EG1278" s="241"/>
      <c r="EH1278" s="241"/>
      <c r="EI1278" s="241"/>
      <c r="EJ1278" s="241"/>
      <c r="EK1278" s="241"/>
      <c r="EL1278" s="241"/>
      <c r="EM1278" s="241"/>
      <c r="EN1278" s="241"/>
      <c r="EO1278" s="241"/>
      <c r="EP1278" s="241"/>
      <c r="EQ1278" s="241"/>
      <c r="ER1278" s="241"/>
      <c r="ES1278" s="241"/>
      <c r="ET1278" s="241"/>
      <c r="EU1278" s="241"/>
      <c r="EV1278" s="241"/>
      <c r="EW1278" s="241"/>
      <c r="EX1278" s="241"/>
      <c r="EY1278" s="241"/>
      <c r="EZ1278" s="241"/>
      <c r="FA1278" s="241"/>
      <c r="FB1278" s="241"/>
      <c r="FC1278" s="241"/>
      <c r="FD1278" s="241"/>
      <c r="FE1278" s="241"/>
      <c r="FF1278" s="241"/>
      <c r="FG1278" s="241"/>
      <c r="FH1278" s="241"/>
      <c r="FI1278" s="241"/>
      <c r="FJ1278" s="241"/>
      <c r="FK1278" s="241"/>
      <c r="FL1278" s="241"/>
      <c r="FM1278" s="241"/>
      <c r="FN1278" s="241"/>
      <c r="FO1278" s="241"/>
      <c r="FP1278" s="241"/>
      <c r="FQ1278" s="241"/>
      <c r="FR1278" s="241"/>
      <c r="FS1278" s="241"/>
      <c r="FT1278" s="241"/>
      <c r="FU1278" s="241"/>
      <c r="FV1278" s="241"/>
      <c r="FW1278" s="241"/>
      <c r="FX1278" s="241"/>
      <c r="FY1278" s="241"/>
      <c r="FZ1278" s="241"/>
      <c r="GA1278" s="241"/>
      <c r="GB1278" s="241"/>
      <c r="GC1278" s="241"/>
      <c r="GD1278" s="241"/>
      <c r="GE1278" s="241"/>
      <c r="GF1278" s="241"/>
      <c r="GG1278" s="241"/>
      <c r="GH1278" s="241"/>
      <c r="GI1278" s="241"/>
      <c r="GJ1278" s="241"/>
      <c r="GK1278" s="241"/>
      <c r="GL1278" s="241"/>
      <c r="GM1278" s="241"/>
      <c r="GN1278" s="241"/>
      <c r="GO1278" s="241"/>
      <c r="GP1278" s="241"/>
      <c r="GQ1278" s="241"/>
      <c r="GR1278" s="241"/>
      <c r="GS1278" s="241"/>
      <c r="GT1278" s="241"/>
      <c r="GU1278" s="241"/>
      <c r="GV1278" s="241"/>
      <c r="GW1278" s="241"/>
      <c r="GX1278" s="241"/>
      <c r="GY1278" s="241"/>
      <c r="GZ1278" s="241"/>
      <c r="HA1278" s="241"/>
      <c r="HB1278" s="241"/>
      <c r="HC1278" s="241"/>
      <c r="HD1278" s="241"/>
      <c r="HE1278" s="241"/>
      <c r="HF1278" s="241"/>
      <c r="HG1278" s="241"/>
      <c r="HH1278" s="241"/>
      <c r="HI1278" s="241"/>
      <c r="HJ1278" s="241"/>
      <c r="HK1278" s="241"/>
      <c r="HL1278" s="241"/>
      <c r="HM1278" s="241"/>
      <c r="HN1278" s="241"/>
      <c r="HO1278" s="241"/>
    </row>
    <row r="1279" spans="1:223" s="250" customFormat="1" ht="27.6" customHeight="1" x14ac:dyDescent="0.35">
      <c r="A1279" s="241"/>
      <c r="B1279" s="242"/>
      <c r="C1279" s="242"/>
      <c r="D1279" s="242"/>
      <c r="E1279" s="243"/>
      <c r="F1279" s="244"/>
      <c r="G1279" s="245"/>
      <c r="H1279" s="245"/>
      <c r="I1279" s="245"/>
      <c r="J1279" s="242"/>
      <c r="K1279" s="242"/>
      <c r="L1279" s="246"/>
      <c r="M1279" s="246"/>
      <c r="N1279" s="247"/>
      <c r="O1279" s="247"/>
      <c r="P1279" s="248"/>
      <c r="Q1279" s="248"/>
      <c r="R1279" s="295"/>
      <c r="S1279" s="295"/>
      <c r="T1279" s="295"/>
      <c r="V1279" s="251"/>
      <c r="W1279" s="251"/>
      <c r="X1279" s="252"/>
      <c r="Y1279" s="253"/>
      <c r="Z1279" s="254"/>
      <c r="AA1279" s="254"/>
      <c r="AB1279" s="255"/>
      <c r="AC1279" s="255"/>
      <c r="AD1279" s="241"/>
      <c r="AE1279" s="241"/>
      <c r="AF1279" s="241"/>
      <c r="AG1279" s="241"/>
      <c r="AH1279" s="241"/>
      <c r="AI1279" s="241"/>
      <c r="AJ1279" s="241"/>
      <c r="AK1279" s="241"/>
      <c r="AL1279" s="241"/>
      <c r="AM1279" s="241"/>
      <c r="AN1279" s="241"/>
      <c r="AO1279" s="241"/>
      <c r="AP1279" s="241"/>
      <c r="AQ1279" s="241"/>
      <c r="AR1279" s="241"/>
      <c r="AS1279" s="241"/>
      <c r="AT1279" s="241"/>
      <c r="AU1279" s="241"/>
      <c r="AV1279" s="241"/>
      <c r="AW1279" s="241"/>
      <c r="AX1279" s="241"/>
      <c r="AY1279" s="241"/>
      <c r="AZ1279" s="241"/>
      <c r="BA1279" s="241"/>
      <c r="BB1279" s="241"/>
      <c r="BC1279" s="241"/>
      <c r="BD1279" s="241"/>
      <c r="BE1279" s="241"/>
      <c r="BF1279" s="241"/>
      <c r="BG1279" s="241"/>
      <c r="BH1279" s="241"/>
      <c r="BI1279" s="241"/>
      <c r="BJ1279" s="241"/>
      <c r="BK1279" s="241"/>
      <c r="BL1279" s="241"/>
      <c r="BM1279" s="241"/>
      <c r="BN1279" s="241"/>
      <c r="BO1279" s="241"/>
      <c r="BP1279" s="241"/>
      <c r="BQ1279" s="241"/>
      <c r="BR1279" s="241"/>
      <c r="BS1279" s="241"/>
      <c r="BT1279" s="241"/>
      <c r="BU1279" s="241"/>
      <c r="BV1279" s="241"/>
      <c r="BW1279" s="241"/>
      <c r="BX1279" s="241"/>
      <c r="BY1279" s="241"/>
      <c r="BZ1279" s="241"/>
      <c r="CA1279" s="241"/>
      <c r="CB1279" s="241"/>
      <c r="CC1279" s="241"/>
      <c r="CD1279" s="241"/>
      <c r="CE1279" s="241"/>
      <c r="CF1279" s="241"/>
      <c r="CG1279" s="241"/>
      <c r="CH1279" s="241"/>
      <c r="CI1279" s="241"/>
      <c r="CJ1279" s="241"/>
      <c r="CK1279" s="241"/>
      <c r="CL1279" s="241"/>
      <c r="CM1279" s="241"/>
      <c r="CN1279" s="241"/>
      <c r="CO1279" s="241"/>
      <c r="CP1279" s="241"/>
      <c r="CQ1279" s="241"/>
      <c r="CR1279" s="241"/>
      <c r="CS1279" s="241"/>
      <c r="CT1279" s="241"/>
      <c r="CU1279" s="241"/>
      <c r="CV1279" s="241"/>
      <c r="CW1279" s="241"/>
      <c r="CX1279" s="241"/>
      <c r="CY1279" s="241"/>
      <c r="CZ1279" s="241"/>
      <c r="DA1279" s="241"/>
      <c r="DB1279" s="241"/>
      <c r="DC1279" s="241"/>
      <c r="DD1279" s="241"/>
      <c r="DE1279" s="241"/>
      <c r="DF1279" s="241"/>
      <c r="DG1279" s="241"/>
      <c r="DH1279" s="241"/>
      <c r="DI1279" s="241"/>
      <c r="DJ1279" s="241"/>
      <c r="DK1279" s="241"/>
      <c r="DL1279" s="241"/>
      <c r="DM1279" s="241"/>
      <c r="DN1279" s="241"/>
      <c r="DO1279" s="241"/>
      <c r="DP1279" s="241"/>
      <c r="DQ1279" s="241"/>
      <c r="DR1279" s="241"/>
      <c r="DS1279" s="241"/>
      <c r="DT1279" s="241"/>
      <c r="DU1279" s="241"/>
      <c r="DV1279" s="241"/>
      <c r="DW1279" s="241"/>
      <c r="DX1279" s="241"/>
      <c r="DY1279" s="241"/>
      <c r="DZ1279" s="241"/>
      <c r="EA1279" s="241"/>
      <c r="EB1279" s="241"/>
      <c r="EC1279" s="241"/>
      <c r="ED1279" s="241"/>
      <c r="EE1279" s="241"/>
      <c r="EF1279" s="241"/>
      <c r="EG1279" s="241"/>
      <c r="EH1279" s="241"/>
      <c r="EI1279" s="241"/>
      <c r="EJ1279" s="241"/>
      <c r="EK1279" s="241"/>
      <c r="EL1279" s="241"/>
      <c r="EM1279" s="241"/>
      <c r="EN1279" s="241"/>
      <c r="EO1279" s="241"/>
      <c r="EP1279" s="241"/>
      <c r="EQ1279" s="241"/>
      <c r="ER1279" s="241"/>
      <c r="ES1279" s="241"/>
      <c r="ET1279" s="241"/>
      <c r="EU1279" s="241"/>
      <c r="EV1279" s="241"/>
      <c r="EW1279" s="241"/>
      <c r="EX1279" s="241"/>
      <c r="EY1279" s="241"/>
      <c r="EZ1279" s="241"/>
      <c r="FA1279" s="241"/>
      <c r="FB1279" s="241"/>
      <c r="FC1279" s="241"/>
      <c r="FD1279" s="241"/>
      <c r="FE1279" s="241"/>
      <c r="FF1279" s="241"/>
      <c r="FG1279" s="241"/>
      <c r="FH1279" s="241"/>
      <c r="FI1279" s="241"/>
      <c r="FJ1279" s="241"/>
      <c r="FK1279" s="241"/>
      <c r="FL1279" s="241"/>
      <c r="FM1279" s="241"/>
      <c r="FN1279" s="241"/>
      <c r="FO1279" s="241"/>
      <c r="FP1279" s="241"/>
      <c r="FQ1279" s="241"/>
      <c r="FR1279" s="241"/>
      <c r="FS1279" s="241"/>
      <c r="FT1279" s="241"/>
      <c r="FU1279" s="241"/>
      <c r="FV1279" s="241"/>
      <c r="FW1279" s="241"/>
      <c r="FX1279" s="241"/>
      <c r="FY1279" s="241"/>
      <c r="FZ1279" s="241"/>
      <c r="GA1279" s="241"/>
      <c r="GB1279" s="241"/>
      <c r="GC1279" s="241"/>
      <c r="GD1279" s="241"/>
      <c r="GE1279" s="241"/>
      <c r="GF1279" s="241"/>
      <c r="GG1279" s="241"/>
      <c r="GH1279" s="241"/>
      <c r="GI1279" s="241"/>
      <c r="GJ1279" s="241"/>
      <c r="GK1279" s="241"/>
      <c r="GL1279" s="241"/>
      <c r="GM1279" s="241"/>
      <c r="GN1279" s="241"/>
      <c r="GO1279" s="241"/>
      <c r="GP1279" s="241"/>
      <c r="GQ1279" s="241"/>
      <c r="GR1279" s="241"/>
      <c r="GS1279" s="241"/>
      <c r="GT1279" s="241"/>
      <c r="GU1279" s="241"/>
      <c r="GV1279" s="241"/>
      <c r="GW1279" s="241"/>
      <c r="GX1279" s="241"/>
      <c r="GY1279" s="241"/>
      <c r="GZ1279" s="241"/>
      <c r="HA1279" s="241"/>
      <c r="HB1279" s="241"/>
      <c r="HC1279" s="241"/>
      <c r="HD1279" s="241"/>
      <c r="HE1279" s="241"/>
      <c r="HF1279" s="241"/>
      <c r="HG1279" s="241"/>
      <c r="HH1279" s="241"/>
      <c r="HI1279" s="241"/>
      <c r="HJ1279" s="241"/>
      <c r="HK1279" s="241"/>
      <c r="HL1279" s="241"/>
      <c r="HM1279" s="241"/>
      <c r="HN1279" s="241"/>
      <c r="HO1279" s="241"/>
    </row>
    <row r="1280" spans="1:223" s="250" customFormat="1" ht="27.6" customHeight="1" x14ac:dyDescent="0.35">
      <c r="A1280" s="241"/>
      <c r="B1280" s="242"/>
      <c r="C1280" s="242"/>
      <c r="D1280" s="242"/>
      <c r="E1280" s="243"/>
      <c r="F1280" s="244"/>
      <c r="G1280" s="245"/>
      <c r="H1280" s="245"/>
      <c r="I1280" s="245"/>
      <c r="J1280" s="242"/>
      <c r="K1280" s="242"/>
      <c r="L1280" s="246"/>
      <c r="M1280" s="246"/>
      <c r="N1280" s="247"/>
      <c r="O1280" s="247"/>
      <c r="P1280" s="248"/>
      <c r="Q1280" s="248"/>
      <c r="R1280" s="295"/>
      <c r="S1280" s="295"/>
      <c r="T1280" s="295"/>
      <c r="V1280" s="251"/>
      <c r="W1280" s="251"/>
      <c r="X1280" s="252"/>
      <c r="Y1280" s="253"/>
      <c r="Z1280" s="254"/>
      <c r="AA1280" s="254"/>
      <c r="AB1280" s="255"/>
      <c r="AC1280" s="255"/>
      <c r="AD1280" s="241"/>
      <c r="AE1280" s="241"/>
      <c r="AF1280" s="241"/>
      <c r="AG1280" s="241"/>
      <c r="AH1280" s="241"/>
      <c r="AI1280" s="241"/>
      <c r="AJ1280" s="241"/>
      <c r="AK1280" s="241"/>
      <c r="AL1280" s="241"/>
      <c r="AM1280" s="241"/>
      <c r="AN1280" s="241"/>
      <c r="AO1280" s="241"/>
      <c r="AP1280" s="241"/>
      <c r="AQ1280" s="241"/>
      <c r="AR1280" s="241"/>
      <c r="AS1280" s="241"/>
      <c r="AT1280" s="241"/>
      <c r="AU1280" s="241"/>
      <c r="AV1280" s="241"/>
      <c r="AW1280" s="241"/>
      <c r="AX1280" s="241"/>
      <c r="AY1280" s="241"/>
      <c r="AZ1280" s="241"/>
      <c r="BA1280" s="241"/>
      <c r="BB1280" s="241"/>
      <c r="BC1280" s="241"/>
      <c r="BD1280" s="241"/>
      <c r="BE1280" s="241"/>
      <c r="BF1280" s="241"/>
      <c r="BG1280" s="241"/>
      <c r="BH1280" s="241"/>
      <c r="BI1280" s="241"/>
      <c r="BJ1280" s="241"/>
      <c r="BK1280" s="241"/>
      <c r="BL1280" s="241"/>
      <c r="BM1280" s="241"/>
      <c r="BN1280" s="241"/>
      <c r="BO1280" s="241"/>
      <c r="BP1280" s="241"/>
      <c r="BQ1280" s="241"/>
      <c r="BR1280" s="241"/>
      <c r="BS1280" s="241"/>
      <c r="BT1280" s="241"/>
      <c r="BU1280" s="241"/>
      <c r="BV1280" s="241"/>
      <c r="BW1280" s="241"/>
      <c r="BX1280" s="241"/>
      <c r="BY1280" s="241"/>
      <c r="BZ1280" s="241"/>
      <c r="CA1280" s="241"/>
      <c r="CB1280" s="241"/>
      <c r="CC1280" s="241"/>
      <c r="CD1280" s="241"/>
      <c r="CE1280" s="241"/>
      <c r="CF1280" s="241"/>
      <c r="CG1280" s="241"/>
      <c r="CH1280" s="241"/>
      <c r="CI1280" s="241"/>
      <c r="CJ1280" s="241"/>
      <c r="CK1280" s="241"/>
      <c r="CL1280" s="241"/>
      <c r="CM1280" s="241"/>
      <c r="CN1280" s="241"/>
      <c r="CO1280" s="241"/>
      <c r="CP1280" s="241"/>
      <c r="CQ1280" s="241"/>
      <c r="CR1280" s="241"/>
      <c r="CS1280" s="241"/>
      <c r="CT1280" s="241"/>
      <c r="CU1280" s="241"/>
      <c r="CV1280" s="241"/>
      <c r="CW1280" s="241"/>
      <c r="CX1280" s="241"/>
      <c r="CY1280" s="241"/>
      <c r="CZ1280" s="241"/>
      <c r="DA1280" s="241"/>
      <c r="DB1280" s="241"/>
      <c r="DC1280" s="241"/>
      <c r="DD1280" s="241"/>
      <c r="DE1280" s="241"/>
      <c r="DF1280" s="241"/>
      <c r="DG1280" s="241"/>
      <c r="DH1280" s="241"/>
      <c r="DI1280" s="241"/>
      <c r="DJ1280" s="241"/>
      <c r="DK1280" s="241"/>
      <c r="DL1280" s="241"/>
      <c r="DM1280" s="241"/>
      <c r="DN1280" s="241"/>
      <c r="DO1280" s="241"/>
      <c r="DP1280" s="241"/>
      <c r="DQ1280" s="241"/>
      <c r="DR1280" s="241"/>
      <c r="DS1280" s="241"/>
      <c r="DT1280" s="241"/>
      <c r="DU1280" s="241"/>
      <c r="DV1280" s="241"/>
      <c r="DW1280" s="241"/>
      <c r="DX1280" s="241"/>
      <c r="DY1280" s="241"/>
      <c r="DZ1280" s="241"/>
      <c r="EA1280" s="241"/>
      <c r="EB1280" s="241"/>
      <c r="EC1280" s="241"/>
      <c r="ED1280" s="241"/>
      <c r="EE1280" s="241"/>
      <c r="EF1280" s="241"/>
      <c r="EG1280" s="241"/>
      <c r="EH1280" s="241"/>
      <c r="EI1280" s="241"/>
      <c r="EJ1280" s="241"/>
      <c r="EK1280" s="241"/>
      <c r="EL1280" s="241"/>
      <c r="EM1280" s="241"/>
      <c r="EN1280" s="241"/>
      <c r="EO1280" s="241"/>
      <c r="EP1280" s="241"/>
      <c r="EQ1280" s="241"/>
      <c r="ER1280" s="241"/>
      <c r="ES1280" s="241"/>
      <c r="ET1280" s="241"/>
      <c r="EU1280" s="241"/>
      <c r="EV1280" s="241"/>
      <c r="EW1280" s="241"/>
      <c r="EX1280" s="241"/>
      <c r="EY1280" s="241"/>
      <c r="EZ1280" s="241"/>
      <c r="FA1280" s="241"/>
      <c r="FB1280" s="241"/>
      <c r="FC1280" s="241"/>
      <c r="FD1280" s="241"/>
      <c r="FE1280" s="241"/>
      <c r="FF1280" s="241"/>
      <c r="FG1280" s="241"/>
      <c r="FH1280" s="241"/>
      <c r="FI1280" s="241"/>
      <c r="FJ1280" s="241"/>
      <c r="FK1280" s="241"/>
      <c r="FL1280" s="241"/>
      <c r="FM1280" s="241"/>
      <c r="FN1280" s="241"/>
      <c r="FO1280" s="241"/>
      <c r="FP1280" s="241"/>
      <c r="FQ1280" s="241"/>
      <c r="FR1280" s="241"/>
      <c r="FS1280" s="241"/>
      <c r="FT1280" s="241"/>
      <c r="FU1280" s="241"/>
      <c r="FV1280" s="241"/>
      <c r="FW1280" s="241"/>
      <c r="FX1280" s="241"/>
      <c r="FY1280" s="241"/>
      <c r="FZ1280" s="241"/>
      <c r="GA1280" s="241"/>
      <c r="GB1280" s="241"/>
      <c r="GC1280" s="241"/>
      <c r="GD1280" s="241"/>
      <c r="GE1280" s="241"/>
      <c r="GF1280" s="241"/>
      <c r="GG1280" s="241"/>
      <c r="GH1280" s="241"/>
      <c r="GI1280" s="241"/>
      <c r="GJ1280" s="241"/>
      <c r="GK1280" s="241"/>
      <c r="GL1280" s="241"/>
      <c r="GM1280" s="241"/>
      <c r="GN1280" s="241"/>
      <c r="GO1280" s="241"/>
      <c r="GP1280" s="241"/>
      <c r="GQ1280" s="241"/>
      <c r="GR1280" s="241"/>
      <c r="GS1280" s="241"/>
      <c r="GT1280" s="241"/>
      <c r="GU1280" s="241"/>
      <c r="GV1280" s="241"/>
      <c r="GW1280" s="241"/>
      <c r="GX1280" s="241"/>
      <c r="GY1280" s="241"/>
      <c r="GZ1280" s="241"/>
      <c r="HA1280" s="241"/>
      <c r="HB1280" s="241"/>
      <c r="HC1280" s="241"/>
      <c r="HD1280" s="241"/>
      <c r="HE1280" s="241"/>
      <c r="HF1280" s="241"/>
      <c r="HG1280" s="241"/>
      <c r="HH1280" s="241"/>
      <c r="HI1280" s="241"/>
      <c r="HJ1280" s="241"/>
      <c r="HK1280" s="241"/>
      <c r="HL1280" s="241"/>
      <c r="HM1280" s="241"/>
      <c r="HN1280" s="241"/>
      <c r="HO1280" s="241"/>
    </row>
    <row r="1281" spans="1:223" s="250" customFormat="1" ht="27.6" customHeight="1" x14ac:dyDescent="0.35">
      <c r="A1281" s="241"/>
      <c r="B1281" s="242"/>
      <c r="C1281" s="242"/>
      <c r="D1281" s="242"/>
      <c r="E1281" s="243"/>
      <c r="F1281" s="244"/>
      <c r="G1281" s="245"/>
      <c r="H1281" s="245"/>
      <c r="I1281" s="245"/>
      <c r="J1281" s="242"/>
      <c r="K1281" s="242"/>
      <c r="L1281" s="246"/>
      <c r="M1281" s="246"/>
      <c r="N1281" s="247"/>
      <c r="O1281" s="247"/>
      <c r="P1281" s="248"/>
      <c r="Q1281" s="248"/>
      <c r="R1281" s="295"/>
      <c r="S1281" s="295"/>
      <c r="T1281" s="295"/>
      <c r="V1281" s="251"/>
      <c r="W1281" s="251"/>
      <c r="X1281" s="252"/>
      <c r="Y1281" s="253"/>
      <c r="Z1281" s="254"/>
      <c r="AA1281" s="254"/>
      <c r="AB1281" s="255"/>
      <c r="AC1281" s="255"/>
      <c r="AD1281" s="241"/>
      <c r="AE1281" s="241"/>
      <c r="AF1281" s="241"/>
      <c r="AG1281" s="241"/>
      <c r="AH1281" s="241"/>
      <c r="AI1281" s="241"/>
      <c r="AJ1281" s="241"/>
      <c r="AK1281" s="241"/>
      <c r="AL1281" s="241"/>
      <c r="AM1281" s="241"/>
      <c r="AN1281" s="241"/>
      <c r="AO1281" s="241"/>
      <c r="AP1281" s="241"/>
      <c r="AQ1281" s="241"/>
      <c r="AR1281" s="241"/>
      <c r="AS1281" s="241"/>
      <c r="AT1281" s="241"/>
      <c r="AU1281" s="241"/>
      <c r="AV1281" s="241"/>
      <c r="AW1281" s="241"/>
      <c r="AX1281" s="241"/>
      <c r="AY1281" s="241"/>
      <c r="AZ1281" s="241"/>
      <c r="BA1281" s="241"/>
      <c r="BB1281" s="241"/>
      <c r="BC1281" s="241"/>
      <c r="BD1281" s="241"/>
      <c r="BE1281" s="241"/>
      <c r="BF1281" s="241"/>
      <c r="BG1281" s="241"/>
      <c r="BH1281" s="241"/>
      <c r="BI1281" s="241"/>
      <c r="BJ1281" s="241"/>
      <c r="BK1281" s="241"/>
      <c r="BL1281" s="241"/>
      <c r="BM1281" s="241"/>
      <c r="BN1281" s="241"/>
      <c r="BO1281" s="241"/>
      <c r="BP1281" s="241"/>
      <c r="BQ1281" s="241"/>
      <c r="BR1281" s="241"/>
      <c r="BS1281" s="241"/>
      <c r="BT1281" s="241"/>
      <c r="BU1281" s="241"/>
      <c r="BV1281" s="241"/>
      <c r="BW1281" s="241"/>
      <c r="BX1281" s="241"/>
      <c r="BY1281" s="241"/>
      <c r="BZ1281" s="241"/>
      <c r="CA1281" s="241"/>
      <c r="CB1281" s="241"/>
      <c r="CC1281" s="241"/>
      <c r="CD1281" s="241"/>
      <c r="CE1281" s="241"/>
      <c r="CF1281" s="241"/>
      <c r="CG1281" s="241"/>
      <c r="CH1281" s="241"/>
      <c r="CI1281" s="241"/>
      <c r="CJ1281" s="241"/>
      <c r="CK1281" s="241"/>
      <c r="CL1281" s="241"/>
      <c r="CM1281" s="241"/>
      <c r="CN1281" s="241"/>
      <c r="CO1281" s="241"/>
      <c r="CP1281" s="241"/>
      <c r="CQ1281" s="241"/>
      <c r="CR1281" s="241"/>
      <c r="CS1281" s="241"/>
      <c r="CT1281" s="241"/>
      <c r="CU1281" s="241"/>
      <c r="CV1281" s="241"/>
      <c r="CW1281" s="241"/>
      <c r="CX1281" s="241"/>
      <c r="CY1281" s="241"/>
      <c r="CZ1281" s="241"/>
      <c r="DA1281" s="241"/>
      <c r="DB1281" s="241"/>
      <c r="DC1281" s="241"/>
      <c r="DD1281" s="241"/>
      <c r="DE1281" s="241"/>
      <c r="DF1281" s="241"/>
      <c r="DG1281" s="241"/>
      <c r="DH1281" s="241"/>
      <c r="DI1281" s="241"/>
      <c r="DJ1281" s="241"/>
      <c r="DK1281" s="241"/>
      <c r="DL1281" s="241"/>
      <c r="DM1281" s="241"/>
      <c r="DN1281" s="241"/>
      <c r="DO1281" s="241"/>
      <c r="DP1281" s="241"/>
      <c r="DQ1281" s="241"/>
      <c r="DR1281" s="241"/>
      <c r="DS1281" s="241"/>
      <c r="DT1281" s="241"/>
      <c r="DU1281" s="241"/>
      <c r="DV1281" s="241"/>
      <c r="DW1281" s="241"/>
      <c r="DX1281" s="241"/>
      <c r="DY1281" s="241"/>
      <c r="DZ1281" s="241"/>
      <c r="EA1281" s="241"/>
      <c r="EB1281" s="241"/>
      <c r="EC1281" s="241"/>
      <c r="ED1281" s="241"/>
      <c r="EE1281" s="241"/>
      <c r="EF1281" s="241"/>
      <c r="EG1281" s="241"/>
      <c r="EH1281" s="241"/>
      <c r="EI1281" s="241"/>
      <c r="EJ1281" s="241"/>
      <c r="EK1281" s="241"/>
      <c r="EL1281" s="241"/>
      <c r="EM1281" s="241"/>
      <c r="EN1281" s="241"/>
      <c r="EO1281" s="241"/>
      <c r="EP1281" s="241"/>
      <c r="EQ1281" s="241"/>
      <c r="ER1281" s="241"/>
      <c r="ES1281" s="241"/>
      <c r="ET1281" s="241"/>
      <c r="EU1281" s="241"/>
      <c r="EV1281" s="241"/>
      <c r="EW1281" s="241"/>
      <c r="EX1281" s="241"/>
      <c r="EY1281" s="241"/>
      <c r="EZ1281" s="241"/>
      <c r="FA1281" s="241"/>
      <c r="FB1281" s="241"/>
      <c r="FC1281" s="241"/>
      <c r="FD1281" s="241"/>
      <c r="FE1281" s="241"/>
      <c r="FF1281" s="241"/>
      <c r="FG1281" s="241"/>
      <c r="FH1281" s="241"/>
      <c r="FI1281" s="241"/>
      <c r="FJ1281" s="241"/>
      <c r="FK1281" s="241"/>
      <c r="FL1281" s="241"/>
      <c r="FM1281" s="241"/>
      <c r="FN1281" s="241"/>
      <c r="FO1281" s="241"/>
      <c r="FP1281" s="241"/>
      <c r="FQ1281" s="241"/>
      <c r="FR1281" s="241"/>
      <c r="FS1281" s="241"/>
      <c r="FT1281" s="241"/>
      <c r="FU1281" s="241"/>
      <c r="FV1281" s="241"/>
      <c r="FW1281" s="241"/>
      <c r="FX1281" s="241"/>
      <c r="FY1281" s="241"/>
      <c r="FZ1281" s="241"/>
      <c r="GA1281" s="241"/>
      <c r="GB1281" s="241"/>
      <c r="GC1281" s="241"/>
      <c r="GD1281" s="241"/>
      <c r="GE1281" s="241"/>
      <c r="GF1281" s="241"/>
      <c r="GG1281" s="241"/>
      <c r="GH1281" s="241"/>
      <c r="GI1281" s="241"/>
      <c r="GJ1281" s="241"/>
      <c r="GK1281" s="241"/>
      <c r="GL1281" s="241"/>
      <c r="GM1281" s="241"/>
      <c r="GN1281" s="241"/>
      <c r="GO1281" s="241"/>
      <c r="GP1281" s="241"/>
      <c r="GQ1281" s="241"/>
      <c r="GR1281" s="241"/>
      <c r="GS1281" s="241"/>
      <c r="GT1281" s="241"/>
      <c r="GU1281" s="241"/>
      <c r="GV1281" s="241"/>
      <c r="GW1281" s="241"/>
      <c r="GX1281" s="241"/>
      <c r="GY1281" s="241"/>
      <c r="GZ1281" s="241"/>
      <c r="HA1281" s="241"/>
      <c r="HB1281" s="241"/>
      <c r="HC1281" s="241"/>
      <c r="HD1281" s="241"/>
      <c r="HE1281" s="241"/>
      <c r="HF1281" s="241"/>
      <c r="HG1281" s="241"/>
      <c r="HH1281" s="241"/>
      <c r="HI1281" s="241"/>
      <c r="HJ1281" s="241"/>
      <c r="HK1281" s="241"/>
      <c r="HL1281" s="241"/>
      <c r="HM1281" s="241"/>
      <c r="HN1281" s="241"/>
      <c r="HO1281" s="241"/>
    </row>
    <row r="1282" spans="1:223" s="250" customFormat="1" ht="27.6" customHeight="1" x14ac:dyDescent="0.35">
      <c r="A1282" s="241"/>
      <c r="B1282" s="242"/>
      <c r="C1282" s="242"/>
      <c r="D1282" s="242"/>
      <c r="E1282" s="243"/>
      <c r="F1282" s="244"/>
      <c r="G1282" s="245"/>
      <c r="H1282" s="245"/>
      <c r="I1282" s="245"/>
      <c r="J1282" s="242"/>
      <c r="K1282" s="242"/>
      <c r="L1282" s="246"/>
      <c r="M1282" s="246"/>
      <c r="N1282" s="247"/>
      <c r="O1282" s="247"/>
      <c r="P1282" s="248"/>
      <c r="Q1282" s="248"/>
      <c r="R1282" s="295"/>
      <c r="S1282" s="295"/>
      <c r="T1282" s="295"/>
      <c r="V1282" s="251"/>
      <c r="W1282" s="251"/>
      <c r="X1282" s="252"/>
      <c r="Y1282" s="253"/>
      <c r="Z1282" s="254"/>
      <c r="AA1282" s="254"/>
      <c r="AB1282" s="255"/>
      <c r="AC1282" s="255"/>
      <c r="AD1282" s="241"/>
      <c r="AE1282" s="241"/>
      <c r="AF1282" s="241"/>
      <c r="AG1282" s="241"/>
      <c r="AH1282" s="241"/>
      <c r="AI1282" s="241"/>
      <c r="AJ1282" s="241"/>
      <c r="AK1282" s="241"/>
      <c r="AL1282" s="241"/>
      <c r="AM1282" s="241"/>
      <c r="AN1282" s="241"/>
      <c r="AO1282" s="241"/>
      <c r="AP1282" s="241"/>
      <c r="AQ1282" s="241"/>
      <c r="AR1282" s="241"/>
      <c r="AS1282" s="241"/>
      <c r="AT1282" s="241"/>
      <c r="AU1282" s="241"/>
      <c r="AV1282" s="241"/>
      <c r="AW1282" s="241"/>
      <c r="AX1282" s="241"/>
      <c r="AY1282" s="241"/>
      <c r="AZ1282" s="241"/>
      <c r="BA1282" s="241"/>
      <c r="BB1282" s="241"/>
      <c r="BC1282" s="241"/>
      <c r="BD1282" s="241"/>
      <c r="BE1282" s="241"/>
      <c r="BF1282" s="241"/>
      <c r="BG1282" s="241"/>
      <c r="BH1282" s="241"/>
      <c r="BI1282" s="241"/>
      <c r="BJ1282" s="241"/>
      <c r="BK1282" s="241"/>
      <c r="BL1282" s="241"/>
      <c r="BM1282" s="241"/>
      <c r="BN1282" s="241"/>
      <c r="BO1282" s="241"/>
      <c r="BP1282" s="241"/>
      <c r="BQ1282" s="241"/>
      <c r="BR1282" s="241"/>
      <c r="BS1282" s="241"/>
      <c r="BT1282" s="241"/>
      <c r="BU1282" s="241"/>
      <c r="BV1282" s="241"/>
      <c r="BW1282" s="241"/>
      <c r="BX1282" s="241"/>
      <c r="BY1282" s="241"/>
      <c r="BZ1282" s="241"/>
      <c r="CA1282" s="241"/>
      <c r="CB1282" s="241"/>
      <c r="CC1282" s="241"/>
      <c r="CD1282" s="241"/>
      <c r="CE1282" s="241"/>
      <c r="CF1282" s="241"/>
      <c r="CG1282" s="241"/>
      <c r="CH1282" s="241"/>
      <c r="CI1282" s="241"/>
      <c r="CJ1282" s="241"/>
      <c r="CK1282" s="241"/>
      <c r="CL1282" s="241"/>
      <c r="CM1282" s="241"/>
      <c r="CN1282" s="241"/>
      <c r="CO1282" s="241"/>
      <c r="CP1282" s="241"/>
      <c r="CQ1282" s="241"/>
      <c r="CR1282" s="241"/>
      <c r="CS1282" s="241"/>
      <c r="CT1282" s="241"/>
      <c r="CU1282" s="241"/>
      <c r="CV1282" s="241"/>
      <c r="CW1282" s="241"/>
      <c r="CX1282" s="241"/>
      <c r="CY1282" s="241"/>
      <c r="CZ1282" s="241"/>
      <c r="DA1282" s="241"/>
      <c r="DB1282" s="241"/>
      <c r="DC1282" s="241"/>
      <c r="DD1282" s="241"/>
      <c r="DE1282" s="241"/>
      <c r="DF1282" s="241"/>
      <c r="DG1282" s="241"/>
      <c r="DH1282" s="241"/>
      <c r="DI1282" s="241"/>
      <c r="DJ1282" s="241"/>
      <c r="DK1282" s="241"/>
      <c r="DL1282" s="241"/>
      <c r="DM1282" s="241"/>
      <c r="DN1282" s="241"/>
      <c r="DO1282" s="241"/>
      <c r="DP1282" s="241"/>
      <c r="DQ1282" s="241"/>
      <c r="DR1282" s="241"/>
      <c r="DS1282" s="241"/>
      <c r="DT1282" s="241"/>
      <c r="DU1282" s="241"/>
      <c r="DV1282" s="241"/>
      <c r="DW1282" s="241"/>
      <c r="DX1282" s="241"/>
      <c r="DY1282" s="241"/>
      <c r="DZ1282" s="241"/>
      <c r="EA1282" s="241"/>
      <c r="EB1282" s="241"/>
      <c r="EC1282" s="241"/>
      <c r="ED1282" s="241"/>
      <c r="EE1282" s="241"/>
      <c r="EF1282" s="241"/>
      <c r="EG1282" s="241"/>
      <c r="EH1282" s="241"/>
      <c r="EI1282" s="241"/>
      <c r="EJ1282" s="241"/>
      <c r="EK1282" s="241"/>
      <c r="EL1282" s="241"/>
      <c r="EM1282" s="241"/>
      <c r="EN1282" s="241"/>
      <c r="EO1282" s="241"/>
      <c r="EP1282" s="241"/>
      <c r="EQ1282" s="241"/>
      <c r="ER1282" s="241"/>
      <c r="ES1282" s="241"/>
      <c r="ET1282" s="241"/>
      <c r="EU1282" s="241"/>
      <c r="EV1282" s="241"/>
      <c r="EW1282" s="241"/>
      <c r="EX1282" s="241"/>
      <c r="EY1282" s="241"/>
      <c r="EZ1282" s="241"/>
      <c r="FA1282" s="241"/>
      <c r="FB1282" s="241"/>
      <c r="FC1282" s="241"/>
      <c r="FD1282" s="241"/>
      <c r="FE1282" s="241"/>
      <c r="FF1282" s="241"/>
      <c r="FG1282" s="241"/>
      <c r="FH1282" s="241"/>
      <c r="FI1282" s="241"/>
      <c r="FJ1282" s="241"/>
      <c r="FK1282" s="241"/>
      <c r="FL1282" s="241"/>
      <c r="FM1282" s="241"/>
      <c r="FN1282" s="241"/>
      <c r="FO1282" s="241"/>
      <c r="FP1282" s="241"/>
      <c r="FQ1282" s="241"/>
      <c r="FR1282" s="241"/>
      <c r="FS1282" s="241"/>
      <c r="FT1282" s="241"/>
      <c r="FU1282" s="241"/>
      <c r="FV1282" s="241"/>
      <c r="FW1282" s="241"/>
      <c r="FX1282" s="241"/>
      <c r="FY1282" s="241"/>
      <c r="FZ1282" s="241"/>
      <c r="GA1282" s="241"/>
      <c r="GB1282" s="241"/>
      <c r="GC1282" s="241"/>
      <c r="GD1282" s="241"/>
      <c r="GE1282" s="241"/>
      <c r="GF1282" s="241"/>
      <c r="GG1282" s="241"/>
      <c r="GH1282" s="241"/>
      <c r="GI1282" s="241"/>
      <c r="GJ1282" s="241"/>
      <c r="GK1282" s="241"/>
      <c r="GL1282" s="241"/>
      <c r="GM1282" s="241"/>
      <c r="GN1282" s="241"/>
      <c r="GO1282" s="241"/>
      <c r="GP1282" s="241"/>
      <c r="GQ1282" s="241"/>
      <c r="GR1282" s="241"/>
      <c r="GS1282" s="241"/>
      <c r="GT1282" s="241"/>
      <c r="GU1282" s="241"/>
      <c r="GV1282" s="241"/>
      <c r="GW1282" s="241"/>
      <c r="GX1282" s="241"/>
      <c r="GY1282" s="241"/>
      <c r="GZ1282" s="241"/>
      <c r="HA1282" s="241"/>
      <c r="HB1282" s="241"/>
      <c r="HC1282" s="241"/>
      <c r="HD1282" s="241"/>
      <c r="HE1282" s="241"/>
      <c r="HF1282" s="241"/>
      <c r="HG1282" s="241"/>
      <c r="HH1282" s="241"/>
      <c r="HI1282" s="241"/>
      <c r="HJ1282" s="241"/>
      <c r="HK1282" s="241"/>
      <c r="HL1282" s="241"/>
      <c r="HM1282" s="241"/>
      <c r="HN1282" s="241"/>
      <c r="HO1282" s="241"/>
    </row>
    <row r="1283" spans="1:223" s="250" customFormat="1" ht="27.6" customHeight="1" x14ac:dyDescent="0.35">
      <c r="A1283" s="241"/>
      <c r="B1283" s="242"/>
      <c r="C1283" s="242"/>
      <c r="D1283" s="242"/>
      <c r="E1283" s="243"/>
      <c r="F1283" s="244"/>
      <c r="G1283" s="245"/>
      <c r="H1283" s="245"/>
      <c r="I1283" s="245"/>
      <c r="J1283" s="242"/>
      <c r="K1283" s="242"/>
      <c r="L1283" s="246"/>
      <c r="M1283" s="246"/>
      <c r="N1283" s="247"/>
      <c r="O1283" s="247"/>
      <c r="P1283" s="248"/>
      <c r="Q1283" s="248"/>
      <c r="R1283" s="295"/>
      <c r="S1283" s="295"/>
      <c r="T1283" s="295"/>
      <c r="V1283" s="251"/>
      <c r="W1283" s="251"/>
      <c r="X1283" s="252"/>
      <c r="Y1283" s="253"/>
      <c r="Z1283" s="254"/>
      <c r="AA1283" s="254"/>
      <c r="AB1283" s="255"/>
      <c r="AC1283" s="255"/>
      <c r="AD1283" s="241"/>
      <c r="AE1283" s="241"/>
      <c r="AF1283" s="241"/>
      <c r="AG1283" s="241"/>
      <c r="AH1283" s="241"/>
      <c r="AI1283" s="241"/>
      <c r="AJ1283" s="241"/>
      <c r="AK1283" s="241"/>
      <c r="AL1283" s="241"/>
      <c r="AM1283" s="241"/>
      <c r="AN1283" s="241"/>
      <c r="AO1283" s="241"/>
      <c r="AP1283" s="241"/>
      <c r="AQ1283" s="241"/>
      <c r="AR1283" s="241"/>
      <c r="AS1283" s="241"/>
      <c r="AT1283" s="241"/>
      <c r="AU1283" s="241"/>
      <c r="AV1283" s="241"/>
      <c r="AW1283" s="241"/>
      <c r="AX1283" s="241"/>
      <c r="AY1283" s="241"/>
      <c r="AZ1283" s="241"/>
      <c r="BA1283" s="241"/>
      <c r="BB1283" s="241"/>
      <c r="BC1283" s="241"/>
      <c r="BD1283" s="241"/>
      <c r="BE1283" s="241"/>
      <c r="BF1283" s="241"/>
      <c r="BG1283" s="241"/>
      <c r="BH1283" s="241"/>
      <c r="BI1283" s="241"/>
      <c r="BJ1283" s="241"/>
      <c r="BK1283" s="241"/>
      <c r="BL1283" s="241"/>
      <c r="BM1283" s="241"/>
      <c r="BN1283" s="241"/>
      <c r="BO1283" s="241"/>
      <c r="BP1283" s="241"/>
      <c r="BQ1283" s="241"/>
      <c r="BR1283" s="241"/>
      <c r="BS1283" s="241"/>
      <c r="BT1283" s="241"/>
      <c r="BU1283" s="241"/>
      <c r="BV1283" s="241"/>
      <c r="BW1283" s="241"/>
      <c r="BX1283" s="241"/>
      <c r="BY1283" s="241"/>
      <c r="BZ1283" s="241"/>
      <c r="CA1283" s="241"/>
      <c r="CB1283" s="241"/>
      <c r="CC1283" s="241"/>
      <c r="CD1283" s="241"/>
      <c r="CE1283" s="241"/>
      <c r="CF1283" s="241"/>
      <c r="CG1283" s="241"/>
      <c r="CH1283" s="241"/>
      <c r="CI1283" s="241"/>
      <c r="CJ1283" s="241"/>
      <c r="CK1283" s="241"/>
      <c r="CL1283" s="241"/>
      <c r="CM1283" s="241"/>
      <c r="CN1283" s="241"/>
      <c r="CO1283" s="241"/>
      <c r="CP1283" s="241"/>
      <c r="CQ1283" s="241"/>
      <c r="CR1283" s="241"/>
      <c r="CS1283" s="241"/>
      <c r="CT1283" s="241"/>
      <c r="CU1283" s="241"/>
      <c r="CV1283" s="241"/>
      <c r="CW1283" s="241"/>
      <c r="CX1283" s="241"/>
      <c r="CY1283" s="241"/>
      <c r="CZ1283" s="241"/>
      <c r="DA1283" s="241"/>
      <c r="DB1283" s="241"/>
      <c r="DC1283" s="241"/>
      <c r="DD1283" s="241"/>
      <c r="DE1283" s="241"/>
      <c r="DF1283" s="241"/>
      <c r="DG1283" s="241"/>
      <c r="DH1283" s="241"/>
      <c r="DI1283" s="241"/>
      <c r="DJ1283" s="241"/>
      <c r="DK1283" s="241"/>
      <c r="DL1283" s="241"/>
      <c r="DM1283" s="241"/>
      <c r="DN1283" s="241"/>
      <c r="DO1283" s="241"/>
      <c r="DP1283" s="241"/>
      <c r="DQ1283" s="241"/>
      <c r="DR1283" s="241"/>
      <c r="DS1283" s="241"/>
      <c r="DT1283" s="241"/>
      <c r="DU1283" s="241"/>
      <c r="DV1283" s="241"/>
      <c r="DW1283" s="241"/>
      <c r="DX1283" s="241"/>
      <c r="DY1283" s="241"/>
      <c r="DZ1283" s="241"/>
      <c r="EA1283" s="241"/>
      <c r="EB1283" s="241"/>
      <c r="EC1283" s="241"/>
      <c r="ED1283" s="241"/>
      <c r="EE1283" s="241"/>
      <c r="EF1283" s="241"/>
      <c r="EG1283" s="241"/>
      <c r="EH1283" s="241"/>
      <c r="EI1283" s="241"/>
      <c r="EJ1283" s="241"/>
      <c r="EK1283" s="241"/>
      <c r="EL1283" s="241"/>
      <c r="EM1283" s="241"/>
      <c r="EN1283" s="241"/>
      <c r="EO1283" s="241"/>
      <c r="EP1283" s="241"/>
      <c r="EQ1283" s="241"/>
      <c r="ER1283" s="241"/>
      <c r="ES1283" s="241"/>
      <c r="ET1283" s="241"/>
      <c r="EU1283" s="241"/>
      <c r="EV1283" s="241"/>
      <c r="EW1283" s="241"/>
      <c r="EX1283" s="241"/>
      <c r="EY1283" s="241"/>
      <c r="EZ1283" s="241"/>
      <c r="FA1283" s="241"/>
      <c r="FB1283" s="241"/>
      <c r="FC1283" s="241"/>
      <c r="FD1283" s="241"/>
      <c r="FE1283" s="241"/>
      <c r="FF1283" s="241"/>
      <c r="FG1283" s="241"/>
      <c r="FH1283" s="241"/>
      <c r="FI1283" s="241"/>
      <c r="FJ1283" s="241"/>
      <c r="FK1283" s="241"/>
      <c r="FL1283" s="241"/>
      <c r="FM1283" s="241"/>
      <c r="FN1283" s="241"/>
      <c r="FO1283" s="241"/>
      <c r="FP1283" s="241"/>
      <c r="FQ1283" s="241"/>
      <c r="FR1283" s="241"/>
      <c r="FS1283" s="241"/>
      <c r="FT1283" s="241"/>
      <c r="FU1283" s="241"/>
      <c r="FV1283" s="241"/>
      <c r="FW1283" s="241"/>
      <c r="FX1283" s="241"/>
      <c r="FY1283" s="241"/>
      <c r="FZ1283" s="241"/>
      <c r="GA1283" s="241"/>
      <c r="GB1283" s="241"/>
      <c r="GC1283" s="241"/>
      <c r="GD1283" s="241"/>
      <c r="GE1283" s="241"/>
      <c r="GF1283" s="241"/>
      <c r="GG1283" s="241"/>
      <c r="GH1283" s="241"/>
      <c r="GI1283" s="241"/>
      <c r="GJ1283" s="241"/>
      <c r="GK1283" s="241"/>
      <c r="GL1283" s="241"/>
      <c r="GM1283" s="241"/>
      <c r="GN1283" s="241"/>
      <c r="GO1283" s="241"/>
      <c r="GP1283" s="241"/>
      <c r="GQ1283" s="241"/>
      <c r="GR1283" s="241"/>
      <c r="GS1283" s="241"/>
      <c r="GT1283" s="241"/>
      <c r="GU1283" s="241"/>
      <c r="GV1283" s="241"/>
      <c r="GW1283" s="241"/>
      <c r="GX1283" s="241"/>
      <c r="GY1283" s="241"/>
      <c r="GZ1283" s="241"/>
      <c r="HA1283" s="241"/>
      <c r="HB1283" s="241"/>
      <c r="HC1283" s="241"/>
      <c r="HD1283" s="241"/>
      <c r="HE1283" s="241"/>
      <c r="HF1283" s="241"/>
      <c r="HG1283" s="241"/>
      <c r="HH1283" s="241"/>
      <c r="HI1283" s="241"/>
      <c r="HJ1283" s="241"/>
      <c r="HK1283" s="241"/>
      <c r="HL1283" s="241"/>
      <c r="HM1283" s="241"/>
      <c r="HN1283" s="241"/>
      <c r="HO1283" s="241"/>
    </row>
    <row r="1284" spans="1:223" s="250" customFormat="1" ht="27.6" customHeight="1" x14ac:dyDescent="0.35">
      <c r="A1284" s="241"/>
      <c r="B1284" s="242"/>
      <c r="C1284" s="242"/>
      <c r="D1284" s="242"/>
      <c r="E1284" s="243"/>
      <c r="F1284" s="244"/>
      <c r="G1284" s="245"/>
      <c r="H1284" s="245"/>
      <c r="I1284" s="245"/>
      <c r="J1284" s="242"/>
      <c r="K1284" s="242"/>
      <c r="L1284" s="246"/>
      <c r="M1284" s="246"/>
      <c r="N1284" s="247"/>
      <c r="O1284" s="247"/>
      <c r="P1284" s="248"/>
      <c r="Q1284" s="248"/>
      <c r="R1284" s="295"/>
      <c r="S1284" s="295"/>
      <c r="T1284" s="295"/>
      <c r="V1284" s="251"/>
      <c r="W1284" s="251"/>
      <c r="X1284" s="252"/>
      <c r="Y1284" s="253"/>
      <c r="Z1284" s="254"/>
      <c r="AA1284" s="254"/>
      <c r="AB1284" s="255"/>
      <c r="AC1284" s="255"/>
      <c r="AD1284" s="241"/>
      <c r="AE1284" s="241"/>
      <c r="AF1284" s="241"/>
      <c r="AG1284" s="241"/>
      <c r="AH1284" s="241"/>
      <c r="AI1284" s="241"/>
      <c r="AJ1284" s="241"/>
      <c r="AK1284" s="241"/>
      <c r="AL1284" s="241"/>
      <c r="AM1284" s="241"/>
      <c r="AN1284" s="241"/>
      <c r="AO1284" s="241"/>
      <c r="AP1284" s="241"/>
      <c r="AQ1284" s="241"/>
      <c r="AR1284" s="241"/>
      <c r="AS1284" s="241"/>
      <c r="AT1284" s="241"/>
      <c r="AU1284" s="241"/>
      <c r="AV1284" s="241"/>
      <c r="AW1284" s="241"/>
      <c r="AX1284" s="241"/>
      <c r="AY1284" s="241"/>
      <c r="AZ1284" s="241"/>
      <c r="BA1284" s="241"/>
      <c r="BB1284" s="241"/>
      <c r="BC1284" s="241"/>
      <c r="BD1284" s="241"/>
      <c r="BE1284" s="241"/>
      <c r="BF1284" s="241"/>
      <c r="BG1284" s="241"/>
      <c r="BH1284" s="241"/>
      <c r="BI1284" s="241"/>
      <c r="BJ1284" s="241"/>
      <c r="BK1284" s="241"/>
      <c r="BL1284" s="241"/>
      <c r="BM1284" s="241"/>
      <c r="BN1284" s="241"/>
      <c r="BO1284" s="241"/>
      <c r="BP1284" s="241"/>
      <c r="BQ1284" s="241"/>
      <c r="BR1284" s="241"/>
      <c r="BS1284" s="241"/>
      <c r="BT1284" s="241"/>
      <c r="BU1284" s="241"/>
      <c r="BV1284" s="241"/>
      <c r="BW1284" s="241"/>
      <c r="BX1284" s="241"/>
      <c r="BY1284" s="241"/>
      <c r="BZ1284" s="241"/>
      <c r="CA1284" s="241"/>
      <c r="CB1284" s="241"/>
      <c r="CC1284" s="241"/>
      <c r="CD1284" s="241"/>
      <c r="CE1284" s="241"/>
      <c r="CF1284" s="241"/>
      <c r="CG1284" s="241"/>
      <c r="CH1284" s="241"/>
      <c r="CI1284" s="241"/>
      <c r="CJ1284" s="241"/>
      <c r="CK1284" s="241"/>
      <c r="CL1284" s="241"/>
      <c r="CM1284" s="241"/>
      <c r="CN1284" s="241"/>
      <c r="CO1284" s="241"/>
      <c r="CP1284" s="241"/>
      <c r="CQ1284" s="241"/>
      <c r="CR1284" s="241"/>
      <c r="CS1284" s="241"/>
      <c r="CT1284" s="241"/>
      <c r="CU1284" s="241"/>
      <c r="CV1284" s="241"/>
      <c r="CW1284" s="241"/>
      <c r="CX1284" s="241"/>
      <c r="CY1284" s="241"/>
      <c r="CZ1284" s="241"/>
      <c r="DA1284" s="241"/>
      <c r="DB1284" s="241"/>
      <c r="DC1284" s="241"/>
      <c r="DD1284" s="241"/>
      <c r="DE1284" s="241"/>
      <c r="DF1284" s="241"/>
      <c r="DG1284" s="241"/>
      <c r="DH1284" s="241"/>
      <c r="DI1284" s="241"/>
      <c r="DJ1284" s="241"/>
      <c r="DK1284" s="241"/>
      <c r="DL1284" s="241"/>
      <c r="DM1284" s="241"/>
      <c r="DN1284" s="241"/>
      <c r="DO1284" s="241"/>
      <c r="DP1284" s="241"/>
      <c r="DQ1284" s="241"/>
      <c r="DR1284" s="241"/>
      <c r="DS1284" s="241"/>
      <c r="DT1284" s="241"/>
      <c r="DU1284" s="241"/>
      <c r="DV1284" s="241"/>
      <c r="DW1284" s="241"/>
      <c r="DX1284" s="241"/>
      <c r="DY1284" s="241"/>
      <c r="DZ1284" s="241"/>
      <c r="EA1284" s="241"/>
      <c r="EB1284" s="241"/>
      <c r="EC1284" s="241"/>
      <c r="ED1284" s="241"/>
      <c r="EE1284" s="241"/>
      <c r="EF1284" s="241"/>
      <c r="EG1284" s="241"/>
      <c r="EH1284" s="241"/>
      <c r="EI1284" s="241"/>
      <c r="EJ1284" s="241"/>
      <c r="EK1284" s="241"/>
      <c r="EL1284" s="241"/>
      <c r="EM1284" s="241"/>
      <c r="EN1284" s="241"/>
      <c r="EO1284" s="241"/>
      <c r="EP1284" s="241"/>
      <c r="EQ1284" s="241"/>
      <c r="ER1284" s="241"/>
      <c r="ES1284" s="241"/>
      <c r="ET1284" s="241"/>
      <c r="EU1284" s="241"/>
      <c r="EV1284" s="241"/>
      <c r="EW1284" s="241"/>
      <c r="EX1284" s="241"/>
      <c r="EY1284" s="241"/>
      <c r="EZ1284" s="241"/>
      <c r="FA1284" s="241"/>
      <c r="FB1284" s="241"/>
      <c r="FC1284" s="241"/>
      <c r="FD1284" s="241"/>
      <c r="FE1284" s="241"/>
      <c r="FF1284" s="241"/>
      <c r="FG1284" s="241"/>
      <c r="FH1284" s="241"/>
      <c r="FI1284" s="241"/>
      <c r="FJ1284" s="241"/>
      <c r="FK1284" s="241"/>
      <c r="FL1284" s="241"/>
      <c r="FM1284" s="241"/>
      <c r="FN1284" s="241"/>
      <c r="FO1284" s="241"/>
      <c r="FP1284" s="241"/>
      <c r="FQ1284" s="241"/>
      <c r="FR1284" s="241"/>
      <c r="FS1284" s="241"/>
      <c r="FT1284" s="241"/>
      <c r="FU1284" s="241"/>
      <c r="FV1284" s="241"/>
      <c r="FW1284" s="241"/>
      <c r="FX1284" s="241"/>
      <c r="FY1284" s="241"/>
      <c r="FZ1284" s="241"/>
      <c r="GA1284" s="241"/>
      <c r="GB1284" s="241"/>
      <c r="GC1284" s="241"/>
      <c r="GD1284" s="241"/>
      <c r="GE1284" s="241"/>
      <c r="GF1284" s="241"/>
      <c r="GG1284" s="241"/>
      <c r="GH1284" s="241"/>
      <c r="GI1284" s="241"/>
      <c r="GJ1284" s="241"/>
      <c r="GK1284" s="241"/>
      <c r="GL1284" s="241"/>
      <c r="GM1284" s="241"/>
      <c r="GN1284" s="241"/>
      <c r="GO1284" s="241"/>
      <c r="GP1284" s="241"/>
      <c r="GQ1284" s="241"/>
      <c r="GR1284" s="241"/>
      <c r="GS1284" s="241"/>
      <c r="GT1284" s="241"/>
      <c r="GU1284" s="241"/>
      <c r="GV1284" s="241"/>
      <c r="GW1284" s="241"/>
      <c r="GX1284" s="241"/>
      <c r="GY1284" s="241"/>
      <c r="GZ1284" s="241"/>
      <c r="HA1284" s="241"/>
      <c r="HB1284" s="241"/>
      <c r="HC1284" s="241"/>
      <c r="HD1284" s="241"/>
      <c r="HE1284" s="241"/>
      <c r="HF1284" s="241"/>
      <c r="HG1284" s="241"/>
      <c r="HH1284" s="241"/>
      <c r="HI1284" s="241"/>
      <c r="HJ1284" s="241"/>
      <c r="HK1284" s="241"/>
      <c r="HL1284" s="241"/>
      <c r="HM1284" s="241"/>
      <c r="HN1284" s="241"/>
      <c r="HO1284" s="241"/>
    </row>
    <row r="1285" spans="1:223" s="250" customFormat="1" ht="27.6" customHeight="1" x14ac:dyDescent="0.35">
      <c r="A1285" s="241"/>
      <c r="B1285" s="242"/>
      <c r="C1285" s="242"/>
      <c r="D1285" s="242"/>
      <c r="E1285" s="243"/>
      <c r="F1285" s="244"/>
      <c r="G1285" s="245"/>
      <c r="H1285" s="245"/>
      <c r="I1285" s="245"/>
      <c r="J1285" s="242"/>
      <c r="K1285" s="242"/>
      <c r="L1285" s="246"/>
      <c r="M1285" s="246"/>
      <c r="N1285" s="247"/>
      <c r="O1285" s="247"/>
      <c r="P1285" s="248"/>
      <c r="Q1285" s="248"/>
      <c r="R1285" s="295"/>
      <c r="S1285" s="295"/>
      <c r="T1285" s="295"/>
      <c r="V1285" s="251"/>
      <c r="W1285" s="251"/>
      <c r="X1285" s="252"/>
      <c r="Y1285" s="253"/>
      <c r="Z1285" s="254"/>
      <c r="AA1285" s="254"/>
      <c r="AB1285" s="255"/>
      <c r="AC1285" s="255"/>
      <c r="AD1285" s="241"/>
      <c r="AE1285" s="241"/>
      <c r="AF1285" s="241"/>
      <c r="AG1285" s="241"/>
      <c r="AH1285" s="241"/>
      <c r="AI1285" s="241"/>
      <c r="AJ1285" s="241"/>
      <c r="AK1285" s="241"/>
      <c r="AL1285" s="241"/>
      <c r="AM1285" s="241"/>
      <c r="AN1285" s="241"/>
      <c r="AO1285" s="241"/>
      <c r="AP1285" s="241"/>
      <c r="AQ1285" s="241"/>
      <c r="AR1285" s="241"/>
      <c r="AS1285" s="241"/>
      <c r="AT1285" s="241"/>
      <c r="AU1285" s="241"/>
      <c r="AV1285" s="241"/>
      <c r="AW1285" s="241"/>
      <c r="AX1285" s="241"/>
      <c r="AY1285" s="241"/>
      <c r="AZ1285" s="241"/>
      <c r="BA1285" s="241"/>
      <c r="BB1285" s="241"/>
      <c r="BC1285" s="241"/>
      <c r="BD1285" s="241"/>
      <c r="BE1285" s="241"/>
      <c r="BF1285" s="241"/>
      <c r="BG1285" s="241"/>
      <c r="BH1285" s="241"/>
      <c r="BI1285" s="241"/>
      <c r="BJ1285" s="241"/>
      <c r="BK1285" s="241"/>
      <c r="BL1285" s="241"/>
      <c r="BM1285" s="241"/>
      <c r="BN1285" s="241"/>
      <c r="BO1285" s="241"/>
      <c r="BP1285" s="241"/>
      <c r="BQ1285" s="241"/>
      <c r="BR1285" s="241"/>
      <c r="BS1285" s="241"/>
      <c r="BT1285" s="241"/>
      <c r="BU1285" s="241"/>
      <c r="BV1285" s="241"/>
      <c r="BW1285" s="241"/>
      <c r="BX1285" s="241"/>
      <c r="BY1285" s="241"/>
      <c r="BZ1285" s="241"/>
      <c r="CA1285" s="241"/>
      <c r="CB1285" s="241"/>
      <c r="CC1285" s="241"/>
      <c r="CD1285" s="241"/>
      <c r="CE1285" s="241"/>
      <c r="CF1285" s="241"/>
      <c r="CG1285" s="241"/>
      <c r="CH1285" s="241"/>
      <c r="CI1285" s="241"/>
      <c r="CJ1285" s="241"/>
      <c r="CK1285" s="241"/>
      <c r="CL1285" s="241"/>
      <c r="CM1285" s="241"/>
      <c r="CN1285" s="241"/>
      <c r="CO1285" s="241"/>
      <c r="CP1285" s="241"/>
      <c r="CQ1285" s="241"/>
      <c r="CR1285" s="241"/>
      <c r="CS1285" s="241"/>
      <c r="CT1285" s="241"/>
      <c r="CU1285" s="241"/>
      <c r="CV1285" s="241"/>
      <c r="CW1285" s="241"/>
      <c r="CX1285" s="241"/>
      <c r="CY1285" s="241"/>
      <c r="CZ1285" s="241"/>
      <c r="DA1285" s="241"/>
      <c r="DB1285" s="241"/>
      <c r="DC1285" s="241"/>
      <c r="DD1285" s="241"/>
      <c r="DE1285" s="241"/>
      <c r="DF1285" s="241"/>
      <c r="DG1285" s="241"/>
      <c r="DH1285" s="241"/>
      <c r="DI1285" s="241"/>
      <c r="DJ1285" s="241"/>
      <c r="DK1285" s="241"/>
      <c r="DL1285" s="241"/>
      <c r="DM1285" s="241"/>
      <c r="DN1285" s="241"/>
      <c r="DO1285" s="241"/>
      <c r="DP1285" s="241"/>
      <c r="DQ1285" s="241"/>
      <c r="DR1285" s="241"/>
      <c r="DS1285" s="241"/>
      <c r="DT1285" s="241"/>
      <c r="DU1285" s="241"/>
      <c r="DV1285" s="241"/>
      <c r="DW1285" s="241"/>
      <c r="DX1285" s="241"/>
      <c r="DY1285" s="241"/>
      <c r="DZ1285" s="241"/>
      <c r="EA1285" s="241"/>
      <c r="EB1285" s="241"/>
      <c r="EC1285" s="241"/>
      <c r="ED1285" s="241"/>
      <c r="EE1285" s="241"/>
      <c r="EF1285" s="241"/>
      <c r="EG1285" s="241"/>
      <c r="EH1285" s="241"/>
      <c r="EI1285" s="241"/>
      <c r="EJ1285" s="241"/>
      <c r="EK1285" s="241"/>
      <c r="EL1285" s="241"/>
      <c r="EM1285" s="241"/>
      <c r="EN1285" s="241"/>
      <c r="EO1285" s="241"/>
      <c r="EP1285" s="241"/>
      <c r="EQ1285" s="241"/>
      <c r="ER1285" s="241"/>
      <c r="ES1285" s="241"/>
      <c r="ET1285" s="241"/>
      <c r="EU1285" s="241"/>
      <c r="EV1285" s="241"/>
      <c r="EW1285" s="241"/>
      <c r="EX1285" s="241"/>
      <c r="EY1285" s="241"/>
      <c r="EZ1285" s="241"/>
      <c r="FA1285" s="241"/>
      <c r="FB1285" s="241"/>
      <c r="FC1285" s="241"/>
      <c r="FD1285" s="241"/>
      <c r="FE1285" s="241"/>
      <c r="FF1285" s="241"/>
      <c r="FG1285" s="241"/>
      <c r="FH1285" s="241"/>
      <c r="FI1285" s="241"/>
      <c r="FJ1285" s="241"/>
      <c r="FK1285" s="241"/>
      <c r="FL1285" s="241"/>
      <c r="FM1285" s="241"/>
      <c r="FN1285" s="241"/>
      <c r="FO1285" s="241"/>
      <c r="FP1285" s="241"/>
      <c r="FQ1285" s="241"/>
      <c r="FR1285" s="241"/>
      <c r="FS1285" s="241"/>
      <c r="FT1285" s="241"/>
      <c r="FU1285" s="241"/>
      <c r="FV1285" s="241"/>
      <c r="FW1285" s="241"/>
      <c r="FX1285" s="241"/>
      <c r="FY1285" s="241"/>
      <c r="FZ1285" s="241"/>
      <c r="GA1285" s="241"/>
      <c r="GB1285" s="241"/>
      <c r="GC1285" s="241"/>
      <c r="GD1285" s="241"/>
      <c r="GE1285" s="241"/>
      <c r="GF1285" s="241"/>
      <c r="GG1285" s="241"/>
      <c r="GH1285" s="241"/>
      <c r="GI1285" s="241"/>
      <c r="GJ1285" s="241"/>
      <c r="GK1285" s="241"/>
      <c r="GL1285" s="241"/>
      <c r="GM1285" s="241"/>
      <c r="GN1285" s="241"/>
      <c r="GO1285" s="241"/>
      <c r="GP1285" s="241"/>
      <c r="GQ1285" s="241"/>
      <c r="GR1285" s="241"/>
      <c r="GS1285" s="241"/>
      <c r="GT1285" s="241"/>
      <c r="GU1285" s="241"/>
      <c r="GV1285" s="241"/>
      <c r="GW1285" s="241"/>
      <c r="GX1285" s="241"/>
      <c r="GY1285" s="241"/>
      <c r="GZ1285" s="241"/>
      <c r="HA1285" s="241"/>
      <c r="HB1285" s="241"/>
      <c r="HC1285" s="241"/>
      <c r="HD1285" s="241"/>
      <c r="HE1285" s="241"/>
      <c r="HF1285" s="241"/>
      <c r="HG1285" s="241"/>
      <c r="HH1285" s="241"/>
      <c r="HI1285" s="241"/>
      <c r="HJ1285" s="241"/>
      <c r="HK1285" s="241"/>
      <c r="HL1285" s="241"/>
      <c r="HM1285" s="241"/>
      <c r="HN1285" s="241"/>
      <c r="HO1285" s="241"/>
    </row>
    <row r="1286" spans="1:223" s="250" customFormat="1" ht="27.6" customHeight="1" x14ac:dyDescent="0.35">
      <c r="A1286" s="241"/>
      <c r="B1286" s="242"/>
      <c r="C1286" s="242"/>
      <c r="D1286" s="242"/>
      <c r="E1286" s="243"/>
      <c r="F1286" s="244"/>
      <c r="G1286" s="245"/>
      <c r="H1286" s="245"/>
      <c r="I1286" s="245"/>
      <c r="J1286" s="242"/>
      <c r="K1286" s="242"/>
      <c r="L1286" s="246"/>
      <c r="M1286" s="246"/>
      <c r="N1286" s="247"/>
      <c r="O1286" s="247"/>
      <c r="P1286" s="248"/>
      <c r="Q1286" s="248"/>
      <c r="R1286" s="295"/>
      <c r="S1286" s="295"/>
      <c r="T1286" s="295"/>
      <c r="V1286" s="251"/>
      <c r="W1286" s="251"/>
      <c r="X1286" s="252"/>
      <c r="Y1286" s="253"/>
      <c r="Z1286" s="254"/>
      <c r="AA1286" s="254"/>
      <c r="AB1286" s="255"/>
      <c r="AC1286" s="255"/>
      <c r="AD1286" s="241"/>
      <c r="AE1286" s="241"/>
      <c r="AF1286" s="241"/>
      <c r="AG1286" s="241"/>
      <c r="AH1286" s="241"/>
      <c r="AI1286" s="241"/>
      <c r="AJ1286" s="241"/>
      <c r="AK1286" s="241"/>
      <c r="AL1286" s="241"/>
      <c r="AM1286" s="241"/>
      <c r="AN1286" s="241"/>
      <c r="AO1286" s="241"/>
      <c r="AP1286" s="241"/>
      <c r="AQ1286" s="241"/>
      <c r="AR1286" s="241"/>
      <c r="AS1286" s="241"/>
      <c r="AT1286" s="241"/>
      <c r="AU1286" s="241"/>
      <c r="AV1286" s="241"/>
      <c r="AW1286" s="241"/>
      <c r="AX1286" s="241"/>
      <c r="AY1286" s="241"/>
      <c r="AZ1286" s="241"/>
      <c r="BA1286" s="241"/>
      <c r="BB1286" s="241"/>
      <c r="BC1286" s="241"/>
      <c r="BD1286" s="241"/>
      <c r="BE1286" s="241"/>
      <c r="BF1286" s="241"/>
      <c r="BG1286" s="241"/>
      <c r="BH1286" s="241"/>
      <c r="BI1286" s="241"/>
      <c r="BJ1286" s="241"/>
      <c r="BK1286" s="241"/>
      <c r="BL1286" s="241"/>
      <c r="BM1286" s="241"/>
      <c r="BN1286" s="241"/>
      <c r="BO1286" s="241"/>
      <c r="BP1286" s="241"/>
      <c r="BQ1286" s="241"/>
      <c r="BR1286" s="241"/>
      <c r="BS1286" s="241"/>
      <c r="BT1286" s="241"/>
      <c r="BU1286" s="241"/>
      <c r="BV1286" s="241"/>
      <c r="BW1286" s="241"/>
      <c r="BX1286" s="241"/>
      <c r="BY1286" s="241"/>
      <c r="BZ1286" s="241"/>
      <c r="CA1286" s="241"/>
      <c r="CB1286" s="241"/>
      <c r="CC1286" s="241"/>
      <c r="CD1286" s="241"/>
      <c r="CE1286" s="241"/>
      <c r="CF1286" s="241"/>
      <c r="CG1286" s="241"/>
      <c r="CH1286" s="241"/>
      <c r="CI1286" s="241"/>
      <c r="CJ1286" s="241"/>
      <c r="CK1286" s="241"/>
      <c r="CL1286" s="241"/>
      <c r="CM1286" s="241"/>
      <c r="CN1286" s="241"/>
      <c r="CO1286" s="241"/>
      <c r="CP1286" s="241"/>
      <c r="CQ1286" s="241"/>
      <c r="CR1286" s="241"/>
      <c r="CS1286" s="241"/>
      <c r="CT1286" s="241"/>
      <c r="CU1286" s="241"/>
      <c r="CV1286" s="241"/>
      <c r="CW1286" s="241"/>
      <c r="CX1286" s="241"/>
      <c r="CY1286" s="241"/>
      <c r="CZ1286" s="241"/>
      <c r="DA1286" s="241"/>
      <c r="DB1286" s="241"/>
      <c r="DC1286" s="241"/>
      <c r="DD1286" s="241"/>
      <c r="DE1286" s="241"/>
      <c r="DF1286" s="241"/>
      <c r="DG1286" s="241"/>
      <c r="DH1286" s="241"/>
      <c r="DI1286" s="241"/>
      <c r="DJ1286" s="241"/>
      <c r="DK1286" s="241"/>
      <c r="DL1286" s="241"/>
      <c r="DM1286" s="241"/>
      <c r="DN1286" s="241"/>
      <c r="DO1286" s="241"/>
      <c r="DP1286" s="241"/>
      <c r="DQ1286" s="241"/>
      <c r="DR1286" s="241"/>
      <c r="DS1286" s="241"/>
      <c r="DT1286" s="241"/>
      <c r="DU1286" s="241"/>
      <c r="DV1286" s="241"/>
      <c r="DW1286" s="241"/>
      <c r="DX1286" s="241"/>
      <c r="DY1286" s="241"/>
      <c r="DZ1286" s="241"/>
      <c r="EA1286" s="241"/>
      <c r="EB1286" s="241"/>
      <c r="EC1286" s="241"/>
      <c r="ED1286" s="241"/>
      <c r="EE1286" s="241"/>
      <c r="EF1286" s="241"/>
      <c r="EG1286" s="241"/>
      <c r="EH1286" s="241"/>
      <c r="EI1286" s="241"/>
      <c r="EJ1286" s="241"/>
      <c r="EK1286" s="241"/>
      <c r="EL1286" s="241"/>
      <c r="EM1286" s="241"/>
      <c r="EN1286" s="241"/>
      <c r="EO1286" s="241"/>
      <c r="EP1286" s="241"/>
      <c r="EQ1286" s="241"/>
      <c r="ER1286" s="241"/>
      <c r="ES1286" s="241"/>
      <c r="ET1286" s="241"/>
      <c r="EU1286" s="241"/>
      <c r="EV1286" s="241"/>
      <c r="EW1286" s="241"/>
      <c r="EX1286" s="241"/>
      <c r="EY1286" s="241"/>
      <c r="EZ1286" s="241"/>
      <c r="FA1286" s="241"/>
      <c r="FB1286" s="241"/>
      <c r="FC1286" s="241"/>
      <c r="FD1286" s="241"/>
      <c r="FE1286" s="241"/>
      <c r="FF1286" s="241"/>
      <c r="FG1286" s="241"/>
      <c r="FH1286" s="241"/>
      <c r="FI1286" s="241"/>
      <c r="FJ1286" s="241"/>
      <c r="FK1286" s="241"/>
      <c r="FL1286" s="241"/>
      <c r="FM1286" s="241"/>
      <c r="FN1286" s="241"/>
      <c r="FO1286" s="241"/>
      <c r="FP1286" s="241"/>
      <c r="FQ1286" s="241"/>
      <c r="FR1286" s="241"/>
      <c r="FS1286" s="241"/>
      <c r="FT1286" s="241"/>
      <c r="FU1286" s="241"/>
      <c r="FV1286" s="241"/>
      <c r="FW1286" s="241"/>
      <c r="FX1286" s="241"/>
      <c r="FY1286" s="241"/>
      <c r="FZ1286" s="241"/>
      <c r="GA1286" s="241"/>
      <c r="GB1286" s="241"/>
      <c r="GC1286" s="241"/>
      <c r="GD1286" s="241"/>
      <c r="GE1286" s="241"/>
      <c r="GF1286" s="241"/>
      <c r="GG1286" s="241"/>
      <c r="GH1286" s="241"/>
      <c r="GI1286" s="241"/>
      <c r="GJ1286" s="241"/>
      <c r="GK1286" s="241"/>
      <c r="GL1286" s="241"/>
      <c r="GM1286" s="241"/>
      <c r="GN1286" s="241"/>
      <c r="GO1286" s="241"/>
      <c r="GP1286" s="241"/>
      <c r="GQ1286" s="241"/>
      <c r="GR1286" s="241"/>
      <c r="GS1286" s="241"/>
      <c r="GT1286" s="241"/>
      <c r="GU1286" s="241"/>
      <c r="GV1286" s="241"/>
      <c r="GW1286" s="241"/>
      <c r="GX1286" s="241"/>
      <c r="GY1286" s="241"/>
      <c r="GZ1286" s="241"/>
      <c r="HA1286" s="241"/>
      <c r="HB1286" s="241"/>
      <c r="HC1286" s="241"/>
      <c r="HD1286" s="241"/>
      <c r="HE1286" s="241"/>
      <c r="HF1286" s="241"/>
      <c r="HG1286" s="241"/>
      <c r="HH1286" s="241"/>
      <c r="HI1286" s="241"/>
      <c r="HJ1286" s="241"/>
      <c r="HK1286" s="241"/>
      <c r="HL1286" s="241"/>
      <c r="HM1286" s="241"/>
      <c r="HN1286" s="241"/>
      <c r="HO1286" s="241"/>
    </row>
    <row r="1287" spans="1:223" s="250" customFormat="1" ht="27.6" customHeight="1" x14ac:dyDescent="0.35">
      <c r="A1287" s="241"/>
      <c r="B1287" s="242"/>
      <c r="C1287" s="242"/>
      <c r="D1287" s="242"/>
      <c r="E1287" s="243"/>
      <c r="F1287" s="244"/>
      <c r="G1287" s="245"/>
      <c r="H1287" s="245"/>
      <c r="I1287" s="245"/>
      <c r="J1287" s="242"/>
      <c r="K1287" s="242"/>
      <c r="L1287" s="246"/>
      <c r="M1287" s="246"/>
      <c r="N1287" s="247"/>
      <c r="O1287" s="247"/>
      <c r="P1287" s="248"/>
      <c r="Q1287" s="248"/>
      <c r="R1287" s="295"/>
      <c r="S1287" s="295"/>
      <c r="T1287" s="295"/>
      <c r="V1287" s="251"/>
      <c r="W1287" s="251"/>
      <c r="X1287" s="252"/>
      <c r="Y1287" s="253"/>
      <c r="Z1287" s="254"/>
      <c r="AA1287" s="254"/>
      <c r="AB1287" s="255"/>
      <c r="AC1287" s="255"/>
      <c r="AD1287" s="241"/>
      <c r="AE1287" s="241"/>
      <c r="AF1287" s="241"/>
      <c r="AG1287" s="241"/>
      <c r="AH1287" s="241"/>
      <c r="AI1287" s="241"/>
      <c r="AJ1287" s="241"/>
      <c r="AK1287" s="241"/>
      <c r="AL1287" s="241"/>
      <c r="AM1287" s="241"/>
      <c r="AN1287" s="241"/>
      <c r="AO1287" s="241"/>
      <c r="AP1287" s="241"/>
      <c r="AQ1287" s="241"/>
      <c r="AR1287" s="241"/>
      <c r="AS1287" s="241"/>
      <c r="AT1287" s="241"/>
      <c r="AU1287" s="241"/>
      <c r="AV1287" s="241"/>
      <c r="AW1287" s="241"/>
      <c r="AX1287" s="241"/>
      <c r="AY1287" s="241"/>
      <c r="AZ1287" s="241"/>
      <c r="BA1287" s="241"/>
      <c r="BB1287" s="241"/>
      <c r="BC1287" s="241"/>
      <c r="BD1287" s="241"/>
      <c r="BE1287" s="241"/>
      <c r="BF1287" s="241"/>
      <c r="BG1287" s="241"/>
      <c r="BH1287" s="241"/>
      <c r="BI1287" s="241"/>
      <c r="BJ1287" s="241"/>
      <c r="BK1287" s="241"/>
      <c r="BL1287" s="241"/>
      <c r="BM1287" s="241"/>
      <c r="BN1287" s="241"/>
      <c r="BO1287" s="241"/>
      <c r="BP1287" s="241"/>
      <c r="BQ1287" s="241"/>
      <c r="BR1287" s="241"/>
      <c r="BS1287" s="241"/>
      <c r="BT1287" s="241"/>
      <c r="BU1287" s="241"/>
      <c r="BV1287" s="241"/>
      <c r="BW1287" s="241"/>
      <c r="BX1287" s="241"/>
      <c r="BY1287" s="241"/>
      <c r="BZ1287" s="241"/>
      <c r="CA1287" s="241"/>
      <c r="CB1287" s="241"/>
      <c r="CC1287" s="241"/>
      <c r="CD1287" s="241"/>
      <c r="CE1287" s="241"/>
      <c r="CF1287" s="241"/>
      <c r="CG1287" s="241"/>
      <c r="CH1287" s="241"/>
      <c r="CI1287" s="241"/>
      <c r="CJ1287" s="241"/>
      <c r="CK1287" s="241"/>
      <c r="CL1287" s="241"/>
      <c r="CM1287" s="241"/>
      <c r="CN1287" s="241"/>
      <c r="CO1287" s="241"/>
      <c r="CP1287" s="241"/>
      <c r="CQ1287" s="241"/>
      <c r="CR1287" s="241"/>
      <c r="CS1287" s="241"/>
      <c r="CT1287" s="241"/>
      <c r="CU1287" s="241"/>
      <c r="CV1287" s="241"/>
      <c r="CW1287" s="241"/>
      <c r="CX1287" s="241"/>
      <c r="CY1287" s="241"/>
      <c r="CZ1287" s="241"/>
      <c r="DA1287" s="241"/>
      <c r="DB1287" s="241"/>
      <c r="DC1287" s="241"/>
      <c r="DD1287" s="241"/>
      <c r="DE1287" s="241"/>
      <c r="DF1287" s="241"/>
      <c r="DG1287" s="241"/>
      <c r="DH1287" s="241"/>
      <c r="DI1287" s="241"/>
      <c r="DJ1287" s="241"/>
      <c r="DK1287" s="241"/>
      <c r="DL1287" s="241"/>
      <c r="DM1287" s="241"/>
      <c r="DN1287" s="241"/>
      <c r="DO1287" s="241"/>
      <c r="DP1287" s="241"/>
      <c r="DQ1287" s="241"/>
      <c r="DR1287" s="241"/>
      <c r="DS1287" s="241"/>
      <c r="DT1287" s="241"/>
      <c r="DU1287" s="241"/>
      <c r="DV1287" s="241"/>
      <c r="DW1287" s="241"/>
      <c r="DX1287" s="241"/>
      <c r="DY1287" s="241"/>
      <c r="DZ1287" s="241"/>
      <c r="EA1287" s="241"/>
      <c r="EB1287" s="241"/>
      <c r="EC1287" s="241"/>
      <c r="ED1287" s="241"/>
      <c r="EE1287" s="241"/>
      <c r="EF1287" s="241"/>
      <c r="EG1287" s="241"/>
      <c r="EH1287" s="241"/>
      <c r="EI1287" s="241"/>
      <c r="EJ1287" s="241"/>
      <c r="EK1287" s="241"/>
      <c r="EL1287" s="241"/>
      <c r="EM1287" s="241"/>
      <c r="EN1287" s="241"/>
      <c r="EO1287" s="241"/>
      <c r="EP1287" s="241"/>
      <c r="EQ1287" s="241"/>
      <c r="ER1287" s="241"/>
      <c r="ES1287" s="241"/>
      <c r="ET1287" s="241"/>
      <c r="EU1287" s="241"/>
      <c r="EV1287" s="241"/>
      <c r="EW1287" s="241"/>
      <c r="EX1287" s="241"/>
      <c r="EY1287" s="241"/>
      <c r="EZ1287" s="241"/>
      <c r="FA1287" s="241"/>
      <c r="FB1287" s="241"/>
      <c r="FC1287" s="241"/>
      <c r="FD1287" s="241"/>
      <c r="FE1287" s="241"/>
      <c r="FF1287" s="241"/>
      <c r="FG1287" s="241"/>
      <c r="FH1287" s="241"/>
      <c r="FI1287" s="241"/>
      <c r="FJ1287" s="241"/>
      <c r="FK1287" s="241"/>
      <c r="FL1287" s="241"/>
      <c r="FM1287" s="241"/>
      <c r="FN1287" s="241"/>
      <c r="FO1287" s="241"/>
      <c r="FP1287" s="241"/>
      <c r="FQ1287" s="241"/>
      <c r="FR1287" s="241"/>
      <c r="FS1287" s="241"/>
      <c r="FT1287" s="241"/>
      <c r="FU1287" s="241"/>
      <c r="FV1287" s="241"/>
      <c r="FW1287" s="241"/>
      <c r="FX1287" s="241"/>
      <c r="FY1287" s="241"/>
      <c r="FZ1287" s="241"/>
      <c r="GA1287" s="241"/>
      <c r="GB1287" s="241"/>
      <c r="GC1287" s="241"/>
      <c r="GD1287" s="241"/>
      <c r="GE1287" s="241"/>
      <c r="GF1287" s="241"/>
      <c r="GG1287" s="241"/>
      <c r="GH1287" s="241"/>
      <c r="GI1287" s="241"/>
      <c r="GJ1287" s="241"/>
      <c r="GK1287" s="241"/>
      <c r="GL1287" s="241"/>
      <c r="GM1287" s="241"/>
      <c r="GN1287" s="241"/>
      <c r="GO1287" s="241"/>
      <c r="GP1287" s="241"/>
      <c r="GQ1287" s="241"/>
      <c r="GR1287" s="241"/>
      <c r="GS1287" s="241"/>
      <c r="GT1287" s="241"/>
      <c r="GU1287" s="241"/>
      <c r="GV1287" s="241"/>
      <c r="GW1287" s="241"/>
      <c r="GX1287" s="241"/>
      <c r="GY1287" s="241"/>
      <c r="GZ1287" s="241"/>
      <c r="HA1287" s="241"/>
      <c r="HB1287" s="241"/>
      <c r="HC1287" s="241"/>
      <c r="HD1287" s="241"/>
      <c r="HE1287" s="241"/>
      <c r="HF1287" s="241"/>
      <c r="HG1287" s="241"/>
      <c r="HH1287" s="241"/>
      <c r="HI1287" s="241"/>
      <c r="HJ1287" s="241"/>
      <c r="HK1287" s="241"/>
      <c r="HL1287" s="241"/>
      <c r="HM1287" s="241"/>
      <c r="HN1287" s="241"/>
      <c r="HO1287" s="241"/>
    </row>
    <row r="1288" spans="1:223" s="250" customFormat="1" ht="27.6" customHeight="1" x14ac:dyDescent="0.35">
      <c r="A1288" s="241"/>
      <c r="B1288" s="242"/>
      <c r="C1288" s="242"/>
      <c r="D1288" s="242"/>
      <c r="E1288" s="243"/>
      <c r="F1288" s="244"/>
      <c r="G1288" s="245"/>
      <c r="H1288" s="245"/>
      <c r="I1288" s="245"/>
      <c r="J1288" s="242"/>
      <c r="K1288" s="242"/>
      <c r="L1288" s="246"/>
      <c r="M1288" s="246"/>
      <c r="N1288" s="247"/>
      <c r="O1288" s="247"/>
      <c r="P1288" s="248"/>
      <c r="Q1288" s="248"/>
      <c r="R1288" s="295"/>
      <c r="S1288" s="295"/>
      <c r="T1288" s="295"/>
      <c r="V1288" s="251"/>
      <c r="W1288" s="251"/>
      <c r="X1288" s="252"/>
      <c r="Y1288" s="253"/>
      <c r="Z1288" s="254"/>
      <c r="AA1288" s="254"/>
      <c r="AB1288" s="255"/>
      <c r="AC1288" s="255"/>
      <c r="AD1288" s="241"/>
      <c r="AE1288" s="241"/>
      <c r="AF1288" s="241"/>
      <c r="AG1288" s="241"/>
      <c r="AH1288" s="241"/>
      <c r="AI1288" s="241"/>
      <c r="AJ1288" s="241"/>
      <c r="AK1288" s="241"/>
      <c r="AL1288" s="241"/>
      <c r="AM1288" s="241"/>
      <c r="AN1288" s="241"/>
      <c r="AO1288" s="241"/>
      <c r="AP1288" s="241"/>
      <c r="AQ1288" s="241"/>
      <c r="AR1288" s="241"/>
      <c r="AS1288" s="241"/>
      <c r="AT1288" s="241"/>
      <c r="AU1288" s="241"/>
      <c r="AV1288" s="241"/>
      <c r="AW1288" s="241"/>
      <c r="AX1288" s="241"/>
      <c r="AY1288" s="241"/>
      <c r="AZ1288" s="241"/>
      <c r="BA1288" s="241"/>
      <c r="BB1288" s="241"/>
      <c r="BC1288" s="241"/>
      <c r="BD1288" s="241"/>
      <c r="BE1288" s="241"/>
      <c r="BF1288" s="241"/>
      <c r="BG1288" s="241"/>
      <c r="BH1288" s="241"/>
      <c r="BI1288" s="241"/>
      <c r="BJ1288" s="241"/>
      <c r="BK1288" s="241"/>
      <c r="BL1288" s="241"/>
      <c r="BM1288" s="241"/>
      <c r="BN1288" s="241"/>
      <c r="BO1288" s="241"/>
      <c r="BP1288" s="241"/>
      <c r="BQ1288" s="241"/>
      <c r="BR1288" s="241"/>
      <c r="BS1288" s="241"/>
      <c r="BT1288" s="241"/>
      <c r="BU1288" s="241"/>
      <c r="BV1288" s="241"/>
      <c r="BW1288" s="241"/>
      <c r="BX1288" s="241"/>
      <c r="BY1288" s="241"/>
      <c r="BZ1288" s="241"/>
      <c r="CA1288" s="241"/>
      <c r="CB1288" s="241"/>
      <c r="CC1288" s="241"/>
      <c r="CD1288" s="241"/>
      <c r="CE1288" s="241"/>
      <c r="CF1288" s="241"/>
      <c r="CG1288" s="241"/>
      <c r="CH1288" s="241"/>
      <c r="CI1288" s="241"/>
      <c r="CJ1288" s="241"/>
      <c r="CK1288" s="241"/>
      <c r="CL1288" s="241"/>
      <c r="CM1288" s="241"/>
      <c r="CN1288" s="241"/>
      <c r="CO1288" s="241"/>
      <c r="CP1288" s="241"/>
      <c r="CQ1288" s="241"/>
      <c r="CR1288" s="241"/>
      <c r="CS1288" s="241"/>
      <c r="CT1288" s="241"/>
      <c r="CU1288" s="241"/>
      <c r="CV1288" s="241"/>
      <c r="CW1288" s="241"/>
      <c r="CX1288" s="241"/>
      <c r="CY1288" s="241"/>
      <c r="CZ1288" s="241"/>
      <c r="DA1288" s="241"/>
      <c r="DB1288" s="241"/>
      <c r="DC1288" s="241"/>
      <c r="DD1288" s="241"/>
      <c r="DE1288" s="241"/>
      <c r="DF1288" s="241"/>
      <c r="DG1288" s="241"/>
      <c r="DH1288" s="241"/>
      <c r="DI1288" s="241"/>
      <c r="DJ1288" s="241"/>
      <c r="DK1288" s="241"/>
      <c r="DL1288" s="241"/>
      <c r="DM1288" s="241"/>
      <c r="DN1288" s="241"/>
      <c r="DO1288" s="241"/>
      <c r="DP1288" s="241"/>
      <c r="DQ1288" s="241"/>
      <c r="DR1288" s="241"/>
      <c r="DS1288" s="241"/>
      <c r="DT1288" s="241"/>
      <c r="DU1288" s="241"/>
      <c r="DV1288" s="241"/>
      <c r="DW1288" s="241"/>
      <c r="DX1288" s="241"/>
      <c r="DY1288" s="241"/>
      <c r="DZ1288" s="241"/>
      <c r="EA1288" s="241"/>
      <c r="EB1288" s="241"/>
      <c r="EC1288" s="241"/>
      <c r="ED1288" s="241"/>
      <c r="EE1288" s="241"/>
      <c r="EF1288" s="241"/>
      <c r="EG1288" s="241"/>
      <c r="EH1288" s="241"/>
      <c r="EI1288" s="241"/>
      <c r="EJ1288" s="241"/>
      <c r="EK1288" s="241"/>
      <c r="EL1288" s="241"/>
      <c r="EM1288" s="241"/>
      <c r="EN1288" s="241"/>
      <c r="EO1288" s="241"/>
      <c r="EP1288" s="241"/>
      <c r="EQ1288" s="241"/>
      <c r="ER1288" s="241"/>
      <c r="ES1288" s="241"/>
      <c r="ET1288" s="241"/>
      <c r="EU1288" s="241"/>
      <c r="EV1288" s="241"/>
      <c r="EW1288" s="241"/>
      <c r="EX1288" s="241"/>
      <c r="EY1288" s="241"/>
      <c r="EZ1288" s="241"/>
      <c r="FA1288" s="241"/>
      <c r="FB1288" s="241"/>
      <c r="FC1288" s="241"/>
      <c r="FD1288" s="241"/>
      <c r="FE1288" s="241"/>
      <c r="FF1288" s="241"/>
      <c r="FG1288" s="241"/>
      <c r="FH1288" s="241"/>
      <c r="FI1288" s="241"/>
      <c r="FJ1288" s="241"/>
      <c r="FK1288" s="241"/>
      <c r="FL1288" s="241"/>
      <c r="FM1288" s="241"/>
      <c r="FN1288" s="241"/>
      <c r="FO1288" s="241"/>
      <c r="FP1288" s="241"/>
      <c r="FQ1288" s="241"/>
      <c r="FR1288" s="241"/>
      <c r="FS1288" s="241"/>
      <c r="FT1288" s="241"/>
      <c r="FU1288" s="241"/>
      <c r="FV1288" s="241"/>
      <c r="FW1288" s="241"/>
      <c r="FX1288" s="241"/>
      <c r="FY1288" s="241"/>
      <c r="FZ1288" s="241"/>
      <c r="GA1288" s="241"/>
      <c r="GB1288" s="241"/>
      <c r="GC1288" s="241"/>
      <c r="GD1288" s="241"/>
      <c r="GE1288" s="241"/>
      <c r="GF1288" s="241"/>
      <c r="GG1288" s="241"/>
      <c r="GH1288" s="241"/>
      <c r="GI1288" s="241"/>
      <c r="GJ1288" s="241"/>
      <c r="GK1288" s="241"/>
      <c r="GL1288" s="241"/>
      <c r="GM1288" s="241"/>
      <c r="GN1288" s="241"/>
      <c r="GO1288" s="241"/>
      <c r="GP1288" s="241"/>
      <c r="GQ1288" s="241"/>
      <c r="GR1288" s="241"/>
      <c r="GS1288" s="241"/>
      <c r="GT1288" s="241"/>
      <c r="GU1288" s="241"/>
      <c r="GV1288" s="241"/>
      <c r="GW1288" s="241"/>
      <c r="GX1288" s="241"/>
      <c r="GY1288" s="241"/>
      <c r="GZ1288" s="241"/>
      <c r="HA1288" s="241"/>
      <c r="HB1288" s="241"/>
      <c r="HC1288" s="241"/>
      <c r="HD1288" s="241"/>
      <c r="HE1288" s="241"/>
      <c r="HF1288" s="241"/>
      <c r="HG1288" s="241"/>
      <c r="HH1288" s="241"/>
      <c r="HI1288" s="241"/>
      <c r="HJ1288" s="241"/>
      <c r="HK1288" s="241"/>
      <c r="HL1288" s="241"/>
      <c r="HM1288" s="241"/>
      <c r="HN1288" s="241"/>
      <c r="HO1288" s="241"/>
    </row>
    <row r="1289" spans="1:223" s="250" customFormat="1" ht="27.6" customHeight="1" x14ac:dyDescent="0.35">
      <c r="A1289" s="241"/>
      <c r="B1289" s="242"/>
      <c r="C1289" s="242"/>
      <c r="D1289" s="242"/>
      <c r="E1289" s="243"/>
      <c r="F1289" s="244"/>
      <c r="G1289" s="245"/>
      <c r="H1289" s="245"/>
      <c r="I1289" s="245"/>
      <c r="J1289" s="242"/>
      <c r="K1289" s="242"/>
      <c r="L1289" s="246"/>
      <c r="M1289" s="246"/>
      <c r="N1289" s="247"/>
      <c r="O1289" s="247"/>
      <c r="P1289" s="248"/>
      <c r="Q1289" s="248"/>
      <c r="R1289" s="295"/>
      <c r="S1289" s="295"/>
      <c r="T1289" s="295"/>
      <c r="V1289" s="251"/>
      <c r="W1289" s="251"/>
      <c r="X1289" s="252"/>
      <c r="Y1289" s="253"/>
      <c r="Z1289" s="254"/>
      <c r="AA1289" s="254"/>
      <c r="AB1289" s="255"/>
      <c r="AC1289" s="255"/>
      <c r="AD1289" s="241"/>
      <c r="AE1289" s="241"/>
      <c r="AF1289" s="241"/>
      <c r="AG1289" s="241"/>
      <c r="AH1289" s="241"/>
      <c r="AI1289" s="241"/>
      <c r="AJ1289" s="241"/>
      <c r="AK1289" s="241"/>
      <c r="AL1289" s="241"/>
      <c r="AM1289" s="241"/>
      <c r="AN1289" s="241"/>
      <c r="AO1289" s="241"/>
      <c r="AP1289" s="241"/>
      <c r="AQ1289" s="241"/>
      <c r="AR1289" s="241"/>
      <c r="AS1289" s="241"/>
      <c r="AT1289" s="241"/>
      <c r="AU1289" s="241"/>
      <c r="AV1289" s="241"/>
      <c r="AW1289" s="241"/>
      <c r="AX1289" s="241"/>
      <c r="AY1289" s="241"/>
      <c r="AZ1289" s="241"/>
      <c r="BA1289" s="241"/>
      <c r="BB1289" s="241"/>
      <c r="BC1289" s="241"/>
      <c r="BD1289" s="241"/>
      <c r="BE1289" s="241"/>
      <c r="BF1289" s="241"/>
      <c r="BG1289" s="241"/>
      <c r="BH1289" s="241"/>
      <c r="BI1289" s="241"/>
      <c r="BJ1289" s="241"/>
      <c r="BK1289" s="241"/>
      <c r="BL1289" s="241"/>
      <c r="BM1289" s="241"/>
      <c r="BN1289" s="241"/>
      <c r="BO1289" s="241"/>
      <c r="BP1289" s="241"/>
      <c r="BQ1289" s="241"/>
      <c r="BR1289" s="241"/>
      <c r="BS1289" s="241"/>
      <c r="BT1289" s="241"/>
      <c r="BU1289" s="241"/>
      <c r="BV1289" s="241"/>
      <c r="BW1289" s="241"/>
      <c r="BX1289" s="241"/>
      <c r="BY1289" s="241"/>
      <c r="BZ1289" s="241"/>
      <c r="CA1289" s="241"/>
      <c r="CB1289" s="241"/>
      <c r="CC1289" s="241"/>
      <c r="CD1289" s="241"/>
      <c r="CE1289" s="241"/>
      <c r="CF1289" s="241"/>
      <c r="CG1289" s="241"/>
      <c r="CH1289" s="241"/>
      <c r="CI1289" s="241"/>
      <c r="CJ1289" s="241"/>
      <c r="CK1289" s="241"/>
      <c r="CL1289" s="241"/>
      <c r="CM1289" s="241"/>
      <c r="CN1289" s="241"/>
      <c r="CO1289" s="241"/>
      <c r="CP1289" s="241"/>
      <c r="CQ1289" s="241"/>
      <c r="CR1289" s="241"/>
      <c r="CS1289" s="241"/>
      <c r="CT1289" s="241"/>
      <c r="CU1289" s="241"/>
      <c r="CV1289" s="241"/>
      <c r="CW1289" s="241"/>
      <c r="CX1289" s="241"/>
      <c r="CY1289" s="241"/>
      <c r="CZ1289" s="241"/>
      <c r="DA1289" s="241"/>
      <c r="DB1289" s="241"/>
      <c r="DC1289" s="241"/>
      <c r="DD1289" s="241"/>
      <c r="DE1289" s="241"/>
      <c r="DF1289" s="241"/>
      <c r="DG1289" s="241"/>
      <c r="DH1289" s="241"/>
      <c r="DI1289" s="241"/>
      <c r="DJ1289" s="241"/>
      <c r="DK1289" s="241"/>
      <c r="DL1289" s="241"/>
      <c r="DM1289" s="241"/>
      <c r="DN1289" s="241"/>
      <c r="DO1289" s="241"/>
      <c r="DP1289" s="241"/>
      <c r="DQ1289" s="241"/>
      <c r="DR1289" s="241"/>
      <c r="DS1289" s="241"/>
      <c r="DT1289" s="241"/>
      <c r="DU1289" s="241"/>
      <c r="DV1289" s="241"/>
      <c r="DW1289" s="241"/>
      <c r="DX1289" s="241"/>
      <c r="DY1289" s="241"/>
      <c r="DZ1289" s="241"/>
      <c r="EA1289" s="241"/>
      <c r="EB1289" s="241"/>
      <c r="EC1289" s="241"/>
      <c r="ED1289" s="241"/>
      <c r="EE1289" s="241"/>
      <c r="EF1289" s="241"/>
      <c r="EG1289" s="241"/>
      <c r="EH1289" s="241"/>
      <c r="EI1289" s="241"/>
      <c r="EJ1289" s="241"/>
      <c r="EK1289" s="241"/>
      <c r="EL1289" s="241"/>
      <c r="EM1289" s="241"/>
      <c r="EN1289" s="241"/>
      <c r="EO1289" s="241"/>
      <c r="EP1289" s="241"/>
      <c r="EQ1289" s="241"/>
      <c r="ER1289" s="241"/>
      <c r="ES1289" s="241"/>
      <c r="ET1289" s="241"/>
      <c r="EU1289" s="241"/>
      <c r="EV1289" s="241"/>
      <c r="EW1289" s="241"/>
      <c r="EX1289" s="241"/>
      <c r="EY1289" s="241"/>
      <c r="EZ1289" s="241"/>
      <c r="FA1289" s="241"/>
      <c r="FB1289" s="241"/>
      <c r="FC1289" s="241"/>
      <c r="FD1289" s="241"/>
      <c r="FE1289" s="241"/>
      <c r="FF1289" s="241"/>
      <c r="FG1289" s="241"/>
      <c r="FH1289" s="241"/>
      <c r="FI1289" s="241"/>
      <c r="FJ1289" s="241"/>
      <c r="FK1289" s="241"/>
      <c r="FL1289" s="241"/>
      <c r="FM1289" s="241"/>
      <c r="FN1289" s="241"/>
      <c r="FO1289" s="241"/>
      <c r="FP1289" s="241"/>
      <c r="FQ1289" s="241"/>
      <c r="FR1289" s="241"/>
      <c r="FS1289" s="241"/>
      <c r="FT1289" s="241"/>
      <c r="FU1289" s="241"/>
      <c r="FV1289" s="241"/>
      <c r="FW1289" s="241"/>
      <c r="FX1289" s="241"/>
      <c r="FY1289" s="241"/>
      <c r="FZ1289" s="241"/>
      <c r="GA1289" s="241"/>
      <c r="GB1289" s="241"/>
      <c r="GC1289" s="241"/>
      <c r="GD1289" s="241"/>
      <c r="GE1289" s="241"/>
      <c r="GF1289" s="241"/>
      <c r="GG1289" s="241"/>
      <c r="GH1289" s="241"/>
      <c r="GI1289" s="241"/>
      <c r="GJ1289" s="241"/>
      <c r="GK1289" s="241"/>
      <c r="GL1289" s="241"/>
      <c r="GM1289" s="241"/>
      <c r="GN1289" s="241"/>
      <c r="GO1289" s="241"/>
      <c r="GP1289" s="241"/>
      <c r="GQ1289" s="241"/>
      <c r="GR1289" s="241"/>
      <c r="GS1289" s="241"/>
      <c r="GT1289" s="241"/>
      <c r="GU1289" s="241"/>
      <c r="GV1289" s="241"/>
      <c r="GW1289" s="241"/>
      <c r="GX1289" s="241"/>
      <c r="GY1289" s="241"/>
      <c r="GZ1289" s="241"/>
      <c r="HA1289" s="241"/>
      <c r="HB1289" s="241"/>
      <c r="HC1289" s="241"/>
      <c r="HD1289" s="241"/>
      <c r="HE1289" s="241"/>
      <c r="HF1289" s="241"/>
      <c r="HG1289" s="241"/>
      <c r="HH1289" s="241"/>
      <c r="HI1289" s="241"/>
      <c r="HJ1289" s="241"/>
      <c r="HK1289" s="241"/>
      <c r="HL1289" s="241"/>
      <c r="HM1289" s="241"/>
      <c r="HN1289" s="241"/>
      <c r="HO1289" s="241"/>
    </row>
    <row r="1290" spans="1:223" s="250" customFormat="1" ht="27.6" customHeight="1" x14ac:dyDescent="0.35">
      <c r="A1290" s="241"/>
      <c r="B1290" s="242"/>
      <c r="C1290" s="242"/>
      <c r="D1290" s="242"/>
      <c r="E1290" s="243"/>
      <c r="F1290" s="244"/>
      <c r="G1290" s="245"/>
      <c r="H1290" s="245"/>
      <c r="I1290" s="245"/>
      <c r="J1290" s="242"/>
      <c r="K1290" s="242"/>
      <c r="L1290" s="246"/>
      <c r="M1290" s="246"/>
      <c r="N1290" s="247"/>
      <c r="O1290" s="247"/>
      <c r="P1290" s="248"/>
      <c r="Q1290" s="248"/>
      <c r="R1290" s="295"/>
      <c r="S1290" s="295"/>
      <c r="T1290" s="295"/>
      <c r="V1290" s="251"/>
      <c r="W1290" s="251"/>
      <c r="X1290" s="252"/>
      <c r="Y1290" s="253"/>
      <c r="Z1290" s="254"/>
      <c r="AA1290" s="254"/>
      <c r="AB1290" s="255"/>
      <c r="AC1290" s="255"/>
      <c r="AD1290" s="241"/>
      <c r="AE1290" s="241"/>
      <c r="AF1290" s="241"/>
      <c r="AG1290" s="241"/>
      <c r="AH1290" s="241"/>
      <c r="AI1290" s="241"/>
      <c r="AJ1290" s="241"/>
      <c r="AK1290" s="241"/>
      <c r="AL1290" s="241"/>
      <c r="AM1290" s="241"/>
      <c r="AN1290" s="241"/>
      <c r="AO1290" s="241"/>
      <c r="AP1290" s="241"/>
      <c r="AQ1290" s="241"/>
      <c r="AR1290" s="241"/>
      <c r="AS1290" s="241"/>
      <c r="AT1290" s="241"/>
      <c r="AU1290" s="241"/>
      <c r="AV1290" s="241"/>
      <c r="AW1290" s="241"/>
      <c r="AX1290" s="241"/>
      <c r="AY1290" s="241"/>
      <c r="AZ1290" s="241"/>
      <c r="BA1290" s="241"/>
      <c r="BB1290" s="241"/>
      <c r="BC1290" s="241"/>
      <c r="BD1290" s="241"/>
      <c r="BE1290" s="241"/>
      <c r="BF1290" s="241"/>
      <c r="BG1290" s="241"/>
      <c r="BH1290" s="241"/>
      <c r="BI1290" s="241"/>
      <c r="BJ1290" s="241"/>
      <c r="BK1290" s="241"/>
      <c r="BL1290" s="241"/>
      <c r="BM1290" s="241"/>
      <c r="BN1290" s="241"/>
      <c r="BO1290" s="241"/>
      <c r="BP1290" s="241"/>
      <c r="BQ1290" s="241"/>
      <c r="BR1290" s="241"/>
      <c r="BS1290" s="241"/>
      <c r="BT1290" s="241"/>
      <c r="BU1290" s="241"/>
      <c r="BV1290" s="241"/>
      <c r="BW1290" s="241"/>
      <c r="BX1290" s="241"/>
      <c r="BY1290" s="241"/>
      <c r="BZ1290" s="241"/>
      <c r="CA1290" s="241"/>
      <c r="CB1290" s="241"/>
      <c r="CC1290" s="241"/>
      <c r="CD1290" s="241"/>
      <c r="CE1290" s="241"/>
      <c r="CF1290" s="241"/>
      <c r="CG1290" s="241"/>
      <c r="CH1290" s="241"/>
      <c r="CI1290" s="241"/>
      <c r="CJ1290" s="241"/>
      <c r="CK1290" s="241"/>
      <c r="CL1290" s="241"/>
      <c r="CM1290" s="241"/>
      <c r="CN1290" s="241"/>
      <c r="CO1290" s="241"/>
      <c r="CP1290" s="241"/>
      <c r="CQ1290" s="241"/>
      <c r="CR1290" s="241"/>
      <c r="CS1290" s="241"/>
      <c r="CT1290" s="241"/>
      <c r="CU1290" s="241"/>
      <c r="CV1290" s="241"/>
      <c r="CW1290" s="241"/>
      <c r="CX1290" s="241"/>
      <c r="CY1290" s="241"/>
      <c r="CZ1290" s="241"/>
      <c r="DA1290" s="241"/>
      <c r="DB1290" s="241"/>
      <c r="DC1290" s="241"/>
      <c r="DD1290" s="241"/>
      <c r="DE1290" s="241"/>
      <c r="DF1290" s="241"/>
      <c r="DG1290" s="241"/>
      <c r="DH1290" s="241"/>
      <c r="DI1290" s="241"/>
      <c r="DJ1290" s="241"/>
      <c r="DK1290" s="241"/>
      <c r="DL1290" s="241"/>
      <c r="DM1290" s="241"/>
      <c r="DN1290" s="241"/>
      <c r="DO1290" s="241"/>
      <c r="DP1290" s="241"/>
      <c r="DQ1290" s="241"/>
      <c r="DR1290" s="241"/>
      <c r="DS1290" s="241"/>
      <c r="DT1290" s="241"/>
      <c r="DU1290" s="241"/>
      <c r="DV1290" s="241"/>
      <c r="DW1290" s="241"/>
      <c r="DX1290" s="241"/>
      <c r="DY1290" s="241"/>
      <c r="DZ1290" s="241"/>
      <c r="EA1290" s="241"/>
      <c r="EB1290" s="241"/>
      <c r="EC1290" s="241"/>
      <c r="ED1290" s="241"/>
      <c r="EE1290" s="241"/>
      <c r="EF1290" s="241"/>
      <c r="EG1290" s="241"/>
      <c r="EH1290" s="241"/>
      <c r="EI1290" s="241"/>
      <c r="EJ1290" s="241"/>
      <c r="EK1290" s="241"/>
      <c r="EL1290" s="241"/>
      <c r="EM1290" s="241"/>
      <c r="EN1290" s="241"/>
      <c r="EO1290" s="241"/>
      <c r="EP1290" s="241"/>
      <c r="EQ1290" s="241"/>
      <c r="ER1290" s="241"/>
      <c r="ES1290" s="241"/>
      <c r="ET1290" s="241"/>
      <c r="EU1290" s="241"/>
      <c r="EV1290" s="241"/>
      <c r="EW1290" s="241"/>
      <c r="EX1290" s="241"/>
      <c r="EY1290" s="241"/>
      <c r="EZ1290" s="241"/>
      <c r="FA1290" s="241"/>
      <c r="FB1290" s="241"/>
      <c r="FC1290" s="241"/>
      <c r="FD1290" s="241"/>
      <c r="FE1290" s="241"/>
      <c r="FF1290" s="241"/>
      <c r="FG1290" s="241"/>
      <c r="FH1290" s="241"/>
      <c r="FI1290" s="241"/>
      <c r="FJ1290" s="241"/>
      <c r="FK1290" s="241"/>
      <c r="FL1290" s="241"/>
      <c r="FM1290" s="241"/>
      <c r="FN1290" s="241"/>
      <c r="FO1290" s="241"/>
      <c r="FP1290" s="241"/>
      <c r="FQ1290" s="241"/>
      <c r="FR1290" s="241"/>
      <c r="FS1290" s="241"/>
      <c r="FT1290" s="241"/>
      <c r="FU1290" s="241"/>
      <c r="FV1290" s="241"/>
      <c r="FW1290" s="241"/>
      <c r="FX1290" s="241"/>
      <c r="FY1290" s="241"/>
      <c r="FZ1290" s="241"/>
      <c r="GA1290" s="241"/>
      <c r="GB1290" s="241"/>
      <c r="GC1290" s="241"/>
      <c r="GD1290" s="241"/>
      <c r="GE1290" s="241"/>
      <c r="GF1290" s="241"/>
      <c r="GG1290" s="241"/>
      <c r="GH1290" s="241"/>
      <c r="GI1290" s="241"/>
      <c r="GJ1290" s="241"/>
      <c r="GK1290" s="241"/>
      <c r="GL1290" s="241"/>
      <c r="GM1290" s="241"/>
      <c r="GN1290" s="241"/>
      <c r="GO1290" s="241"/>
      <c r="GP1290" s="241"/>
      <c r="GQ1290" s="241"/>
      <c r="GR1290" s="241"/>
      <c r="GS1290" s="241"/>
      <c r="GT1290" s="241"/>
      <c r="GU1290" s="241"/>
      <c r="GV1290" s="241"/>
      <c r="GW1290" s="241"/>
      <c r="GX1290" s="241"/>
      <c r="GY1290" s="241"/>
      <c r="GZ1290" s="241"/>
      <c r="HA1290" s="241"/>
      <c r="HB1290" s="241"/>
      <c r="HC1290" s="241"/>
      <c r="HD1290" s="241"/>
      <c r="HE1290" s="241"/>
      <c r="HF1290" s="241"/>
      <c r="HG1290" s="241"/>
      <c r="HH1290" s="241"/>
      <c r="HI1290" s="241"/>
      <c r="HJ1290" s="241"/>
      <c r="HK1290" s="241"/>
      <c r="HL1290" s="241"/>
      <c r="HM1290" s="241"/>
      <c r="HN1290" s="241"/>
      <c r="HO1290" s="241"/>
    </row>
    <row r="1291" spans="1:223" s="250" customFormat="1" ht="27.6" customHeight="1" x14ac:dyDescent="0.35">
      <c r="A1291" s="241"/>
      <c r="B1291" s="242"/>
      <c r="C1291" s="242"/>
      <c r="D1291" s="242"/>
      <c r="E1291" s="243"/>
      <c r="F1291" s="244"/>
      <c r="G1291" s="245"/>
      <c r="H1291" s="245"/>
      <c r="I1291" s="245"/>
      <c r="J1291" s="242"/>
      <c r="K1291" s="242"/>
      <c r="L1291" s="246"/>
      <c r="M1291" s="246"/>
      <c r="N1291" s="247"/>
      <c r="O1291" s="247"/>
      <c r="P1291" s="248"/>
      <c r="Q1291" s="248"/>
      <c r="R1291" s="295"/>
      <c r="S1291" s="295"/>
      <c r="T1291" s="295"/>
      <c r="V1291" s="251"/>
      <c r="W1291" s="251"/>
      <c r="X1291" s="252"/>
      <c r="Y1291" s="253"/>
      <c r="Z1291" s="254"/>
      <c r="AA1291" s="254"/>
      <c r="AB1291" s="255"/>
      <c r="AC1291" s="255"/>
      <c r="AD1291" s="241"/>
      <c r="AE1291" s="241"/>
      <c r="AF1291" s="241"/>
      <c r="AG1291" s="241"/>
      <c r="AH1291" s="241"/>
      <c r="AI1291" s="241"/>
      <c r="AJ1291" s="241"/>
      <c r="AK1291" s="241"/>
      <c r="AL1291" s="241"/>
      <c r="AM1291" s="241"/>
      <c r="AN1291" s="241"/>
      <c r="AO1291" s="241"/>
      <c r="AP1291" s="241"/>
      <c r="AQ1291" s="241"/>
      <c r="AR1291" s="241"/>
      <c r="AS1291" s="241"/>
      <c r="AT1291" s="241"/>
      <c r="AU1291" s="241"/>
      <c r="AV1291" s="241"/>
      <c r="AW1291" s="241"/>
      <c r="AX1291" s="241"/>
      <c r="AY1291" s="241"/>
      <c r="AZ1291" s="241"/>
      <c r="BA1291" s="241"/>
      <c r="BB1291" s="241"/>
      <c r="BC1291" s="241"/>
      <c r="BD1291" s="241"/>
      <c r="BE1291" s="241"/>
      <c r="BF1291" s="241"/>
      <c r="BG1291" s="241"/>
      <c r="BH1291" s="241"/>
      <c r="BI1291" s="241"/>
      <c r="BJ1291" s="241"/>
      <c r="BK1291" s="241"/>
      <c r="BL1291" s="241"/>
      <c r="BM1291" s="241"/>
      <c r="BN1291" s="241"/>
      <c r="BO1291" s="241"/>
      <c r="BP1291" s="241"/>
      <c r="BQ1291" s="241"/>
      <c r="BR1291" s="241"/>
      <c r="BS1291" s="241"/>
      <c r="BT1291" s="241"/>
      <c r="BU1291" s="241"/>
      <c r="BV1291" s="241"/>
      <c r="BW1291" s="241"/>
      <c r="BX1291" s="241"/>
      <c r="BY1291" s="241"/>
      <c r="BZ1291" s="241"/>
      <c r="CA1291" s="241"/>
      <c r="CB1291" s="241"/>
      <c r="CC1291" s="241"/>
      <c r="CD1291" s="241"/>
      <c r="CE1291" s="241"/>
      <c r="CF1291" s="241"/>
      <c r="CG1291" s="241"/>
      <c r="CH1291" s="241"/>
      <c r="CI1291" s="241"/>
      <c r="CJ1291" s="241"/>
      <c r="CK1291" s="241"/>
      <c r="CL1291" s="241"/>
      <c r="CM1291" s="241"/>
      <c r="CN1291" s="241"/>
      <c r="CO1291" s="241"/>
      <c r="CP1291" s="241"/>
      <c r="CQ1291" s="241"/>
      <c r="CR1291" s="241"/>
      <c r="CS1291" s="241"/>
      <c r="CT1291" s="241"/>
      <c r="CU1291" s="241"/>
      <c r="CV1291" s="241"/>
      <c r="CW1291" s="241"/>
      <c r="CX1291" s="241"/>
      <c r="CY1291" s="241"/>
      <c r="CZ1291" s="241"/>
      <c r="DA1291" s="241"/>
      <c r="DB1291" s="241"/>
      <c r="DC1291" s="241"/>
      <c r="DD1291" s="241"/>
      <c r="DE1291" s="241"/>
      <c r="DF1291" s="241"/>
      <c r="DG1291" s="241"/>
      <c r="DH1291" s="241"/>
      <c r="DI1291" s="241"/>
      <c r="DJ1291" s="241"/>
      <c r="DK1291" s="241"/>
      <c r="DL1291" s="241"/>
      <c r="DM1291" s="241"/>
      <c r="DN1291" s="241"/>
      <c r="DO1291" s="241"/>
      <c r="DP1291" s="241"/>
      <c r="DQ1291" s="241"/>
      <c r="DR1291" s="241"/>
      <c r="DS1291" s="241"/>
      <c r="DT1291" s="241"/>
      <c r="DU1291" s="241"/>
      <c r="DV1291" s="241"/>
      <c r="DW1291" s="241"/>
      <c r="DX1291" s="241"/>
      <c r="DY1291" s="241"/>
      <c r="DZ1291" s="241"/>
      <c r="EA1291" s="241"/>
      <c r="EB1291" s="241"/>
      <c r="EC1291" s="241"/>
      <c r="ED1291" s="241"/>
      <c r="EE1291" s="241"/>
      <c r="EF1291" s="241"/>
      <c r="EG1291" s="241"/>
      <c r="EH1291" s="241"/>
      <c r="EI1291" s="241"/>
      <c r="EJ1291" s="241"/>
      <c r="EK1291" s="241"/>
      <c r="EL1291" s="241"/>
      <c r="EM1291" s="241"/>
      <c r="EN1291" s="241"/>
      <c r="EO1291" s="241"/>
      <c r="EP1291" s="241"/>
      <c r="EQ1291" s="241"/>
      <c r="ER1291" s="241"/>
      <c r="ES1291" s="241"/>
      <c r="ET1291" s="241"/>
      <c r="EU1291" s="241"/>
      <c r="EV1291" s="241"/>
      <c r="EW1291" s="241"/>
      <c r="EX1291" s="241"/>
      <c r="EY1291" s="241"/>
      <c r="EZ1291" s="241"/>
      <c r="FA1291" s="241"/>
      <c r="FB1291" s="241"/>
      <c r="FC1291" s="241"/>
      <c r="FD1291" s="241"/>
      <c r="FE1291" s="241"/>
      <c r="FF1291" s="241"/>
      <c r="FG1291" s="241"/>
      <c r="FH1291" s="241"/>
      <c r="FI1291" s="241"/>
      <c r="FJ1291" s="241"/>
      <c r="FK1291" s="241"/>
      <c r="FL1291" s="241"/>
      <c r="FM1291" s="241"/>
      <c r="FN1291" s="241"/>
      <c r="FO1291" s="241"/>
      <c r="FP1291" s="241"/>
      <c r="FQ1291" s="241"/>
      <c r="FR1291" s="241"/>
      <c r="FS1291" s="241"/>
      <c r="FT1291" s="241"/>
      <c r="FU1291" s="241"/>
      <c r="FV1291" s="241"/>
      <c r="FW1291" s="241"/>
      <c r="FX1291" s="241"/>
      <c r="FY1291" s="241"/>
      <c r="FZ1291" s="241"/>
      <c r="GA1291" s="241"/>
      <c r="GB1291" s="241"/>
      <c r="GC1291" s="241"/>
      <c r="GD1291" s="241"/>
      <c r="GE1291" s="241"/>
      <c r="GF1291" s="241"/>
      <c r="GG1291" s="241"/>
      <c r="GH1291" s="241"/>
      <c r="GI1291" s="241"/>
      <c r="GJ1291" s="241"/>
      <c r="GK1291" s="241"/>
      <c r="GL1291" s="241"/>
      <c r="GM1291" s="241"/>
      <c r="GN1291" s="241"/>
      <c r="GO1291" s="241"/>
      <c r="GP1291" s="241"/>
      <c r="GQ1291" s="241"/>
      <c r="GR1291" s="241"/>
      <c r="GS1291" s="241"/>
      <c r="GT1291" s="241"/>
      <c r="GU1291" s="241"/>
      <c r="GV1291" s="241"/>
      <c r="GW1291" s="241"/>
      <c r="GX1291" s="241"/>
      <c r="GY1291" s="241"/>
      <c r="GZ1291" s="241"/>
      <c r="HA1291" s="241"/>
      <c r="HB1291" s="241"/>
      <c r="HC1291" s="241"/>
      <c r="HD1291" s="241"/>
      <c r="HE1291" s="241"/>
      <c r="HF1291" s="241"/>
      <c r="HG1291" s="241"/>
      <c r="HH1291" s="241"/>
      <c r="HI1291" s="241"/>
      <c r="HJ1291" s="241"/>
      <c r="HK1291" s="241"/>
      <c r="HL1291" s="241"/>
      <c r="HM1291" s="241"/>
      <c r="HN1291" s="241"/>
      <c r="HO1291" s="241"/>
    </row>
    <row r="1292" spans="1:223" s="250" customFormat="1" ht="27.6" customHeight="1" x14ac:dyDescent="0.35">
      <c r="A1292" s="241"/>
      <c r="B1292" s="242"/>
      <c r="C1292" s="242"/>
      <c r="D1292" s="242"/>
      <c r="E1292" s="243"/>
      <c r="F1292" s="244"/>
      <c r="G1292" s="245"/>
      <c r="H1292" s="245"/>
      <c r="I1292" s="245"/>
      <c r="J1292" s="242"/>
      <c r="K1292" s="242"/>
      <c r="L1292" s="246"/>
      <c r="M1292" s="246"/>
      <c r="N1292" s="247"/>
      <c r="O1292" s="247"/>
      <c r="P1292" s="248"/>
      <c r="Q1292" s="248"/>
      <c r="R1292" s="295"/>
      <c r="S1292" s="295"/>
      <c r="T1292" s="295"/>
      <c r="V1292" s="251"/>
      <c r="W1292" s="251"/>
      <c r="X1292" s="252"/>
      <c r="Y1292" s="253"/>
      <c r="Z1292" s="254"/>
      <c r="AA1292" s="254"/>
      <c r="AB1292" s="255"/>
      <c r="AC1292" s="255"/>
      <c r="AD1292" s="241"/>
      <c r="AE1292" s="241"/>
      <c r="AF1292" s="241"/>
      <c r="AG1292" s="241"/>
      <c r="AH1292" s="241"/>
      <c r="AI1292" s="241"/>
      <c r="AJ1292" s="241"/>
      <c r="AK1292" s="241"/>
      <c r="AL1292" s="241"/>
      <c r="AM1292" s="241"/>
      <c r="AN1292" s="241"/>
      <c r="AO1292" s="241"/>
      <c r="AP1292" s="241"/>
      <c r="AQ1292" s="241"/>
      <c r="AR1292" s="241"/>
      <c r="AS1292" s="241"/>
      <c r="AT1292" s="241"/>
      <c r="AU1292" s="241"/>
      <c r="AV1292" s="241"/>
      <c r="AW1292" s="241"/>
      <c r="AX1292" s="241"/>
      <c r="AY1292" s="241"/>
      <c r="AZ1292" s="241"/>
      <c r="BA1292" s="241"/>
      <c r="BB1292" s="241"/>
      <c r="BC1292" s="241"/>
      <c r="BD1292" s="241"/>
      <c r="BE1292" s="241"/>
      <c r="BF1292" s="241"/>
      <c r="BG1292" s="241"/>
      <c r="BH1292" s="241"/>
      <c r="BI1292" s="241"/>
      <c r="BJ1292" s="241"/>
      <c r="BK1292" s="241"/>
      <c r="BL1292" s="241"/>
      <c r="BM1292" s="241"/>
      <c r="BN1292" s="241"/>
      <c r="BO1292" s="241"/>
      <c r="BP1292" s="241"/>
      <c r="BQ1292" s="241"/>
      <c r="BR1292" s="241"/>
      <c r="BS1292" s="241"/>
      <c r="BT1292" s="241"/>
      <c r="BU1292" s="241"/>
      <c r="BV1292" s="241"/>
      <c r="BW1292" s="241"/>
      <c r="BX1292" s="241"/>
      <c r="BY1292" s="241"/>
      <c r="BZ1292" s="241"/>
      <c r="CA1292" s="241"/>
      <c r="CB1292" s="241"/>
      <c r="CC1292" s="241"/>
      <c r="CD1292" s="241"/>
      <c r="CE1292" s="241"/>
      <c r="CF1292" s="241"/>
      <c r="CG1292" s="241"/>
      <c r="CH1292" s="241"/>
      <c r="CI1292" s="241"/>
      <c r="CJ1292" s="241"/>
      <c r="CK1292" s="241"/>
      <c r="CL1292" s="241"/>
      <c r="CM1292" s="241"/>
      <c r="CN1292" s="241"/>
      <c r="CO1292" s="241"/>
      <c r="CP1292" s="241"/>
      <c r="CQ1292" s="241"/>
      <c r="CR1292" s="241"/>
      <c r="CS1292" s="241"/>
      <c r="CT1292" s="241"/>
      <c r="CU1292" s="241"/>
      <c r="CV1292" s="241"/>
      <c r="CW1292" s="241"/>
      <c r="CX1292" s="241"/>
      <c r="CY1292" s="241"/>
      <c r="CZ1292" s="241"/>
      <c r="DA1292" s="241"/>
      <c r="DB1292" s="241"/>
      <c r="DC1292" s="241"/>
      <c r="DD1292" s="241"/>
      <c r="DE1292" s="241"/>
      <c r="DF1292" s="241"/>
      <c r="DG1292" s="241"/>
      <c r="DH1292" s="241"/>
      <c r="DI1292" s="241"/>
      <c r="DJ1292" s="241"/>
      <c r="DK1292" s="241"/>
      <c r="DL1292" s="241"/>
      <c r="DM1292" s="241"/>
      <c r="DN1292" s="241"/>
      <c r="DO1292" s="241"/>
      <c r="DP1292" s="241"/>
      <c r="DQ1292" s="241"/>
      <c r="DR1292" s="241"/>
      <c r="DS1292" s="241"/>
      <c r="DT1292" s="241"/>
      <c r="DU1292" s="241"/>
      <c r="DV1292" s="241"/>
      <c r="DW1292" s="241"/>
      <c r="DX1292" s="241"/>
      <c r="DY1292" s="241"/>
      <c r="DZ1292" s="241"/>
      <c r="EA1292" s="241"/>
      <c r="EB1292" s="241"/>
      <c r="EC1292" s="241"/>
      <c r="ED1292" s="241"/>
      <c r="EE1292" s="241"/>
      <c r="EF1292" s="241"/>
      <c r="EG1292" s="241"/>
      <c r="EH1292" s="241"/>
      <c r="EI1292" s="241"/>
      <c r="EJ1292" s="241"/>
      <c r="EK1292" s="241"/>
      <c r="EL1292" s="241"/>
      <c r="EM1292" s="241"/>
      <c r="EN1292" s="241"/>
      <c r="EO1292" s="241"/>
      <c r="EP1292" s="241"/>
      <c r="EQ1292" s="241"/>
      <c r="ER1292" s="241"/>
      <c r="ES1292" s="241"/>
      <c r="ET1292" s="241"/>
      <c r="EU1292" s="241"/>
      <c r="EV1292" s="241"/>
      <c r="EW1292" s="241"/>
      <c r="EX1292" s="241"/>
      <c r="EY1292" s="241"/>
      <c r="EZ1292" s="241"/>
      <c r="FA1292" s="241"/>
      <c r="FB1292" s="241"/>
      <c r="FC1292" s="241"/>
      <c r="FD1292" s="241"/>
      <c r="FE1292" s="241"/>
      <c r="FF1292" s="241"/>
      <c r="FG1292" s="241"/>
      <c r="FH1292" s="241"/>
      <c r="FI1292" s="241"/>
      <c r="FJ1292" s="241"/>
      <c r="FK1292" s="241"/>
      <c r="FL1292" s="241"/>
      <c r="FM1292" s="241"/>
      <c r="FN1292" s="241"/>
      <c r="FO1292" s="241"/>
      <c r="FP1292" s="241"/>
      <c r="FQ1292" s="241"/>
      <c r="FR1292" s="241"/>
      <c r="FS1292" s="241"/>
      <c r="FT1292" s="241"/>
      <c r="FU1292" s="241"/>
      <c r="FV1292" s="241"/>
      <c r="FW1292" s="241"/>
      <c r="FX1292" s="241"/>
      <c r="FY1292" s="241"/>
      <c r="FZ1292" s="241"/>
      <c r="GA1292" s="241"/>
      <c r="GB1292" s="241"/>
      <c r="GC1292" s="241"/>
      <c r="GD1292" s="241"/>
      <c r="GE1292" s="241"/>
      <c r="GF1292" s="241"/>
      <c r="GG1292" s="241"/>
      <c r="GH1292" s="241"/>
      <c r="GI1292" s="241"/>
      <c r="GJ1292" s="241"/>
      <c r="GK1292" s="241"/>
      <c r="GL1292" s="241"/>
      <c r="GM1292" s="241"/>
      <c r="GN1292" s="241"/>
      <c r="GO1292" s="241"/>
      <c r="GP1292" s="241"/>
      <c r="GQ1292" s="241"/>
      <c r="GR1292" s="241"/>
      <c r="GS1292" s="241"/>
      <c r="GT1292" s="241"/>
      <c r="GU1292" s="241"/>
      <c r="GV1292" s="241"/>
      <c r="GW1292" s="241"/>
      <c r="GX1292" s="241"/>
      <c r="GY1292" s="241"/>
      <c r="GZ1292" s="241"/>
      <c r="HA1292" s="241"/>
      <c r="HB1292" s="241"/>
      <c r="HC1292" s="241"/>
      <c r="HD1292" s="241"/>
      <c r="HE1292" s="241"/>
      <c r="HF1292" s="241"/>
      <c r="HG1292" s="241"/>
      <c r="HH1292" s="241"/>
      <c r="HI1292" s="241"/>
      <c r="HJ1292" s="241"/>
      <c r="HK1292" s="241"/>
      <c r="HL1292" s="241"/>
      <c r="HM1292" s="241"/>
      <c r="HN1292" s="241"/>
      <c r="HO1292" s="241"/>
    </row>
    <row r="1293" spans="1:223" s="250" customFormat="1" ht="27.6" customHeight="1" x14ac:dyDescent="0.35">
      <c r="A1293" s="241"/>
      <c r="B1293" s="242"/>
      <c r="C1293" s="242"/>
      <c r="D1293" s="242"/>
      <c r="E1293" s="243"/>
      <c r="F1293" s="244"/>
      <c r="G1293" s="245"/>
      <c r="H1293" s="245"/>
      <c r="I1293" s="245"/>
      <c r="J1293" s="242"/>
      <c r="K1293" s="242"/>
      <c r="L1293" s="246"/>
      <c r="M1293" s="246"/>
      <c r="N1293" s="247"/>
      <c r="O1293" s="247"/>
      <c r="P1293" s="248"/>
      <c r="Q1293" s="248"/>
      <c r="R1293" s="295"/>
      <c r="S1293" s="295"/>
      <c r="T1293" s="295"/>
      <c r="V1293" s="251"/>
      <c r="W1293" s="251"/>
      <c r="X1293" s="252"/>
      <c r="Y1293" s="253"/>
      <c r="Z1293" s="254"/>
      <c r="AA1293" s="254"/>
      <c r="AB1293" s="255"/>
      <c r="AC1293" s="255"/>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c r="AX1293" s="241"/>
      <c r="AY1293" s="241"/>
      <c r="AZ1293" s="241"/>
      <c r="BA1293" s="241"/>
      <c r="BB1293" s="241"/>
      <c r="BC1293" s="241"/>
      <c r="BD1293" s="241"/>
      <c r="BE1293" s="241"/>
      <c r="BF1293" s="241"/>
      <c r="BG1293" s="241"/>
      <c r="BH1293" s="241"/>
      <c r="BI1293" s="241"/>
      <c r="BJ1293" s="241"/>
      <c r="BK1293" s="241"/>
      <c r="BL1293" s="241"/>
      <c r="BM1293" s="241"/>
      <c r="BN1293" s="241"/>
      <c r="BO1293" s="241"/>
      <c r="BP1293" s="241"/>
      <c r="BQ1293" s="241"/>
      <c r="BR1293" s="241"/>
      <c r="BS1293" s="241"/>
      <c r="BT1293" s="241"/>
      <c r="BU1293" s="241"/>
      <c r="BV1293" s="241"/>
      <c r="BW1293" s="241"/>
      <c r="BX1293" s="241"/>
      <c r="BY1293" s="241"/>
      <c r="BZ1293" s="241"/>
      <c r="CA1293" s="241"/>
      <c r="CB1293" s="241"/>
      <c r="CC1293" s="241"/>
      <c r="CD1293" s="241"/>
      <c r="CE1293" s="241"/>
      <c r="CF1293" s="241"/>
      <c r="CG1293" s="241"/>
      <c r="CH1293" s="241"/>
      <c r="CI1293" s="241"/>
      <c r="CJ1293" s="241"/>
      <c r="CK1293" s="241"/>
      <c r="CL1293" s="241"/>
      <c r="CM1293" s="241"/>
      <c r="CN1293" s="241"/>
      <c r="CO1293" s="241"/>
      <c r="CP1293" s="241"/>
      <c r="CQ1293" s="241"/>
      <c r="CR1293" s="241"/>
      <c r="CS1293" s="241"/>
      <c r="CT1293" s="241"/>
      <c r="CU1293" s="241"/>
      <c r="CV1293" s="241"/>
      <c r="CW1293" s="241"/>
      <c r="CX1293" s="241"/>
      <c r="CY1293" s="241"/>
      <c r="CZ1293" s="241"/>
      <c r="DA1293" s="241"/>
      <c r="DB1293" s="241"/>
      <c r="DC1293" s="241"/>
      <c r="DD1293" s="241"/>
      <c r="DE1293" s="241"/>
      <c r="DF1293" s="241"/>
      <c r="DG1293" s="241"/>
      <c r="DH1293" s="241"/>
      <c r="DI1293" s="241"/>
      <c r="DJ1293" s="241"/>
      <c r="DK1293" s="241"/>
      <c r="DL1293" s="241"/>
      <c r="DM1293" s="241"/>
      <c r="DN1293" s="241"/>
      <c r="DO1293" s="241"/>
      <c r="DP1293" s="241"/>
      <c r="DQ1293" s="241"/>
      <c r="DR1293" s="241"/>
      <c r="DS1293" s="241"/>
      <c r="DT1293" s="241"/>
      <c r="DU1293" s="241"/>
      <c r="DV1293" s="241"/>
      <c r="DW1293" s="241"/>
      <c r="DX1293" s="241"/>
      <c r="DY1293" s="241"/>
      <c r="DZ1293" s="241"/>
      <c r="EA1293" s="241"/>
      <c r="EB1293" s="241"/>
      <c r="EC1293" s="241"/>
      <c r="ED1293" s="241"/>
      <c r="EE1293" s="241"/>
      <c r="EF1293" s="241"/>
      <c r="EG1293" s="241"/>
      <c r="EH1293" s="241"/>
      <c r="EI1293" s="241"/>
      <c r="EJ1293" s="241"/>
      <c r="EK1293" s="241"/>
      <c r="EL1293" s="241"/>
      <c r="EM1293" s="241"/>
      <c r="EN1293" s="241"/>
      <c r="EO1293" s="241"/>
      <c r="EP1293" s="241"/>
      <c r="EQ1293" s="241"/>
      <c r="ER1293" s="241"/>
      <c r="ES1293" s="241"/>
      <c r="ET1293" s="241"/>
      <c r="EU1293" s="241"/>
      <c r="EV1293" s="241"/>
      <c r="EW1293" s="241"/>
      <c r="EX1293" s="241"/>
      <c r="EY1293" s="241"/>
      <c r="EZ1293" s="241"/>
      <c r="FA1293" s="241"/>
      <c r="FB1293" s="241"/>
      <c r="FC1293" s="241"/>
      <c r="FD1293" s="241"/>
      <c r="FE1293" s="241"/>
      <c r="FF1293" s="241"/>
      <c r="FG1293" s="241"/>
      <c r="FH1293" s="241"/>
      <c r="FI1293" s="241"/>
      <c r="FJ1293" s="241"/>
      <c r="FK1293" s="241"/>
      <c r="FL1293" s="241"/>
      <c r="FM1293" s="241"/>
      <c r="FN1293" s="241"/>
      <c r="FO1293" s="241"/>
      <c r="FP1293" s="241"/>
      <c r="FQ1293" s="241"/>
      <c r="FR1293" s="241"/>
      <c r="FS1293" s="241"/>
      <c r="FT1293" s="241"/>
      <c r="FU1293" s="241"/>
      <c r="FV1293" s="241"/>
      <c r="FW1293" s="241"/>
      <c r="FX1293" s="241"/>
      <c r="FY1293" s="241"/>
      <c r="FZ1293" s="241"/>
      <c r="GA1293" s="241"/>
      <c r="GB1293" s="241"/>
      <c r="GC1293" s="241"/>
      <c r="GD1293" s="241"/>
      <c r="GE1293" s="241"/>
      <c r="GF1293" s="241"/>
      <c r="GG1293" s="241"/>
      <c r="GH1293" s="241"/>
      <c r="GI1293" s="241"/>
      <c r="GJ1293" s="241"/>
      <c r="GK1293" s="241"/>
      <c r="GL1293" s="241"/>
      <c r="GM1293" s="241"/>
      <c r="GN1293" s="241"/>
      <c r="GO1293" s="241"/>
      <c r="GP1293" s="241"/>
      <c r="GQ1293" s="241"/>
      <c r="GR1293" s="241"/>
      <c r="GS1293" s="241"/>
      <c r="GT1293" s="241"/>
      <c r="GU1293" s="241"/>
      <c r="GV1293" s="241"/>
      <c r="GW1293" s="241"/>
      <c r="GX1293" s="241"/>
      <c r="GY1293" s="241"/>
      <c r="GZ1293" s="241"/>
      <c r="HA1293" s="241"/>
      <c r="HB1293" s="241"/>
      <c r="HC1293" s="241"/>
      <c r="HD1293" s="241"/>
      <c r="HE1293" s="241"/>
      <c r="HF1293" s="241"/>
      <c r="HG1293" s="241"/>
      <c r="HH1293" s="241"/>
      <c r="HI1293" s="241"/>
      <c r="HJ1293" s="241"/>
      <c r="HK1293" s="241"/>
      <c r="HL1293" s="241"/>
      <c r="HM1293" s="241"/>
      <c r="HN1293" s="241"/>
      <c r="HO1293" s="241"/>
    </row>
    <row r="1294" spans="1:223" s="250" customFormat="1" ht="27.6" customHeight="1" x14ac:dyDescent="0.35">
      <c r="A1294" s="241"/>
      <c r="B1294" s="242"/>
      <c r="C1294" s="242"/>
      <c r="D1294" s="242"/>
      <c r="E1294" s="243"/>
      <c r="F1294" s="244"/>
      <c r="G1294" s="245"/>
      <c r="H1294" s="245"/>
      <c r="I1294" s="245"/>
      <c r="J1294" s="242"/>
      <c r="K1294" s="242"/>
      <c r="L1294" s="246"/>
      <c r="M1294" s="246"/>
      <c r="N1294" s="247"/>
      <c r="O1294" s="247"/>
      <c r="P1294" s="248"/>
      <c r="Q1294" s="248"/>
      <c r="R1294" s="295"/>
      <c r="S1294" s="295"/>
      <c r="T1294" s="295"/>
      <c r="V1294" s="251"/>
      <c r="W1294" s="251"/>
      <c r="X1294" s="252"/>
      <c r="Y1294" s="253"/>
      <c r="Z1294" s="254"/>
      <c r="AA1294" s="254"/>
      <c r="AB1294" s="255"/>
      <c r="AC1294" s="255"/>
      <c r="AD1294" s="241"/>
      <c r="AE1294" s="241"/>
      <c r="AF1294" s="241"/>
      <c r="AG1294" s="241"/>
      <c r="AH1294" s="241"/>
      <c r="AI1294" s="241"/>
      <c r="AJ1294" s="241"/>
      <c r="AK1294" s="241"/>
      <c r="AL1294" s="241"/>
      <c r="AM1294" s="241"/>
      <c r="AN1294" s="241"/>
      <c r="AO1294" s="241"/>
      <c r="AP1294" s="241"/>
      <c r="AQ1294" s="241"/>
      <c r="AR1294" s="241"/>
      <c r="AS1294" s="241"/>
      <c r="AT1294" s="241"/>
      <c r="AU1294" s="241"/>
      <c r="AV1294" s="241"/>
      <c r="AW1294" s="241"/>
      <c r="AX1294" s="241"/>
      <c r="AY1294" s="241"/>
      <c r="AZ1294" s="241"/>
      <c r="BA1294" s="241"/>
      <c r="BB1294" s="241"/>
      <c r="BC1294" s="241"/>
      <c r="BD1294" s="241"/>
      <c r="BE1294" s="241"/>
      <c r="BF1294" s="241"/>
      <c r="BG1294" s="241"/>
      <c r="BH1294" s="241"/>
      <c r="BI1294" s="241"/>
      <c r="BJ1294" s="241"/>
      <c r="BK1294" s="241"/>
      <c r="BL1294" s="241"/>
      <c r="BM1294" s="241"/>
      <c r="BN1294" s="241"/>
      <c r="BO1294" s="241"/>
      <c r="BP1294" s="241"/>
      <c r="BQ1294" s="241"/>
      <c r="BR1294" s="241"/>
      <c r="BS1294" s="241"/>
      <c r="BT1294" s="241"/>
      <c r="BU1294" s="241"/>
      <c r="BV1294" s="241"/>
      <c r="BW1294" s="241"/>
      <c r="BX1294" s="241"/>
      <c r="BY1294" s="241"/>
      <c r="BZ1294" s="241"/>
      <c r="CA1294" s="241"/>
      <c r="CB1294" s="241"/>
      <c r="CC1294" s="241"/>
      <c r="CD1294" s="241"/>
      <c r="CE1294" s="241"/>
      <c r="CF1294" s="241"/>
      <c r="CG1294" s="241"/>
      <c r="CH1294" s="241"/>
      <c r="CI1294" s="241"/>
      <c r="CJ1294" s="241"/>
      <c r="CK1294" s="241"/>
      <c r="CL1294" s="241"/>
      <c r="CM1294" s="241"/>
      <c r="CN1294" s="241"/>
      <c r="CO1294" s="241"/>
      <c r="CP1294" s="241"/>
      <c r="CQ1294" s="241"/>
      <c r="CR1294" s="241"/>
      <c r="CS1294" s="241"/>
      <c r="CT1294" s="241"/>
      <c r="CU1294" s="241"/>
      <c r="CV1294" s="241"/>
      <c r="CW1294" s="241"/>
      <c r="CX1294" s="241"/>
      <c r="CY1294" s="241"/>
      <c r="CZ1294" s="241"/>
      <c r="DA1294" s="241"/>
      <c r="DB1294" s="241"/>
      <c r="DC1294" s="241"/>
      <c r="DD1294" s="241"/>
      <c r="DE1294" s="241"/>
      <c r="DF1294" s="241"/>
      <c r="DG1294" s="241"/>
      <c r="DH1294" s="241"/>
      <c r="DI1294" s="241"/>
      <c r="DJ1294" s="241"/>
      <c r="DK1294" s="241"/>
      <c r="DL1294" s="241"/>
      <c r="DM1294" s="241"/>
      <c r="DN1294" s="241"/>
      <c r="DO1294" s="241"/>
      <c r="DP1294" s="241"/>
      <c r="DQ1294" s="241"/>
      <c r="DR1294" s="241"/>
      <c r="DS1294" s="241"/>
      <c r="DT1294" s="241"/>
      <c r="DU1294" s="241"/>
      <c r="DV1294" s="241"/>
      <c r="DW1294" s="241"/>
      <c r="DX1294" s="241"/>
      <c r="DY1294" s="241"/>
      <c r="DZ1294" s="241"/>
      <c r="EA1294" s="241"/>
      <c r="EB1294" s="241"/>
      <c r="EC1294" s="241"/>
      <c r="ED1294" s="241"/>
      <c r="EE1294" s="241"/>
      <c r="EF1294" s="241"/>
      <c r="EG1294" s="241"/>
      <c r="EH1294" s="241"/>
      <c r="EI1294" s="241"/>
      <c r="EJ1294" s="241"/>
      <c r="EK1294" s="241"/>
      <c r="EL1294" s="241"/>
      <c r="EM1294" s="241"/>
      <c r="EN1294" s="241"/>
      <c r="EO1294" s="241"/>
      <c r="EP1294" s="241"/>
      <c r="EQ1294" s="241"/>
      <c r="ER1294" s="241"/>
      <c r="ES1294" s="241"/>
      <c r="ET1294" s="241"/>
      <c r="EU1294" s="241"/>
      <c r="EV1294" s="241"/>
      <c r="EW1294" s="241"/>
      <c r="EX1294" s="241"/>
      <c r="EY1294" s="241"/>
      <c r="EZ1294" s="241"/>
      <c r="FA1294" s="241"/>
      <c r="FB1294" s="241"/>
      <c r="FC1294" s="241"/>
      <c r="FD1294" s="241"/>
      <c r="FE1294" s="241"/>
      <c r="FF1294" s="241"/>
      <c r="FG1294" s="241"/>
      <c r="FH1294" s="241"/>
      <c r="FI1294" s="241"/>
      <c r="FJ1294" s="241"/>
      <c r="FK1294" s="241"/>
      <c r="FL1294" s="241"/>
      <c r="FM1294" s="241"/>
      <c r="FN1294" s="241"/>
      <c r="FO1294" s="241"/>
      <c r="FP1294" s="241"/>
      <c r="FQ1294" s="241"/>
      <c r="FR1294" s="241"/>
      <c r="FS1294" s="241"/>
      <c r="FT1294" s="241"/>
      <c r="FU1294" s="241"/>
      <c r="FV1294" s="241"/>
      <c r="FW1294" s="241"/>
      <c r="FX1294" s="241"/>
      <c r="FY1294" s="241"/>
      <c r="FZ1294" s="241"/>
      <c r="GA1294" s="241"/>
      <c r="GB1294" s="241"/>
      <c r="GC1294" s="241"/>
      <c r="GD1294" s="241"/>
      <c r="GE1294" s="241"/>
      <c r="GF1294" s="241"/>
      <c r="GG1294" s="241"/>
      <c r="GH1294" s="241"/>
      <c r="GI1294" s="241"/>
      <c r="GJ1294" s="241"/>
      <c r="GK1294" s="241"/>
      <c r="GL1294" s="241"/>
      <c r="GM1294" s="241"/>
      <c r="GN1294" s="241"/>
      <c r="GO1294" s="241"/>
      <c r="GP1294" s="241"/>
      <c r="GQ1294" s="241"/>
      <c r="GR1294" s="241"/>
      <c r="GS1294" s="241"/>
      <c r="GT1294" s="241"/>
      <c r="GU1294" s="241"/>
      <c r="GV1294" s="241"/>
      <c r="GW1294" s="241"/>
      <c r="GX1294" s="241"/>
      <c r="GY1294" s="241"/>
      <c r="GZ1294" s="241"/>
      <c r="HA1294" s="241"/>
      <c r="HB1294" s="241"/>
      <c r="HC1294" s="241"/>
      <c r="HD1294" s="241"/>
      <c r="HE1294" s="241"/>
      <c r="HF1294" s="241"/>
      <c r="HG1294" s="241"/>
      <c r="HH1294" s="241"/>
      <c r="HI1294" s="241"/>
      <c r="HJ1294" s="241"/>
      <c r="HK1294" s="241"/>
      <c r="HL1294" s="241"/>
      <c r="HM1294" s="241"/>
      <c r="HN1294" s="241"/>
      <c r="HO1294" s="241"/>
    </row>
    <row r="1295" spans="1:223" s="250" customFormat="1" ht="27.6" customHeight="1" x14ac:dyDescent="0.35">
      <c r="A1295" s="241"/>
      <c r="B1295" s="242"/>
      <c r="C1295" s="242"/>
      <c r="D1295" s="242"/>
      <c r="E1295" s="243"/>
      <c r="F1295" s="244"/>
      <c r="G1295" s="245"/>
      <c r="H1295" s="245"/>
      <c r="I1295" s="245"/>
      <c r="J1295" s="242"/>
      <c r="K1295" s="242"/>
      <c r="L1295" s="246"/>
      <c r="M1295" s="246"/>
      <c r="N1295" s="247"/>
      <c r="O1295" s="247"/>
      <c r="P1295" s="248"/>
      <c r="Q1295" s="248"/>
      <c r="R1295" s="295"/>
      <c r="S1295" s="295"/>
      <c r="T1295" s="295"/>
      <c r="V1295" s="251"/>
      <c r="W1295" s="251"/>
      <c r="X1295" s="252"/>
      <c r="Y1295" s="253"/>
      <c r="Z1295" s="254"/>
      <c r="AA1295" s="254"/>
      <c r="AB1295" s="255"/>
      <c r="AC1295" s="255"/>
      <c r="AD1295" s="241"/>
      <c r="AE1295" s="241"/>
      <c r="AF1295" s="241"/>
      <c r="AG1295" s="241"/>
      <c r="AH1295" s="241"/>
      <c r="AI1295" s="241"/>
      <c r="AJ1295" s="241"/>
      <c r="AK1295" s="241"/>
      <c r="AL1295" s="241"/>
      <c r="AM1295" s="241"/>
      <c r="AN1295" s="241"/>
      <c r="AO1295" s="241"/>
      <c r="AP1295" s="241"/>
      <c r="AQ1295" s="241"/>
      <c r="AR1295" s="241"/>
      <c r="AS1295" s="241"/>
      <c r="AT1295" s="241"/>
      <c r="AU1295" s="241"/>
      <c r="AV1295" s="241"/>
      <c r="AW1295" s="241"/>
      <c r="AX1295" s="241"/>
      <c r="AY1295" s="241"/>
      <c r="AZ1295" s="241"/>
      <c r="BA1295" s="241"/>
      <c r="BB1295" s="241"/>
      <c r="BC1295" s="241"/>
      <c r="BD1295" s="241"/>
      <c r="BE1295" s="241"/>
      <c r="BF1295" s="241"/>
      <c r="BG1295" s="241"/>
      <c r="BH1295" s="241"/>
      <c r="BI1295" s="241"/>
      <c r="BJ1295" s="241"/>
      <c r="BK1295" s="241"/>
      <c r="BL1295" s="241"/>
      <c r="BM1295" s="241"/>
      <c r="BN1295" s="241"/>
      <c r="BO1295" s="241"/>
      <c r="BP1295" s="241"/>
      <c r="BQ1295" s="241"/>
      <c r="BR1295" s="241"/>
      <c r="BS1295" s="241"/>
      <c r="BT1295" s="241"/>
      <c r="BU1295" s="241"/>
      <c r="BV1295" s="241"/>
      <c r="BW1295" s="241"/>
      <c r="BX1295" s="241"/>
      <c r="BY1295" s="241"/>
      <c r="BZ1295" s="241"/>
      <c r="CA1295" s="241"/>
      <c r="CB1295" s="241"/>
      <c r="CC1295" s="241"/>
      <c r="CD1295" s="241"/>
      <c r="CE1295" s="241"/>
      <c r="CF1295" s="241"/>
      <c r="CG1295" s="241"/>
      <c r="CH1295" s="241"/>
      <c r="CI1295" s="241"/>
      <c r="CJ1295" s="241"/>
      <c r="CK1295" s="241"/>
      <c r="CL1295" s="241"/>
      <c r="CM1295" s="241"/>
      <c r="CN1295" s="241"/>
      <c r="CO1295" s="241"/>
      <c r="CP1295" s="241"/>
      <c r="CQ1295" s="241"/>
      <c r="CR1295" s="241"/>
      <c r="CS1295" s="241"/>
      <c r="CT1295" s="241"/>
      <c r="CU1295" s="241"/>
      <c r="CV1295" s="241"/>
      <c r="CW1295" s="241"/>
      <c r="CX1295" s="241"/>
      <c r="CY1295" s="241"/>
      <c r="CZ1295" s="241"/>
      <c r="DA1295" s="241"/>
      <c r="DB1295" s="241"/>
      <c r="DC1295" s="241"/>
      <c r="DD1295" s="241"/>
      <c r="DE1295" s="241"/>
      <c r="DF1295" s="241"/>
      <c r="DG1295" s="241"/>
      <c r="DH1295" s="241"/>
      <c r="DI1295" s="241"/>
      <c r="DJ1295" s="241"/>
      <c r="DK1295" s="241"/>
      <c r="DL1295" s="241"/>
      <c r="DM1295" s="241"/>
      <c r="DN1295" s="241"/>
      <c r="DO1295" s="241"/>
      <c r="DP1295" s="241"/>
      <c r="DQ1295" s="241"/>
      <c r="DR1295" s="241"/>
      <c r="DS1295" s="241"/>
      <c r="DT1295" s="241"/>
      <c r="DU1295" s="241"/>
      <c r="DV1295" s="241"/>
      <c r="DW1295" s="241"/>
      <c r="DX1295" s="241"/>
      <c r="DY1295" s="241"/>
      <c r="DZ1295" s="241"/>
      <c r="EA1295" s="241"/>
      <c r="EB1295" s="241"/>
      <c r="EC1295" s="241"/>
      <c r="ED1295" s="241"/>
      <c r="EE1295" s="241"/>
      <c r="EF1295" s="241"/>
      <c r="EG1295" s="241"/>
      <c r="EH1295" s="241"/>
      <c r="EI1295" s="241"/>
      <c r="EJ1295" s="241"/>
      <c r="EK1295" s="241"/>
      <c r="EL1295" s="241"/>
      <c r="EM1295" s="241"/>
      <c r="EN1295" s="241"/>
      <c r="EO1295" s="241"/>
      <c r="EP1295" s="241"/>
      <c r="EQ1295" s="241"/>
      <c r="ER1295" s="241"/>
      <c r="ES1295" s="241"/>
      <c r="ET1295" s="241"/>
      <c r="EU1295" s="241"/>
      <c r="EV1295" s="241"/>
      <c r="EW1295" s="241"/>
      <c r="EX1295" s="241"/>
      <c r="EY1295" s="241"/>
      <c r="EZ1295" s="241"/>
      <c r="FA1295" s="241"/>
      <c r="FB1295" s="241"/>
      <c r="FC1295" s="241"/>
      <c r="FD1295" s="241"/>
      <c r="FE1295" s="241"/>
      <c r="FF1295" s="241"/>
      <c r="FG1295" s="241"/>
      <c r="FH1295" s="241"/>
      <c r="FI1295" s="241"/>
      <c r="FJ1295" s="241"/>
      <c r="FK1295" s="241"/>
      <c r="FL1295" s="241"/>
      <c r="FM1295" s="241"/>
      <c r="FN1295" s="241"/>
      <c r="FO1295" s="241"/>
      <c r="FP1295" s="241"/>
      <c r="FQ1295" s="241"/>
      <c r="FR1295" s="241"/>
      <c r="FS1295" s="241"/>
      <c r="FT1295" s="241"/>
      <c r="FU1295" s="241"/>
      <c r="FV1295" s="241"/>
      <c r="FW1295" s="241"/>
      <c r="FX1295" s="241"/>
      <c r="FY1295" s="241"/>
      <c r="FZ1295" s="241"/>
      <c r="GA1295" s="241"/>
      <c r="GB1295" s="241"/>
      <c r="GC1295" s="241"/>
      <c r="GD1295" s="241"/>
      <c r="GE1295" s="241"/>
      <c r="GF1295" s="241"/>
      <c r="GG1295" s="241"/>
      <c r="GH1295" s="241"/>
      <c r="GI1295" s="241"/>
      <c r="GJ1295" s="241"/>
      <c r="GK1295" s="241"/>
      <c r="GL1295" s="241"/>
      <c r="GM1295" s="241"/>
      <c r="GN1295" s="241"/>
      <c r="GO1295" s="241"/>
      <c r="GP1295" s="241"/>
      <c r="GQ1295" s="241"/>
      <c r="GR1295" s="241"/>
      <c r="GS1295" s="241"/>
      <c r="GT1295" s="241"/>
      <c r="GU1295" s="241"/>
      <c r="GV1295" s="241"/>
      <c r="GW1295" s="241"/>
      <c r="GX1295" s="241"/>
      <c r="GY1295" s="241"/>
      <c r="GZ1295" s="241"/>
      <c r="HA1295" s="241"/>
      <c r="HB1295" s="241"/>
      <c r="HC1295" s="241"/>
      <c r="HD1295" s="241"/>
      <c r="HE1295" s="241"/>
      <c r="HF1295" s="241"/>
      <c r="HG1295" s="241"/>
      <c r="HH1295" s="241"/>
      <c r="HI1295" s="241"/>
      <c r="HJ1295" s="241"/>
      <c r="HK1295" s="241"/>
      <c r="HL1295" s="241"/>
      <c r="HM1295" s="241"/>
      <c r="HN1295" s="241"/>
      <c r="HO1295" s="241"/>
    </row>
    <row r="1296" spans="1:223" s="250" customFormat="1" ht="27.6" customHeight="1" x14ac:dyDescent="0.35">
      <c r="A1296" s="241"/>
      <c r="B1296" s="242"/>
      <c r="C1296" s="242"/>
      <c r="D1296" s="242"/>
      <c r="E1296" s="243"/>
      <c r="F1296" s="244"/>
      <c r="G1296" s="245"/>
      <c r="H1296" s="245"/>
      <c r="I1296" s="245"/>
      <c r="J1296" s="242"/>
      <c r="K1296" s="242"/>
      <c r="L1296" s="246"/>
      <c r="M1296" s="246"/>
      <c r="N1296" s="247"/>
      <c r="O1296" s="247"/>
      <c r="P1296" s="248"/>
      <c r="Q1296" s="248"/>
      <c r="R1296" s="295"/>
      <c r="S1296" s="295"/>
      <c r="T1296" s="295"/>
      <c r="V1296" s="251"/>
      <c r="W1296" s="251"/>
      <c r="X1296" s="252"/>
      <c r="Y1296" s="253"/>
      <c r="Z1296" s="254"/>
      <c r="AA1296" s="254"/>
      <c r="AB1296" s="255"/>
      <c r="AC1296" s="255"/>
      <c r="AD1296" s="241"/>
      <c r="AE1296" s="241"/>
      <c r="AF1296" s="241"/>
      <c r="AG1296" s="241"/>
      <c r="AH1296" s="241"/>
      <c r="AI1296" s="241"/>
      <c r="AJ1296" s="241"/>
      <c r="AK1296" s="241"/>
      <c r="AL1296" s="241"/>
      <c r="AM1296" s="241"/>
      <c r="AN1296" s="241"/>
      <c r="AO1296" s="241"/>
      <c r="AP1296" s="241"/>
      <c r="AQ1296" s="241"/>
      <c r="AR1296" s="241"/>
      <c r="AS1296" s="241"/>
      <c r="AT1296" s="241"/>
      <c r="AU1296" s="241"/>
      <c r="AV1296" s="241"/>
      <c r="AW1296" s="241"/>
      <c r="AX1296" s="241"/>
      <c r="AY1296" s="241"/>
      <c r="AZ1296" s="241"/>
      <c r="BA1296" s="241"/>
      <c r="BB1296" s="241"/>
      <c r="BC1296" s="241"/>
      <c r="BD1296" s="241"/>
      <c r="BE1296" s="241"/>
      <c r="BF1296" s="241"/>
      <c r="BG1296" s="241"/>
      <c r="BH1296" s="241"/>
      <c r="BI1296" s="241"/>
      <c r="BJ1296" s="241"/>
      <c r="BK1296" s="241"/>
      <c r="BL1296" s="241"/>
      <c r="BM1296" s="241"/>
      <c r="BN1296" s="241"/>
      <c r="BO1296" s="241"/>
      <c r="BP1296" s="241"/>
      <c r="BQ1296" s="241"/>
      <c r="BR1296" s="241"/>
      <c r="BS1296" s="241"/>
      <c r="BT1296" s="241"/>
      <c r="BU1296" s="241"/>
      <c r="BV1296" s="241"/>
      <c r="BW1296" s="241"/>
      <c r="BX1296" s="241"/>
      <c r="BY1296" s="241"/>
      <c r="BZ1296" s="241"/>
      <c r="CA1296" s="241"/>
      <c r="CB1296" s="241"/>
      <c r="CC1296" s="241"/>
      <c r="CD1296" s="241"/>
      <c r="CE1296" s="241"/>
      <c r="CF1296" s="241"/>
      <c r="CG1296" s="241"/>
      <c r="CH1296" s="241"/>
      <c r="CI1296" s="241"/>
      <c r="CJ1296" s="241"/>
      <c r="CK1296" s="241"/>
      <c r="CL1296" s="241"/>
      <c r="CM1296" s="241"/>
      <c r="CN1296" s="241"/>
      <c r="CO1296" s="241"/>
      <c r="CP1296" s="241"/>
      <c r="CQ1296" s="241"/>
      <c r="CR1296" s="241"/>
      <c r="CS1296" s="241"/>
      <c r="CT1296" s="241"/>
      <c r="CU1296" s="241"/>
      <c r="CV1296" s="241"/>
      <c r="CW1296" s="241"/>
      <c r="CX1296" s="241"/>
      <c r="CY1296" s="241"/>
      <c r="CZ1296" s="241"/>
      <c r="DA1296" s="241"/>
      <c r="DB1296" s="241"/>
      <c r="DC1296" s="241"/>
      <c r="DD1296" s="241"/>
      <c r="DE1296" s="241"/>
      <c r="DF1296" s="241"/>
      <c r="DG1296" s="241"/>
      <c r="DH1296" s="241"/>
      <c r="DI1296" s="241"/>
      <c r="DJ1296" s="241"/>
      <c r="DK1296" s="241"/>
      <c r="DL1296" s="241"/>
      <c r="DM1296" s="241"/>
      <c r="DN1296" s="241"/>
      <c r="DO1296" s="241"/>
      <c r="DP1296" s="241"/>
      <c r="DQ1296" s="241"/>
      <c r="DR1296" s="241"/>
      <c r="DS1296" s="241"/>
      <c r="DT1296" s="241"/>
      <c r="DU1296" s="241"/>
      <c r="DV1296" s="241"/>
      <c r="DW1296" s="241"/>
      <c r="DX1296" s="241"/>
      <c r="DY1296" s="241"/>
      <c r="DZ1296" s="241"/>
      <c r="EA1296" s="241"/>
      <c r="EB1296" s="241"/>
      <c r="EC1296" s="241"/>
      <c r="ED1296" s="241"/>
      <c r="EE1296" s="241"/>
      <c r="EF1296" s="241"/>
      <c r="EG1296" s="241"/>
      <c r="EH1296" s="241"/>
      <c r="EI1296" s="241"/>
      <c r="EJ1296" s="241"/>
      <c r="EK1296" s="241"/>
      <c r="EL1296" s="241"/>
      <c r="EM1296" s="241"/>
      <c r="EN1296" s="241"/>
      <c r="EO1296" s="241"/>
      <c r="EP1296" s="241"/>
      <c r="EQ1296" s="241"/>
      <c r="ER1296" s="241"/>
      <c r="ES1296" s="241"/>
      <c r="ET1296" s="241"/>
      <c r="EU1296" s="241"/>
      <c r="EV1296" s="241"/>
      <c r="EW1296" s="241"/>
      <c r="EX1296" s="241"/>
      <c r="EY1296" s="241"/>
      <c r="EZ1296" s="241"/>
      <c r="FA1296" s="241"/>
      <c r="FB1296" s="241"/>
      <c r="FC1296" s="241"/>
      <c r="FD1296" s="241"/>
      <c r="FE1296" s="241"/>
      <c r="FF1296" s="241"/>
      <c r="FG1296" s="241"/>
      <c r="FH1296" s="241"/>
      <c r="FI1296" s="241"/>
      <c r="FJ1296" s="241"/>
      <c r="FK1296" s="241"/>
      <c r="FL1296" s="241"/>
      <c r="FM1296" s="241"/>
      <c r="FN1296" s="241"/>
      <c r="FO1296" s="241"/>
      <c r="FP1296" s="241"/>
      <c r="FQ1296" s="241"/>
      <c r="FR1296" s="241"/>
      <c r="FS1296" s="241"/>
      <c r="FT1296" s="241"/>
      <c r="FU1296" s="241"/>
      <c r="FV1296" s="241"/>
      <c r="FW1296" s="241"/>
      <c r="FX1296" s="241"/>
      <c r="FY1296" s="241"/>
      <c r="FZ1296" s="241"/>
      <c r="GA1296" s="241"/>
      <c r="GB1296" s="241"/>
      <c r="GC1296" s="241"/>
      <c r="GD1296" s="241"/>
      <c r="GE1296" s="241"/>
      <c r="GF1296" s="241"/>
      <c r="GG1296" s="241"/>
      <c r="GH1296" s="241"/>
      <c r="GI1296" s="241"/>
      <c r="GJ1296" s="241"/>
      <c r="GK1296" s="241"/>
      <c r="GL1296" s="241"/>
      <c r="GM1296" s="241"/>
      <c r="GN1296" s="241"/>
      <c r="GO1296" s="241"/>
      <c r="GP1296" s="241"/>
      <c r="GQ1296" s="241"/>
      <c r="GR1296" s="241"/>
      <c r="GS1296" s="241"/>
      <c r="GT1296" s="241"/>
      <c r="GU1296" s="241"/>
      <c r="GV1296" s="241"/>
      <c r="GW1296" s="241"/>
      <c r="GX1296" s="241"/>
      <c r="GY1296" s="241"/>
      <c r="GZ1296" s="241"/>
      <c r="HA1296" s="241"/>
      <c r="HB1296" s="241"/>
      <c r="HC1296" s="241"/>
      <c r="HD1296" s="241"/>
      <c r="HE1296" s="241"/>
      <c r="HF1296" s="241"/>
      <c r="HG1296" s="241"/>
      <c r="HH1296" s="241"/>
      <c r="HI1296" s="241"/>
      <c r="HJ1296" s="241"/>
      <c r="HK1296" s="241"/>
      <c r="HL1296" s="241"/>
      <c r="HM1296" s="241"/>
      <c r="HN1296" s="241"/>
      <c r="HO1296" s="241"/>
    </row>
    <row r="1297" spans="1:223" s="250" customFormat="1" ht="27.6" customHeight="1" x14ac:dyDescent="0.35">
      <c r="A1297" s="241"/>
      <c r="B1297" s="242"/>
      <c r="C1297" s="242"/>
      <c r="D1297" s="242"/>
      <c r="E1297" s="243"/>
      <c r="F1297" s="244"/>
      <c r="G1297" s="245"/>
      <c r="H1297" s="245"/>
      <c r="I1297" s="245"/>
      <c r="J1297" s="242"/>
      <c r="K1297" s="242"/>
      <c r="L1297" s="246"/>
      <c r="M1297" s="246"/>
      <c r="N1297" s="247"/>
      <c r="O1297" s="247"/>
      <c r="P1297" s="248"/>
      <c r="Q1297" s="248"/>
      <c r="R1297" s="295"/>
      <c r="S1297" s="295"/>
      <c r="T1297" s="295"/>
      <c r="V1297" s="251"/>
      <c r="W1297" s="251"/>
      <c r="X1297" s="252"/>
      <c r="Y1297" s="253"/>
      <c r="Z1297" s="254"/>
      <c r="AA1297" s="254"/>
      <c r="AB1297" s="255"/>
      <c r="AC1297" s="255"/>
      <c r="AD1297" s="241"/>
      <c r="AE1297" s="241"/>
      <c r="AF1297" s="241"/>
      <c r="AG1297" s="241"/>
      <c r="AH1297" s="241"/>
      <c r="AI1297" s="241"/>
      <c r="AJ1297" s="241"/>
      <c r="AK1297" s="241"/>
      <c r="AL1297" s="241"/>
      <c r="AM1297" s="241"/>
      <c r="AN1297" s="241"/>
      <c r="AO1297" s="241"/>
      <c r="AP1297" s="241"/>
      <c r="AQ1297" s="241"/>
      <c r="AR1297" s="241"/>
      <c r="AS1297" s="241"/>
      <c r="AT1297" s="241"/>
      <c r="AU1297" s="241"/>
      <c r="AV1297" s="241"/>
      <c r="AW1297" s="241"/>
      <c r="AX1297" s="241"/>
      <c r="AY1297" s="241"/>
      <c r="AZ1297" s="241"/>
      <c r="BA1297" s="241"/>
      <c r="BB1297" s="241"/>
      <c r="BC1297" s="241"/>
      <c r="BD1297" s="241"/>
      <c r="BE1297" s="241"/>
      <c r="BF1297" s="241"/>
      <c r="BG1297" s="241"/>
      <c r="BH1297" s="241"/>
      <c r="BI1297" s="241"/>
      <c r="BJ1297" s="241"/>
      <c r="BK1297" s="241"/>
      <c r="BL1297" s="241"/>
      <c r="BM1297" s="241"/>
      <c r="BN1297" s="241"/>
      <c r="BO1297" s="241"/>
      <c r="BP1297" s="241"/>
      <c r="BQ1297" s="241"/>
      <c r="BR1297" s="241"/>
      <c r="BS1297" s="241"/>
      <c r="BT1297" s="241"/>
      <c r="BU1297" s="241"/>
      <c r="BV1297" s="241"/>
      <c r="BW1297" s="241"/>
      <c r="BX1297" s="241"/>
      <c r="BY1297" s="241"/>
      <c r="BZ1297" s="241"/>
      <c r="CA1297" s="241"/>
      <c r="CB1297" s="241"/>
      <c r="CC1297" s="241"/>
      <c r="CD1297" s="241"/>
      <c r="CE1297" s="241"/>
      <c r="CF1297" s="241"/>
      <c r="CG1297" s="241"/>
      <c r="CH1297" s="241"/>
      <c r="CI1297" s="241"/>
      <c r="CJ1297" s="241"/>
      <c r="CK1297" s="241"/>
      <c r="CL1297" s="241"/>
      <c r="CM1297" s="241"/>
      <c r="CN1297" s="241"/>
      <c r="CO1297" s="241"/>
      <c r="CP1297" s="241"/>
      <c r="CQ1297" s="241"/>
      <c r="CR1297" s="241"/>
      <c r="CS1297" s="241"/>
      <c r="CT1297" s="241"/>
      <c r="CU1297" s="241"/>
      <c r="CV1297" s="241"/>
      <c r="CW1297" s="241"/>
      <c r="CX1297" s="241"/>
      <c r="CY1297" s="241"/>
      <c r="CZ1297" s="241"/>
      <c r="DA1297" s="241"/>
      <c r="DB1297" s="241"/>
      <c r="DC1297" s="241"/>
      <c r="DD1297" s="241"/>
      <c r="DE1297" s="241"/>
      <c r="DF1297" s="241"/>
      <c r="DG1297" s="241"/>
      <c r="DH1297" s="241"/>
      <c r="DI1297" s="241"/>
      <c r="DJ1297" s="241"/>
      <c r="DK1297" s="241"/>
      <c r="DL1297" s="241"/>
      <c r="DM1297" s="241"/>
      <c r="DN1297" s="241"/>
      <c r="DO1297" s="241"/>
      <c r="DP1297" s="241"/>
      <c r="DQ1297" s="241"/>
      <c r="DR1297" s="241"/>
      <c r="DS1297" s="241"/>
      <c r="DT1297" s="241"/>
      <c r="DU1297" s="241"/>
      <c r="DV1297" s="241"/>
      <c r="DW1297" s="241"/>
      <c r="DX1297" s="241"/>
      <c r="DY1297" s="241"/>
      <c r="DZ1297" s="241"/>
      <c r="EA1297" s="241"/>
      <c r="EB1297" s="241"/>
      <c r="EC1297" s="241"/>
      <c r="ED1297" s="241"/>
      <c r="EE1297" s="241"/>
      <c r="EF1297" s="241"/>
      <c r="EG1297" s="241"/>
      <c r="EH1297" s="241"/>
      <c r="EI1297" s="241"/>
      <c r="EJ1297" s="241"/>
      <c r="EK1297" s="241"/>
      <c r="EL1297" s="241"/>
      <c r="EM1297" s="241"/>
      <c r="EN1297" s="241"/>
      <c r="EO1297" s="241"/>
      <c r="EP1297" s="241"/>
      <c r="EQ1297" s="241"/>
      <c r="ER1297" s="241"/>
      <c r="ES1297" s="241"/>
      <c r="ET1297" s="241"/>
      <c r="EU1297" s="241"/>
      <c r="EV1297" s="241"/>
      <c r="EW1297" s="241"/>
      <c r="EX1297" s="241"/>
      <c r="EY1297" s="241"/>
      <c r="EZ1297" s="241"/>
      <c r="FA1297" s="241"/>
      <c r="FB1297" s="241"/>
      <c r="FC1297" s="241"/>
      <c r="FD1297" s="241"/>
      <c r="FE1297" s="241"/>
      <c r="FF1297" s="241"/>
      <c r="FG1297" s="241"/>
      <c r="FH1297" s="241"/>
      <c r="FI1297" s="241"/>
      <c r="FJ1297" s="241"/>
      <c r="FK1297" s="241"/>
      <c r="FL1297" s="241"/>
      <c r="FM1297" s="241"/>
      <c r="FN1297" s="241"/>
      <c r="FO1297" s="241"/>
      <c r="FP1297" s="241"/>
      <c r="FQ1297" s="241"/>
      <c r="FR1297" s="241"/>
      <c r="FS1297" s="241"/>
      <c r="FT1297" s="241"/>
      <c r="FU1297" s="241"/>
      <c r="FV1297" s="241"/>
      <c r="FW1297" s="241"/>
      <c r="FX1297" s="241"/>
      <c r="FY1297" s="241"/>
      <c r="FZ1297" s="241"/>
      <c r="GA1297" s="241"/>
      <c r="GB1297" s="241"/>
      <c r="GC1297" s="241"/>
      <c r="GD1297" s="241"/>
      <c r="GE1297" s="241"/>
      <c r="GF1297" s="241"/>
      <c r="GG1297" s="241"/>
      <c r="GH1297" s="241"/>
      <c r="GI1297" s="241"/>
      <c r="GJ1297" s="241"/>
      <c r="GK1297" s="241"/>
      <c r="GL1297" s="241"/>
      <c r="GM1297" s="241"/>
      <c r="GN1297" s="241"/>
      <c r="GO1297" s="241"/>
      <c r="GP1297" s="241"/>
      <c r="GQ1297" s="241"/>
      <c r="GR1297" s="241"/>
      <c r="GS1297" s="241"/>
      <c r="GT1297" s="241"/>
      <c r="GU1297" s="241"/>
      <c r="GV1297" s="241"/>
      <c r="GW1297" s="241"/>
      <c r="GX1297" s="241"/>
      <c r="GY1297" s="241"/>
      <c r="GZ1297" s="241"/>
      <c r="HA1297" s="241"/>
      <c r="HB1297" s="241"/>
      <c r="HC1297" s="241"/>
      <c r="HD1297" s="241"/>
      <c r="HE1297" s="241"/>
      <c r="HF1297" s="241"/>
      <c r="HG1297" s="241"/>
      <c r="HH1297" s="241"/>
      <c r="HI1297" s="241"/>
      <c r="HJ1297" s="241"/>
      <c r="HK1297" s="241"/>
      <c r="HL1297" s="241"/>
      <c r="HM1297" s="241"/>
      <c r="HN1297" s="241"/>
      <c r="HO1297" s="241"/>
    </row>
    <row r="1298" spans="1:223" s="250" customFormat="1" ht="27.6" customHeight="1" x14ac:dyDescent="0.35">
      <c r="A1298" s="241"/>
      <c r="B1298" s="242"/>
      <c r="C1298" s="242"/>
      <c r="D1298" s="242"/>
      <c r="E1298" s="243"/>
      <c r="F1298" s="244"/>
      <c r="G1298" s="245"/>
      <c r="H1298" s="245"/>
      <c r="I1298" s="245"/>
      <c r="J1298" s="242"/>
      <c r="K1298" s="242"/>
      <c r="L1298" s="246"/>
      <c r="M1298" s="246"/>
      <c r="N1298" s="247"/>
      <c r="O1298" s="247"/>
      <c r="P1298" s="248"/>
      <c r="Q1298" s="248"/>
      <c r="R1298" s="295"/>
      <c r="S1298" s="295"/>
      <c r="T1298" s="295"/>
      <c r="V1298" s="251"/>
      <c r="W1298" s="251"/>
      <c r="X1298" s="252"/>
      <c r="Y1298" s="253"/>
      <c r="Z1298" s="254"/>
      <c r="AA1298" s="254"/>
      <c r="AB1298" s="255"/>
      <c r="AC1298" s="255"/>
      <c r="AD1298" s="241"/>
      <c r="AE1298" s="241"/>
      <c r="AF1298" s="241"/>
      <c r="AG1298" s="241"/>
      <c r="AH1298" s="241"/>
      <c r="AI1298" s="241"/>
      <c r="AJ1298" s="241"/>
      <c r="AK1298" s="241"/>
      <c r="AL1298" s="241"/>
      <c r="AM1298" s="241"/>
      <c r="AN1298" s="241"/>
      <c r="AO1298" s="241"/>
      <c r="AP1298" s="241"/>
      <c r="AQ1298" s="241"/>
      <c r="AR1298" s="241"/>
      <c r="AS1298" s="241"/>
      <c r="AT1298" s="241"/>
      <c r="AU1298" s="241"/>
      <c r="AV1298" s="241"/>
      <c r="AW1298" s="241"/>
      <c r="AX1298" s="241"/>
      <c r="AY1298" s="241"/>
      <c r="AZ1298" s="241"/>
      <c r="BA1298" s="241"/>
      <c r="BB1298" s="241"/>
      <c r="BC1298" s="241"/>
      <c r="BD1298" s="241"/>
      <c r="BE1298" s="241"/>
      <c r="BF1298" s="241"/>
      <c r="BG1298" s="241"/>
      <c r="BH1298" s="241"/>
      <c r="BI1298" s="241"/>
      <c r="BJ1298" s="241"/>
      <c r="BK1298" s="241"/>
      <c r="BL1298" s="241"/>
      <c r="BM1298" s="241"/>
      <c r="BN1298" s="241"/>
      <c r="BO1298" s="241"/>
      <c r="BP1298" s="241"/>
      <c r="BQ1298" s="241"/>
      <c r="BR1298" s="241"/>
      <c r="BS1298" s="241"/>
      <c r="BT1298" s="241"/>
      <c r="BU1298" s="241"/>
      <c r="BV1298" s="241"/>
      <c r="BW1298" s="241"/>
      <c r="BX1298" s="241"/>
      <c r="BY1298" s="241"/>
      <c r="BZ1298" s="241"/>
      <c r="CA1298" s="241"/>
      <c r="CB1298" s="241"/>
      <c r="CC1298" s="241"/>
      <c r="CD1298" s="241"/>
      <c r="CE1298" s="241"/>
      <c r="CF1298" s="241"/>
      <c r="CG1298" s="241"/>
      <c r="CH1298" s="241"/>
      <c r="CI1298" s="241"/>
      <c r="CJ1298" s="241"/>
      <c r="CK1298" s="241"/>
      <c r="CL1298" s="241"/>
      <c r="CM1298" s="241"/>
      <c r="CN1298" s="241"/>
      <c r="CO1298" s="241"/>
      <c r="CP1298" s="241"/>
      <c r="CQ1298" s="241"/>
      <c r="CR1298" s="241"/>
      <c r="CS1298" s="241"/>
      <c r="CT1298" s="241"/>
      <c r="CU1298" s="241"/>
      <c r="CV1298" s="241"/>
      <c r="CW1298" s="241"/>
      <c r="CX1298" s="241"/>
      <c r="CY1298" s="241"/>
      <c r="CZ1298" s="241"/>
      <c r="DA1298" s="241"/>
      <c r="DB1298" s="241"/>
      <c r="DC1298" s="241"/>
      <c r="DD1298" s="241"/>
      <c r="DE1298" s="241"/>
      <c r="DF1298" s="241"/>
      <c r="DG1298" s="241"/>
      <c r="DH1298" s="241"/>
      <c r="DI1298" s="241"/>
      <c r="DJ1298" s="241"/>
      <c r="DK1298" s="241"/>
      <c r="DL1298" s="241"/>
      <c r="DM1298" s="241"/>
      <c r="DN1298" s="241"/>
      <c r="DO1298" s="241"/>
      <c r="DP1298" s="241"/>
      <c r="DQ1298" s="241"/>
      <c r="DR1298" s="241"/>
      <c r="DS1298" s="241"/>
      <c r="DT1298" s="241"/>
      <c r="DU1298" s="241"/>
      <c r="DV1298" s="241"/>
      <c r="DW1298" s="241"/>
      <c r="DX1298" s="241"/>
      <c r="DY1298" s="241"/>
      <c r="DZ1298" s="241"/>
      <c r="EA1298" s="241"/>
      <c r="EB1298" s="241"/>
      <c r="EC1298" s="241"/>
      <c r="ED1298" s="241"/>
      <c r="EE1298" s="241"/>
      <c r="EF1298" s="241"/>
      <c r="EG1298" s="241"/>
      <c r="EH1298" s="241"/>
      <c r="EI1298" s="241"/>
      <c r="EJ1298" s="241"/>
      <c r="EK1298" s="241"/>
      <c r="EL1298" s="241"/>
      <c r="EM1298" s="241"/>
      <c r="EN1298" s="241"/>
      <c r="EO1298" s="241"/>
      <c r="EP1298" s="241"/>
      <c r="EQ1298" s="241"/>
      <c r="ER1298" s="241"/>
      <c r="ES1298" s="241"/>
      <c r="ET1298" s="241"/>
      <c r="EU1298" s="241"/>
      <c r="EV1298" s="241"/>
      <c r="EW1298" s="241"/>
      <c r="EX1298" s="241"/>
      <c r="EY1298" s="241"/>
      <c r="EZ1298" s="241"/>
      <c r="FA1298" s="241"/>
      <c r="FB1298" s="241"/>
      <c r="FC1298" s="241"/>
      <c r="FD1298" s="241"/>
      <c r="FE1298" s="241"/>
      <c r="FF1298" s="241"/>
      <c r="FG1298" s="241"/>
      <c r="FH1298" s="241"/>
      <c r="FI1298" s="241"/>
      <c r="FJ1298" s="241"/>
      <c r="FK1298" s="241"/>
      <c r="FL1298" s="241"/>
      <c r="FM1298" s="241"/>
      <c r="FN1298" s="241"/>
      <c r="FO1298" s="241"/>
      <c r="FP1298" s="241"/>
      <c r="FQ1298" s="241"/>
      <c r="FR1298" s="241"/>
      <c r="FS1298" s="241"/>
      <c r="FT1298" s="241"/>
      <c r="FU1298" s="241"/>
      <c r="FV1298" s="241"/>
      <c r="FW1298" s="241"/>
      <c r="FX1298" s="241"/>
      <c r="FY1298" s="241"/>
      <c r="FZ1298" s="241"/>
      <c r="GA1298" s="241"/>
      <c r="GB1298" s="241"/>
      <c r="GC1298" s="241"/>
      <c r="GD1298" s="241"/>
      <c r="GE1298" s="241"/>
      <c r="GF1298" s="241"/>
      <c r="GG1298" s="241"/>
      <c r="GH1298" s="241"/>
      <c r="GI1298" s="241"/>
      <c r="GJ1298" s="241"/>
      <c r="GK1298" s="241"/>
      <c r="GL1298" s="241"/>
      <c r="GM1298" s="241"/>
      <c r="GN1298" s="241"/>
      <c r="GO1298" s="241"/>
      <c r="GP1298" s="241"/>
      <c r="GQ1298" s="241"/>
      <c r="GR1298" s="241"/>
      <c r="GS1298" s="241"/>
      <c r="GT1298" s="241"/>
      <c r="GU1298" s="241"/>
      <c r="GV1298" s="241"/>
      <c r="GW1298" s="241"/>
      <c r="GX1298" s="241"/>
      <c r="GY1298" s="241"/>
      <c r="GZ1298" s="241"/>
      <c r="HA1298" s="241"/>
      <c r="HB1298" s="241"/>
      <c r="HC1298" s="241"/>
      <c r="HD1298" s="241"/>
      <c r="HE1298" s="241"/>
      <c r="HF1298" s="241"/>
      <c r="HG1298" s="241"/>
      <c r="HH1298" s="241"/>
      <c r="HI1298" s="241"/>
      <c r="HJ1298" s="241"/>
      <c r="HK1298" s="241"/>
      <c r="HL1298" s="241"/>
      <c r="HM1298" s="241"/>
      <c r="HN1298" s="241"/>
      <c r="HO1298" s="241"/>
    </row>
    <row r="1299" spans="1:223" s="250" customFormat="1" ht="27.6" customHeight="1" x14ac:dyDescent="0.35">
      <c r="A1299" s="241"/>
      <c r="B1299" s="242"/>
      <c r="C1299" s="242"/>
      <c r="D1299" s="242"/>
      <c r="E1299" s="243"/>
      <c r="F1299" s="244"/>
      <c r="G1299" s="245"/>
      <c r="H1299" s="245"/>
      <c r="I1299" s="245"/>
      <c r="J1299" s="242"/>
      <c r="K1299" s="242"/>
      <c r="L1299" s="246"/>
      <c r="M1299" s="246"/>
      <c r="N1299" s="247"/>
      <c r="O1299" s="247"/>
      <c r="P1299" s="248"/>
      <c r="Q1299" s="248"/>
      <c r="R1299" s="295"/>
      <c r="S1299" s="295"/>
      <c r="T1299" s="295"/>
      <c r="V1299" s="251"/>
      <c r="W1299" s="251"/>
      <c r="X1299" s="252"/>
      <c r="Y1299" s="253"/>
      <c r="Z1299" s="254"/>
      <c r="AA1299" s="254"/>
      <c r="AB1299" s="255"/>
      <c r="AC1299" s="255"/>
      <c r="AD1299" s="241"/>
      <c r="AE1299" s="241"/>
      <c r="AF1299" s="241"/>
      <c r="AG1299" s="241"/>
      <c r="AH1299" s="241"/>
      <c r="AI1299" s="241"/>
      <c r="AJ1299" s="241"/>
      <c r="AK1299" s="241"/>
      <c r="AL1299" s="241"/>
      <c r="AM1299" s="241"/>
      <c r="AN1299" s="241"/>
      <c r="AO1299" s="241"/>
      <c r="AP1299" s="241"/>
      <c r="AQ1299" s="241"/>
      <c r="AR1299" s="241"/>
      <c r="AS1299" s="241"/>
      <c r="AT1299" s="241"/>
      <c r="AU1299" s="241"/>
      <c r="AV1299" s="241"/>
      <c r="AW1299" s="241"/>
      <c r="AX1299" s="241"/>
      <c r="AY1299" s="241"/>
      <c r="AZ1299" s="241"/>
      <c r="BA1299" s="241"/>
      <c r="BB1299" s="241"/>
      <c r="BC1299" s="241"/>
      <c r="BD1299" s="241"/>
      <c r="BE1299" s="241"/>
      <c r="BF1299" s="241"/>
      <c r="BG1299" s="241"/>
      <c r="BH1299" s="241"/>
      <c r="BI1299" s="241"/>
      <c r="BJ1299" s="241"/>
      <c r="BK1299" s="241"/>
      <c r="BL1299" s="241"/>
      <c r="BM1299" s="241"/>
      <c r="BN1299" s="241"/>
      <c r="BO1299" s="241"/>
      <c r="BP1299" s="241"/>
      <c r="BQ1299" s="241"/>
      <c r="BR1299" s="241"/>
      <c r="BS1299" s="241"/>
      <c r="BT1299" s="241"/>
      <c r="BU1299" s="241"/>
      <c r="BV1299" s="241"/>
      <c r="BW1299" s="241"/>
      <c r="BX1299" s="241"/>
      <c r="BY1299" s="241"/>
      <c r="BZ1299" s="241"/>
      <c r="CA1299" s="241"/>
      <c r="CB1299" s="241"/>
      <c r="CC1299" s="241"/>
      <c r="CD1299" s="241"/>
      <c r="CE1299" s="241"/>
      <c r="CF1299" s="241"/>
      <c r="CG1299" s="241"/>
      <c r="CH1299" s="241"/>
      <c r="CI1299" s="241"/>
      <c r="CJ1299" s="241"/>
      <c r="CK1299" s="241"/>
      <c r="CL1299" s="241"/>
      <c r="CM1299" s="241"/>
      <c r="CN1299" s="241"/>
      <c r="CO1299" s="241"/>
      <c r="CP1299" s="241"/>
      <c r="CQ1299" s="241"/>
      <c r="CR1299" s="241"/>
      <c r="CS1299" s="241"/>
      <c r="CT1299" s="241"/>
      <c r="CU1299" s="241"/>
      <c r="CV1299" s="241"/>
      <c r="CW1299" s="241"/>
      <c r="CX1299" s="241"/>
      <c r="CY1299" s="241"/>
      <c r="CZ1299" s="241"/>
      <c r="DA1299" s="241"/>
      <c r="DB1299" s="241"/>
      <c r="DC1299" s="241"/>
      <c r="DD1299" s="241"/>
      <c r="DE1299" s="241"/>
      <c r="DF1299" s="241"/>
      <c r="DG1299" s="241"/>
      <c r="DH1299" s="241"/>
      <c r="DI1299" s="241"/>
      <c r="DJ1299" s="241"/>
      <c r="DK1299" s="241"/>
      <c r="DL1299" s="241"/>
      <c r="DM1299" s="241"/>
      <c r="DN1299" s="241"/>
      <c r="DO1299" s="241"/>
      <c r="DP1299" s="241"/>
      <c r="DQ1299" s="241"/>
      <c r="DR1299" s="241"/>
      <c r="DS1299" s="241"/>
      <c r="DT1299" s="241"/>
      <c r="DU1299" s="241"/>
      <c r="DV1299" s="241"/>
      <c r="DW1299" s="241"/>
      <c r="DX1299" s="241"/>
      <c r="DY1299" s="241"/>
      <c r="DZ1299" s="241"/>
      <c r="EA1299" s="241"/>
      <c r="EB1299" s="241"/>
      <c r="EC1299" s="241"/>
      <c r="ED1299" s="241"/>
      <c r="EE1299" s="241"/>
      <c r="EF1299" s="241"/>
      <c r="EG1299" s="241"/>
      <c r="EH1299" s="241"/>
      <c r="EI1299" s="241"/>
      <c r="EJ1299" s="241"/>
      <c r="EK1299" s="241"/>
      <c r="EL1299" s="241"/>
      <c r="EM1299" s="241"/>
      <c r="EN1299" s="241"/>
      <c r="EO1299" s="241"/>
      <c r="EP1299" s="241"/>
      <c r="EQ1299" s="241"/>
      <c r="ER1299" s="241"/>
      <c r="ES1299" s="241"/>
      <c r="ET1299" s="241"/>
      <c r="EU1299" s="241"/>
      <c r="EV1299" s="241"/>
      <c r="EW1299" s="241"/>
      <c r="EX1299" s="241"/>
      <c r="EY1299" s="241"/>
      <c r="EZ1299" s="241"/>
      <c r="FA1299" s="241"/>
      <c r="FB1299" s="241"/>
      <c r="FC1299" s="241"/>
      <c r="FD1299" s="241"/>
      <c r="FE1299" s="241"/>
      <c r="FF1299" s="241"/>
      <c r="FG1299" s="241"/>
      <c r="FH1299" s="241"/>
      <c r="FI1299" s="241"/>
      <c r="FJ1299" s="241"/>
      <c r="FK1299" s="241"/>
      <c r="FL1299" s="241"/>
      <c r="FM1299" s="241"/>
      <c r="FN1299" s="241"/>
      <c r="FO1299" s="241"/>
      <c r="FP1299" s="241"/>
      <c r="FQ1299" s="241"/>
      <c r="FR1299" s="241"/>
      <c r="FS1299" s="241"/>
      <c r="FT1299" s="241"/>
      <c r="FU1299" s="241"/>
      <c r="FV1299" s="241"/>
      <c r="FW1299" s="241"/>
      <c r="FX1299" s="241"/>
      <c r="FY1299" s="241"/>
      <c r="FZ1299" s="241"/>
      <c r="GA1299" s="241"/>
      <c r="GB1299" s="241"/>
      <c r="GC1299" s="241"/>
      <c r="GD1299" s="241"/>
      <c r="GE1299" s="241"/>
      <c r="GF1299" s="241"/>
      <c r="GG1299" s="241"/>
      <c r="GH1299" s="241"/>
      <c r="GI1299" s="241"/>
      <c r="GJ1299" s="241"/>
      <c r="GK1299" s="241"/>
      <c r="GL1299" s="241"/>
      <c r="GM1299" s="241"/>
      <c r="GN1299" s="241"/>
      <c r="GO1299" s="241"/>
      <c r="GP1299" s="241"/>
      <c r="GQ1299" s="241"/>
      <c r="GR1299" s="241"/>
      <c r="GS1299" s="241"/>
      <c r="GT1299" s="241"/>
      <c r="GU1299" s="241"/>
      <c r="GV1299" s="241"/>
      <c r="GW1299" s="241"/>
      <c r="GX1299" s="241"/>
      <c r="GY1299" s="241"/>
      <c r="GZ1299" s="241"/>
      <c r="HA1299" s="241"/>
      <c r="HB1299" s="241"/>
      <c r="HC1299" s="241"/>
      <c r="HD1299" s="241"/>
      <c r="HE1299" s="241"/>
      <c r="HF1299" s="241"/>
      <c r="HG1299" s="241"/>
      <c r="HH1299" s="241"/>
      <c r="HI1299" s="241"/>
      <c r="HJ1299" s="241"/>
      <c r="HK1299" s="241"/>
      <c r="HL1299" s="241"/>
      <c r="HM1299" s="241"/>
      <c r="HN1299" s="241"/>
      <c r="HO1299" s="241"/>
    </row>
    <row r="1300" spans="1:223" s="250" customFormat="1" ht="27.6" customHeight="1" x14ac:dyDescent="0.35">
      <c r="A1300" s="241"/>
      <c r="B1300" s="242"/>
      <c r="C1300" s="242"/>
      <c r="D1300" s="242"/>
      <c r="E1300" s="243"/>
      <c r="F1300" s="244"/>
      <c r="G1300" s="245"/>
      <c r="H1300" s="245"/>
      <c r="I1300" s="245"/>
      <c r="J1300" s="242"/>
      <c r="K1300" s="242"/>
      <c r="L1300" s="246"/>
      <c r="M1300" s="246"/>
      <c r="N1300" s="247"/>
      <c r="O1300" s="247"/>
      <c r="P1300" s="248"/>
      <c r="Q1300" s="248"/>
      <c r="R1300" s="295"/>
      <c r="S1300" s="295"/>
      <c r="T1300" s="295"/>
      <c r="V1300" s="251"/>
      <c r="W1300" s="251"/>
      <c r="X1300" s="252"/>
      <c r="Y1300" s="253"/>
      <c r="Z1300" s="254"/>
      <c r="AA1300" s="254"/>
      <c r="AB1300" s="255"/>
      <c r="AC1300" s="255"/>
      <c r="AD1300" s="241"/>
      <c r="AE1300" s="241"/>
      <c r="AF1300" s="241"/>
      <c r="AG1300" s="241"/>
      <c r="AH1300" s="241"/>
      <c r="AI1300" s="241"/>
      <c r="AJ1300" s="241"/>
      <c r="AK1300" s="241"/>
      <c r="AL1300" s="241"/>
      <c r="AM1300" s="241"/>
      <c r="AN1300" s="241"/>
      <c r="AO1300" s="241"/>
      <c r="AP1300" s="241"/>
      <c r="AQ1300" s="241"/>
      <c r="AR1300" s="241"/>
      <c r="AS1300" s="241"/>
      <c r="AT1300" s="241"/>
      <c r="AU1300" s="241"/>
      <c r="AV1300" s="241"/>
      <c r="AW1300" s="241"/>
      <c r="AX1300" s="241"/>
      <c r="AY1300" s="241"/>
      <c r="AZ1300" s="241"/>
      <c r="BA1300" s="241"/>
      <c r="BB1300" s="241"/>
      <c r="BC1300" s="241"/>
      <c r="BD1300" s="241"/>
      <c r="BE1300" s="241"/>
      <c r="BF1300" s="241"/>
      <c r="BG1300" s="241"/>
      <c r="BH1300" s="241"/>
      <c r="BI1300" s="241"/>
      <c r="BJ1300" s="241"/>
      <c r="BK1300" s="241"/>
      <c r="BL1300" s="241"/>
      <c r="BM1300" s="241"/>
      <c r="BN1300" s="241"/>
      <c r="BO1300" s="241"/>
      <c r="BP1300" s="241"/>
      <c r="BQ1300" s="241"/>
      <c r="BR1300" s="241"/>
      <c r="BS1300" s="241"/>
      <c r="BT1300" s="241"/>
      <c r="BU1300" s="241"/>
      <c r="BV1300" s="241"/>
      <c r="BW1300" s="241"/>
      <c r="BX1300" s="241"/>
      <c r="BY1300" s="241"/>
      <c r="BZ1300" s="241"/>
      <c r="CA1300" s="241"/>
      <c r="CB1300" s="241"/>
      <c r="CC1300" s="241"/>
      <c r="CD1300" s="241"/>
      <c r="CE1300" s="241"/>
      <c r="CF1300" s="241"/>
      <c r="CG1300" s="241"/>
      <c r="CH1300" s="241"/>
      <c r="CI1300" s="241"/>
      <c r="CJ1300" s="241"/>
      <c r="CK1300" s="241"/>
      <c r="CL1300" s="241"/>
      <c r="CM1300" s="241"/>
      <c r="CN1300" s="241"/>
      <c r="CO1300" s="241"/>
      <c r="CP1300" s="241"/>
      <c r="CQ1300" s="241"/>
      <c r="CR1300" s="241"/>
      <c r="CS1300" s="241"/>
      <c r="CT1300" s="241"/>
      <c r="CU1300" s="241"/>
      <c r="CV1300" s="241"/>
      <c r="CW1300" s="241"/>
      <c r="CX1300" s="241"/>
      <c r="CY1300" s="241"/>
      <c r="CZ1300" s="241"/>
      <c r="DA1300" s="241"/>
      <c r="DB1300" s="241"/>
      <c r="DC1300" s="241"/>
      <c r="DD1300" s="241"/>
      <c r="DE1300" s="241"/>
      <c r="DF1300" s="241"/>
      <c r="DG1300" s="241"/>
      <c r="DH1300" s="241"/>
      <c r="DI1300" s="241"/>
      <c r="DJ1300" s="241"/>
      <c r="DK1300" s="241"/>
      <c r="DL1300" s="241"/>
      <c r="DM1300" s="241"/>
      <c r="DN1300" s="241"/>
      <c r="DO1300" s="241"/>
      <c r="DP1300" s="241"/>
      <c r="DQ1300" s="241"/>
      <c r="DR1300" s="241"/>
      <c r="DS1300" s="241"/>
      <c r="DT1300" s="241"/>
      <c r="DU1300" s="241"/>
      <c r="DV1300" s="241"/>
      <c r="DW1300" s="241"/>
      <c r="DX1300" s="241"/>
      <c r="DY1300" s="241"/>
      <c r="DZ1300" s="241"/>
      <c r="EA1300" s="241"/>
      <c r="EB1300" s="241"/>
      <c r="EC1300" s="241"/>
      <c r="ED1300" s="241"/>
      <c r="EE1300" s="241"/>
      <c r="EF1300" s="241"/>
      <c r="EG1300" s="241"/>
      <c r="EH1300" s="241"/>
      <c r="EI1300" s="241"/>
      <c r="EJ1300" s="241"/>
      <c r="EK1300" s="241"/>
      <c r="EL1300" s="241"/>
      <c r="EM1300" s="241"/>
      <c r="EN1300" s="241"/>
      <c r="EO1300" s="241"/>
      <c r="EP1300" s="241"/>
      <c r="EQ1300" s="241"/>
      <c r="ER1300" s="241"/>
      <c r="ES1300" s="241"/>
      <c r="ET1300" s="241"/>
      <c r="EU1300" s="241"/>
      <c r="EV1300" s="241"/>
      <c r="EW1300" s="241"/>
      <c r="EX1300" s="241"/>
      <c r="EY1300" s="241"/>
      <c r="EZ1300" s="241"/>
      <c r="FA1300" s="241"/>
      <c r="FB1300" s="241"/>
      <c r="FC1300" s="241"/>
      <c r="FD1300" s="241"/>
      <c r="FE1300" s="241"/>
      <c r="FF1300" s="241"/>
      <c r="FG1300" s="241"/>
      <c r="FH1300" s="241"/>
      <c r="FI1300" s="241"/>
      <c r="FJ1300" s="241"/>
      <c r="FK1300" s="241"/>
      <c r="FL1300" s="241"/>
      <c r="FM1300" s="241"/>
      <c r="FN1300" s="241"/>
      <c r="FO1300" s="241"/>
      <c r="FP1300" s="241"/>
      <c r="FQ1300" s="241"/>
      <c r="FR1300" s="241"/>
      <c r="FS1300" s="241"/>
      <c r="FT1300" s="241"/>
      <c r="FU1300" s="241"/>
      <c r="FV1300" s="241"/>
      <c r="FW1300" s="241"/>
      <c r="FX1300" s="241"/>
      <c r="FY1300" s="241"/>
      <c r="FZ1300" s="241"/>
      <c r="GA1300" s="241"/>
      <c r="GB1300" s="241"/>
      <c r="GC1300" s="241"/>
      <c r="GD1300" s="241"/>
      <c r="GE1300" s="241"/>
      <c r="GF1300" s="241"/>
      <c r="GG1300" s="241"/>
      <c r="GH1300" s="241"/>
      <c r="GI1300" s="241"/>
      <c r="GJ1300" s="241"/>
      <c r="GK1300" s="241"/>
      <c r="GL1300" s="241"/>
      <c r="GM1300" s="241"/>
      <c r="GN1300" s="241"/>
      <c r="GO1300" s="241"/>
      <c r="GP1300" s="241"/>
      <c r="GQ1300" s="241"/>
      <c r="GR1300" s="241"/>
      <c r="GS1300" s="241"/>
      <c r="GT1300" s="241"/>
      <c r="GU1300" s="241"/>
      <c r="GV1300" s="241"/>
      <c r="GW1300" s="241"/>
      <c r="GX1300" s="241"/>
      <c r="GY1300" s="241"/>
      <c r="GZ1300" s="241"/>
      <c r="HA1300" s="241"/>
      <c r="HB1300" s="241"/>
      <c r="HC1300" s="241"/>
      <c r="HD1300" s="241"/>
      <c r="HE1300" s="241"/>
      <c r="HF1300" s="241"/>
      <c r="HG1300" s="241"/>
      <c r="HH1300" s="241"/>
      <c r="HI1300" s="241"/>
      <c r="HJ1300" s="241"/>
      <c r="HK1300" s="241"/>
      <c r="HL1300" s="241"/>
      <c r="HM1300" s="241"/>
      <c r="HN1300" s="241"/>
      <c r="HO1300" s="241"/>
    </row>
    <row r="1301" spans="1:223" s="250" customFormat="1" ht="27.6" customHeight="1" x14ac:dyDescent="0.35">
      <c r="A1301" s="241"/>
      <c r="B1301" s="242"/>
      <c r="C1301" s="242"/>
      <c r="D1301" s="242"/>
      <c r="E1301" s="243"/>
      <c r="F1301" s="244"/>
      <c r="G1301" s="245"/>
      <c r="H1301" s="245"/>
      <c r="I1301" s="245"/>
      <c r="J1301" s="242"/>
      <c r="K1301" s="242"/>
      <c r="L1301" s="246"/>
      <c r="M1301" s="246"/>
      <c r="N1301" s="247"/>
      <c r="O1301" s="247"/>
      <c r="P1301" s="248"/>
      <c r="Q1301" s="248"/>
      <c r="R1301" s="295"/>
      <c r="S1301" s="295"/>
      <c r="T1301" s="295"/>
      <c r="V1301" s="251"/>
      <c r="W1301" s="251"/>
      <c r="X1301" s="252"/>
      <c r="Y1301" s="253"/>
      <c r="Z1301" s="254"/>
      <c r="AA1301" s="254"/>
      <c r="AB1301" s="255"/>
      <c r="AC1301" s="255"/>
      <c r="AD1301" s="241"/>
      <c r="AE1301" s="241"/>
      <c r="AF1301" s="241"/>
      <c r="AG1301" s="241"/>
      <c r="AH1301" s="241"/>
      <c r="AI1301" s="241"/>
      <c r="AJ1301" s="241"/>
      <c r="AK1301" s="241"/>
      <c r="AL1301" s="241"/>
      <c r="AM1301" s="241"/>
      <c r="AN1301" s="241"/>
      <c r="AO1301" s="241"/>
      <c r="AP1301" s="241"/>
      <c r="AQ1301" s="241"/>
      <c r="AR1301" s="241"/>
      <c r="AS1301" s="241"/>
      <c r="AT1301" s="241"/>
      <c r="AU1301" s="241"/>
      <c r="AV1301" s="241"/>
      <c r="AW1301" s="241"/>
      <c r="AX1301" s="241"/>
      <c r="AY1301" s="241"/>
      <c r="AZ1301" s="241"/>
      <c r="BA1301" s="241"/>
      <c r="BB1301" s="241"/>
      <c r="BC1301" s="241"/>
      <c r="BD1301" s="241"/>
      <c r="BE1301" s="241"/>
      <c r="BF1301" s="241"/>
      <c r="BG1301" s="241"/>
      <c r="BH1301" s="241"/>
      <c r="BI1301" s="241"/>
      <c r="BJ1301" s="241"/>
      <c r="BK1301" s="241"/>
      <c r="BL1301" s="241"/>
      <c r="BM1301" s="241"/>
      <c r="BN1301" s="241"/>
      <c r="BO1301" s="241"/>
      <c r="BP1301" s="241"/>
      <c r="BQ1301" s="241"/>
      <c r="BR1301" s="241"/>
      <c r="BS1301" s="241"/>
      <c r="BT1301" s="241"/>
      <c r="BU1301" s="241"/>
      <c r="BV1301" s="241"/>
      <c r="BW1301" s="241"/>
      <c r="BX1301" s="241"/>
      <c r="BY1301" s="241"/>
      <c r="BZ1301" s="241"/>
      <c r="CA1301" s="241"/>
      <c r="CB1301" s="241"/>
      <c r="CC1301" s="241"/>
      <c r="CD1301" s="241"/>
      <c r="CE1301" s="241"/>
      <c r="CF1301" s="241"/>
      <c r="CG1301" s="241"/>
      <c r="CH1301" s="241"/>
      <c r="CI1301" s="241"/>
      <c r="CJ1301" s="241"/>
      <c r="CK1301" s="241"/>
      <c r="CL1301" s="241"/>
      <c r="CM1301" s="241"/>
      <c r="CN1301" s="241"/>
      <c r="CO1301" s="241"/>
      <c r="CP1301" s="241"/>
      <c r="CQ1301" s="241"/>
      <c r="CR1301" s="241"/>
      <c r="CS1301" s="241"/>
      <c r="CT1301" s="241"/>
      <c r="CU1301" s="241"/>
      <c r="CV1301" s="241"/>
      <c r="CW1301" s="241"/>
      <c r="CX1301" s="241"/>
      <c r="CY1301" s="241"/>
      <c r="CZ1301" s="241"/>
      <c r="DA1301" s="241"/>
      <c r="DB1301" s="241"/>
      <c r="DC1301" s="241"/>
      <c r="DD1301" s="241"/>
      <c r="DE1301" s="241"/>
      <c r="DF1301" s="241"/>
      <c r="DG1301" s="241"/>
      <c r="DH1301" s="241"/>
      <c r="DI1301" s="241"/>
      <c r="DJ1301" s="241"/>
      <c r="DK1301" s="241"/>
      <c r="DL1301" s="241"/>
      <c r="DM1301" s="241"/>
      <c r="DN1301" s="241"/>
      <c r="DO1301" s="241"/>
      <c r="DP1301" s="241"/>
      <c r="DQ1301" s="241"/>
      <c r="DR1301" s="241"/>
      <c r="DS1301" s="241"/>
      <c r="DT1301" s="241"/>
      <c r="DU1301" s="241"/>
      <c r="DV1301" s="241"/>
      <c r="DW1301" s="241"/>
      <c r="DX1301" s="241"/>
      <c r="DY1301" s="241"/>
      <c r="DZ1301" s="241"/>
      <c r="EA1301" s="241"/>
      <c r="EB1301" s="241"/>
      <c r="EC1301" s="241"/>
      <c r="ED1301" s="241"/>
      <c r="EE1301" s="241"/>
      <c r="EF1301" s="241"/>
      <c r="EG1301" s="241"/>
      <c r="EH1301" s="241"/>
      <c r="EI1301" s="241"/>
      <c r="EJ1301" s="241"/>
      <c r="EK1301" s="241"/>
      <c r="EL1301" s="241"/>
      <c r="EM1301" s="241"/>
      <c r="EN1301" s="241"/>
      <c r="EO1301" s="241"/>
      <c r="EP1301" s="241"/>
      <c r="EQ1301" s="241"/>
      <c r="ER1301" s="241"/>
      <c r="ES1301" s="241"/>
      <c r="ET1301" s="241"/>
      <c r="EU1301" s="241"/>
      <c r="EV1301" s="241"/>
      <c r="EW1301" s="241"/>
      <c r="EX1301" s="241"/>
      <c r="EY1301" s="241"/>
      <c r="EZ1301" s="241"/>
      <c r="FA1301" s="241"/>
      <c r="FB1301" s="241"/>
      <c r="FC1301" s="241"/>
      <c r="FD1301" s="241"/>
      <c r="FE1301" s="241"/>
      <c r="FF1301" s="241"/>
      <c r="FG1301" s="241"/>
      <c r="FH1301" s="241"/>
      <c r="FI1301" s="241"/>
      <c r="FJ1301" s="241"/>
      <c r="FK1301" s="241"/>
      <c r="FL1301" s="241"/>
      <c r="FM1301" s="241"/>
      <c r="FN1301" s="241"/>
      <c r="FO1301" s="241"/>
      <c r="FP1301" s="241"/>
      <c r="FQ1301" s="241"/>
      <c r="FR1301" s="241"/>
      <c r="FS1301" s="241"/>
      <c r="FT1301" s="241"/>
      <c r="FU1301" s="241"/>
      <c r="FV1301" s="241"/>
      <c r="FW1301" s="241"/>
      <c r="FX1301" s="241"/>
      <c r="FY1301" s="241"/>
      <c r="FZ1301" s="241"/>
      <c r="GA1301" s="241"/>
      <c r="GB1301" s="241"/>
      <c r="GC1301" s="241"/>
      <c r="GD1301" s="241"/>
      <c r="GE1301" s="241"/>
      <c r="GF1301" s="241"/>
      <c r="GG1301" s="241"/>
      <c r="GH1301" s="241"/>
      <c r="GI1301" s="241"/>
      <c r="GJ1301" s="241"/>
      <c r="GK1301" s="241"/>
      <c r="GL1301" s="241"/>
      <c r="GM1301" s="241"/>
      <c r="GN1301" s="241"/>
      <c r="GO1301" s="241"/>
      <c r="GP1301" s="241"/>
      <c r="GQ1301" s="241"/>
      <c r="GR1301" s="241"/>
      <c r="GS1301" s="241"/>
      <c r="GT1301" s="241"/>
      <c r="GU1301" s="241"/>
      <c r="GV1301" s="241"/>
      <c r="GW1301" s="241"/>
      <c r="GX1301" s="241"/>
      <c r="GY1301" s="241"/>
      <c r="GZ1301" s="241"/>
      <c r="HA1301" s="241"/>
      <c r="HB1301" s="241"/>
      <c r="HC1301" s="241"/>
      <c r="HD1301" s="241"/>
      <c r="HE1301" s="241"/>
      <c r="HF1301" s="241"/>
      <c r="HG1301" s="241"/>
      <c r="HH1301" s="241"/>
      <c r="HI1301" s="241"/>
      <c r="HJ1301" s="241"/>
      <c r="HK1301" s="241"/>
      <c r="HL1301" s="241"/>
      <c r="HM1301" s="241"/>
      <c r="HN1301" s="241"/>
      <c r="HO1301" s="241"/>
    </row>
    <row r="1302" spans="1:223" s="250" customFormat="1" ht="27.6" customHeight="1" x14ac:dyDescent="0.35">
      <c r="A1302" s="241"/>
      <c r="B1302" s="242"/>
      <c r="C1302" s="242"/>
      <c r="D1302" s="242"/>
      <c r="E1302" s="243"/>
      <c r="F1302" s="244"/>
      <c r="G1302" s="245"/>
      <c r="H1302" s="245"/>
      <c r="I1302" s="245"/>
      <c r="J1302" s="242"/>
      <c r="K1302" s="242"/>
      <c r="L1302" s="246"/>
      <c r="M1302" s="246"/>
      <c r="N1302" s="247"/>
      <c r="O1302" s="247"/>
      <c r="P1302" s="248"/>
      <c r="Q1302" s="248"/>
      <c r="R1302" s="295"/>
      <c r="S1302" s="295"/>
      <c r="T1302" s="295"/>
      <c r="V1302" s="251"/>
      <c r="W1302" s="251"/>
      <c r="X1302" s="252"/>
      <c r="Y1302" s="253"/>
      <c r="Z1302" s="254"/>
      <c r="AA1302" s="254"/>
      <c r="AB1302" s="255"/>
      <c r="AC1302" s="255"/>
      <c r="AD1302" s="241"/>
      <c r="AE1302" s="241"/>
      <c r="AF1302" s="241"/>
      <c r="AG1302" s="241"/>
      <c r="AH1302" s="241"/>
      <c r="AI1302" s="241"/>
      <c r="AJ1302" s="241"/>
      <c r="AK1302" s="241"/>
      <c r="AL1302" s="241"/>
      <c r="AM1302" s="241"/>
      <c r="AN1302" s="241"/>
      <c r="AO1302" s="241"/>
      <c r="AP1302" s="241"/>
      <c r="AQ1302" s="241"/>
      <c r="AR1302" s="241"/>
      <c r="AS1302" s="241"/>
      <c r="AT1302" s="241"/>
      <c r="AU1302" s="241"/>
      <c r="AV1302" s="241"/>
      <c r="AW1302" s="241"/>
      <c r="AX1302" s="241"/>
      <c r="AY1302" s="241"/>
      <c r="AZ1302" s="241"/>
      <c r="BA1302" s="241"/>
      <c r="BB1302" s="241"/>
      <c r="BC1302" s="241"/>
      <c r="BD1302" s="241"/>
      <c r="BE1302" s="241"/>
      <c r="BF1302" s="241"/>
      <c r="BG1302" s="241"/>
      <c r="BH1302" s="241"/>
      <c r="BI1302" s="241"/>
      <c r="BJ1302" s="241"/>
      <c r="BK1302" s="241"/>
      <c r="BL1302" s="241"/>
      <c r="BM1302" s="241"/>
      <c r="BN1302" s="241"/>
      <c r="BO1302" s="241"/>
      <c r="BP1302" s="241"/>
      <c r="BQ1302" s="241"/>
      <c r="BR1302" s="241"/>
      <c r="BS1302" s="241"/>
      <c r="BT1302" s="241"/>
      <c r="BU1302" s="241"/>
      <c r="BV1302" s="241"/>
      <c r="BW1302" s="241"/>
      <c r="BX1302" s="241"/>
      <c r="BY1302" s="241"/>
      <c r="BZ1302" s="241"/>
      <c r="CA1302" s="241"/>
      <c r="CB1302" s="241"/>
      <c r="CC1302" s="241"/>
      <c r="CD1302" s="241"/>
      <c r="CE1302" s="241"/>
      <c r="CF1302" s="241"/>
      <c r="CG1302" s="241"/>
      <c r="CH1302" s="241"/>
      <c r="CI1302" s="241"/>
      <c r="CJ1302" s="241"/>
      <c r="CK1302" s="241"/>
      <c r="CL1302" s="241"/>
      <c r="CM1302" s="241"/>
      <c r="CN1302" s="241"/>
      <c r="CO1302" s="241"/>
      <c r="CP1302" s="241"/>
      <c r="CQ1302" s="241"/>
      <c r="CR1302" s="241"/>
      <c r="CS1302" s="241"/>
      <c r="CT1302" s="241"/>
      <c r="CU1302" s="241"/>
      <c r="CV1302" s="241"/>
      <c r="CW1302" s="241"/>
      <c r="CX1302" s="241"/>
      <c r="CY1302" s="241"/>
      <c r="CZ1302" s="241"/>
      <c r="DA1302" s="241"/>
      <c r="DB1302" s="241"/>
      <c r="DC1302" s="241"/>
      <c r="DD1302" s="241"/>
      <c r="DE1302" s="241"/>
      <c r="DF1302" s="241"/>
      <c r="DG1302" s="241"/>
      <c r="DH1302" s="241"/>
      <c r="DI1302" s="241"/>
      <c r="DJ1302" s="241"/>
      <c r="DK1302" s="241"/>
      <c r="DL1302" s="241"/>
      <c r="DM1302" s="241"/>
      <c r="DN1302" s="241"/>
      <c r="DO1302" s="241"/>
      <c r="DP1302" s="241"/>
      <c r="DQ1302" s="241"/>
      <c r="DR1302" s="241"/>
      <c r="DS1302" s="241"/>
      <c r="DT1302" s="241"/>
      <c r="DU1302" s="241"/>
      <c r="DV1302" s="241"/>
      <c r="DW1302" s="241"/>
      <c r="DX1302" s="241"/>
      <c r="DY1302" s="241"/>
      <c r="DZ1302" s="241"/>
      <c r="EA1302" s="241"/>
      <c r="EB1302" s="241"/>
      <c r="EC1302" s="241"/>
      <c r="ED1302" s="241"/>
      <c r="EE1302" s="241"/>
      <c r="EF1302" s="241"/>
      <c r="EG1302" s="241"/>
      <c r="EH1302" s="241"/>
      <c r="EI1302" s="241"/>
      <c r="EJ1302" s="241"/>
      <c r="EK1302" s="241"/>
      <c r="EL1302" s="241"/>
      <c r="EM1302" s="241"/>
      <c r="EN1302" s="241"/>
      <c r="EO1302" s="241"/>
      <c r="EP1302" s="241"/>
      <c r="EQ1302" s="241"/>
      <c r="ER1302" s="241"/>
      <c r="ES1302" s="241"/>
      <c r="ET1302" s="241"/>
      <c r="EU1302" s="241"/>
      <c r="EV1302" s="241"/>
      <c r="EW1302" s="241"/>
      <c r="EX1302" s="241"/>
      <c r="EY1302" s="241"/>
      <c r="EZ1302" s="241"/>
      <c r="FA1302" s="241"/>
      <c r="FB1302" s="241"/>
      <c r="FC1302" s="241"/>
      <c r="FD1302" s="241"/>
      <c r="FE1302" s="241"/>
      <c r="FF1302" s="241"/>
      <c r="FG1302" s="241"/>
      <c r="FH1302" s="241"/>
      <c r="FI1302" s="241"/>
      <c r="FJ1302" s="241"/>
      <c r="FK1302" s="241"/>
      <c r="FL1302" s="241"/>
      <c r="FM1302" s="241"/>
      <c r="FN1302" s="241"/>
      <c r="FO1302" s="241"/>
      <c r="FP1302" s="241"/>
      <c r="FQ1302" s="241"/>
      <c r="FR1302" s="241"/>
      <c r="FS1302" s="241"/>
      <c r="FT1302" s="241"/>
      <c r="FU1302" s="241"/>
      <c r="FV1302" s="241"/>
      <c r="FW1302" s="241"/>
      <c r="FX1302" s="241"/>
      <c r="FY1302" s="241"/>
      <c r="FZ1302" s="241"/>
      <c r="GA1302" s="241"/>
      <c r="GB1302" s="241"/>
      <c r="GC1302" s="241"/>
      <c r="GD1302" s="241"/>
      <c r="GE1302" s="241"/>
      <c r="GF1302" s="241"/>
      <c r="GG1302" s="241"/>
      <c r="GH1302" s="241"/>
      <c r="GI1302" s="241"/>
      <c r="GJ1302" s="241"/>
      <c r="GK1302" s="241"/>
      <c r="GL1302" s="241"/>
      <c r="GM1302" s="241"/>
      <c r="GN1302" s="241"/>
      <c r="GO1302" s="241"/>
      <c r="GP1302" s="241"/>
      <c r="GQ1302" s="241"/>
      <c r="GR1302" s="241"/>
      <c r="GS1302" s="241"/>
      <c r="GT1302" s="241"/>
      <c r="GU1302" s="241"/>
      <c r="GV1302" s="241"/>
      <c r="GW1302" s="241"/>
      <c r="GX1302" s="241"/>
      <c r="GY1302" s="241"/>
      <c r="GZ1302" s="241"/>
      <c r="HA1302" s="241"/>
      <c r="HB1302" s="241"/>
      <c r="HC1302" s="241"/>
      <c r="HD1302" s="241"/>
      <c r="HE1302" s="241"/>
      <c r="HF1302" s="241"/>
      <c r="HG1302" s="241"/>
      <c r="HH1302" s="241"/>
      <c r="HI1302" s="241"/>
      <c r="HJ1302" s="241"/>
      <c r="HK1302" s="241"/>
      <c r="HL1302" s="241"/>
      <c r="HM1302" s="241"/>
      <c r="HN1302" s="241"/>
      <c r="HO1302" s="241"/>
    </row>
    <row r="1303" spans="1:223" s="250" customFormat="1" ht="27.6" customHeight="1" x14ac:dyDescent="0.35">
      <c r="A1303" s="241"/>
      <c r="B1303" s="242"/>
      <c r="C1303" s="242"/>
      <c r="D1303" s="242"/>
      <c r="E1303" s="243"/>
      <c r="F1303" s="244"/>
      <c r="G1303" s="245"/>
      <c r="H1303" s="245"/>
      <c r="I1303" s="245"/>
      <c r="J1303" s="242"/>
      <c r="K1303" s="242"/>
      <c r="L1303" s="246"/>
      <c r="M1303" s="246"/>
      <c r="N1303" s="247"/>
      <c r="O1303" s="247"/>
      <c r="P1303" s="248"/>
      <c r="Q1303" s="248"/>
      <c r="R1303" s="295"/>
      <c r="S1303" s="295"/>
      <c r="T1303" s="295"/>
      <c r="V1303" s="251"/>
      <c r="W1303" s="251"/>
      <c r="X1303" s="252"/>
      <c r="Y1303" s="253"/>
      <c r="Z1303" s="254"/>
      <c r="AA1303" s="254"/>
      <c r="AB1303" s="255"/>
      <c r="AC1303" s="255"/>
      <c r="AD1303" s="241"/>
      <c r="AE1303" s="241"/>
      <c r="AF1303" s="241"/>
      <c r="AG1303" s="241"/>
      <c r="AH1303" s="241"/>
      <c r="AI1303" s="241"/>
      <c r="AJ1303" s="241"/>
      <c r="AK1303" s="241"/>
      <c r="AL1303" s="241"/>
      <c r="AM1303" s="241"/>
      <c r="AN1303" s="241"/>
      <c r="AO1303" s="241"/>
      <c r="AP1303" s="241"/>
      <c r="AQ1303" s="241"/>
      <c r="AR1303" s="241"/>
      <c r="AS1303" s="241"/>
      <c r="AT1303" s="241"/>
      <c r="AU1303" s="241"/>
      <c r="AV1303" s="241"/>
      <c r="AW1303" s="241"/>
      <c r="AX1303" s="241"/>
      <c r="AY1303" s="241"/>
      <c r="AZ1303" s="241"/>
      <c r="BA1303" s="241"/>
      <c r="BB1303" s="241"/>
      <c r="BC1303" s="241"/>
      <c r="BD1303" s="241"/>
      <c r="BE1303" s="241"/>
      <c r="BF1303" s="241"/>
      <c r="BG1303" s="241"/>
      <c r="BH1303" s="241"/>
      <c r="BI1303" s="241"/>
      <c r="BJ1303" s="241"/>
      <c r="BK1303" s="241"/>
      <c r="BL1303" s="241"/>
      <c r="BM1303" s="241"/>
      <c r="BN1303" s="241"/>
      <c r="BO1303" s="241"/>
      <c r="BP1303" s="241"/>
      <c r="BQ1303" s="241"/>
      <c r="BR1303" s="241"/>
      <c r="BS1303" s="241"/>
      <c r="BT1303" s="241"/>
      <c r="BU1303" s="241"/>
      <c r="BV1303" s="241"/>
      <c r="BW1303" s="241"/>
      <c r="BX1303" s="241"/>
      <c r="BY1303" s="241"/>
      <c r="BZ1303" s="241"/>
      <c r="CA1303" s="241"/>
      <c r="CB1303" s="241"/>
      <c r="CC1303" s="241"/>
      <c r="CD1303" s="241"/>
      <c r="CE1303" s="241"/>
      <c r="CF1303" s="241"/>
      <c r="CG1303" s="241"/>
      <c r="CH1303" s="241"/>
      <c r="CI1303" s="241"/>
      <c r="CJ1303" s="241"/>
      <c r="CK1303" s="241"/>
      <c r="CL1303" s="241"/>
      <c r="CM1303" s="241"/>
      <c r="CN1303" s="241"/>
      <c r="CO1303" s="241"/>
      <c r="CP1303" s="241"/>
      <c r="CQ1303" s="241"/>
      <c r="CR1303" s="241"/>
      <c r="CS1303" s="241"/>
      <c r="CT1303" s="241"/>
      <c r="CU1303" s="241"/>
      <c r="CV1303" s="241"/>
      <c r="CW1303" s="241"/>
      <c r="CX1303" s="241"/>
      <c r="CY1303" s="241"/>
      <c r="CZ1303" s="241"/>
      <c r="DA1303" s="241"/>
      <c r="DB1303" s="241"/>
      <c r="DC1303" s="241"/>
      <c r="DD1303" s="241"/>
      <c r="DE1303" s="241"/>
      <c r="DF1303" s="241"/>
      <c r="DG1303" s="241"/>
      <c r="DH1303" s="241"/>
      <c r="DI1303" s="241"/>
      <c r="DJ1303" s="241"/>
      <c r="DK1303" s="241"/>
      <c r="DL1303" s="241"/>
      <c r="DM1303" s="241"/>
      <c r="DN1303" s="241"/>
      <c r="DO1303" s="241"/>
      <c r="DP1303" s="241"/>
      <c r="DQ1303" s="241"/>
      <c r="DR1303" s="241"/>
      <c r="DS1303" s="241"/>
      <c r="DT1303" s="241"/>
      <c r="DU1303" s="241"/>
      <c r="DV1303" s="241"/>
      <c r="DW1303" s="241"/>
      <c r="DX1303" s="241"/>
      <c r="DY1303" s="241"/>
      <c r="DZ1303" s="241"/>
      <c r="EA1303" s="241"/>
      <c r="EB1303" s="241"/>
      <c r="EC1303" s="241"/>
      <c r="ED1303" s="241"/>
      <c r="EE1303" s="241"/>
      <c r="EF1303" s="241"/>
      <c r="EG1303" s="241"/>
      <c r="EH1303" s="241"/>
      <c r="EI1303" s="241"/>
      <c r="EJ1303" s="241"/>
      <c r="EK1303" s="241"/>
      <c r="EL1303" s="241"/>
      <c r="EM1303" s="241"/>
      <c r="EN1303" s="241"/>
      <c r="EO1303" s="241"/>
      <c r="EP1303" s="241"/>
      <c r="EQ1303" s="241"/>
      <c r="ER1303" s="241"/>
      <c r="ES1303" s="241"/>
      <c r="ET1303" s="241"/>
      <c r="EU1303" s="241"/>
      <c r="EV1303" s="241"/>
      <c r="EW1303" s="241"/>
      <c r="EX1303" s="241"/>
      <c r="EY1303" s="241"/>
      <c r="EZ1303" s="241"/>
      <c r="FA1303" s="241"/>
      <c r="FB1303" s="241"/>
      <c r="FC1303" s="241"/>
      <c r="FD1303" s="241"/>
      <c r="FE1303" s="241"/>
      <c r="FF1303" s="241"/>
      <c r="FG1303" s="241"/>
      <c r="FH1303" s="241"/>
      <c r="FI1303" s="241"/>
      <c r="FJ1303" s="241"/>
      <c r="FK1303" s="241"/>
      <c r="FL1303" s="241"/>
      <c r="FM1303" s="241"/>
      <c r="FN1303" s="241"/>
      <c r="FO1303" s="241"/>
      <c r="FP1303" s="241"/>
      <c r="FQ1303" s="241"/>
      <c r="FR1303" s="241"/>
      <c r="FS1303" s="241"/>
      <c r="FT1303" s="241"/>
      <c r="FU1303" s="241"/>
      <c r="FV1303" s="241"/>
      <c r="FW1303" s="241"/>
      <c r="FX1303" s="241"/>
      <c r="FY1303" s="241"/>
      <c r="FZ1303" s="241"/>
      <c r="GA1303" s="241"/>
      <c r="GB1303" s="241"/>
      <c r="GC1303" s="241"/>
      <c r="GD1303" s="241"/>
      <c r="GE1303" s="241"/>
      <c r="GF1303" s="241"/>
      <c r="GG1303" s="241"/>
      <c r="GH1303" s="241"/>
      <c r="GI1303" s="241"/>
      <c r="GJ1303" s="241"/>
      <c r="GK1303" s="241"/>
      <c r="GL1303" s="241"/>
      <c r="GM1303" s="241"/>
      <c r="GN1303" s="241"/>
      <c r="GO1303" s="241"/>
      <c r="GP1303" s="241"/>
      <c r="GQ1303" s="241"/>
      <c r="GR1303" s="241"/>
      <c r="GS1303" s="241"/>
      <c r="GT1303" s="241"/>
      <c r="GU1303" s="241"/>
      <c r="GV1303" s="241"/>
      <c r="GW1303" s="241"/>
      <c r="GX1303" s="241"/>
      <c r="GY1303" s="241"/>
      <c r="GZ1303" s="241"/>
      <c r="HA1303" s="241"/>
      <c r="HB1303" s="241"/>
      <c r="HC1303" s="241"/>
      <c r="HD1303" s="241"/>
      <c r="HE1303" s="241"/>
      <c r="HF1303" s="241"/>
      <c r="HG1303" s="241"/>
      <c r="HH1303" s="241"/>
      <c r="HI1303" s="241"/>
      <c r="HJ1303" s="241"/>
      <c r="HK1303" s="241"/>
      <c r="HL1303" s="241"/>
      <c r="HM1303" s="241"/>
      <c r="HN1303" s="241"/>
      <c r="HO1303" s="241"/>
    </row>
    <row r="1304" spans="1:223" s="250" customFormat="1" ht="27.6" customHeight="1" x14ac:dyDescent="0.35">
      <c r="A1304" s="241"/>
      <c r="B1304" s="242"/>
      <c r="C1304" s="242"/>
      <c r="D1304" s="242"/>
      <c r="E1304" s="243"/>
      <c r="F1304" s="244"/>
      <c r="G1304" s="245"/>
      <c r="H1304" s="245"/>
      <c r="I1304" s="245"/>
      <c r="J1304" s="242"/>
      <c r="K1304" s="242"/>
      <c r="L1304" s="246"/>
      <c r="M1304" s="246"/>
      <c r="N1304" s="247"/>
      <c r="O1304" s="247"/>
      <c r="P1304" s="248"/>
      <c r="Q1304" s="248"/>
      <c r="R1304" s="295"/>
      <c r="S1304" s="295"/>
      <c r="T1304" s="295"/>
      <c r="V1304" s="251"/>
      <c r="W1304" s="251"/>
      <c r="X1304" s="252"/>
      <c r="Y1304" s="253"/>
      <c r="Z1304" s="254"/>
      <c r="AA1304" s="254"/>
      <c r="AB1304" s="255"/>
      <c r="AC1304" s="255"/>
      <c r="AD1304" s="241"/>
      <c r="AE1304" s="241"/>
      <c r="AF1304" s="241"/>
      <c r="AG1304" s="241"/>
      <c r="AH1304" s="241"/>
      <c r="AI1304" s="241"/>
      <c r="AJ1304" s="241"/>
      <c r="AK1304" s="241"/>
      <c r="AL1304" s="241"/>
      <c r="AM1304" s="241"/>
      <c r="AN1304" s="241"/>
      <c r="AO1304" s="241"/>
      <c r="AP1304" s="241"/>
      <c r="AQ1304" s="241"/>
      <c r="AR1304" s="241"/>
      <c r="AS1304" s="241"/>
      <c r="AT1304" s="241"/>
      <c r="AU1304" s="241"/>
      <c r="AV1304" s="241"/>
      <c r="AW1304" s="241"/>
      <c r="AX1304" s="241"/>
      <c r="AY1304" s="241"/>
      <c r="AZ1304" s="241"/>
      <c r="BA1304" s="241"/>
      <c r="BB1304" s="241"/>
      <c r="BC1304" s="241"/>
      <c r="BD1304" s="241"/>
      <c r="BE1304" s="241"/>
      <c r="BF1304" s="241"/>
      <c r="BG1304" s="241"/>
      <c r="BH1304" s="241"/>
      <c r="BI1304" s="241"/>
      <c r="BJ1304" s="241"/>
      <c r="BK1304" s="241"/>
      <c r="BL1304" s="241"/>
      <c r="BM1304" s="241"/>
      <c r="BN1304" s="241"/>
      <c r="BO1304" s="241"/>
      <c r="BP1304" s="241"/>
      <c r="BQ1304" s="241"/>
      <c r="BR1304" s="241"/>
      <c r="BS1304" s="241"/>
      <c r="BT1304" s="241"/>
      <c r="BU1304" s="241"/>
      <c r="BV1304" s="241"/>
      <c r="BW1304" s="241"/>
      <c r="BX1304" s="241"/>
      <c r="BY1304" s="241"/>
      <c r="BZ1304" s="241"/>
      <c r="CA1304" s="241"/>
      <c r="CB1304" s="241"/>
      <c r="CC1304" s="241"/>
      <c r="CD1304" s="241"/>
      <c r="CE1304" s="241"/>
      <c r="CF1304" s="241"/>
      <c r="CG1304" s="241"/>
      <c r="CH1304" s="241"/>
      <c r="CI1304" s="241"/>
      <c r="CJ1304" s="241"/>
      <c r="CK1304" s="241"/>
      <c r="CL1304" s="241"/>
      <c r="CM1304" s="241"/>
      <c r="CN1304" s="241"/>
      <c r="CO1304" s="241"/>
      <c r="CP1304" s="241"/>
      <c r="CQ1304" s="241"/>
      <c r="CR1304" s="241"/>
      <c r="CS1304" s="241"/>
      <c r="CT1304" s="241"/>
      <c r="CU1304" s="241"/>
      <c r="CV1304" s="241"/>
      <c r="CW1304" s="241"/>
      <c r="CX1304" s="241"/>
      <c r="CY1304" s="241"/>
      <c r="CZ1304" s="241"/>
      <c r="DA1304" s="241"/>
      <c r="DB1304" s="241"/>
      <c r="DC1304" s="241"/>
      <c r="DD1304" s="241"/>
      <c r="DE1304" s="241"/>
      <c r="DF1304" s="241"/>
      <c r="DG1304" s="241"/>
      <c r="DH1304" s="241"/>
      <c r="DI1304" s="241"/>
      <c r="DJ1304" s="241"/>
      <c r="DK1304" s="241"/>
      <c r="DL1304" s="241"/>
      <c r="DM1304" s="241"/>
      <c r="DN1304" s="241"/>
      <c r="DO1304" s="241"/>
      <c r="DP1304" s="241"/>
      <c r="DQ1304" s="241"/>
      <c r="DR1304" s="241"/>
      <c r="DS1304" s="241"/>
      <c r="DT1304" s="241"/>
      <c r="DU1304" s="241"/>
      <c r="DV1304" s="241"/>
      <c r="DW1304" s="241"/>
      <c r="DX1304" s="241"/>
      <c r="DY1304" s="241"/>
      <c r="DZ1304" s="241"/>
      <c r="EA1304" s="241"/>
      <c r="EB1304" s="241"/>
      <c r="EC1304" s="241"/>
      <c r="ED1304" s="241"/>
      <c r="EE1304" s="241"/>
      <c r="EF1304" s="241"/>
      <c r="EG1304" s="241"/>
      <c r="EH1304" s="241"/>
      <c r="EI1304" s="241"/>
      <c r="EJ1304" s="241"/>
      <c r="EK1304" s="241"/>
      <c r="EL1304" s="241"/>
      <c r="EM1304" s="241"/>
      <c r="EN1304" s="241"/>
      <c r="EO1304" s="241"/>
      <c r="EP1304" s="241"/>
      <c r="EQ1304" s="241"/>
      <c r="ER1304" s="241"/>
      <c r="ES1304" s="241"/>
      <c r="ET1304" s="241"/>
      <c r="EU1304" s="241"/>
      <c r="EV1304" s="241"/>
      <c r="EW1304" s="241"/>
      <c r="EX1304" s="241"/>
      <c r="EY1304" s="241"/>
      <c r="EZ1304" s="241"/>
      <c r="FA1304" s="241"/>
      <c r="FB1304" s="241"/>
      <c r="FC1304" s="241"/>
      <c r="FD1304" s="241"/>
      <c r="FE1304" s="241"/>
      <c r="FF1304" s="241"/>
      <c r="FG1304" s="241"/>
      <c r="FH1304" s="241"/>
      <c r="FI1304" s="241"/>
      <c r="FJ1304" s="241"/>
      <c r="FK1304" s="241"/>
      <c r="FL1304" s="241"/>
      <c r="FM1304" s="241"/>
      <c r="FN1304" s="241"/>
      <c r="FO1304" s="241"/>
      <c r="FP1304" s="241"/>
      <c r="FQ1304" s="241"/>
      <c r="FR1304" s="241"/>
      <c r="FS1304" s="241"/>
      <c r="FT1304" s="241"/>
      <c r="FU1304" s="241"/>
      <c r="FV1304" s="241"/>
      <c r="FW1304" s="241"/>
      <c r="FX1304" s="241"/>
      <c r="FY1304" s="241"/>
      <c r="FZ1304" s="241"/>
      <c r="GA1304" s="241"/>
      <c r="GB1304" s="241"/>
      <c r="GC1304" s="241"/>
      <c r="GD1304" s="241"/>
      <c r="GE1304" s="241"/>
      <c r="GF1304" s="241"/>
      <c r="GG1304" s="241"/>
      <c r="GH1304" s="241"/>
      <c r="GI1304" s="241"/>
      <c r="GJ1304" s="241"/>
      <c r="GK1304" s="241"/>
      <c r="GL1304" s="241"/>
      <c r="GM1304" s="241"/>
      <c r="GN1304" s="241"/>
      <c r="GO1304" s="241"/>
      <c r="GP1304" s="241"/>
      <c r="GQ1304" s="241"/>
      <c r="GR1304" s="241"/>
      <c r="GS1304" s="241"/>
      <c r="GT1304" s="241"/>
      <c r="GU1304" s="241"/>
      <c r="GV1304" s="241"/>
      <c r="GW1304" s="241"/>
      <c r="GX1304" s="241"/>
      <c r="GY1304" s="241"/>
      <c r="GZ1304" s="241"/>
      <c r="HA1304" s="241"/>
      <c r="HB1304" s="241"/>
      <c r="HC1304" s="241"/>
      <c r="HD1304" s="241"/>
      <c r="HE1304" s="241"/>
      <c r="HF1304" s="241"/>
      <c r="HG1304" s="241"/>
      <c r="HH1304" s="241"/>
      <c r="HI1304" s="241"/>
      <c r="HJ1304" s="241"/>
      <c r="HK1304" s="241"/>
      <c r="HL1304" s="241"/>
      <c r="HM1304" s="241"/>
      <c r="HN1304" s="241"/>
      <c r="HO1304" s="241"/>
    </row>
    <row r="1305" spans="1:223" s="250" customFormat="1" ht="27.6" customHeight="1" x14ac:dyDescent="0.35">
      <c r="A1305" s="241"/>
      <c r="B1305" s="242"/>
      <c r="C1305" s="242"/>
      <c r="D1305" s="242"/>
      <c r="E1305" s="243"/>
      <c r="F1305" s="244"/>
      <c r="G1305" s="245"/>
      <c r="H1305" s="245"/>
      <c r="I1305" s="245"/>
      <c r="J1305" s="242"/>
      <c r="K1305" s="242"/>
      <c r="L1305" s="246"/>
      <c r="M1305" s="246"/>
      <c r="N1305" s="247"/>
      <c r="O1305" s="247"/>
      <c r="P1305" s="248"/>
      <c r="Q1305" s="248"/>
      <c r="R1305" s="295"/>
      <c r="S1305" s="295"/>
      <c r="T1305" s="295"/>
      <c r="V1305" s="251"/>
      <c r="W1305" s="251"/>
      <c r="X1305" s="252"/>
      <c r="Y1305" s="253"/>
      <c r="Z1305" s="254"/>
      <c r="AA1305" s="254"/>
      <c r="AB1305" s="255"/>
      <c r="AC1305" s="255"/>
      <c r="AD1305" s="241"/>
      <c r="AE1305" s="241"/>
      <c r="AF1305" s="241"/>
      <c r="AG1305" s="241"/>
      <c r="AH1305" s="241"/>
      <c r="AI1305" s="241"/>
      <c r="AJ1305" s="241"/>
      <c r="AK1305" s="241"/>
      <c r="AL1305" s="241"/>
      <c r="AM1305" s="241"/>
      <c r="AN1305" s="241"/>
      <c r="AO1305" s="241"/>
      <c r="AP1305" s="241"/>
      <c r="AQ1305" s="241"/>
      <c r="AR1305" s="241"/>
      <c r="AS1305" s="241"/>
      <c r="AT1305" s="241"/>
      <c r="AU1305" s="241"/>
      <c r="AV1305" s="241"/>
      <c r="AW1305" s="241"/>
      <c r="AX1305" s="241"/>
      <c r="AY1305" s="241"/>
      <c r="AZ1305" s="241"/>
      <c r="BA1305" s="241"/>
      <c r="BB1305" s="241"/>
      <c r="BC1305" s="241"/>
      <c r="BD1305" s="241"/>
      <c r="BE1305" s="241"/>
      <c r="BF1305" s="241"/>
      <c r="BG1305" s="241"/>
      <c r="BH1305" s="241"/>
      <c r="BI1305" s="241"/>
      <c r="BJ1305" s="241"/>
      <c r="BK1305" s="241"/>
      <c r="BL1305" s="241"/>
      <c r="BM1305" s="241"/>
      <c r="BN1305" s="241"/>
      <c r="BO1305" s="241"/>
      <c r="BP1305" s="241"/>
      <c r="BQ1305" s="241"/>
      <c r="BR1305" s="241"/>
      <c r="BS1305" s="241"/>
      <c r="BT1305" s="241"/>
      <c r="BU1305" s="241"/>
      <c r="BV1305" s="241"/>
      <c r="BW1305" s="241"/>
      <c r="BX1305" s="241"/>
      <c r="BY1305" s="241"/>
      <c r="BZ1305" s="241"/>
      <c r="CA1305" s="241"/>
      <c r="CB1305" s="241"/>
      <c r="CC1305" s="241"/>
      <c r="CD1305" s="241"/>
      <c r="CE1305" s="241"/>
      <c r="CF1305" s="241"/>
      <c r="CG1305" s="241"/>
      <c r="CH1305" s="241"/>
      <c r="CI1305" s="241"/>
      <c r="CJ1305" s="241"/>
      <c r="CK1305" s="241"/>
      <c r="CL1305" s="241"/>
      <c r="CM1305" s="241"/>
      <c r="CN1305" s="241"/>
      <c r="CO1305" s="241"/>
      <c r="CP1305" s="241"/>
      <c r="CQ1305" s="241"/>
      <c r="CR1305" s="241"/>
      <c r="CS1305" s="241"/>
      <c r="CT1305" s="241"/>
      <c r="CU1305" s="241"/>
      <c r="CV1305" s="241"/>
      <c r="CW1305" s="241"/>
      <c r="CX1305" s="241"/>
      <c r="CY1305" s="241"/>
      <c r="CZ1305" s="241"/>
      <c r="DA1305" s="241"/>
      <c r="DB1305" s="241"/>
      <c r="DC1305" s="241"/>
      <c r="DD1305" s="241"/>
      <c r="DE1305" s="241"/>
      <c r="DF1305" s="241"/>
      <c r="DG1305" s="241"/>
      <c r="DH1305" s="241"/>
      <c r="DI1305" s="241"/>
      <c r="DJ1305" s="241"/>
      <c r="DK1305" s="241"/>
      <c r="DL1305" s="241"/>
      <c r="DM1305" s="241"/>
      <c r="DN1305" s="241"/>
      <c r="DO1305" s="241"/>
      <c r="DP1305" s="241"/>
      <c r="DQ1305" s="241"/>
      <c r="DR1305" s="241"/>
      <c r="DS1305" s="241"/>
      <c r="DT1305" s="241"/>
      <c r="DU1305" s="241"/>
      <c r="DV1305" s="241"/>
      <c r="DW1305" s="241"/>
      <c r="DX1305" s="241"/>
      <c r="DY1305" s="241"/>
      <c r="DZ1305" s="241"/>
      <c r="EA1305" s="241"/>
      <c r="EB1305" s="241"/>
      <c r="EC1305" s="241"/>
      <c r="ED1305" s="241"/>
      <c r="EE1305" s="241"/>
      <c r="EF1305" s="241"/>
      <c r="EG1305" s="241"/>
      <c r="EH1305" s="241"/>
      <c r="EI1305" s="241"/>
      <c r="EJ1305" s="241"/>
      <c r="EK1305" s="241"/>
      <c r="EL1305" s="241"/>
      <c r="EM1305" s="241"/>
      <c r="EN1305" s="241"/>
      <c r="EO1305" s="241"/>
      <c r="EP1305" s="241"/>
      <c r="EQ1305" s="241"/>
      <c r="ER1305" s="241"/>
      <c r="ES1305" s="241"/>
      <c r="ET1305" s="241"/>
      <c r="EU1305" s="241"/>
      <c r="EV1305" s="241"/>
      <c r="EW1305" s="241"/>
      <c r="EX1305" s="241"/>
      <c r="EY1305" s="241"/>
      <c r="EZ1305" s="241"/>
      <c r="FA1305" s="241"/>
      <c r="FB1305" s="241"/>
      <c r="FC1305" s="241"/>
      <c r="FD1305" s="241"/>
      <c r="FE1305" s="241"/>
      <c r="FF1305" s="241"/>
      <c r="FG1305" s="241"/>
      <c r="FH1305" s="241"/>
      <c r="FI1305" s="241"/>
      <c r="FJ1305" s="241"/>
      <c r="FK1305" s="241"/>
      <c r="FL1305" s="241"/>
      <c r="FM1305" s="241"/>
      <c r="FN1305" s="241"/>
      <c r="FO1305" s="241"/>
      <c r="FP1305" s="241"/>
      <c r="FQ1305" s="241"/>
      <c r="FR1305" s="241"/>
      <c r="FS1305" s="241"/>
      <c r="FT1305" s="241"/>
      <c r="FU1305" s="241"/>
      <c r="FV1305" s="241"/>
      <c r="FW1305" s="241"/>
      <c r="FX1305" s="241"/>
      <c r="FY1305" s="241"/>
      <c r="FZ1305" s="241"/>
      <c r="GA1305" s="241"/>
      <c r="GB1305" s="241"/>
      <c r="GC1305" s="241"/>
      <c r="GD1305" s="241"/>
      <c r="GE1305" s="241"/>
      <c r="GF1305" s="241"/>
      <c r="GG1305" s="241"/>
      <c r="GH1305" s="241"/>
      <c r="GI1305" s="241"/>
      <c r="GJ1305" s="241"/>
      <c r="GK1305" s="241"/>
      <c r="GL1305" s="241"/>
      <c r="GM1305" s="241"/>
      <c r="GN1305" s="241"/>
      <c r="GO1305" s="241"/>
      <c r="GP1305" s="241"/>
      <c r="GQ1305" s="241"/>
      <c r="GR1305" s="241"/>
      <c r="GS1305" s="241"/>
      <c r="GT1305" s="241"/>
      <c r="GU1305" s="241"/>
      <c r="GV1305" s="241"/>
      <c r="GW1305" s="241"/>
      <c r="GX1305" s="241"/>
      <c r="GY1305" s="241"/>
      <c r="GZ1305" s="241"/>
      <c r="HA1305" s="241"/>
      <c r="HB1305" s="241"/>
      <c r="HC1305" s="241"/>
      <c r="HD1305" s="241"/>
      <c r="HE1305" s="241"/>
      <c r="HF1305" s="241"/>
      <c r="HG1305" s="241"/>
      <c r="HH1305" s="241"/>
      <c r="HI1305" s="241"/>
      <c r="HJ1305" s="241"/>
      <c r="HK1305" s="241"/>
      <c r="HL1305" s="241"/>
      <c r="HM1305" s="241"/>
      <c r="HN1305" s="241"/>
      <c r="HO1305" s="241"/>
    </row>
    <row r="1306" spans="1:223" s="250" customFormat="1" ht="27.6" customHeight="1" x14ac:dyDescent="0.35">
      <c r="A1306" s="241"/>
      <c r="B1306" s="242"/>
      <c r="C1306" s="242"/>
      <c r="D1306" s="242"/>
      <c r="E1306" s="243"/>
      <c r="F1306" s="244"/>
      <c r="G1306" s="245"/>
      <c r="H1306" s="245"/>
      <c r="I1306" s="245"/>
      <c r="J1306" s="242"/>
      <c r="K1306" s="242"/>
      <c r="L1306" s="246"/>
      <c r="M1306" s="246"/>
      <c r="N1306" s="247"/>
      <c r="O1306" s="247"/>
      <c r="P1306" s="248"/>
      <c r="Q1306" s="248"/>
      <c r="R1306" s="295"/>
      <c r="S1306" s="295"/>
      <c r="T1306" s="295"/>
      <c r="V1306" s="251"/>
      <c r="W1306" s="251"/>
      <c r="X1306" s="252"/>
      <c r="Y1306" s="253"/>
      <c r="Z1306" s="254"/>
      <c r="AA1306" s="254"/>
      <c r="AB1306" s="255"/>
      <c r="AC1306" s="255"/>
      <c r="AD1306" s="241"/>
      <c r="AE1306" s="241"/>
      <c r="AF1306" s="241"/>
      <c r="AG1306" s="241"/>
      <c r="AH1306" s="241"/>
      <c r="AI1306" s="241"/>
      <c r="AJ1306" s="241"/>
      <c r="AK1306" s="241"/>
      <c r="AL1306" s="241"/>
      <c r="AM1306" s="241"/>
      <c r="AN1306" s="241"/>
      <c r="AO1306" s="241"/>
      <c r="AP1306" s="241"/>
      <c r="AQ1306" s="241"/>
      <c r="AR1306" s="241"/>
      <c r="AS1306" s="241"/>
      <c r="AT1306" s="241"/>
      <c r="AU1306" s="241"/>
      <c r="AV1306" s="241"/>
      <c r="AW1306" s="241"/>
      <c r="AX1306" s="241"/>
      <c r="AY1306" s="241"/>
      <c r="AZ1306" s="241"/>
      <c r="BA1306" s="241"/>
      <c r="BB1306" s="241"/>
      <c r="BC1306" s="241"/>
      <c r="BD1306" s="241"/>
      <c r="BE1306" s="241"/>
      <c r="BF1306" s="241"/>
      <c r="BG1306" s="241"/>
      <c r="BH1306" s="241"/>
      <c r="BI1306" s="241"/>
      <c r="BJ1306" s="241"/>
      <c r="BK1306" s="241"/>
      <c r="BL1306" s="241"/>
      <c r="BM1306" s="241"/>
      <c r="BN1306" s="241"/>
      <c r="BO1306" s="241"/>
      <c r="BP1306" s="241"/>
      <c r="BQ1306" s="241"/>
      <c r="BR1306" s="241"/>
      <c r="BS1306" s="241"/>
      <c r="BT1306" s="241"/>
      <c r="BU1306" s="241"/>
      <c r="BV1306" s="241"/>
      <c r="BW1306" s="241"/>
      <c r="BX1306" s="241"/>
      <c r="BY1306" s="241"/>
      <c r="BZ1306" s="241"/>
      <c r="CA1306" s="241"/>
      <c r="CB1306" s="241"/>
      <c r="CC1306" s="241"/>
      <c r="CD1306" s="241"/>
      <c r="CE1306" s="241"/>
      <c r="CF1306" s="241"/>
      <c r="CG1306" s="241"/>
      <c r="CH1306" s="241"/>
      <c r="CI1306" s="241"/>
      <c r="CJ1306" s="241"/>
      <c r="CK1306" s="241"/>
      <c r="CL1306" s="241"/>
      <c r="CM1306" s="241"/>
      <c r="CN1306" s="241"/>
      <c r="CO1306" s="241"/>
      <c r="CP1306" s="241"/>
      <c r="CQ1306" s="241"/>
      <c r="CR1306" s="241"/>
      <c r="CS1306" s="241"/>
      <c r="CT1306" s="241"/>
      <c r="CU1306" s="241"/>
      <c r="CV1306" s="241"/>
      <c r="CW1306" s="241"/>
      <c r="CX1306" s="241"/>
      <c r="CY1306" s="241"/>
      <c r="CZ1306" s="241"/>
      <c r="DA1306" s="241"/>
      <c r="DB1306" s="241"/>
      <c r="DC1306" s="241"/>
      <c r="DD1306" s="241"/>
      <c r="DE1306" s="241"/>
      <c r="DF1306" s="241"/>
      <c r="DG1306" s="241"/>
      <c r="DH1306" s="241"/>
      <c r="DI1306" s="241"/>
      <c r="DJ1306" s="241"/>
      <c r="DK1306" s="241"/>
      <c r="DL1306" s="241"/>
      <c r="DM1306" s="241"/>
      <c r="DN1306" s="241"/>
      <c r="DO1306" s="241"/>
      <c r="DP1306" s="241"/>
      <c r="DQ1306" s="241"/>
      <c r="DR1306" s="241"/>
      <c r="DS1306" s="241"/>
      <c r="DT1306" s="241"/>
      <c r="DU1306" s="241"/>
      <c r="DV1306" s="241"/>
      <c r="DW1306" s="241"/>
      <c r="DX1306" s="241"/>
      <c r="DY1306" s="241"/>
      <c r="DZ1306" s="241"/>
      <c r="EA1306" s="241"/>
      <c r="EB1306" s="241"/>
      <c r="EC1306" s="241"/>
      <c r="ED1306" s="241"/>
      <c r="EE1306" s="241"/>
      <c r="EF1306" s="241"/>
      <c r="EG1306" s="241"/>
      <c r="EH1306" s="241"/>
      <c r="EI1306" s="241"/>
      <c r="EJ1306" s="241"/>
      <c r="EK1306" s="241"/>
      <c r="EL1306" s="241"/>
      <c r="EM1306" s="241"/>
      <c r="EN1306" s="241"/>
      <c r="EO1306" s="241"/>
      <c r="EP1306" s="241"/>
      <c r="EQ1306" s="241"/>
      <c r="ER1306" s="241"/>
      <c r="ES1306" s="241"/>
      <c r="ET1306" s="241"/>
      <c r="EU1306" s="241"/>
      <c r="EV1306" s="241"/>
      <c r="EW1306" s="241"/>
      <c r="EX1306" s="241"/>
      <c r="EY1306" s="241"/>
      <c r="EZ1306" s="241"/>
      <c r="FA1306" s="241"/>
      <c r="FB1306" s="241"/>
      <c r="FC1306" s="241"/>
      <c r="FD1306" s="241"/>
      <c r="FE1306" s="241"/>
      <c r="FF1306" s="241"/>
      <c r="FG1306" s="241"/>
      <c r="FH1306" s="241"/>
      <c r="FI1306" s="241"/>
      <c r="FJ1306" s="241"/>
      <c r="FK1306" s="241"/>
      <c r="FL1306" s="241"/>
      <c r="FM1306" s="241"/>
      <c r="FN1306" s="241"/>
      <c r="FO1306" s="241"/>
      <c r="FP1306" s="241"/>
      <c r="FQ1306" s="241"/>
      <c r="FR1306" s="241"/>
      <c r="FS1306" s="241"/>
      <c r="FT1306" s="241"/>
      <c r="FU1306" s="241"/>
      <c r="FV1306" s="241"/>
      <c r="FW1306" s="241"/>
      <c r="FX1306" s="241"/>
      <c r="FY1306" s="241"/>
      <c r="FZ1306" s="241"/>
      <c r="GA1306" s="241"/>
      <c r="GB1306" s="241"/>
      <c r="GC1306" s="241"/>
      <c r="GD1306" s="241"/>
      <c r="GE1306" s="241"/>
      <c r="GF1306" s="241"/>
      <c r="GG1306" s="241"/>
      <c r="GH1306" s="241"/>
      <c r="GI1306" s="241"/>
      <c r="GJ1306" s="241"/>
      <c r="GK1306" s="241"/>
      <c r="GL1306" s="241"/>
      <c r="GM1306" s="241"/>
      <c r="GN1306" s="241"/>
      <c r="GO1306" s="241"/>
      <c r="GP1306" s="241"/>
      <c r="GQ1306" s="241"/>
      <c r="GR1306" s="241"/>
      <c r="GS1306" s="241"/>
      <c r="GT1306" s="241"/>
      <c r="GU1306" s="241"/>
      <c r="GV1306" s="241"/>
      <c r="GW1306" s="241"/>
      <c r="GX1306" s="241"/>
      <c r="GY1306" s="241"/>
      <c r="GZ1306" s="241"/>
      <c r="HA1306" s="241"/>
      <c r="HB1306" s="241"/>
      <c r="HC1306" s="241"/>
      <c r="HD1306" s="241"/>
      <c r="HE1306" s="241"/>
      <c r="HF1306" s="241"/>
      <c r="HG1306" s="241"/>
      <c r="HH1306" s="241"/>
      <c r="HI1306" s="241"/>
      <c r="HJ1306" s="241"/>
      <c r="HK1306" s="241"/>
      <c r="HL1306" s="241"/>
      <c r="HM1306" s="241"/>
      <c r="HN1306" s="241"/>
      <c r="HO1306" s="241"/>
    </row>
    <row r="1307" spans="1:223" s="250" customFormat="1" ht="27.6" customHeight="1" x14ac:dyDescent="0.35">
      <c r="A1307" s="241"/>
      <c r="B1307" s="242"/>
      <c r="C1307" s="242"/>
      <c r="D1307" s="242"/>
      <c r="E1307" s="243"/>
      <c r="F1307" s="244"/>
      <c r="G1307" s="245"/>
      <c r="H1307" s="245"/>
      <c r="I1307" s="245"/>
      <c r="J1307" s="242"/>
      <c r="K1307" s="242"/>
      <c r="L1307" s="246"/>
      <c r="M1307" s="246"/>
      <c r="N1307" s="247"/>
      <c r="O1307" s="247"/>
      <c r="P1307" s="248"/>
      <c r="Q1307" s="248"/>
      <c r="R1307" s="295"/>
      <c r="S1307" s="295"/>
      <c r="T1307" s="295"/>
      <c r="V1307" s="251"/>
      <c r="W1307" s="251"/>
      <c r="X1307" s="252"/>
      <c r="Y1307" s="253"/>
      <c r="Z1307" s="254"/>
      <c r="AA1307" s="254"/>
      <c r="AB1307" s="255"/>
      <c r="AC1307" s="255"/>
      <c r="AD1307" s="241"/>
      <c r="AE1307" s="241"/>
      <c r="AF1307" s="241"/>
      <c r="AG1307" s="241"/>
      <c r="AH1307" s="241"/>
      <c r="AI1307" s="241"/>
      <c r="AJ1307" s="241"/>
      <c r="AK1307" s="241"/>
      <c r="AL1307" s="241"/>
      <c r="AM1307" s="241"/>
      <c r="AN1307" s="241"/>
      <c r="AO1307" s="241"/>
      <c r="AP1307" s="241"/>
      <c r="AQ1307" s="241"/>
      <c r="AR1307" s="241"/>
      <c r="AS1307" s="241"/>
      <c r="AT1307" s="241"/>
      <c r="AU1307" s="241"/>
      <c r="AV1307" s="241"/>
      <c r="AW1307" s="241"/>
      <c r="AX1307" s="241"/>
      <c r="AY1307" s="241"/>
      <c r="AZ1307" s="241"/>
      <c r="BA1307" s="241"/>
      <c r="BB1307" s="241"/>
      <c r="BC1307" s="241"/>
      <c r="BD1307" s="241"/>
      <c r="BE1307" s="241"/>
      <c r="BF1307" s="241"/>
      <c r="BG1307" s="241"/>
      <c r="BH1307" s="241"/>
      <c r="BI1307" s="241"/>
      <c r="BJ1307" s="241"/>
      <c r="BK1307" s="241"/>
      <c r="BL1307" s="241"/>
      <c r="BM1307" s="241"/>
      <c r="BN1307" s="241"/>
      <c r="BO1307" s="241"/>
      <c r="BP1307" s="241"/>
      <c r="BQ1307" s="241"/>
      <c r="BR1307" s="241"/>
      <c r="BS1307" s="241"/>
      <c r="BT1307" s="241"/>
      <c r="BU1307" s="241"/>
      <c r="BV1307" s="241"/>
      <c r="BW1307" s="241"/>
      <c r="BX1307" s="241"/>
      <c r="BY1307" s="241"/>
      <c r="BZ1307" s="241"/>
      <c r="CA1307" s="241"/>
      <c r="CB1307" s="241"/>
      <c r="CC1307" s="241"/>
      <c r="CD1307" s="241"/>
      <c r="CE1307" s="241"/>
      <c r="CF1307" s="241"/>
      <c r="CG1307" s="241"/>
      <c r="CH1307" s="241"/>
      <c r="CI1307" s="241"/>
      <c r="CJ1307" s="241"/>
      <c r="CK1307" s="241"/>
      <c r="CL1307" s="241"/>
      <c r="CM1307" s="241"/>
      <c r="CN1307" s="241"/>
      <c r="CO1307" s="241"/>
      <c r="CP1307" s="241"/>
      <c r="CQ1307" s="241"/>
      <c r="CR1307" s="241"/>
      <c r="CS1307" s="241"/>
      <c r="CT1307" s="241"/>
      <c r="CU1307" s="241"/>
      <c r="CV1307" s="241"/>
      <c r="CW1307" s="241"/>
      <c r="CX1307" s="241"/>
      <c r="CY1307" s="241"/>
      <c r="CZ1307" s="241"/>
      <c r="DA1307" s="241"/>
      <c r="DB1307" s="241"/>
      <c r="DC1307" s="241"/>
      <c r="DD1307" s="241"/>
      <c r="DE1307" s="241"/>
      <c r="DF1307" s="241"/>
      <c r="DG1307" s="241"/>
      <c r="DH1307" s="241"/>
      <c r="DI1307" s="241"/>
      <c r="DJ1307" s="241"/>
      <c r="DK1307" s="241"/>
      <c r="DL1307" s="241"/>
      <c r="DM1307" s="241"/>
      <c r="DN1307" s="241"/>
      <c r="DO1307" s="241"/>
      <c r="DP1307" s="241"/>
      <c r="DQ1307" s="241"/>
      <c r="DR1307" s="241"/>
      <c r="DS1307" s="241"/>
      <c r="DT1307" s="241"/>
      <c r="DU1307" s="241"/>
      <c r="DV1307" s="241"/>
      <c r="DW1307" s="241"/>
      <c r="DX1307" s="241"/>
      <c r="DY1307" s="241"/>
      <c r="DZ1307" s="241"/>
      <c r="EA1307" s="241"/>
      <c r="EB1307" s="241"/>
      <c r="EC1307" s="241"/>
      <c r="ED1307" s="241"/>
      <c r="EE1307" s="241"/>
      <c r="EF1307" s="241"/>
      <c r="EG1307" s="241"/>
      <c r="EH1307" s="241"/>
      <c r="EI1307" s="241"/>
      <c r="EJ1307" s="241"/>
      <c r="EK1307" s="241"/>
      <c r="EL1307" s="241"/>
      <c r="EM1307" s="241"/>
      <c r="EN1307" s="241"/>
      <c r="EO1307" s="241"/>
      <c r="EP1307" s="241"/>
      <c r="EQ1307" s="241"/>
      <c r="ER1307" s="241"/>
      <c r="ES1307" s="241"/>
      <c r="ET1307" s="241"/>
      <c r="EU1307" s="241"/>
      <c r="EV1307" s="241"/>
      <c r="EW1307" s="241"/>
      <c r="EX1307" s="241"/>
      <c r="EY1307" s="241"/>
      <c r="EZ1307" s="241"/>
      <c r="FA1307" s="241"/>
      <c r="FB1307" s="241"/>
      <c r="FC1307" s="241"/>
      <c r="FD1307" s="241"/>
      <c r="FE1307" s="241"/>
      <c r="FF1307" s="241"/>
      <c r="FG1307" s="241"/>
      <c r="FH1307" s="241"/>
      <c r="FI1307" s="241"/>
      <c r="FJ1307" s="241"/>
      <c r="FK1307" s="241"/>
      <c r="FL1307" s="241"/>
      <c r="FM1307" s="241"/>
      <c r="FN1307" s="241"/>
      <c r="FO1307" s="241"/>
      <c r="FP1307" s="241"/>
      <c r="FQ1307" s="241"/>
      <c r="FR1307" s="241"/>
      <c r="FS1307" s="241"/>
      <c r="FT1307" s="241"/>
      <c r="FU1307" s="241"/>
      <c r="FV1307" s="241"/>
      <c r="FW1307" s="241"/>
      <c r="FX1307" s="241"/>
      <c r="FY1307" s="241"/>
      <c r="FZ1307" s="241"/>
      <c r="GA1307" s="241"/>
      <c r="GB1307" s="241"/>
      <c r="GC1307" s="241"/>
      <c r="GD1307" s="241"/>
      <c r="GE1307" s="241"/>
      <c r="GF1307" s="241"/>
      <c r="GG1307" s="241"/>
      <c r="GH1307" s="241"/>
      <c r="GI1307" s="241"/>
      <c r="GJ1307" s="241"/>
      <c r="GK1307" s="241"/>
      <c r="GL1307" s="241"/>
      <c r="GM1307" s="241"/>
      <c r="GN1307" s="241"/>
      <c r="GO1307" s="241"/>
      <c r="GP1307" s="241"/>
      <c r="GQ1307" s="241"/>
      <c r="GR1307" s="241"/>
      <c r="GS1307" s="241"/>
      <c r="GT1307" s="241"/>
      <c r="GU1307" s="241"/>
      <c r="GV1307" s="241"/>
      <c r="GW1307" s="241"/>
      <c r="GX1307" s="241"/>
      <c r="GY1307" s="241"/>
      <c r="GZ1307" s="241"/>
      <c r="HA1307" s="241"/>
      <c r="HB1307" s="241"/>
      <c r="HC1307" s="241"/>
      <c r="HD1307" s="241"/>
      <c r="HE1307" s="241"/>
      <c r="HF1307" s="241"/>
      <c r="HG1307" s="241"/>
      <c r="HH1307" s="241"/>
      <c r="HI1307" s="241"/>
      <c r="HJ1307" s="241"/>
      <c r="HK1307" s="241"/>
      <c r="HL1307" s="241"/>
      <c r="HM1307" s="241"/>
      <c r="HN1307" s="241"/>
      <c r="HO1307" s="241"/>
    </row>
    <row r="1308" spans="1:223" s="250" customFormat="1" ht="27.6" customHeight="1" x14ac:dyDescent="0.35">
      <c r="A1308" s="241"/>
      <c r="B1308" s="242"/>
      <c r="C1308" s="242"/>
      <c r="D1308" s="242"/>
      <c r="E1308" s="243"/>
      <c r="F1308" s="244"/>
      <c r="G1308" s="245"/>
      <c r="H1308" s="245"/>
      <c r="I1308" s="245"/>
      <c r="J1308" s="242"/>
      <c r="K1308" s="242"/>
      <c r="L1308" s="246"/>
      <c r="M1308" s="246"/>
      <c r="N1308" s="247"/>
      <c r="O1308" s="247"/>
      <c r="P1308" s="248"/>
      <c r="Q1308" s="248"/>
      <c r="R1308" s="295"/>
      <c r="S1308" s="295"/>
      <c r="T1308" s="295"/>
      <c r="V1308" s="251"/>
      <c r="W1308" s="251"/>
      <c r="X1308" s="252"/>
      <c r="Y1308" s="253"/>
      <c r="Z1308" s="254"/>
      <c r="AA1308" s="254"/>
      <c r="AB1308" s="255"/>
      <c r="AC1308" s="255"/>
      <c r="AD1308" s="241"/>
      <c r="AE1308" s="241"/>
      <c r="AF1308" s="241"/>
      <c r="AG1308" s="241"/>
      <c r="AH1308" s="241"/>
      <c r="AI1308" s="241"/>
      <c r="AJ1308" s="241"/>
      <c r="AK1308" s="241"/>
      <c r="AL1308" s="241"/>
      <c r="AM1308" s="241"/>
      <c r="AN1308" s="241"/>
      <c r="AO1308" s="241"/>
      <c r="AP1308" s="241"/>
      <c r="AQ1308" s="241"/>
      <c r="AR1308" s="241"/>
      <c r="AS1308" s="241"/>
      <c r="AT1308" s="241"/>
      <c r="AU1308" s="241"/>
      <c r="AV1308" s="241"/>
      <c r="AW1308" s="241"/>
      <c r="AX1308" s="241"/>
      <c r="AY1308" s="241"/>
      <c r="AZ1308" s="241"/>
      <c r="BA1308" s="241"/>
      <c r="BB1308" s="241"/>
      <c r="BC1308" s="241"/>
      <c r="BD1308" s="241"/>
      <c r="BE1308" s="241"/>
      <c r="BF1308" s="241"/>
      <c r="BG1308" s="241"/>
      <c r="BH1308" s="241"/>
      <c r="BI1308" s="241"/>
      <c r="BJ1308" s="241"/>
      <c r="BK1308" s="241"/>
      <c r="BL1308" s="241"/>
      <c r="BM1308" s="241"/>
      <c r="BN1308" s="241"/>
      <c r="BO1308" s="241"/>
      <c r="BP1308" s="241"/>
      <c r="BQ1308" s="241"/>
      <c r="BR1308" s="241"/>
      <c r="BS1308" s="241"/>
      <c r="BT1308" s="241"/>
      <c r="BU1308" s="241"/>
      <c r="BV1308" s="241"/>
      <c r="BW1308" s="241"/>
      <c r="BX1308" s="241"/>
      <c r="BY1308" s="241"/>
      <c r="BZ1308" s="241"/>
      <c r="CA1308" s="241"/>
      <c r="CB1308" s="241"/>
      <c r="CC1308" s="241"/>
      <c r="CD1308" s="241"/>
      <c r="CE1308" s="241"/>
      <c r="CF1308" s="241"/>
      <c r="CG1308" s="241"/>
      <c r="CH1308" s="241"/>
      <c r="CI1308" s="241"/>
      <c r="CJ1308" s="241"/>
      <c r="CK1308" s="241"/>
      <c r="CL1308" s="241"/>
      <c r="CM1308" s="241"/>
      <c r="CN1308" s="241"/>
      <c r="CO1308" s="241"/>
      <c r="CP1308" s="241"/>
      <c r="CQ1308" s="241"/>
      <c r="CR1308" s="241"/>
      <c r="CS1308" s="241"/>
      <c r="CT1308" s="241"/>
      <c r="CU1308" s="241"/>
      <c r="CV1308" s="241"/>
      <c r="CW1308" s="241"/>
      <c r="CX1308" s="241"/>
      <c r="CY1308" s="241"/>
      <c r="CZ1308" s="241"/>
      <c r="DA1308" s="241"/>
      <c r="DB1308" s="241"/>
      <c r="DC1308" s="241"/>
      <c r="DD1308" s="241"/>
      <c r="DE1308" s="241"/>
      <c r="DF1308" s="241"/>
      <c r="DG1308" s="241"/>
      <c r="DH1308" s="241"/>
      <c r="DI1308" s="241"/>
      <c r="DJ1308" s="241"/>
      <c r="DK1308" s="241"/>
      <c r="DL1308" s="241"/>
      <c r="DM1308" s="241"/>
      <c r="DN1308" s="241"/>
      <c r="DO1308" s="241"/>
      <c r="DP1308" s="241"/>
      <c r="DQ1308" s="241"/>
      <c r="DR1308" s="241"/>
      <c r="DS1308" s="241"/>
      <c r="DT1308" s="241"/>
      <c r="DU1308" s="241"/>
      <c r="DV1308" s="241"/>
      <c r="DW1308" s="241"/>
      <c r="DX1308" s="241"/>
      <c r="DY1308" s="241"/>
      <c r="DZ1308" s="241"/>
      <c r="EA1308" s="241"/>
      <c r="EB1308" s="241"/>
      <c r="EC1308" s="241"/>
      <c r="ED1308" s="241"/>
      <c r="EE1308" s="241"/>
      <c r="EF1308" s="241"/>
      <c r="EG1308" s="241"/>
      <c r="EH1308" s="241"/>
      <c r="EI1308" s="241"/>
      <c r="EJ1308" s="241"/>
      <c r="EK1308" s="241"/>
      <c r="EL1308" s="241"/>
      <c r="EM1308" s="241"/>
      <c r="EN1308" s="241"/>
      <c r="EO1308" s="241"/>
      <c r="EP1308" s="241"/>
      <c r="EQ1308" s="241"/>
      <c r="ER1308" s="241"/>
      <c r="ES1308" s="241"/>
      <c r="ET1308" s="241"/>
      <c r="EU1308" s="241"/>
      <c r="EV1308" s="241"/>
      <c r="EW1308" s="241"/>
      <c r="EX1308" s="241"/>
      <c r="EY1308" s="241"/>
      <c r="EZ1308" s="241"/>
      <c r="FA1308" s="241"/>
      <c r="FB1308" s="241"/>
      <c r="FC1308" s="241"/>
      <c r="FD1308" s="241"/>
      <c r="FE1308" s="241"/>
      <c r="FF1308" s="241"/>
      <c r="FG1308" s="241"/>
      <c r="FH1308" s="241"/>
      <c r="FI1308" s="241"/>
      <c r="FJ1308" s="241"/>
      <c r="FK1308" s="241"/>
      <c r="FL1308" s="241"/>
      <c r="FM1308" s="241"/>
      <c r="FN1308" s="241"/>
      <c r="FO1308" s="241"/>
      <c r="FP1308" s="241"/>
      <c r="FQ1308" s="241"/>
      <c r="FR1308" s="241"/>
      <c r="FS1308" s="241"/>
      <c r="FT1308" s="241"/>
      <c r="FU1308" s="241"/>
      <c r="FV1308" s="241"/>
      <c r="FW1308" s="241"/>
      <c r="FX1308" s="241"/>
      <c r="FY1308" s="241"/>
      <c r="FZ1308" s="241"/>
      <c r="GA1308" s="241"/>
      <c r="GB1308" s="241"/>
      <c r="GC1308" s="241"/>
      <c r="GD1308" s="241"/>
      <c r="GE1308" s="241"/>
      <c r="GF1308" s="241"/>
      <c r="GG1308" s="241"/>
      <c r="GH1308" s="241"/>
      <c r="GI1308" s="241"/>
      <c r="GJ1308" s="241"/>
      <c r="GK1308" s="241"/>
      <c r="GL1308" s="241"/>
      <c r="GM1308" s="241"/>
      <c r="GN1308" s="241"/>
      <c r="GO1308" s="241"/>
      <c r="GP1308" s="241"/>
      <c r="GQ1308" s="241"/>
      <c r="GR1308" s="241"/>
      <c r="GS1308" s="241"/>
      <c r="GT1308" s="241"/>
      <c r="GU1308" s="241"/>
      <c r="GV1308" s="241"/>
      <c r="GW1308" s="241"/>
      <c r="GX1308" s="241"/>
      <c r="GY1308" s="241"/>
      <c r="GZ1308" s="241"/>
      <c r="HA1308" s="241"/>
      <c r="HB1308" s="241"/>
      <c r="HC1308" s="241"/>
      <c r="HD1308" s="241"/>
      <c r="HE1308" s="241"/>
      <c r="HF1308" s="241"/>
      <c r="HG1308" s="241"/>
      <c r="HH1308" s="241"/>
      <c r="HI1308" s="241"/>
      <c r="HJ1308" s="241"/>
      <c r="HK1308" s="241"/>
      <c r="HL1308" s="241"/>
      <c r="HM1308" s="241"/>
      <c r="HN1308" s="241"/>
      <c r="HO1308" s="241"/>
    </row>
    <row r="1309" spans="1:223" s="250" customFormat="1" ht="27.6" customHeight="1" x14ac:dyDescent="0.35">
      <c r="A1309" s="241"/>
      <c r="B1309" s="242"/>
      <c r="C1309" s="242"/>
      <c r="D1309" s="242"/>
      <c r="E1309" s="243"/>
      <c r="F1309" s="244"/>
      <c r="G1309" s="245"/>
      <c r="H1309" s="245"/>
      <c r="I1309" s="245"/>
      <c r="J1309" s="242"/>
      <c r="K1309" s="242"/>
      <c r="L1309" s="246"/>
      <c r="M1309" s="246"/>
      <c r="N1309" s="247"/>
      <c r="O1309" s="247"/>
      <c r="P1309" s="248"/>
      <c r="Q1309" s="248"/>
      <c r="R1309" s="295"/>
      <c r="S1309" s="295"/>
      <c r="T1309" s="295"/>
      <c r="V1309" s="251"/>
      <c r="W1309" s="251"/>
      <c r="X1309" s="252"/>
      <c r="Y1309" s="253"/>
      <c r="Z1309" s="254"/>
      <c r="AA1309" s="254"/>
      <c r="AB1309" s="255"/>
      <c r="AC1309" s="255"/>
      <c r="AD1309" s="241"/>
      <c r="AE1309" s="241"/>
      <c r="AF1309" s="241"/>
      <c r="AG1309" s="241"/>
      <c r="AH1309" s="241"/>
      <c r="AI1309" s="241"/>
      <c r="AJ1309" s="241"/>
      <c r="AK1309" s="241"/>
      <c r="AL1309" s="241"/>
      <c r="AM1309" s="241"/>
      <c r="AN1309" s="241"/>
      <c r="AO1309" s="241"/>
      <c r="AP1309" s="241"/>
      <c r="AQ1309" s="241"/>
      <c r="AR1309" s="241"/>
      <c r="AS1309" s="241"/>
      <c r="AT1309" s="241"/>
      <c r="AU1309" s="241"/>
      <c r="AV1309" s="241"/>
      <c r="AW1309" s="241"/>
      <c r="AX1309" s="241"/>
      <c r="AY1309" s="241"/>
      <c r="AZ1309" s="241"/>
      <c r="BA1309" s="241"/>
      <c r="BB1309" s="241"/>
      <c r="BC1309" s="241"/>
      <c r="BD1309" s="241"/>
      <c r="BE1309" s="241"/>
      <c r="BF1309" s="241"/>
      <c r="BG1309" s="241"/>
      <c r="BH1309" s="241"/>
      <c r="BI1309" s="241"/>
      <c r="BJ1309" s="241"/>
      <c r="BK1309" s="241"/>
      <c r="BL1309" s="241"/>
      <c r="BM1309" s="241"/>
      <c r="BN1309" s="241"/>
      <c r="BO1309" s="241"/>
      <c r="BP1309" s="241"/>
      <c r="BQ1309" s="241"/>
      <c r="BR1309" s="241"/>
      <c r="BS1309" s="241"/>
      <c r="BT1309" s="241"/>
      <c r="BU1309" s="241"/>
      <c r="BV1309" s="241"/>
      <c r="BW1309" s="241"/>
      <c r="BX1309" s="241"/>
      <c r="BY1309" s="241"/>
      <c r="BZ1309" s="241"/>
      <c r="CA1309" s="241"/>
      <c r="CB1309" s="241"/>
      <c r="CC1309" s="241"/>
      <c r="CD1309" s="241"/>
      <c r="CE1309" s="241"/>
      <c r="CF1309" s="241"/>
      <c r="CG1309" s="241"/>
      <c r="CH1309" s="241"/>
      <c r="CI1309" s="241"/>
      <c r="CJ1309" s="241"/>
      <c r="CK1309" s="241"/>
      <c r="CL1309" s="241"/>
      <c r="CM1309" s="241"/>
      <c r="CN1309" s="241"/>
      <c r="CO1309" s="241"/>
      <c r="CP1309" s="241"/>
      <c r="CQ1309" s="241"/>
      <c r="CR1309" s="241"/>
      <c r="CS1309" s="241"/>
      <c r="CT1309" s="241"/>
      <c r="CU1309" s="241"/>
      <c r="CV1309" s="241"/>
      <c r="CW1309" s="241"/>
      <c r="CX1309" s="241"/>
      <c r="CY1309" s="241"/>
      <c r="CZ1309" s="241"/>
      <c r="DA1309" s="241"/>
      <c r="DB1309" s="241"/>
      <c r="DC1309" s="241"/>
      <c r="DD1309" s="241"/>
      <c r="DE1309" s="241"/>
      <c r="DF1309" s="241"/>
      <c r="DG1309" s="241"/>
      <c r="DH1309" s="241"/>
      <c r="DI1309" s="241"/>
      <c r="DJ1309" s="241"/>
      <c r="DK1309" s="241"/>
      <c r="DL1309" s="241"/>
      <c r="DM1309" s="241"/>
      <c r="DN1309" s="241"/>
      <c r="DO1309" s="241"/>
      <c r="DP1309" s="241"/>
      <c r="DQ1309" s="241"/>
      <c r="DR1309" s="241"/>
      <c r="DS1309" s="241"/>
      <c r="DT1309" s="241"/>
      <c r="DU1309" s="241"/>
      <c r="DV1309" s="241"/>
      <c r="DW1309" s="241"/>
      <c r="DX1309" s="241"/>
      <c r="DY1309" s="241"/>
      <c r="DZ1309" s="241"/>
      <c r="EA1309" s="241"/>
      <c r="EB1309" s="241"/>
      <c r="EC1309" s="241"/>
      <c r="ED1309" s="241"/>
      <c r="EE1309" s="241"/>
      <c r="EF1309" s="241"/>
      <c r="EG1309" s="241"/>
      <c r="EH1309" s="241"/>
      <c r="EI1309" s="241"/>
      <c r="EJ1309" s="241"/>
      <c r="EK1309" s="241"/>
      <c r="EL1309" s="241"/>
      <c r="EM1309" s="241"/>
      <c r="EN1309" s="241"/>
      <c r="EO1309" s="241"/>
      <c r="EP1309" s="241"/>
      <c r="EQ1309" s="241"/>
      <c r="ER1309" s="241"/>
      <c r="ES1309" s="241"/>
      <c r="ET1309" s="241"/>
      <c r="EU1309" s="241"/>
      <c r="EV1309" s="241"/>
      <c r="EW1309" s="241"/>
      <c r="EX1309" s="241"/>
      <c r="EY1309" s="241"/>
      <c r="EZ1309" s="241"/>
      <c r="FA1309" s="241"/>
      <c r="FB1309" s="241"/>
      <c r="FC1309" s="241"/>
      <c r="FD1309" s="241"/>
      <c r="FE1309" s="241"/>
      <c r="FF1309" s="241"/>
      <c r="FG1309" s="241"/>
      <c r="FH1309" s="241"/>
      <c r="FI1309" s="241"/>
      <c r="FJ1309" s="241"/>
      <c r="FK1309" s="241"/>
      <c r="FL1309" s="241"/>
      <c r="FM1309" s="241"/>
      <c r="FN1309" s="241"/>
      <c r="FO1309" s="241"/>
      <c r="FP1309" s="241"/>
      <c r="FQ1309" s="241"/>
      <c r="FR1309" s="241"/>
      <c r="FS1309" s="241"/>
      <c r="FT1309" s="241"/>
      <c r="FU1309" s="241"/>
      <c r="FV1309" s="241"/>
      <c r="FW1309" s="241"/>
      <c r="FX1309" s="241"/>
      <c r="FY1309" s="241"/>
      <c r="FZ1309" s="241"/>
      <c r="GA1309" s="241"/>
      <c r="GB1309" s="241"/>
      <c r="GC1309" s="241"/>
      <c r="GD1309" s="241"/>
      <c r="GE1309" s="241"/>
      <c r="GF1309" s="241"/>
      <c r="GG1309" s="241"/>
      <c r="GH1309" s="241"/>
      <c r="GI1309" s="241"/>
      <c r="GJ1309" s="241"/>
      <c r="GK1309" s="241"/>
      <c r="GL1309" s="241"/>
      <c r="GM1309" s="241"/>
      <c r="GN1309" s="241"/>
      <c r="GO1309" s="241"/>
      <c r="GP1309" s="241"/>
      <c r="GQ1309" s="241"/>
      <c r="GR1309" s="241"/>
      <c r="GS1309" s="241"/>
      <c r="GT1309" s="241"/>
      <c r="GU1309" s="241"/>
      <c r="GV1309" s="241"/>
      <c r="GW1309" s="241"/>
      <c r="GX1309" s="241"/>
      <c r="GY1309" s="241"/>
      <c r="GZ1309" s="241"/>
      <c r="HA1309" s="241"/>
      <c r="HB1309" s="241"/>
      <c r="HC1309" s="241"/>
      <c r="HD1309" s="241"/>
      <c r="HE1309" s="241"/>
      <c r="HF1309" s="241"/>
      <c r="HG1309" s="241"/>
      <c r="HH1309" s="241"/>
      <c r="HI1309" s="241"/>
      <c r="HJ1309" s="241"/>
      <c r="HK1309" s="241"/>
      <c r="HL1309" s="241"/>
      <c r="HM1309" s="241"/>
      <c r="HN1309" s="241"/>
      <c r="HO1309" s="241"/>
    </row>
    <row r="1310" spans="1:223" s="250" customFormat="1" ht="27.6" customHeight="1" x14ac:dyDescent="0.35">
      <c r="A1310" s="241"/>
      <c r="B1310" s="242"/>
      <c r="C1310" s="242"/>
      <c r="D1310" s="242"/>
      <c r="E1310" s="243"/>
      <c r="F1310" s="244"/>
      <c r="G1310" s="245"/>
      <c r="H1310" s="245"/>
      <c r="I1310" s="245"/>
      <c r="J1310" s="242"/>
      <c r="K1310" s="242"/>
      <c r="L1310" s="246"/>
      <c r="M1310" s="246"/>
      <c r="N1310" s="247"/>
      <c r="O1310" s="247"/>
      <c r="P1310" s="248"/>
      <c r="Q1310" s="248"/>
      <c r="R1310" s="295"/>
      <c r="S1310" s="295"/>
      <c r="T1310" s="295"/>
      <c r="V1310" s="251"/>
      <c r="W1310" s="251"/>
      <c r="X1310" s="252"/>
      <c r="Y1310" s="253"/>
      <c r="Z1310" s="254"/>
      <c r="AA1310" s="254"/>
      <c r="AB1310" s="255"/>
      <c r="AC1310" s="255"/>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c r="AX1310" s="241"/>
      <c r="AY1310" s="241"/>
      <c r="AZ1310" s="241"/>
      <c r="BA1310" s="241"/>
      <c r="BB1310" s="241"/>
      <c r="BC1310" s="241"/>
      <c r="BD1310" s="241"/>
      <c r="BE1310" s="241"/>
      <c r="BF1310" s="241"/>
      <c r="BG1310" s="241"/>
      <c r="BH1310" s="241"/>
      <c r="BI1310" s="241"/>
      <c r="BJ1310" s="241"/>
      <c r="BK1310" s="241"/>
      <c r="BL1310" s="241"/>
      <c r="BM1310" s="241"/>
      <c r="BN1310" s="241"/>
      <c r="BO1310" s="241"/>
      <c r="BP1310" s="241"/>
      <c r="BQ1310" s="241"/>
      <c r="BR1310" s="241"/>
      <c r="BS1310" s="241"/>
      <c r="BT1310" s="241"/>
      <c r="BU1310" s="241"/>
      <c r="BV1310" s="241"/>
      <c r="BW1310" s="241"/>
      <c r="BX1310" s="241"/>
      <c r="BY1310" s="241"/>
      <c r="BZ1310" s="241"/>
      <c r="CA1310" s="241"/>
      <c r="CB1310" s="241"/>
      <c r="CC1310" s="241"/>
      <c r="CD1310" s="241"/>
      <c r="CE1310" s="241"/>
      <c r="CF1310" s="241"/>
      <c r="CG1310" s="241"/>
      <c r="CH1310" s="241"/>
      <c r="CI1310" s="241"/>
      <c r="CJ1310" s="241"/>
      <c r="CK1310" s="241"/>
      <c r="CL1310" s="241"/>
      <c r="CM1310" s="241"/>
      <c r="CN1310" s="241"/>
      <c r="CO1310" s="241"/>
      <c r="CP1310" s="241"/>
      <c r="CQ1310" s="241"/>
      <c r="CR1310" s="241"/>
      <c r="CS1310" s="241"/>
      <c r="CT1310" s="241"/>
      <c r="CU1310" s="241"/>
      <c r="CV1310" s="241"/>
      <c r="CW1310" s="241"/>
      <c r="CX1310" s="241"/>
      <c r="CY1310" s="241"/>
      <c r="CZ1310" s="241"/>
      <c r="DA1310" s="241"/>
      <c r="DB1310" s="241"/>
      <c r="DC1310" s="241"/>
      <c r="DD1310" s="241"/>
      <c r="DE1310" s="241"/>
      <c r="DF1310" s="241"/>
      <c r="DG1310" s="241"/>
      <c r="DH1310" s="241"/>
      <c r="DI1310" s="241"/>
      <c r="DJ1310" s="241"/>
      <c r="DK1310" s="241"/>
      <c r="DL1310" s="241"/>
      <c r="DM1310" s="241"/>
      <c r="DN1310" s="241"/>
      <c r="DO1310" s="241"/>
      <c r="DP1310" s="241"/>
      <c r="DQ1310" s="241"/>
      <c r="DR1310" s="241"/>
      <c r="DS1310" s="241"/>
      <c r="DT1310" s="241"/>
      <c r="DU1310" s="241"/>
      <c r="DV1310" s="241"/>
      <c r="DW1310" s="241"/>
      <c r="DX1310" s="241"/>
      <c r="DY1310" s="241"/>
      <c r="DZ1310" s="241"/>
      <c r="EA1310" s="241"/>
      <c r="EB1310" s="241"/>
      <c r="EC1310" s="241"/>
      <c r="ED1310" s="241"/>
      <c r="EE1310" s="241"/>
      <c r="EF1310" s="241"/>
      <c r="EG1310" s="241"/>
      <c r="EH1310" s="241"/>
      <c r="EI1310" s="241"/>
      <c r="EJ1310" s="241"/>
      <c r="EK1310" s="241"/>
      <c r="EL1310" s="241"/>
      <c r="EM1310" s="241"/>
      <c r="EN1310" s="241"/>
      <c r="EO1310" s="241"/>
      <c r="EP1310" s="241"/>
      <c r="EQ1310" s="241"/>
      <c r="ER1310" s="241"/>
      <c r="ES1310" s="241"/>
      <c r="ET1310" s="241"/>
      <c r="EU1310" s="241"/>
      <c r="EV1310" s="241"/>
      <c r="EW1310" s="241"/>
      <c r="EX1310" s="241"/>
      <c r="EY1310" s="241"/>
      <c r="EZ1310" s="241"/>
      <c r="FA1310" s="241"/>
      <c r="FB1310" s="241"/>
      <c r="FC1310" s="241"/>
      <c r="FD1310" s="241"/>
      <c r="FE1310" s="241"/>
      <c r="FF1310" s="241"/>
      <c r="FG1310" s="241"/>
      <c r="FH1310" s="241"/>
      <c r="FI1310" s="241"/>
      <c r="FJ1310" s="241"/>
      <c r="FK1310" s="241"/>
      <c r="FL1310" s="241"/>
      <c r="FM1310" s="241"/>
      <c r="FN1310" s="241"/>
      <c r="FO1310" s="241"/>
      <c r="FP1310" s="241"/>
      <c r="FQ1310" s="241"/>
      <c r="FR1310" s="241"/>
      <c r="FS1310" s="241"/>
      <c r="FT1310" s="241"/>
      <c r="FU1310" s="241"/>
      <c r="FV1310" s="241"/>
      <c r="FW1310" s="241"/>
      <c r="FX1310" s="241"/>
      <c r="FY1310" s="241"/>
      <c r="FZ1310" s="241"/>
      <c r="GA1310" s="241"/>
      <c r="GB1310" s="241"/>
      <c r="GC1310" s="241"/>
      <c r="GD1310" s="241"/>
      <c r="GE1310" s="241"/>
      <c r="GF1310" s="241"/>
      <c r="GG1310" s="241"/>
      <c r="GH1310" s="241"/>
      <c r="GI1310" s="241"/>
      <c r="GJ1310" s="241"/>
      <c r="GK1310" s="241"/>
      <c r="GL1310" s="241"/>
      <c r="GM1310" s="241"/>
      <c r="GN1310" s="241"/>
      <c r="GO1310" s="241"/>
      <c r="GP1310" s="241"/>
      <c r="GQ1310" s="241"/>
      <c r="GR1310" s="241"/>
      <c r="GS1310" s="241"/>
      <c r="GT1310" s="241"/>
      <c r="GU1310" s="241"/>
      <c r="GV1310" s="241"/>
      <c r="GW1310" s="241"/>
      <c r="GX1310" s="241"/>
      <c r="GY1310" s="241"/>
      <c r="GZ1310" s="241"/>
      <c r="HA1310" s="241"/>
      <c r="HB1310" s="241"/>
      <c r="HC1310" s="241"/>
      <c r="HD1310" s="241"/>
      <c r="HE1310" s="241"/>
      <c r="HF1310" s="241"/>
      <c r="HG1310" s="241"/>
      <c r="HH1310" s="241"/>
      <c r="HI1310" s="241"/>
      <c r="HJ1310" s="241"/>
      <c r="HK1310" s="241"/>
      <c r="HL1310" s="241"/>
      <c r="HM1310" s="241"/>
      <c r="HN1310" s="241"/>
      <c r="HO1310" s="241"/>
    </row>
    <row r="1311" spans="1:223" s="250" customFormat="1" ht="27.6" customHeight="1" x14ac:dyDescent="0.35">
      <c r="A1311" s="241"/>
      <c r="B1311" s="242"/>
      <c r="C1311" s="242"/>
      <c r="D1311" s="242"/>
      <c r="E1311" s="243"/>
      <c r="F1311" s="244"/>
      <c r="G1311" s="245"/>
      <c r="H1311" s="245"/>
      <c r="I1311" s="245"/>
      <c r="J1311" s="242"/>
      <c r="K1311" s="242"/>
      <c r="L1311" s="246"/>
      <c r="M1311" s="246"/>
      <c r="N1311" s="247"/>
      <c r="O1311" s="247"/>
      <c r="P1311" s="248"/>
      <c r="Q1311" s="248"/>
      <c r="R1311" s="295"/>
      <c r="S1311" s="295"/>
      <c r="T1311" s="295"/>
      <c r="V1311" s="251"/>
      <c r="W1311" s="251"/>
      <c r="X1311" s="252"/>
      <c r="Y1311" s="253"/>
      <c r="Z1311" s="254"/>
      <c r="AA1311" s="254"/>
      <c r="AB1311" s="255"/>
      <c r="AC1311" s="255"/>
      <c r="AD1311" s="241"/>
      <c r="AE1311" s="241"/>
      <c r="AF1311" s="241"/>
      <c r="AG1311" s="241"/>
      <c r="AH1311" s="241"/>
      <c r="AI1311" s="241"/>
      <c r="AJ1311" s="241"/>
      <c r="AK1311" s="241"/>
      <c r="AL1311" s="241"/>
      <c r="AM1311" s="241"/>
      <c r="AN1311" s="241"/>
      <c r="AO1311" s="241"/>
      <c r="AP1311" s="241"/>
      <c r="AQ1311" s="241"/>
      <c r="AR1311" s="241"/>
      <c r="AS1311" s="241"/>
      <c r="AT1311" s="241"/>
      <c r="AU1311" s="241"/>
      <c r="AV1311" s="241"/>
      <c r="AW1311" s="241"/>
      <c r="AX1311" s="241"/>
      <c r="AY1311" s="241"/>
      <c r="AZ1311" s="241"/>
      <c r="BA1311" s="241"/>
      <c r="BB1311" s="241"/>
      <c r="BC1311" s="241"/>
      <c r="BD1311" s="241"/>
      <c r="BE1311" s="241"/>
      <c r="BF1311" s="241"/>
      <c r="BG1311" s="241"/>
      <c r="BH1311" s="241"/>
      <c r="BI1311" s="241"/>
      <c r="BJ1311" s="241"/>
      <c r="BK1311" s="241"/>
      <c r="BL1311" s="241"/>
      <c r="BM1311" s="241"/>
      <c r="BN1311" s="241"/>
      <c r="BO1311" s="241"/>
      <c r="BP1311" s="241"/>
      <c r="BQ1311" s="241"/>
      <c r="BR1311" s="241"/>
      <c r="BS1311" s="241"/>
      <c r="BT1311" s="241"/>
      <c r="BU1311" s="241"/>
      <c r="BV1311" s="241"/>
      <c r="BW1311" s="241"/>
      <c r="BX1311" s="241"/>
      <c r="BY1311" s="241"/>
      <c r="BZ1311" s="241"/>
      <c r="CA1311" s="241"/>
      <c r="CB1311" s="241"/>
      <c r="CC1311" s="241"/>
      <c r="CD1311" s="241"/>
      <c r="CE1311" s="241"/>
      <c r="CF1311" s="241"/>
      <c r="CG1311" s="241"/>
      <c r="CH1311" s="241"/>
      <c r="CI1311" s="241"/>
      <c r="CJ1311" s="241"/>
      <c r="CK1311" s="241"/>
      <c r="CL1311" s="241"/>
      <c r="CM1311" s="241"/>
      <c r="CN1311" s="241"/>
      <c r="CO1311" s="241"/>
      <c r="CP1311" s="241"/>
      <c r="CQ1311" s="241"/>
      <c r="CR1311" s="241"/>
      <c r="CS1311" s="241"/>
      <c r="CT1311" s="241"/>
      <c r="CU1311" s="241"/>
      <c r="CV1311" s="241"/>
      <c r="CW1311" s="241"/>
      <c r="CX1311" s="241"/>
      <c r="CY1311" s="241"/>
      <c r="CZ1311" s="241"/>
      <c r="DA1311" s="241"/>
      <c r="DB1311" s="241"/>
      <c r="DC1311" s="241"/>
      <c r="DD1311" s="241"/>
      <c r="DE1311" s="241"/>
      <c r="DF1311" s="241"/>
      <c r="DG1311" s="241"/>
      <c r="DH1311" s="241"/>
      <c r="DI1311" s="241"/>
      <c r="DJ1311" s="241"/>
      <c r="DK1311" s="241"/>
      <c r="DL1311" s="241"/>
      <c r="DM1311" s="241"/>
      <c r="DN1311" s="241"/>
      <c r="DO1311" s="241"/>
      <c r="DP1311" s="241"/>
      <c r="DQ1311" s="241"/>
      <c r="DR1311" s="241"/>
      <c r="DS1311" s="241"/>
      <c r="DT1311" s="241"/>
      <c r="DU1311" s="241"/>
      <c r="DV1311" s="241"/>
      <c r="DW1311" s="241"/>
      <c r="DX1311" s="241"/>
      <c r="DY1311" s="241"/>
      <c r="DZ1311" s="241"/>
      <c r="EA1311" s="241"/>
      <c r="EB1311" s="241"/>
      <c r="EC1311" s="241"/>
      <c r="ED1311" s="241"/>
      <c r="EE1311" s="241"/>
      <c r="EF1311" s="241"/>
      <c r="EG1311" s="241"/>
      <c r="EH1311" s="241"/>
      <c r="EI1311" s="241"/>
      <c r="EJ1311" s="241"/>
      <c r="EK1311" s="241"/>
      <c r="EL1311" s="241"/>
      <c r="EM1311" s="241"/>
      <c r="EN1311" s="241"/>
      <c r="EO1311" s="241"/>
      <c r="EP1311" s="241"/>
      <c r="EQ1311" s="241"/>
      <c r="ER1311" s="241"/>
      <c r="ES1311" s="241"/>
      <c r="ET1311" s="241"/>
      <c r="EU1311" s="241"/>
      <c r="EV1311" s="241"/>
      <c r="EW1311" s="241"/>
      <c r="EX1311" s="241"/>
      <c r="EY1311" s="241"/>
      <c r="EZ1311" s="241"/>
      <c r="FA1311" s="241"/>
      <c r="FB1311" s="241"/>
      <c r="FC1311" s="241"/>
      <c r="FD1311" s="241"/>
      <c r="FE1311" s="241"/>
      <c r="FF1311" s="241"/>
      <c r="FG1311" s="241"/>
      <c r="FH1311" s="241"/>
      <c r="FI1311" s="241"/>
      <c r="FJ1311" s="241"/>
      <c r="FK1311" s="241"/>
      <c r="FL1311" s="241"/>
      <c r="FM1311" s="241"/>
      <c r="FN1311" s="241"/>
      <c r="FO1311" s="241"/>
      <c r="FP1311" s="241"/>
      <c r="FQ1311" s="241"/>
      <c r="FR1311" s="241"/>
      <c r="FS1311" s="241"/>
      <c r="FT1311" s="241"/>
      <c r="FU1311" s="241"/>
      <c r="FV1311" s="241"/>
      <c r="FW1311" s="241"/>
      <c r="FX1311" s="241"/>
      <c r="FY1311" s="241"/>
      <c r="FZ1311" s="241"/>
      <c r="GA1311" s="241"/>
      <c r="GB1311" s="241"/>
      <c r="GC1311" s="241"/>
      <c r="GD1311" s="241"/>
      <c r="GE1311" s="241"/>
      <c r="GF1311" s="241"/>
      <c r="GG1311" s="241"/>
      <c r="GH1311" s="241"/>
      <c r="GI1311" s="241"/>
      <c r="GJ1311" s="241"/>
      <c r="GK1311" s="241"/>
      <c r="GL1311" s="241"/>
      <c r="GM1311" s="241"/>
      <c r="GN1311" s="241"/>
      <c r="GO1311" s="241"/>
      <c r="GP1311" s="241"/>
      <c r="GQ1311" s="241"/>
      <c r="GR1311" s="241"/>
      <c r="GS1311" s="241"/>
      <c r="GT1311" s="241"/>
      <c r="GU1311" s="241"/>
      <c r="GV1311" s="241"/>
      <c r="GW1311" s="241"/>
      <c r="GX1311" s="241"/>
      <c r="GY1311" s="241"/>
      <c r="GZ1311" s="241"/>
      <c r="HA1311" s="241"/>
      <c r="HB1311" s="241"/>
      <c r="HC1311" s="241"/>
      <c r="HD1311" s="241"/>
      <c r="HE1311" s="241"/>
      <c r="HF1311" s="241"/>
      <c r="HG1311" s="241"/>
      <c r="HH1311" s="241"/>
      <c r="HI1311" s="241"/>
      <c r="HJ1311" s="241"/>
      <c r="HK1311" s="241"/>
      <c r="HL1311" s="241"/>
      <c r="HM1311" s="241"/>
      <c r="HN1311" s="241"/>
      <c r="HO1311" s="241"/>
    </row>
    <row r="1312" spans="1:223" s="250" customFormat="1" ht="27.6" customHeight="1" x14ac:dyDescent="0.35">
      <c r="A1312" s="241"/>
      <c r="B1312" s="242"/>
      <c r="C1312" s="242"/>
      <c r="D1312" s="242"/>
      <c r="E1312" s="243"/>
      <c r="F1312" s="244"/>
      <c r="G1312" s="245"/>
      <c r="H1312" s="245"/>
      <c r="I1312" s="245"/>
      <c r="J1312" s="242"/>
      <c r="K1312" s="242"/>
      <c r="L1312" s="246"/>
      <c r="M1312" s="246"/>
      <c r="N1312" s="247"/>
      <c r="O1312" s="247"/>
      <c r="P1312" s="248"/>
      <c r="Q1312" s="248"/>
      <c r="R1312" s="295"/>
      <c r="S1312" s="295"/>
      <c r="T1312" s="295"/>
      <c r="V1312" s="251"/>
      <c r="W1312" s="251"/>
      <c r="X1312" s="252"/>
      <c r="Y1312" s="253"/>
      <c r="Z1312" s="254"/>
      <c r="AA1312" s="254"/>
      <c r="AB1312" s="255"/>
      <c r="AC1312" s="255"/>
      <c r="AD1312" s="241"/>
      <c r="AE1312" s="241"/>
      <c r="AF1312" s="241"/>
      <c r="AG1312" s="241"/>
      <c r="AH1312" s="241"/>
      <c r="AI1312" s="241"/>
      <c r="AJ1312" s="241"/>
      <c r="AK1312" s="241"/>
      <c r="AL1312" s="241"/>
      <c r="AM1312" s="241"/>
      <c r="AN1312" s="241"/>
      <c r="AO1312" s="241"/>
      <c r="AP1312" s="241"/>
      <c r="AQ1312" s="241"/>
      <c r="AR1312" s="241"/>
      <c r="AS1312" s="241"/>
      <c r="AT1312" s="241"/>
      <c r="AU1312" s="241"/>
      <c r="AV1312" s="241"/>
      <c r="AW1312" s="241"/>
      <c r="AX1312" s="241"/>
      <c r="AY1312" s="241"/>
      <c r="AZ1312" s="241"/>
      <c r="BA1312" s="241"/>
      <c r="BB1312" s="241"/>
      <c r="BC1312" s="241"/>
      <c r="BD1312" s="241"/>
      <c r="BE1312" s="241"/>
      <c r="BF1312" s="241"/>
      <c r="BG1312" s="241"/>
      <c r="BH1312" s="241"/>
      <c r="BI1312" s="241"/>
      <c r="BJ1312" s="241"/>
      <c r="BK1312" s="241"/>
      <c r="BL1312" s="241"/>
      <c r="BM1312" s="241"/>
      <c r="BN1312" s="241"/>
      <c r="BO1312" s="241"/>
      <c r="BP1312" s="241"/>
      <c r="BQ1312" s="241"/>
      <c r="BR1312" s="241"/>
      <c r="BS1312" s="241"/>
      <c r="BT1312" s="241"/>
      <c r="BU1312" s="241"/>
      <c r="BV1312" s="241"/>
      <c r="BW1312" s="241"/>
      <c r="BX1312" s="241"/>
      <c r="BY1312" s="241"/>
      <c r="BZ1312" s="241"/>
      <c r="CA1312" s="241"/>
      <c r="CB1312" s="241"/>
      <c r="CC1312" s="241"/>
      <c r="CD1312" s="241"/>
      <c r="CE1312" s="241"/>
      <c r="CF1312" s="241"/>
      <c r="CG1312" s="241"/>
      <c r="CH1312" s="241"/>
      <c r="CI1312" s="241"/>
      <c r="CJ1312" s="241"/>
      <c r="CK1312" s="241"/>
      <c r="CL1312" s="241"/>
      <c r="CM1312" s="241"/>
      <c r="CN1312" s="241"/>
      <c r="CO1312" s="241"/>
      <c r="CP1312" s="241"/>
      <c r="CQ1312" s="241"/>
      <c r="CR1312" s="241"/>
      <c r="CS1312" s="241"/>
      <c r="CT1312" s="241"/>
      <c r="CU1312" s="241"/>
      <c r="CV1312" s="241"/>
      <c r="CW1312" s="241"/>
      <c r="CX1312" s="241"/>
      <c r="CY1312" s="241"/>
      <c r="CZ1312" s="241"/>
      <c r="DA1312" s="241"/>
      <c r="DB1312" s="241"/>
      <c r="DC1312" s="241"/>
      <c r="DD1312" s="241"/>
      <c r="DE1312" s="241"/>
      <c r="DF1312" s="241"/>
      <c r="DG1312" s="241"/>
      <c r="DH1312" s="241"/>
      <c r="DI1312" s="241"/>
      <c r="DJ1312" s="241"/>
      <c r="DK1312" s="241"/>
      <c r="DL1312" s="241"/>
      <c r="DM1312" s="241"/>
      <c r="DN1312" s="241"/>
      <c r="DO1312" s="241"/>
      <c r="DP1312" s="241"/>
      <c r="DQ1312" s="241"/>
      <c r="DR1312" s="241"/>
      <c r="DS1312" s="241"/>
      <c r="DT1312" s="241"/>
      <c r="DU1312" s="241"/>
      <c r="DV1312" s="241"/>
      <c r="DW1312" s="241"/>
      <c r="DX1312" s="241"/>
      <c r="DY1312" s="241"/>
      <c r="DZ1312" s="241"/>
      <c r="EA1312" s="241"/>
      <c r="EB1312" s="241"/>
      <c r="EC1312" s="241"/>
      <c r="ED1312" s="241"/>
      <c r="EE1312" s="241"/>
      <c r="EF1312" s="241"/>
      <c r="EG1312" s="241"/>
      <c r="EH1312" s="241"/>
      <c r="EI1312" s="241"/>
      <c r="EJ1312" s="241"/>
      <c r="EK1312" s="241"/>
      <c r="EL1312" s="241"/>
      <c r="EM1312" s="241"/>
      <c r="EN1312" s="241"/>
      <c r="EO1312" s="241"/>
      <c r="EP1312" s="241"/>
      <c r="EQ1312" s="241"/>
      <c r="ER1312" s="241"/>
      <c r="ES1312" s="241"/>
      <c r="ET1312" s="241"/>
      <c r="EU1312" s="241"/>
      <c r="EV1312" s="241"/>
      <c r="EW1312" s="241"/>
      <c r="EX1312" s="241"/>
      <c r="EY1312" s="241"/>
      <c r="EZ1312" s="241"/>
      <c r="FA1312" s="241"/>
      <c r="FB1312" s="241"/>
      <c r="FC1312" s="241"/>
      <c r="FD1312" s="241"/>
      <c r="FE1312" s="241"/>
      <c r="FF1312" s="241"/>
      <c r="FG1312" s="241"/>
      <c r="FH1312" s="241"/>
      <c r="FI1312" s="241"/>
      <c r="FJ1312" s="241"/>
      <c r="FK1312" s="241"/>
      <c r="FL1312" s="241"/>
      <c r="FM1312" s="241"/>
      <c r="FN1312" s="241"/>
      <c r="FO1312" s="241"/>
      <c r="FP1312" s="241"/>
      <c r="FQ1312" s="241"/>
      <c r="FR1312" s="241"/>
      <c r="FS1312" s="241"/>
      <c r="FT1312" s="241"/>
      <c r="FU1312" s="241"/>
      <c r="FV1312" s="241"/>
      <c r="FW1312" s="241"/>
      <c r="FX1312" s="241"/>
      <c r="FY1312" s="241"/>
      <c r="FZ1312" s="241"/>
      <c r="GA1312" s="241"/>
      <c r="GB1312" s="241"/>
      <c r="GC1312" s="241"/>
      <c r="GD1312" s="241"/>
      <c r="GE1312" s="241"/>
      <c r="GF1312" s="241"/>
      <c r="GG1312" s="241"/>
      <c r="GH1312" s="241"/>
      <c r="GI1312" s="241"/>
      <c r="GJ1312" s="241"/>
      <c r="GK1312" s="241"/>
      <c r="GL1312" s="241"/>
      <c r="GM1312" s="241"/>
      <c r="GN1312" s="241"/>
      <c r="GO1312" s="241"/>
      <c r="GP1312" s="241"/>
      <c r="GQ1312" s="241"/>
      <c r="GR1312" s="241"/>
      <c r="GS1312" s="241"/>
      <c r="GT1312" s="241"/>
      <c r="GU1312" s="241"/>
      <c r="GV1312" s="241"/>
      <c r="GW1312" s="241"/>
      <c r="GX1312" s="241"/>
      <c r="GY1312" s="241"/>
      <c r="GZ1312" s="241"/>
      <c r="HA1312" s="241"/>
      <c r="HB1312" s="241"/>
      <c r="HC1312" s="241"/>
      <c r="HD1312" s="241"/>
      <c r="HE1312" s="241"/>
      <c r="HF1312" s="241"/>
      <c r="HG1312" s="241"/>
      <c r="HH1312" s="241"/>
      <c r="HI1312" s="241"/>
      <c r="HJ1312" s="241"/>
      <c r="HK1312" s="241"/>
      <c r="HL1312" s="241"/>
      <c r="HM1312" s="241"/>
      <c r="HN1312" s="241"/>
      <c r="HO1312" s="241"/>
    </row>
    <row r="1313" spans="1:223" s="250" customFormat="1" ht="27.6" customHeight="1" x14ac:dyDescent="0.35">
      <c r="A1313" s="241"/>
      <c r="B1313" s="242"/>
      <c r="C1313" s="242"/>
      <c r="D1313" s="242"/>
      <c r="E1313" s="243"/>
      <c r="F1313" s="244"/>
      <c r="G1313" s="245"/>
      <c r="H1313" s="245"/>
      <c r="I1313" s="245"/>
      <c r="J1313" s="242"/>
      <c r="K1313" s="242"/>
      <c r="L1313" s="246"/>
      <c r="M1313" s="246"/>
      <c r="N1313" s="247"/>
      <c r="O1313" s="247"/>
      <c r="P1313" s="248"/>
      <c r="Q1313" s="248"/>
      <c r="R1313" s="295"/>
      <c r="S1313" s="295"/>
      <c r="T1313" s="295"/>
      <c r="V1313" s="251"/>
      <c r="W1313" s="251"/>
      <c r="X1313" s="252"/>
      <c r="Y1313" s="253"/>
      <c r="Z1313" s="254"/>
      <c r="AA1313" s="254"/>
      <c r="AB1313" s="255"/>
      <c r="AC1313" s="255"/>
      <c r="AD1313" s="241"/>
      <c r="AE1313" s="241"/>
      <c r="AF1313" s="241"/>
      <c r="AG1313" s="241"/>
      <c r="AH1313" s="241"/>
      <c r="AI1313" s="241"/>
      <c r="AJ1313" s="241"/>
      <c r="AK1313" s="241"/>
      <c r="AL1313" s="241"/>
      <c r="AM1313" s="241"/>
      <c r="AN1313" s="241"/>
      <c r="AO1313" s="241"/>
      <c r="AP1313" s="241"/>
      <c r="AQ1313" s="241"/>
      <c r="AR1313" s="241"/>
      <c r="AS1313" s="241"/>
      <c r="AT1313" s="241"/>
      <c r="AU1313" s="241"/>
      <c r="AV1313" s="241"/>
      <c r="AW1313" s="241"/>
      <c r="AX1313" s="241"/>
      <c r="AY1313" s="241"/>
      <c r="AZ1313" s="241"/>
      <c r="BA1313" s="241"/>
      <c r="BB1313" s="241"/>
      <c r="BC1313" s="241"/>
      <c r="BD1313" s="241"/>
      <c r="BE1313" s="241"/>
      <c r="BF1313" s="241"/>
      <c r="BG1313" s="241"/>
      <c r="BH1313" s="241"/>
      <c r="BI1313" s="241"/>
      <c r="BJ1313" s="241"/>
      <c r="BK1313" s="241"/>
      <c r="BL1313" s="241"/>
      <c r="BM1313" s="241"/>
      <c r="BN1313" s="241"/>
      <c r="BO1313" s="241"/>
      <c r="BP1313" s="241"/>
      <c r="BQ1313" s="241"/>
      <c r="BR1313" s="241"/>
      <c r="BS1313" s="241"/>
      <c r="BT1313" s="241"/>
      <c r="BU1313" s="241"/>
      <c r="BV1313" s="241"/>
      <c r="BW1313" s="241"/>
      <c r="BX1313" s="241"/>
      <c r="BY1313" s="241"/>
      <c r="BZ1313" s="241"/>
      <c r="CA1313" s="241"/>
      <c r="CB1313" s="241"/>
      <c r="CC1313" s="241"/>
      <c r="CD1313" s="241"/>
      <c r="CE1313" s="241"/>
      <c r="CF1313" s="241"/>
      <c r="CG1313" s="241"/>
      <c r="CH1313" s="241"/>
      <c r="CI1313" s="241"/>
      <c r="CJ1313" s="241"/>
      <c r="CK1313" s="241"/>
      <c r="CL1313" s="241"/>
      <c r="CM1313" s="241"/>
      <c r="CN1313" s="241"/>
      <c r="CO1313" s="241"/>
      <c r="CP1313" s="241"/>
      <c r="CQ1313" s="241"/>
      <c r="CR1313" s="241"/>
      <c r="CS1313" s="241"/>
      <c r="CT1313" s="241"/>
      <c r="CU1313" s="241"/>
      <c r="CV1313" s="241"/>
      <c r="CW1313" s="241"/>
      <c r="CX1313" s="241"/>
      <c r="CY1313" s="241"/>
      <c r="CZ1313" s="241"/>
      <c r="DA1313" s="241"/>
      <c r="DB1313" s="241"/>
      <c r="DC1313" s="241"/>
      <c r="DD1313" s="241"/>
      <c r="DE1313" s="241"/>
      <c r="DF1313" s="241"/>
      <c r="DG1313" s="241"/>
      <c r="DH1313" s="241"/>
      <c r="DI1313" s="241"/>
      <c r="DJ1313" s="241"/>
      <c r="DK1313" s="241"/>
      <c r="DL1313" s="241"/>
      <c r="DM1313" s="241"/>
      <c r="DN1313" s="241"/>
      <c r="DO1313" s="241"/>
      <c r="DP1313" s="241"/>
      <c r="DQ1313" s="241"/>
      <c r="DR1313" s="241"/>
      <c r="DS1313" s="241"/>
      <c r="DT1313" s="241"/>
      <c r="DU1313" s="241"/>
      <c r="DV1313" s="241"/>
      <c r="DW1313" s="241"/>
      <c r="DX1313" s="241"/>
      <c r="DY1313" s="241"/>
      <c r="DZ1313" s="241"/>
      <c r="EA1313" s="241"/>
      <c r="EB1313" s="241"/>
      <c r="EC1313" s="241"/>
      <c r="ED1313" s="241"/>
      <c r="EE1313" s="241"/>
      <c r="EF1313" s="241"/>
      <c r="EG1313" s="241"/>
      <c r="EH1313" s="241"/>
      <c r="EI1313" s="241"/>
      <c r="EJ1313" s="241"/>
      <c r="EK1313" s="241"/>
      <c r="EL1313" s="241"/>
      <c r="EM1313" s="241"/>
      <c r="EN1313" s="241"/>
      <c r="EO1313" s="241"/>
      <c r="EP1313" s="241"/>
      <c r="EQ1313" s="241"/>
      <c r="ER1313" s="241"/>
      <c r="ES1313" s="241"/>
      <c r="ET1313" s="241"/>
      <c r="EU1313" s="241"/>
      <c r="EV1313" s="241"/>
      <c r="EW1313" s="241"/>
      <c r="EX1313" s="241"/>
      <c r="EY1313" s="241"/>
      <c r="EZ1313" s="241"/>
      <c r="FA1313" s="241"/>
      <c r="FB1313" s="241"/>
      <c r="FC1313" s="241"/>
      <c r="FD1313" s="241"/>
      <c r="FE1313" s="241"/>
      <c r="FF1313" s="241"/>
      <c r="FG1313" s="241"/>
      <c r="FH1313" s="241"/>
      <c r="FI1313" s="241"/>
      <c r="FJ1313" s="241"/>
      <c r="FK1313" s="241"/>
      <c r="FL1313" s="241"/>
      <c r="FM1313" s="241"/>
      <c r="FN1313" s="241"/>
      <c r="FO1313" s="241"/>
      <c r="FP1313" s="241"/>
      <c r="FQ1313" s="241"/>
      <c r="FR1313" s="241"/>
      <c r="FS1313" s="241"/>
      <c r="FT1313" s="241"/>
      <c r="FU1313" s="241"/>
      <c r="FV1313" s="241"/>
      <c r="FW1313" s="241"/>
      <c r="FX1313" s="241"/>
      <c r="FY1313" s="241"/>
      <c r="FZ1313" s="241"/>
      <c r="GA1313" s="241"/>
      <c r="GB1313" s="241"/>
      <c r="GC1313" s="241"/>
      <c r="GD1313" s="241"/>
      <c r="GE1313" s="241"/>
      <c r="GF1313" s="241"/>
      <c r="GG1313" s="241"/>
      <c r="GH1313" s="241"/>
      <c r="GI1313" s="241"/>
      <c r="GJ1313" s="241"/>
      <c r="GK1313" s="241"/>
      <c r="GL1313" s="241"/>
      <c r="GM1313" s="241"/>
      <c r="GN1313" s="241"/>
      <c r="GO1313" s="241"/>
      <c r="GP1313" s="241"/>
      <c r="GQ1313" s="241"/>
      <c r="GR1313" s="241"/>
      <c r="GS1313" s="241"/>
      <c r="GT1313" s="241"/>
      <c r="GU1313" s="241"/>
      <c r="GV1313" s="241"/>
      <c r="GW1313" s="241"/>
      <c r="GX1313" s="241"/>
      <c r="GY1313" s="241"/>
      <c r="GZ1313" s="241"/>
      <c r="HA1313" s="241"/>
      <c r="HB1313" s="241"/>
      <c r="HC1313" s="241"/>
      <c r="HD1313" s="241"/>
      <c r="HE1313" s="241"/>
      <c r="HF1313" s="241"/>
      <c r="HG1313" s="241"/>
      <c r="HH1313" s="241"/>
      <c r="HI1313" s="241"/>
      <c r="HJ1313" s="241"/>
      <c r="HK1313" s="241"/>
      <c r="HL1313" s="241"/>
      <c r="HM1313" s="241"/>
      <c r="HN1313" s="241"/>
      <c r="HO1313" s="241"/>
    </row>
    <row r="1314" spans="1:223" s="250" customFormat="1" ht="27.6" customHeight="1" x14ac:dyDescent="0.35">
      <c r="A1314" s="241"/>
      <c r="B1314" s="242"/>
      <c r="C1314" s="242"/>
      <c r="D1314" s="242"/>
      <c r="E1314" s="243"/>
      <c r="F1314" s="244"/>
      <c r="G1314" s="245"/>
      <c r="H1314" s="245"/>
      <c r="I1314" s="245"/>
      <c r="J1314" s="242"/>
      <c r="K1314" s="242"/>
      <c r="L1314" s="246"/>
      <c r="M1314" s="246"/>
      <c r="N1314" s="247"/>
      <c r="O1314" s="247"/>
      <c r="P1314" s="248"/>
      <c r="Q1314" s="248"/>
      <c r="R1314" s="295"/>
      <c r="S1314" s="295"/>
      <c r="T1314" s="295"/>
      <c r="V1314" s="251"/>
      <c r="W1314" s="251"/>
      <c r="X1314" s="252"/>
      <c r="Y1314" s="253"/>
      <c r="Z1314" s="254"/>
      <c r="AA1314" s="254"/>
      <c r="AB1314" s="255"/>
      <c r="AC1314" s="255"/>
      <c r="AD1314" s="241"/>
      <c r="AE1314" s="241"/>
      <c r="AF1314" s="241"/>
      <c r="AG1314" s="241"/>
      <c r="AH1314" s="241"/>
      <c r="AI1314" s="241"/>
      <c r="AJ1314" s="241"/>
      <c r="AK1314" s="241"/>
      <c r="AL1314" s="241"/>
      <c r="AM1314" s="241"/>
      <c r="AN1314" s="241"/>
      <c r="AO1314" s="241"/>
      <c r="AP1314" s="241"/>
      <c r="AQ1314" s="241"/>
      <c r="AR1314" s="241"/>
      <c r="AS1314" s="241"/>
      <c r="AT1314" s="241"/>
      <c r="AU1314" s="241"/>
      <c r="AV1314" s="241"/>
      <c r="AW1314" s="241"/>
      <c r="AX1314" s="241"/>
      <c r="AY1314" s="241"/>
      <c r="AZ1314" s="241"/>
      <c r="BA1314" s="241"/>
      <c r="BB1314" s="241"/>
      <c r="BC1314" s="241"/>
      <c r="BD1314" s="241"/>
      <c r="BE1314" s="241"/>
      <c r="BF1314" s="241"/>
      <c r="BG1314" s="241"/>
      <c r="BH1314" s="241"/>
      <c r="BI1314" s="241"/>
      <c r="BJ1314" s="241"/>
      <c r="BK1314" s="241"/>
      <c r="BL1314" s="241"/>
      <c r="BM1314" s="241"/>
      <c r="BN1314" s="241"/>
      <c r="BO1314" s="241"/>
      <c r="BP1314" s="241"/>
      <c r="BQ1314" s="241"/>
      <c r="BR1314" s="241"/>
      <c r="BS1314" s="241"/>
      <c r="BT1314" s="241"/>
      <c r="BU1314" s="241"/>
      <c r="BV1314" s="241"/>
      <c r="BW1314" s="241"/>
      <c r="BX1314" s="241"/>
      <c r="BY1314" s="241"/>
      <c r="BZ1314" s="241"/>
      <c r="CA1314" s="241"/>
      <c r="CB1314" s="241"/>
      <c r="CC1314" s="241"/>
      <c r="CD1314" s="241"/>
      <c r="CE1314" s="241"/>
      <c r="CF1314" s="241"/>
      <c r="CG1314" s="241"/>
      <c r="CH1314" s="241"/>
      <c r="CI1314" s="241"/>
      <c r="CJ1314" s="241"/>
      <c r="CK1314" s="241"/>
      <c r="CL1314" s="241"/>
      <c r="CM1314" s="241"/>
      <c r="CN1314" s="241"/>
      <c r="CO1314" s="241"/>
      <c r="CP1314" s="241"/>
      <c r="CQ1314" s="241"/>
      <c r="CR1314" s="241"/>
      <c r="CS1314" s="241"/>
      <c r="CT1314" s="241"/>
      <c r="CU1314" s="241"/>
      <c r="CV1314" s="241"/>
      <c r="CW1314" s="241"/>
      <c r="CX1314" s="241"/>
      <c r="CY1314" s="241"/>
      <c r="CZ1314" s="241"/>
      <c r="DA1314" s="241"/>
      <c r="DB1314" s="241"/>
      <c r="DC1314" s="241"/>
      <c r="DD1314" s="241"/>
      <c r="DE1314" s="241"/>
      <c r="DF1314" s="241"/>
      <c r="DG1314" s="241"/>
      <c r="DH1314" s="241"/>
      <c r="DI1314" s="241"/>
      <c r="DJ1314" s="241"/>
      <c r="DK1314" s="241"/>
      <c r="DL1314" s="241"/>
      <c r="DM1314" s="241"/>
      <c r="DN1314" s="241"/>
      <c r="DO1314" s="241"/>
      <c r="DP1314" s="241"/>
      <c r="DQ1314" s="241"/>
      <c r="DR1314" s="241"/>
      <c r="DS1314" s="241"/>
      <c r="DT1314" s="241"/>
      <c r="DU1314" s="241"/>
      <c r="DV1314" s="241"/>
      <c r="DW1314" s="241"/>
      <c r="DX1314" s="241"/>
      <c r="DY1314" s="241"/>
      <c r="DZ1314" s="241"/>
      <c r="EA1314" s="241"/>
      <c r="EB1314" s="241"/>
      <c r="EC1314" s="241"/>
      <c r="ED1314" s="241"/>
      <c r="EE1314" s="241"/>
      <c r="EF1314" s="241"/>
      <c r="EG1314" s="241"/>
      <c r="EH1314" s="241"/>
      <c r="EI1314" s="241"/>
      <c r="EJ1314" s="241"/>
      <c r="EK1314" s="241"/>
      <c r="EL1314" s="241"/>
      <c r="EM1314" s="241"/>
      <c r="EN1314" s="241"/>
      <c r="EO1314" s="241"/>
      <c r="EP1314" s="241"/>
      <c r="EQ1314" s="241"/>
      <c r="ER1314" s="241"/>
      <c r="ES1314" s="241"/>
      <c r="ET1314" s="241"/>
      <c r="EU1314" s="241"/>
      <c r="EV1314" s="241"/>
      <c r="EW1314" s="241"/>
      <c r="EX1314" s="241"/>
      <c r="EY1314" s="241"/>
      <c r="EZ1314" s="241"/>
      <c r="FA1314" s="241"/>
      <c r="FB1314" s="241"/>
      <c r="FC1314" s="241"/>
      <c r="FD1314" s="241"/>
      <c r="FE1314" s="241"/>
      <c r="FF1314" s="241"/>
      <c r="FG1314" s="241"/>
      <c r="FH1314" s="241"/>
      <c r="FI1314" s="241"/>
      <c r="FJ1314" s="241"/>
      <c r="FK1314" s="241"/>
      <c r="FL1314" s="241"/>
      <c r="FM1314" s="241"/>
      <c r="FN1314" s="241"/>
      <c r="FO1314" s="241"/>
      <c r="FP1314" s="241"/>
      <c r="FQ1314" s="241"/>
      <c r="FR1314" s="241"/>
      <c r="FS1314" s="241"/>
      <c r="FT1314" s="241"/>
      <c r="FU1314" s="241"/>
      <c r="FV1314" s="241"/>
      <c r="FW1314" s="241"/>
      <c r="FX1314" s="241"/>
      <c r="FY1314" s="241"/>
      <c r="FZ1314" s="241"/>
      <c r="GA1314" s="241"/>
      <c r="GB1314" s="241"/>
      <c r="GC1314" s="241"/>
      <c r="GD1314" s="241"/>
      <c r="GE1314" s="241"/>
      <c r="GF1314" s="241"/>
      <c r="GG1314" s="241"/>
      <c r="GH1314" s="241"/>
      <c r="GI1314" s="241"/>
      <c r="GJ1314" s="241"/>
      <c r="GK1314" s="241"/>
      <c r="GL1314" s="241"/>
      <c r="GM1314" s="241"/>
      <c r="GN1314" s="241"/>
      <c r="GO1314" s="241"/>
      <c r="GP1314" s="241"/>
      <c r="GQ1314" s="241"/>
      <c r="GR1314" s="241"/>
      <c r="GS1314" s="241"/>
      <c r="GT1314" s="241"/>
      <c r="GU1314" s="241"/>
      <c r="GV1314" s="241"/>
      <c r="GW1314" s="241"/>
      <c r="GX1314" s="241"/>
      <c r="GY1314" s="241"/>
      <c r="GZ1314" s="241"/>
      <c r="HA1314" s="241"/>
      <c r="HB1314" s="241"/>
      <c r="HC1314" s="241"/>
      <c r="HD1314" s="241"/>
      <c r="HE1314" s="241"/>
      <c r="HF1314" s="241"/>
      <c r="HG1314" s="241"/>
      <c r="HH1314" s="241"/>
      <c r="HI1314" s="241"/>
      <c r="HJ1314" s="241"/>
      <c r="HK1314" s="241"/>
      <c r="HL1314" s="241"/>
      <c r="HM1314" s="241"/>
      <c r="HN1314" s="241"/>
      <c r="HO1314" s="241"/>
    </row>
    <row r="1315" spans="1:223" s="250" customFormat="1" ht="27.6" customHeight="1" x14ac:dyDescent="0.35">
      <c r="A1315" s="241"/>
      <c r="B1315" s="242"/>
      <c r="C1315" s="242"/>
      <c r="D1315" s="242"/>
      <c r="E1315" s="243"/>
      <c r="F1315" s="244"/>
      <c r="G1315" s="245"/>
      <c r="H1315" s="245"/>
      <c r="I1315" s="245"/>
      <c r="J1315" s="242"/>
      <c r="K1315" s="242"/>
      <c r="L1315" s="246"/>
      <c r="M1315" s="246"/>
      <c r="N1315" s="247"/>
      <c r="O1315" s="247"/>
      <c r="P1315" s="248"/>
      <c r="Q1315" s="248"/>
      <c r="R1315" s="295"/>
      <c r="S1315" s="295"/>
      <c r="T1315" s="295"/>
      <c r="V1315" s="251"/>
      <c r="W1315" s="251"/>
      <c r="X1315" s="252"/>
      <c r="Y1315" s="253"/>
      <c r="Z1315" s="254"/>
      <c r="AA1315" s="254"/>
      <c r="AB1315" s="255"/>
      <c r="AC1315" s="255"/>
      <c r="AD1315" s="241"/>
      <c r="AE1315" s="241"/>
      <c r="AF1315" s="241"/>
      <c r="AG1315" s="241"/>
      <c r="AH1315" s="241"/>
      <c r="AI1315" s="241"/>
      <c r="AJ1315" s="241"/>
      <c r="AK1315" s="241"/>
      <c r="AL1315" s="241"/>
      <c r="AM1315" s="241"/>
      <c r="AN1315" s="241"/>
      <c r="AO1315" s="241"/>
      <c r="AP1315" s="241"/>
      <c r="AQ1315" s="241"/>
      <c r="AR1315" s="241"/>
      <c r="AS1315" s="241"/>
      <c r="AT1315" s="241"/>
      <c r="AU1315" s="241"/>
      <c r="AV1315" s="241"/>
      <c r="AW1315" s="241"/>
      <c r="AX1315" s="241"/>
      <c r="AY1315" s="241"/>
      <c r="AZ1315" s="241"/>
      <c r="BA1315" s="241"/>
      <c r="BB1315" s="241"/>
      <c r="BC1315" s="241"/>
      <c r="BD1315" s="241"/>
      <c r="BE1315" s="241"/>
      <c r="BF1315" s="241"/>
      <c r="BG1315" s="241"/>
      <c r="BH1315" s="241"/>
      <c r="BI1315" s="241"/>
      <c r="BJ1315" s="241"/>
      <c r="BK1315" s="241"/>
      <c r="BL1315" s="241"/>
      <c r="BM1315" s="241"/>
      <c r="BN1315" s="241"/>
      <c r="BO1315" s="241"/>
      <c r="BP1315" s="241"/>
      <c r="BQ1315" s="241"/>
      <c r="BR1315" s="241"/>
      <c r="BS1315" s="241"/>
      <c r="BT1315" s="241"/>
      <c r="BU1315" s="241"/>
      <c r="BV1315" s="241"/>
      <c r="BW1315" s="241"/>
      <c r="BX1315" s="241"/>
      <c r="BY1315" s="241"/>
      <c r="BZ1315" s="241"/>
      <c r="CA1315" s="241"/>
      <c r="CB1315" s="241"/>
      <c r="CC1315" s="241"/>
      <c r="CD1315" s="241"/>
      <c r="CE1315" s="241"/>
      <c r="CF1315" s="241"/>
      <c r="CG1315" s="241"/>
      <c r="CH1315" s="241"/>
      <c r="CI1315" s="241"/>
      <c r="CJ1315" s="241"/>
      <c r="CK1315" s="241"/>
      <c r="CL1315" s="241"/>
      <c r="CM1315" s="241"/>
      <c r="CN1315" s="241"/>
      <c r="CO1315" s="241"/>
      <c r="CP1315" s="241"/>
      <c r="CQ1315" s="241"/>
      <c r="CR1315" s="241"/>
      <c r="CS1315" s="241"/>
      <c r="CT1315" s="241"/>
      <c r="CU1315" s="241"/>
      <c r="CV1315" s="241"/>
      <c r="CW1315" s="241"/>
      <c r="CX1315" s="241"/>
      <c r="CY1315" s="241"/>
      <c r="CZ1315" s="241"/>
      <c r="DA1315" s="241"/>
      <c r="DB1315" s="241"/>
      <c r="DC1315" s="241"/>
      <c r="DD1315" s="241"/>
      <c r="DE1315" s="241"/>
      <c r="DF1315" s="241"/>
      <c r="DG1315" s="241"/>
      <c r="DH1315" s="241"/>
      <c r="DI1315" s="241"/>
      <c r="DJ1315" s="241"/>
      <c r="DK1315" s="241"/>
      <c r="DL1315" s="241"/>
      <c r="DM1315" s="241"/>
      <c r="DN1315" s="241"/>
      <c r="DO1315" s="241"/>
      <c r="DP1315" s="241"/>
      <c r="DQ1315" s="241"/>
      <c r="DR1315" s="241"/>
      <c r="DS1315" s="241"/>
      <c r="DT1315" s="241"/>
      <c r="DU1315" s="241"/>
      <c r="DV1315" s="241"/>
      <c r="DW1315" s="241"/>
      <c r="DX1315" s="241"/>
      <c r="DY1315" s="241"/>
      <c r="DZ1315" s="241"/>
      <c r="EA1315" s="241"/>
      <c r="EB1315" s="241"/>
      <c r="EC1315" s="241"/>
      <c r="ED1315" s="241"/>
      <c r="EE1315" s="241"/>
      <c r="EF1315" s="241"/>
      <c r="EG1315" s="241"/>
      <c r="EH1315" s="241"/>
      <c r="EI1315" s="241"/>
      <c r="EJ1315" s="241"/>
      <c r="EK1315" s="241"/>
      <c r="EL1315" s="241"/>
      <c r="EM1315" s="241"/>
      <c r="EN1315" s="241"/>
      <c r="EO1315" s="241"/>
      <c r="EP1315" s="241"/>
      <c r="EQ1315" s="241"/>
      <c r="ER1315" s="241"/>
      <c r="ES1315" s="241"/>
      <c r="ET1315" s="241"/>
      <c r="EU1315" s="241"/>
      <c r="EV1315" s="241"/>
      <c r="EW1315" s="241"/>
      <c r="EX1315" s="241"/>
      <c r="EY1315" s="241"/>
      <c r="EZ1315" s="241"/>
      <c r="FA1315" s="241"/>
      <c r="FB1315" s="241"/>
      <c r="FC1315" s="241"/>
      <c r="FD1315" s="241"/>
      <c r="FE1315" s="241"/>
      <c r="FF1315" s="241"/>
      <c r="FG1315" s="241"/>
      <c r="FH1315" s="241"/>
      <c r="FI1315" s="241"/>
      <c r="FJ1315" s="241"/>
      <c r="FK1315" s="241"/>
      <c r="FL1315" s="241"/>
      <c r="FM1315" s="241"/>
      <c r="FN1315" s="241"/>
      <c r="FO1315" s="241"/>
      <c r="FP1315" s="241"/>
      <c r="FQ1315" s="241"/>
      <c r="FR1315" s="241"/>
      <c r="FS1315" s="241"/>
      <c r="FT1315" s="241"/>
      <c r="FU1315" s="241"/>
      <c r="FV1315" s="241"/>
      <c r="FW1315" s="241"/>
      <c r="FX1315" s="241"/>
      <c r="FY1315" s="241"/>
      <c r="FZ1315" s="241"/>
      <c r="GA1315" s="241"/>
      <c r="GB1315" s="241"/>
      <c r="GC1315" s="241"/>
      <c r="GD1315" s="241"/>
      <c r="GE1315" s="241"/>
      <c r="GF1315" s="241"/>
      <c r="GG1315" s="241"/>
      <c r="GH1315" s="241"/>
      <c r="GI1315" s="241"/>
      <c r="GJ1315" s="241"/>
      <c r="GK1315" s="241"/>
      <c r="GL1315" s="241"/>
      <c r="GM1315" s="241"/>
      <c r="GN1315" s="241"/>
      <c r="GO1315" s="241"/>
      <c r="GP1315" s="241"/>
      <c r="GQ1315" s="241"/>
      <c r="GR1315" s="241"/>
      <c r="GS1315" s="241"/>
      <c r="GT1315" s="241"/>
      <c r="GU1315" s="241"/>
      <c r="GV1315" s="241"/>
      <c r="GW1315" s="241"/>
      <c r="GX1315" s="241"/>
      <c r="GY1315" s="241"/>
      <c r="GZ1315" s="241"/>
      <c r="HA1315" s="241"/>
      <c r="HB1315" s="241"/>
      <c r="HC1315" s="241"/>
      <c r="HD1315" s="241"/>
      <c r="HE1315" s="241"/>
      <c r="HF1315" s="241"/>
      <c r="HG1315" s="241"/>
      <c r="HH1315" s="241"/>
      <c r="HI1315" s="241"/>
      <c r="HJ1315" s="241"/>
      <c r="HK1315" s="241"/>
      <c r="HL1315" s="241"/>
      <c r="HM1315" s="241"/>
      <c r="HN1315" s="241"/>
      <c r="HO1315" s="241"/>
    </row>
    <row r="1316" spans="1:223" s="250" customFormat="1" ht="27.6" customHeight="1" x14ac:dyDescent="0.35">
      <c r="A1316" s="241"/>
      <c r="B1316" s="242"/>
      <c r="C1316" s="242"/>
      <c r="D1316" s="242"/>
      <c r="E1316" s="243"/>
      <c r="F1316" s="244"/>
      <c r="G1316" s="245"/>
      <c r="H1316" s="245"/>
      <c r="I1316" s="245"/>
      <c r="J1316" s="242"/>
      <c r="K1316" s="242"/>
      <c r="L1316" s="246"/>
      <c r="M1316" s="246"/>
      <c r="N1316" s="247"/>
      <c r="O1316" s="247"/>
      <c r="P1316" s="248"/>
      <c r="Q1316" s="248"/>
      <c r="R1316" s="295"/>
      <c r="S1316" s="295"/>
      <c r="T1316" s="295"/>
      <c r="V1316" s="251"/>
      <c r="W1316" s="251"/>
      <c r="X1316" s="252"/>
      <c r="Y1316" s="253"/>
      <c r="Z1316" s="254"/>
      <c r="AA1316" s="254"/>
      <c r="AB1316" s="255"/>
      <c r="AC1316" s="255"/>
      <c r="AD1316" s="241"/>
      <c r="AE1316" s="241"/>
      <c r="AF1316" s="241"/>
      <c r="AG1316" s="241"/>
      <c r="AH1316" s="241"/>
      <c r="AI1316" s="241"/>
      <c r="AJ1316" s="241"/>
      <c r="AK1316" s="241"/>
      <c r="AL1316" s="241"/>
      <c r="AM1316" s="241"/>
      <c r="AN1316" s="241"/>
      <c r="AO1316" s="241"/>
      <c r="AP1316" s="241"/>
      <c r="AQ1316" s="241"/>
      <c r="AR1316" s="241"/>
      <c r="AS1316" s="241"/>
      <c r="AT1316" s="241"/>
      <c r="AU1316" s="241"/>
      <c r="AV1316" s="241"/>
      <c r="AW1316" s="241"/>
      <c r="AX1316" s="241"/>
      <c r="AY1316" s="241"/>
      <c r="AZ1316" s="241"/>
      <c r="BA1316" s="241"/>
      <c r="BB1316" s="241"/>
      <c r="BC1316" s="241"/>
      <c r="BD1316" s="241"/>
      <c r="BE1316" s="241"/>
      <c r="BF1316" s="241"/>
      <c r="BG1316" s="241"/>
      <c r="BH1316" s="241"/>
      <c r="BI1316" s="241"/>
      <c r="BJ1316" s="241"/>
      <c r="BK1316" s="241"/>
      <c r="BL1316" s="241"/>
      <c r="BM1316" s="241"/>
      <c r="BN1316" s="241"/>
      <c r="BO1316" s="241"/>
      <c r="BP1316" s="241"/>
      <c r="BQ1316" s="241"/>
      <c r="BR1316" s="241"/>
      <c r="BS1316" s="241"/>
      <c r="BT1316" s="241"/>
      <c r="BU1316" s="241"/>
      <c r="BV1316" s="241"/>
      <c r="BW1316" s="241"/>
      <c r="BX1316" s="241"/>
      <c r="BY1316" s="241"/>
      <c r="BZ1316" s="241"/>
      <c r="CA1316" s="241"/>
      <c r="CB1316" s="241"/>
      <c r="CC1316" s="241"/>
      <c r="CD1316" s="241"/>
      <c r="CE1316" s="241"/>
      <c r="CF1316" s="241"/>
      <c r="CG1316" s="241"/>
      <c r="CH1316" s="241"/>
      <c r="CI1316" s="241"/>
      <c r="CJ1316" s="241"/>
      <c r="CK1316" s="241"/>
      <c r="CL1316" s="241"/>
      <c r="CM1316" s="241"/>
      <c r="CN1316" s="241"/>
      <c r="CO1316" s="241"/>
      <c r="CP1316" s="241"/>
      <c r="CQ1316" s="241"/>
      <c r="CR1316" s="241"/>
      <c r="CS1316" s="241"/>
      <c r="CT1316" s="241"/>
      <c r="CU1316" s="241"/>
      <c r="CV1316" s="241"/>
      <c r="CW1316" s="241"/>
      <c r="CX1316" s="241"/>
      <c r="CY1316" s="241"/>
      <c r="CZ1316" s="241"/>
      <c r="DA1316" s="241"/>
      <c r="DB1316" s="241"/>
      <c r="DC1316" s="241"/>
      <c r="DD1316" s="241"/>
      <c r="DE1316" s="241"/>
      <c r="DF1316" s="241"/>
      <c r="DG1316" s="241"/>
      <c r="DH1316" s="241"/>
      <c r="DI1316" s="241"/>
      <c r="DJ1316" s="241"/>
      <c r="DK1316" s="241"/>
      <c r="DL1316" s="241"/>
      <c r="DM1316" s="241"/>
      <c r="DN1316" s="241"/>
      <c r="DO1316" s="241"/>
      <c r="DP1316" s="241"/>
      <c r="DQ1316" s="241"/>
      <c r="DR1316" s="241"/>
      <c r="DS1316" s="241"/>
      <c r="DT1316" s="241"/>
      <c r="DU1316" s="241"/>
      <c r="DV1316" s="241"/>
      <c r="DW1316" s="241"/>
      <c r="DX1316" s="241"/>
      <c r="DY1316" s="241"/>
      <c r="DZ1316" s="241"/>
      <c r="EA1316" s="241"/>
      <c r="EB1316" s="241"/>
      <c r="EC1316" s="241"/>
      <c r="ED1316" s="241"/>
      <c r="EE1316" s="241"/>
      <c r="EF1316" s="241"/>
      <c r="EG1316" s="241"/>
      <c r="EH1316" s="241"/>
      <c r="EI1316" s="241"/>
      <c r="EJ1316" s="241"/>
      <c r="EK1316" s="241"/>
      <c r="EL1316" s="241"/>
      <c r="EM1316" s="241"/>
      <c r="EN1316" s="241"/>
      <c r="EO1316" s="241"/>
      <c r="EP1316" s="241"/>
      <c r="EQ1316" s="241"/>
      <c r="ER1316" s="241"/>
      <c r="ES1316" s="241"/>
      <c r="ET1316" s="241"/>
      <c r="EU1316" s="241"/>
      <c r="EV1316" s="241"/>
      <c r="EW1316" s="241"/>
      <c r="EX1316" s="241"/>
      <c r="EY1316" s="241"/>
      <c r="EZ1316" s="241"/>
      <c r="FA1316" s="241"/>
      <c r="FB1316" s="241"/>
      <c r="FC1316" s="241"/>
      <c r="FD1316" s="241"/>
      <c r="FE1316" s="241"/>
      <c r="FF1316" s="241"/>
      <c r="FG1316" s="241"/>
      <c r="FH1316" s="241"/>
      <c r="FI1316" s="241"/>
      <c r="FJ1316" s="241"/>
      <c r="FK1316" s="241"/>
      <c r="FL1316" s="241"/>
      <c r="FM1316" s="241"/>
      <c r="FN1316" s="241"/>
      <c r="FO1316" s="241"/>
      <c r="FP1316" s="241"/>
      <c r="FQ1316" s="241"/>
      <c r="FR1316" s="241"/>
      <c r="FS1316" s="241"/>
      <c r="FT1316" s="241"/>
      <c r="FU1316" s="241"/>
      <c r="FV1316" s="241"/>
      <c r="FW1316" s="241"/>
      <c r="FX1316" s="241"/>
      <c r="FY1316" s="241"/>
      <c r="FZ1316" s="241"/>
      <c r="GA1316" s="241"/>
      <c r="GB1316" s="241"/>
      <c r="GC1316" s="241"/>
      <c r="GD1316" s="241"/>
      <c r="GE1316" s="241"/>
      <c r="GF1316" s="241"/>
      <c r="GG1316" s="241"/>
      <c r="GH1316" s="241"/>
      <c r="GI1316" s="241"/>
      <c r="GJ1316" s="241"/>
      <c r="GK1316" s="241"/>
      <c r="GL1316" s="241"/>
      <c r="GM1316" s="241"/>
      <c r="GN1316" s="241"/>
      <c r="GO1316" s="241"/>
      <c r="GP1316" s="241"/>
      <c r="GQ1316" s="241"/>
      <c r="GR1316" s="241"/>
      <c r="GS1316" s="241"/>
      <c r="GT1316" s="241"/>
      <c r="GU1316" s="241"/>
      <c r="GV1316" s="241"/>
      <c r="GW1316" s="241"/>
      <c r="GX1316" s="241"/>
      <c r="GY1316" s="241"/>
      <c r="GZ1316" s="241"/>
      <c r="HA1316" s="241"/>
      <c r="HB1316" s="241"/>
      <c r="HC1316" s="241"/>
      <c r="HD1316" s="241"/>
      <c r="HE1316" s="241"/>
      <c r="HF1316" s="241"/>
      <c r="HG1316" s="241"/>
      <c r="HH1316" s="241"/>
      <c r="HI1316" s="241"/>
      <c r="HJ1316" s="241"/>
      <c r="HK1316" s="241"/>
      <c r="HL1316" s="241"/>
      <c r="HM1316" s="241"/>
      <c r="HN1316" s="241"/>
      <c r="HO1316" s="241"/>
    </row>
    <row r="1317" spans="1:223" s="250" customFormat="1" ht="27.6" customHeight="1" x14ac:dyDescent="0.35">
      <c r="A1317" s="241"/>
      <c r="B1317" s="242"/>
      <c r="C1317" s="242"/>
      <c r="D1317" s="242"/>
      <c r="E1317" s="243"/>
      <c r="F1317" s="244"/>
      <c r="G1317" s="245"/>
      <c r="H1317" s="245"/>
      <c r="I1317" s="245"/>
      <c r="J1317" s="242"/>
      <c r="K1317" s="242"/>
      <c r="L1317" s="246"/>
      <c r="M1317" s="246"/>
      <c r="N1317" s="247"/>
      <c r="O1317" s="247"/>
      <c r="P1317" s="248"/>
      <c r="Q1317" s="248"/>
      <c r="R1317" s="295"/>
      <c r="S1317" s="295"/>
      <c r="T1317" s="295"/>
      <c r="V1317" s="251"/>
      <c r="W1317" s="251"/>
      <c r="X1317" s="252"/>
      <c r="Y1317" s="253"/>
      <c r="Z1317" s="254"/>
      <c r="AA1317" s="254"/>
      <c r="AB1317" s="255"/>
      <c r="AC1317" s="255"/>
      <c r="AD1317" s="241"/>
      <c r="AE1317" s="241"/>
      <c r="AF1317" s="241"/>
      <c r="AG1317" s="241"/>
      <c r="AH1317" s="241"/>
      <c r="AI1317" s="241"/>
      <c r="AJ1317" s="241"/>
      <c r="AK1317" s="241"/>
      <c r="AL1317" s="241"/>
      <c r="AM1317" s="241"/>
      <c r="AN1317" s="241"/>
      <c r="AO1317" s="241"/>
      <c r="AP1317" s="241"/>
      <c r="AQ1317" s="241"/>
      <c r="AR1317" s="241"/>
      <c r="AS1317" s="241"/>
      <c r="AT1317" s="241"/>
      <c r="AU1317" s="241"/>
      <c r="AV1317" s="241"/>
      <c r="AW1317" s="241"/>
      <c r="AX1317" s="241"/>
      <c r="AY1317" s="241"/>
      <c r="AZ1317" s="241"/>
      <c r="BA1317" s="241"/>
      <c r="BB1317" s="241"/>
      <c r="BC1317" s="241"/>
      <c r="BD1317" s="241"/>
      <c r="BE1317" s="241"/>
      <c r="BF1317" s="241"/>
      <c r="BG1317" s="241"/>
      <c r="BH1317" s="241"/>
      <c r="BI1317" s="241"/>
      <c r="BJ1317" s="241"/>
      <c r="BK1317" s="241"/>
      <c r="BL1317" s="241"/>
      <c r="BM1317" s="241"/>
      <c r="BN1317" s="241"/>
      <c r="BO1317" s="241"/>
      <c r="BP1317" s="241"/>
      <c r="BQ1317" s="241"/>
      <c r="BR1317" s="241"/>
      <c r="BS1317" s="241"/>
      <c r="BT1317" s="241"/>
      <c r="BU1317" s="241"/>
      <c r="BV1317" s="241"/>
      <c r="BW1317" s="241"/>
      <c r="BX1317" s="241"/>
      <c r="BY1317" s="241"/>
      <c r="BZ1317" s="241"/>
      <c r="CA1317" s="241"/>
      <c r="CB1317" s="241"/>
      <c r="CC1317" s="241"/>
      <c r="CD1317" s="241"/>
      <c r="CE1317" s="241"/>
      <c r="CF1317" s="241"/>
      <c r="CG1317" s="241"/>
      <c r="CH1317" s="241"/>
      <c r="CI1317" s="241"/>
      <c r="CJ1317" s="241"/>
      <c r="CK1317" s="241"/>
      <c r="CL1317" s="241"/>
      <c r="CM1317" s="241"/>
      <c r="CN1317" s="241"/>
      <c r="CO1317" s="241"/>
      <c r="CP1317" s="241"/>
      <c r="CQ1317" s="241"/>
      <c r="CR1317" s="241"/>
      <c r="CS1317" s="241"/>
      <c r="CT1317" s="241"/>
      <c r="CU1317" s="241"/>
      <c r="CV1317" s="241"/>
      <c r="CW1317" s="241"/>
      <c r="CX1317" s="241"/>
      <c r="CY1317" s="241"/>
      <c r="CZ1317" s="241"/>
      <c r="DA1317" s="241"/>
      <c r="DB1317" s="241"/>
      <c r="DC1317" s="241"/>
      <c r="DD1317" s="241"/>
      <c r="DE1317" s="241"/>
      <c r="DF1317" s="241"/>
      <c r="DG1317" s="241"/>
      <c r="DH1317" s="241"/>
      <c r="DI1317" s="241"/>
      <c r="DJ1317" s="241"/>
      <c r="DK1317" s="241"/>
      <c r="DL1317" s="241"/>
      <c r="DM1317" s="241"/>
      <c r="DN1317" s="241"/>
      <c r="DO1317" s="241"/>
      <c r="DP1317" s="241"/>
      <c r="DQ1317" s="241"/>
      <c r="DR1317" s="241"/>
      <c r="DS1317" s="241"/>
      <c r="DT1317" s="241"/>
      <c r="DU1317" s="241"/>
      <c r="DV1317" s="241"/>
      <c r="DW1317" s="241"/>
      <c r="DX1317" s="241"/>
      <c r="DY1317" s="241"/>
      <c r="DZ1317" s="241"/>
      <c r="EA1317" s="241"/>
      <c r="EB1317" s="241"/>
      <c r="EC1317" s="241"/>
      <c r="ED1317" s="241"/>
      <c r="EE1317" s="241"/>
      <c r="EF1317" s="241"/>
      <c r="EG1317" s="241"/>
      <c r="EH1317" s="241"/>
      <c r="EI1317" s="241"/>
      <c r="EJ1317" s="241"/>
      <c r="EK1317" s="241"/>
      <c r="EL1317" s="241"/>
      <c r="EM1317" s="241"/>
      <c r="EN1317" s="241"/>
      <c r="EO1317" s="241"/>
      <c r="EP1317" s="241"/>
      <c r="EQ1317" s="241"/>
      <c r="ER1317" s="241"/>
      <c r="ES1317" s="241"/>
      <c r="ET1317" s="241"/>
      <c r="EU1317" s="241"/>
      <c r="EV1317" s="241"/>
      <c r="EW1317" s="241"/>
      <c r="EX1317" s="241"/>
      <c r="EY1317" s="241"/>
      <c r="EZ1317" s="241"/>
      <c r="FA1317" s="241"/>
      <c r="FB1317" s="241"/>
      <c r="FC1317" s="241"/>
      <c r="FD1317" s="241"/>
      <c r="FE1317" s="241"/>
      <c r="FF1317" s="241"/>
      <c r="FG1317" s="241"/>
      <c r="FH1317" s="241"/>
      <c r="FI1317" s="241"/>
      <c r="FJ1317" s="241"/>
      <c r="FK1317" s="241"/>
      <c r="FL1317" s="241"/>
      <c r="FM1317" s="241"/>
      <c r="FN1317" s="241"/>
      <c r="FO1317" s="241"/>
      <c r="FP1317" s="241"/>
      <c r="FQ1317" s="241"/>
      <c r="FR1317" s="241"/>
      <c r="FS1317" s="241"/>
      <c r="FT1317" s="241"/>
      <c r="FU1317" s="241"/>
      <c r="FV1317" s="241"/>
      <c r="FW1317" s="241"/>
      <c r="FX1317" s="241"/>
      <c r="FY1317" s="241"/>
      <c r="FZ1317" s="241"/>
      <c r="GA1317" s="241"/>
      <c r="GB1317" s="241"/>
      <c r="GC1317" s="241"/>
      <c r="GD1317" s="241"/>
      <c r="GE1317" s="241"/>
      <c r="GF1317" s="241"/>
      <c r="GG1317" s="241"/>
      <c r="GH1317" s="241"/>
      <c r="GI1317" s="241"/>
      <c r="GJ1317" s="241"/>
      <c r="GK1317" s="241"/>
      <c r="GL1317" s="241"/>
      <c r="GM1317" s="241"/>
      <c r="GN1317" s="241"/>
      <c r="GO1317" s="241"/>
      <c r="GP1317" s="241"/>
      <c r="GQ1317" s="241"/>
      <c r="GR1317" s="241"/>
      <c r="GS1317" s="241"/>
      <c r="GT1317" s="241"/>
      <c r="GU1317" s="241"/>
      <c r="GV1317" s="241"/>
      <c r="GW1317" s="241"/>
      <c r="GX1317" s="241"/>
      <c r="GY1317" s="241"/>
      <c r="GZ1317" s="241"/>
      <c r="HA1317" s="241"/>
      <c r="HB1317" s="241"/>
      <c r="HC1317" s="241"/>
      <c r="HD1317" s="241"/>
      <c r="HE1317" s="241"/>
      <c r="HF1317" s="241"/>
      <c r="HG1317" s="241"/>
      <c r="HH1317" s="241"/>
      <c r="HI1317" s="241"/>
      <c r="HJ1317" s="241"/>
      <c r="HK1317" s="241"/>
      <c r="HL1317" s="241"/>
      <c r="HM1317" s="241"/>
      <c r="HN1317" s="241"/>
      <c r="HO1317" s="241"/>
    </row>
    <row r="1318" spans="1:223" s="250" customFormat="1" ht="27.6" customHeight="1" x14ac:dyDescent="0.35">
      <c r="A1318" s="241"/>
      <c r="B1318" s="242"/>
      <c r="C1318" s="242"/>
      <c r="D1318" s="242"/>
      <c r="E1318" s="243"/>
      <c r="F1318" s="244"/>
      <c r="G1318" s="245"/>
      <c r="H1318" s="245"/>
      <c r="I1318" s="245"/>
      <c r="J1318" s="242"/>
      <c r="K1318" s="242"/>
      <c r="L1318" s="246"/>
      <c r="M1318" s="246"/>
      <c r="N1318" s="247"/>
      <c r="O1318" s="247"/>
      <c r="P1318" s="248"/>
      <c r="Q1318" s="248"/>
      <c r="R1318" s="295"/>
      <c r="S1318" s="295"/>
      <c r="T1318" s="295"/>
      <c r="V1318" s="251"/>
      <c r="W1318" s="251"/>
      <c r="X1318" s="252"/>
      <c r="Y1318" s="253"/>
      <c r="Z1318" s="254"/>
      <c r="AA1318" s="254"/>
      <c r="AB1318" s="255"/>
      <c r="AC1318" s="255"/>
      <c r="AD1318" s="241"/>
      <c r="AE1318" s="241"/>
      <c r="AF1318" s="241"/>
      <c r="AG1318" s="241"/>
      <c r="AH1318" s="241"/>
      <c r="AI1318" s="241"/>
      <c r="AJ1318" s="241"/>
      <c r="AK1318" s="241"/>
      <c r="AL1318" s="241"/>
      <c r="AM1318" s="241"/>
      <c r="AN1318" s="241"/>
      <c r="AO1318" s="241"/>
      <c r="AP1318" s="241"/>
      <c r="AQ1318" s="241"/>
      <c r="AR1318" s="241"/>
      <c r="AS1318" s="241"/>
      <c r="AT1318" s="241"/>
      <c r="AU1318" s="241"/>
      <c r="AV1318" s="241"/>
      <c r="AW1318" s="241"/>
      <c r="AX1318" s="241"/>
      <c r="AY1318" s="241"/>
      <c r="AZ1318" s="241"/>
      <c r="BA1318" s="241"/>
      <c r="BB1318" s="241"/>
      <c r="BC1318" s="241"/>
      <c r="BD1318" s="241"/>
      <c r="BE1318" s="241"/>
      <c r="BF1318" s="241"/>
      <c r="BG1318" s="241"/>
      <c r="BH1318" s="241"/>
      <c r="BI1318" s="241"/>
      <c r="BJ1318" s="241"/>
      <c r="BK1318" s="241"/>
      <c r="BL1318" s="241"/>
      <c r="BM1318" s="241"/>
      <c r="BN1318" s="241"/>
      <c r="BO1318" s="241"/>
      <c r="BP1318" s="241"/>
      <c r="BQ1318" s="241"/>
      <c r="BR1318" s="241"/>
      <c r="BS1318" s="241"/>
      <c r="BT1318" s="241"/>
      <c r="BU1318" s="241"/>
      <c r="BV1318" s="241"/>
      <c r="BW1318" s="241"/>
      <c r="BX1318" s="241"/>
      <c r="BY1318" s="241"/>
      <c r="BZ1318" s="241"/>
      <c r="CA1318" s="241"/>
      <c r="CB1318" s="241"/>
      <c r="CC1318" s="241"/>
      <c r="CD1318" s="241"/>
      <c r="CE1318" s="241"/>
      <c r="CF1318" s="241"/>
      <c r="CG1318" s="241"/>
      <c r="CH1318" s="241"/>
      <c r="CI1318" s="241"/>
      <c r="CJ1318" s="241"/>
      <c r="CK1318" s="241"/>
      <c r="CL1318" s="241"/>
      <c r="CM1318" s="241"/>
      <c r="CN1318" s="241"/>
      <c r="CO1318" s="241"/>
      <c r="CP1318" s="241"/>
      <c r="CQ1318" s="241"/>
      <c r="CR1318" s="241"/>
      <c r="CS1318" s="241"/>
      <c r="CT1318" s="241"/>
      <c r="CU1318" s="241"/>
      <c r="CV1318" s="241"/>
      <c r="CW1318" s="241"/>
      <c r="CX1318" s="241"/>
      <c r="CY1318" s="241"/>
      <c r="CZ1318" s="241"/>
      <c r="DA1318" s="241"/>
      <c r="DB1318" s="241"/>
      <c r="DC1318" s="241"/>
      <c r="DD1318" s="241"/>
      <c r="DE1318" s="241"/>
      <c r="DF1318" s="241"/>
      <c r="DG1318" s="241"/>
      <c r="DH1318" s="241"/>
      <c r="DI1318" s="241"/>
      <c r="DJ1318" s="241"/>
      <c r="DK1318" s="241"/>
      <c r="DL1318" s="241"/>
      <c r="DM1318" s="241"/>
      <c r="DN1318" s="241"/>
      <c r="DO1318" s="241"/>
      <c r="DP1318" s="241"/>
      <c r="DQ1318" s="241"/>
      <c r="DR1318" s="241"/>
      <c r="DS1318" s="241"/>
      <c r="DT1318" s="241"/>
      <c r="DU1318" s="241"/>
      <c r="DV1318" s="241"/>
      <c r="DW1318" s="241"/>
      <c r="DX1318" s="241"/>
      <c r="DY1318" s="241"/>
      <c r="DZ1318" s="241"/>
      <c r="EA1318" s="241"/>
      <c r="EB1318" s="241"/>
      <c r="EC1318" s="241"/>
      <c r="ED1318" s="241"/>
      <c r="EE1318" s="241"/>
      <c r="EF1318" s="241"/>
      <c r="EG1318" s="241"/>
      <c r="EH1318" s="241"/>
      <c r="EI1318" s="241"/>
      <c r="EJ1318" s="241"/>
      <c r="EK1318" s="241"/>
      <c r="EL1318" s="241"/>
      <c r="EM1318" s="241"/>
      <c r="EN1318" s="241"/>
      <c r="EO1318" s="241"/>
      <c r="EP1318" s="241"/>
      <c r="EQ1318" s="241"/>
      <c r="ER1318" s="241"/>
      <c r="ES1318" s="241"/>
      <c r="ET1318" s="241"/>
      <c r="EU1318" s="241"/>
      <c r="EV1318" s="241"/>
      <c r="EW1318" s="241"/>
      <c r="EX1318" s="241"/>
      <c r="EY1318" s="241"/>
      <c r="EZ1318" s="241"/>
      <c r="FA1318" s="241"/>
      <c r="FB1318" s="241"/>
      <c r="FC1318" s="241"/>
      <c r="FD1318" s="241"/>
      <c r="FE1318" s="241"/>
      <c r="FF1318" s="241"/>
      <c r="FG1318" s="241"/>
      <c r="FH1318" s="241"/>
      <c r="FI1318" s="241"/>
      <c r="FJ1318" s="241"/>
      <c r="FK1318" s="241"/>
      <c r="FL1318" s="241"/>
      <c r="FM1318" s="241"/>
      <c r="FN1318" s="241"/>
      <c r="FO1318" s="241"/>
      <c r="FP1318" s="241"/>
      <c r="FQ1318" s="241"/>
      <c r="FR1318" s="241"/>
      <c r="FS1318" s="241"/>
      <c r="FT1318" s="241"/>
      <c r="FU1318" s="241"/>
      <c r="FV1318" s="241"/>
      <c r="FW1318" s="241"/>
      <c r="FX1318" s="241"/>
      <c r="FY1318" s="241"/>
      <c r="FZ1318" s="241"/>
      <c r="GA1318" s="241"/>
      <c r="GB1318" s="241"/>
      <c r="GC1318" s="241"/>
      <c r="GD1318" s="241"/>
      <c r="GE1318" s="241"/>
      <c r="GF1318" s="241"/>
      <c r="GG1318" s="241"/>
      <c r="GH1318" s="241"/>
      <c r="GI1318" s="241"/>
      <c r="GJ1318" s="241"/>
      <c r="GK1318" s="241"/>
      <c r="GL1318" s="241"/>
      <c r="GM1318" s="241"/>
      <c r="GN1318" s="241"/>
      <c r="GO1318" s="241"/>
      <c r="GP1318" s="241"/>
      <c r="GQ1318" s="241"/>
      <c r="GR1318" s="241"/>
      <c r="GS1318" s="241"/>
      <c r="GT1318" s="241"/>
      <c r="GU1318" s="241"/>
      <c r="GV1318" s="241"/>
      <c r="GW1318" s="241"/>
      <c r="GX1318" s="241"/>
      <c r="GY1318" s="241"/>
      <c r="GZ1318" s="241"/>
      <c r="HA1318" s="241"/>
      <c r="HB1318" s="241"/>
      <c r="HC1318" s="241"/>
      <c r="HD1318" s="241"/>
      <c r="HE1318" s="241"/>
      <c r="HF1318" s="241"/>
      <c r="HG1318" s="241"/>
      <c r="HH1318" s="241"/>
      <c r="HI1318" s="241"/>
      <c r="HJ1318" s="241"/>
      <c r="HK1318" s="241"/>
      <c r="HL1318" s="241"/>
      <c r="HM1318" s="241"/>
      <c r="HN1318" s="241"/>
      <c r="HO1318" s="241"/>
    </row>
    <row r="1319" spans="1:223" s="250" customFormat="1" ht="27.6" customHeight="1" x14ac:dyDescent="0.35">
      <c r="A1319" s="241"/>
      <c r="B1319" s="242"/>
      <c r="C1319" s="242"/>
      <c r="D1319" s="242"/>
      <c r="E1319" s="243"/>
      <c r="F1319" s="244"/>
      <c r="G1319" s="245"/>
      <c r="H1319" s="245"/>
      <c r="I1319" s="245"/>
      <c r="J1319" s="242"/>
      <c r="K1319" s="242"/>
      <c r="L1319" s="246"/>
      <c r="M1319" s="246"/>
      <c r="N1319" s="247"/>
      <c r="O1319" s="247"/>
      <c r="P1319" s="248"/>
      <c r="Q1319" s="248"/>
      <c r="R1319" s="295"/>
      <c r="S1319" s="295"/>
      <c r="T1319" s="295"/>
      <c r="V1319" s="251"/>
      <c r="W1319" s="251"/>
      <c r="X1319" s="252"/>
      <c r="Y1319" s="253"/>
      <c r="Z1319" s="254"/>
      <c r="AA1319" s="254"/>
      <c r="AB1319" s="255"/>
      <c r="AC1319" s="255"/>
      <c r="AD1319" s="241"/>
      <c r="AE1319" s="241"/>
      <c r="AF1319" s="241"/>
      <c r="AG1319" s="241"/>
      <c r="AH1319" s="241"/>
      <c r="AI1319" s="241"/>
      <c r="AJ1319" s="241"/>
      <c r="AK1319" s="241"/>
      <c r="AL1319" s="241"/>
      <c r="AM1319" s="241"/>
      <c r="AN1319" s="241"/>
      <c r="AO1319" s="241"/>
      <c r="AP1319" s="241"/>
      <c r="AQ1319" s="241"/>
      <c r="AR1319" s="241"/>
      <c r="AS1319" s="241"/>
      <c r="AT1319" s="241"/>
      <c r="AU1319" s="241"/>
      <c r="AV1319" s="241"/>
      <c r="AW1319" s="241"/>
      <c r="AX1319" s="241"/>
      <c r="AY1319" s="241"/>
      <c r="AZ1319" s="241"/>
      <c r="BA1319" s="241"/>
      <c r="BB1319" s="241"/>
      <c r="BC1319" s="241"/>
      <c r="BD1319" s="241"/>
      <c r="BE1319" s="241"/>
      <c r="BF1319" s="241"/>
      <c r="BG1319" s="241"/>
      <c r="BH1319" s="241"/>
      <c r="BI1319" s="241"/>
      <c r="BJ1319" s="241"/>
      <c r="BK1319" s="241"/>
      <c r="BL1319" s="241"/>
      <c r="BM1319" s="241"/>
      <c r="BN1319" s="241"/>
      <c r="BO1319" s="241"/>
      <c r="BP1319" s="241"/>
      <c r="BQ1319" s="241"/>
      <c r="BR1319" s="241"/>
      <c r="BS1319" s="241"/>
      <c r="BT1319" s="241"/>
      <c r="BU1319" s="241"/>
      <c r="BV1319" s="241"/>
      <c r="BW1319" s="241"/>
      <c r="BX1319" s="241"/>
      <c r="BY1319" s="241"/>
      <c r="BZ1319" s="241"/>
      <c r="CA1319" s="241"/>
      <c r="CB1319" s="241"/>
      <c r="CC1319" s="241"/>
      <c r="CD1319" s="241"/>
      <c r="CE1319" s="241"/>
      <c r="CF1319" s="241"/>
      <c r="CG1319" s="241"/>
      <c r="CH1319" s="241"/>
      <c r="CI1319" s="241"/>
      <c r="CJ1319" s="241"/>
      <c r="CK1319" s="241"/>
      <c r="CL1319" s="241"/>
      <c r="CM1319" s="241"/>
      <c r="CN1319" s="241"/>
      <c r="CO1319" s="241"/>
      <c r="CP1319" s="241"/>
      <c r="CQ1319" s="241"/>
      <c r="CR1319" s="241"/>
      <c r="CS1319" s="241"/>
      <c r="CT1319" s="241"/>
      <c r="CU1319" s="241"/>
      <c r="CV1319" s="241"/>
      <c r="CW1319" s="241"/>
      <c r="CX1319" s="241"/>
      <c r="CY1319" s="241"/>
      <c r="CZ1319" s="241"/>
      <c r="DA1319" s="241"/>
      <c r="DB1319" s="241"/>
      <c r="DC1319" s="241"/>
      <c r="DD1319" s="241"/>
      <c r="DE1319" s="241"/>
      <c r="DF1319" s="241"/>
      <c r="DG1319" s="241"/>
      <c r="DH1319" s="241"/>
      <c r="DI1319" s="241"/>
      <c r="DJ1319" s="241"/>
      <c r="DK1319" s="241"/>
      <c r="DL1319" s="241"/>
      <c r="DM1319" s="241"/>
      <c r="DN1319" s="241"/>
      <c r="DO1319" s="241"/>
      <c r="DP1319" s="241"/>
      <c r="DQ1319" s="241"/>
      <c r="DR1319" s="241"/>
      <c r="DS1319" s="241"/>
      <c r="DT1319" s="241"/>
      <c r="DU1319" s="241"/>
      <c r="DV1319" s="241"/>
      <c r="DW1319" s="241"/>
      <c r="DX1319" s="241"/>
      <c r="DY1319" s="241"/>
      <c r="DZ1319" s="241"/>
      <c r="EA1319" s="241"/>
      <c r="EB1319" s="241"/>
      <c r="EC1319" s="241"/>
      <c r="ED1319" s="241"/>
      <c r="EE1319" s="241"/>
      <c r="EF1319" s="241"/>
      <c r="EG1319" s="241"/>
      <c r="EH1319" s="241"/>
      <c r="EI1319" s="241"/>
      <c r="EJ1319" s="241"/>
      <c r="EK1319" s="241"/>
      <c r="EL1319" s="241"/>
      <c r="EM1319" s="241"/>
      <c r="EN1319" s="241"/>
      <c r="EO1319" s="241"/>
      <c r="EP1319" s="241"/>
      <c r="EQ1319" s="241"/>
      <c r="ER1319" s="241"/>
      <c r="ES1319" s="241"/>
      <c r="ET1319" s="241"/>
      <c r="EU1319" s="241"/>
      <c r="EV1319" s="241"/>
      <c r="EW1319" s="241"/>
      <c r="EX1319" s="241"/>
      <c r="EY1319" s="241"/>
      <c r="EZ1319" s="241"/>
      <c r="FA1319" s="241"/>
      <c r="FB1319" s="241"/>
      <c r="FC1319" s="241"/>
      <c r="FD1319" s="241"/>
      <c r="FE1319" s="241"/>
      <c r="FF1319" s="241"/>
      <c r="FG1319" s="241"/>
      <c r="FH1319" s="241"/>
      <c r="FI1319" s="241"/>
      <c r="FJ1319" s="241"/>
      <c r="FK1319" s="241"/>
      <c r="FL1319" s="241"/>
      <c r="FM1319" s="241"/>
      <c r="FN1319" s="241"/>
      <c r="FO1319" s="241"/>
      <c r="FP1319" s="241"/>
      <c r="FQ1319" s="241"/>
      <c r="FR1319" s="241"/>
      <c r="FS1319" s="241"/>
      <c r="FT1319" s="241"/>
      <c r="FU1319" s="241"/>
      <c r="FV1319" s="241"/>
      <c r="FW1319" s="241"/>
      <c r="FX1319" s="241"/>
      <c r="FY1319" s="241"/>
      <c r="FZ1319" s="241"/>
      <c r="GA1319" s="241"/>
      <c r="GB1319" s="241"/>
      <c r="GC1319" s="241"/>
      <c r="GD1319" s="241"/>
      <c r="GE1319" s="241"/>
      <c r="GF1319" s="241"/>
      <c r="GG1319" s="241"/>
      <c r="GH1319" s="241"/>
      <c r="GI1319" s="241"/>
      <c r="GJ1319" s="241"/>
      <c r="GK1319" s="241"/>
      <c r="GL1319" s="241"/>
      <c r="GM1319" s="241"/>
      <c r="GN1319" s="241"/>
      <c r="GO1319" s="241"/>
      <c r="GP1319" s="241"/>
      <c r="GQ1319" s="241"/>
      <c r="GR1319" s="241"/>
      <c r="GS1319" s="241"/>
      <c r="GT1319" s="241"/>
      <c r="GU1319" s="241"/>
      <c r="GV1319" s="241"/>
      <c r="GW1319" s="241"/>
      <c r="GX1319" s="241"/>
      <c r="GY1319" s="241"/>
      <c r="GZ1319" s="241"/>
      <c r="HA1319" s="241"/>
      <c r="HB1319" s="241"/>
      <c r="HC1319" s="241"/>
      <c r="HD1319" s="241"/>
      <c r="HE1319" s="241"/>
      <c r="HF1319" s="241"/>
      <c r="HG1319" s="241"/>
      <c r="HH1319" s="241"/>
      <c r="HI1319" s="241"/>
      <c r="HJ1319" s="241"/>
      <c r="HK1319" s="241"/>
      <c r="HL1319" s="241"/>
      <c r="HM1319" s="241"/>
      <c r="HN1319" s="241"/>
      <c r="HO1319" s="241"/>
    </row>
    <row r="1320" spans="1:223" s="250" customFormat="1" ht="27.6" customHeight="1" x14ac:dyDescent="0.35">
      <c r="A1320" s="241"/>
      <c r="B1320" s="242"/>
      <c r="C1320" s="242"/>
      <c r="D1320" s="242"/>
      <c r="E1320" s="243"/>
      <c r="F1320" s="244"/>
      <c r="G1320" s="245"/>
      <c r="H1320" s="245"/>
      <c r="I1320" s="245"/>
      <c r="J1320" s="242"/>
      <c r="K1320" s="242"/>
      <c r="L1320" s="246"/>
      <c r="M1320" s="246"/>
      <c r="N1320" s="247"/>
      <c r="O1320" s="247"/>
      <c r="P1320" s="248"/>
      <c r="Q1320" s="248"/>
      <c r="R1320" s="295"/>
      <c r="S1320" s="295"/>
      <c r="T1320" s="295"/>
      <c r="V1320" s="251"/>
      <c r="W1320" s="251"/>
      <c r="X1320" s="252"/>
      <c r="Y1320" s="253"/>
      <c r="Z1320" s="254"/>
      <c r="AA1320" s="254"/>
      <c r="AB1320" s="255"/>
      <c r="AC1320" s="255"/>
      <c r="AD1320" s="241"/>
      <c r="AE1320" s="241"/>
      <c r="AF1320" s="241"/>
      <c r="AG1320" s="241"/>
      <c r="AH1320" s="241"/>
      <c r="AI1320" s="241"/>
      <c r="AJ1320" s="241"/>
      <c r="AK1320" s="241"/>
      <c r="AL1320" s="241"/>
      <c r="AM1320" s="241"/>
      <c r="AN1320" s="241"/>
      <c r="AO1320" s="241"/>
      <c r="AP1320" s="241"/>
      <c r="AQ1320" s="241"/>
      <c r="AR1320" s="241"/>
      <c r="AS1320" s="241"/>
      <c r="AT1320" s="241"/>
      <c r="AU1320" s="241"/>
      <c r="AV1320" s="241"/>
      <c r="AW1320" s="241"/>
      <c r="AX1320" s="241"/>
      <c r="AY1320" s="241"/>
      <c r="AZ1320" s="241"/>
      <c r="BA1320" s="241"/>
      <c r="BB1320" s="241"/>
      <c r="BC1320" s="241"/>
      <c r="BD1320" s="241"/>
      <c r="BE1320" s="241"/>
      <c r="BF1320" s="241"/>
      <c r="BG1320" s="241"/>
      <c r="BH1320" s="241"/>
      <c r="BI1320" s="241"/>
      <c r="BJ1320" s="241"/>
      <c r="BK1320" s="241"/>
      <c r="BL1320" s="241"/>
      <c r="BM1320" s="241"/>
      <c r="BN1320" s="241"/>
      <c r="BO1320" s="241"/>
      <c r="BP1320" s="241"/>
      <c r="BQ1320" s="241"/>
      <c r="BR1320" s="241"/>
      <c r="BS1320" s="241"/>
      <c r="BT1320" s="241"/>
      <c r="BU1320" s="241"/>
      <c r="BV1320" s="241"/>
      <c r="BW1320" s="241"/>
      <c r="BX1320" s="241"/>
      <c r="BY1320" s="241"/>
      <c r="BZ1320" s="241"/>
      <c r="CA1320" s="241"/>
      <c r="CB1320" s="241"/>
      <c r="CC1320" s="241"/>
      <c r="CD1320" s="241"/>
      <c r="CE1320" s="241"/>
      <c r="CF1320" s="241"/>
      <c r="CG1320" s="241"/>
      <c r="CH1320" s="241"/>
      <c r="CI1320" s="241"/>
      <c r="CJ1320" s="241"/>
      <c r="CK1320" s="241"/>
      <c r="CL1320" s="241"/>
      <c r="CM1320" s="241"/>
      <c r="CN1320" s="241"/>
      <c r="CO1320" s="241"/>
      <c r="CP1320" s="241"/>
      <c r="CQ1320" s="241"/>
      <c r="CR1320" s="241"/>
      <c r="CS1320" s="241"/>
      <c r="CT1320" s="241"/>
      <c r="CU1320" s="241"/>
      <c r="CV1320" s="241"/>
      <c r="CW1320" s="241"/>
      <c r="CX1320" s="241"/>
      <c r="CY1320" s="241"/>
      <c r="CZ1320" s="241"/>
      <c r="DA1320" s="241"/>
      <c r="DB1320" s="241"/>
      <c r="DC1320" s="241"/>
      <c r="DD1320" s="241"/>
      <c r="DE1320" s="241"/>
      <c r="DF1320" s="241"/>
      <c r="DG1320" s="241"/>
      <c r="DH1320" s="241"/>
      <c r="DI1320" s="241"/>
      <c r="DJ1320" s="241"/>
      <c r="DK1320" s="241"/>
      <c r="DL1320" s="241"/>
      <c r="DM1320" s="241"/>
      <c r="DN1320" s="241"/>
      <c r="DO1320" s="241"/>
      <c r="DP1320" s="241"/>
      <c r="DQ1320" s="241"/>
      <c r="DR1320" s="241"/>
      <c r="DS1320" s="241"/>
      <c r="DT1320" s="241"/>
      <c r="DU1320" s="241"/>
      <c r="DV1320" s="241"/>
      <c r="DW1320" s="241"/>
      <c r="DX1320" s="241"/>
      <c r="DY1320" s="241"/>
      <c r="DZ1320" s="241"/>
      <c r="EA1320" s="241"/>
      <c r="EB1320" s="241"/>
      <c r="EC1320" s="241"/>
      <c r="ED1320" s="241"/>
      <c r="EE1320" s="241"/>
      <c r="EF1320" s="241"/>
      <c r="EG1320" s="241"/>
      <c r="EH1320" s="241"/>
      <c r="EI1320" s="241"/>
      <c r="EJ1320" s="241"/>
      <c r="EK1320" s="241"/>
      <c r="EL1320" s="241"/>
      <c r="EM1320" s="241"/>
      <c r="EN1320" s="241"/>
      <c r="EO1320" s="241"/>
      <c r="EP1320" s="241"/>
      <c r="EQ1320" s="241"/>
      <c r="ER1320" s="241"/>
      <c r="ES1320" s="241"/>
      <c r="ET1320" s="241"/>
      <c r="EU1320" s="241"/>
      <c r="EV1320" s="241"/>
      <c r="EW1320" s="241"/>
      <c r="EX1320" s="241"/>
      <c r="EY1320" s="241"/>
      <c r="EZ1320" s="241"/>
      <c r="FA1320" s="241"/>
      <c r="FB1320" s="241"/>
      <c r="FC1320" s="241"/>
      <c r="FD1320" s="241"/>
      <c r="FE1320" s="241"/>
      <c r="FF1320" s="241"/>
      <c r="FG1320" s="241"/>
      <c r="FH1320" s="241"/>
      <c r="FI1320" s="241"/>
      <c r="FJ1320" s="241"/>
      <c r="FK1320" s="241"/>
      <c r="FL1320" s="241"/>
      <c r="FM1320" s="241"/>
      <c r="FN1320" s="241"/>
      <c r="FO1320" s="241"/>
      <c r="FP1320" s="241"/>
      <c r="FQ1320" s="241"/>
      <c r="FR1320" s="241"/>
      <c r="FS1320" s="241"/>
      <c r="FT1320" s="241"/>
      <c r="FU1320" s="241"/>
      <c r="FV1320" s="241"/>
      <c r="FW1320" s="241"/>
      <c r="FX1320" s="241"/>
      <c r="FY1320" s="241"/>
      <c r="FZ1320" s="241"/>
      <c r="GA1320" s="241"/>
      <c r="GB1320" s="241"/>
      <c r="GC1320" s="241"/>
      <c r="GD1320" s="241"/>
      <c r="GE1320" s="241"/>
      <c r="GF1320" s="241"/>
      <c r="GG1320" s="241"/>
      <c r="GH1320" s="241"/>
      <c r="GI1320" s="241"/>
      <c r="GJ1320" s="241"/>
      <c r="GK1320" s="241"/>
      <c r="GL1320" s="241"/>
      <c r="GM1320" s="241"/>
      <c r="GN1320" s="241"/>
      <c r="GO1320" s="241"/>
      <c r="GP1320" s="241"/>
      <c r="GQ1320" s="241"/>
      <c r="GR1320" s="241"/>
      <c r="GS1320" s="241"/>
      <c r="GT1320" s="241"/>
      <c r="GU1320" s="241"/>
      <c r="GV1320" s="241"/>
      <c r="GW1320" s="241"/>
      <c r="GX1320" s="241"/>
      <c r="GY1320" s="241"/>
      <c r="GZ1320" s="241"/>
      <c r="HA1320" s="241"/>
      <c r="HB1320" s="241"/>
      <c r="HC1320" s="241"/>
      <c r="HD1320" s="241"/>
      <c r="HE1320" s="241"/>
      <c r="HF1320" s="241"/>
      <c r="HG1320" s="241"/>
      <c r="HH1320" s="241"/>
      <c r="HI1320" s="241"/>
      <c r="HJ1320" s="241"/>
      <c r="HK1320" s="241"/>
      <c r="HL1320" s="241"/>
      <c r="HM1320" s="241"/>
      <c r="HN1320" s="241"/>
      <c r="HO1320" s="241"/>
    </row>
    <row r="1321" spans="1:223" s="250" customFormat="1" ht="27.6" customHeight="1" x14ac:dyDescent="0.35">
      <c r="A1321" s="241"/>
      <c r="B1321" s="242"/>
      <c r="C1321" s="242"/>
      <c r="D1321" s="242"/>
      <c r="E1321" s="243"/>
      <c r="F1321" s="244"/>
      <c r="G1321" s="245"/>
      <c r="H1321" s="245"/>
      <c r="I1321" s="245"/>
      <c r="J1321" s="242"/>
      <c r="K1321" s="242"/>
      <c r="L1321" s="246"/>
      <c r="M1321" s="246"/>
      <c r="N1321" s="247"/>
      <c r="O1321" s="247"/>
      <c r="P1321" s="248"/>
      <c r="Q1321" s="248"/>
      <c r="R1321" s="295"/>
      <c r="S1321" s="295"/>
      <c r="T1321" s="295"/>
      <c r="V1321" s="251"/>
      <c r="W1321" s="251"/>
      <c r="X1321" s="252"/>
      <c r="Y1321" s="253"/>
      <c r="Z1321" s="254"/>
      <c r="AA1321" s="254"/>
      <c r="AB1321" s="255"/>
      <c r="AC1321" s="255"/>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c r="AX1321" s="241"/>
      <c r="AY1321" s="241"/>
      <c r="AZ1321" s="241"/>
      <c r="BA1321" s="241"/>
      <c r="BB1321" s="241"/>
      <c r="BC1321" s="241"/>
      <c r="BD1321" s="241"/>
      <c r="BE1321" s="241"/>
      <c r="BF1321" s="241"/>
      <c r="BG1321" s="241"/>
      <c r="BH1321" s="241"/>
      <c r="BI1321" s="241"/>
      <c r="BJ1321" s="241"/>
      <c r="BK1321" s="241"/>
      <c r="BL1321" s="241"/>
      <c r="BM1321" s="241"/>
      <c r="BN1321" s="241"/>
      <c r="BO1321" s="241"/>
      <c r="BP1321" s="241"/>
      <c r="BQ1321" s="241"/>
      <c r="BR1321" s="241"/>
      <c r="BS1321" s="241"/>
      <c r="BT1321" s="241"/>
      <c r="BU1321" s="241"/>
      <c r="BV1321" s="241"/>
      <c r="BW1321" s="241"/>
      <c r="BX1321" s="241"/>
      <c r="BY1321" s="241"/>
      <c r="BZ1321" s="241"/>
      <c r="CA1321" s="241"/>
      <c r="CB1321" s="241"/>
      <c r="CC1321" s="241"/>
      <c r="CD1321" s="241"/>
      <c r="CE1321" s="241"/>
      <c r="CF1321" s="241"/>
      <c r="CG1321" s="241"/>
      <c r="CH1321" s="241"/>
      <c r="CI1321" s="241"/>
      <c r="CJ1321" s="241"/>
      <c r="CK1321" s="241"/>
      <c r="CL1321" s="241"/>
      <c r="CM1321" s="241"/>
      <c r="CN1321" s="241"/>
      <c r="CO1321" s="241"/>
      <c r="CP1321" s="241"/>
      <c r="CQ1321" s="241"/>
      <c r="CR1321" s="241"/>
      <c r="CS1321" s="241"/>
      <c r="CT1321" s="241"/>
      <c r="CU1321" s="241"/>
      <c r="CV1321" s="241"/>
      <c r="CW1321" s="241"/>
      <c r="CX1321" s="241"/>
      <c r="CY1321" s="241"/>
      <c r="CZ1321" s="241"/>
      <c r="DA1321" s="241"/>
      <c r="DB1321" s="241"/>
      <c r="DC1321" s="241"/>
      <c r="DD1321" s="241"/>
      <c r="DE1321" s="241"/>
      <c r="DF1321" s="241"/>
      <c r="DG1321" s="241"/>
      <c r="DH1321" s="241"/>
      <c r="DI1321" s="241"/>
      <c r="DJ1321" s="241"/>
      <c r="DK1321" s="241"/>
      <c r="DL1321" s="241"/>
      <c r="DM1321" s="241"/>
      <c r="DN1321" s="241"/>
      <c r="DO1321" s="241"/>
      <c r="DP1321" s="241"/>
      <c r="DQ1321" s="241"/>
      <c r="DR1321" s="241"/>
      <c r="DS1321" s="241"/>
      <c r="DT1321" s="241"/>
      <c r="DU1321" s="241"/>
      <c r="DV1321" s="241"/>
      <c r="DW1321" s="241"/>
      <c r="DX1321" s="241"/>
      <c r="DY1321" s="241"/>
      <c r="DZ1321" s="241"/>
      <c r="EA1321" s="241"/>
      <c r="EB1321" s="241"/>
      <c r="EC1321" s="241"/>
      <c r="ED1321" s="241"/>
      <c r="EE1321" s="241"/>
      <c r="EF1321" s="241"/>
      <c r="EG1321" s="241"/>
      <c r="EH1321" s="241"/>
      <c r="EI1321" s="241"/>
      <c r="EJ1321" s="241"/>
      <c r="EK1321" s="241"/>
      <c r="EL1321" s="241"/>
      <c r="EM1321" s="241"/>
      <c r="EN1321" s="241"/>
      <c r="EO1321" s="241"/>
      <c r="EP1321" s="241"/>
      <c r="EQ1321" s="241"/>
      <c r="ER1321" s="241"/>
      <c r="ES1321" s="241"/>
      <c r="ET1321" s="241"/>
      <c r="EU1321" s="241"/>
      <c r="EV1321" s="241"/>
      <c r="EW1321" s="241"/>
      <c r="EX1321" s="241"/>
      <c r="EY1321" s="241"/>
      <c r="EZ1321" s="241"/>
      <c r="FA1321" s="241"/>
      <c r="FB1321" s="241"/>
      <c r="FC1321" s="241"/>
      <c r="FD1321" s="241"/>
      <c r="FE1321" s="241"/>
      <c r="FF1321" s="241"/>
      <c r="FG1321" s="241"/>
      <c r="FH1321" s="241"/>
      <c r="FI1321" s="241"/>
      <c r="FJ1321" s="241"/>
      <c r="FK1321" s="241"/>
      <c r="FL1321" s="241"/>
      <c r="FM1321" s="241"/>
      <c r="FN1321" s="241"/>
      <c r="FO1321" s="241"/>
      <c r="FP1321" s="241"/>
      <c r="FQ1321" s="241"/>
      <c r="FR1321" s="241"/>
      <c r="FS1321" s="241"/>
      <c r="FT1321" s="241"/>
      <c r="FU1321" s="241"/>
      <c r="FV1321" s="241"/>
      <c r="FW1321" s="241"/>
      <c r="FX1321" s="241"/>
      <c r="FY1321" s="241"/>
      <c r="FZ1321" s="241"/>
      <c r="GA1321" s="241"/>
      <c r="GB1321" s="241"/>
      <c r="GC1321" s="241"/>
      <c r="GD1321" s="241"/>
      <c r="GE1321" s="241"/>
      <c r="GF1321" s="241"/>
      <c r="GG1321" s="241"/>
      <c r="GH1321" s="241"/>
      <c r="GI1321" s="241"/>
      <c r="GJ1321" s="241"/>
      <c r="GK1321" s="241"/>
      <c r="GL1321" s="241"/>
      <c r="GM1321" s="241"/>
      <c r="GN1321" s="241"/>
      <c r="GO1321" s="241"/>
      <c r="GP1321" s="241"/>
      <c r="GQ1321" s="241"/>
      <c r="GR1321" s="241"/>
      <c r="GS1321" s="241"/>
      <c r="GT1321" s="241"/>
      <c r="GU1321" s="241"/>
      <c r="GV1321" s="241"/>
      <c r="GW1321" s="241"/>
      <c r="GX1321" s="241"/>
      <c r="GY1321" s="241"/>
      <c r="GZ1321" s="241"/>
      <c r="HA1321" s="241"/>
      <c r="HB1321" s="241"/>
      <c r="HC1321" s="241"/>
      <c r="HD1321" s="241"/>
      <c r="HE1321" s="241"/>
      <c r="HF1321" s="241"/>
      <c r="HG1321" s="241"/>
      <c r="HH1321" s="241"/>
      <c r="HI1321" s="241"/>
      <c r="HJ1321" s="241"/>
      <c r="HK1321" s="241"/>
      <c r="HL1321" s="241"/>
      <c r="HM1321" s="241"/>
      <c r="HN1321" s="241"/>
      <c r="HO1321" s="241"/>
    </row>
    <row r="1322" spans="1:223" s="250" customFormat="1" ht="27.6" customHeight="1" x14ac:dyDescent="0.35">
      <c r="A1322" s="241"/>
      <c r="B1322" s="242"/>
      <c r="C1322" s="242"/>
      <c r="D1322" s="242"/>
      <c r="E1322" s="243"/>
      <c r="F1322" s="244"/>
      <c r="G1322" s="245"/>
      <c r="H1322" s="245"/>
      <c r="I1322" s="245"/>
      <c r="J1322" s="242"/>
      <c r="K1322" s="242"/>
      <c r="L1322" s="246"/>
      <c r="M1322" s="246"/>
      <c r="N1322" s="247"/>
      <c r="O1322" s="247"/>
      <c r="P1322" s="248"/>
      <c r="Q1322" s="248"/>
      <c r="R1322" s="295"/>
      <c r="S1322" s="295"/>
      <c r="T1322" s="295"/>
      <c r="V1322" s="251"/>
      <c r="W1322" s="251"/>
      <c r="X1322" s="252"/>
      <c r="Y1322" s="253"/>
      <c r="Z1322" s="254"/>
      <c r="AA1322" s="254"/>
      <c r="AB1322" s="255"/>
      <c r="AC1322" s="255"/>
      <c r="AD1322" s="241"/>
      <c r="AE1322" s="241"/>
      <c r="AF1322" s="241"/>
      <c r="AG1322" s="241"/>
      <c r="AH1322" s="241"/>
      <c r="AI1322" s="241"/>
      <c r="AJ1322" s="241"/>
      <c r="AK1322" s="241"/>
      <c r="AL1322" s="241"/>
      <c r="AM1322" s="241"/>
      <c r="AN1322" s="241"/>
      <c r="AO1322" s="241"/>
      <c r="AP1322" s="241"/>
      <c r="AQ1322" s="241"/>
      <c r="AR1322" s="241"/>
      <c r="AS1322" s="241"/>
      <c r="AT1322" s="241"/>
      <c r="AU1322" s="241"/>
      <c r="AV1322" s="241"/>
      <c r="AW1322" s="241"/>
      <c r="AX1322" s="241"/>
      <c r="AY1322" s="241"/>
      <c r="AZ1322" s="241"/>
      <c r="BA1322" s="241"/>
      <c r="BB1322" s="241"/>
      <c r="BC1322" s="241"/>
      <c r="BD1322" s="241"/>
      <c r="BE1322" s="241"/>
      <c r="BF1322" s="241"/>
      <c r="BG1322" s="241"/>
      <c r="BH1322" s="241"/>
      <c r="BI1322" s="241"/>
      <c r="BJ1322" s="241"/>
      <c r="BK1322" s="241"/>
      <c r="BL1322" s="241"/>
      <c r="BM1322" s="241"/>
      <c r="BN1322" s="241"/>
      <c r="BO1322" s="241"/>
      <c r="BP1322" s="241"/>
      <c r="BQ1322" s="241"/>
      <c r="BR1322" s="241"/>
      <c r="BS1322" s="241"/>
      <c r="BT1322" s="241"/>
      <c r="BU1322" s="241"/>
      <c r="BV1322" s="241"/>
      <c r="BW1322" s="241"/>
      <c r="BX1322" s="241"/>
      <c r="BY1322" s="241"/>
      <c r="BZ1322" s="241"/>
      <c r="CA1322" s="241"/>
      <c r="CB1322" s="241"/>
      <c r="CC1322" s="241"/>
      <c r="CD1322" s="241"/>
      <c r="CE1322" s="241"/>
      <c r="CF1322" s="241"/>
      <c r="CG1322" s="241"/>
      <c r="CH1322" s="241"/>
      <c r="CI1322" s="241"/>
      <c r="CJ1322" s="241"/>
      <c r="CK1322" s="241"/>
      <c r="CL1322" s="241"/>
      <c r="CM1322" s="241"/>
      <c r="CN1322" s="241"/>
      <c r="CO1322" s="241"/>
      <c r="CP1322" s="241"/>
      <c r="CQ1322" s="241"/>
      <c r="CR1322" s="241"/>
      <c r="CS1322" s="241"/>
      <c r="CT1322" s="241"/>
      <c r="CU1322" s="241"/>
      <c r="CV1322" s="241"/>
      <c r="CW1322" s="241"/>
      <c r="CX1322" s="241"/>
      <c r="CY1322" s="241"/>
      <c r="CZ1322" s="241"/>
      <c r="DA1322" s="241"/>
      <c r="DB1322" s="241"/>
      <c r="DC1322" s="241"/>
      <c r="DD1322" s="241"/>
      <c r="DE1322" s="241"/>
      <c r="DF1322" s="241"/>
      <c r="DG1322" s="241"/>
      <c r="DH1322" s="241"/>
      <c r="DI1322" s="241"/>
      <c r="DJ1322" s="241"/>
      <c r="DK1322" s="241"/>
      <c r="DL1322" s="241"/>
      <c r="DM1322" s="241"/>
      <c r="DN1322" s="241"/>
      <c r="DO1322" s="241"/>
      <c r="DP1322" s="241"/>
      <c r="DQ1322" s="241"/>
      <c r="DR1322" s="241"/>
      <c r="DS1322" s="241"/>
      <c r="DT1322" s="241"/>
      <c r="DU1322" s="241"/>
      <c r="DV1322" s="241"/>
      <c r="DW1322" s="241"/>
      <c r="DX1322" s="241"/>
      <c r="DY1322" s="241"/>
      <c r="DZ1322" s="241"/>
      <c r="EA1322" s="241"/>
      <c r="EB1322" s="241"/>
      <c r="EC1322" s="241"/>
      <c r="ED1322" s="241"/>
      <c r="EE1322" s="241"/>
      <c r="EF1322" s="241"/>
      <c r="EG1322" s="241"/>
      <c r="EH1322" s="241"/>
      <c r="EI1322" s="241"/>
      <c r="EJ1322" s="241"/>
      <c r="EK1322" s="241"/>
      <c r="EL1322" s="241"/>
      <c r="EM1322" s="241"/>
      <c r="EN1322" s="241"/>
      <c r="EO1322" s="241"/>
      <c r="EP1322" s="241"/>
      <c r="EQ1322" s="241"/>
      <c r="ER1322" s="241"/>
      <c r="ES1322" s="241"/>
      <c r="ET1322" s="241"/>
      <c r="EU1322" s="241"/>
      <c r="EV1322" s="241"/>
      <c r="EW1322" s="241"/>
      <c r="EX1322" s="241"/>
      <c r="EY1322" s="241"/>
      <c r="EZ1322" s="241"/>
      <c r="FA1322" s="241"/>
      <c r="FB1322" s="241"/>
      <c r="FC1322" s="241"/>
      <c r="FD1322" s="241"/>
      <c r="FE1322" s="241"/>
      <c r="FF1322" s="241"/>
      <c r="FG1322" s="241"/>
      <c r="FH1322" s="241"/>
      <c r="FI1322" s="241"/>
      <c r="FJ1322" s="241"/>
      <c r="FK1322" s="241"/>
      <c r="FL1322" s="241"/>
      <c r="FM1322" s="241"/>
      <c r="FN1322" s="241"/>
      <c r="FO1322" s="241"/>
      <c r="FP1322" s="241"/>
      <c r="FQ1322" s="241"/>
      <c r="FR1322" s="241"/>
      <c r="FS1322" s="241"/>
      <c r="FT1322" s="241"/>
      <c r="FU1322" s="241"/>
      <c r="FV1322" s="241"/>
      <c r="FW1322" s="241"/>
      <c r="FX1322" s="241"/>
      <c r="FY1322" s="241"/>
      <c r="FZ1322" s="241"/>
      <c r="GA1322" s="241"/>
      <c r="GB1322" s="241"/>
      <c r="GC1322" s="241"/>
      <c r="GD1322" s="241"/>
      <c r="GE1322" s="241"/>
      <c r="GF1322" s="241"/>
      <c r="GG1322" s="241"/>
      <c r="GH1322" s="241"/>
      <c r="GI1322" s="241"/>
      <c r="GJ1322" s="241"/>
      <c r="GK1322" s="241"/>
      <c r="GL1322" s="241"/>
      <c r="GM1322" s="241"/>
      <c r="GN1322" s="241"/>
      <c r="GO1322" s="241"/>
      <c r="GP1322" s="241"/>
      <c r="GQ1322" s="241"/>
      <c r="GR1322" s="241"/>
      <c r="GS1322" s="241"/>
      <c r="GT1322" s="241"/>
      <c r="GU1322" s="241"/>
      <c r="GV1322" s="241"/>
      <c r="GW1322" s="241"/>
      <c r="GX1322" s="241"/>
      <c r="GY1322" s="241"/>
      <c r="GZ1322" s="241"/>
      <c r="HA1322" s="241"/>
      <c r="HB1322" s="241"/>
      <c r="HC1322" s="241"/>
      <c r="HD1322" s="241"/>
      <c r="HE1322" s="241"/>
      <c r="HF1322" s="241"/>
      <c r="HG1322" s="241"/>
      <c r="HH1322" s="241"/>
      <c r="HI1322" s="241"/>
      <c r="HJ1322" s="241"/>
      <c r="HK1322" s="241"/>
      <c r="HL1322" s="241"/>
      <c r="HM1322" s="241"/>
      <c r="HN1322" s="241"/>
      <c r="HO1322" s="241"/>
    </row>
    <row r="1323" spans="1:223" s="250" customFormat="1" ht="27.6" customHeight="1" x14ac:dyDescent="0.35">
      <c r="A1323" s="241"/>
      <c r="B1323" s="242"/>
      <c r="C1323" s="242"/>
      <c r="D1323" s="242"/>
      <c r="E1323" s="243"/>
      <c r="F1323" s="244"/>
      <c r="G1323" s="245"/>
      <c r="H1323" s="245"/>
      <c r="I1323" s="245"/>
      <c r="J1323" s="242"/>
      <c r="K1323" s="242"/>
      <c r="L1323" s="246"/>
      <c r="M1323" s="246"/>
      <c r="N1323" s="247"/>
      <c r="O1323" s="247"/>
      <c r="P1323" s="248"/>
      <c r="Q1323" s="248"/>
      <c r="R1323" s="295"/>
      <c r="S1323" s="295"/>
      <c r="T1323" s="295"/>
      <c r="V1323" s="251"/>
      <c r="W1323" s="251"/>
      <c r="X1323" s="252"/>
      <c r="Y1323" s="253"/>
      <c r="Z1323" s="254"/>
      <c r="AA1323" s="254"/>
      <c r="AB1323" s="255"/>
      <c r="AC1323" s="255"/>
      <c r="AD1323" s="241"/>
      <c r="AE1323" s="241"/>
      <c r="AF1323" s="241"/>
      <c r="AG1323" s="241"/>
      <c r="AH1323" s="241"/>
      <c r="AI1323" s="241"/>
      <c r="AJ1323" s="241"/>
      <c r="AK1323" s="241"/>
      <c r="AL1323" s="241"/>
      <c r="AM1323" s="241"/>
      <c r="AN1323" s="241"/>
      <c r="AO1323" s="241"/>
      <c r="AP1323" s="241"/>
      <c r="AQ1323" s="241"/>
      <c r="AR1323" s="241"/>
      <c r="AS1323" s="241"/>
      <c r="AT1323" s="241"/>
      <c r="AU1323" s="241"/>
      <c r="AV1323" s="241"/>
      <c r="AW1323" s="241"/>
      <c r="AX1323" s="241"/>
      <c r="AY1323" s="241"/>
      <c r="AZ1323" s="241"/>
      <c r="BA1323" s="241"/>
      <c r="BB1323" s="241"/>
      <c r="BC1323" s="241"/>
      <c r="BD1323" s="241"/>
      <c r="BE1323" s="241"/>
      <c r="BF1323" s="241"/>
      <c r="BG1323" s="241"/>
      <c r="BH1323" s="241"/>
      <c r="BI1323" s="241"/>
      <c r="BJ1323" s="241"/>
      <c r="BK1323" s="241"/>
      <c r="BL1323" s="241"/>
      <c r="BM1323" s="241"/>
      <c r="BN1323" s="241"/>
      <c r="BO1323" s="241"/>
      <c r="BP1323" s="241"/>
      <c r="BQ1323" s="241"/>
      <c r="BR1323" s="241"/>
      <c r="BS1323" s="241"/>
      <c r="BT1323" s="241"/>
      <c r="BU1323" s="241"/>
      <c r="BV1323" s="241"/>
      <c r="BW1323" s="241"/>
      <c r="BX1323" s="241"/>
      <c r="BY1323" s="241"/>
      <c r="BZ1323" s="241"/>
      <c r="CA1323" s="241"/>
      <c r="CB1323" s="241"/>
      <c r="CC1323" s="241"/>
      <c r="CD1323" s="241"/>
      <c r="CE1323" s="241"/>
      <c r="CF1323" s="241"/>
      <c r="CG1323" s="241"/>
      <c r="CH1323" s="241"/>
      <c r="CI1323" s="241"/>
      <c r="CJ1323" s="241"/>
      <c r="CK1323" s="241"/>
      <c r="CL1323" s="241"/>
      <c r="CM1323" s="241"/>
      <c r="CN1323" s="241"/>
      <c r="CO1323" s="241"/>
      <c r="CP1323" s="241"/>
      <c r="CQ1323" s="241"/>
      <c r="CR1323" s="241"/>
      <c r="CS1323" s="241"/>
      <c r="CT1323" s="241"/>
      <c r="CU1323" s="241"/>
      <c r="CV1323" s="241"/>
      <c r="CW1323" s="241"/>
      <c r="CX1323" s="241"/>
      <c r="CY1323" s="241"/>
      <c r="CZ1323" s="241"/>
      <c r="DA1323" s="241"/>
      <c r="DB1323" s="241"/>
      <c r="DC1323" s="241"/>
      <c r="DD1323" s="241"/>
      <c r="DE1323" s="241"/>
      <c r="DF1323" s="241"/>
      <c r="DG1323" s="241"/>
      <c r="DH1323" s="241"/>
      <c r="DI1323" s="241"/>
      <c r="DJ1323" s="241"/>
      <c r="DK1323" s="241"/>
      <c r="DL1323" s="241"/>
      <c r="DM1323" s="241"/>
      <c r="DN1323" s="241"/>
      <c r="DO1323" s="241"/>
      <c r="DP1323" s="241"/>
      <c r="DQ1323" s="241"/>
      <c r="DR1323" s="241"/>
      <c r="DS1323" s="241"/>
      <c r="DT1323" s="241"/>
      <c r="DU1323" s="241"/>
      <c r="DV1323" s="241"/>
      <c r="DW1323" s="241"/>
      <c r="DX1323" s="241"/>
      <c r="DY1323" s="241"/>
      <c r="DZ1323" s="241"/>
      <c r="EA1323" s="241"/>
      <c r="EB1323" s="241"/>
      <c r="EC1323" s="241"/>
      <c r="ED1323" s="241"/>
      <c r="EE1323" s="241"/>
      <c r="EF1323" s="241"/>
      <c r="EG1323" s="241"/>
      <c r="EH1323" s="241"/>
      <c r="EI1323" s="241"/>
      <c r="EJ1323" s="241"/>
      <c r="EK1323" s="241"/>
      <c r="EL1323" s="241"/>
      <c r="EM1323" s="241"/>
      <c r="EN1323" s="241"/>
      <c r="EO1323" s="241"/>
      <c r="EP1323" s="241"/>
      <c r="EQ1323" s="241"/>
      <c r="ER1323" s="241"/>
      <c r="ES1323" s="241"/>
      <c r="ET1323" s="241"/>
      <c r="EU1323" s="241"/>
      <c r="EV1323" s="241"/>
      <c r="EW1323" s="241"/>
      <c r="EX1323" s="241"/>
      <c r="EY1323" s="241"/>
      <c r="EZ1323" s="241"/>
      <c r="FA1323" s="241"/>
      <c r="FB1323" s="241"/>
      <c r="FC1323" s="241"/>
      <c r="FD1323" s="241"/>
      <c r="FE1323" s="241"/>
      <c r="FF1323" s="241"/>
      <c r="FG1323" s="241"/>
      <c r="FH1323" s="241"/>
      <c r="FI1323" s="241"/>
      <c r="FJ1323" s="241"/>
      <c r="FK1323" s="241"/>
      <c r="FL1323" s="241"/>
      <c r="FM1323" s="241"/>
      <c r="FN1323" s="241"/>
      <c r="FO1323" s="241"/>
      <c r="FP1323" s="241"/>
      <c r="FQ1323" s="241"/>
      <c r="FR1323" s="241"/>
      <c r="FS1323" s="241"/>
      <c r="FT1323" s="241"/>
      <c r="FU1323" s="241"/>
      <c r="FV1323" s="241"/>
      <c r="FW1323" s="241"/>
      <c r="FX1323" s="241"/>
      <c r="FY1323" s="241"/>
      <c r="FZ1323" s="241"/>
      <c r="GA1323" s="241"/>
      <c r="GB1323" s="241"/>
      <c r="GC1323" s="241"/>
      <c r="GD1323" s="241"/>
      <c r="GE1323" s="241"/>
      <c r="GF1323" s="241"/>
      <c r="GG1323" s="241"/>
      <c r="GH1323" s="241"/>
      <c r="GI1323" s="241"/>
      <c r="GJ1323" s="241"/>
      <c r="GK1323" s="241"/>
      <c r="GL1323" s="241"/>
      <c r="GM1323" s="241"/>
      <c r="GN1323" s="241"/>
      <c r="GO1323" s="241"/>
      <c r="GP1323" s="241"/>
      <c r="GQ1323" s="241"/>
      <c r="GR1323" s="241"/>
      <c r="GS1323" s="241"/>
      <c r="GT1323" s="241"/>
      <c r="GU1323" s="241"/>
      <c r="GV1323" s="241"/>
      <c r="GW1323" s="241"/>
      <c r="GX1323" s="241"/>
      <c r="GY1323" s="241"/>
      <c r="GZ1323" s="241"/>
      <c r="HA1323" s="241"/>
      <c r="HB1323" s="241"/>
      <c r="HC1323" s="241"/>
      <c r="HD1323" s="241"/>
      <c r="HE1323" s="241"/>
      <c r="HF1323" s="241"/>
      <c r="HG1323" s="241"/>
      <c r="HH1323" s="241"/>
      <c r="HI1323" s="241"/>
      <c r="HJ1323" s="241"/>
      <c r="HK1323" s="241"/>
      <c r="HL1323" s="241"/>
      <c r="HM1323" s="241"/>
      <c r="HN1323" s="241"/>
      <c r="HO1323" s="241"/>
    </row>
    <row r="1324" spans="1:223" s="250" customFormat="1" ht="27.6" customHeight="1" x14ac:dyDescent="0.35">
      <c r="A1324" s="241"/>
      <c r="B1324" s="242"/>
      <c r="C1324" s="242"/>
      <c r="D1324" s="242"/>
      <c r="E1324" s="243"/>
      <c r="F1324" s="244"/>
      <c r="G1324" s="245"/>
      <c r="H1324" s="245"/>
      <c r="I1324" s="245"/>
      <c r="J1324" s="242"/>
      <c r="K1324" s="242"/>
      <c r="L1324" s="246"/>
      <c r="M1324" s="246"/>
      <c r="N1324" s="247"/>
      <c r="O1324" s="247"/>
      <c r="P1324" s="248"/>
      <c r="Q1324" s="248"/>
      <c r="R1324" s="295"/>
      <c r="S1324" s="295"/>
      <c r="T1324" s="295"/>
      <c r="V1324" s="251"/>
      <c r="W1324" s="251"/>
      <c r="X1324" s="252"/>
      <c r="Y1324" s="253"/>
      <c r="Z1324" s="254"/>
      <c r="AA1324" s="254"/>
      <c r="AB1324" s="255"/>
      <c r="AC1324" s="255"/>
      <c r="AD1324" s="241"/>
      <c r="AE1324" s="241"/>
      <c r="AF1324" s="241"/>
      <c r="AG1324" s="241"/>
      <c r="AH1324" s="241"/>
      <c r="AI1324" s="241"/>
      <c r="AJ1324" s="241"/>
      <c r="AK1324" s="241"/>
      <c r="AL1324" s="241"/>
      <c r="AM1324" s="241"/>
      <c r="AN1324" s="241"/>
      <c r="AO1324" s="241"/>
      <c r="AP1324" s="241"/>
      <c r="AQ1324" s="241"/>
      <c r="AR1324" s="241"/>
      <c r="AS1324" s="241"/>
      <c r="AT1324" s="241"/>
      <c r="AU1324" s="241"/>
      <c r="AV1324" s="241"/>
      <c r="AW1324" s="241"/>
      <c r="AX1324" s="241"/>
      <c r="AY1324" s="241"/>
      <c r="AZ1324" s="241"/>
      <c r="BA1324" s="241"/>
      <c r="BB1324" s="241"/>
      <c r="BC1324" s="241"/>
      <c r="BD1324" s="241"/>
      <c r="BE1324" s="241"/>
      <c r="BF1324" s="241"/>
      <c r="BG1324" s="241"/>
      <c r="BH1324" s="241"/>
      <c r="BI1324" s="241"/>
      <c r="BJ1324" s="241"/>
      <c r="BK1324" s="241"/>
      <c r="BL1324" s="241"/>
      <c r="BM1324" s="241"/>
      <c r="BN1324" s="241"/>
      <c r="BO1324" s="241"/>
      <c r="BP1324" s="241"/>
      <c r="BQ1324" s="241"/>
      <c r="BR1324" s="241"/>
      <c r="BS1324" s="241"/>
      <c r="BT1324" s="241"/>
      <c r="BU1324" s="241"/>
      <c r="BV1324" s="241"/>
      <c r="BW1324" s="241"/>
      <c r="BX1324" s="241"/>
      <c r="BY1324" s="241"/>
      <c r="BZ1324" s="241"/>
      <c r="CA1324" s="241"/>
      <c r="CB1324" s="241"/>
      <c r="CC1324" s="241"/>
      <c r="CD1324" s="241"/>
      <c r="CE1324" s="241"/>
      <c r="CF1324" s="241"/>
      <c r="CG1324" s="241"/>
      <c r="CH1324" s="241"/>
      <c r="CI1324" s="241"/>
      <c r="CJ1324" s="241"/>
      <c r="CK1324" s="241"/>
      <c r="CL1324" s="241"/>
      <c r="CM1324" s="241"/>
      <c r="CN1324" s="241"/>
      <c r="CO1324" s="241"/>
      <c r="CP1324" s="241"/>
      <c r="CQ1324" s="241"/>
      <c r="CR1324" s="241"/>
      <c r="CS1324" s="241"/>
      <c r="CT1324" s="241"/>
      <c r="CU1324" s="241"/>
      <c r="CV1324" s="241"/>
      <c r="CW1324" s="241"/>
      <c r="CX1324" s="241"/>
      <c r="CY1324" s="241"/>
      <c r="CZ1324" s="241"/>
      <c r="DA1324" s="241"/>
      <c r="DB1324" s="241"/>
      <c r="DC1324" s="241"/>
      <c r="DD1324" s="241"/>
      <c r="DE1324" s="241"/>
      <c r="DF1324" s="241"/>
      <c r="DG1324" s="241"/>
      <c r="DH1324" s="241"/>
      <c r="DI1324" s="241"/>
      <c r="DJ1324" s="241"/>
      <c r="DK1324" s="241"/>
      <c r="DL1324" s="241"/>
      <c r="DM1324" s="241"/>
      <c r="DN1324" s="241"/>
      <c r="DO1324" s="241"/>
      <c r="DP1324" s="241"/>
      <c r="DQ1324" s="241"/>
      <c r="DR1324" s="241"/>
      <c r="DS1324" s="241"/>
      <c r="DT1324" s="241"/>
      <c r="DU1324" s="241"/>
      <c r="DV1324" s="241"/>
      <c r="DW1324" s="241"/>
      <c r="DX1324" s="241"/>
      <c r="DY1324" s="241"/>
      <c r="DZ1324" s="241"/>
      <c r="EA1324" s="241"/>
      <c r="EB1324" s="241"/>
      <c r="EC1324" s="241"/>
      <c r="ED1324" s="241"/>
      <c r="EE1324" s="241"/>
      <c r="EF1324" s="241"/>
      <c r="EG1324" s="241"/>
      <c r="EH1324" s="241"/>
      <c r="EI1324" s="241"/>
      <c r="EJ1324" s="241"/>
      <c r="EK1324" s="241"/>
      <c r="EL1324" s="241"/>
      <c r="EM1324" s="241"/>
      <c r="EN1324" s="241"/>
      <c r="EO1324" s="241"/>
      <c r="EP1324" s="241"/>
      <c r="EQ1324" s="241"/>
      <c r="ER1324" s="241"/>
      <c r="ES1324" s="241"/>
      <c r="ET1324" s="241"/>
      <c r="EU1324" s="241"/>
      <c r="EV1324" s="241"/>
      <c r="EW1324" s="241"/>
      <c r="EX1324" s="241"/>
      <c r="EY1324" s="241"/>
      <c r="EZ1324" s="241"/>
      <c r="FA1324" s="241"/>
      <c r="FB1324" s="241"/>
      <c r="FC1324" s="241"/>
      <c r="FD1324" s="241"/>
      <c r="FE1324" s="241"/>
      <c r="FF1324" s="241"/>
      <c r="FG1324" s="241"/>
      <c r="FH1324" s="241"/>
      <c r="FI1324" s="241"/>
      <c r="FJ1324" s="241"/>
      <c r="FK1324" s="241"/>
      <c r="FL1324" s="241"/>
      <c r="FM1324" s="241"/>
      <c r="FN1324" s="241"/>
      <c r="FO1324" s="241"/>
      <c r="FP1324" s="241"/>
      <c r="FQ1324" s="241"/>
      <c r="FR1324" s="241"/>
      <c r="FS1324" s="241"/>
      <c r="FT1324" s="241"/>
      <c r="FU1324" s="241"/>
      <c r="FV1324" s="241"/>
      <c r="FW1324" s="241"/>
      <c r="FX1324" s="241"/>
      <c r="FY1324" s="241"/>
      <c r="FZ1324" s="241"/>
      <c r="GA1324" s="241"/>
      <c r="GB1324" s="241"/>
      <c r="GC1324" s="241"/>
      <c r="GD1324" s="241"/>
      <c r="GE1324" s="241"/>
      <c r="GF1324" s="241"/>
      <c r="GG1324" s="241"/>
      <c r="GH1324" s="241"/>
      <c r="GI1324" s="241"/>
      <c r="GJ1324" s="241"/>
      <c r="GK1324" s="241"/>
      <c r="GL1324" s="241"/>
      <c r="GM1324" s="241"/>
      <c r="GN1324" s="241"/>
      <c r="GO1324" s="241"/>
      <c r="GP1324" s="241"/>
      <c r="GQ1324" s="241"/>
      <c r="GR1324" s="241"/>
      <c r="GS1324" s="241"/>
      <c r="GT1324" s="241"/>
      <c r="GU1324" s="241"/>
      <c r="GV1324" s="241"/>
      <c r="GW1324" s="241"/>
      <c r="GX1324" s="241"/>
      <c r="GY1324" s="241"/>
      <c r="GZ1324" s="241"/>
      <c r="HA1324" s="241"/>
      <c r="HB1324" s="241"/>
      <c r="HC1324" s="241"/>
      <c r="HD1324" s="241"/>
      <c r="HE1324" s="241"/>
      <c r="HF1324" s="241"/>
      <c r="HG1324" s="241"/>
      <c r="HH1324" s="241"/>
      <c r="HI1324" s="241"/>
      <c r="HJ1324" s="241"/>
      <c r="HK1324" s="241"/>
      <c r="HL1324" s="241"/>
      <c r="HM1324" s="241"/>
      <c r="HN1324" s="241"/>
      <c r="HO1324" s="241"/>
    </row>
    <row r="1325" spans="1:223" s="250" customFormat="1" ht="27.6" customHeight="1" x14ac:dyDescent="0.35">
      <c r="A1325" s="241"/>
      <c r="B1325" s="242"/>
      <c r="C1325" s="242"/>
      <c r="D1325" s="242"/>
      <c r="E1325" s="243"/>
      <c r="F1325" s="244"/>
      <c r="G1325" s="245"/>
      <c r="H1325" s="245"/>
      <c r="I1325" s="245"/>
      <c r="J1325" s="242"/>
      <c r="K1325" s="242"/>
      <c r="L1325" s="246"/>
      <c r="M1325" s="246"/>
      <c r="N1325" s="247"/>
      <c r="O1325" s="247"/>
      <c r="P1325" s="248"/>
      <c r="Q1325" s="248"/>
      <c r="R1325" s="295"/>
      <c r="S1325" s="295"/>
      <c r="T1325" s="295"/>
      <c r="V1325" s="251"/>
      <c r="W1325" s="251"/>
      <c r="X1325" s="252"/>
      <c r="Y1325" s="253"/>
      <c r="Z1325" s="254"/>
      <c r="AA1325" s="254"/>
      <c r="AB1325" s="255"/>
      <c r="AC1325" s="255"/>
      <c r="AD1325" s="241"/>
      <c r="AE1325" s="241"/>
      <c r="AF1325" s="241"/>
      <c r="AG1325" s="241"/>
      <c r="AH1325" s="241"/>
      <c r="AI1325" s="241"/>
      <c r="AJ1325" s="241"/>
      <c r="AK1325" s="241"/>
      <c r="AL1325" s="241"/>
      <c r="AM1325" s="241"/>
      <c r="AN1325" s="241"/>
      <c r="AO1325" s="241"/>
      <c r="AP1325" s="241"/>
      <c r="AQ1325" s="241"/>
      <c r="AR1325" s="241"/>
      <c r="AS1325" s="241"/>
      <c r="AT1325" s="241"/>
      <c r="AU1325" s="241"/>
      <c r="AV1325" s="241"/>
      <c r="AW1325" s="241"/>
      <c r="AX1325" s="241"/>
      <c r="AY1325" s="241"/>
      <c r="AZ1325" s="241"/>
      <c r="BA1325" s="241"/>
      <c r="BB1325" s="241"/>
      <c r="BC1325" s="241"/>
      <c r="BD1325" s="241"/>
      <c r="BE1325" s="241"/>
      <c r="BF1325" s="241"/>
      <c r="BG1325" s="241"/>
      <c r="BH1325" s="241"/>
      <c r="BI1325" s="241"/>
      <c r="BJ1325" s="241"/>
      <c r="BK1325" s="241"/>
      <c r="BL1325" s="241"/>
      <c r="BM1325" s="241"/>
      <c r="BN1325" s="241"/>
      <c r="BO1325" s="241"/>
      <c r="BP1325" s="241"/>
      <c r="BQ1325" s="241"/>
      <c r="BR1325" s="241"/>
      <c r="BS1325" s="241"/>
      <c r="BT1325" s="241"/>
      <c r="BU1325" s="241"/>
      <c r="BV1325" s="241"/>
      <c r="BW1325" s="241"/>
      <c r="BX1325" s="241"/>
      <c r="BY1325" s="241"/>
      <c r="BZ1325" s="241"/>
      <c r="CA1325" s="241"/>
      <c r="CB1325" s="241"/>
      <c r="CC1325" s="241"/>
      <c r="CD1325" s="241"/>
      <c r="CE1325" s="241"/>
      <c r="CF1325" s="241"/>
      <c r="CG1325" s="241"/>
      <c r="CH1325" s="241"/>
      <c r="CI1325" s="241"/>
      <c r="CJ1325" s="241"/>
      <c r="CK1325" s="241"/>
      <c r="CL1325" s="241"/>
      <c r="CM1325" s="241"/>
      <c r="CN1325" s="241"/>
      <c r="CO1325" s="241"/>
      <c r="CP1325" s="241"/>
      <c r="CQ1325" s="241"/>
      <c r="CR1325" s="241"/>
      <c r="CS1325" s="241"/>
      <c r="CT1325" s="241"/>
      <c r="CU1325" s="241"/>
      <c r="CV1325" s="241"/>
      <c r="CW1325" s="241"/>
      <c r="CX1325" s="241"/>
      <c r="CY1325" s="241"/>
      <c r="CZ1325" s="241"/>
      <c r="DA1325" s="241"/>
      <c r="DB1325" s="241"/>
      <c r="DC1325" s="241"/>
      <c r="DD1325" s="241"/>
      <c r="DE1325" s="241"/>
      <c r="DF1325" s="241"/>
      <c r="DG1325" s="241"/>
      <c r="DH1325" s="241"/>
      <c r="DI1325" s="241"/>
      <c r="DJ1325" s="241"/>
      <c r="DK1325" s="241"/>
      <c r="DL1325" s="241"/>
      <c r="DM1325" s="241"/>
      <c r="DN1325" s="241"/>
      <c r="DO1325" s="241"/>
      <c r="DP1325" s="241"/>
      <c r="DQ1325" s="241"/>
      <c r="DR1325" s="241"/>
      <c r="DS1325" s="241"/>
      <c r="DT1325" s="241"/>
      <c r="DU1325" s="241"/>
      <c r="DV1325" s="241"/>
      <c r="DW1325" s="241"/>
      <c r="DX1325" s="241"/>
      <c r="DY1325" s="241"/>
      <c r="DZ1325" s="241"/>
      <c r="EA1325" s="241"/>
      <c r="EB1325" s="241"/>
      <c r="EC1325" s="241"/>
      <c r="ED1325" s="241"/>
      <c r="EE1325" s="241"/>
      <c r="EF1325" s="241"/>
      <c r="EG1325" s="241"/>
      <c r="EH1325" s="241"/>
      <c r="EI1325" s="241"/>
      <c r="EJ1325" s="241"/>
      <c r="EK1325" s="241"/>
      <c r="EL1325" s="241"/>
      <c r="EM1325" s="241"/>
      <c r="EN1325" s="241"/>
      <c r="EO1325" s="241"/>
      <c r="EP1325" s="241"/>
      <c r="EQ1325" s="241"/>
      <c r="ER1325" s="241"/>
      <c r="ES1325" s="241"/>
      <c r="ET1325" s="241"/>
      <c r="EU1325" s="241"/>
      <c r="EV1325" s="241"/>
      <c r="EW1325" s="241"/>
      <c r="EX1325" s="241"/>
      <c r="EY1325" s="241"/>
      <c r="EZ1325" s="241"/>
      <c r="FA1325" s="241"/>
      <c r="FB1325" s="241"/>
      <c r="FC1325" s="241"/>
      <c r="FD1325" s="241"/>
      <c r="FE1325" s="241"/>
      <c r="FF1325" s="241"/>
      <c r="FG1325" s="241"/>
      <c r="FH1325" s="241"/>
      <c r="FI1325" s="241"/>
      <c r="FJ1325" s="241"/>
      <c r="FK1325" s="241"/>
      <c r="FL1325" s="241"/>
      <c r="FM1325" s="241"/>
      <c r="FN1325" s="241"/>
      <c r="FO1325" s="241"/>
      <c r="FP1325" s="241"/>
      <c r="FQ1325" s="241"/>
      <c r="FR1325" s="241"/>
      <c r="FS1325" s="241"/>
      <c r="FT1325" s="241"/>
      <c r="FU1325" s="241"/>
      <c r="FV1325" s="241"/>
      <c r="FW1325" s="241"/>
      <c r="FX1325" s="241"/>
      <c r="FY1325" s="241"/>
      <c r="FZ1325" s="241"/>
      <c r="GA1325" s="241"/>
      <c r="GB1325" s="241"/>
      <c r="GC1325" s="241"/>
      <c r="GD1325" s="241"/>
      <c r="GE1325" s="241"/>
      <c r="GF1325" s="241"/>
      <c r="GG1325" s="241"/>
      <c r="GH1325" s="241"/>
      <c r="GI1325" s="241"/>
      <c r="GJ1325" s="241"/>
      <c r="GK1325" s="241"/>
      <c r="GL1325" s="241"/>
      <c r="GM1325" s="241"/>
      <c r="GN1325" s="241"/>
      <c r="GO1325" s="241"/>
      <c r="GP1325" s="241"/>
      <c r="GQ1325" s="241"/>
      <c r="GR1325" s="241"/>
      <c r="GS1325" s="241"/>
      <c r="GT1325" s="241"/>
      <c r="GU1325" s="241"/>
      <c r="GV1325" s="241"/>
      <c r="GW1325" s="241"/>
      <c r="GX1325" s="241"/>
      <c r="GY1325" s="241"/>
      <c r="GZ1325" s="241"/>
      <c r="HA1325" s="241"/>
      <c r="HB1325" s="241"/>
      <c r="HC1325" s="241"/>
      <c r="HD1325" s="241"/>
      <c r="HE1325" s="241"/>
      <c r="HF1325" s="241"/>
      <c r="HG1325" s="241"/>
      <c r="HH1325" s="241"/>
      <c r="HI1325" s="241"/>
      <c r="HJ1325" s="241"/>
      <c r="HK1325" s="241"/>
      <c r="HL1325" s="241"/>
      <c r="HM1325" s="241"/>
      <c r="HN1325" s="241"/>
      <c r="HO1325" s="241"/>
    </row>
    <row r="1326" spans="1:223" s="250" customFormat="1" ht="27.6" customHeight="1" x14ac:dyDescent="0.35">
      <c r="A1326" s="241"/>
      <c r="B1326" s="242"/>
      <c r="C1326" s="242"/>
      <c r="D1326" s="242"/>
      <c r="E1326" s="243"/>
      <c r="F1326" s="244"/>
      <c r="G1326" s="245"/>
      <c r="H1326" s="245"/>
      <c r="I1326" s="245"/>
      <c r="J1326" s="242"/>
      <c r="K1326" s="242"/>
      <c r="L1326" s="246"/>
      <c r="M1326" s="246"/>
      <c r="N1326" s="247"/>
      <c r="O1326" s="247"/>
      <c r="P1326" s="248"/>
      <c r="Q1326" s="248"/>
      <c r="R1326" s="295"/>
      <c r="S1326" s="295"/>
      <c r="T1326" s="295"/>
      <c r="V1326" s="251"/>
      <c r="W1326" s="251"/>
      <c r="X1326" s="252"/>
      <c r="Y1326" s="253"/>
      <c r="Z1326" s="254"/>
      <c r="AA1326" s="254"/>
      <c r="AB1326" s="255"/>
      <c r="AC1326" s="255"/>
      <c r="AD1326" s="241"/>
      <c r="AE1326" s="241"/>
      <c r="AF1326" s="241"/>
      <c r="AG1326" s="241"/>
      <c r="AH1326" s="241"/>
      <c r="AI1326" s="241"/>
      <c r="AJ1326" s="241"/>
      <c r="AK1326" s="241"/>
      <c r="AL1326" s="241"/>
      <c r="AM1326" s="241"/>
      <c r="AN1326" s="241"/>
      <c r="AO1326" s="241"/>
      <c r="AP1326" s="241"/>
      <c r="AQ1326" s="241"/>
      <c r="AR1326" s="241"/>
      <c r="AS1326" s="241"/>
      <c r="AT1326" s="241"/>
      <c r="AU1326" s="241"/>
      <c r="AV1326" s="241"/>
      <c r="AW1326" s="241"/>
      <c r="AX1326" s="241"/>
      <c r="AY1326" s="241"/>
      <c r="AZ1326" s="241"/>
      <c r="BA1326" s="241"/>
      <c r="BB1326" s="241"/>
      <c r="BC1326" s="241"/>
      <c r="BD1326" s="241"/>
      <c r="BE1326" s="241"/>
      <c r="BF1326" s="241"/>
      <c r="BG1326" s="241"/>
      <c r="BH1326" s="241"/>
      <c r="BI1326" s="241"/>
      <c r="BJ1326" s="241"/>
      <c r="BK1326" s="241"/>
      <c r="BL1326" s="241"/>
      <c r="BM1326" s="241"/>
      <c r="BN1326" s="241"/>
      <c r="BO1326" s="241"/>
      <c r="BP1326" s="241"/>
      <c r="BQ1326" s="241"/>
      <c r="BR1326" s="241"/>
      <c r="BS1326" s="241"/>
      <c r="BT1326" s="241"/>
      <c r="BU1326" s="241"/>
      <c r="BV1326" s="241"/>
      <c r="BW1326" s="241"/>
      <c r="BX1326" s="241"/>
      <c r="BY1326" s="241"/>
      <c r="BZ1326" s="241"/>
      <c r="CA1326" s="241"/>
      <c r="CB1326" s="241"/>
      <c r="CC1326" s="241"/>
      <c r="CD1326" s="241"/>
      <c r="CE1326" s="241"/>
      <c r="CF1326" s="241"/>
      <c r="CG1326" s="241"/>
      <c r="CH1326" s="241"/>
      <c r="CI1326" s="241"/>
      <c r="CJ1326" s="241"/>
      <c r="CK1326" s="241"/>
      <c r="CL1326" s="241"/>
      <c r="CM1326" s="241"/>
      <c r="CN1326" s="241"/>
      <c r="CO1326" s="241"/>
      <c r="CP1326" s="241"/>
      <c r="CQ1326" s="241"/>
      <c r="CR1326" s="241"/>
      <c r="CS1326" s="241"/>
      <c r="CT1326" s="241"/>
      <c r="CU1326" s="241"/>
      <c r="CV1326" s="241"/>
      <c r="CW1326" s="241"/>
      <c r="CX1326" s="241"/>
      <c r="CY1326" s="241"/>
      <c r="CZ1326" s="241"/>
      <c r="DA1326" s="241"/>
      <c r="DB1326" s="241"/>
      <c r="DC1326" s="241"/>
      <c r="DD1326" s="241"/>
      <c r="DE1326" s="241"/>
      <c r="DF1326" s="241"/>
      <c r="DG1326" s="241"/>
      <c r="DH1326" s="241"/>
      <c r="DI1326" s="241"/>
      <c r="DJ1326" s="241"/>
      <c r="DK1326" s="241"/>
      <c r="DL1326" s="241"/>
      <c r="DM1326" s="241"/>
      <c r="DN1326" s="241"/>
      <c r="DO1326" s="241"/>
      <c r="DP1326" s="241"/>
      <c r="DQ1326" s="241"/>
      <c r="DR1326" s="241"/>
      <c r="DS1326" s="241"/>
      <c r="DT1326" s="241"/>
      <c r="DU1326" s="241"/>
      <c r="DV1326" s="241"/>
      <c r="DW1326" s="241"/>
      <c r="DX1326" s="241"/>
      <c r="DY1326" s="241"/>
      <c r="DZ1326" s="241"/>
      <c r="EA1326" s="241"/>
      <c r="EB1326" s="241"/>
      <c r="EC1326" s="241"/>
      <c r="ED1326" s="241"/>
      <c r="EE1326" s="241"/>
      <c r="EF1326" s="241"/>
      <c r="EG1326" s="241"/>
      <c r="EH1326" s="241"/>
      <c r="EI1326" s="241"/>
      <c r="EJ1326" s="241"/>
      <c r="EK1326" s="241"/>
      <c r="EL1326" s="241"/>
      <c r="EM1326" s="241"/>
      <c r="EN1326" s="241"/>
      <c r="EO1326" s="241"/>
      <c r="EP1326" s="241"/>
      <c r="EQ1326" s="241"/>
      <c r="ER1326" s="241"/>
      <c r="ES1326" s="241"/>
      <c r="ET1326" s="241"/>
      <c r="EU1326" s="241"/>
      <c r="EV1326" s="241"/>
      <c r="EW1326" s="241"/>
      <c r="EX1326" s="241"/>
      <c r="EY1326" s="241"/>
      <c r="EZ1326" s="241"/>
      <c r="FA1326" s="241"/>
      <c r="FB1326" s="241"/>
      <c r="FC1326" s="241"/>
      <c r="FD1326" s="241"/>
      <c r="FE1326" s="241"/>
      <c r="FF1326" s="241"/>
      <c r="FG1326" s="241"/>
      <c r="FH1326" s="241"/>
      <c r="FI1326" s="241"/>
      <c r="FJ1326" s="241"/>
      <c r="FK1326" s="241"/>
      <c r="FL1326" s="241"/>
      <c r="FM1326" s="241"/>
      <c r="FN1326" s="241"/>
      <c r="FO1326" s="241"/>
      <c r="FP1326" s="241"/>
      <c r="FQ1326" s="241"/>
      <c r="FR1326" s="241"/>
      <c r="FS1326" s="241"/>
      <c r="FT1326" s="241"/>
      <c r="FU1326" s="241"/>
      <c r="FV1326" s="241"/>
      <c r="FW1326" s="241"/>
      <c r="FX1326" s="241"/>
      <c r="FY1326" s="241"/>
      <c r="FZ1326" s="241"/>
      <c r="GA1326" s="241"/>
      <c r="GB1326" s="241"/>
      <c r="GC1326" s="241"/>
      <c r="GD1326" s="241"/>
      <c r="GE1326" s="241"/>
      <c r="GF1326" s="241"/>
      <c r="GG1326" s="241"/>
      <c r="GH1326" s="241"/>
      <c r="GI1326" s="241"/>
      <c r="GJ1326" s="241"/>
      <c r="GK1326" s="241"/>
      <c r="GL1326" s="241"/>
      <c r="GM1326" s="241"/>
      <c r="GN1326" s="241"/>
      <c r="GO1326" s="241"/>
      <c r="GP1326" s="241"/>
      <c r="GQ1326" s="241"/>
      <c r="GR1326" s="241"/>
      <c r="GS1326" s="241"/>
      <c r="GT1326" s="241"/>
      <c r="GU1326" s="241"/>
      <c r="GV1326" s="241"/>
      <c r="GW1326" s="241"/>
      <c r="GX1326" s="241"/>
      <c r="GY1326" s="241"/>
      <c r="GZ1326" s="241"/>
      <c r="HA1326" s="241"/>
      <c r="HB1326" s="241"/>
      <c r="HC1326" s="241"/>
      <c r="HD1326" s="241"/>
      <c r="HE1326" s="241"/>
      <c r="HF1326" s="241"/>
      <c r="HG1326" s="241"/>
      <c r="HH1326" s="241"/>
      <c r="HI1326" s="241"/>
      <c r="HJ1326" s="241"/>
      <c r="HK1326" s="241"/>
      <c r="HL1326" s="241"/>
      <c r="HM1326" s="241"/>
      <c r="HN1326" s="241"/>
      <c r="HO1326" s="241"/>
    </row>
    <row r="1327" spans="1:223" s="250" customFormat="1" ht="27.6" customHeight="1" x14ac:dyDescent="0.35">
      <c r="A1327" s="241"/>
      <c r="B1327" s="242"/>
      <c r="C1327" s="242"/>
      <c r="D1327" s="242"/>
      <c r="E1327" s="243"/>
      <c r="F1327" s="244"/>
      <c r="G1327" s="245"/>
      <c r="H1327" s="245"/>
      <c r="I1327" s="245"/>
      <c r="J1327" s="242"/>
      <c r="K1327" s="242"/>
      <c r="L1327" s="246"/>
      <c r="M1327" s="246"/>
      <c r="N1327" s="247"/>
      <c r="O1327" s="247"/>
      <c r="P1327" s="248"/>
      <c r="Q1327" s="248"/>
      <c r="R1327" s="295"/>
      <c r="S1327" s="295"/>
      <c r="T1327" s="295"/>
      <c r="V1327" s="251"/>
      <c r="W1327" s="251"/>
      <c r="X1327" s="252"/>
      <c r="Y1327" s="253"/>
      <c r="Z1327" s="254"/>
      <c r="AA1327" s="254"/>
      <c r="AB1327" s="255"/>
      <c r="AC1327" s="255"/>
      <c r="AD1327" s="241"/>
      <c r="AE1327" s="241"/>
      <c r="AF1327" s="241"/>
      <c r="AG1327" s="241"/>
      <c r="AH1327" s="241"/>
      <c r="AI1327" s="241"/>
      <c r="AJ1327" s="241"/>
      <c r="AK1327" s="241"/>
      <c r="AL1327" s="241"/>
      <c r="AM1327" s="241"/>
      <c r="AN1327" s="241"/>
      <c r="AO1327" s="241"/>
      <c r="AP1327" s="241"/>
      <c r="AQ1327" s="241"/>
      <c r="AR1327" s="241"/>
      <c r="AS1327" s="241"/>
      <c r="AT1327" s="241"/>
      <c r="AU1327" s="241"/>
      <c r="AV1327" s="241"/>
      <c r="AW1327" s="241"/>
      <c r="AX1327" s="241"/>
      <c r="AY1327" s="241"/>
      <c r="AZ1327" s="241"/>
      <c r="BA1327" s="241"/>
      <c r="BB1327" s="241"/>
      <c r="BC1327" s="241"/>
      <c r="BD1327" s="241"/>
      <c r="BE1327" s="241"/>
      <c r="BF1327" s="241"/>
      <c r="BG1327" s="241"/>
      <c r="BH1327" s="241"/>
      <c r="BI1327" s="241"/>
      <c r="BJ1327" s="241"/>
      <c r="BK1327" s="241"/>
      <c r="BL1327" s="241"/>
      <c r="BM1327" s="241"/>
      <c r="BN1327" s="241"/>
      <c r="BO1327" s="241"/>
      <c r="BP1327" s="241"/>
      <c r="BQ1327" s="241"/>
      <c r="BR1327" s="241"/>
      <c r="BS1327" s="241"/>
      <c r="BT1327" s="241"/>
      <c r="BU1327" s="241"/>
      <c r="BV1327" s="241"/>
      <c r="BW1327" s="241"/>
      <c r="BX1327" s="241"/>
      <c r="BY1327" s="241"/>
      <c r="BZ1327" s="241"/>
      <c r="CA1327" s="241"/>
      <c r="CB1327" s="241"/>
      <c r="CC1327" s="241"/>
      <c r="CD1327" s="241"/>
      <c r="CE1327" s="241"/>
      <c r="CF1327" s="241"/>
      <c r="CG1327" s="241"/>
      <c r="CH1327" s="241"/>
      <c r="CI1327" s="241"/>
      <c r="CJ1327" s="241"/>
      <c r="CK1327" s="241"/>
      <c r="CL1327" s="241"/>
      <c r="CM1327" s="241"/>
      <c r="CN1327" s="241"/>
      <c r="CO1327" s="241"/>
      <c r="CP1327" s="241"/>
      <c r="CQ1327" s="241"/>
      <c r="CR1327" s="241"/>
      <c r="CS1327" s="241"/>
      <c r="CT1327" s="241"/>
      <c r="CU1327" s="241"/>
      <c r="CV1327" s="241"/>
      <c r="CW1327" s="241"/>
      <c r="CX1327" s="241"/>
      <c r="CY1327" s="241"/>
      <c r="CZ1327" s="241"/>
      <c r="DA1327" s="241"/>
      <c r="DB1327" s="241"/>
      <c r="DC1327" s="241"/>
      <c r="DD1327" s="241"/>
      <c r="DE1327" s="241"/>
      <c r="DF1327" s="241"/>
      <c r="DG1327" s="241"/>
      <c r="DH1327" s="241"/>
      <c r="DI1327" s="241"/>
      <c r="DJ1327" s="241"/>
      <c r="DK1327" s="241"/>
      <c r="DL1327" s="241"/>
      <c r="DM1327" s="241"/>
      <c r="DN1327" s="241"/>
      <c r="DO1327" s="241"/>
      <c r="DP1327" s="241"/>
      <c r="DQ1327" s="241"/>
      <c r="DR1327" s="241"/>
      <c r="DS1327" s="241"/>
      <c r="DT1327" s="241"/>
      <c r="DU1327" s="241"/>
      <c r="DV1327" s="241"/>
      <c r="DW1327" s="241"/>
      <c r="DX1327" s="241"/>
      <c r="DY1327" s="241"/>
      <c r="DZ1327" s="241"/>
      <c r="EA1327" s="241"/>
      <c r="EB1327" s="241"/>
      <c r="EC1327" s="241"/>
      <c r="ED1327" s="241"/>
      <c r="EE1327" s="241"/>
      <c r="EF1327" s="241"/>
      <c r="EG1327" s="241"/>
      <c r="EH1327" s="241"/>
      <c r="EI1327" s="241"/>
      <c r="EJ1327" s="241"/>
      <c r="EK1327" s="241"/>
      <c r="EL1327" s="241"/>
      <c r="EM1327" s="241"/>
      <c r="EN1327" s="241"/>
      <c r="EO1327" s="241"/>
      <c r="EP1327" s="241"/>
      <c r="EQ1327" s="241"/>
      <c r="ER1327" s="241"/>
      <c r="ES1327" s="241"/>
      <c r="ET1327" s="241"/>
      <c r="EU1327" s="241"/>
      <c r="EV1327" s="241"/>
      <c r="EW1327" s="241"/>
      <c r="EX1327" s="241"/>
      <c r="EY1327" s="241"/>
      <c r="EZ1327" s="241"/>
      <c r="FA1327" s="241"/>
      <c r="FB1327" s="241"/>
      <c r="FC1327" s="241"/>
      <c r="FD1327" s="241"/>
      <c r="FE1327" s="241"/>
      <c r="FF1327" s="241"/>
      <c r="FG1327" s="241"/>
      <c r="FH1327" s="241"/>
      <c r="FI1327" s="241"/>
      <c r="FJ1327" s="241"/>
      <c r="FK1327" s="241"/>
      <c r="FL1327" s="241"/>
      <c r="FM1327" s="241"/>
      <c r="FN1327" s="241"/>
      <c r="FO1327" s="241"/>
      <c r="FP1327" s="241"/>
      <c r="FQ1327" s="241"/>
      <c r="FR1327" s="241"/>
      <c r="FS1327" s="241"/>
      <c r="FT1327" s="241"/>
      <c r="FU1327" s="241"/>
      <c r="FV1327" s="241"/>
      <c r="FW1327" s="241"/>
      <c r="FX1327" s="241"/>
      <c r="FY1327" s="241"/>
      <c r="FZ1327" s="241"/>
      <c r="GA1327" s="241"/>
      <c r="GB1327" s="241"/>
      <c r="GC1327" s="241"/>
      <c r="GD1327" s="241"/>
      <c r="GE1327" s="241"/>
      <c r="GF1327" s="241"/>
      <c r="GG1327" s="241"/>
      <c r="GH1327" s="241"/>
      <c r="GI1327" s="241"/>
      <c r="GJ1327" s="241"/>
      <c r="GK1327" s="241"/>
      <c r="GL1327" s="241"/>
      <c r="GM1327" s="241"/>
      <c r="GN1327" s="241"/>
      <c r="GO1327" s="241"/>
      <c r="GP1327" s="241"/>
      <c r="GQ1327" s="241"/>
      <c r="GR1327" s="241"/>
      <c r="GS1327" s="241"/>
      <c r="GT1327" s="241"/>
      <c r="GU1327" s="241"/>
      <c r="GV1327" s="241"/>
      <c r="GW1327" s="241"/>
      <c r="GX1327" s="241"/>
      <c r="GY1327" s="241"/>
      <c r="GZ1327" s="241"/>
      <c r="HA1327" s="241"/>
      <c r="HB1327" s="241"/>
      <c r="HC1327" s="241"/>
      <c r="HD1327" s="241"/>
      <c r="HE1327" s="241"/>
      <c r="HF1327" s="241"/>
      <c r="HG1327" s="241"/>
      <c r="HH1327" s="241"/>
      <c r="HI1327" s="241"/>
      <c r="HJ1327" s="241"/>
      <c r="HK1327" s="241"/>
      <c r="HL1327" s="241"/>
      <c r="HM1327" s="241"/>
      <c r="HN1327" s="241"/>
      <c r="HO1327" s="241"/>
    </row>
    <row r="1328" spans="1:223" s="250" customFormat="1" ht="27.6" customHeight="1" x14ac:dyDescent="0.35">
      <c r="A1328" s="241"/>
      <c r="B1328" s="242"/>
      <c r="C1328" s="242"/>
      <c r="D1328" s="242"/>
      <c r="E1328" s="243"/>
      <c r="F1328" s="244"/>
      <c r="G1328" s="245"/>
      <c r="H1328" s="245"/>
      <c r="I1328" s="245"/>
      <c r="J1328" s="242"/>
      <c r="K1328" s="242"/>
      <c r="L1328" s="246"/>
      <c r="M1328" s="246"/>
      <c r="N1328" s="247"/>
      <c r="O1328" s="247"/>
      <c r="P1328" s="248"/>
      <c r="Q1328" s="248"/>
      <c r="R1328" s="295"/>
      <c r="S1328" s="295"/>
      <c r="T1328" s="295"/>
      <c r="V1328" s="251"/>
      <c r="W1328" s="251"/>
      <c r="X1328" s="252"/>
      <c r="Y1328" s="253"/>
      <c r="Z1328" s="254"/>
      <c r="AA1328" s="254"/>
      <c r="AB1328" s="255"/>
      <c r="AC1328" s="255"/>
      <c r="AD1328" s="241"/>
      <c r="AE1328" s="241"/>
      <c r="AF1328" s="241"/>
      <c r="AG1328" s="241"/>
      <c r="AH1328" s="241"/>
      <c r="AI1328" s="241"/>
      <c r="AJ1328" s="241"/>
      <c r="AK1328" s="241"/>
      <c r="AL1328" s="241"/>
      <c r="AM1328" s="241"/>
      <c r="AN1328" s="241"/>
      <c r="AO1328" s="241"/>
      <c r="AP1328" s="241"/>
      <c r="AQ1328" s="241"/>
      <c r="AR1328" s="241"/>
      <c r="AS1328" s="241"/>
      <c r="AT1328" s="241"/>
      <c r="AU1328" s="241"/>
      <c r="AV1328" s="241"/>
      <c r="AW1328" s="241"/>
      <c r="AX1328" s="241"/>
      <c r="AY1328" s="241"/>
      <c r="AZ1328" s="241"/>
      <c r="BA1328" s="241"/>
      <c r="BB1328" s="241"/>
      <c r="BC1328" s="241"/>
      <c r="BD1328" s="241"/>
      <c r="BE1328" s="241"/>
      <c r="BF1328" s="241"/>
      <c r="BG1328" s="241"/>
      <c r="BH1328" s="241"/>
      <c r="BI1328" s="241"/>
      <c r="BJ1328" s="241"/>
      <c r="BK1328" s="241"/>
      <c r="BL1328" s="241"/>
      <c r="BM1328" s="241"/>
      <c r="BN1328" s="241"/>
      <c r="BO1328" s="241"/>
      <c r="BP1328" s="241"/>
      <c r="BQ1328" s="241"/>
      <c r="BR1328" s="241"/>
      <c r="BS1328" s="241"/>
      <c r="BT1328" s="241"/>
      <c r="BU1328" s="241"/>
      <c r="BV1328" s="241"/>
      <c r="BW1328" s="241"/>
      <c r="BX1328" s="241"/>
      <c r="BY1328" s="241"/>
      <c r="BZ1328" s="241"/>
      <c r="CA1328" s="241"/>
      <c r="CB1328" s="241"/>
      <c r="CC1328" s="241"/>
      <c r="CD1328" s="241"/>
      <c r="CE1328" s="241"/>
      <c r="CF1328" s="241"/>
      <c r="CG1328" s="241"/>
      <c r="CH1328" s="241"/>
      <c r="CI1328" s="241"/>
      <c r="CJ1328" s="241"/>
      <c r="CK1328" s="241"/>
      <c r="CL1328" s="241"/>
      <c r="CM1328" s="241"/>
      <c r="CN1328" s="241"/>
      <c r="CO1328" s="241"/>
      <c r="CP1328" s="241"/>
      <c r="CQ1328" s="241"/>
      <c r="CR1328" s="241"/>
      <c r="CS1328" s="241"/>
      <c r="CT1328" s="241"/>
      <c r="CU1328" s="241"/>
      <c r="CV1328" s="241"/>
      <c r="CW1328" s="241"/>
      <c r="CX1328" s="241"/>
      <c r="CY1328" s="241"/>
      <c r="CZ1328" s="241"/>
      <c r="DA1328" s="241"/>
      <c r="DB1328" s="241"/>
      <c r="DC1328" s="241"/>
      <c r="DD1328" s="241"/>
      <c r="DE1328" s="241"/>
      <c r="DF1328" s="241"/>
      <c r="DG1328" s="241"/>
      <c r="DH1328" s="241"/>
      <c r="DI1328" s="241"/>
      <c r="DJ1328" s="241"/>
      <c r="DK1328" s="241"/>
      <c r="DL1328" s="241"/>
      <c r="DM1328" s="241"/>
      <c r="DN1328" s="241"/>
      <c r="DO1328" s="241"/>
      <c r="DP1328" s="241"/>
      <c r="DQ1328" s="241"/>
      <c r="DR1328" s="241"/>
      <c r="DS1328" s="241"/>
      <c r="DT1328" s="241"/>
      <c r="DU1328" s="241"/>
      <c r="DV1328" s="241"/>
      <c r="DW1328" s="241"/>
      <c r="DX1328" s="241"/>
      <c r="DY1328" s="241"/>
      <c r="DZ1328" s="241"/>
      <c r="EA1328" s="241"/>
      <c r="EB1328" s="241"/>
      <c r="EC1328" s="241"/>
      <c r="ED1328" s="241"/>
      <c r="EE1328" s="241"/>
      <c r="EF1328" s="241"/>
      <c r="EG1328" s="241"/>
      <c r="EH1328" s="241"/>
      <c r="EI1328" s="241"/>
      <c r="EJ1328" s="241"/>
      <c r="EK1328" s="241"/>
      <c r="EL1328" s="241"/>
      <c r="EM1328" s="241"/>
      <c r="EN1328" s="241"/>
      <c r="EO1328" s="241"/>
      <c r="EP1328" s="241"/>
      <c r="EQ1328" s="241"/>
      <c r="ER1328" s="241"/>
      <c r="ES1328" s="241"/>
      <c r="ET1328" s="241"/>
      <c r="EU1328" s="241"/>
      <c r="EV1328" s="241"/>
      <c r="EW1328" s="241"/>
      <c r="EX1328" s="241"/>
      <c r="EY1328" s="241"/>
      <c r="EZ1328" s="241"/>
      <c r="FA1328" s="241"/>
      <c r="FB1328" s="241"/>
      <c r="FC1328" s="241"/>
      <c r="FD1328" s="241"/>
      <c r="FE1328" s="241"/>
      <c r="FF1328" s="241"/>
      <c r="FG1328" s="241"/>
      <c r="FH1328" s="241"/>
      <c r="FI1328" s="241"/>
      <c r="FJ1328" s="241"/>
      <c r="FK1328" s="241"/>
      <c r="FL1328" s="241"/>
      <c r="FM1328" s="241"/>
      <c r="FN1328" s="241"/>
      <c r="FO1328" s="241"/>
      <c r="FP1328" s="241"/>
      <c r="FQ1328" s="241"/>
      <c r="FR1328" s="241"/>
      <c r="FS1328" s="241"/>
      <c r="FT1328" s="241"/>
      <c r="FU1328" s="241"/>
      <c r="FV1328" s="241"/>
      <c r="FW1328" s="241"/>
      <c r="FX1328" s="241"/>
      <c r="FY1328" s="241"/>
      <c r="FZ1328" s="241"/>
      <c r="GA1328" s="241"/>
      <c r="GB1328" s="241"/>
      <c r="GC1328" s="241"/>
      <c r="GD1328" s="241"/>
      <c r="GE1328" s="241"/>
      <c r="GF1328" s="241"/>
      <c r="GG1328" s="241"/>
      <c r="GH1328" s="241"/>
      <c r="GI1328" s="241"/>
      <c r="GJ1328" s="241"/>
      <c r="GK1328" s="241"/>
      <c r="GL1328" s="241"/>
      <c r="GM1328" s="241"/>
      <c r="GN1328" s="241"/>
      <c r="GO1328" s="241"/>
      <c r="GP1328" s="241"/>
      <c r="GQ1328" s="241"/>
      <c r="GR1328" s="241"/>
      <c r="GS1328" s="241"/>
      <c r="GT1328" s="241"/>
      <c r="GU1328" s="241"/>
      <c r="GV1328" s="241"/>
      <c r="GW1328" s="241"/>
      <c r="GX1328" s="241"/>
      <c r="GY1328" s="241"/>
      <c r="GZ1328" s="241"/>
      <c r="HA1328" s="241"/>
      <c r="HB1328" s="241"/>
      <c r="HC1328" s="241"/>
      <c r="HD1328" s="241"/>
      <c r="HE1328" s="241"/>
      <c r="HF1328" s="241"/>
      <c r="HG1328" s="241"/>
      <c r="HH1328" s="241"/>
      <c r="HI1328" s="241"/>
      <c r="HJ1328" s="241"/>
      <c r="HK1328" s="241"/>
      <c r="HL1328" s="241"/>
      <c r="HM1328" s="241"/>
      <c r="HN1328" s="241"/>
      <c r="HO1328" s="241"/>
    </row>
    <row r="1329" spans="1:223" s="250" customFormat="1" ht="27.6" customHeight="1" x14ac:dyDescent="0.35">
      <c r="A1329" s="241"/>
      <c r="B1329" s="242"/>
      <c r="C1329" s="242"/>
      <c r="D1329" s="242"/>
      <c r="E1329" s="243"/>
      <c r="F1329" s="244"/>
      <c r="G1329" s="245"/>
      <c r="H1329" s="245"/>
      <c r="I1329" s="245"/>
      <c r="J1329" s="242"/>
      <c r="K1329" s="242"/>
      <c r="L1329" s="246"/>
      <c r="M1329" s="246"/>
      <c r="N1329" s="247"/>
      <c r="O1329" s="247"/>
      <c r="P1329" s="248"/>
      <c r="Q1329" s="248"/>
      <c r="R1329" s="295"/>
      <c r="S1329" s="295"/>
      <c r="T1329" s="295"/>
      <c r="V1329" s="251"/>
      <c r="W1329" s="251"/>
      <c r="X1329" s="252"/>
      <c r="Y1329" s="253"/>
      <c r="Z1329" s="254"/>
      <c r="AA1329" s="254"/>
      <c r="AB1329" s="255"/>
      <c r="AC1329" s="255"/>
      <c r="AD1329" s="241"/>
      <c r="AE1329" s="241"/>
      <c r="AF1329" s="241"/>
      <c r="AG1329" s="241"/>
      <c r="AH1329" s="241"/>
      <c r="AI1329" s="241"/>
      <c r="AJ1329" s="241"/>
      <c r="AK1329" s="241"/>
      <c r="AL1329" s="241"/>
      <c r="AM1329" s="241"/>
      <c r="AN1329" s="241"/>
      <c r="AO1329" s="241"/>
      <c r="AP1329" s="241"/>
      <c r="AQ1329" s="241"/>
      <c r="AR1329" s="241"/>
      <c r="AS1329" s="241"/>
      <c r="AT1329" s="241"/>
      <c r="AU1329" s="241"/>
      <c r="AV1329" s="241"/>
      <c r="AW1329" s="241"/>
      <c r="AX1329" s="241"/>
      <c r="AY1329" s="241"/>
      <c r="AZ1329" s="241"/>
      <c r="BA1329" s="241"/>
      <c r="BB1329" s="241"/>
      <c r="BC1329" s="241"/>
      <c r="BD1329" s="241"/>
      <c r="BE1329" s="241"/>
      <c r="BF1329" s="241"/>
      <c r="BG1329" s="241"/>
      <c r="BH1329" s="241"/>
      <c r="BI1329" s="241"/>
      <c r="BJ1329" s="241"/>
      <c r="BK1329" s="241"/>
      <c r="BL1329" s="241"/>
      <c r="BM1329" s="241"/>
      <c r="BN1329" s="241"/>
      <c r="BO1329" s="241"/>
      <c r="BP1329" s="241"/>
      <c r="BQ1329" s="241"/>
      <c r="BR1329" s="241"/>
      <c r="BS1329" s="241"/>
      <c r="BT1329" s="241"/>
      <c r="BU1329" s="241"/>
      <c r="BV1329" s="241"/>
      <c r="BW1329" s="241"/>
      <c r="BX1329" s="241"/>
      <c r="BY1329" s="241"/>
      <c r="BZ1329" s="241"/>
      <c r="CA1329" s="241"/>
      <c r="CB1329" s="241"/>
      <c r="CC1329" s="241"/>
      <c r="CD1329" s="241"/>
      <c r="CE1329" s="241"/>
      <c r="CF1329" s="241"/>
      <c r="CG1329" s="241"/>
      <c r="CH1329" s="241"/>
      <c r="CI1329" s="241"/>
      <c r="CJ1329" s="241"/>
      <c r="CK1329" s="241"/>
      <c r="CL1329" s="241"/>
      <c r="CM1329" s="241"/>
      <c r="CN1329" s="241"/>
      <c r="CO1329" s="241"/>
      <c r="CP1329" s="241"/>
      <c r="CQ1329" s="241"/>
      <c r="CR1329" s="241"/>
      <c r="CS1329" s="241"/>
      <c r="CT1329" s="241"/>
      <c r="CU1329" s="241"/>
      <c r="CV1329" s="241"/>
      <c r="CW1329" s="241"/>
      <c r="CX1329" s="241"/>
      <c r="CY1329" s="241"/>
      <c r="CZ1329" s="241"/>
      <c r="DA1329" s="241"/>
      <c r="DB1329" s="241"/>
      <c r="DC1329" s="241"/>
      <c r="DD1329" s="241"/>
      <c r="DE1329" s="241"/>
      <c r="DF1329" s="241"/>
      <c r="DG1329" s="241"/>
      <c r="DH1329" s="241"/>
      <c r="DI1329" s="241"/>
      <c r="DJ1329" s="241"/>
      <c r="DK1329" s="241"/>
      <c r="DL1329" s="241"/>
      <c r="DM1329" s="241"/>
      <c r="DN1329" s="241"/>
      <c r="DO1329" s="241"/>
      <c r="DP1329" s="241"/>
      <c r="DQ1329" s="241"/>
      <c r="DR1329" s="241"/>
      <c r="DS1329" s="241"/>
      <c r="DT1329" s="241"/>
      <c r="DU1329" s="241"/>
      <c r="DV1329" s="241"/>
      <c r="DW1329" s="241"/>
      <c r="DX1329" s="241"/>
      <c r="DY1329" s="241"/>
      <c r="DZ1329" s="241"/>
      <c r="EA1329" s="241"/>
      <c r="EB1329" s="241"/>
      <c r="EC1329" s="241"/>
      <c r="ED1329" s="241"/>
      <c r="EE1329" s="241"/>
      <c r="EF1329" s="241"/>
      <c r="EG1329" s="241"/>
      <c r="EH1329" s="241"/>
      <c r="EI1329" s="241"/>
      <c r="EJ1329" s="241"/>
      <c r="EK1329" s="241"/>
      <c r="EL1329" s="241"/>
      <c r="EM1329" s="241"/>
      <c r="EN1329" s="241"/>
      <c r="EO1329" s="241"/>
      <c r="EP1329" s="241"/>
      <c r="EQ1329" s="241"/>
      <c r="ER1329" s="241"/>
      <c r="ES1329" s="241"/>
      <c r="ET1329" s="241"/>
      <c r="EU1329" s="241"/>
      <c r="EV1329" s="241"/>
      <c r="EW1329" s="241"/>
      <c r="EX1329" s="241"/>
      <c r="EY1329" s="241"/>
      <c r="EZ1329" s="241"/>
      <c r="FA1329" s="241"/>
      <c r="FB1329" s="241"/>
      <c r="FC1329" s="241"/>
      <c r="FD1329" s="241"/>
      <c r="FE1329" s="241"/>
      <c r="FF1329" s="241"/>
      <c r="FG1329" s="241"/>
      <c r="FH1329" s="241"/>
      <c r="FI1329" s="241"/>
      <c r="FJ1329" s="241"/>
      <c r="FK1329" s="241"/>
      <c r="FL1329" s="241"/>
      <c r="FM1329" s="241"/>
      <c r="FN1329" s="241"/>
      <c r="FO1329" s="241"/>
      <c r="FP1329" s="241"/>
      <c r="FQ1329" s="241"/>
      <c r="FR1329" s="241"/>
      <c r="FS1329" s="241"/>
      <c r="FT1329" s="241"/>
      <c r="FU1329" s="241"/>
      <c r="FV1329" s="241"/>
      <c r="FW1329" s="241"/>
      <c r="FX1329" s="241"/>
      <c r="FY1329" s="241"/>
      <c r="FZ1329" s="241"/>
      <c r="GA1329" s="241"/>
      <c r="GB1329" s="241"/>
      <c r="GC1329" s="241"/>
      <c r="GD1329" s="241"/>
      <c r="GE1329" s="241"/>
      <c r="GF1329" s="241"/>
      <c r="GG1329" s="241"/>
      <c r="GH1329" s="241"/>
      <c r="GI1329" s="241"/>
      <c r="GJ1329" s="241"/>
      <c r="GK1329" s="241"/>
      <c r="GL1329" s="241"/>
      <c r="GM1329" s="241"/>
      <c r="GN1329" s="241"/>
      <c r="GO1329" s="241"/>
      <c r="GP1329" s="241"/>
      <c r="GQ1329" s="241"/>
      <c r="GR1329" s="241"/>
      <c r="GS1329" s="241"/>
      <c r="GT1329" s="241"/>
      <c r="GU1329" s="241"/>
      <c r="GV1329" s="241"/>
      <c r="GW1329" s="241"/>
      <c r="GX1329" s="241"/>
      <c r="GY1329" s="241"/>
      <c r="GZ1329" s="241"/>
      <c r="HA1329" s="241"/>
      <c r="HB1329" s="241"/>
      <c r="HC1329" s="241"/>
      <c r="HD1329" s="241"/>
      <c r="HE1329" s="241"/>
      <c r="HF1329" s="241"/>
      <c r="HG1329" s="241"/>
      <c r="HH1329" s="241"/>
      <c r="HI1329" s="241"/>
      <c r="HJ1329" s="241"/>
      <c r="HK1329" s="241"/>
      <c r="HL1329" s="241"/>
      <c r="HM1329" s="241"/>
      <c r="HN1329" s="241"/>
      <c r="HO1329" s="241"/>
    </row>
    <row r="1330" spans="1:223" s="250" customFormat="1" ht="27.6" customHeight="1" x14ac:dyDescent="0.35">
      <c r="A1330" s="241"/>
      <c r="B1330" s="242"/>
      <c r="C1330" s="242"/>
      <c r="D1330" s="242"/>
      <c r="E1330" s="243"/>
      <c r="F1330" s="244"/>
      <c r="G1330" s="245"/>
      <c r="H1330" s="245"/>
      <c r="I1330" s="245"/>
      <c r="J1330" s="242"/>
      <c r="K1330" s="242"/>
      <c r="L1330" s="246"/>
      <c r="M1330" s="246"/>
      <c r="N1330" s="247"/>
      <c r="O1330" s="247"/>
      <c r="P1330" s="248"/>
      <c r="Q1330" s="248"/>
      <c r="R1330" s="295"/>
      <c r="S1330" s="295"/>
      <c r="T1330" s="295"/>
      <c r="V1330" s="251"/>
      <c r="W1330" s="251"/>
      <c r="X1330" s="252"/>
      <c r="Y1330" s="253"/>
      <c r="Z1330" s="254"/>
      <c r="AA1330" s="254"/>
      <c r="AB1330" s="255"/>
      <c r="AC1330" s="255"/>
      <c r="AD1330" s="241"/>
      <c r="AE1330" s="241"/>
      <c r="AF1330" s="241"/>
      <c r="AG1330" s="241"/>
      <c r="AH1330" s="241"/>
      <c r="AI1330" s="241"/>
      <c r="AJ1330" s="241"/>
      <c r="AK1330" s="241"/>
      <c r="AL1330" s="241"/>
      <c r="AM1330" s="241"/>
      <c r="AN1330" s="241"/>
      <c r="AO1330" s="241"/>
      <c r="AP1330" s="241"/>
      <c r="AQ1330" s="241"/>
      <c r="AR1330" s="241"/>
      <c r="AS1330" s="241"/>
      <c r="AT1330" s="241"/>
      <c r="AU1330" s="241"/>
      <c r="AV1330" s="241"/>
      <c r="AW1330" s="241"/>
      <c r="AX1330" s="241"/>
      <c r="AY1330" s="241"/>
      <c r="AZ1330" s="241"/>
      <c r="BA1330" s="241"/>
      <c r="BB1330" s="241"/>
      <c r="BC1330" s="241"/>
      <c r="BD1330" s="241"/>
      <c r="BE1330" s="241"/>
      <c r="BF1330" s="241"/>
      <c r="BG1330" s="241"/>
      <c r="BH1330" s="241"/>
      <c r="BI1330" s="241"/>
      <c r="BJ1330" s="241"/>
      <c r="BK1330" s="241"/>
      <c r="BL1330" s="241"/>
      <c r="BM1330" s="241"/>
      <c r="BN1330" s="241"/>
      <c r="BO1330" s="241"/>
      <c r="BP1330" s="241"/>
      <c r="BQ1330" s="241"/>
      <c r="BR1330" s="241"/>
      <c r="BS1330" s="241"/>
      <c r="BT1330" s="241"/>
      <c r="BU1330" s="241"/>
      <c r="BV1330" s="241"/>
      <c r="BW1330" s="241"/>
      <c r="BX1330" s="241"/>
      <c r="BY1330" s="241"/>
      <c r="BZ1330" s="241"/>
      <c r="CA1330" s="241"/>
      <c r="CB1330" s="241"/>
      <c r="CC1330" s="241"/>
      <c r="CD1330" s="241"/>
      <c r="CE1330" s="241"/>
      <c r="CF1330" s="241"/>
      <c r="CG1330" s="241"/>
      <c r="CH1330" s="241"/>
      <c r="CI1330" s="241"/>
      <c r="CJ1330" s="241"/>
      <c r="CK1330" s="241"/>
      <c r="CL1330" s="241"/>
      <c r="CM1330" s="241"/>
      <c r="CN1330" s="241"/>
      <c r="CO1330" s="241"/>
      <c r="CP1330" s="241"/>
      <c r="CQ1330" s="241"/>
      <c r="CR1330" s="241"/>
      <c r="CS1330" s="241"/>
      <c r="CT1330" s="241"/>
      <c r="CU1330" s="241"/>
      <c r="CV1330" s="241"/>
      <c r="CW1330" s="241"/>
      <c r="CX1330" s="241"/>
      <c r="CY1330" s="241"/>
      <c r="CZ1330" s="241"/>
      <c r="DA1330" s="241"/>
      <c r="DB1330" s="241"/>
      <c r="DC1330" s="241"/>
      <c r="DD1330" s="241"/>
      <c r="DE1330" s="241"/>
      <c r="DF1330" s="241"/>
      <c r="DG1330" s="241"/>
      <c r="DH1330" s="241"/>
      <c r="DI1330" s="241"/>
      <c r="DJ1330" s="241"/>
      <c r="DK1330" s="241"/>
      <c r="DL1330" s="241"/>
      <c r="DM1330" s="241"/>
      <c r="DN1330" s="241"/>
      <c r="DO1330" s="241"/>
      <c r="DP1330" s="241"/>
      <c r="DQ1330" s="241"/>
      <c r="DR1330" s="241"/>
      <c r="DS1330" s="241"/>
      <c r="DT1330" s="241"/>
      <c r="DU1330" s="241"/>
      <c r="DV1330" s="241"/>
      <c r="DW1330" s="241"/>
      <c r="DX1330" s="241"/>
      <c r="DY1330" s="241"/>
      <c r="DZ1330" s="241"/>
      <c r="EA1330" s="241"/>
      <c r="EB1330" s="241"/>
      <c r="EC1330" s="241"/>
      <c r="ED1330" s="241"/>
      <c r="EE1330" s="241"/>
      <c r="EF1330" s="241"/>
      <c r="EG1330" s="241"/>
      <c r="EH1330" s="241"/>
      <c r="EI1330" s="241"/>
      <c r="EJ1330" s="241"/>
      <c r="EK1330" s="241"/>
      <c r="EL1330" s="241"/>
      <c r="EM1330" s="241"/>
      <c r="EN1330" s="241"/>
      <c r="EO1330" s="241"/>
      <c r="EP1330" s="241"/>
      <c r="EQ1330" s="241"/>
      <c r="ER1330" s="241"/>
      <c r="ES1330" s="241"/>
      <c r="ET1330" s="241"/>
      <c r="EU1330" s="241"/>
      <c r="EV1330" s="241"/>
      <c r="EW1330" s="241"/>
      <c r="EX1330" s="241"/>
      <c r="EY1330" s="241"/>
      <c r="EZ1330" s="241"/>
      <c r="FA1330" s="241"/>
      <c r="FB1330" s="241"/>
      <c r="FC1330" s="241"/>
      <c r="FD1330" s="241"/>
      <c r="FE1330" s="241"/>
      <c r="FF1330" s="241"/>
      <c r="FG1330" s="241"/>
      <c r="FH1330" s="241"/>
      <c r="FI1330" s="241"/>
      <c r="FJ1330" s="241"/>
      <c r="FK1330" s="241"/>
      <c r="FL1330" s="241"/>
      <c r="FM1330" s="241"/>
      <c r="FN1330" s="241"/>
      <c r="FO1330" s="241"/>
      <c r="FP1330" s="241"/>
      <c r="FQ1330" s="241"/>
      <c r="FR1330" s="241"/>
      <c r="FS1330" s="241"/>
      <c r="FT1330" s="241"/>
      <c r="FU1330" s="241"/>
      <c r="FV1330" s="241"/>
      <c r="FW1330" s="241"/>
      <c r="FX1330" s="241"/>
      <c r="FY1330" s="241"/>
      <c r="FZ1330" s="241"/>
      <c r="GA1330" s="241"/>
      <c r="GB1330" s="241"/>
      <c r="GC1330" s="241"/>
      <c r="GD1330" s="241"/>
      <c r="GE1330" s="241"/>
      <c r="GF1330" s="241"/>
      <c r="GG1330" s="241"/>
      <c r="GH1330" s="241"/>
      <c r="GI1330" s="241"/>
      <c r="GJ1330" s="241"/>
      <c r="GK1330" s="241"/>
      <c r="GL1330" s="241"/>
      <c r="GM1330" s="241"/>
      <c r="GN1330" s="241"/>
      <c r="GO1330" s="241"/>
      <c r="GP1330" s="241"/>
      <c r="GQ1330" s="241"/>
      <c r="GR1330" s="241"/>
      <c r="GS1330" s="241"/>
      <c r="GT1330" s="241"/>
      <c r="GU1330" s="241"/>
      <c r="GV1330" s="241"/>
      <c r="GW1330" s="241"/>
      <c r="GX1330" s="241"/>
      <c r="GY1330" s="241"/>
      <c r="GZ1330" s="241"/>
      <c r="HA1330" s="241"/>
      <c r="HB1330" s="241"/>
      <c r="HC1330" s="241"/>
      <c r="HD1330" s="241"/>
      <c r="HE1330" s="241"/>
      <c r="HF1330" s="241"/>
      <c r="HG1330" s="241"/>
      <c r="HH1330" s="241"/>
      <c r="HI1330" s="241"/>
      <c r="HJ1330" s="241"/>
      <c r="HK1330" s="241"/>
      <c r="HL1330" s="241"/>
      <c r="HM1330" s="241"/>
      <c r="HN1330" s="241"/>
      <c r="HO1330" s="241"/>
    </row>
    <row r="1331" spans="1:223" s="250" customFormat="1" ht="27.6" customHeight="1" x14ac:dyDescent="0.35">
      <c r="A1331" s="241"/>
      <c r="B1331" s="242"/>
      <c r="C1331" s="242"/>
      <c r="D1331" s="242"/>
      <c r="E1331" s="243"/>
      <c r="F1331" s="244"/>
      <c r="G1331" s="245"/>
      <c r="H1331" s="245"/>
      <c r="I1331" s="245"/>
      <c r="J1331" s="242"/>
      <c r="K1331" s="242"/>
      <c r="L1331" s="246"/>
      <c r="M1331" s="246"/>
      <c r="N1331" s="247"/>
      <c r="O1331" s="247"/>
      <c r="P1331" s="248"/>
      <c r="Q1331" s="248"/>
      <c r="R1331" s="295"/>
      <c r="S1331" s="295"/>
      <c r="T1331" s="295"/>
      <c r="V1331" s="251"/>
      <c r="W1331" s="251"/>
      <c r="X1331" s="252"/>
      <c r="Y1331" s="253"/>
      <c r="Z1331" s="254"/>
      <c r="AA1331" s="254"/>
      <c r="AB1331" s="255"/>
      <c r="AC1331" s="255"/>
      <c r="AD1331" s="241"/>
      <c r="AE1331" s="241"/>
      <c r="AF1331" s="241"/>
      <c r="AG1331" s="241"/>
      <c r="AH1331" s="241"/>
      <c r="AI1331" s="241"/>
      <c r="AJ1331" s="241"/>
      <c r="AK1331" s="241"/>
      <c r="AL1331" s="241"/>
      <c r="AM1331" s="241"/>
      <c r="AN1331" s="241"/>
      <c r="AO1331" s="241"/>
      <c r="AP1331" s="241"/>
      <c r="AQ1331" s="241"/>
      <c r="AR1331" s="241"/>
      <c r="AS1331" s="241"/>
      <c r="AT1331" s="241"/>
      <c r="AU1331" s="241"/>
      <c r="AV1331" s="241"/>
      <c r="AW1331" s="241"/>
      <c r="AX1331" s="241"/>
      <c r="AY1331" s="241"/>
      <c r="AZ1331" s="241"/>
      <c r="BA1331" s="241"/>
      <c r="BB1331" s="241"/>
      <c r="BC1331" s="241"/>
      <c r="BD1331" s="241"/>
      <c r="BE1331" s="241"/>
      <c r="BF1331" s="241"/>
      <c r="BG1331" s="241"/>
      <c r="BH1331" s="241"/>
      <c r="BI1331" s="241"/>
      <c r="BJ1331" s="241"/>
      <c r="BK1331" s="241"/>
      <c r="BL1331" s="241"/>
      <c r="BM1331" s="241"/>
      <c r="BN1331" s="241"/>
      <c r="BO1331" s="241"/>
      <c r="BP1331" s="241"/>
      <c r="BQ1331" s="241"/>
      <c r="BR1331" s="241"/>
      <c r="BS1331" s="241"/>
      <c r="BT1331" s="241"/>
      <c r="BU1331" s="241"/>
      <c r="BV1331" s="241"/>
      <c r="BW1331" s="241"/>
      <c r="BX1331" s="241"/>
      <c r="BY1331" s="241"/>
      <c r="BZ1331" s="241"/>
      <c r="CA1331" s="241"/>
      <c r="CB1331" s="241"/>
      <c r="CC1331" s="241"/>
      <c r="CD1331" s="241"/>
      <c r="CE1331" s="241"/>
      <c r="CF1331" s="241"/>
      <c r="CG1331" s="241"/>
      <c r="CH1331" s="241"/>
      <c r="CI1331" s="241"/>
      <c r="CJ1331" s="241"/>
      <c r="CK1331" s="241"/>
      <c r="CL1331" s="241"/>
      <c r="CM1331" s="241"/>
      <c r="CN1331" s="241"/>
      <c r="CO1331" s="241"/>
      <c r="CP1331" s="241"/>
      <c r="CQ1331" s="241"/>
      <c r="CR1331" s="241"/>
      <c r="CS1331" s="241"/>
      <c r="CT1331" s="241"/>
      <c r="CU1331" s="241"/>
      <c r="CV1331" s="241"/>
      <c r="CW1331" s="241"/>
      <c r="CX1331" s="241"/>
      <c r="CY1331" s="241"/>
      <c r="CZ1331" s="241"/>
      <c r="DA1331" s="241"/>
      <c r="DB1331" s="241"/>
      <c r="DC1331" s="241"/>
      <c r="DD1331" s="241"/>
      <c r="DE1331" s="241"/>
      <c r="DF1331" s="241"/>
      <c r="DG1331" s="241"/>
      <c r="DH1331" s="241"/>
      <c r="DI1331" s="241"/>
      <c r="DJ1331" s="241"/>
      <c r="DK1331" s="241"/>
      <c r="DL1331" s="241"/>
      <c r="DM1331" s="241"/>
      <c r="DN1331" s="241"/>
      <c r="DO1331" s="241"/>
      <c r="DP1331" s="241"/>
      <c r="DQ1331" s="241"/>
      <c r="DR1331" s="241"/>
      <c r="DS1331" s="241"/>
      <c r="DT1331" s="241"/>
      <c r="DU1331" s="241"/>
      <c r="DV1331" s="241"/>
      <c r="DW1331" s="241"/>
      <c r="DX1331" s="241"/>
      <c r="DY1331" s="241"/>
      <c r="DZ1331" s="241"/>
      <c r="EA1331" s="241"/>
      <c r="EB1331" s="241"/>
      <c r="EC1331" s="241"/>
      <c r="ED1331" s="241"/>
      <c r="EE1331" s="241"/>
      <c r="EF1331" s="241"/>
      <c r="EG1331" s="241"/>
      <c r="EH1331" s="241"/>
      <c r="EI1331" s="241"/>
      <c r="EJ1331" s="241"/>
      <c r="EK1331" s="241"/>
      <c r="EL1331" s="241"/>
      <c r="EM1331" s="241"/>
      <c r="EN1331" s="241"/>
      <c r="EO1331" s="241"/>
      <c r="EP1331" s="241"/>
      <c r="EQ1331" s="241"/>
      <c r="ER1331" s="241"/>
      <c r="ES1331" s="241"/>
      <c r="ET1331" s="241"/>
      <c r="EU1331" s="241"/>
      <c r="EV1331" s="241"/>
      <c r="EW1331" s="241"/>
      <c r="EX1331" s="241"/>
      <c r="EY1331" s="241"/>
      <c r="EZ1331" s="241"/>
      <c r="FA1331" s="241"/>
      <c r="FB1331" s="241"/>
      <c r="FC1331" s="241"/>
      <c r="FD1331" s="241"/>
      <c r="FE1331" s="241"/>
      <c r="FF1331" s="241"/>
      <c r="FG1331" s="241"/>
      <c r="FH1331" s="241"/>
      <c r="FI1331" s="241"/>
      <c r="FJ1331" s="241"/>
      <c r="FK1331" s="241"/>
      <c r="FL1331" s="241"/>
      <c r="FM1331" s="241"/>
      <c r="FN1331" s="241"/>
      <c r="FO1331" s="241"/>
      <c r="FP1331" s="241"/>
      <c r="FQ1331" s="241"/>
      <c r="FR1331" s="241"/>
      <c r="FS1331" s="241"/>
      <c r="FT1331" s="241"/>
      <c r="FU1331" s="241"/>
      <c r="FV1331" s="241"/>
      <c r="FW1331" s="241"/>
      <c r="FX1331" s="241"/>
      <c r="FY1331" s="241"/>
      <c r="FZ1331" s="241"/>
      <c r="GA1331" s="241"/>
      <c r="GB1331" s="241"/>
      <c r="GC1331" s="241"/>
      <c r="GD1331" s="241"/>
      <c r="GE1331" s="241"/>
      <c r="GF1331" s="241"/>
      <c r="GG1331" s="241"/>
      <c r="GH1331" s="241"/>
      <c r="GI1331" s="241"/>
      <c r="GJ1331" s="241"/>
      <c r="GK1331" s="241"/>
      <c r="GL1331" s="241"/>
      <c r="GM1331" s="241"/>
      <c r="GN1331" s="241"/>
      <c r="GO1331" s="241"/>
      <c r="GP1331" s="241"/>
      <c r="GQ1331" s="241"/>
      <c r="GR1331" s="241"/>
      <c r="GS1331" s="241"/>
      <c r="GT1331" s="241"/>
      <c r="GU1331" s="241"/>
      <c r="GV1331" s="241"/>
      <c r="GW1331" s="241"/>
      <c r="GX1331" s="241"/>
      <c r="GY1331" s="241"/>
      <c r="GZ1331" s="241"/>
      <c r="HA1331" s="241"/>
      <c r="HB1331" s="241"/>
      <c r="HC1331" s="241"/>
      <c r="HD1331" s="241"/>
      <c r="HE1331" s="241"/>
      <c r="HF1331" s="241"/>
      <c r="HG1331" s="241"/>
      <c r="HH1331" s="241"/>
      <c r="HI1331" s="241"/>
      <c r="HJ1331" s="241"/>
      <c r="HK1331" s="241"/>
      <c r="HL1331" s="241"/>
      <c r="HM1331" s="241"/>
      <c r="HN1331" s="241"/>
      <c r="HO1331" s="241"/>
    </row>
    <row r="1332" spans="1:223" s="250" customFormat="1" ht="27.6" customHeight="1" x14ac:dyDescent="0.35">
      <c r="A1332" s="241"/>
      <c r="B1332" s="242"/>
      <c r="C1332" s="242"/>
      <c r="D1332" s="242"/>
      <c r="E1332" s="243"/>
      <c r="F1332" s="244"/>
      <c r="G1332" s="245"/>
      <c r="H1332" s="245"/>
      <c r="I1332" s="245"/>
      <c r="J1332" s="242"/>
      <c r="K1332" s="242"/>
      <c r="L1332" s="246"/>
      <c r="M1332" s="246"/>
      <c r="N1332" s="247"/>
      <c r="O1332" s="247"/>
      <c r="P1332" s="248"/>
      <c r="Q1332" s="248"/>
      <c r="R1332" s="295"/>
      <c r="S1332" s="295"/>
      <c r="T1332" s="295"/>
      <c r="V1332" s="251"/>
      <c r="W1332" s="251"/>
      <c r="X1332" s="252"/>
      <c r="Y1332" s="253"/>
      <c r="Z1332" s="254"/>
      <c r="AA1332" s="254"/>
      <c r="AB1332" s="255"/>
      <c r="AC1332" s="255"/>
      <c r="AD1332" s="241"/>
      <c r="AE1332" s="241"/>
      <c r="AF1332" s="241"/>
      <c r="AG1332" s="241"/>
      <c r="AH1332" s="241"/>
      <c r="AI1332" s="241"/>
      <c r="AJ1332" s="241"/>
      <c r="AK1332" s="241"/>
      <c r="AL1332" s="241"/>
      <c r="AM1332" s="241"/>
      <c r="AN1332" s="241"/>
      <c r="AO1332" s="241"/>
      <c r="AP1332" s="241"/>
      <c r="AQ1332" s="241"/>
      <c r="AR1332" s="241"/>
      <c r="AS1332" s="241"/>
      <c r="AT1332" s="241"/>
      <c r="AU1332" s="241"/>
      <c r="AV1332" s="241"/>
      <c r="AW1332" s="241"/>
      <c r="AX1332" s="241"/>
      <c r="AY1332" s="241"/>
      <c r="AZ1332" s="241"/>
      <c r="BA1332" s="241"/>
      <c r="BB1332" s="241"/>
      <c r="BC1332" s="241"/>
      <c r="BD1332" s="241"/>
      <c r="BE1332" s="241"/>
      <c r="BF1332" s="241"/>
      <c r="BG1332" s="241"/>
      <c r="BH1332" s="241"/>
      <c r="BI1332" s="241"/>
      <c r="BJ1332" s="241"/>
      <c r="BK1332" s="241"/>
      <c r="BL1332" s="241"/>
      <c r="BM1332" s="241"/>
      <c r="BN1332" s="241"/>
      <c r="BO1332" s="241"/>
      <c r="BP1332" s="241"/>
      <c r="BQ1332" s="241"/>
      <c r="BR1332" s="241"/>
      <c r="BS1332" s="241"/>
      <c r="BT1332" s="241"/>
      <c r="BU1332" s="241"/>
      <c r="BV1332" s="241"/>
      <c r="BW1332" s="241"/>
      <c r="BX1332" s="241"/>
      <c r="BY1332" s="241"/>
      <c r="BZ1332" s="241"/>
      <c r="CA1332" s="241"/>
      <c r="CB1332" s="241"/>
      <c r="CC1332" s="241"/>
      <c r="CD1332" s="241"/>
      <c r="CE1332" s="241"/>
      <c r="CF1332" s="241"/>
      <c r="CG1332" s="241"/>
      <c r="CH1332" s="241"/>
      <c r="CI1332" s="241"/>
      <c r="CJ1332" s="241"/>
      <c r="CK1332" s="241"/>
      <c r="CL1332" s="241"/>
      <c r="CM1332" s="241"/>
      <c r="CN1332" s="241"/>
      <c r="CO1332" s="241"/>
      <c r="CP1332" s="241"/>
      <c r="CQ1332" s="241"/>
      <c r="CR1332" s="241"/>
      <c r="CS1332" s="241"/>
      <c r="CT1332" s="241"/>
      <c r="CU1332" s="241"/>
      <c r="CV1332" s="241"/>
      <c r="CW1332" s="241"/>
      <c r="CX1332" s="241"/>
      <c r="CY1332" s="241"/>
      <c r="CZ1332" s="241"/>
      <c r="DA1332" s="241"/>
      <c r="DB1332" s="241"/>
      <c r="DC1332" s="241"/>
      <c r="DD1332" s="241"/>
      <c r="DE1332" s="241"/>
      <c r="DF1332" s="241"/>
      <c r="DG1332" s="241"/>
      <c r="DH1332" s="241"/>
      <c r="DI1332" s="241"/>
      <c r="DJ1332" s="241"/>
      <c r="DK1332" s="241"/>
      <c r="DL1332" s="241"/>
      <c r="DM1332" s="241"/>
      <c r="DN1332" s="241"/>
      <c r="DO1332" s="241"/>
      <c r="DP1332" s="241"/>
      <c r="DQ1332" s="241"/>
      <c r="DR1332" s="241"/>
      <c r="DS1332" s="241"/>
      <c r="DT1332" s="241"/>
      <c r="DU1332" s="241"/>
      <c r="DV1332" s="241"/>
      <c r="DW1332" s="241"/>
      <c r="DX1332" s="241"/>
      <c r="DY1332" s="241"/>
      <c r="DZ1332" s="241"/>
      <c r="EA1332" s="241"/>
      <c r="EB1332" s="241"/>
      <c r="EC1332" s="241"/>
      <c r="ED1332" s="241"/>
      <c r="EE1332" s="241"/>
      <c r="EF1332" s="241"/>
      <c r="EG1332" s="241"/>
      <c r="EH1332" s="241"/>
      <c r="EI1332" s="241"/>
      <c r="EJ1332" s="241"/>
      <c r="EK1332" s="241"/>
      <c r="EL1332" s="241"/>
      <c r="EM1332" s="241"/>
      <c r="EN1332" s="241"/>
      <c r="EO1332" s="241"/>
      <c r="EP1332" s="241"/>
      <c r="EQ1332" s="241"/>
      <c r="ER1332" s="241"/>
      <c r="ES1332" s="241"/>
      <c r="ET1332" s="241"/>
      <c r="EU1332" s="241"/>
      <c r="EV1332" s="241"/>
      <c r="EW1332" s="241"/>
      <c r="EX1332" s="241"/>
      <c r="EY1332" s="241"/>
      <c r="EZ1332" s="241"/>
      <c r="FA1332" s="241"/>
      <c r="FB1332" s="241"/>
      <c r="FC1332" s="241"/>
      <c r="FD1332" s="241"/>
      <c r="FE1332" s="241"/>
      <c r="FF1332" s="241"/>
      <c r="FG1332" s="241"/>
      <c r="FH1332" s="241"/>
      <c r="FI1332" s="241"/>
      <c r="FJ1332" s="241"/>
      <c r="FK1332" s="241"/>
      <c r="FL1332" s="241"/>
      <c r="FM1332" s="241"/>
      <c r="FN1332" s="241"/>
      <c r="FO1332" s="241"/>
      <c r="FP1332" s="241"/>
      <c r="FQ1332" s="241"/>
      <c r="FR1332" s="241"/>
      <c r="FS1332" s="241"/>
      <c r="FT1332" s="241"/>
      <c r="FU1332" s="241"/>
      <c r="FV1332" s="241"/>
      <c r="FW1332" s="241"/>
      <c r="FX1332" s="241"/>
      <c r="FY1332" s="241"/>
      <c r="FZ1332" s="241"/>
      <c r="GA1332" s="241"/>
      <c r="GB1332" s="241"/>
      <c r="GC1332" s="241"/>
      <c r="GD1332" s="241"/>
      <c r="GE1332" s="241"/>
      <c r="GF1332" s="241"/>
      <c r="GG1332" s="241"/>
      <c r="GH1332" s="241"/>
      <c r="GI1332" s="241"/>
      <c r="GJ1332" s="241"/>
      <c r="GK1332" s="241"/>
      <c r="GL1332" s="241"/>
      <c r="GM1332" s="241"/>
      <c r="GN1332" s="241"/>
      <c r="GO1332" s="241"/>
      <c r="GP1332" s="241"/>
      <c r="GQ1332" s="241"/>
      <c r="GR1332" s="241"/>
      <c r="GS1332" s="241"/>
      <c r="GT1332" s="241"/>
      <c r="GU1332" s="241"/>
      <c r="GV1332" s="241"/>
      <c r="GW1332" s="241"/>
      <c r="GX1332" s="241"/>
      <c r="GY1332" s="241"/>
      <c r="GZ1332" s="241"/>
      <c r="HA1332" s="241"/>
      <c r="HB1332" s="241"/>
      <c r="HC1332" s="241"/>
      <c r="HD1332" s="241"/>
      <c r="HE1332" s="241"/>
      <c r="HF1332" s="241"/>
      <c r="HG1332" s="241"/>
      <c r="HH1332" s="241"/>
      <c r="HI1332" s="241"/>
      <c r="HJ1332" s="241"/>
      <c r="HK1332" s="241"/>
      <c r="HL1332" s="241"/>
      <c r="HM1332" s="241"/>
      <c r="HN1332" s="241"/>
      <c r="HO1332" s="241"/>
    </row>
    <row r="1333" spans="1:223" s="250" customFormat="1" ht="27.6" customHeight="1" x14ac:dyDescent="0.35">
      <c r="A1333" s="241"/>
      <c r="B1333" s="242"/>
      <c r="C1333" s="242"/>
      <c r="D1333" s="242"/>
      <c r="E1333" s="243"/>
      <c r="F1333" s="244"/>
      <c r="G1333" s="245"/>
      <c r="H1333" s="245"/>
      <c r="I1333" s="245"/>
      <c r="J1333" s="242"/>
      <c r="K1333" s="242"/>
      <c r="L1333" s="246"/>
      <c r="M1333" s="246"/>
      <c r="N1333" s="247"/>
      <c r="O1333" s="247"/>
      <c r="P1333" s="248"/>
      <c r="Q1333" s="248"/>
      <c r="R1333" s="295"/>
      <c r="S1333" s="295"/>
      <c r="T1333" s="295"/>
      <c r="V1333" s="251"/>
      <c r="W1333" s="251"/>
      <c r="X1333" s="252"/>
      <c r="Y1333" s="253"/>
      <c r="Z1333" s="254"/>
      <c r="AA1333" s="254"/>
      <c r="AB1333" s="255"/>
      <c r="AC1333" s="255"/>
      <c r="AD1333" s="241"/>
      <c r="AE1333" s="241"/>
      <c r="AF1333" s="241"/>
      <c r="AG1333" s="241"/>
      <c r="AH1333" s="241"/>
      <c r="AI1333" s="241"/>
      <c r="AJ1333" s="241"/>
      <c r="AK1333" s="241"/>
      <c r="AL1333" s="241"/>
      <c r="AM1333" s="241"/>
      <c r="AN1333" s="241"/>
      <c r="AO1333" s="241"/>
      <c r="AP1333" s="241"/>
      <c r="AQ1333" s="241"/>
      <c r="AR1333" s="241"/>
      <c r="AS1333" s="241"/>
      <c r="AT1333" s="241"/>
      <c r="AU1333" s="241"/>
      <c r="AV1333" s="241"/>
      <c r="AW1333" s="241"/>
      <c r="AX1333" s="241"/>
      <c r="AY1333" s="241"/>
      <c r="AZ1333" s="241"/>
      <c r="BA1333" s="241"/>
      <c r="BB1333" s="241"/>
      <c r="BC1333" s="241"/>
      <c r="BD1333" s="241"/>
      <c r="BE1333" s="241"/>
      <c r="BF1333" s="241"/>
      <c r="BG1333" s="241"/>
      <c r="BH1333" s="241"/>
      <c r="BI1333" s="241"/>
      <c r="BJ1333" s="241"/>
      <c r="BK1333" s="241"/>
      <c r="BL1333" s="241"/>
      <c r="BM1333" s="241"/>
      <c r="BN1333" s="241"/>
      <c r="BO1333" s="241"/>
      <c r="BP1333" s="241"/>
      <c r="BQ1333" s="241"/>
      <c r="BR1333" s="241"/>
      <c r="BS1333" s="241"/>
      <c r="BT1333" s="241"/>
      <c r="BU1333" s="241"/>
      <c r="BV1333" s="241"/>
      <c r="BW1333" s="241"/>
      <c r="BX1333" s="241"/>
      <c r="BY1333" s="241"/>
      <c r="BZ1333" s="241"/>
      <c r="CA1333" s="241"/>
      <c r="CB1333" s="241"/>
      <c r="CC1333" s="241"/>
      <c r="CD1333" s="241"/>
      <c r="CE1333" s="241"/>
      <c r="CF1333" s="241"/>
      <c r="CG1333" s="241"/>
      <c r="CH1333" s="241"/>
      <c r="CI1333" s="241"/>
      <c r="CJ1333" s="241"/>
      <c r="CK1333" s="241"/>
      <c r="CL1333" s="241"/>
      <c r="CM1333" s="241"/>
      <c r="CN1333" s="241"/>
      <c r="CO1333" s="241"/>
      <c r="CP1333" s="241"/>
      <c r="CQ1333" s="241"/>
      <c r="CR1333" s="241"/>
      <c r="CS1333" s="241"/>
      <c r="CT1333" s="241"/>
      <c r="CU1333" s="241"/>
      <c r="CV1333" s="241"/>
      <c r="CW1333" s="241"/>
      <c r="CX1333" s="241"/>
      <c r="CY1333" s="241"/>
      <c r="CZ1333" s="241"/>
      <c r="DA1333" s="241"/>
      <c r="DB1333" s="241"/>
      <c r="DC1333" s="241"/>
      <c r="DD1333" s="241"/>
      <c r="DE1333" s="241"/>
      <c r="DF1333" s="241"/>
      <c r="DG1333" s="241"/>
      <c r="DH1333" s="241"/>
      <c r="DI1333" s="241"/>
      <c r="DJ1333" s="241"/>
      <c r="DK1333" s="241"/>
      <c r="DL1333" s="241"/>
      <c r="DM1333" s="241"/>
      <c r="DN1333" s="241"/>
      <c r="DO1333" s="241"/>
      <c r="DP1333" s="241"/>
      <c r="DQ1333" s="241"/>
      <c r="DR1333" s="241"/>
      <c r="DS1333" s="241"/>
      <c r="DT1333" s="241"/>
      <c r="DU1333" s="241"/>
      <c r="DV1333" s="241"/>
      <c r="DW1333" s="241"/>
      <c r="DX1333" s="241"/>
      <c r="DY1333" s="241"/>
      <c r="DZ1333" s="241"/>
      <c r="EA1333" s="241"/>
      <c r="EB1333" s="241"/>
      <c r="EC1333" s="241"/>
      <c r="ED1333" s="241"/>
      <c r="EE1333" s="241"/>
      <c r="EF1333" s="241"/>
      <c r="EG1333" s="241"/>
      <c r="EH1333" s="241"/>
      <c r="EI1333" s="241"/>
      <c r="EJ1333" s="241"/>
      <c r="EK1333" s="241"/>
      <c r="EL1333" s="241"/>
      <c r="EM1333" s="241"/>
      <c r="EN1333" s="241"/>
      <c r="EO1333" s="241"/>
      <c r="EP1333" s="241"/>
      <c r="EQ1333" s="241"/>
      <c r="ER1333" s="241"/>
      <c r="ES1333" s="241"/>
      <c r="ET1333" s="241"/>
      <c r="EU1333" s="241"/>
      <c r="EV1333" s="241"/>
      <c r="EW1333" s="241"/>
      <c r="EX1333" s="241"/>
      <c r="EY1333" s="241"/>
      <c r="EZ1333" s="241"/>
      <c r="FA1333" s="241"/>
      <c r="FB1333" s="241"/>
      <c r="FC1333" s="241"/>
      <c r="FD1333" s="241"/>
      <c r="FE1333" s="241"/>
      <c r="FF1333" s="241"/>
      <c r="FG1333" s="241"/>
      <c r="FH1333" s="241"/>
      <c r="FI1333" s="241"/>
      <c r="FJ1333" s="241"/>
      <c r="FK1333" s="241"/>
      <c r="FL1333" s="241"/>
      <c r="FM1333" s="241"/>
      <c r="FN1333" s="241"/>
      <c r="FO1333" s="241"/>
      <c r="FP1333" s="241"/>
      <c r="FQ1333" s="241"/>
      <c r="FR1333" s="241"/>
      <c r="FS1333" s="241"/>
      <c r="FT1333" s="241"/>
      <c r="FU1333" s="241"/>
      <c r="FV1333" s="241"/>
      <c r="FW1333" s="241"/>
      <c r="FX1333" s="241"/>
      <c r="FY1333" s="241"/>
      <c r="FZ1333" s="241"/>
      <c r="GA1333" s="241"/>
      <c r="GB1333" s="241"/>
      <c r="GC1333" s="241"/>
      <c r="GD1333" s="241"/>
      <c r="GE1333" s="241"/>
      <c r="GF1333" s="241"/>
      <c r="GG1333" s="241"/>
      <c r="GH1333" s="241"/>
      <c r="GI1333" s="241"/>
      <c r="GJ1333" s="241"/>
      <c r="GK1333" s="241"/>
      <c r="GL1333" s="241"/>
      <c r="GM1333" s="241"/>
      <c r="GN1333" s="241"/>
      <c r="GO1333" s="241"/>
      <c r="GP1333" s="241"/>
      <c r="GQ1333" s="241"/>
      <c r="GR1333" s="241"/>
      <c r="GS1333" s="241"/>
      <c r="GT1333" s="241"/>
      <c r="GU1333" s="241"/>
      <c r="GV1333" s="241"/>
      <c r="GW1333" s="241"/>
      <c r="GX1333" s="241"/>
      <c r="GY1333" s="241"/>
      <c r="GZ1333" s="241"/>
      <c r="HA1333" s="241"/>
      <c r="HB1333" s="241"/>
      <c r="HC1333" s="241"/>
      <c r="HD1333" s="241"/>
      <c r="HE1333" s="241"/>
      <c r="HF1333" s="241"/>
      <c r="HG1333" s="241"/>
      <c r="HH1333" s="241"/>
      <c r="HI1333" s="241"/>
      <c r="HJ1333" s="241"/>
      <c r="HK1333" s="241"/>
      <c r="HL1333" s="241"/>
      <c r="HM1333" s="241"/>
      <c r="HN1333" s="241"/>
      <c r="HO1333" s="241"/>
    </row>
    <row r="1334" spans="1:223" s="250" customFormat="1" ht="27.6" customHeight="1" x14ac:dyDescent="0.35">
      <c r="A1334" s="241"/>
      <c r="B1334" s="242"/>
      <c r="C1334" s="242"/>
      <c r="D1334" s="242"/>
      <c r="E1334" s="243"/>
      <c r="F1334" s="244"/>
      <c r="G1334" s="245"/>
      <c r="H1334" s="245"/>
      <c r="I1334" s="245"/>
      <c r="J1334" s="242"/>
      <c r="K1334" s="242"/>
      <c r="L1334" s="246"/>
      <c r="M1334" s="246"/>
      <c r="N1334" s="247"/>
      <c r="O1334" s="247"/>
      <c r="P1334" s="248"/>
      <c r="Q1334" s="248"/>
      <c r="R1334" s="295"/>
      <c r="S1334" s="295"/>
      <c r="T1334" s="295"/>
      <c r="V1334" s="251"/>
      <c r="W1334" s="251"/>
      <c r="X1334" s="252"/>
      <c r="Y1334" s="253"/>
      <c r="Z1334" s="254"/>
      <c r="AA1334" s="254"/>
      <c r="AB1334" s="255"/>
      <c r="AC1334" s="255"/>
      <c r="AD1334" s="241"/>
      <c r="AE1334" s="241"/>
      <c r="AF1334" s="241"/>
      <c r="AG1334" s="241"/>
      <c r="AH1334" s="241"/>
      <c r="AI1334" s="241"/>
      <c r="AJ1334" s="241"/>
      <c r="AK1334" s="241"/>
      <c r="AL1334" s="241"/>
      <c r="AM1334" s="241"/>
      <c r="AN1334" s="241"/>
      <c r="AO1334" s="241"/>
      <c r="AP1334" s="241"/>
      <c r="AQ1334" s="241"/>
      <c r="AR1334" s="241"/>
      <c r="AS1334" s="241"/>
      <c r="AT1334" s="241"/>
      <c r="AU1334" s="241"/>
      <c r="AV1334" s="241"/>
      <c r="AW1334" s="241"/>
      <c r="AX1334" s="241"/>
      <c r="AY1334" s="241"/>
      <c r="AZ1334" s="241"/>
      <c r="BA1334" s="241"/>
      <c r="BB1334" s="241"/>
      <c r="BC1334" s="241"/>
      <c r="BD1334" s="241"/>
      <c r="BE1334" s="241"/>
      <c r="BF1334" s="241"/>
      <c r="BG1334" s="241"/>
      <c r="BH1334" s="241"/>
      <c r="BI1334" s="241"/>
      <c r="BJ1334" s="241"/>
      <c r="BK1334" s="241"/>
      <c r="BL1334" s="241"/>
      <c r="BM1334" s="241"/>
      <c r="BN1334" s="241"/>
      <c r="BO1334" s="241"/>
      <c r="BP1334" s="241"/>
      <c r="BQ1334" s="241"/>
      <c r="BR1334" s="241"/>
      <c r="BS1334" s="241"/>
      <c r="BT1334" s="241"/>
      <c r="BU1334" s="241"/>
      <c r="BV1334" s="241"/>
      <c r="BW1334" s="241"/>
      <c r="BX1334" s="241"/>
      <c r="BY1334" s="241"/>
      <c r="BZ1334" s="241"/>
      <c r="CA1334" s="241"/>
      <c r="CB1334" s="241"/>
      <c r="CC1334" s="241"/>
      <c r="CD1334" s="241"/>
      <c r="CE1334" s="241"/>
      <c r="CF1334" s="241"/>
      <c r="CG1334" s="241"/>
      <c r="CH1334" s="241"/>
      <c r="CI1334" s="241"/>
      <c r="CJ1334" s="241"/>
      <c r="CK1334" s="241"/>
      <c r="CL1334" s="241"/>
      <c r="CM1334" s="241"/>
      <c r="CN1334" s="241"/>
      <c r="CO1334" s="241"/>
      <c r="CP1334" s="241"/>
      <c r="CQ1334" s="241"/>
      <c r="CR1334" s="241"/>
      <c r="CS1334" s="241"/>
      <c r="CT1334" s="241"/>
      <c r="CU1334" s="241"/>
      <c r="CV1334" s="241"/>
      <c r="CW1334" s="241"/>
      <c r="CX1334" s="241"/>
      <c r="CY1334" s="241"/>
      <c r="CZ1334" s="241"/>
      <c r="DA1334" s="241"/>
      <c r="DB1334" s="241"/>
      <c r="DC1334" s="241"/>
      <c r="DD1334" s="241"/>
      <c r="DE1334" s="241"/>
      <c r="DF1334" s="241"/>
      <c r="DG1334" s="241"/>
      <c r="DH1334" s="241"/>
      <c r="DI1334" s="241"/>
      <c r="DJ1334" s="241"/>
      <c r="DK1334" s="241"/>
      <c r="DL1334" s="241"/>
      <c r="DM1334" s="241"/>
      <c r="DN1334" s="241"/>
      <c r="DO1334" s="241"/>
      <c r="DP1334" s="241"/>
      <c r="DQ1334" s="241"/>
      <c r="DR1334" s="241"/>
      <c r="DS1334" s="241"/>
      <c r="DT1334" s="241"/>
      <c r="DU1334" s="241"/>
      <c r="DV1334" s="241"/>
      <c r="DW1334" s="241"/>
      <c r="DX1334" s="241"/>
      <c r="DY1334" s="241"/>
      <c r="DZ1334" s="241"/>
      <c r="EA1334" s="241"/>
      <c r="EB1334" s="241"/>
      <c r="EC1334" s="241"/>
      <c r="ED1334" s="241"/>
      <c r="EE1334" s="241"/>
      <c r="EF1334" s="241"/>
      <c r="EG1334" s="241"/>
      <c r="EH1334" s="241"/>
      <c r="EI1334" s="241"/>
      <c r="EJ1334" s="241"/>
      <c r="EK1334" s="241"/>
      <c r="EL1334" s="241"/>
      <c r="EM1334" s="241"/>
      <c r="EN1334" s="241"/>
      <c r="EO1334" s="241"/>
      <c r="EP1334" s="241"/>
      <c r="EQ1334" s="241"/>
      <c r="ER1334" s="241"/>
      <c r="ES1334" s="241"/>
      <c r="ET1334" s="241"/>
      <c r="EU1334" s="241"/>
      <c r="EV1334" s="241"/>
      <c r="EW1334" s="241"/>
      <c r="EX1334" s="241"/>
      <c r="EY1334" s="241"/>
      <c r="EZ1334" s="241"/>
      <c r="FA1334" s="241"/>
      <c r="FB1334" s="241"/>
      <c r="FC1334" s="241"/>
      <c r="FD1334" s="241"/>
      <c r="FE1334" s="241"/>
      <c r="FF1334" s="241"/>
      <c r="FG1334" s="241"/>
      <c r="FH1334" s="241"/>
      <c r="FI1334" s="241"/>
      <c r="FJ1334" s="241"/>
      <c r="FK1334" s="241"/>
      <c r="FL1334" s="241"/>
      <c r="FM1334" s="241"/>
      <c r="FN1334" s="241"/>
      <c r="FO1334" s="241"/>
      <c r="FP1334" s="241"/>
      <c r="FQ1334" s="241"/>
      <c r="FR1334" s="241"/>
      <c r="FS1334" s="241"/>
      <c r="FT1334" s="241"/>
      <c r="FU1334" s="241"/>
      <c r="FV1334" s="241"/>
      <c r="FW1334" s="241"/>
      <c r="FX1334" s="241"/>
      <c r="FY1334" s="241"/>
      <c r="FZ1334" s="241"/>
      <c r="GA1334" s="241"/>
      <c r="GB1334" s="241"/>
      <c r="GC1334" s="241"/>
      <c r="GD1334" s="241"/>
      <c r="GE1334" s="241"/>
      <c r="GF1334" s="241"/>
      <c r="GG1334" s="241"/>
      <c r="GH1334" s="241"/>
      <c r="GI1334" s="241"/>
      <c r="GJ1334" s="241"/>
      <c r="GK1334" s="241"/>
      <c r="GL1334" s="241"/>
      <c r="GM1334" s="241"/>
      <c r="GN1334" s="241"/>
      <c r="GO1334" s="241"/>
      <c r="GP1334" s="241"/>
      <c r="GQ1334" s="241"/>
      <c r="GR1334" s="241"/>
      <c r="GS1334" s="241"/>
      <c r="GT1334" s="241"/>
      <c r="GU1334" s="241"/>
      <c r="GV1334" s="241"/>
      <c r="GW1334" s="241"/>
      <c r="GX1334" s="241"/>
      <c r="GY1334" s="241"/>
      <c r="GZ1334" s="241"/>
      <c r="HA1334" s="241"/>
      <c r="HB1334" s="241"/>
      <c r="HC1334" s="241"/>
      <c r="HD1334" s="241"/>
      <c r="HE1334" s="241"/>
      <c r="HF1334" s="241"/>
      <c r="HG1334" s="241"/>
      <c r="HH1334" s="241"/>
      <c r="HI1334" s="241"/>
      <c r="HJ1334" s="241"/>
      <c r="HK1334" s="241"/>
      <c r="HL1334" s="241"/>
      <c r="HM1334" s="241"/>
      <c r="HN1334" s="241"/>
      <c r="HO1334" s="241"/>
    </row>
    <row r="1335" spans="1:223" s="250" customFormat="1" ht="27.6" customHeight="1" x14ac:dyDescent="0.35">
      <c r="A1335" s="241"/>
      <c r="B1335" s="242"/>
      <c r="C1335" s="242"/>
      <c r="D1335" s="242"/>
      <c r="E1335" s="243"/>
      <c r="F1335" s="244"/>
      <c r="G1335" s="245"/>
      <c r="H1335" s="245"/>
      <c r="I1335" s="245"/>
      <c r="J1335" s="242"/>
      <c r="K1335" s="242"/>
      <c r="L1335" s="246"/>
      <c r="M1335" s="246"/>
      <c r="N1335" s="247"/>
      <c r="O1335" s="247"/>
      <c r="P1335" s="248"/>
      <c r="Q1335" s="248"/>
      <c r="R1335" s="295"/>
      <c r="S1335" s="295"/>
      <c r="T1335" s="295"/>
      <c r="V1335" s="251"/>
      <c r="W1335" s="251"/>
      <c r="X1335" s="252"/>
      <c r="Y1335" s="253"/>
      <c r="Z1335" s="254"/>
      <c r="AA1335" s="254"/>
      <c r="AB1335" s="255"/>
      <c r="AC1335" s="255"/>
      <c r="AD1335" s="241"/>
      <c r="AE1335" s="241"/>
      <c r="AF1335" s="241"/>
      <c r="AG1335" s="241"/>
      <c r="AH1335" s="241"/>
      <c r="AI1335" s="241"/>
      <c r="AJ1335" s="241"/>
      <c r="AK1335" s="241"/>
      <c r="AL1335" s="241"/>
      <c r="AM1335" s="241"/>
      <c r="AN1335" s="241"/>
      <c r="AO1335" s="241"/>
      <c r="AP1335" s="241"/>
      <c r="AQ1335" s="241"/>
      <c r="AR1335" s="241"/>
      <c r="AS1335" s="241"/>
      <c r="AT1335" s="241"/>
      <c r="AU1335" s="241"/>
      <c r="AV1335" s="241"/>
      <c r="AW1335" s="241"/>
      <c r="AX1335" s="241"/>
      <c r="AY1335" s="241"/>
      <c r="AZ1335" s="241"/>
      <c r="BA1335" s="241"/>
      <c r="BB1335" s="241"/>
      <c r="BC1335" s="241"/>
      <c r="BD1335" s="241"/>
      <c r="BE1335" s="241"/>
      <c r="BF1335" s="241"/>
      <c r="BG1335" s="241"/>
      <c r="BH1335" s="241"/>
      <c r="BI1335" s="241"/>
      <c r="BJ1335" s="241"/>
      <c r="BK1335" s="241"/>
      <c r="BL1335" s="241"/>
      <c r="BM1335" s="241"/>
      <c r="BN1335" s="241"/>
      <c r="BO1335" s="241"/>
      <c r="BP1335" s="241"/>
      <c r="BQ1335" s="241"/>
      <c r="BR1335" s="241"/>
      <c r="BS1335" s="241"/>
      <c r="BT1335" s="241"/>
      <c r="BU1335" s="241"/>
      <c r="BV1335" s="241"/>
      <c r="BW1335" s="241"/>
      <c r="BX1335" s="241"/>
      <c r="BY1335" s="241"/>
      <c r="BZ1335" s="241"/>
      <c r="CA1335" s="241"/>
      <c r="CB1335" s="241"/>
      <c r="CC1335" s="241"/>
      <c r="CD1335" s="241"/>
      <c r="CE1335" s="241"/>
      <c r="CF1335" s="241"/>
      <c r="CG1335" s="241"/>
      <c r="CH1335" s="241"/>
      <c r="CI1335" s="241"/>
      <c r="CJ1335" s="241"/>
      <c r="CK1335" s="241"/>
      <c r="CL1335" s="241"/>
      <c r="CM1335" s="241"/>
      <c r="CN1335" s="241"/>
      <c r="CO1335" s="241"/>
      <c r="CP1335" s="241"/>
      <c r="CQ1335" s="241"/>
      <c r="CR1335" s="241"/>
      <c r="CS1335" s="241"/>
      <c r="CT1335" s="241"/>
      <c r="CU1335" s="241"/>
      <c r="CV1335" s="241"/>
      <c r="CW1335" s="241"/>
      <c r="CX1335" s="241"/>
      <c r="CY1335" s="241"/>
      <c r="CZ1335" s="241"/>
      <c r="DA1335" s="241"/>
      <c r="DB1335" s="241"/>
      <c r="DC1335" s="241"/>
      <c r="DD1335" s="241"/>
      <c r="DE1335" s="241"/>
      <c r="DF1335" s="241"/>
      <c r="DG1335" s="241"/>
      <c r="DH1335" s="241"/>
      <c r="DI1335" s="241"/>
      <c r="DJ1335" s="241"/>
      <c r="DK1335" s="241"/>
      <c r="DL1335" s="241"/>
      <c r="DM1335" s="241"/>
      <c r="DN1335" s="241"/>
      <c r="DO1335" s="241"/>
      <c r="DP1335" s="241"/>
      <c r="DQ1335" s="241"/>
      <c r="DR1335" s="241"/>
      <c r="DS1335" s="241"/>
      <c r="DT1335" s="241"/>
      <c r="DU1335" s="241"/>
      <c r="DV1335" s="241"/>
      <c r="DW1335" s="241"/>
      <c r="DX1335" s="241"/>
      <c r="DY1335" s="241"/>
      <c r="DZ1335" s="241"/>
      <c r="EA1335" s="241"/>
      <c r="EB1335" s="241"/>
      <c r="EC1335" s="241"/>
      <c r="ED1335" s="241"/>
      <c r="EE1335" s="241"/>
      <c r="EF1335" s="241"/>
      <c r="EG1335" s="241"/>
      <c r="EH1335" s="241"/>
      <c r="EI1335" s="241"/>
      <c r="EJ1335" s="241"/>
      <c r="EK1335" s="241"/>
      <c r="EL1335" s="241"/>
      <c r="EM1335" s="241"/>
      <c r="EN1335" s="241"/>
      <c r="EO1335" s="241"/>
      <c r="EP1335" s="241"/>
      <c r="EQ1335" s="241"/>
      <c r="ER1335" s="241"/>
      <c r="ES1335" s="241"/>
      <c r="ET1335" s="241"/>
      <c r="EU1335" s="241"/>
      <c r="EV1335" s="241"/>
      <c r="EW1335" s="241"/>
      <c r="EX1335" s="241"/>
      <c r="EY1335" s="241"/>
      <c r="EZ1335" s="241"/>
      <c r="FA1335" s="241"/>
      <c r="FB1335" s="241"/>
      <c r="FC1335" s="241"/>
      <c r="FD1335" s="241"/>
      <c r="FE1335" s="241"/>
      <c r="FF1335" s="241"/>
      <c r="FG1335" s="241"/>
      <c r="FH1335" s="241"/>
      <c r="FI1335" s="241"/>
      <c r="FJ1335" s="241"/>
      <c r="FK1335" s="241"/>
      <c r="FL1335" s="241"/>
      <c r="FM1335" s="241"/>
      <c r="FN1335" s="241"/>
      <c r="FO1335" s="241"/>
      <c r="FP1335" s="241"/>
      <c r="FQ1335" s="241"/>
      <c r="FR1335" s="241"/>
      <c r="FS1335" s="241"/>
      <c r="FT1335" s="241"/>
      <c r="FU1335" s="241"/>
      <c r="FV1335" s="241"/>
      <c r="FW1335" s="241"/>
      <c r="FX1335" s="241"/>
      <c r="FY1335" s="241"/>
      <c r="FZ1335" s="241"/>
      <c r="GA1335" s="241"/>
      <c r="GB1335" s="241"/>
      <c r="GC1335" s="241"/>
      <c r="GD1335" s="241"/>
      <c r="GE1335" s="241"/>
      <c r="GF1335" s="241"/>
      <c r="GG1335" s="241"/>
      <c r="GH1335" s="241"/>
      <c r="GI1335" s="241"/>
      <c r="GJ1335" s="241"/>
      <c r="GK1335" s="241"/>
      <c r="GL1335" s="241"/>
      <c r="GM1335" s="241"/>
      <c r="GN1335" s="241"/>
      <c r="GO1335" s="241"/>
      <c r="GP1335" s="241"/>
      <c r="GQ1335" s="241"/>
      <c r="GR1335" s="241"/>
      <c r="GS1335" s="241"/>
      <c r="GT1335" s="241"/>
      <c r="GU1335" s="241"/>
      <c r="GV1335" s="241"/>
      <c r="GW1335" s="241"/>
      <c r="GX1335" s="241"/>
      <c r="GY1335" s="241"/>
      <c r="GZ1335" s="241"/>
      <c r="HA1335" s="241"/>
      <c r="HB1335" s="241"/>
      <c r="HC1335" s="241"/>
      <c r="HD1335" s="241"/>
      <c r="HE1335" s="241"/>
      <c r="HF1335" s="241"/>
      <c r="HG1335" s="241"/>
      <c r="HH1335" s="241"/>
      <c r="HI1335" s="241"/>
      <c r="HJ1335" s="241"/>
      <c r="HK1335" s="241"/>
      <c r="HL1335" s="241"/>
      <c r="HM1335" s="241"/>
      <c r="HN1335" s="241"/>
      <c r="HO1335" s="241"/>
    </row>
    <row r="1336" spans="1:223" s="250" customFormat="1" ht="27.6" customHeight="1" x14ac:dyDescent="0.35">
      <c r="A1336" s="241"/>
      <c r="B1336" s="242"/>
      <c r="C1336" s="242"/>
      <c r="D1336" s="242"/>
      <c r="E1336" s="243"/>
      <c r="F1336" s="244"/>
      <c r="G1336" s="245"/>
      <c r="H1336" s="245"/>
      <c r="I1336" s="245"/>
      <c r="J1336" s="242"/>
      <c r="K1336" s="242"/>
      <c r="L1336" s="246"/>
      <c r="M1336" s="246"/>
      <c r="N1336" s="247"/>
      <c r="O1336" s="247"/>
      <c r="P1336" s="248"/>
      <c r="Q1336" s="248"/>
      <c r="R1336" s="295"/>
      <c r="S1336" s="295"/>
      <c r="T1336" s="295"/>
      <c r="V1336" s="251"/>
      <c r="W1336" s="251"/>
      <c r="X1336" s="252"/>
      <c r="Y1336" s="253"/>
      <c r="Z1336" s="254"/>
      <c r="AA1336" s="254"/>
      <c r="AB1336" s="255"/>
      <c r="AC1336" s="255"/>
      <c r="AD1336" s="241"/>
      <c r="AE1336" s="241"/>
      <c r="AF1336" s="241"/>
      <c r="AG1336" s="241"/>
      <c r="AH1336" s="241"/>
      <c r="AI1336" s="241"/>
      <c r="AJ1336" s="241"/>
      <c r="AK1336" s="241"/>
      <c r="AL1336" s="241"/>
      <c r="AM1336" s="241"/>
      <c r="AN1336" s="241"/>
      <c r="AO1336" s="241"/>
      <c r="AP1336" s="241"/>
      <c r="AQ1336" s="241"/>
      <c r="AR1336" s="241"/>
      <c r="AS1336" s="241"/>
      <c r="AT1336" s="241"/>
      <c r="AU1336" s="241"/>
      <c r="AV1336" s="241"/>
      <c r="AW1336" s="241"/>
      <c r="AX1336" s="241"/>
      <c r="AY1336" s="241"/>
      <c r="AZ1336" s="241"/>
      <c r="BA1336" s="241"/>
      <c r="BB1336" s="241"/>
      <c r="BC1336" s="241"/>
      <c r="BD1336" s="241"/>
      <c r="BE1336" s="241"/>
      <c r="BF1336" s="241"/>
      <c r="BG1336" s="241"/>
      <c r="BH1336" s="241"/>
      <c r="BI1336" s="241"/>
      <c r="BJ1336" s="241"/>
      <c r="BK1336" s="241"/>
      <c r="BL1336" s="241"/>
      <c r="BM1336" s="241"/>
      <c r="BN1336" s="241"/>
      <c r="BO1336" s="241"/>
      <c r="BP1336" s="241"/>
      <c r="BQ1336" s="241"/>
      <c r="BR1336" s="241"/>
      <c r="BS1336" s="241"/>
      <c r="BT1336" s="241"/>
      <c r="BU1336" s="241"/>
      <c r="BV1336" s="241"/>
      <c r="BW1336" s="241"/>
      <c r="BX1336" s="241"/>
      <c r="BY1336" s="241"/>
      <c r="BZ1336" s="241"/>
      <c r="CA1336" s="241"/>
      <c r="CB1336" s="241"/>
      <c r="CC1336" s="241"/>
      <c r="CD1336" s="241"/>
      <c r="CE1336" s="241"/>
      <c r="CF1336" s="241"/>
      <c r="CG1336" s="241"/>
      <c r="CH1336" s="241"/>
      <c r="CI1336" s="241"/>
      <c r="CJ1336" s="241"/>
      <c r="CK1336" s="241"/>
      <c r="CL1336" s="241"/>
      <c r="CM1336" s="241"/>
      <c r="CN1336" s="241"/>
      <c r="CO1336" s="241"/>
      <c r="CP1336" s="241"/>
      <c r="CQ1336" s="241"/>
      <c r="CR1336" s="241"/>
      <c r="CS1336" s="241"/>
      <c r="CT1336" s="241"/>
      <c r="CU1336" s="241"/>
      <c r="CV1336" s="241"/>
      <c r="CW1336" s="241"/>
      <c r="CX1336" s="241"/>
      <c r="CY1336" s="241"/>
      <c r="CZ1336" s="241"/>
      <c r="DA1336" s="241"/>
      <c r="DB1336" s="241"/>
      <c r="DC1336" s="241"/>
      <c r="DD1336" s="241"/>
      <c r="DE1336" s="241"/>
      <c r="DF1336" s="241"/>
      <c r="DG1336" s="241"/>
      <c r="DH1336" s="241"/>
      <c r="DI1336" s="241"/>
      <c r="DJ1336" s="241"/>
      <c r="DK1336" s="241"/>
      <c r="DL1336" s="241"/>
      <c r="DM1336" s="241"/>
      <c r="DN1336" s="241"/>
      <c r="DO1336" s="241"/>
      <c r="DP1336" s="241"/>
      <c r="DQ1336" s="241"/>
      <c r="DR1336" s="241"/>
      <c r="DS1336" s="241"/>
      <c r="DT1336" s="241"/>
      <c r="DU1336" s="241"/>
      <c r="DV1336" s="241"/>
      <c r="DW1336" s="241"/>
      <c r="DX1336" s="241"/>
      <c r="DY1336" s="241"/>
      <c r="DZ1336" s="241"/>
      <c r="EA1336" s="241"/>
      <c r="EB1336" s="241"/>
      <c r="EC1336" s="241"/>
      <c r="ED1336" s="241"/>
      <c r="EE1336" s="241"/>
      <c r="EF1336" s="241"/>
      <c r="EG1336" s="241"/>
      <c r="EH1336" s="241"/>
      <c r="EI1336" s="241"/>
      <c r="EJ1336" s="241"/>
      <c r="EK1336" s="241"/>
      <c r="EL1336" s="241"/>
      <c r="EM1336" s="241"/>
      <c r="EN1336" s="241"/>
      <c r="EO1336" s="241"/>
      <c r="EP1336" s="241"/>
      <c r="EQ1336" s="241"/>
      <c r="ER1336" s="241"/>
      <c r="ES1336" s="241"/>
      <c r="ET1336" s="241"/>
      <c r="EU1336" s="241"/>
      <c r="EV1336" s="241"/>
      <c r="EW1336" s="241"/>
      <c r="EX1336" s="241"/>
      <c r="EY1336" s="241"/>
      <c r="EZ1336" s="241"/>
      <c r="FA1336" s="241"/>
      <c r="FB1336" s="241"/>
      <c r="FC1336" s="241"/>
      <c r="FD1336" s="241"/>
      <c r="FE1336" s="241"/>
      <c r="FF1336" s="241"/>
      <c r="FG1336" s="241"/>
      <c r="FH1336" s="241"/>
      <c r="FI1336" s="241"/>
      <c r="FJ1336" s="241"/>
      <c r="FK1336" s="241"/>
      <c r="FL1336" s="241"/>
      <c r="FM1336" s="241"/>
      <c r="FN1336" s="241"/>
      <c r="FO1336" s="241"/>
      <c r="FP1336" s="241"/>
      <c r="FQ1336" s="241"/>
      <c r="FR1336" s="241"/>
      <c r="FS1336" s="241"/>
      <c r="FT1336" s="241"/>
      <c r="FU1336" s="241"/>
      <c r="FV1336" s="241"/>
      <c r="FW1336" s="241"/>
      <c r="FX1336" s="241"/>
      <c r="FY1336" s="241"/>
      <c r="FZ1336" s="241"/>
      <c r="GA1336" s="241"/>
      <c r="GB1336" s="241"/>
      <c r="GC1336" s="241"/>
      <c r="GD1336" s="241"/>
      <c r="GE1336" s="241"/>
      <c r="GF1336" s="241"/>
      <c r="GG1336" s="241"/>
      <c r="GH1336" s="241"/>
      <c r="GI1336" s="241"/>
      <c r="GJ1336" s="241"/>
      <c r="GK1336" s="241"/>
      <c r="GL1336" s="241"/>
      <c r="GM1336" s="241"/>
      <c r="GN1336" s="241"/>
      <c r="GO1336" s="241"/>
      <c r="GP1336" s="241"/>
      <c r="GQ1336" s="241"/>
      <c r="GR1336" s="241"/>
      <c r="GS1336" s="241"/>
      <c r="GT1336" s="241"/>
      <c r="GU1336" s="241"/>
      <c r="GV1336" s="241"/>
      <c r="GW1336" s="241"/>
      <c r="GX1336" s="241"/>
      <c r="GY1336" s="241"/>
      <c r="GZ1336" s="241"/>
      <c r="HA1336" s="241"/>
      <c r="HB1336" s="241"/>
      <c r="HC1336" s="241"/>
      <c r="HD1336" s="241"/>
      <c r="HE1336" s="241"/>
      <c r="HF1336" s="241"/>
      <c r="HG1336" s="241"/>
      <c r="HH1336" s="241"/>
      <c r="HI1336" s="241"/>
      <c r="HJ1336" s="241"/>
      <c r="HK1336" s="241"/>
      <c r="HL1336" s="241"/>
      <c r="HM1336" s="241"/>
      <c r="HN1336" s="241"/>
      <c r="HO1336" s="241"/>
    </row>
    <row r="1337" spans="1:223" s="250" customFormat="1" ht="27.6" customHeight="1" x14ac:dyDescent="0.35">
      <c r="A1337" s="241"/>
      <c r="B1337" s="242"/>
      <c r="C1337" s="242"/>
      <c r="D1337" s="242"/>
      <c r="E1337" s="243"/>
      <c r="F1337" s="244"/>
      <c r="G1337" s="245"/>
      <c r="H1337" s="245"/>
      <c r="I1337" s="245"/>
      <c r="J1337" s="242"/>
      <c r="K1337" s="242"/>
      <c r="L1337" s="246"/>
      <c r="M1337" s="246"/>
      <c r="N1337" s="247"/>
      <c r="O1337" s="247"/>
      <c r="P1337" s="248"/>
      <c r="Q1337" s="248"/>
      <c r="R1337" s="295"/>
      <c r="S1337" s="295"/>
      <c r="T1337" s="295"/>
      <c r="V1337" s="251"/>
      <c r="W1337" s="251"/>
      <c r="X1337" s="252"/>
      <c r="Y1337" s="253"/>
      <c r="Z1337" s="254"/>
      <c r="AA1337" s="254"/>
      <c r="AB1337" s="255"/>
      <c r="AC1337" s="255"/>
      <c r="AD1337" s="241"/>
      <c r="AE1337" s="241"/>
      <c r="AF1337" s="241"/>
      <c r="AG1337" s="241"/>
      <c r="AH1337" s="241"/>
      <c r="AI1337" s="241"/>
      <c r="AJ1337" s="241"/>
      <c r="AK1337" s="241"/>
      <c r="AL1337" s="241"/>
      <c r="AM1337" s="241"/>
      <c r="AN1337" s="241"/>
      <c r="AO1337" s="241"/>
      <c r="AP1337" s="241"/>
      <c r="AQ1337" s="241"/>
      <c r="AR1337" s="241"/>
      <c r="AS1337" s="241"/>
      <c r="AT1337" s="241"/>
      <c r="AU1337" s="241"/>
      <c r="AV1337" s="241"/>
      <c r="AW1337" s="241"/>
      <c r="AX1337" s="241"/>
      <c r="AY1337" s="241"/>
      <c r="AZ1337" s="241"/>
      <c r="BA1337" s="241"/>
      <c r="BB1337" s="241"/>
      <c r="BC1337" s="241"/>
      <c r="BD1337" s="241"/>
      <c r="BE1337" s="241"/>
      <c r="BF1337" s="241"/>
      <c r="BG1337" s="241"/>
      <c r="BH1337" s="241"/>
      <c r="BI1337" s="241"/>
      <c r="BJ1337" s="241"/>
      <c r="BK1337" s="241"/>
      <c r="BL1337" s="241"/>
      <c r="BM1337" s="241"/>
      <c r="BN1337" s="241"/>
      <c r="BO1337" s="241"/>
      <c r="BP1337" s="241"/>
      <c r="BQ1337" s="241"/>
      <c r="BR1337" s="241"/>
      <c r="BS1337" s="241"/>
      <c r="BT1337" s="241"/>
      <c r="BU1337" s="241"/>
      <c r="BV1337" s="241"/>
      <c r="BW1337" s="241"/>
      <c r="BX1337" s="241"/>
      <c r="BY1337" s="241"/>
      <c r="BZ1337" s="241"/>
      <c r="CA1337" s="241"/>
      <c r="CB1337" s="241"/>
      <c r="CC1337" s="241"/>
      <c r="CD1337" s="241"/>
      <c r="CE1337" s="241"/>
      <c r="CF1337" s="241"/>
      <c r="CG1337" s="241"/>
      <c r="CH1337" s="241"/>
      <c r="CI1337" s="241"/>
      <c r="CJ1337" s="241"/>
      <c r="CK1337" s="241"/>
      <c r="CL1337" s="241"/>
      <c r="CM1337" s="241"/>
      <c r="CN1337" s="241"/>
      <c r="CO1337" s="241"/>
      <c r="CP1337" s="241"/>
      <c r="CQ1337" s="241"/>
      <c r="CR1337" s="241"/>
      <c r="CS1337" s="241"/>
      <c r="CT1337" s="241"/>
      <c r="CU1337" s="241"/>
      <c r="CV1337" s="241"/>
      <c r="CW1337" s="241"/>
      <c r="CX1337" s="241"/>
      <c r="CY1337" s="241"/>
      <c r="CZ1337" s="241"/>
      <c r="DA1337" s="241"/>
      <c r="DB1337" s="241"/>
      <c r="DC1337" s="241"/>
      <c r="DD1337" s="241"/>
      <c r="DE1337" s="241"/>
      <c r="DF1337" s="241"/>
      <c r="DG1337" s="241"/>
      <c r="DH1337" s="241"/>
      <c r="DI1337" s="241"/>
      <c r="DJ1337" s="241"/>
      <c r="DK1337" s="241"/>
      <c r="DL1337" s="241"/>
      <c r="DM1337" s="241"/>
      <c r="DN1337" s="241"/>
      <c r="DO1337" s="241"/>
      <c r="DP1337" s="241"/>
      <c r="DQ1337" s="241"/>
      <c r="DR1337" s="241"/>
      <c r="DS1337" s="241"/>
      <c r="DT1337" s="241"/>
      <c r="DU1337" s="241"/>
      <c r="DV1337" s="241"/>
      <c r="DW1337" s="241"/>
      <c r="DX1337" s="241"/>
      <c r="DY1337" s="241"/>
      <c r="DZ1337" s="241"/>
      <c r="EA1337" s="241"/>
      <c r="EB1337" s="241"/>
      <c r="EC1337" s="241"/>
      <c r="ED1337" s="241"/>
      <c r="EE1337" s="241"/>
      <c r="EF1337" s="241"/>
      <c r="EG1337" s="241"/>
      <c r="EH1337" s="241"/>
      <c r="EI1337" s="241"/>
      <c r="EJ1337" s="241"/>
      <c r="EK1337" s="241"/>
      <c r="EL1337" s="241"/>
      <c r="EM1337" s="241"/>
      <c r="EN1337" s="241"/>
      <c r="EO1337" s="241"/>
      <c r="EP1337" s="241"/>
      <c r="EQ1337" s="241"/>
      <c r="ER1337" s="241"/>
      <c r="ES1337" s="241"/>
      <c r="ET1337" s="241"/>
      <c r="EU1337" s="241"/>
      <c r="EV1337" s="241"/>
      <c r="EW1337" s="241"/>
      <c r="EX1337" s="241"/>
      <c r="EY1337" s="241"/>
      <c r="EZ1337" s="241"/>
      <c r="FA1337" s="241"/>
      <c r="FB1337" s="241"/>
      <c r="FC1337" s="241"/>
      <c r="FD1337" s="241"/>
      <c r="FE1337" s="241"/>
      <c r="FF1337" s="241"/>
      <c r="FG1337" s="241"/>
      <c r="FH1337" s="241"/>
      <c r="FI1337" s="241"/>
      <c r="FJ1337" s="241"/>
      <c r="FK1337" s="241"/>
      <c r="FL1337" s="241"/>
      <c r="FM1337" s="241"/>
      <c r="FN1337" s="241"/>
      <c r="FO1337" s="241"/>
      <c r="FP1337" s="241"/>
      <c r="FQ1337" s="241"/>
      <c r="FR1337" s="241"/>
      <c r="FS1337" s="241"/>
      <c r="FT1337" s="241"/>
      <c r="FU1337" s="241"/>
      <c r="FV1337" s="241"/>
      <c r="FW1337" s="241"/>
      <c r="FX1337" s="241"/>
      <c r="FY1337" s="241"/>
      <c r="FZ1337" s="241"/>
      <c r="GA1337" s="241"/>
      <c r="GB1337" s="241"/>
      <c r="GC1337" s="241"/>
      <c r="GD1337" s="241"/>
      <c r="GE1337" s="241"/>
      <c r="GF1337" s="241"/>
      <c r="GG1337" s="241"/>
      <c r="GH1337" s="241"/>
      <c r="GI1337" s="241"/>
      <c r="GJ1337" s="241"/>
      <c r="GK1337" s="241"/>
      <c r="GL1337" s="241"/>
      <c r="GM1337" s="241"/>
      <c r="GN1337" s="241"/>
      <c r="GO1337" s="241"/>
      <c r="GP1337" s="241"/>
      <c r="GQ1337" s="241"/>
      <c r="GR1337" s="241"/>
      <c r="GS1337" s="241"/>
      <c r="GT1337" s="241"/>
      <c r="GU1337" s="241"/>
      <c r="GV1337" s="241"/>
      <c r="GW1337" s="241"/>
      <c r="GX1337" s="241"/>
      <c r="GY1337" s="241"/>
      <c r="GZ1337" s="241"/>
      <c r="HA1337" s="241"/>
      <c r="HB1337" s="241"/>
      <c r="HC1337" s="241"/>
      <c r="HD1337" s="241"/>
      <c r="HE1337" s="241"/>
      <c r="HF1337" s="241"/>
      <c r="HG1337" s="241"/>
      <c r="HH1337" s="241"/>
      <c r="HI1337" s="241"/>
      <c r="HJ1337" s="241"/>
      <c r="HK1337" s="241"/>
      <c r="HL1337" s="241"/>
      <c r="HM1337" s="241"/>
      <c r="HN1337" s="241"/>
      <c r="HO1337" s="241"/>
    </row>
    <row r="1338" spans="1:223" s="250" customFormat="1" ht="27.6" customHeight="1" x14ac:dyDescent="0.35">
      <c r="A1338" s="241"/>
      <c r="B1338" s="242"/>
      <c r="C1338" s="242"/>
      <c r="D1338" s="242"/>
      <c r="E1338" s="243"/>
      <c r="F1338" s="244"/>
      <c r="G1338" s="245"/>
      <c r="H1338" s="245"/>
      <c r="I1338" s="245"/>
      <c r="J1338" s="242"/>
      <c r="K1338" s="242"/>
      <c r="L1338" s="246"/>
      <c r="M1338" s="246"/>
      <c r="N1338" s="247"/>
      <c r="O1338" s="247"/>
      <c r="P1338" s="248"/>
      <c r="Q1338" s="248"/>
      <c r="R1338" s="295"/>
      <c r="S1338" s="295"/>
      <c r="T1338" s="295"/>
      <c r="V1338" s="251"/>
      <c r="W1338" s="251"/>
      <c r="X1338" s="252"/>
      <c r="Y1338" s="253"/>
      <c r="Z1338" s="254"/>
      <c r="AA1338" s="254"/>
      <c r="AB1338" s="255"/>
      <c r="AC1338" s="255"/>
      <c r="AD1338" s="241"/>
      <c r="AE1338" s="241"/>
      <c r="AF1338" s="241"/>
      <c r="AG1338" s="241"/>
      <c r="AH1338" s="241"/>
      <c r="AI1338" s="241"/>
      <c r="AJ1338" s="241"/>
      <c r="AK1338" s="241"/>
      <c r="AL1338" s="241"/>
      <c r="AM1338" s="241"/>
      <c r="AN1338" s="241"/>
      <c r="AO1338" s="241"/>
      <c r="AP1338" s="241"/>
      <c r="AQ1338" s="241"/>
      <c r="AR1338" s="241"/>
      <c r="AS1338" s="241"/>
      <c r="AT1338" s="241"/>
      <c r="AU1338" s="241"/>
      <c r="AV1338" s="241"/>
      <c r="AW1338" s="241"/>
      <c r="AX1338" s="241"/>
      <c r="AY1338" s="241"/>
      <c r="AZ1338" s="241"/>
      <c r="BA1338" s="241"/>
      <c r="BB1338" s="241"/>
      <c r="BC1338" s="241"/>
      <c r="BD1338" s="241"/>
      <c r="BE1338" s="241"/>
      <c r="BF1338" s="241"/>
      <c r="BG1338" s="241"/>
      <c r="BH1338" s="241"/>
      <c r="BI1338" s="241"/>
      <c r="BJ1338" s="241"/>
      <c r="BK1338" s="241"/>
      <c r="BL1338" s="241"/>
      <c r="BM1338" s="241"/>
      <c r="BN1338" s="241"/>
      <c r="BO1338" s="241"/>
      <c r="BP1338" s="241"/>
      <c r="BQ1338" s="241"/>
      <c r="BR1338" s="241"/>
      <c r="BS1338" s="241"/>
      <c r="BT1338" s="241"/>
      <c r="BU1338" s="241"/>
      <c r="BV1338" s="241"/>
      <c r="BW1338" s="241"/>
      <c r="BX1338" s="241"/>
      <c r="BY1338" s="241"/>
      <c r="BZ1338" s="241"/>
      <c r="CA1338" s="241"/>
      <c r="CB1338" s="241"/>
      <c r="CC1338" s="241"/>
      <c r="CD1338" s="241"/>
      <c r="CE1338" s="241"/>
      <c r="CF1338" s="241"/>
      <c r="CG1338" s="241"/>
      <c r="CH1338" s="241"/>
      <c r="CI1338" s="241"/>
      <c r="CJ1338" s="241"/>
      <c r="CK1338" s="241"/>
      <c r="CL1338" s="241"/>
      <c r="CM1338" s="241"/>
      <c r="CN1338" s="241"/>
      <c r="CO1338" s="241"/>
      <c r="CP1338" s="241"/>
      <c r="CQ1338" s="241"/>
      <c r="CR1338" s="241"/>
      <c r="CS1338" s="241"/>
      <c r="CT1338" s="241"/>
      <c r="CU1338" s="241"/>
      <c r="CV1338" s="241"/>
      <c r="CW1338" s="241"/>
      <c r="CX1338" s="241"/>
      <c r="CY1338" s="241"/>
      <c r="CZ1338" s="241"/>
      <c r="DA1338" s="241"/>
      <c r="DB1338" s="241"/>
      <c r="DC1338" s="241"/>
      <c r="DD1338" s="241"/>
      <c r="DE1338" s="241"/>
      <c r="DF1338" s="241"/>
      <c r="DG1338" s="241"/>
      <c r="DH1338" s="241"/>
      <c r="DI1338" s="241"/>
      <c r="DJ1338" s="241"/>
      <c r="DK1338" s="241"/>
      <c r="DL1338" s="241"/>
      <c r="DM1338" s="241"/>
      <c r="DN1338" s="241"/>
      <c r="DO1338" s="241"/>
      <c r="DP1338" s="241"/>
      <c r="DQ1338" s="241"/>
      <c r="DR1338" s="241"/>
      <c r="DS1338" s="241"/>
      <c r="DT1338" s="241"/>
      <c r="DU1338" s="241"/>
      <c r="DV1338" s="241"/>
      <c r="DW1338" s="241"/>
      <c r="DX1338" s="241"/>
      <c r="DY1338" s="241"/>
      <c r="DZ1338" s="241"/>
      <c r="EA1338" s="241"/>
      <c r="EB1338" s="241"/>
      <c r="EC1338" s="241"/>
      <c r="ED1338" s="241"/>
      <c r="EE1338" s="241"/>
      <c r="EF1338" s="241"/>
      <c r="EG1338" s="241"/>
      <c r="EH1338" s="241"/>
      <c r="EI1338" s="241"/>
      <c r="EJ1338" s="241"/>
      <c r="EK1338" s="241"/>
      <c r="EL1338" s="241"/>
      <c r="EM1338" s="241"/>
      <c r="EN1338" s="241"/>
      <c r="EO1338" s="241"/>
      <c r="EP1338" s="241"/>
      <c r="EQ1338" s="241"/>
      <c r="ER1338" s="241"/>
      <c r="ES1338" s="241"/>
      <c r="ET1338" s="241"/>
      <c r="EU1338" s="241"/>
      <c r="EV1338" s="241"/>
      <c r="EW1338" s="241"/>
      <c r="EX1338" s="241"/>
      <c r="EY1338" s="241"/>
      <c r="EZ1338" s="241"/>
      <c r="FA1338" s="241"/>
      <c r="FB1338" s="241"/>
      <c r="FC1338" s="241"/>
      <c r="FD1338" s="241"/>
      <c r="FE1338" s="241"/>
      <c r="FF1338" s="241"/>
      <c r="FG1338" s="241"/>
      <c r="FH1338" s="241"/>
      <c r="FI1338" s="241"/>
      <c r="FJ1338" s="241"/>
      <c r="FK1338" s="241"/>
      <c r="FL1338" s="241"/>
      <c r="FM1338" s="241"/>
      <c r="FN1338" s="241"/>
      <c r="FO1338" s="241"/>
      <c r="FP1338" s="241"/>
      <c r="FQ1338" s="241"/>
      <c r="FR1338" s="241"/>
      <c r="FS1338" s="241"/>
      <c r="FT1338" s="241"/>
      <c r="FU1338" s="241"/>
      <c r="FV1338" s="241"/>
      <c r="FW1338" s="241"/>
      <c r="FX1338" s="241"/>
      <c r="FY1338" s="241"/>
      <c r="FZ1338" s="241"/>
      <c r="GA1338" s="241"/>
      <c r="GB1338" s="241"/>
      <c r="GC1338" s="241"/>
      <c r="GD1338" s="241"/>
      <c r="GE1338" s="241"/>
      <c r="GF1338" s="241"/>
      <c r="GG1338" s="241"/>
      <c r="GH1338" s="241"/>
      <c r="GI1338" s="241"/>
      <c r="GJ1338" s="241"/>
      <c r="GK1338" s="241"/>
      <c r="GL1338" s="241"/>
      <c r="GM1338" s="241"/>
      <c r="GN1338" s="241"/>
      <c r="GO1338" s="241"/>
      <c r="GP1338" s="241"/>
      <c r="GQ1338" s="241"/>
      <c r="GR1338" s="241"/>
      <c r="GS1338" s="241"/>
      <c r="GT1338" s="241"/>
      <c r="GU1338" s="241"/>
      <c r="GV1338" s="241"/>
      <c r="GW1338" s="241"/>
      <c r="GX1338" s="241"/>
      <c r="GY1338" s="241"/>
      <c r="GZ1338" s="241"/>
      <c r="HA1338" s="241"/>
      <c r="HB1338" s="241"/>
      <c r="HC1338" s="241"/>
      <c r="HD1338" s="241"/>
      <c r="HE1338" s="241"/>
      <c r="HF1338" s="241"/>
      <c r="HG1338" s="241"/>
      <c r="HH1338" s="241"/>
      <c r="HI1338" s="241"/>
      <c r="HJ1338" s="241"/>
      <c r="HK1338" s="241"/>
      <c r="HL1338" s="241"/>
      <c r="HM1338" s="241"/>
      <c r="HN1338" s="241"/>
      <c r="HO1338" s="241"/>
    </row>
    <row r="1339" spans="1:223" s="250" customFormat="1" ht="27.6" customHeight="1" x14ac:dyDescent="0.35">
      <c r="A1339" s="241"/>
      <c r="B1339" s="242"/>
      <c r="C1339" s="242"/>
      <c r="D1339" s="242"/>
      <c r="E1339" s="243"/>
      <c r="F1339" s="244"/>
      <c r="G1339" s="245"/>
      <c r="H1339" s="245"/>
      <c r="I1339" s="245"/>
      <c r="J1339" s="242"/>
      <c r="K1339" s="242"/>
      <c r="L1339" s="246"/>
      <c r="M1339" s="246"/>
      <c r="N1339" s="247"/>
      <c r="O1339" s="247"/>
      <c r="P1339" s="248"/>
      <c r="Q1339" s="248"/>
      <c r="R1339" s="295"/>
      <c r="S1339" s="295"/>
      <c r="T1339" s="295"/>
      <c r="V1339" s="251"/>
      <c r="W1339" s="251"/>
      <c r="X1339" s="252"/>
      <c r="Y1339" s="253"/>
      <c r="Z1339" s="254"/>
      <c r="AA1339" s="254"/>
      <c r="AB1339" s="255"/>
      <c r="AC1339" s="255"/>
      <c r="AD1339" s="241"/>
      <c r="AE1339" s="241"/>
      <c r="AF1339" s="241"/>
      <c r="AG1339" s="241"/>
      <c r="AH1339" s="241"/>
      <c r="AI1339" s="241"/>
      <c r="AJ1339" s="241"/>
      <c r="AK1339" s="241"/>
      <c r="AL1339" s="241"/>
      <c r="AM1339" s="241"/>
      <c r="AN1339" s="241"/>
      <c r="AO1339" s="241"/>
      <c r="AP1339" s="241"/>
      <c r="AQ1339" s="241"/>
      <c r="AR1339" s="241"/>
      <c r="AS1339" s="241"/>
      <c r="AT1339" s="241"/>
      <c r="AU1339" s="241"/>
      <c r="AV1339" s="241"/>
      <c r="AW1339" s="241"/>
      <c r="AX1339" s="241"/>
      <c r="AY1339" s="241"/>
      <c r="AZ1339" s="241"/>
      <c r="BA1339" s="241"/>
      <c r="BB1339" s="241"/>
      <c r="BC1339" s="241"/>
      <c r="BD1339" s="241"/>
      <c r="BE1339" s="241"/>
      <c r="BF1339" s="241"/>
      <c r="BG1339" s="241"/>
      <c r="BH1339" s="241"/>
      <c r="BI1339" s="241"/>
      <c r="BJ1339" s="241"/>
      <c r="BK1339" s="241"/>
      <c r="BL1339" s="241"/>
      <c r="BM1339" s="241"/>
      <c r="BN1339" s="241"/>
      <c r="BO1339" s="241"/>
      <c r="BP1339" s="241"/>
      <c r="BQ1339" s="241"/>
      <c r="BR1339" s="241"/>
      <c r="BS1339" s="241"/>
      <c r="BT1339" s="241"/>
      <c r="BU1339" s="241"/>
      <c r="BV1339" s="241"/>
      <c r="BW1339" s="241"/>
      <c r="BX1339" s="241"/>
      <c r="BY1339" s="241"/>
      <c r="BZ1339" s="241"/>
      <c r="CA1339" s="241"/>
      <c r="CB1339" s="241"/>
      <c r="CC1339" s="241"/>
      <c r="CD1339" s="241"/>
      <c r="CE1339" s="241"/>
      <c r="CF1339" s="241"/>
      <c r="CG1339" s="241"/>
      <c r="CH1339" s="241"/>
      <c r="CI1339" s="241"/>
      <c r="CJ1339" s="241"/>
      <c r="CK1339" s="241"/>
      <c r="CL1339" s="241"/>
      <c r="CM1339" s="241"/>
      <c r="CN1339" s="241"/>
      <c r="CO1339" s="241"/>
      <c r="CP1339" s="241"/>
      <c r="CQ1339" s="241"/>
      <c r="CR1339" s="241"/>
      <c r="CS1339" s="241"/>
      <c r="CT1339" s="241"/>
      <c r="CU1339" s="241"/>
      <c r="CV1339" s="241"/>
      <c r="CW1339" s="241"/>
      <c r="CX1339" s="241"/>
      <c r="CY1339" s="241"/>
      <c r="CZ1339" s="241"/>
      <c r="DA1339" s="241"/>
      <c r="DB1339" s="241"/>
      <c r="DC1339" s="241"/>
      <c r="DD1339" s="241"/>
      <c r="DE1339" s="241"/>
      <c r="DF1339" s="241"/>
      <c r="DG1339" s="241"/>
      <c r="DH1339" s="241"/>
      <c r="DI1339" s="241"/>
      <c r="DJ1339" s="241"/>
      <c r="DK1339" s="241"/>
      <c r="DL1339" s="241"/>
      <c r="DM1339" s="241"/>
      <c r="DN1339" s="241"/>
      <c r="DO1339" s="241"/>
      <c r="DP1339" s="241"/>
      <c r="DQ1339" s="241"/>
      <c r="DR1339" s="241"/>
      <c r="DS1339" s="241"/>
      <c r="DT1339" s="241"/>
      <c r="DU1339" s="241"/>
      <c r="DV1339" s="241"/>
      <c r="DW1339" s="241"/>
      <c r="DX1339" s="241"/>
      <c r="DY1339" s="241"/>
      <c r="DZ1339" s="241"/>
      <c r="EA1339" s="241"/>
      <c r="EB1339" s="241"/>
      <c r="EC1339" s="241"/>
      <c r="ED1339" s="241"/>
      <c r="EE1339" s="241"/>
      <c r="EF1339" s="241"/>
      <c r="EG1339" s="241"/>
      <c r="EH1339" s="241"/>
      <c r="EI1339" s="241"/>
      <c r="EJ1339" s="241"/>
      <c r="EK1339" s="241"/>
      <c r="EL1339" s="241"/>
      <c r="EM1339" s="241"/>
      <c r="EN1339" s="241"/>
      <c r="EO1339" s="241"/>
      <c r="EP1339" s="241"/>
      <c r="EQ1339" s="241"/>
      <c r="ER1339" s="241"/>
      <c r="ES1339" s="241"/>
      <c r="ET1339" s="241"/>
      <c r="EU1339" s="241"/>
      <c r="EV1339" s="241"/>
      <c r="EW1339" s="241"/>
      <c r="EX1339" s="241"/>
      <c r="EY1339" s="241"/>
      <c r="EZ1339" s="241"/>
      <c r="FA1339" s="241"/>
      <c r="FB1339" s="241"/>
      <c r="FC1339" s="241"/>
      <c r="FD1339" s="241"/>
      <c r="FE1339" s="241"/>
      <c r="FF1339" s="241"/>
      <c r="FG1339" s="241"/>
      <c r="FH1339" s="241"/>
      <c r="FI1339" s="241"/>
      <c r="FJ1339" s="241"/>
      <c r="FK1339" s="241"/>
      <c r="FL1339" s="241"/>
      <c r="FM1339" s="241"/>
      <c r="FN1339" s="241"/>
      <c r="FO1339" s="241"/>
      <c r="FP1339" s="241"/>
      <c r="FQ1339" s="241"/>
      <c r="FR1339" s="241"/>
      <c r="FS1339" s="241"/>
      <c r="FT1339" s="241"/>
      <c r="FU1339" s="241"/>
      <c r="FV1339" s="241"/>
      <c r="FW1339" s="241"/>
      <c r="FX1339" s="241"/>
      <c r="FY1339" s="241"/>
      <c r="FZ1339" s="241"/>
      <c r="GA1339" s="241"/>
      <c r="GB1339" s="241"/>
      <c r="GC1339" s="241"/>
      <c r="GD1339" s="241"/>
      <c r="GE1339" s="241"/>
      <c r="GF1339" s="241"/>
      <c r="GG1339" s="241"/>
      <c r="GH1339" s="241"/>
      <c r="GI1339" s="241"/>
      <c r="GJ1339" s="241"/>
      <c r="GK1339" s="241"/>
      <c r="GL1339" s="241"/>
      <c r="GM1339" s="241"/>
      <c r="GN1339" s="241"/>
      <c r="GO1339" s="241"/>
      <c r="GP1339" s="241"/>
      <c r="GQ1339" s="241"/>
      <c r="GR1339" s="241"/>
      <c r="GS1339" s="241"/>
      <c r="GT1339" s="241"/>
      <c r="GU1339" s="241"/>
      <c r="GV1339" s="241"/>
      <c r="GW1339" s="241"/>
      <c r="GX1339" s="241"/>
      <c r="GY1339" s="241"/>
      <c r="GZ1339" s="241"/>
      <c r="HA1339" s="241"/>
      <c r="HB1339" s="241"/>
      <c r="HC1339" s="241"/>
      <c r="HD1339" s="241"/>
      <c r="HE1339" s="241"/>
      <c r="HF1339" s="241"/>
      <c r="HG1339" s="241"/>
      <c r="HH1339" s="241"/>
      <c r="HI1339" s="241"/>
      <c r="HJ1339" s="241"/>
      <c r="HK1339" s="241"/>
      <c r="HL1339" s="241"/>
      <c r="HM1339" s="241"/>
      <c r="HN1339" s="241"/>
      <c r="HO1339" s="241"/>
    </row>
    <row r="1340" spans="1:223" s="250" customFormat="1" ht="27.6" customHeight="1" x14ac:dyDescent="0.35">
      <c r="A1340" s="241"/>
      <c r="B1340" s="242"/>
      <c r="C1340" s="242"/>
      <c r="D1340" s="242"/>
      <c r="E1340" s="243"/>
      <c r="F1340" s="244"/>
      <c r="G1340" s="245"/>
      <c r="H1340" s="245"/>
      <c r="I1340" s="245"/>
      <c r="J1340" s="242"/>
      <c r="K1340" s="242"/>
      <c r="L1340" s="246"/>
      <c r="M1340" s="246"/>
      <c r="N1340" s="247"/>
      <c r="O1340" s="247"/>
      <c r="P1340" s="248"/>
      <c r="Q1340" s="248"/>
      <c r="R1340" s="295"/>
      <c r="S1340" s="295"/>
      <c r="T1340" s="295"/>
      <c r="V1340" s="251"/>
      <c r="W1340" s="251"/>
      <c r="X1340" s="252"/>
      <c r="Y1340" s="253"/>
      <c r="Z1340" s="254"/>
      <c r="AA1340" s="254"/>
      <c r="AB1340" s="255"/>
      <c r="AC1340" s="255"/>
      <c r="AD1340" s="241"/>
      <c r="AE1340" s="241"/>
      <c r="AF1340" s="241"/>
      <c r="AG1340" s="241"/>
      <c r="AH1340" s="241"/>
      <c r="AI1340" s="241"/>
      <c r="AJ1340" s="241"/>
      <c r="AK1340" s="241"/>
      <c r="AL1340" s="241"/>
      <c r="AM1340" s="241"/>
      <c r="AN1340" s="241"/>
      <c r="AO1340" s="241"/>
      <c r="AP1340" s="241"/>
      <c r="AQ1340" s="241"/>
      <c r="AR1340" s="241"/>
      <c r="AS1340" s="241"/>
      <c r="AT1340" s="241"/>
      <c r="AU1340" s="241"/>
      <c r="AV1340" s="241"/>
      <c r="AW1340" s="241"/>
      <c r="AX1340" s="241"/>
      <c r="AY1340" s="241"/>
      <c r="AZ1340" s="241"/>
      <c r="BA1340" s="241"/>
      <c r="BB1340" s="241"/>
      <c r="BC1340" s="241"/>
      <c r="BD1340" s="241"/>
      <c r="BE1340" s="241"/>
      <c r="BF1340" s="241"/>
      <c r="BG1340" s="241"/>
      <c r="BH1340" s="241"/>
      <c r="BI1340" s="241"/>
      <c r="BJ1340" s="241"/>
      <c r="BK1340" s="241"/>
      <c r="BL1340" s="241"/>
      <c r="BM1340" s="241"/>
      <c r="BN1340" s="241"/>
      <c r="BO1340" s="241"/>
      <c r="BP1340" s="241"/>
      <c r="BQ1340" s="241"/>
      <c r="BR1340" s="241"/>
      <c r="BS1340" s="241"/>
      <c r="BT1340" s="241"/>
      <c r="BU1340" s="241"/>
      <c r="BV1340" s="241"/>
      <c r="BW1340" s="241"/>
      <c r="BX1340" s="241"/>
      <c r="BY1340" s="241"/>
      <c r="BZ1340" s="241"/>
      <c r="CA1340" s="241"/>
      <c r="CB1340" s="241"/>
      <c r="CC1340" s="241"/>
      <c r="CD1340" s="241"/>
      <c r="CE1340" s="241"/>
      <c r="CF1340" s="241"/>
      <c r="CG1340" s="241"/>
      <c r="CH1340" s="241"/>
      <c r="CI1340" s="241"/>
      <c r="CJ1340" s="241"/>
      <c r="CK1340" s="241"/>
      <c r="CL1340" s="241"/>
      <c r="CM1340" s="241"/>
      <c r="CN1340" s="241"/>
      <c r="CO1340" s="241"/>
      <c r="CP1340" s="241"/>
      <c r="CQ1340" s="241"/>
      <c r="CR1340" s="241"/>
      <c r="CS1340" s="241"/>
      <c r="CT1340" s="241"/>
      <c r="CU1340" s="241"/>
      <c r="CV1340" s="241"/>
      <c r="CW1340" s="241"/>
      <c r="CX1340" s="241"/>
      <c r="CY1340" s="241"/>
      <c r="CZ1340" s="241"/>
      <c r="DA1340" s="241"/>
      <c r="DB1340" s="241"/>
      <c r="DC1340" s="241"/>
      <c r="DD1340" s="241"/>
      <c r="DE1340" s="241"/>
      <c r="DF1340" s="241"/>
      <c r="DG1340" s="241"/>
      <c r="DH1340" s="241"/>
      <c r="DI1340" s="241"/>
      <c r="DJ1340" s="241"/>
      <c r="DK1340" s="241"/>
      <c r="DL1340" s="241"/>
      <c r="DM1340" s="241"/>
      <c r="DN1340" s="241"/>
      <c r="DO1340" s="241"/>
      <c r="DP1340" s="241"/>
      <c r="DQ1340" s="241"/>
      <c r="DR1340" s="241"/>
      <c r="DS1340" s="241"/>
      <c r="DT1340" s="241"/>
      <c r="DU1340" s="241"/>
      <c r="DV1340" s="241"/>
      <c r="DW1340" s="241"/>
      <c r="DX1340" s="241"/>
      <c r="DY1340" s="241"/>
      <c r="DZ1340" s="241"/>
      <c r="EA1340" s="241"/>
      <c r="EB1340" s="241"/>
      <c r="EC1340" s="241"/>
      <c r="ED1340" s="241"/>
      <c r="EE1340" s="241"/>
      <c r="EF1340" s="241"/>
      <c r="EG1340" s="241"/>
      <c r="EH1340" s="241"/>
      <c r="EI1340" s="241"/>
      <c r="EJ1340" s="241"/>
      <c r="EK1340" s="241"/>
      <c r="EL1340" s="241"/>
      <c r="EM1340" s="241"/>
      <c r="EN1340" s="241"/>
      <c r="EO1340" s="241"/>
      <c r="EP1340" s="241"/>
      <c r="EQ1340" s="241"/>
      <c r="ER1340" s="241"/>
      <c r="ES1340" s="241"/>
      <c r="ET1340" s="241"/>
      <c r="EU1340" s="241"/>
      <c r="EV1340" s="241"/>
      <c r="EW1340" s="241"/>
      <c r="EX1340" s="241"/>
      <c r="EY1340" s="241"/>
      <c r="EZ1340" s="241"/>
      <c r="FA1340" s="241"/>
      <c r="FB1340" s="241"/>
      <c r="FC1340" s="241"/>
      <c r="FD1340" s="241"/>
      <c r="FE1340" s="241"/>
      <c r="FF1340" s="241"/>
      <c r="FG1340" s="241"/>
      <c r="FH1340" s="241"/>
      <c r="FI1340" s="241"/>
      <c r="FJ1340" s="241"/>
      <c r="FK1340" s="241"/>
      <c r="FL1340" s="241"/>
      <c r="FM1340" s="241"/>
      <c r="FN1340" s="241"/>
      <c r="FO1340" s="241"/>
      <c r="FP1340" s="241"/>
      <c r="FQ1340" s="241"/>
      <c r="FR1340" s="241"/>
      <c r="FS1340" s="241"/>
      <c r="FT1340" s="241"/>
      <c r="FU1340" s="241"/>
      <c r="FV1340" s="241"/>
      <c r="FW1340" s="241"/>
      <c r="FX1340" s="241"/>
      <c r="FY1340" s="241"/>
      <c r="FZ1340" s="241"/>
      <c r="GA1340" s="241"/>
      <c r="GB1340" s="241"/>
      <c r="GC1340" s="241"/>
      <c r="GD1340" s="241"/>
      <c r="GE1340" s="241"/>
      <c r="GF1340" s="241"/>
      <c r="GG1340" s="241"/>
      <c r="GH1340" s="241"/>
      <c r="GI1340" s="241"/>
      <c r="GJ1340" s="241"/>
      <c r="GK1340" s="241"/>
      <c r="GL1340" s="241"/>
      <c r="GM1340" s="241"/>
      <c r="GN1340" s="241"/>
      <c r="GO1340" s="241"/>
      <c r="GP1340" s="241"/>
      <c r="GQ1340" s="241"/>
      <c r="GR1340" s="241"/>
      <c r="GS1340" s="241"/>
      <c r="GT1340" s="241"/>
      <c r="GU1340" s="241"/>
      <c r="GV1340" s="241"/>
      <c r="GW1340" s="241"/>
      <c r="GX1340" s="241"/>
      <c r="GY1340" s="241"/>
      <c r="GZ1340" s="241"/>
      <c r="HA1340" s="241"/>
      <c r="HB1340" s="241"/>
      <c r="HC1340" s="241"/>
      <c r="HD1340" s="241"/>
      <c r="HE1340" s="241"/>
      <c r="HF1340" s="241"/>
      <c r="HG1340" s="241"/>
      <c r="HH1340" s="241"/>
      <c r="HI1340" s="241"/>
      <c r="HJ1340" s="241"/>
      <c r="HK1340" s="241"/>
      <c r="HL1340" s="241"/>
      <c r="HM1340" s="241"/>
      <c r="HN1340" s="241"/>
      <c r="HO1340" s="241"/>
    </row>
    <row r="1341" spans="1:223" s="250" customFormat="1" ht="27.6" customHeight="1" x14ac:dyDescent="0.35">
      <c r="A1341" s="241"/>
      <c r="B1341" s="242"/>
      <c r="C1341" s="242"/>
      <c r="D1341" s="242"/>
      <c r="E1341" s="243"/>
      <c r="F1341" s="244"/>
      <c r="G1341" s="245"/>
      <c r="H1341" s="245"/>
      <c r="I1341" s="245"/>
      <c r="J1341" s="242"/>
      <c r="K1341" s="242"/>
      <c r="L1341" s="246"/>
      <c r="M1341" s="246"/>
      <c r="N1341" s="247"/>
      <c r="O1341" s="247"/>
      <c r="P1341" s="248"/>
      <c r="Q1341" s="248"/>
      <c r="R1341" s="295"/>
      <c r="S1341" s="295"/>
      <c r="T1341" s="295"/>
      <c r="V1341" s="251"/>
      <c r="W1341" s="251"/>
      <c r="X1341" s="252"/>
      <c r="Y1341" s="253"/>
      <c r="Z1341" s="254"/>
      <c r="AA1341" s="254"/>
      <c r="AB1341" s="255"/>
      <c r="AC1341" s="255"/>
      <c r="AD1341" s="241"/>
      <c r="AE1341" s="241"/>
      <c r="AF1341" s="241"/>
      <c r="AG1341" s="241"/>
      <c r="AH1341" s="241"/>
      <c r="AI1341" s="241"/>
      <c r="AJ1341" s="241"/>
      <c r="AK1341" s="241"/>
      <c r="AL1341" s="241"/>
      <c r="AM1341" s="241"/>
      <c r="AN1341" s="241"/>
      <c r="AO1341" s="241"/>
      <c r="AP1341" s="241"/>
      <c r="AQ1341" s="241"/>
      <c r="AR1341" s="241"/>
      <c r="AS1341" s="241"/>
      <c r="AT1341" s="241"/>
      <c r="AU1341" s="241"/>
      <c r="AV1341" s="241"/>
      <c r="AW1341" s="241"/>
      <c r="AX1341" s="241"/>
      <c r="AY1341" s="241"/>
      <c r="AZ1341" s="241"/>
      <c r="BA1341" s="241"/>
      <c r="BB1341" s="241"/>
      <c r="BC1341" s="241"/>
      <c r="BD1341" s="241"/>
      <c r="BE1341" s="241"/>
      <c r="BF1341" s="241"/>
      <c r="BG1341" s="241"/>
      <c r="BH1341" s="241"/>
      <c r="BI1341" s="241"/>
      <c r="BJ1341" s="241"/>
      <c r="BK1341" s="241"/>
      <c r="BL1341" s="241"/>
      <c r="BM1341" s="241"/>
      <c r="BN1341" s="241"/>
      <c r="BO1341" s="241"/>
      <c r="BP1341" s="241"/>
      <c r="BQ1341" s="241"/>
      <c r="BR1341" s="241"/>
      <c r="BS1341" s="241"/>
      <c r="BT1341" s="241"/>
      <c r="BU1341" s="241"/>
      <c r="BV1341" s="241"/>
      <c r="BW1341" s="241"/>
      <c r="BX1341" s="241"/>
      <c r="BY1341" s="241"/>
      <c r="BZ1341" s="241"/>
      <c r="CA1341" s="241"/>
      <c r="CB1341" s="241"/>
      <c r="CC1341" s="241"/>
      <c r="CD1341" s="241"/>
      <c r="CE1341" s="241"/>
      <c r="CF1341" s="241"/>
      <c r="CG1341" s="241"/>
      <c r="CH1341" s="241"/>
      <c r="CI1341" s="241"/>
      <c r="CJ1341" s="241"/>
      <c r="CK1341" s="241"/>
      <c r="CL1341" s="241"/>
      <c r="CM1341" s="241"/>
      <c r="CN1341" s="241"/>
      <c r="CO1341" s="241"/>
      <c r="CP1341" s="241"/>
      <c r="CQ1341" s="241"/>
      <c r="CR1341" s="241"/>
      <c r="CS1341" s="241"/>
      <c r="CT1341" s="241"/>
      <c r="CU1341" s="241"/>
      <c r="CV1341" s="241"/>
      <c r="CW1341" s="241"/>
      <c r="CX1341" s="241"/>
      <c r="CY1341" s="241"/>
      <c r="CZ1341" s="241"/>
      <c r="DA1341" s="241"/>
      <c r="DB1341" s="241"/>
      <c r="DC1341" s="241"/>
      <c r="DD1341" s="241"/>
      <c r="DE1341" s="241"/>
      <c r="DF1341" s="241"/>
      <c r="DG1341" s="241"/>
      <c r="DH1341" s="241"/>
      <c r="DI1341" s="241"/>
      <c r="DJ1341" s="241"/>
      <c r="DK1341" s="241"/>
      <c r="DL1341" s="241"/>
      <c r="DM1341" s="241"/>
      <c r="DN1341" s="241"/>
      <c r="DO1341" s="241"/>
      <c r="DP1341" s="241"/>
      <c r="DQ1341" s="241"/>
      <c r="DR1341" s="241"/>
      <c r="DS1341" s="241"/>
      <c r="DT1341" s="241"/>
      <c r="DU1341" s="241"/>
      <c r="DV1341" s="241"/>
      <c r="DW1341" s="241"/>
      <c r="DX1341" s="241"/>
      <c r="DY1341" s="241"/>
      <c r="DZ1341" s="241"/>
      <c r="EA1341" s="241"/>
      <c r="EB1341" s="241"/>
      <c r="EC1341" s="241"/>
      <c r="ED1341" s="241"/>
      <c r="EE1341" s="241"/>
      <c r="EF1341" s="241"/>
      <c r="EG1341" s="241"/>
      <c r="EH1341" s="241"/>
      <c r="EI1341" s="241"/>
      <c r="EJ1341" s="241"/>
      <c r="EK1341" s="241"/>
      <c r="EL1341" s="241"/>
      <c r="EM1341" s="241"/>
      <c r="EN1341" s="241"/>
      <c r="EO1341" s="241"/>
      <c r="EP1341" s="241"/>
      <c r="EQ1341" s="241"/>
      <c r="ER1341" s="241"/>
      <c r="ES1341" s="241"/>
      <c r="ET1341" s="241"/>
      <c r="EU1341" s="241"/>
      <c r="EV1341" s="241"/>
      <c r="EW1341" s="241"/>
      <c r="EX1341" s="241"/>
      <c r="EY1341" s="241"/>
      <c r="EZ1341" s="241"/>
      <c r="FA1341" s="241"/>
      <c r="FB1341" s="241"/>
      <c r="FC1341" s="241"/>
      <c r="FD1341" s="241"/>
      <c r="FE1341" s="241"/>
      <c r="FF1341" s="241"/>
      <c r="FG1341" s="241"/>
      <c r="FH1341" s="241"/>
      <c r="FI1341" s="241"/>
      <c r="FJ1341" s="241"/>
      <c r="FK1341" s="241"/>
      <c r="FL1341" s="241"/>
      <c r="FM1341" s="241"/>
      <c r="FN1341" s="241"/>
      <c r="FO1341" s="241"/>
      <c r="FP1341" s="241"/>
      <c r="FQ1341" s="241"/>
      <c r="FR1341" s="241"/>
      <c r="FS1341" s="241"/>
      <c r="FT1341" s="241"/>
      <c r="FU1341" s="241"/>
      <c r="FV1341" s="241"/>
      <c r="FW1341" s="241"/>
      <c r="FX1341" s="241"/>
      <c r="FY1341" s="241"/>
      <c r="FZ1341" s="241"/>
      <c r="GA1341" s="241"/>
      <c r="GB1341" s="241"/>
      <c r="GC1341" s="241"/>
      <c r="GD1341" s="241"/>
      <c r="GE1341" s="241"/>
      <c r="GF1341" s="241"/>
      <c r="GG1341" s="241"/>
      <c r="GH1341" s="241"/>
      <c r="GI1341" s="241"/>
      <c r="GJ1341" s="241"/>
      <c r="GK1341" s="241"/>
      <c r="GL1341" s="241"/>
      <c r="GM1341" s="241"/>
      <c r="GN1341" s="241"/>
      <c r="GO1341" s="241"/>
      <c r="GP1341" s="241"/>
      <c r="GQ1341" s="241"/>
      <c r="GR1341" s="241"/>
      <c r="GS1341" s="241"/>
      <c r="GT1341" s="241"/>
      <c r="GU1341" s="241"/>
      <c r="GV1341" s="241"/>
      <c r="GW1341" s="241"/>
      <c r="GX1341" s="241"/>
      <c r="GY1341" s="241"/>
      <c r="GZ1341" s="241"/>
      <c r="HA1341" s="241"/>
      <c r="HB1341" s="241"/>
      <c r="HC1341" s="241"/>
      <c r="HD1341" s="241"/>
      <c r="HE1341" s="241"/>
      <c r="HF1341" s="241"/>
      <c r="HG1341" s="241"/>
      <c r="HH1341" s="241"/>
      <c r="HI1341" s="241"/>
      <c r="HJ1341" s="241"/>
      <c r="HK1341" s="241"/>
      <c r="HL1341" s="241"/>
      <c r="HM1341" s="241"/>
      <c r="HN1341" s="241"/>
      <c r="HO1341" s="241"/>
    </row>
    <row r="1342" spans="1:223" s="250" customFormat="1" ht="27.6" customHeight="1" x14ac:dyDescent="0.35">
      <c r="A1342" s="241"/>
      <c r="B1342" s="242"/>
      <c r="C1342" s="242"/>
      <c r="D1342" s="242"/>
      <c r="E1342" s="243"/>
      <c r="F1342" s="244"/>
      <c r="G1342" s="245"/>
      <c r="H1342" s="245"/>
      <c r="I1342" s="245"/>
      <c r="J1342" s="242"/>
      <c r="K1342" s="242"/>
      <c r="L1342" s="246"/>
      <c r="M1342" s="246"/>
      <c r="N1342" s="247"/>
      <c r="O1342" s="247"/>
      <c r="P1342" s="248"/>
      <c r="Q1342" s="248"/>
      <c r="R1342" s="295"/>
      <c r="S1342" s="295"/>
      <c r="T1342" s="295"/>
      <c r="V1342" s="251"/>
      <c r="W1342" s="251"/>
      <c r="X1342" s="252"/>
      <c r="Y1342" s="253"/>
      <c r="Z1342" s="254"/>
      <c r="AA1342" s="254"/>
      <c r="AB1342" s="255"/>
      <c r="AC1342" s="255"/>
      <c r="AD1342" s="241"/>
      <c r="AE1342" s="241"/>
      <c r="AF1342" s="241"/>
      <c r="AG1342" s="241"/>
      <c r="AH1342" s="241"/>
      <c r="AI1342" s="241"/>
      <c r="AJ1342" s="241"/>
      <c r="AK1342" s="241"/>
      <c r="AL1342" s="241"/>
      <c r="AM1342" s="241"/>
      <c r="AN1342" s="241"/>
      <c r="AO1342" s="241"/>
      <c r="AP1342" s="241"/>
      <c r="AQ1342" s="241"/>
      <c r="AR1342" s="241"/>
      <c r="AS1342" s="241"/>
      <c r="AT1342" s="241"/>
      <c r="AU1342" s="241"/>
      <c r="AV1342" s="241"/>
      <c r="AW1342" s="241"/>
      <c r="AX1342" s="241"/>
      <c r="AY1342" s="241"/>
      <c r="AZ1342" s="241"/>
      <c r="BA1342" s="241"/>
      <c r="BB1342" s="241"/>
      <c r="BC1342" s="241"/>
      <c r="BD1342" s="241"/>
      <c r="BE1342" s="241"/>
      <c r="BF1342" s="241"/>
      <c r="BG1342" s="241"/>
      <c r="BH1342" s="241"/>
      <c r="BI1342" s="241"/>
      <c r="BJ1342" s="241"/>
      <c r="BK1342" s="241"/>
      <c r="BL1342" s="241"/>
      <c r="BM1342" s="241"/>
      <c r="BN1342" s="241"/>
      <c r="BO1342" s="241"/>
      <c r="BP1342" s="241"/>
      <c r="BQ1342" s="241"/>
      <c r="BR1342" s="241"/>
      <c r="BS1342" s="241"/>
      <c r="BT1342" s="241"/>
      <c r="BU1342" s="241"/>
      <c r="BV1342" s="241"/>
      <c r="BW1342" s="241"/>
      <c r="BX1342" s="241"/>
      <c r="BY1342" s="241"/>
      <c r="BZ1342" s="241"/>
      <c r="CA1342" s="241"/>
      <c r="CB1342" s="241"/>
      <c r="CC1342" s="241"/>
      <c r="CD1342" s="241"/>
      <c r="CE1342" s="241"/>
      <c r="CF1342" s="241"/>
      <c r="CG1342" s="241"/>
      <c r="CH1342" s="241"/>
      <c r="CI1342" s="241"/>
      <c r="CJ1342" s="241"/>
      <c r="CK1342" s="241"/>
      <c r="CL1342" s="241"/>
      <c r="CM1342" s="241"/>
      <c r="CN1342" s="241"/>
      <c r="CO1342" s="241"/>
      <c r="CP1342" s="241"/>
      <c r="CQ1342" s="241"/>
      <c r="CR1342" s="241"/>
      <c r="CS1342" s="241"/>
      <c r="CT1342" s="241"/>
      <c r="CU1342" s="241"/>
      <c r="CV1342" s="241"/>
      <c r="CW1342" s="241"/>
      <c r="CX1342" s="241"/>
      <c r="CY1342" s="241"/>
      <c r="CZ1342" s="241"/>
      <c r="DA1342" s="241"/>
      <c r="DB1342" s="241"/>
      <c r="DC1342" s="241"/>
      <c r="DD1342" s="241"/>
      <c r="DE1342" s="241"/>
      <c r="DF1342" s="241"/>
      <c r="DG1342" s="241"/>
      <c r="DH1342" s="241"/>
      <c r="DI1342" s="241"/>
      <c r="DJ1342" s="241"/>
      <c r="DK1342" s="241"/>
      <c r="DL1342" s="241"/>
      <c r="DM1342" s="241"/>
      <c r="DN1342" s="241"/>
      <c r="DO1342" s="241"/>
      <c r="DP1342" s="241"/>
      <c r="DQ1342" s="241"/>
      <c r="DR1342" s="241"/>
      <c r="DS1342" s="241"/>
      <c r="DT1342" s="241"/>
      <c r="DU1342" s="241"/>
      <c r="DV1342" s="241"/>
      <c r="DW1342" s="241"/>
      <c r="DX1342" s="241"/>
      <c r="DY1342" s="241"/>
      <c r="DZ1342" s="241"/>
      <c r="EA1342" s="241"/>
      <c r="EB1342" s="241"/>
      <c r="EC1342" s="241"/>
      <c r="ED1342" s="241"/>
      <c r="EE1342" s="241"/>
      <c r="EF1342" s="241"/>
      <c r="EG1342" s="241"/>
      <c r="EH1342" s="241"/>
      <c r="EI1342" s="241"/>
      <c r="EJ1342" s="241"/>
      <c r="EK1342" s="241"/>
      <c r="EL1342" s="241"/>
      <c r="EM1342" s="241"/>
      <c r="EN1342" s="241"/>
      <c r="EO1342" s="241"/>
      <c r="EP1342" s="241"/>
      <c r="EQ1342" s="241"/>
      <c r="ER1342" s="241"/>
      <c r="ES1342" s="241"/>
      <c r="ET1342" s="241"/>
      <c r="EU1342" s="241"/>
      <c r="EV1342" s="241"/>
      <c r="EW1342" s="241"/>
      <c r="EX1342" s="241"/>
      <c r="EY1342" s="241"/>
      <c r="EZ1342" s="241"/>
      <c r="FA1342" s="241"/>
      <c r="FB1342" s="241"/>
      <c r="FC1342" s="241"/>
      <c r="FD1342" s="241"/>
      <c r="FE1342" s="241"/>
      <c r="FF1342" s="241"/>
      <c r="FG1342" s="241"/>
      <c r="FH1342" s="241"/>
      <c r="FI1342" s="241"/>
      <c r="FJ1342" s="241"/>
      <c r="FK1342" s="241"/>
      <c r="FL1342" s="241"/>
      <c r="FM1342" s="241"/>
      <c r="FN1342" s="241"/>
      <c r="FO1342" s="241"/>
      <c r="FP1342" s="241"/>
      <c r="FQ1342" s="241"/>
      <c r="FR1342" s="241"/>
      <c r="FS1342" s="241"/>
      <c r="FT1342" s="241"/>
      <c r="FU1342" s="241"/>
      <c r="FV1342" s="241"/>
      <c r="FW1342" s="241"/>
      <c r="FX1342" s="241"/>
      <c r="FY1342" s="241"/>
      <c r="FZ1342" s="241"/>
      <c r="GA1342" s="241"/>
      <c r="GB1342" s="241"/>
      <c r="GC1342" s="241"/>
      <c r="GD1342" s="241"/>
      <c r="GE1342" s="241"/>
      <c r="GF1342" s="241"/>
      <c r="GG1342" s="241"/>
      <c r="GH1342" s="241"/>
      <c r="GI1342" s="241"/>
      <c r="GJ1342" s="241"/>
      <c r="GK1342" s="241"/>
      <c r="GL1342" s="241"/>
      <c r="GM1342" s="241"/>
      <c r="GN1342" s="241"/>
      <c r="GO1342" s="241"/>
      <c r="GP1342" s="241"/>
      <c r="GQ1342" s="241"/>
      <c r="GR1342" s="241"/>
      <c r="GS1342" s="241"/>
      <c r="GT1342" s="241"/>
      <c r="GU1342" s="241"/>
      <c r="GV1342" s="241"/>
      <c r="GW1342" s="241"/>
      <c r="GX1342" s="241"/>
      <c r="GY1342" s="241"/>
      <c r="GZ1342" s="241"/>
      <c r="HA1342" s="241"/>
      <c r="HB1342" s="241"/>
      <c r="HC1342" s="241"/>
      <c r="HD1342" s="241"/>
      <c r="HE1342" s="241"/>
      <c r="HF1342" s="241"/>
      <c r="HG1342" s="241"/>
      <c r="HH1342" s="241"/>
      <c r="HI1342" s="241"/>
      <c r="HJ1342" s="241"/>
      <c r="HK1342" s="241"/>
      <c r="HL1342" s="241"/>
      <c r="HM1342" s="241"/>
      <c r="HN1342" s="241"/>
      <c r="HO1342" s="241"/>
    </row>
    <row r="1343" spans="1:223" s="250" customFormat="1" ht="27.6" customHeight="1" x14ac:dyDescent="0.35">
      <c r="A1343" s="241"/>
      <c r="B1343" s="242"/>
      <c r="C1343" s="242"/>
      <c r="D1343" s="242"/>
      <c r="E1343" s="243"/>
      <c r="F1343" s="244"/>
      <c r="G1343" s="245"/>
      <c r="H1343" s="245"/>
      <c r="I1343" s="245"/>
      <c r="J1343" s="242"/>
      <c r="K1343" s="242"/>
      <c r="L1343" s="246"/>
      <c r="M1343" s="246"/>
      <c r="N1343" s="247"/>
      <c r="O1343" s="247"/>
      <c r="P1343" s="248"/>
      <c r="Q1343" s="248"/>
      <c r="R1343" s="295"/>
      <c r="S1343" s="295"/>
      <c r="T1343" s="295"/>
      <c r="V1343" s="251"/>
      <c r="W1343" s="251"/>
      <c r="X1343" s="252"/>
      <c r="Y1343" s="253"/>
      <c r="Z1343" s="254"/>
      <c r="AA1343" s="254"/>
      <c r="AB1343" s="255"/>
      <c r="AC1343" s="255"/>
      <c r="AD1343" s="241"/>
      <c r="AE1343" s="241"/>
      <c r="AF1343" s="241"/>
      <c r="AG1343" s="241"/>
      <c r="AH1343" s="241"/>
      <c r="AI1343" s="241"/>
      <c r="AJ1343" s="241"/>
      <c r="AK1343" s="241"/>
      <c r="AL1343" s="241"/>
      <c r="AM1343" s="241"/>
      <c r="AN1343" s="241"/>
      <c r="AO1343" s="241"/>
      <c r="AP1343" s="241"/>
      <c r="AQ1343" s="241"/>
      <c r="AR1343" s="241"/>
      <c r="AS1343" s="241"/>
      <c r="AT1343" s="241"/>
      <c r="AU1343" s="241"/>
      <c r="AV1343" s="241"/>
      <c r="AW1343" s="241"/>
      <c r="AX1343" s="241"/>
      <c r="AY1343" s="241"/>
      <c r="AZ1343" s="241"/>
      <c r="BA1343" s="241"/>
      <c r="BB1343" s="241"/>
      <c r="BC1343" s="241"/>
      <c r="BD1343" s="241"/>
      <c r="BE1343" s="241"/>
      <c r="BF1343" s="241"/>
      <c r="BG1343" s="241"/>
      <c r="BH1343" s="241"/>
      <c r="BI1343" s="241"/>
      <c r="BJ1343" s="241"/>
      <c r="BK1343" s="241"/>
      <c r="BL1343" s="241"/>
      <c r="BM1343" s="241"/>
      <c r="BN1343" s="241"/>
      <c r="BO1343" s="241"/>
      <c r="BP1343" s="241"/>
      <c r="BQ1343" s="241"/>
      <c r="BR1343" s="241"/>
      <c r="BS1343" s="241"/>
      <c r="BT1343" s="241"/>
      <c r="BU1343" s="241"/>
      <c r="BV1343" s="241"/>
      <c r="BW1343" s="241"/>
      <c r="BX1343" s="241"/>
      <c r="BY1343" s="241"/>
      <c r="BZ1343" s="241"/>
      <c r="CA1343" s="241"/>
      <c r="CB1343" s="241"/>
      <c r="CC1343" s="241"/>
      <c r="CD1343" s="241"/>
      <c r="CE1343" s="241"/>
      <c r="CF1343" s="241"/>
      <c r="CG1343" s="241"/>
      <c r="CH1343" s="241"/>
      <c r="CI1343" s="241"/>
      <c r="CJ1343" s="241"/>
      <c r="CK1343" s="241"/>
      <c r="CL1343" s="241"/>
      <c r="CM1343" s="241"/>
      <c r="CN1343" s="241"/>
      <c r="CO1343" s="241"/>
      <c r="CP1343" s="241"/>
      <c r="CQ1343" s="241"/>
      <c r="CR1343" s="241"/>
      <c r="CS1343" s="241"/>
      <c r="CT1343" s="241"/>
      <c r="CU1343" s="241"/>
      <c r="CV1343" s="241"/>
      <c r="CW1343" s="241"/>
      <c r="CX1343" s="241"/>
      <c r="CY1343" s="241"/>
      <c r="CZ1343" s="241"/>
      <c r="DA1343" s="241"/>
      <c r="DB1343" s="241"/>
      <c r="DC1343" s="241"/>
      <c r="DD1343" s="241"/>
      <c r="DE1343" s="241"/>
      <c r="DF1343" s="241"/>
      <c r="DG1343" s="241"/>
      <c r="DH1343" s="241"/>
      <c r="DI1343" s="241"/>
      <c r="DJ1343" s="241"/>
      <c r="DK1343" s="241"/>
      <c r="DL1343" s="241"/>
      <c r="DM1343" s="241"/>
      <c r="DN1343" s="241"/>
      <c r="DO1343" s="241"/>
      <c r="DP1343" s="241"/>
      <c r="DQ1343" s="241"/>
      <c r="DR1343" s="241"/>
      <c r="DS1343" s="241"/>
      <c r="DT1343" s="241"/>
      <c r="DU1343" s="241"/>
      <c r="DV1343" s="241"/>
      <c r="DW1343" s="241"/>
      <c r="DX1343" s="241"/>
      <c r="DY1343" s="241"/>
      <c r="DZ1343" s="241"/>
      <c r="EA1343" s="241"/>
      <c r="EB1343" s="241"/>
      <c r="EC1343" s="241"/>
      <c r="ED1343" s="241"/>
      <c r="EE1343" s="241"/>
      <c r="EF1343" s="241"/>
      <c r="EG1343" s="241"/>
      <c r="EH1343" s="241"/>
      <c r="EI1343" s="241"/>
      <c r="EJ1343" s="241"/>
      <c r="EK1343" s="241"/>
      <c r="EL1343" s="241"/>
      <c r="EM1343" s="241"/>
      <c r="EN1343" s="241"/>
      <c r="EO1343" s="241"/>
      <c r="EP1343" s="241"/>
      <c r="EQ1343" s="241"/>
      <c r="ER1343" s="241"/>
      <c r="ES1343" s="241"/>
      <c r="ET1343" s="241"/>
      <c r="EU1343" s="241"/>
      <c r="EV1343" s="241"/>
      <c r="EW1343" s="241"/>
      <c r="EX1343" s="241"/>
      <c r="EY1343" s="241"/>
      <c r="EZ1343" s="241"/>
      <c r="FA1343" s="241"/>
      <c r="FB1343" s="241"/>
      <c r="FC1343" s="241"/>
      <c r="FD1343" s="241"/>
      <c r="FE1343" s="241"/>
      <c r="FF1343" s="241"/>
      <c r="FG1343" s="241"/>
      <c r="FH1343" s="241"/>
      <c r="FI1343" s="241"/>
      <c r="FJ1343" s="241"/>
      <c r="FK1343" s="241"/>
      <c r="FL1343" s="241"/>
      <c r="FM1343" s="241"/>
      <c r="FN1343" s="241"/>
      <c r="FO1343" s="241"/>
      <c r="FP1343" s="241"/>
      <c r="FQ1343" s="241"/>
      <c r="FR1343" s="241"/>
      <c r="FS1343" s="241"/>
      <c r="FT1343" s="241"/>
      <c r="FU1343" s="241"/>
      <c r="FV1343" s="241"/>
      <c r="FW1343" s="241"/>
      <c r="FX1343" s="241"/>
      <c r="FY1343" s="241"/>
      <c r="FZ1343" s="241"/>
      <c r="GA1343" s="241"/>
      <c r="GB1343" s="241"/>
      <c r="GC1343" s="241"/>
      <c r="GD1343" s="241"/>
      <c r="GE1343" s="241"/>
      <c r="GF1343" s="241"/>
      <c r="GG1343" s="241"/>
      <c r="GH1343" s="241"/>
      <c r="GI1343" s="241"/>
      <c r="GJ1343" s="241"/>
      <c r="GK1343" s="241"/>
      <c r="GL1343" s="241"/>
      <c r="GM1343" s="241"/>
      <c r="GN1343" s="241"/>
      <c r="GO1343" s="241"/>
      <c r="GP1343" s="241"/>
      <c r="GQ1343" s="241"/>
      <c r="GR1343" s="241"/>
      <c r="GS1343" s="241"/>
      <c r="GT1343" s="241"/>
      <c r="GU1343" s="241"/>
      <c r="GV1343" s="241"/>
      <c r="GW1343" s="241"/>
      <c r="GX1343" s="241"/>
      <c r="GY1343" s="241"/>
      <c r="GZ1343" s="241"/>
      <c r="HA1343" s="241"/>
      <c r="HB1343" s="241"/>
      <c r="HC1343" s="241"/>
      <c r="HD1343" s="241"/>
      <c r="HE1343" s="241"/>
      <c r="HF1343" s="241"/>
      <c r="HG1343" s="241"/>
      <c r="HH1343" s="241"/>
      <c r="HI1343" s="241"/>
      <c r="HJ1343" s="241"/>
      <c r="HK1343" s="241"/>
      <c r="HL1343" s="241"/>
      <c r="HM1343" s="241"/>
      <c r="HN1343" s="241"/>
      <c r="HO1343" s="241"/>
    </row>
    <row r="1344" spans="1:223" s="250" customFormat="1" ht="27.6" customHeight="1" x14ac:dyDescent="0.35">
      <c r="A1344" s="241"/>
      <c r="B1344" s="242"/>
      <c r="C1344" s="242"/>
      <c r="D1344" s="242"/>
      <c r="E1344" s="243"/>
      <c r="F1344" s="244"/>
      <c r="G1344" s="245"/>
      <c r="H1344" s="245"/>
      <c r="I1344" s="245"/>
      <c r="J1344" s="242"/>
      <c r="K1344" s="242"/>
      <c r="L1344" s="246"/>
      <c r="M1344" s="246"/>
      <c r="N1344" s="247"/>
      <c r="O1344" s="247"/>
      <c r="P1344" s="248"/>
      <c r="Q1344" s="248"/>
      <c r="R1344" s="295"/>
      <c r="S1344" s="295"/>
      <c r="T1344" s="295"/>
      <c r="V1344" s="251"/>
      <c r="W1344" s="251"/>
      <c r="X1344" s="252"/>
      <c r="Y1344" s="253"/>
      <c r="Z1344" s="254"/>
      <c r="AA1344" s="254"/>
      <c r="AB1344" s="255"/>
      <c r="AC1344" s="255"/>
      <c r="AD1344" s="241"/>
      <c r="AE1344" s="241"/>
      <c r="AF1344" s="241"/>
      <c r="AG1344" s="241"/>
      <c r="AH1344" s="241"/>
      <c r="AI1344" s="241"/>
      <c r="AJ1344" s="241"/>
      <c r="AK1344" s="241"/>
      <c r="AL1344" s="241"/>
      <c r="AM1344" s="241"/>
      <c r="AN1344" s="241"/>
      <c r="AO1344" s="241"/>
      <c r="AP1344" s="241"/>
      <c r="AQ1344" s="241"/>
      <c r="AR1344" s="241"/>
      <c r="AS1344" s="241"/>
      <c r="AT1344" s="241"/>
      <c r="AU1344" s="241"/>
      <c r="AV1344" s="241"/>
      <c r="AW1344" s="241"/>
      <c r="AX1344" s="241"/>
      <c r="AY1344" s="241"/>
      <c r="AZ1344" s="241"/>
      <c r="BA1344" s="241"/>
      <c r="BB1344" s="241"/>
      <c r="BC1344" s="241"/>
      <c r="BD1344" s="241"/>
      <c r="BE1344" s="241"/>
      <c r="BF1344" s="241"/>
      <c r="BG1344" s="241"/>
      <c r="BH1344" s="241"/>
      <c r="BI1344" s="241"/>
      <c r="BJ1344" s="241"/>
      <c r="BK1344" s="241"/>
      <c r="BL1344" s="241"/>
      <c r="BM1344" s="241"/>
      <c r="BN1344" s="241"/>
      <c r="BO1344" s="241"/>
      <c r="BP1344" s="241"/>
      <c r="BQ1344" s="241"/>
      <c r="BR1344" s="241"/>
      <c r="BS1344" s="241"/>
      <c r="BT1344" s="241"/>
      <c r="BU1344" s="241"/>
      <c r="BV1344" s="241"/>
      <c r="BW1344" s="241"/>
      <c r="BX1344" s="241"/>
      <c r="BY1344" s="241"/>
      <c r="BZ1344" s="241"/>
      <c r="CA1344" s="241"/>
      <c r="CB1344" s="241"/>
      <c r="CC1344" s="241"/>
      <c r="CD1344" s="241"/>
      <c r="CE1344" s="241"/>
      <c r="CF1344" s="241"/>
      <c r="CG1344" s="241"/>
      <c r="CH1344" s="241"/>
      <c r="CI1344" s="241"/>
      <c r="CJ1344" s="241"/>
      <c r="CK1344" s="241"/>
      <c r="CL1344" s="241"/>
      <c r="CM1344" s="241"/>
      <c r="CN1344" s="241"/>
      <c r="CO1344" s="241"/>
      <c r="CP1344" s="241"/>
      <c r="CQ1344" s="241"/>
      <c r="CR1344" s="241"/>
      <c r="CS1344" s="241"/>
      <c r="CT1344" s="241"/>
      <c r="CU1344" s="241"/>
      <c r="CV1344" s="241"/>
      <c r="CW1344" s="241"/>
      <c r="CX1344" s="241"/>
      <c r="CY1344" s="241"/>
      <c r="CZ1344" s="241"/>
      <c r="DA1344" s="241"/>
      <c r="DB1344" s="241"/>
      <c r="DC1344" s="241"/>
      <c r="DD1344" s="241"/>
      <c r="DE1344" s="241"/>
      <c r="DF1344" s="241"/>
      <c r="DG1344" s="241"/>
      <c r="DH1344" s="241"/>
      <c r="DI1344" s="241"/>
      <c r="DJ1344" s="241"/>
      <c r="DK1344" s="241"/>
      <c r="DL1344" s="241"/>
      <c r="DM1344" s="241"/>
      <c r="DN1344" s="241"/>
      <c r="DO1344" s="241"/>
      <c r="DP1344" s="241"/>
      <c r="DQ1344" s="241"/>
      <c r="DR1344" s="241"/>
      <c r="DS1344" s="241"/>
      <c r="DT1344" s="241"/>
      <c r="DU1344" s="241"/>
      <c r="DV1344" s="241"/>
      <c r="DW1344" s="241"/>
      <c r="DX1344" s="241"/>
      <c r="DY1344" s="241"/>
      <c r="DZ1344" s="241"/>
      <c r="EA1344" s="241"/>
      <c r="EB1344" s="241"/>
      <c r="EC1344" s="241"/>
      <c r="ED1344" s="241"/>
      <c r="EE1344" s="241"/>
      <c r="EF1344" s="241"/>
      <c r="EG1344" s="241"/>
      <c r="EH1344" s="241"/>
      <c r="EI1344" s="241"/>
      <c r="EJ1344" s="241"/>
      <c r="EK1344" s="241"/>
      <c r="EL1344" s="241"/>
      <c r="EM1344" s="241"/>
      <c r="EN1344" s="241"/>
      <c r="EO1344" s="241"/>
      <c r="EP1344" s="241"/>
      <c r="EQ1344" s="241"/>
      <c r="ER1344" s="241"/>
      <c r="ES1344" s="241"/>
      <c r="ET1344" s="241"/>
      <c r="EU1344" s="241"/>
      <c r="EV1344" s="241"/>
      <c r="EW1344" s="241"/>
      <c r="EX1344" s="241"/>
      <c r="EY1344" s="241"/>
      <c r="EZ1344" s="241"/>
      <c r="FA1344" s="241"/>
      <c r="FB1344" s="241"/>
      <c r="FC1344" s="241"/>
      <c r="FD1344" s="241"/>
      <c r="FE1344" s="241"/>
      <c r="FF1344" s="241"/>
      <c r="FG1344" s="241"/>
      <c r="FH1344" s="241"/>
      <c r="FI1344" s="241"/>
      <c r="FJ1344" s="241"/>
      <c r="FK1344" s="241"/>
      <c r="FL1344" s="241"/>
      <c r="FM1344" s="241"/>
      <c r="FN1344" s="241"/>
      <c r="FO1344" s="241"/>
      <c r="FP1344" s="241"/>
      <c r="FQ1344" s="241"/>
      <c r="FR1344" s="241"/>
      <c r="FS1344" s="241"/>
      <c r="FT1344" s="241"/>
      <c r="FU1344" s="241"/>
      <c r="FV1344" s="241"/>
      <c r="FW1344" s="241"/>
      <c r="FX1344" s="241"/>
      <c r="FY1344" s="241"/>
      <c r="FZ1344" s="241"/>
      <c r="GA1344" s="241"/>
      <c r="GB1344" s="241"/>
      <c r="GC1344" s="241"/>
      <c r="GD1344" s="241"/>
      <c r="GE1344" s="241"/>
      <c r="GF1344" s="241"/>
      <c r="GG1344" s="241"/>
      <c r="GH1344" s="241"/>
      <c r="GI1344" s="241"/>
      <c r="GJ1344" s="241"/>
      <c r="GK1344" s="241"/>
      <c r="GL1344" s="241"/>
      <c r="GM1344" s="241"/>
      <c r="GN1344" s="241"/>
      <c r="GO1344" s="241"/>
      <c r="GP1344" s="241"/>
      <c r="GQ1344" s="241"/>
      <c r="GR1344" s="241"/>
      <c r="GS1344" s="241"/>
      <c r="GT1344" s="241"/>
      <c r="GU1344" s="241"/>
      <c r="GV1344" s="241"/>
      <c r="GW1344" s="241"/>
      <c r="GX1344" s="241"/>
      <c r="GY1344" s="241"/>
      <c r="GZ1344" s="241"/>
      <c r="HA1344" s="241"/>
      <c r="HB1344" s="241"/>
      <c r="HC1344" s="241"/>
      <c r="HD1344" s="241"/>
      <c r="HE1344" s="241"/>
      <c r="HF1344" s="241"/>
      <c r="HG1344" s="241"/>
      <c r="HH1344" s="241"/>
      <c r="HI1344" s="241"/>
      <c r="HJ1344" s="241"/>
      <c r="HK1344" s="241"/>
      <c r="HL1344" s="241"/>
      <c r="HM1344" s="241"/>
      <c r="HN1344" s="241"/>
      <c r="HO1344" s="241"/>
    </row>
    <row r="1345" spans="1:223" s="250" customFormat="1" ht="27.6" customHeight="1" x14ac:dyDescent="0.35">
      <c r="A1345" s="241"/>
      <c r="B1345" s="242"/>
      <c r="C1345" s="242"/>
      <c r="D1345" s="242"/>
      <c r="E1345" s="243"/>
      <c r="F1345" s="244"/>
      <c r="G1345" s="245"/>
      <c r="H1345" s="245"/>
      <c r="I1345" s="245"/>
      <c r="J1345" s="242"/>
      <c r="K1345" s="242"/>
      <c r="L1345" s="246"/>
      <c r="M1345" s="246"/>
      <c r="N1345" s="247"/>
      <c r="O1345" s="247"/>
      <c r="P1345" s="248"/>
      <c r="Q1345" s="248"/>
      <c r="R1345" s="295"/>
      <c r="S1345" s="295"/>
      <c r="T1345" s="295"/>
      <c r="V1345" s="251"/>
      <c r="W1345" s="251"/>
      <c r="X1345" s="252"/>
      <c r="Y1345" s="253"/>
      <c r="Z1345" s="254"/>
      <c r="AA1345" s="254"/>
      <c r="AB1345" s="255"/>
      <c r="AC1345" s="255"/>
      <c r="AD1345" s="241"/>
      <c r="AE1345" s="241"/>
      <c r="AF1345" s="241"/>
      <c r="AG1345" s="241"/>
      <c r="AH1345" s="241"/>
      <c r="AI1345" s="241"/>
      <c r="AJ1345" s="241"/>
      <c r="AK1345" s="241"/>
      <c r="AL1345" s="241"/>
      <c r="AM1345" s="241"/>
      <c r="AN1345" s="241"/>
      <c r="AO1345" s="241"/>
      <c r="AP1345" s="241"/>
      <c r="AQ1345" s="241"/>
      <c r="AR1345" s="241"/>
      <c r="AS1345" s="241"/>
      <c r="AT1345" s="241"/>
      <c r="AU1345" s="241"/>
      <c r="AV1345" s="241"/>
      <c r="AW1345" s="241"/>
      <c r="AX1345" s="241"/>
      <c r="AY1345" s="241"/>
      <c r="AZ1345" s="241"/>
      <c r="BA1345" s="241"/>
      <c r="BB1345" s="241"/>
      <c r="BC1345" s="241"/>
      <c r="BD1345" s="241"/>
      <c r="BE1345" s="241"/>
      <c r="BF1345" s="241"/>
      <c r="BG1345" s="241"/>
      <c r="BH1345" s="241"/>
      <c r="BI1345" s="241"/>
      <c r="BJ1345" s="241"/>
      <c r="BK1345" s="241"/>
      <c r="BL1345" s="241"/>
      <c r="BM1345" s="241"/>
      <c r="BN1345" s="241"/>
      <c r="BO1345" s="241"/>
      <c r="BP1345" s="241"/>
      <c r="BQ1345" s="241"/>
      <c r="BR1345" s="241"/>
      <c r="BS1345" s="241"/>
      <c r="BT1345" s="241"/>
      <c r="BU1345" s="241"/>
      <c r="BV1345" s="241"/>
      <c r="BW1345" s="241"/>
      <c r="BX1345" s="241"/>
      <c r="BY1345" s="241"/>
      <c r="BZ1345" s="241"/>
      <c r="CA1345" s="241"/>
      <c r="CB1345" s="241"/>
      <c r="CC1345" s="241"/>
      <c r="CD1345" s="241"/>
      <c r="CE1345" s="241"/>
      <c r="CF1345" s="241"/>
      <c r="CG1345" s="241"/>
      <c r="CH1345" s="241"/>
      <c r="CI1345" s="241"/>
      <c r="CJ1345" s="241"/>
      <c r="CK1345" s="241"/>
      <c r="CL1345" s="241"/>
      <c r="CM1345" s="241"/>
      <c r="CN1345" s="241"/>
      <c r="CO1345" s="241"/>
      <c r="CP1345" s="241"/>
      <c r="CQ1345" s="241"/>
      <c r="CR1345" s="241"/>
      <c r="CS1345" s="241"/>
      <c r="CT1345" s="241"/>
      <c r="CU1345" s="241"/>
      <c r="CV1345" s="241"/>
      <c r="CW1345" s="241"/>
      <c r="CX1345" s="241"/>
      <c r="CY1345" s="241"/>
      <c r="CZ1345" s="241"/>
      <c r="DA1345" s="241"/>
      <c r="DB1345" s="241"/>
      <c r="DC1345" s="241"/>
      <c r="DD1345" s="241"/>
      <c r="DE1345" s="241"/>
      <c r="DF1345" s="241"/>
      <c r="DG1345" s="241"/>
      <c r="DH1345" s="241"/>
      <c r="DI1345" s="241"/>
      <c r="DJ1345" s="241"/>
      <c r="DK1345" s="241"/>
      <c r="DL1345" s="241"/>
      <c r="DM1345" s="241"/>
      <c r="DN1345" s="241"/>
      <c r="DO1345" s="241"/>
      <c r="DP1345" s="241"/>
      <c r="DQ1345" s="241"/>
      <c r="DR1345" s="241"/>
      <c r="DS1345" s="241"/>
      <c r="DT1345" s="241"/>
      <c r="DU1345" s="241"/>
      <c r="DV1345" s="241"/>
      <c r="DW1345" s="241"/>
      <c r="DX1345" s="241"/>
      <c r="DY1345" s="241"/>
      <c r="DZ1345" s="241"/>
      <c r="EA1345" s="241"/>
      <c r="EB1345" s="241"/>
      <c r="EC1345" s="241"/>
      <c r="ED1345" s="241"/>
      <c r="EE1345" s="241"/>
      <c r="EF1345" s="241"/>
      <c r="EG1345" s="241"/>
      <c r="EH1345" s="241"/>
      <c r="EI1345" s="241"/>
      <c r="EJ1345" s="241"/>
      <c r="EK1345" s="241"/>
      <c r="EL1345" s="241"/>
      <c r="EM1345" s="241"/>
      <c r="EN1345" s="241"/>
      <c r="EO1345" s="241"/>
      <c r="EP1345" s="241"/>
      <c r="EQ1345" s="241"/>
      <c r="ER1345" s="241"/>
      <c r="ES1345" s="241"/>
      <c r="ET1345" s="241"/>
      <c r="EU1345" s="241"/>
      <c r="EV1345" s="241"/>
      <c r="EW1345" s="241"/>
      <c r="EX1345" s="241"/>
      <c r="EY1345" s="241"/>
      <c r="EZ1345" s="241"/>
      <c r="FA1345" s="241"/>
      <c r="FB1345" s="241"/>
      <c r="FC1345" s="241"/>
      <c r="FD1345" s="241"/>
      <c r="FE1345" s="241"/>
      <c r="FF1345" s="241"/>
      <c r="FG1345" s="241"/>
      <c r="FH1345" s="241"/>
      <c r="FI1345" s="241"/>
      <c r="FJ1345" s="241"/>
      <c r="FK1345" s="241"/>
      <c r="FL1345" s="241"/>
      <c r="FM1345" s="241"/>
      <c r="FN1345" s="241"/>
      <c r="FO1345" s="241"/>
      <c r="FP1345" s="241"/>
      <c r="FQ1345" s="241"/>
      <c r="FR1345" s="241"/>
      <c r="FS1345" s="241"/>
      <c r="FT1345" s="241"/>
      <c r="FU1345" s="241"/>
      <c r="FV1345" s="241"/>
      <c r="FW1345" s="241"/>
      <c r="FX1345" s="241"/>
      <c r="FY1345" s="241"/>
      <c r="FZ1345" s="241"/>
      <c r="GA1345" s="241"/>
      <c r="GB1345" s="241"/>
      <c r="GC1345" s="241"/>
      <c r="GD1345" s="241"/>
      <c r="GE1345" s="241"/>
      <c r="GF1345" s="241"/>
      <c r="GG1345" s="241"/>
      <c r="GH1345" s="241"/>
      <c r="GI1345" s="241"/>
      <c r="GJ1345" s="241"/>
      <c r="GK1345" s="241"/>
      <c r="GL1345" s="241"/>
      <c r="GM1345" s="241"/>
      <c r="GN1345" s="241"/>
      <c r="GO1345" s="241"/>
      <c r="GP1345" s="241"/>
      <c r="GQ1345" s="241"/>
      <c r="GR1345" s="241"/>
      <c r="GS1345" s="241"/>
      <c r="GT1345" s="241"/>
      <c r="GU1345" s="241"/>
      <c r="GV1345" s="241"/>
      <c r="GW1345" s="241"/>
      <c r="GX1345" s="241"/>
      <c r="GY1345" s="241"/>
      <c r="GZ1345" s="241"/>
      <c r="HA1345" s="241"/>
      <c r="HB1345" s="241"/>
      <c r="HC1345" s="241"/>
      <c r="HD1345" s="241"/>
      <c r="HE1345" s="241"/>
      <c r="HF1345" s="241"/>
      <c r="HG1345" s="241"/>
      <c r="HH1345" s="241"/>
      <c r="HI1345" s="241"/>
      <c r="HJ1345" s="241"/>
      <c r="HK1345" s="241"/>
      <c r="HL1345" s="241"/>
      <c r="HM1345" s="241"/>
      <c r="HN1345" s="241"/>
      <c r="HO1345" s="241"/>
    </row>
    <row r="1346" spans="1:223" s="250" customFormat="1" ht="27.6" customHeight="1" x14ac:dyDescent="0.35">
      <c r="A1346" s="241"/>
      <c r="B1346" s="242"/>
      <c r="C1346" s="242"/>
      <c r="D1346" s="242"/>
      <c r="E1346" s="243"/>
      <c r="F1346" s="244"/>
      <c r="G1346" s="245"/>
      <c r="H1346" s="245"/>
      <c r="I1346" s="245"/>
      <c r="J1346" s="242"/>
      <c r="K1346" s="242"/>
      <c r="L1346" s="246"/>
      <c r="M1346" s="246"/>
      <c r="N1346" s="247"/>
      <c r="O1346" s="247"/>
      <c r="P1346" s="248"/>
      <c r="Q1346" s="248"/>
      <c r="R1346" s="295"/>
      <c r="S1346" s="295"/>
      <c r="T1346" s="295"/>
      <c r="V1346" s="251"/>
      <c r="W1346" s="251"/>
      <c r="X1346" s="252"/>
      <c r="Y1346" s="253"/>
      <c r="Z1346" s="254"/>
      <c r="AA1346" s="254"/>
      <c r="AB1346" s="255"/>
      <c r="AC1346" s="255"/>
      <c r="AD1346" s="241"/>
      <c r="AE1346" s="241"/>
      <c r="AF1346" s="241"/>
      <c r="AG1346" s="241"/>
      <c r="AH1346" s="241"/>
      <c r="AI1346" s="241"/>
      <c r="AJ1346" s="241"/>
      <c r="AK1346" s="241"/>
      <c r="AL1346" s="241"/>
      <c r="AM1346" s="241"/>
      <c r="AN1346" s="241"/>
      <c r="AO1346" s="241"/>
      <c r="AP1346" s="241"/>
      <c r="AQ1346" s="241"/>
      <c r="AR1346" s="241"/>
      <c r="AS1346" s="241"/>
      <c r="AT1346" s="241"/>
      <c r="AU1346" s="241"/>
      <c r="AV1346" s="241"/>
      <c r="AW1346" s="241"/>
      <c r="AX1346" s="241"/>
      <c r="AY1346" s="241"/>
      <c r="AZ1346" s="241"/>
      <c r="BA1346" s="241"/>
      <c r="BB1346" s="241"/>
      <c r="BC1346" s="241"/>
      <c r="BD1346" s="241"/>
      <c r="BE1346" s="241"/>
      <c r="BF1346" s="241"/>
      <c r="BG1346" s="241"/>
      <c r="BH1346" s="241"/>
      <c r="BI1346" s="241"/>
      <c r="BJ1346" s="241"/>
      <c r="BK1346" s="241"/>
      <c r="BL1346" s="241"/>
      <c r="BM1346" s="241"/>
      <c r="BN1346" s="241"/>
      <c r="BO1346" s="241"/>
      <c r="BP1346" s="241"/>
      <c r="BQ1346" s="241"/>
      <c r="BR1346" s="241"/>
      <c r="BS1346" s="241"/>
      <c r="BT1346" s="241"/>
      <c r="BU1346" s="241"/>
      <c r="BV1346" s="241"/>
      <c r="BW1346" s="241"/>
      <c r="BX1346" s="241"/>
      <c r="BY1346" s="241"/>
      <c r="BZ1346" s="241"/>
      <c r="CA1346" s="241"/>
      <c r="CB1346" s="241"/>
      <c r="CC1346" s="241"/>
      <c r="CD1346" s="241"/>
      <c r="CE1346" s="241"/>
      <c r="CF1346" s="241"/>
      <c r="CG1346" s="241"/>
      <c r="CH1346" s="241"/>
      <c r="CI1346" s="241"/>
      <c r="CJ1346" s="241"/>
      <c r="CK1346" s="241"/>
      <c r="CL1346" s="241"/>
      <c r="CM1346" s="241"/>
      <c r="CN1346" s="241"/>
      <c r="CO1346" s="241"/>
      <c r="CP1346" s="241"/>
      <c r="CQ1346" s="241"/>
      <c r="CR1346" s="241"/>
      <c r="CS1346" s="241"/>
      <c r="CT1346" s="241"/>
      <c r="CU1346" s="241"/>
      <c r="CV1346" s="241"/>
      <c r="CW1346" s="241"/>
      <c r="CX1346" s="241"/>
      <c r="CY1346" s="241"/>
      <c r="CZ1346" s="241"/>
      <c r="DA1346" s="241"/>
      <c r="DB1346" s="241"/>
      <c r="DC1346" s="241"/>
      <c r="DD1346" s="241"/>
      <c r="DE1346" s="241"/>
      <c r="DF1346" s="241"/>
      <c r="DG1346" s="241"/>
      <c r="DH1346" s="241"/>
      <c r="DI1346" s="241"/>
      <c r="DJ1346" s="241"/>
      <c r="DK1346" s="241"/>
      <c r="DL1346" s="241"/>
      <c r="DM1346" s="241"/>
      <c r="DN1346" s="241"/>
      <c r="DO1346" s="241"/>
      <c r="DP1346" s="241"/>
      <c r="DQ1346" s="241"/>
      <c r="DR1346" s="241"/>
      <c r="DS1346" s="241"/>
      <c r="DT1346" s="241"/>
      <c r="DU1346" s="241"/>
      <c r="DV1346" s="241"/>
      <c r="DW1346" s="241"/>
      <c r="DX1346" s="241"/>
      <c r="DY1346" s="241"/>
      <c r="DZ1346" s="241"/>
      <c r="EA1346" s="241"/>
      <c r="EB1346" s="241"/>
      <c r="EC1346" s="241"/>
      <c r="ED1346" s="241"/>
      <c r="EE1346" s="241"/>
      <c r="EF1346" s="241"/>
      <c r="EG1346" s="241"/>
      <c r="EH1346" s="241"/>
      <c r="EI1346" s="241"/>
      <c r="EJ1346" s="241"/>
      <c r="EK1346" s="241"/>
      <c r="EL1346" s="241"/>
      <c r="EM1346" s="241"/>
      <c r="EN1346" s="241"/>
      <c r="EO1346" s="241"/>
      <c r="EP1346" s="241"/>
      <c r="EQ1346" s="241"/>
      <c r="ER1346" s="241"/>
      <c r="ES1346" s="241"/>
      <c r="ET1346" s="241"/>
      <c r="EU1346" s="241"/>
      <c r="EV1346" s="241"/>
      <c r="EW1346" s="241"/>
      <c r="EX1346" s="241"/>
      <c r="EY1346" s="241"/>
      <c r="EZ1346" s="241"/>
      <c r="FA1346" s="241"/>
      <c r="FB1346" s="241"/>
      <c r="FC1346" s="241"/>
      <c r="FD1346" s="241"/>
      <c r="FE1346" s="241"/>
      <c r="FF1346" s="241"/>
      <c r="FG1346" s="241"/>
      <c r="FH1346" s="241"/>
      <c r="FI1346" s="241"/>
      <c r="FJ1346" s="241"/>
      <c r="FK1346" s="241"/>
      <c r="FL1346" s="241"/>
      <c r="FM1346" s="241"/>
      <c r="FN1346" s="241"/>
      <c r="FO1346" s="241"/>
      <c r="FP1346" s="241"/>
      <c r="FQ1346" s="241"/>
      <c r="FR1346" s="241"/>
      <c r="FS1346" s="241"/>
      <c r="FT1346" s="241"/>
      <c r="FU1346" s="241"/>
      <c r="FV1346" s="241"/>
      <c r="FW1346" s="241"/>
      <c r="FX1346" s="241"/>
      <c r="FY1346" s="241"/>
      <c r="FZ1346" s="241"/>
      <c r="GA1346" s="241"/>
      <c r="GB1346" s="241"/>
      <c r="GC1346" s="241"/>
      <c r="GD1346" s="241"/>
      <c r="GE1346" s="241"/>
      <c r="GF1346" s="241"/>
      <c r="GG1346" s="241"/>
      <c r="GH1346" s="241"/>
      <c r="GI1346" s="241"/>
      <c r="GJ1346" s="241"/>
      <c r="GK1346" s="241"/>
      <c r="GL1346" s="241"/>
      <c r="GM1346" s="241"/>
      <c r="GN1346" s="241"/>
      <c r="GO1346" s="241"/>
      <c r="GP1346" s="241"/>
      <c r="GQ1346" s="241"/>
      <c r="GR1346" s="241"/>
      <c r="GS1346" s="241"/>
      <c r="GT1346" s="241"/>
      <c r="GU1346" s="241"/>
      <c r="GV1346" s="241"/>
      <c r="GW1346" s="241"/>
      <c r="GX1346" s="241"/>
      <c r="GY1346" s="241"/>
      <c r="GZ1346" s="241"/>
      <c r="HA1346" s="241"/>
      <c r="HB1346" s="241"/>
      <c r="HC1346" s="241"/>
      <c r="HD1346" s="241"/>
      <c r="HE1346" s="241"/>
      <c r="HF1346" s="241"/>
      <c r="HG1346" s="241"/>
      <c r="HH1346" s="241"/>
      <c r="HI1346" s="241"/>
      <c r="HJ1346" s="241"/>
      <c r="HK1346" s="241"/>
      <c r="HL1346" s="241"/>
      <c r="HM1346" s="241"/>
      <c r="HN1346" s="241"/>
      <c r="HO1346" s="241"/>
    </row>
    <row r="1347" spans="1:223" s="250" customFormat="1" ht="27.6" customHeight="1" x14ac:dyDescent="0.35">
      <c r="A1347" s="241"/>
      <c r="B1347" s="242"/>
      <c r="C1347" s="242"/>
      <c r="D1347" s="242"/>
      <c r="E1347" s="243"/>
      <c r="F1347" s="244"/>
      <c r="G1347" s="245"/>
      <c r="H1347" s="245"/>
      <c r="I1347" s="245"/>
      <c r="J1347" s="242"/>
      <c r="K1347" s="242"/>
      <c r="L1347" s="246"/>
      <c r="M1347" s="246"/>
      <c r="N1347" s="247"/>
      <c r="O1347" s="247"/>
      <c r="P1347" s="248"/>
      <c r="Q1347" s="248"/>
      <c r="R1347" s="295"/>
      <c r="S1347" s="295"/>
      <c r="T1347" s="295"/>
      <c r="V1347" s="251"/>
      <c r="W1347" s="251"/>
      <c r="X1347" s="252"/>
      <c r="Y1347" s="253"/>
      <c r="Z1347" s="254"/>
      <c r="AA1347" s="254"/>
      <c r="AB1347" s="255"/>
      <c r="AC1347" s="255"/>
      <c r="AD1347" s="241"/>
      <c r="AE1347" s="241"/>
      <c r="AF1347" s="241"/>
      <c r="AG1347" s="241"/>
      <c r="AH1347" s="241"/>
      <c r="AI1347" s="241"/>
      <c r="AJ1347" s="241"/>
      <c r="AK1347" s="241"/>
      <c r="AL1347" s="241"/>
      <c r="AM1347" s="241"/>
      <c r="AN1347" s="241"/>
      <c r="AO1347" s="241"/>
      <c r="AP1347" s="241"/>
      <c r="AQ1347" s="241"/>
      <c r="AR1347" s="241"/>
      <c r="AS1347" s="241"/>
      <c r="AT1347" s="241"/>
      <c r="AU1347" s="241"/>
      <c r="AV1347" s="241"/>
      <c r="AW1347" s="241"/>
      <c r="AX1347" s="241"/>
      <c r="AY1347" s="241"/>
      <c r="AZ1347" s="241"/>
      <c r="BA1347" s="241"/>
      <c r="BB1347" s="241"/>
      <c r="BC1347" s="241"/>
      <c r="BD1347" s="241"/>
      <c r="BE1347" s="241"/>
      <c r="BF1347" s="241"/>
      <c r="BG1347" s="241"/>
      <c r="BH1347" s="241"/>
      <c r="BI1347" s="241"/>
      <c r="BJ1347" s="241"/>
      <c r="BK1347" s="241"/>
      <c r="BL1347" s="241"/>
      <c r="BM1347" s="241"/>
      <c r="BN1347" s="241"/>
      <c r="BO1347" s="241"/>
      <c r="BP1347" s="241"/>
      <c r="BQ1347" s="241"/>
      <c r="BR1347" s="241"/>
      <c r="BS1347" s="241"/>
      <c r="BT1347" s="241"/>
      <c r="BU1347" s="241"/>
      <c r="BV1347" s="241"/>
      <c r="BW1347" s="241"/>
      <c r="BX1347" s="241"/>
      <c r="BY1347" s="241"/>
      <c r="BZ1347" s="241"/>
      <c r="CA1347" s="241"/>
      <c r="CB1347" s="241"/>
      <c r="CC1347" s="241"/>
      <c r="CD1347" s="241"/>
      <c r="CE1347" s="241"/>
      <c r="CF1347" s="241"/>
      <c r="CG1347" s="241"/>
      <c r="CH1347" s="241"/>
      <c r="CI1347" s="241"/>
      <c r="CJ1347" s="241"/>
      <c r="CK1347" s="241"/>
      <c r="CL1347" s="241"/>
      <c r="CM1347" s="241"/>
      <c r="CN1347" s="241"/>
      <c r="CO1347" s="241"/>
      <c r="CP1347" s="241"/>
      <c r="CQ1347" s="241"/>
      <c r="CR1347" s="241"/>
      <c r="CS1347" s="241"/>
      <c r="CT1347" s="241"/>
      <c r="CU1347" s="241"/>
      <c r="CV1347" s="241"/>
      <c r="CW1347" s="241"/>
      <c r="CX1347" s="241"/>
      <c r="CY1347" s="241"/>
      <c r="CZ1347" s="241"/>
      <c r="DA1347" s="241"/>
      <c r="DB1347" s="241"/>
      <c r="DC1347" s="241"/>
      <c r="DD1347" s="241"/>
      <c r="DE1347" s="241"/>
      <c r="DF1347" s="241"/>
      <c r="DG1347" s="241"/>
      <c r="DH1347" s="241"/>
      <c r="DI1347" s="241"/>
      <c r="DJ1347" s="241"/>
      <c r="DK1347" s="241"/>
      <c r="DL1347" s="241"/>
      <c r="DM1347" s="241"/>
      <c r="DN1347" s="241"/>
      <c r="DO1347" s="241"/>
      <c r="DP1347" s="241"/>
      <c r="DQ1347" s="241"/>
      <c r="DR1347" s="241"/>
      <c r="DS1347" s="241"/>
      <c r="DT1347" s="241"/>
      <c r="DU1347" s="241"/>
      <c r="DV1347" s="241"/>
      <c r="DW1347" s="241"/>
      <c r="DX1347" s="241"/>
      <c r="DY1347" s="241"/>
      <c r="DZ1347" s="241"/>
      <c r="EA1347" s="241"/>
      <c r="EB1347" s="241"/>
      <c r="EC1347" s="241"/>
      <c r="ED1347" s="241"/>
      <c r="EE1347" s="241"/>
      <c r="EF1347" s="241"/>
      <c r="EG1347" s="241"/>
      <c r="EH1347" s="241"/>
      <c r="EI1347" s="241"/>
      <c r="EJ1347" s="241"/>
      <c r="EK1347" s="241"/>
      <c r="EL1347" s="241"/>
      <c r="EM1347" s="241"/>
      <c r="EN1347" s="241"/>
      <c r="EO1347" s="241"/>
      <c r="EP1347" s="241"/>
      <c r="EQ1347" s="241"/>
      <c r="ER1347" s="241"/>
      <c r="ES1347" s="241"/>
      <c r="ET1347" s="241"/>
      <c r="EU1347" s="241"/>
      <c r="EV1347" s="241"/>
      <c r="EW1347" s="241"/>
      <c r="EX1347" s="241"/>
      <c r="EY1347" s="241"/>
      <c r="EZ1347" s="241"/>
      <c r="FA1347" s="241"/>
      <c r="FB1347" s="241"/>
      <c r="FC1347" s="241"/>
      <c r="FD1347" s="241"/>
      <c r="FE1347" s="241"/>
      <c r="FF1347" s="241"/>
      <c r="FG1347" s="241"/>
      <c r="FH1347" s="241"/>
      <c r="FI1347" s="241"/>
      <c r="FJ1347" s="241"/>
      <c r="FK1347" s="241"/>
      <c r="FL1347" s="241"/>
      <c r="FM1347" s="241"/>
      <c r="FN1347" s="241"/>
      <c r="FO1347" s="241"/>
      <c r="FP1347" s="241"/>
      <c r="FQ1347" s="241"/>
      <c r="FR1347" s="241"/>
      <c r="FS1347" s="241"/>
      <c r="FT1347" s="241"/>
      <c r="FU1347" s="241"/>
      <c r="FV1347" s="241"/>
      <c r="FW1347" s="241"/>
      <c r="FX1347" s="241"/>
      <c r="FY1347" s="241"/>
      <c r="FZ1347" s="241"/>
      <c r="GA1347" s="241"/>
      <c r="GB1347" s="241"/>
      <c r="GC1347" s="241"/>
      <c r="GD1347" s="241"/>
      <c r="GE1347" s="241"/>
      <c r="GF1347" s="241"/>
      <c r="GG1347" s="241"/>
      <c r="GH1347" s="241"/>
      <c r="GI1347" s="241"/>
      <c r="GJ1347" s="241"/>
      <c r="GK1347" s="241"/>
      <c r="GL1347" s="241"/>
      <c r="GM1347" s="241"/>
      <c r="GN1347" s="241"/>
      <c r="GO1347" s="241"/>
      <c r="GP1347" s="241"/>
      <c r="GQ1347" s="241"/>
      <c r="GR1347" s="241"/>
      <c r="GS1347" s="241"/>
      <c r="GT1347" s="241"/>
      <c r="GU1347" s="241"/>
      <c r="GV1347" s="241"/>
      <c r="GW1347" s="241"/>
      <c r="GX1347" s="241"/>
      <c r="GY1347" s="241"/>
      <c r="GZ1347" s="241"/>
      <c r="HA1347" s="241"/>
      <c r="HB1347" s="241"/>
      <c r="HC1347" s="241"/>
      <c r="HD1347" s="241"/>
      <c r="HE1347" s="241"/>
      <c r="HF1347" s="241"/>
      <c r="HG1347" s="241"/>
      <c r="HH1347" s="241"/>
      <c r="HI1347" s="241"/>
      <c r="HJ1347" s="241"/>
      <c r="HK1347" s="241"/>
      <c r="HL1347" s="241"/>
      <c r="HM1347" s="241"/>
      <c r="HN1347" s="241"/>
      <c r="HO1347" s="241"/>
    </row>
    <row r="1348" spans="1:223" s="250" customFormat="1" ht="27.6" customHeight="1" x14ac:dyDescent="0.35">
      <c r="A1348" s="241"/>
      <c r="B1348" s="242"/>
      <c r="C1348" s="242"/>
      <c r="D1348" s="242"/>
      <c r="E1348" s="243"/>
      <c r="F1348" s="244"/>
      <c r="G1348" s="245"/>
      <c r="H1348" s="245"/>
      <c r="I1348" s="245"/>
      <c r="J1348" s="242"/>
      <c r="K1348" s="242"/>
      <c r="L1348" s="246"/>
      <c r="M1348" s="246"/>
      <c r="N1348" s="247"/>
      <c r="O1348" s="247"/>
      <c r="P1348" s="248"/>
      <c r="Q1348" s="248"/>
      <c r="R1348" s="295"/>
      <c r="S1348" s="295"/>
      <c r="T1348" s="295"/>
      <c r="V1348" s="251"/>
      <c r="W1348" s="251"/>
      <c r="X1348" s="252"/>
      <c r="Y1348" s="253"/>
      <c r="Z1348" s="254"/>
      <c r="AA1348" s="254"/>
      <c r="AB1348" s="255"/>
      <c r="AC1348" s="255"/>
      <c r="AD1348" s="241"/>
      <c r="AE1348" s="241"/>
      <c r="AF1348" s="241"/>
      <c r="AG1348" s="241"/>
      <c r="AH1348" s="241"/>
      <c r="AI1348" s="241"/>
      <c r="AJ1348" s="241"/>
      <c r="AK1348" s="241"/>
      <c r="AL1348" s="241"/>
      <c r="AM1348" s="241"/>
      <c r="AN1348" s="241"/>
      <c r="AO1348" s="241"/>
      <c r="AP1348" s="241"/>
      <c r="AQ1348" s="241"/>
      <c r="AR1348" s="241"/>
      <c r="AS1348" s="241"/>
      <c r="AT1348" s="241"/>
      <c r="AU1348" s="241"/>
      <c r="AV1348" s="241"/>
      <c r="AW1348" s="241"/>
      <c r="AX1348" s="241"/>
      <c r="AY1348" s="241"/>
      <c r="AZ1348" s="241"/>
      <c r="BA1348" s="241"/>
      <c r="BB1348" s="241"/>
      <c r="BC1348" s="241"/>
      <c r="BD1348" s="241"/>
      <c r="BE1348" s="241"/>
      <c r="BF1348" s="241"/>
      <c r="BG1348" s="241"/>
      <c r="BH1348" s="241"/>
      <c r="BI1348" s="241"/>
      <c r="BJ1348" s="241"/>
      <c r="BK1348" s="241"/>
      <c r="BL1348" s="241"/>
      <c r="BM1348" s="241"/>
      <c r="BN1348" s="241"/>
      <c r="BO1348" s="241"/>
      <c r="BP1348" s="241"/>
      <c r="BQ1348" s="241"/>
      <c r="BR1348" s="241"/>
      <c r="BS1348" s="241"/>
      <c r="BT1348" s="241"/>
      <c r="BU1348" s="241"/>
      <c r="BV1348" s="241"/>
      <c r="BW1348" s="241"/>
      <c r="BX1348" s="241"/>
      <c r="BY1348" s="241"/>
      <c r="BZ1348" s="241"/>
      <c r="CA1348" s="241"/>
      <c r="CB1348" s="241"/>
      <c r="CC1348" s="241"/>
      <c r="CD1348" s="241"/>
      <c r="CE1348" s="241"/>
      <c r="CF1348" s="241"/>
      <c r="CG1348" s="241"/>
      <c r="CH1348" s="241"/>
      <c r="CI1348" s="241"/>
      <c r="CJ1348" s="241"/>
      <c r="CK1348" s="241"/>
      <c r="CL1348" s="241"/>
      <c r="CM1348" s="241"/>
      <c r="CN1348" s="241"/>
      <c r="CO1348" s="241"/>
      <c r="CP1348" s="241"/>
      <c r="CQ1348" s="241"/>
      <c r="CR1348" s="241"/>
      <c r="CS1348" s="241"/>
      <c r="CT1348" s="241"/>
      <c r="CU1348" s="241"/>
      <c r="CV1348" s="241"/>
      <c r="CW1348" s="241"/>
      <c r="CX1348" s="241"/>
      <c r="CY1348" s="241"/>
      <c r="CZ1348" s="241"/>
      <c r="DA1348" s="241"/>
      <c r="DB1348" s="241"/>
      <c r="DC1348" s="241"/>
      <c r="DD1348" s="241"/>
      <c r="DE1348" s="241"/>
      <c r="DF1348" s="241"/>
      <c r="DG1348" s="241"/>
      <c r="DH1348" s="241"/>
      <c r="DI1348" s="241"/>
      <c r="DJ1348" s="241"/>
      <c r="DK1348" s="241"/>
      <c r="DL1348" s="241"/>
      <c r="DM1348" s="241"/>
      <c r="DN1348" s="241"/>
      <c r="DO1348" s="241"/>
      <c r="DP1348" s="241"/>
      <c r="DQ1348" s="241"/>
      <c r="DR1348" s="241"/>
      <c r="DS1348" s="241"/>
      <c r="DT1348" s="241"/>
      <c r="DU1348" s="241"/>
      <c r="DV1348" s="241"/>
      <c r="DW1348" s="241"/>
      <c r="DX1348" s="241"/>
      <c r="DY1348" s="241"/>
      <c r="DZ1348" s="241"/>
      <c r="EA1348" s="241"/>
      <c r="EB1348" s="241"/>
      <c r="EC1348" s="241"/>
      <c r="ED1348" s="241"/>
      <c r="EE1348" s="241"/>
      <c r="EF1348" s="241"/>
      <c r="EG1348" s="241"/>
      <c r="EH1348" s="241"/>
      <c r="EI1348" s="241"/>
      <c r="EJ1348" s="241"/>
      <c r="EK1348" s="241"/>
      <c r="EL1348" s="241"/>
      <c r="EM1348" s="241"/>
      <c r="EN1348" s="241"/>
      <c r="EO1348" s="241"/>
      <c r="EP1348" s="241"/>
      <c r="EQ1348" s="241"/>
      <c r="ER1348" s="241"/>
      <c r="ES1348" s="241"/>
      <c r="ET1348" s="241"/>
      <c r="EU1348" s="241"/>
      <c r="EV1348" s="241"/>
      <c r="EW1348" s="241"/>
      <c r="EX1348" s="241"/>
      <c r="EY1348" s="241"/>
      <c r="EZ1348" s="241"/>
      <c r="FA1348" s="241"/>
      <c r="FB1348" s="241"/>
      <c r="FC1348" s="241"/>
      <c r="FD1348" s="241"/>
      <c r="FE1348" s="241"/>
      <c r="FF1348" s="241"/>
      <c r="FG1348" s="241"/>
      <c r="FH1348" s="241"/>
      <c r="FI1348" s="241"/>
      <c r="FJ1348" s="241"/>
      <c r="FK1348" s="241"/>
      <c r="FL1348" s="241"/>
      <c r="FM1348" s="241"/>
      <c r="FN1348" s="241"/>
      <c r="FO1348" s="241"/>
      <c r="FP1348" s="241"/>
      <c r="FQ1348" s="241"/>
      <c r="FR1348" s="241"/>
      <c r="FS1348" s="241"/>
      <c r="FT1348" s="241"/>
      <c r="FU1348" s="241"/>
      <c r="FV1348" s="241"/>
      <c r="FW1348" s="241"/>
      <c r="FX1348" s="241"/>
      <c r="FY1348" s="241"/>
      <c r="FZ1348" s="241"/>
      <c r="GA1348" s="241"/>
      <c r="GB1348" s="241"/>
      <c r="GC1348" s="241"/>
      <c r="GD1348" s="241"/>
      <c r="GE1348" s="241"/>
      <c r="GF1348" s="241"/>
      <c r="GG1348" s="241"/>
      <c r="GH1348" s="241"/>
      <c r="GI1348" s="241"/>
      <c r="GJ1348" s="241"/>
      <c r="GK1348" s="241"/>
      <c r="GL1348" s="241"/>
      <c r="GM1348" s="241"/>
      <c r="GN1348" s="241"/>
      <c r="GO1348" s="241"/>
      <c r="GP1348" s="241"/>
      <c r="GQ1348" s="241"/>
      <c r="GR1348" s="241"/>
      <c r="GS1348" s="241"/>
      <c r="GT1348" s="241"/>
      <c r="GU1348" s="241"/>
      <c r="GV1348" s="241"/>
      <c r="GW1348" s="241"/>
      <c r="GX1348" s="241"/>
      <c r="GY1348" s="241"/>
      <c r="GZ1348" s="241"/>
      <c r="HA1348" s="241"/>
      <c r="HB1348" s="241"/>
      <c r="HC1348" s="241"/>
      <c r="HD1348" s="241"/>
      <c r="HE1348" s="241"/>
      <c r="HF1348" s="241"/>
      <c r="HG1348" s="241"/>
      <c r="HH1348" s="241"/>
      <c r="HI1348" s="241"/>
      <c r="HJ1348" s="241"/>
      <c r="HK1348" s="241"/>
      <c r="HL1348" s="241"/>
      <c r="HM1348" s="241"/>
      <c r="HN1348" s="241"/>
      <c r="HO1348" s="241"/>
    </row>
    <row r="1349" spans="1:223" s="250" customFormat="1" ht="27.6" customHeight="1" x14ac:dyDescent="0.35">
      <c r="A1349" s="241"/>
      <c r="B1349" s="242"/>
      <c r="C1349" s="242"/>
      <c r="D1349" s="242"/>
      <c r="E1349" s="243"/>
      <c r="F1349" s="244"/>
      <c r="G1349" s="245"/>
      <c r="H1349" s="245"/>
      <c r="I1349" s="245"/>
      <c r="J1349" s="242"/>
      <c r="K1349" s="242"/>
      <c r="L1349" s="246"/>
      <c r="M1349" s="246"/>
      <c r="N1349" s="247"/>
      <c r="O1349" s="247"/>
      <c r="P1349" s="248"/>
      <c r="Q1349" s="248"/>
      <c r="R1349" s="295"/>
      <c r="S1349" s="295"/>
      <c r="T1349" s="295"/>
      <c r="V1349" s="251"/>
      <c r="W1349" s="251"/>
      <c r="X1349" s="252"/>
      <c r="Y1349" s="253"/>
      <c r="Z1349" s="254"/>
      <c r="AA1349" s="254"/>
      <c r="AB1349" s="255"/>
      <c r="AC1349" s="255"/>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c r="AX1349" s="241"/>
      <c r="AY1349" s="241"/>
      <c r="AZ1349" s="241"/>
      <c r="BA1349" s="241"/>
      <c r="BB1349" s="241"/>
      <c r="BC1349" s="241"/>
      <c r="BD1349" s="241"/>
      <c r="BE1349" s="241"/>
      <c r="BF1349" s="241"/>
      <c r="BG1349" s="241"/>
      <c r="BH1349" s="241"/>
      <c r="BI1349" s="241"/>
      <c r="BJ1349" s="241"/>
      <c r="BK1349" s="241"/>
      <c r="BL1349" s="241"/>
      <c r="BM1349" s="241"/>
      <c r="BN1349" s="241"/>
      <c r="BO1349" s="241"/>
      <c r="BP1349" s="241"/>
      <c r="BQ1349" s="241"/>
      <c r="BR1349" s="241"/>
      <c r="BS1349" s="241"/>
      <c r="BT1349" s="241"/>
      <c r="BU1349" s="241"/>
      <c r="BV1349" s="241"/>
      <c r="BW1349" s="241"/>
      <c r="BX1349" s="241"/>
      <c r="BY1349" s="241"/>
      <c r="BZ1349" s="241"/>
      <c r="CA1349" s="241"/>
      <c r="CB1349" s="241"/>
      <c r="CC1349" s="241"/>
      <c r="CD1349" s="241"/>
      <c r="CE1349" s="241"/>
      <c r="CF1349" s="241"/>
      <c r="CG1349" s="241"/>
      <c r="CH1349" s="241"/>
      <c r="CI1349" s="241"/>
      <c r="CJ1349" s="241"/>
      <c r="CK1349" s="241"/>
      <c r="CL1349" s="241"/>
      <c r="CM1349" s="241"/>
      <c r="CN1349" s="241"/>
      <c r="CO1349" s="241"/>
      <c r="CP1349" s="241"/>
      <c r="CQ1349" s="241"/>
      <c r="CR1349" s="241"/>
      <c r="CS1349" s="241"/>
      <c r="CT1349" s="241"/>
      <c r="CU1349" s="241"/>
      <c r="CV1349" s="241"/>
      <c r="CW1349" s="241"/>
      <c r="CX1349" s="241"/>
      <c r="CY1349" s="241"/>
      <c r="CZ1349" s="241"/>
      <c r="DA1349" s="241"/>
      <c r="DB1349" s="241"/>
      <c r="DC1349" s="241"/>
      <c r="DD1349" s="241"/>
      <c r="DE1349" s="241"/>
      <c r="DF1349" s="241"/>
      <c r="DG1349" s="241"/>
      <c r="DH1349" s="241"/>
      <c r="DI1349" s="241"/>
      <c r="DJ1349" s="241"/>
      <c r="DK1349" s="241"/>
      <c r="DL1349" s="241"/>
      <c r="DM1349" s="241"/>
      <c r="DN1349" s="241"/>
      <c r="DO1349" s="241"/>
      <c r="DP1349" s="241"/>
      <c r="DQ1349" s="241"/>
      <c r="DR1349" s="241"/>
      <c r="DS1349" s="241"/>
      <c r="DT1349" s="241"/>
      <c r="DU1349" s="241"/>
      <c r="DV1349" s="241"/>
      <c r="DW1349" s="241"/>
      <c r="DX1349" s="241"/>
      <c r="DY1349" s="241"/>
      <c r="DZ1349" s="241"/>
      <c r="EA1349" s="241"/>
      <c r="EB1349" s="241"/>
      <c r="EC1349" s="241"/>
      <c r="ED1349" s="241"/>
      <c r="EE1349" s="241"/>
      <c r="EF1349" s="241"/>
      <c r="EG1349" s="241"/>
      <c r="EH1349" s="241"/>
      <c r="EI1349" s="241"/>
      <c r="EJ1349" s="241"/>
      <c r="EK1349" s="241"/>
      <c r="EL1349" s="241"/>
      <c r="EM1349" s="241"/>
      <c r="EN1349" s="241"/>
      <c r="EO1349" s="241"/>
      <c r="EP1349" s="241"/>
      <c r="EQ1349" s="241"/>
      <c r="ER1349" s="241"/>
      <c r="ES1349" s="241"/>
      <c r="ET1349" s="241"/>
      <c r="EU1349" s="241"/>
      <c r="EV1349" s="241"/>
      <c r="EW1349" s="241"/>
      <c r="EX1349" s="241"/>
      <c r="EY1349" s="241"/>
      <c r="EZ1349" s="241"/>
      <c r="FA1349" s="241"/>
      <c r="FB1349" s="241"/>
      <c r="FC1349" s="241"/>
      <c r="FD1349" s="241"/>
      <c r="FE1349" s="241"/>
      <c r="FF1349" s="241"/>
      <c r="FG1349" s="241"/>
      <c r="FH1349" s="241"/>
      <c r="FI1349" s="241"/>
      <c r="FJ1349" s="241"/>
      <c r="FK1349" s="241"/>
      <c r="FL1349" s="241"/>
      <c r="FM1349" s="241"/>
      <c r="FN1349" s="241"/>
      <c r="FO1349" s="241"/>
      <c r="FP1349" s="241"/>
      <c r="FQ1349" s="241"/>
      <c r="FR1349" s="241"/>
      <c r="FS1349" s="241"/>
      <c r="FT1349" s="241"/>
      <c r="FU1349" s="241"/>
      <c r="FV1349" s="241"/>
      <c r="FW1349" s="241"/>
      <c r="FX1349" s="241"/>
      <c r="FY1349" s="241"/>
      <c r="FZ1349" s="241"/>
      <c r="GA1349" s="241"/>
      <c r="GB1349" s="241"/>
      <c r="GC1349" s="241"/>
      <c r="GD1349" s="241"/>
      <c r="GE1349" s="241"/>
      <c r="GF1349" s="241"/>
      <c r="GG1349" s="241"/>
      <c r="GH1349" s="241"/>
      <c r="GI1349" s="241"/>
      <c r="GJ1349" s="241"/>
      <c r="GK1349" s="241"/>
      <c r="GL1349" s="241"/>
      <c r="GM1349" s="241"/>
      <c r="GN1349" s="241"/>
      <c r="GO1349" s="241"/>
      <c r="GP1349" s="241"/>
      <c r="GQ1349" s="241"/>
      <c r="GR1349" s="241"/>
      <c r="GS1349" s="241"/>
      <c r="GT1349" s="241"/>
      <c r="GU1349" s="241"/>
      <c r="GV1349" s="241"/>
      <c r="GW1349" s="241"/>
      <c r="GX1349" s="241"/>
      <c r="GY1349" s="241"/>
      <c r="GZ1349" s="241"/>
      <c r="HA1349" s="241"/>
      <c r="HB1349" s="241"/>
      <c r="HC1349" s="241"/>
      <c r="HD1349" s="241"/>
      <c r="HE1349" s="241"/>
      <c r="HF1349" s="241"/>
      <c r="HG1349" s="241"/>
      <c r="HH1349" s="241"/>
      <c r="HI1349" s="241"/>
      <c r="HJ1349" s="241"/>
      <c r="HK1349" s="241"/>
      <c r="HL1349" s="241"/>
      <c r="HM1349" s="241"/>
      <c r="HN1349" s="241"/>
      <c r="HO1349" s="241"/>
    </row>
    <row r="1350" spans="1:223" s="250" customFormat="1" ht="27.6" customHeight="1" x14ac:dyDescent="0.35">
      <c r="A1350" s="241"/>
      <c r="B1350" s="242"/>
      <c r="C1350" s="242"/>
      <c r="D1350" s="242"/>
      <c r="E1350" s="243"/>
      <c r="F1350" s="244"/>
      <c r="G1350" s="245"/>
      <c r="H1350" s="245"/>
      <c r="I1350" s="245"/>
      <c r="J1350" s="242"/>
      <c r="K1350" s="242"/>
      <c r="L1350" s="246"/>
      <c r="M1350" s="246"/>
      <c r="N1350" s="247"/>
      <c r="O1350" s="247"/>
      <c r="P1350" s="248"/>
      <c r="Q1350" s="248"/>
      <c r="R1350" s="295"/>
      <c r="S1350" s="295"/>
      <c r="T1350" s="295"/>
      <c r="V1350" s="251"/>
      <c r="W1350" s="251"/>
      <c r="X1350" s="252"/>
      <c r="Y1350" s="253"/>
      <c r="Z1350" s="254"/>
      <c r="AA1350" s="254"/>
      <c r="AB1350" s="255"/>
      <c r="AC1350" s="255"/>
      <c r="AD1350" s="241"/>
      <c r="AE1350" s="241"/>
      <c r="AF1350" s="241"/>
      <c r="AG1350" s="241"/>
      <c r="AH1350" s="241"/>
      <c r="AI1350" s="241"/>
      <c r="AJ1350" s="241"/>
      <c r="AK1350" s="241"/>
      <c r="AL1350" s="241"/>
      <c r="AM1350" s="241"/>
      <c r="AN1350" s="241"/>
      <c r="AO1350" s="241"/>
      <c r="AP1350" s="241"/>
      <c r="AQ1350" s="241"/>
      <c r="AR1350" s="241"/>
      <c r="AS1350" s="241"/>
      <c r="AT1350" s="241"/>
      <c r="AU1350" s="241"/>
      <c r="AV1350" s="241"/>
      <c r="AW1350" s="241"/>
      <c r="AX1350" s="241"/>
      <c r="AY1350" s="241"/>
      <c r="AZ1350" s="241"/>
      <c r="BA1350" s="241"/>
      <c r="BB1350" s="241"/>
      <c r="BC1350" s="241"/>
      <c r="BD1350" s="241"/>
      <c r="BE1350" s="241"/>
      <c r="BF1350" s="241"/>
      <c r="BG1350" s="241"/>
      <c r="BH1350" s="241"/>
      <c r="BI1350" s="241"/>
      <c r="BJ1350" s="241"/>
      <c r="BK1350" s="241"/>
      <c r="BL1350" s="241"/>
      <c r="BM1350" s="241"/>
      <c r="BN1350" s="241"/>
      <c r="BO1350" s="241"/>
      <c r="BP1350" s="241"/>
      <c r="BQ1350" s="241"/>
      <c r="BR1350" s="241"/>
      <c r="BS1350" s="241"/>
      <c r="BT1350" s="241"/>
      <c r="BU1350" s="241"/>
      <c r="BV1350" s="241"/>
      <c r="BW1350" s="241"/>
      <c r="BX1350" s="241"/>
      <c r="BY1350" s="241"/>
      <c r="BZ1350" s="241"/>
      <c r="CA1350" s="241"/>
      <c r="CB1350" s="241"/>
      <c r="CC1350" s="241"/>
      <c r="CD1350" s="241"/>
      <c r="CE1350" s="241"/>
      <c r="CF1350" s="241"/>
      <c r="CG1350" s="241"/>
      <c r="CH1350" s="241"/>
      <c r="CI1350" s="241"/>
      <c r="CJ1350" s="241"/>
      <c r="CK1350" s="241"/>
      <c r="CL1350" s="241"/>
      <c r="CM1350" s="241"/>
      <c r="CN1350" s="241"/>
      <c r="CO1350" s="241"/>
      <c r="CP1350" s="241"/>
      <c r="CQ1350" s="241"/>
      <c r="CR1350" s="241"/>
      <c r="CS1350" s="241"/>
      <c r="CT1350" s="241"/>
      <c r="CU1350" s="241"/>
      <c r="CV1350" s="241"/>
      <c r="CW1350" s="241"/>
      <c r="CX1350" s="241"/>
      <c r="CY1350" s="241"/>
      <c r="CZ1350" s="241"/>
      <c r="DA1350" s="241"/>
      <c r="DB1350" s="241"/>
      <c r="DC1350" s="241"/>
      <c r="DD1350" s="241"/>
      <c r="DE1350" s="241"/>
      <c r="DF1350" s="241"/>
      <c r="DG1350" s="241"/>
      <c r="DH1350" s="241"/>
      <c r="DI1350" s="241"/>
      <c r="DJ1350" s="241"/>
      <c r="DK1350" s="241"/>
      <c r="DL1350" s="241"/>
      <c r="DM1350" s="241"/>
      <c r="DN1350" s="241"/>
      <c r="DO1350" s="241"/>
      <c r="DP1350" s="241"/>
      <c r="DQ1350" s="241"/>
      <c r="DR1350" s="241"/>
      <c r="DS1350" s="241"/>
      <c r="DT1350" s="241"/>
      <c r="DU1350" s="241"/>
      <c r="DV1350" s="241"/>
      <c r="DW1350" s="241"/>
      <c r="DX1350" s="241"/>
      <c r="DY1350" s="241"/>
      <c r="DZ1350" s="241"/>
      <c r="EA1350" s="241"/>
      <c r="EB1350" s="241"/>
      <c r="EC1350" s="241"/>
      <c r="ED1350" s="241"/>
      <c r="EE1350" s="241"/>
      <c r="EF1350" s="241"/>
      <c r="EG1350" s="241"/>
      <c r="EH1350" s="241"/>
      <c r="EI1350" s="241"/>
      <c r="EJ1350" s="241"/>
      <c r="EK1350" s="241"/>
      <c r="EL1350" s="241"/>
      <c r="EM1350" s="241"/>
      <c r="EN1350" s="241"/>
      <c r="EO1350" s="241"/>
      <c r="EP1350" s="241"/>
      <c r="EQ1350" s="241"/>
      <c r="ER1350" s="241"/>
      <c r="ES1350" s="241"/>
      <c r="ET1350" s="241"/>
      <c r="EU1350" s="241"/>
      <c r="EV1350" s="241"/>
      <c r="EW1350" s="241"/>
      <c r="EX1350" s="241"/>
      <c r="EY1350" s="241"/>
      <c r="EZ1350" s="241"/>
      <c r="FA1350" s="241"/>
      <c r="FB1350" s="241"/>
      <c r="FC1350" s="241"/>
      <c r="FD1350" s="241"/>
      <c r="FE1350" s="241"/>
      <c r="FF1350" s="241"/>
      <c r="FG1350" s="241"/>
      <c r="FH1350" s="241"/>
      <c r="FI1350" s="241"/>
      <c r="FJ1350" s="241"/>
      <c r="FK1350" s="241"/>
      <c r="FL1350" s="241"/>
      <c r="FM1350" s="241"/>
      <c r="FN1350" s="241"/>
      <c r="FO1350" s="241"/>
      <c r="FP1350" s="241"/>
      <c r="FQ1350" s="241"/>
      <c r="FR1350" s="241"/>
      <c r="FS1350" s="241"/>
      <c r="FT1350" s="241"/>
      <c r="FU1350" s="241"/>
      <c r="FV1350" s="241"/>
      <c r="FW1350" s="241"/>
      <c r="FX1350" s="241"/>
      <c r="FY1350" s="241"/>
      <c r="FZ1350" s="241"/>
      <c r="GA1350" s="241"/>
      <c r="GB1350" s="241"/>
      <c r="GC1350" s="241"/>
      <c r="GD1350" s="241"/>
      <c r="GE1350" s="241"/>
      <c r="GF1350" s="241"/>
      <c r="GG1350" s="241"/>
      <c r="GH1350" s="241"/>
      <c r="GI1350" s="241"/>
      <c r="GJ1350" s="241"/>
      <c r="GK1350" s="241"/>
      <c r="GL1350" s="241"/>
      <c r="GM1350" s="241"/>
      <c r="GN1350" s="241"/>
      <c r="GO1350" s="241"/>
      <c r="GP1350" s="241"/>
      <c r="GQ1350" s="241"/>
      <c r="GR1350" s="241"/>
      <c r="GS1350" s="241"/>
      <c r="GT1350" s="241"/>
      <c r="GU1350" s="241"/>
      <c r="GV1350" s="241"/>
      <c r="GW1350" s="241"/>
      <c r="GX1350" s="241"/>
      <c r="GY1350" s="241"/>
      <c r="GZ1350" s="241"/>
      <c r="HA1350" s="241"/>
      <c r="HB1350" s="241"/>
      <c r="HC1350" s="241"/>
      <c r="HD1350" s="241"/>
      <c r="HE1350" s="241"/>
      <c r="HF1350" s="241"/>
      <c r="HG1350" s="241"/>
      <c r="HH1350" s="241"/>
      <c r="HI1350" s="241"/>
      <c r="HJ1350" s="241"/>
      <c r="HK1350" s="241"/>
      <c r="HL1350" s="241"/>
      <c r="HM1350" s="241"/>
      <c r="HN1350" s="241"/>
      <c r="HO1350" s="241"/>
    </row>
    <row r="1351" spans="1:223" s="250" customFormat="1" ht="27.6" customHeight="1" x14ac:dyDescent="0.35">
      <c r="A1351" s="241"/>
      <c r="B1351" s="242"/>
      <c r="C1351" s="242"/>
      <c r="D1351" s="242"/>
      <c r="E1351" s="243"/>
      <c r="F1351" s="244"/>
      <c r="G1351" s="245"/>
      <c r="H1351" s="245"/>
      <c r="I1351" s="245"/>
      <c r="J1351" s="242"/>
      <c r="K1351" s="242"/>
      <c r="L1351" s="246"/>
      <c r="M1351" s="246"/>
      <c r="N1351" s="247"/>
      <c r="O1351" s="247"/>
      <c r="P1351" s="248"/>
      <c r="Q1351" s="248"/>
      <c r="R1351" s="295"/>
      <c r="S1351" s="295"/>
      <c r="T1351" s="295"/>
      <c r="V1351" s="251"/>
      <c r="W1351" s="251"/>
      <c r="X1351" s="252"/>
      <c r="Y1351" s="253"/>
      <c r="Z1351" s="254"/>
      <c r="AA1351" s="254"/>
      <c r="AB1351" s="255"/>
      <c r="AC1351" s="255"/>
      <c r="AD1351" s="241"/>
      <c r="AE1351" s="241"/>
      <c r="AF1351" s="241"/>
      <c r="AG1351" s="241"/>
      <c r="AH1351" s="241"/>
      <c r="AI1351" s="241"/>
      <c r="AJ1351" s="241"/>
      <c r="AK1351" s="241"/>
      <c r="AL1351" s="241"/>
      <c r="AM1351" s="241"/>
      <c r="AN1351" s="241"/>
      <c r="AO1351" s="241"/>
      <c r="AP1351" s="241"/>
      <c r="AQ1351" s="241"/>
      <c r="AR1351" s="241"/>
      <c r="AS1351" s="241"/>
      <c r="AT1351" s="241"/>
      <c r="AU1351" s="241"/>
      <c r="AV1351" s="241"/>
      <c r="AW1351" s="241"/>
      <c r="AX1351" s="241"/>
      <c r="AY1351" s="241"/>
      <c r="AZ1351" s="241"/>
      <c r="BA1351" s="241"/>
      <c r="BB1351" s="241"/>
      <c r="BC1351" s="241"/>
      <c r="BD1351" s="241"/>
      <c r="BE1351" s="241"/>
      <c r="BF1351" s="241"/>
      <c r="BG1351" s="241"/>
      <c r="BH1351" s="241"/>
      <c r="BI1351" s="241"/>
      <c r="BJ1351" s="241"/>
      <c r="BK1351" s="241"/>
      <c r="BL1351" s="241"/>
      <c r="BM1351" s="241"/>
      <c r="BN1351" s="241"/>
      <c r="BO1351" s="241"/>
      <c r="BP1351" s="241"/>
      <c r="BQ1351" s="241"/>
      <c r="BR1351" s="241"/>
      <c r="BS1351" s="241"/>
      <c r="BT1351" s="241"/>
      <c r="BU1351" s="241"/>
      <c r="BV1351" s="241"/>
      <c r="BW1351" s="241"/>
      <c r="BX1351" s="241"/>
      <c r="BY1351" s="241"/>
      <c r="BZ1351" s="241"/>
      <c r="CA1351" s="241"/>
      <c r="CB1351" s="241"/>
      <c r="CC1351" s="241"/>
      <c r="CD1351" s="241"/>
      <c r="CE1351" s="241"/>
      <c r="CF1351" s="241"/>
      <c r="CG1351" s="241"/>
      <c r="CH1351" s="241"/>
      <c r="CI1351" s="241"/>
      <c r="CJ1351" s="241"/>
      <c r="CK1351" s="241"/>
      <c r="CL1351" s="241"/>
      <c r="CM1351" s="241"/>
      <c r="CN1351" s="241"/>
      <c r="CO1351" s="241"/>
      <c r="CP1351" s="241"/>
      <c r="CQ1351" s="241"/>
      <c r="CR1351" s="241"/>
      <c r="CS1351" s="241"/>
      <c r="CT1351" s="241"/>
      <c r="CU1351" s="241"/>
      <c r="CV1351" s="241"/>
      <c r="CW1351" s="241"/>
      <c r="CX1351" s="241"/>
      <c r="CY1351" s="241"/>
      <c r="CZ1351" s="241"/>
      <c r="DA1351" s="241"/>
      <c r="DB1351" s="241"/>
      <c r="DC1351" s="241"/>
      <c r="DD1351" s="241"/>
      <c r="DE1351" s="241"/>
      <c r="DF1351" s="241"/>
      <c r="DG1351" s="241"/>
      <c r="DH1351" s="241"/>
      <c r="DI1351" s="241"/>
      <c r="DJ1351" s="241"/>
      <c r="DK1351" s="241"/>
      <c r="DL1351" s="241"/>
      <c r="DM1351" s="241"/>
      <c r="DN1351" s="241"/>
      <c r="DO1351" s="241"/>
      <c r="DP1351" s="241"/>
      <c r="DQ1351" s="241"/>
      <c r="DR1351" s="241"/>
      <c r="DS1351" s="241"/>
      <c r="DT1351" s="241"/>
      <c r="DU1351" s="241"/>
      <c r="DV1351" s="241"/>
      <c r="DW1351" s="241"/>
      <c r="DX1351" s="241"/>
      <c r="DY1351" s="241"/>
      <c r="DZ1351" s="241"/>
      <c r="EA1351" s="241"/>
      <c r="EB1351" s="241"/>
      <c r="EC1351" s="241"/>
      <c r="ED1351" s="241"/>
      <c r="EE1351" s="241"/>
      <c r="EF1351" s="241"/>
      <c r="EG1351" s="241"/>
      <c r="EH1351" s="241"/>
      <c r="EI1351" s="241"/>
      <c r="EJ1351" s="241"/>
      <c r="EK1351" s="241"/>
      <c r="EL1351" s="241"/>
      <c r="EM1351" s="241"/>
      <c r="EN1351" s="241"/>
      <c r="EO1351" s="241"/>
      <c r="EP1351" s="241"/>
      <c r="EQ1351" s="241"/>
      <c r="ER1351" s="241"/>
      <c r="ES1351" s="241"/>
      <c r="ET1351" s="241"/>
      <c r="EU1351" s="241"/>
      <c r="EV1351" s="241"/>
      <c r="EW1351" s="241"/>
      <c r="EX1351" s="241"/>
      <c r="EY1351" s="241"/>
      <c r="EZ1351" s="241"/>
      <c r="FA1351" s="241"/>
      <c r="FB1351" s="241"/>
      <c r="FC1351" s="241"/>
      <c r="FD1351" s="241"/>
      <c r="FE1351" s="241"/>
      <c r="FF1351" s="241"/>
      <c r="FG1351" s="241"/>
      <c r="FH1351" s="241"/>
      <c r="FI1351" s="241"/>
      <c r="FJ1351" s="241"/>
      <c r="FK1351" s="241"/>
      <c r="FL1351" s="241"/>
      <c r="FM1351" s="241"/>
      <c r="FN1351" s="241"/>
      <c r="FO1351" s="241"/>
      <c r="FP1351" s="241"/>
      <c r="FQ1351" s="241"/>
      <c r="FR1351" s="241"/>
      <c r="FS1351" s="241"/>
      <c r="FT1351" s="241"/>
      <c r="FU1351" s="241"/>
      <c r="FV1351" s="241"/>
      <c r="FW1351" s="241"/>
      <c r="FX1351" s="241"/>
      <c r="FY1351" s="241"/>
      <c r="FZ1351" s="241"/>
      <c r="GA1351" s="241"/>
      <c r="GB1351" s="241"/>
      <c r="GC1351" s="241"/>
      <c r="GD1351" s="241"/>
      <c r="GE1351" s="241"/>
      <c r="GF1351" s="241"/>
      <c r="GG1351" s="241"/>
      <c r="GH1351" s="241"/>
      <c r="GI1351" s="241"/>
      <c r="GJ1351" s="241"/>
      <c r="GK1351" s="241"/>
      <c r="GL1351" s="241"/>
      <c r="GM1351" s="241"/>
      <c r="GN1351" s="241"/>
      <c r="GO1351" s="241"/>
      <c r="GP1351" s="241"/>
      <c r="GQ1351" s="241"/>
      <c r="GR1351" s="241"/>
      <c r="GS1351" s="241"/>
      <c r="GT1351" s="241"/>
      <c r="GU1351" s="241"/>
      <c r="GV1351" s="241"/>
      <c r="GW1351" s="241"/>
      <c r="GX1351" s="241"/>
      <c r="GY1351" s="241"/>
      <c r="GZ1351" s="241"/>
      <c r="HA1351" s="241"/>
      <c r="HB1351" s="241"/>
      <c r="HC1351" s="241"/>
      <c r="HD1351" s="241"/>
      <c r="HE1351" s="241"/>
      <c r="HF1351" s="241"/>
      <c r="HG1351" s="241"/>
      <c r="HH1351" s="241"/>
      <c r="HI1351" s="241"/>
      <c r="HJ1351" s="241"/>
      <c r="HK1351" s="241"/>
      <c r="HL1351" s="241"/>
      <c r="HM1351" s="241"/>
      <c r="HN1351" s="241"/>
      <c r="HO1351" s="241"/>
    </row>
    <row r="1352" spans="1:223" s="250" customFormat="1" ht="27.6" customHeight="1" x14ac:dyDescent="0.35">
      <c r="A1352" s="241"/>
      <c r="B1352" s="242"/>
      <c r="C1352" s="242"/>
      <c r="D1352" s="242"/>
      <c r="E1352" s="243"/>
      <c r="F1352" s="244"/>
      <c r="G1352" s="245"/>
      <c r="H1352" s="245"/>
      <c r="I1352" s="245"/>
      <c r="J1352" s="242"/>
      <c r="K1352" s="242"/>
      <c r="L1352" s="246"/>
      <c r="M1352" s="246"/>
      <c r="N1352" s="247"/>
      <c r="O1352" s="247"/>
      <c r="P1352" s="248"/>
      <c r="Q1352" s="248"/>
      <c r="R1352" s="295"/>
      <c r="S1352" s="295"/>
      <c r="T1352" s="295"/>
      <c r="V1352" s="251"/>
      <c r="W1352" s="251"/>
      <c r="X1352" s="252"/>
      <c r="Y1352" s="253"/>
      <c r="Z1352" s="254"/>
      <c r="AA1352" s="254"/>
      <c r="AB1352" s="255"/>
      <c r="AC1352" s="255"/>
      <c r="AD1352" s="241"/>
      <c r="AE1352" s="241"/>
      <c r="AF1352" s="241"/>
      <c r="AG1352" s="241"/>
      <c r="AH1352" s="241"/>
      <c r="AI1352" s="241"/>
      <c r="AJ1352" s="241"/>
      <c r="AK1352" s="241"/>
      <c r="AL1352" s="241"/>
      <c r="AM1352" s="241"/>
      <c r="AN1352" s="241"/>
      <c r="AO1352" s="241"/>
      <c r="AP1352" s="241"/>
      <c r="AQ1352" s="241"/>
      <c r="AR1352" s="241"/>
      <c r="AS1352" s="241"/>
      <c r="AT1352" s="241"/>
      <c r="AU1352" s="241"/>
      <c r="AV1352" s="241"/>
      <c r="AW1352" s="241"/>
      <c r="AX1352" s="241"/>
      <c r="AY1352" s="241"/>
      <c r="AZ1352" s="241"/>
      <c r="BA1352" s="241"/>
      <c r="BB1352" s="241"/>
      <c r="BC1352" s="241"/>
      <c r="BD1352" s="241"/>
      <c r="BE1352" s="241"/>
      <c r="BF1352" s="241"/>
      <c r="BG1352" s="241"/>
      <c r="BH1352" s="241"/>
      <c r="BI1352" s="241"/>
      <c r="BJ1352" s="241"/>
      <c r="BK1352" s="241"/>
      <c r="BL1352" s="241"/>
      <c r="BM1352" s="241"/>
      <c r="BN1352" s="241"/>
      <c r="BO1352" s="241"/>
      <c r="BP1352" s="241"/>
      <c r="BQ1352" s="241"/>
      <c r="BR1352" s="241"/>
      <c r="BS1352" s="241"/>
      <c r="BT1352" s="241"/>
      <c r="BU1352" s="241"/>
      <c r="BV1352" s="241"/>
      <c r="BW1352" s="241"/>
      <c r="BX1352" s="241"/>
      <c r="BY1352" s="241"/>
      <c r="BZ1352" s="241"/>
      <c r="CA1352" s="241"/>
      <c r="CB1352" s="241"/>
      <c r="CC1352" s="241"/>
      <c r="CD1352" s="241"/>
      <c r="CE1352" s="241"/>
      <c r="CF1352" s="241"/>
      <c r="CG1352" s="241"/>
      <c r="CH1352" s="241"/>
      <c r="CI1352" s="241"/>
      <c r="CJ1352" s="241"/>
      <c r="CK1352" s="241"/>
      <c r="CL1352" s="241"/>
      <c r="CM1352" s="241"/>
      <c r="CN1352" s="241"/>
      <c r="CO1352" s="241"/>
      <c r="CP1352" s="241"/>
      <c r="CQ1352" s="241"/>
      <c r="CR1352" s="241"/>
      <c r="CS1352" s="241"/>
      <c r="CT1352" s="241"/>
      <c r="CU1352" s="241"/>
      <c r="CV1352" s="241"/>
      <c r="CW1352" s="241"/>
      <c r="CX1352" s="241"/>
      <c r="CY1352" s="241"/>
      <c r="CZ1352" s="241"/>
      <c r="DA1352" s="241"/>
      <c r="DB1352" s="241"/>
      <c r="DC1352" s="241"/>
      <c r="DD1352" s="241"/>
      <c r="DE1352" s="241"/>
      <c r="DF1352" s="241"/>
      <c r="DG1352" s="241"/>
      <c r="DH1352" s="241"/>
      <c r="DI1352" s="241"/>
      <c r="DJ1352" s="241"/>
      <c r="DK1352" s="241"/>
      <c r="DL1352" s="241"/>
      <c r="DM1352" s="241"/>
      <c r="DN1352" s="241"/>
      <c r="DO1352" s="241"/>
      <c r="DP1352" s="241"/>
      <c r="DQ1352" s="241"/>
      <c r="DR1352" s="241"/>
      <c r="DS1352" s="241"/>
      <c r="DT1352" s="241"/>
      <c r="DU1352" s="241"/>
      <c r="DV1352" s="241"/>
      <c r="DW1352" s="241"/>
      <c r="DX1352" s="241"/>
      <c r="DY1352" s="241"/>
      <c r="DZ1352" s="241"/>
      <c r="EA1352" s="241"/>
      <c r="EB1352" s="241"/>
      <c r="EC1352" s="241"/>
      <c r="ED1352" s="241"/>
      <c r="EE1352" s="241"/>
      <c r="EF1352" s="241"/>
      <c r="EG1352" s="241"/>
      <c r="EH1352" s="241"/>
      <c r="EI1352" s="241"/>
      <c r="EJ1352" s="241"/>
      <c r="EK1352" s="241"/>
      <c r="EL1352" s="241"/>
      <c r="EM1352" s="241"/>
      <c r="EN1352" s="241"/>
      <c r="EO1352" s="241"/>
      <c r="EP1352" s="241"/>
      <c r="EQ1352" s="241"/>
      <c r="ER1352" s="241"/>
      <c r="ES1352" s="241"/>
      <c r="ET1352" s="241"/>
      <c r="EU1352" s="241"/>
      <c r="EV1352" s="241"/>
      <c r="EW1352" s="241"/>
      <c r="EX1352" s="241"/>
      <c r="EY1352" s="241"/>
      <c r="EZ1352" s="241"/>
      <c r="FA1352" s="241"/>
      <c r="FB1352" s="241"/>
      <c r="FC1352" s="241"/>
      <c r="FD1352" s="241"/>
      <c r="FE1352" s="241"/>
      <c r="FF1352" s="241"/>
      <c r="FG1352" s="241"/>
      <c r="FH1352" s="241"/>
      <c r="FI1352" s="241"/>
      <c r="FJ1352" s="241"/>
      <c r="FK1352" s="241"/>
      <c r="FL1352" s="241"/>
      <c r="FM1352" s="241"/>
      <c r="FN1352" s="241"/>
      <c r="FO1352" s="241"/>
      <c r="FP1352" s="241"/>
      <c r="FQ1352" s="241"/>
      <c r="FR1352" s="241"/>
      <c r="FS1352" s="241"/>
      <c r="FT1352" s="241"/>
      <c r="FU1352" s="241"/>
      <c r="FV1352" s="241"/>
      <c r="FW1352" s="241"/>
      <c r="FX1352" s="241"/>
      <c r="FY1352" s="241"/>
      <c r="FZ1352" s="241"/>
      <c r="GA1352" s="241"/>
      <c r="GB1352" s="241"/>
      <c r="GC1352" s="241"/>
      <c r="GD1352" s="241"/>
      <c r="GE1352" s="241"/>
      <c r="GF1352" s="241"/>
      <c r="GG1352" s="241"/>
      <c r="GH1352" s="241"/>
      <c r="GI1352" s="241"/>
      <c r="GJ1352" s="241"/>
      <c r="GK1352" s="241"/>
      <c r="GL1352" s="241"/>
      <c r="GM1352" s="241"/>
      <c r="GN1352" s="241"/>
      <c r="GO1352" s="241"/>
      <c r="GP1352" s="241"/>
      <c r="GQ1352" s="241"/>
      <c r="GR1352" s="241"/>
      <c r="GS1352" s="241"/>
      <c r="GT1352" s="241"/>
      <c r="GU1352" s="241"/>
      <c r="GV1352" s="241"/>
      <c r="GW1352" s="241"/>
      <c r="GX1352" s="241"/>
      <c r="GY1352" s="241"/>
      <c r="GZ1352" s="241"/>
      <c r="HA1352" s="241"/>
      <c r="HB1352" s="241"/>
      <c r="HC1352" s="241"/>
      <c r="HD1352" s="241"/>
      <c r="HE1352" s="241"/>
      <c r="HF1352" s="241"/>
      <c r="HG1352" s="241"/>
      <c r="HH1352" s="241"/>
      <c r="HI1352" s="241"/>
      <c r="HJ1352" s="241"/>
      <c r="HK1352" s="241"/>
      <c r="HL1352" s="241"/>
      <c r="HM1352" s="241"/>
      <c r="HN1352" s="241"/>
      <c r="HO1352" s="241"/>
    </row>
    <row r="1353" spans="1:223" s="250" customFormat="1" ht="27.6" customHeight="1" x14ac:dyDescent="0.35">
      <c r="A1353" s="241"/>
      <c r="B1353" s="242"/>
      <c r="C1353" s="242"/>
      <c r="D1353" s="242"/>
      <c r="E1353" s="243"/>
      <c r="F1353" s="244"/>
      <c r="G1353" s="245"/>
      <c r="H1353" s="245"/>
      <c r="I1353" s="245"/>
      <c r="J1353" s="242"/>
      <c r="K1353" s="242"/>
      <c r="L1353" s="246"/>
      <c r="M1353" s="246"/>
      <c r="N1353" s="247"/>
      <c r="O1353" s="247"/>
      <c r="P1353" s="248"/>
      <c r="Q1353" s="248"/>
      <c r="R1353" s="295"/>
      <c r="S1353" s="295"/>
      <c r="T1353" s="295"/>
      <c r="V1353" s="251"/>
      <c r="W1353" s="251"/>
      <c r="X1353" s="252"/>
      <c r="Y1353" s="253"/>
      <c r="Z1353" s="254"/>
      <c r="AA1353" s="254"/>
      <c r="AB1353" s="255"/>
      <c r="AC1353" s="255"/>
      <c r="AD1353" s="241"/>
      <c r="AE1353" s="241"/>
      <c r="AF1353" s="241"/>
      <c r="AG1353" s="241"/>
      <c r="AH1353" s="241"/>
      <c r="AI1353" s="241"/>
      <c r="AJ1353" s="241"/>
      <c r="AK1353" s="241"/>
      <c r="AL1353" s="241"/>
      <c r="AM1353" s="241"/>
      <c r="AN1353" s="241"/>
      <c r="AO1353" s="241"/>
      <c r="AP1353" s="241"/>
      <c r="AQ1353" s="241"/>
      <c r="AR1353" s="241"/>
      <c r="AS1353" s="241"/>
      <c r="AT1353" s="241"/>
      <c r="AU1353" s="241"/>
      <c r="AV1353" s="241"/>
      <c r="AW1353" s="241"/>
      <c r="AX1353" s="241"/>
      <c r="AY1353" s="241"/>
      <c r="AZ1353" s="241"/>
      <c r="BA1353" s="241"/>
      <c r="BB1353" s="241"/>
      <c r="BC1353" s="241"/>
      <c r="BD1353" s="241"/>
      <c r="BE1353" s="241"/>
      <c r="BF1353" s="241"/>
      <c r="BG1353" s="241"/>
      <c r="BH1353" s="241"/>
      <c r="BI1353" s="241"/>
      <c r="BJ1353" s="241"/>
      <c r="BK1353" s="241"/>
      <c r="BL1353" s="241"/>
      <c r="BM1353" s="241"/>
      <c r="BN1353" s="241"/>
      <c r="BO1353" s="241"/>
      <c r="BP1353" s="241"/>
      <c r="BQ1353" s="241"/>
      <c r="BR1353" s="241"/>
      <c r="BS1353" s="241"/>
      <c r="BT1353" s="241"/>
      <c r="BU1353" s="241"/>
      <c r="BV1353" s="241"/>
      <c r="BW1353" s="241"/>
      <c r="BX1353" s="241"/>
      <c r="BY1353" s="241"/>
      <c r="BZ1353" s="241"/>
      <c r="CA1353" s="241"/>
      <c r="CB1353" s="241"/>
      <c r="CC1353" s="241"/>
      <c r="CD1353" s="241"/>
      <c r="CE1353" s="241"/>
      <c r="CF1353" s="241"/>
      <c r="CG1353" s="241"/>
      <c r="CH1353" s="241"/>
      <c r="CI1353" s="241"/>
      <c r="CJ1353" s="241"/>
      <c r="CK1353" s="241"/>
      <c r="CL1353" s="241"/>
      <c r="CM1353" s="241"/>
      <c r="CN1353" s="241"/>
      <c r="CO1353" s="241"/>
      <c r="CP1353" s="241"/>
      <c r="CQ1353" s="241"/>
      <c r="CR1353" s="241"/>
      <c r="CS1353" s="241"/>
      <c r="CT1353" s="241"/>
      <c r="CU1353" s="241"/>
      <c r="CV1353" s="241"/>
      <c r="CW1353" s="241"/>
      <c r="CX1353" s="241"/>
      <c r="CY1353" s="241"/>
      <c r="CZ1353" s="241"/>
      <c r="DA1353" s="241"/>
      <c r="DB1353" s="241"/>
      <c r="DC1353" s="241"/>
      <c r="DD1353" s="241"/>
      <c r="DE1353" s="241"/>
      <c r="DF1353" s="241"/>
      <c r="DG1353" s="241"/>
      <c r="DH1353" s="241"/>
      <c r="DI1353" s="241"/>
      <c r="DJ1353" s="241"/>
      <c r="DK1353" s="241"/>
      <c r="DL1353" s="241"/>
      <c r="DM1353" s="241"/>
      <c r="DN1353" s="241"/>
      <c r="DO1353" s="241"/>
      <c r="DP1353" s="241"/>
      <c r="DQ1353" s="241"/>
      <c r="DR1353" s="241"/>
      <c r="DS1353" s="241"/>
      <c r="DT1353" s="241"/>
      <c r="DU1353" s="241"/>
      <c r="DV1353" s="241"/>
      <c r="DW1353" s="241"/>
      <c r="DX1353" s="241"/>
      <c r="DY1353" s="241"/>
      <c r="DZ1353" s="241"/>
      <c r="EA1353" s="241"/>
      <c r="EB1353" s="241"/>
      <c r="EC1353" s="241"/>
      <c r="ED1353" s="241"/>
      <c r="EE1353" s="241"/>
      <c r="EF1353" s="241"/>
      <c r="EG1353" s="241"/>
      <c r="EH1353" s="241"/>
      <c r="EI1353" s="241"/>
      <c r="EJ1353" s="241"/>
      <c r="EK1353" s="241"/>
      <c r="EL1353" s="241"/>
      <c r="EM1353" s="241"/>
      <c r="EN1353" s="241"/>
      <c r="EO1353" s="241"/>
      <c r="EP1353" s="241"/>
      <c r="EQ1353" s="241"/>
      <c r="ER1353" s="241"/>
      <c r="ES1353" s="241"/>
      <c r="ET1353" s="241"/>
      <c r="EU1353" s="241"/>
      <c r="EV1353" s="241"/>
      <c r="EW1353" s="241"/>
      <c r="EX1353" s="241"/>
      <c r="EY1353" s="241"/>
      <c r="EZ1353" s="241"/>
      <c r="FA1353" s="241"/>
      <c r="FB1353" s="241"/>
      <c r="FC1353" s="241"/>
      <c r="FD1353" s="241"/>
      <c r="FE1353" s="241"/>
      <c r="FF1353" s="241"/>
      <c r="FG1353" s="241"/>
      <c r="FH1353" s="241"/>
      <c r="FI1353" s="241"/>
      <c r="FJ1353" s="241"/>
      <c r="FK1353" s="241"/>
      <c r="FL1353" s="241"/>
      <c r="FM1353" s="241"/>
      <c r="FN1353" s="241"/>
      <c r="FO1353" s="241"/>
      <c r="FP1353" s="241"/>
      <c r="FQ1353" s="241"/>
      <c r="FR1353" s="241"/>
      <c r="FS1353" s="241"/>
      <c r="FT1353" s="241"/>
      <c r="FU1353" s="241"/>
      <c r="FV1353" s="241"/>
      <c r="FW1353" s="241"/>
      <c r="FX1353" s="241"/>
      <c r="FY1353" s="241"/>
      <c r="FZ1353" s="241"/>
      <c r="GA1353" s="241"/>
      <c r="GB1353" s="241"/>
      <c r="GC1353" s="241"/>
      <c r="GD1353" s="241"/>
      <c r="GE1353" s="241"/>
      <c r="GF1353" s="241"/>
      <c r="GG1353" s="241"/>
      <c r="GH1353" s="241"/>
      <c r="GI1353" s="241"/>
      <c r="GJ1353" s="241"/>
      <c r="GK1353" s="241"/>
      <c r="GL1353" s="241"/>
      <c r="GM1353" s="241"/>
      <c r="GN1353" s="241"/>
      <c r="GO1353" s="241"/>
      <c r="GP1353" s="241"/>
      <c r="GQ1353" s="241"/>
      <c r="GR1353" s="241"/>
      <c r="GS1353" s="241"/>
      <c r="GT1353" s="241"/>
      <c r="GU1353" s="241"/>
      <c r="GV1353" s="241"/>
      <c r="GW1353" s="241"/>
      <c r="GX1353" s="241"/>
      <c r="GY1353" s="241"/>
      <c r="GZ1353" s="241"/>
      <c r="HA1353" s="241"/>
      <c r="HB1353" s="241"/>
      <c r="HC1353" s="241"/>
      <c r="HD1353" s="241"/>
      <c r="HE1353" s="241"/>
      <c r="HF1353" s="241"/>
      <c r="HG1353" s="241"/>
      <c r="HH1353" s="241"/>
      <c r="HI1353" s="241"/>
      <c r="HJ1353" s="241"/>
      <c r="HK1353" s="241"/>
      <c r="HL1353" s="241"/>
      <c r="HM1353" s="241"/>
      <c r="HN1353" s="241"/>
      <c r="HO1353" s="241"/>
    </row>
    <row r="1354" spans="1:223" s="250" customFormat="1" ht="27.6" customHeight="1" x14ac:dyDescent="0.35">
      <c r="A1354" s="241"/>
      <c r="B1354" s="242"/>
      <c r="C1354" s="242"/>
      <c r="D1354" s="242"/>
      <c r="E1354" s="243"/>
      <c r="F1354" s="244"/>
      <c r="G1354" s="245"/>
      <c r="H1354" s="245"/>
      <c r="I1354" s="245"/>
      <c r="J1354" s="242"/>
      <c r="K1354" s="242"/>
      <c r="L1354" s="246"/>
      <c r="M1354" s="246"/>
      <c r="N1354" s="247"/>
      <c r="O1354" s="247"/>
      <c r="P1354" s="248"/>
      <c r="Q1354" s="248"/>
      <c r="R1354" s="295"/>
      <c r="S1354" s="295"/>
      <c r="T1354" s="295"/>
      <c r="V1354" s="251"/>
      <c r="W1354" s="251"/>
      <c r="X1354" s="252"/>
      <c r="Y1354" s="253"/>
      <c r="Z1354" s="254"/>
      <c r="AA1354" s="254"/>
      <c r="AB1354" s="255"/>
      <c r="AC1354" s="255"/>
      <c r="AD1354" s="241"/>
      <c r="AE1354" s="241"/>
      <c r="AF1354" s="241"/>
      <c r="AG1354" s="241"/>
      <c r="AH1354" s="241"/>
      <c r="AI1354" s="241"/>
      <c r="AJ1354" s="241"/>
      <c r="AK1354" s="241"/>
      <c r="AL1354" s="241"/>
      <c r="AM1354" s="241"/>
      <c r="AN1354" s="241"/>
      <c r="AO1354" s="241"/>
      <c r="AP1354" s="241"/>
      <c r="AQ1354" s="241"/>
      <c r="AR1354" s="241"/>
      <c r="AS1354" s="241"/>
      <c r="AT1354" s="241"/>
      <c r="AU1354" s="241"/>
      <c r="AV1354" s="241"/>
      <c r="AW1354" s="241"/>
      <c r="AX1354" s="241"/>
      <c r="AY1354" s="241"/>
      <c r="AZ1354" s="241"/>
      <c r="BA1354" s="241"/>
      <c r="BB1354" s="241"/>
      <c r="BC1354" s="241"/>
      <c r="BD1354" s="241"/>
      <c r="BE1354" s="241"/>
      <c r="BF1354" s="241"/>
      <c r="BG1354" s="241"/>
      <c r="BH1354" s="241"/>
      <c r="BI1354" s="241"/>
      <c r="BJ1354" s="241"/>
      <c r="BK1354" s="241"/>
      <c r="BL1354" s="241"/>
      <c r="BM1354" s="241"/>
      <c r="BN1354" s="241"/>
      <c r="BO1354" s="241"/>
      <c r="BP1354" s="241"/>
      <c r="BQ1354" s="241"/>
      <c r="BR1354" s="241"/>
      <c r="BS1354" s="241"/>
      <c r="BT1354" s="241"/>
      <c r="BU1354" s="241"/>
      <c r="BV1354" s="241"/>
      <c r="BW1354" s="241"/>
      <c r="BX1354" s="241"/>
      <c r="BY1354" s="241"/>
      <c r="BZ1354" s="241"/>
      <c r="CA1354" s="241"/>
      <c r="CB1354" s="241"/>
      <c r="CC1354" s="241"/>
      <c r="CD1354" s="241"/>
      <c r="CE1354" s="241"/>
      <c r="CF1354" s="241"/>
      <c r="CG1354" s="241"/>
      <c r="CH1354" s="241"/>
      <c r="CI1354" s="241"/>
      <c r="CJ1354" s="241"/>
      <c r="CK1354" s="241"/>
      <c r="CL1354" s="241"/>
      <c r="CM1354" s="241"/>
      <c r="CN1354" s="241"/>
      <c r="CO1354" s="241"/>
      <c r="CP1354" s="241"/>
      <c r="CQ1354" s="241"/>
      <c r="CR1354" s="241"/>
      <c r="CS1354" s="241"/>
      <c r="CT1354" s="241"/>
      <c r="CU1354" s="241"/>
      <c r="CV1354" s="241"/>
      <c r="CW1354" s="241"/>
      <c r="CX1354" s="241"/>
      <c r="CY1354" s="241"/>
      <c r="CZ1354" s="241"/>
      <c r="DA1354" s="241"/>
      <c r="DB1354" s="241"/>
      <c r="DC1354" s="241"/>
      <c r="DD1354" s="241"/>
      <c r="DE1354" s="241"/>
      <c r="DF1354" s="241"/>
      <c r="DG1354" s="241"/>
      <c r="DH1354" s="241"/>
      <c r="DI1354" s="241"/>
      <c r="DJ1354" s="241"/>
      <c r="DK1354" s="241"/>
      <c r="DL1354" s="241"/>
      <c r="DM1354" s="241"/>
      <c r="DN1354" s="241"/>
      <c r="DO1354" s="241"/>
      <c r="DP1354" s="241"/>
      <c r="DQ1354" s="241"/>
      <c r="DR1354" s="241"/>
      <c r="DS1354" s="241"/>
      <c r="DT1354" s="241"/>
      <c r="DU1354" s="241"/>
      <c r="DV1354" s="241"/>
      <c r="DW1354" s="241"/>
      <c r="DX1354" s="241"/>
      <c r="DY1354" s="241"/>
      <c r="DZ1354" s="241"/>
      <c r="EA1354" s="241"/>
      <c r="EB1354" s="241"/>
      <c r="EC1354" s="241"/>
      <c r="ED1354" s="241"/>
      <c r="EE1354" s="241"/>
      <c r="EF1354" s="241"/>
      <c r="EG1354" s="241"/>
      <c r="EH1354" s="241"/>
      <c r="EI1354" s="241"/>
      <c r="EJ1354" s="241"/>
      <c r="EK1354" s="241"/>
      <c r="EL1354" s="241"/>
      <c r="EM1354" s="241"/>
      <c r="EN1354" s="241"/>
      <c r="EO1354" s="241"/>
      <c r="EP1354" s="241"/>
      <c r="EQ1354" s="241"/>
      <c r="ER1354" s="241"/>
      <c r="ES1354" s="241"/>
      <c r="ET1354" s="241"/>
      <c r="EU1354" s="241"/>
      <c r="EV1354" s="241"/>
      <c r="EW1354" s="241"/>
      <c r="EX1354" s="241"/>
      <c r="EY1354" s="241"/>
      <c r="EZ1354" s="241"/>
      <c r="FA1354" s="241"/>
      <c r="FB1354" s="241"/>
      <c r="FC1354" s="241"/>
      <c r="FD1354" s="241"/>
      <c r="FE1354" s="241"/>
      <c r="FF1354" s="241"/>
      <c r="FG1354" s="241"/>
      <c r="FH1354" s="241"/>
      <c r="FI1354" s="241"/>
      <c r="FJ1354" s="241"/>
      <c r="FK1354" s="241"/>
      <c r="FL1354" s="241"/>
      <c r="FM1354" s="241"/>
      <c r="FN1354" s="241"/>
      <c r="FO1354" s="241"/>
      <c r="FP1354" s="241"/>
      <c r="FQ1354" s="241"/>
      <c r="FR1354" s="241"/>
      <c r="FS1354" s="241"/>
      <c r="FT1354" s="241"/>
      <c r="FU1354" s="241"/>
      <c r="FV1354" s="241"/>
      <c r="FW1354" s="241"/>
      <c r="FX1354" s="241"/>
      <c r="FY1354" s="241"/>
      <c r="FZ1354" s="241"/>
      <c r="GA1354" s="241"/>
      <c r="GB1354" s="241"/>
      <c r="GC1354" s="241"/>
      <c r="GD1354" s="241"/>
      <c r="GE1354" s="241"/>
      <c r="GF1354" s="241"/>
      <c r="GG1354" s="241"/>
      <c r="GH1354" s="241"/>
      <c r="GI1354" s="241"/>
      <c r="GJ1354" s="241"/>
      <c r="GK1354" s="241"/>
      <c r="GL1354" s="241"/>
      <c r="GM1354" s="241"/>
      <c r="GN1354" s="241"/>
      <c r="GO1354" s="241"/>
      <c r="GP1354" s="241"/>
      <c r="GQ1354" s="241"/>
      <c r="GR1354" s="241"/>
      <c r="GS1354" s="241"/>
      <c r="GT1354" s="241"/>
      <c r="GU1354" s="241"/>
      <c r="GV1354" s="241"/>
      <c r="GW1354" s="241"/>
      <c r="GX1354" s="241"/>
      <c r="GY1354" s="241"/>
      <c r="GZ1354" s="241"/>
      <c r="HA1354" s="241"/>
      <c r="HB1354" s="241"/>
      <c r="HC1354" s="241"/>
      <c r="HD1354" s="241"/>
      <c r="HE1354" s="241"/>
      <c r="HF1354" s="241"/>
      <c r="HG1354" s="241"/>
      <c r="HH1354" s="241"/>
      <c r="HI1354" s="241"/>
      <c r="HJ1354" s="241"/>
      <c r="HK1354" s="241"/>
      <c r="HL1354" s="241"/>
      <c r="HM1354" s="241"/>
      <c r="HN1354" s="241"/>
      <c r="HO1354" s="241"/>
    </row>
    <row r="1355" spans="1:223" s="250" customFormat="1" ht="27.6" customHeight="1" x14ac:dyDescent="0.35">
      <c r="A1355" s="241"/>
      <c r="B1355" s="242"/>
      <c r="C1355" s="242"/>
      <c r="D1355" s="242"/>
      <c r="E1355" s="243"/>
      <c r="F1355" s="244"/>
      <c r="G1355" s="245"/>
      <c r="H1355" s="245"/>
      <c r="I1355" s="245"/>
      <c r="J1355" s="242"/>
      <c r="K1355" s="242"/>
      <c r="L1355" s="246"/>
      <c r="M1355" s="246"/>
      <c r="N1355" s="247"/>
      <c r="O1355" s="247"/>
      <c r="P1355" s="248"/>
      <c r="Q1355" s="248"/>
      <c r="R1355" s="295"/>
      <c r="S1355" s="295"/>
      <c r="T1355" s="295"/>
      <c r="V1355" s="251"/>
      <c r="W1355" s="251"/>
      <c r="X1355" s="252"/>
      <c r="Y1355" s="253"/>
      <c r="Z1355" s="254"/>
      <c r="AA1355" s="254"/>
      <c r="AB1355" s="255"/>
      <c r="AC1355" s="255"/>
      <c r="AD1355" s="241"/>
      <c r="AE1355" s="241"/>
      <c r="AF1355" s="241"/>
      <c r="AG1355" s="241"/>
      <c r="AH1355" s="241"/>
      <c r="AI1355" s="241"/>
      <c r="AJ1355" s="241"/>
      <c r="AK1355" s="241"/>
      <c r="AL1355" s="241"/>
      <c r="AM1355" s="241"/>
      <c r="AN1355" s="241"/>
      <c r="AO1355" s="241"/>
      <c r="AP1355" s="241"/>
      <c r="AQ1355" s="241"/>
      <c r="AR1355" s="241"/>
      <c r="AS1355" s="241"/>
      <c r="AT1355" s="241"/>
      <c r="AU1355" s="241"/>
      <c r="AV1355" s="241"/>
      <c r="AW1355" s="241"/>
      <c r="AX1355" s="241"/>
      <c r="AY1355" s="241"/>
      <c r="AZ1355" s="241"/>
      <c r="BA1355" s="241"/>
      <c r="BB1355" s="241"/>
      <c r="BC1355" s="241"/>
      <c r="BD1355" s="241"/>
      <c r="BE1355" s="241"/>
      <c r="BF1355" s="241"/>
      <c r="BG1355" s="241"/>
      <c r="BH1355" s="241"/>
      <c r="BI1355" s="241"/>
      <c r="BJ1355" s="241"/>
      <c r="BK1355" s="241"/>
      <c r="BL1355" s="241"/>
      <c r="BM1355" s="241"/>
      <c r="BN1355" s="241"/>
      <c r="BO1355" s="241"/>
      <c r="BP1355" s="241"/>
      <c r="BQ1355" s="241"/>
      <c r="BR1355" s="241"/>
      <c r="BS1355" s="241"/>
      <c r="BT1355" s="241"/>
      <c r="BU1355" s="241"/>
      <c r="BV1355" s="241"/>
      <c r="BW1355" s="241"/>
      <c r="BX1355" s="241"/>
      <c r="BY1355" s="241"/>
      <c r="BZ1355" s="241"/>
      <c r="CA1355" s="241"/>
      <c r="CB1355" s="241"/>
      <c r="CC1355" s="241"/>
      <c r="CD1355" s="241"/>
      <c r="CE1355" s="241"/>
      <c r="CF1355" s="241"/>
      <c r="CG1355" s="241"/>
      <c r="CH1355" s="241"/>
      <c r="CI1355" s="241"/>
      <c r="CJ1355" s="241"/>
      <c r="CK1355" s="241"/>
      <c r="CL1355" s="241"/>
      <c r="CM1355" s="241"/>
      <c r="CN1355" s="241"/>
      <c r="CO1355" s="241"/>
      <c r="CP1355" s="241"/>
      <c r="CQ1355" s="241"/>
      <c r="CR1355" s="241"/>
      <c r="CS1355" s="241"/>
      <c r="CT1355" s="241"/>
      <c r="CU1355" s="241"/>
      <c r="CV1355" s="241"/>
      <c r="CW1355" s="241"/>
      <c r="CX1355" s="241"/>
      <c r="CY1355" s="241"/>
      <c r="CZ1355" s="241"/>
      <c r="DA1355" s="241"/>
      <c r="DB1355" s="241"/>
      <c r="DC1355" s="241"/>
      <c r="DD1355" s="241"/>
      <c r="DE1355" s="241"/>
      <c r="DF1355" s="241"/>
      <c r="DG1355" s="241"/>
      <c r="DH1355" s="241"/>
      <c r="DI1355" s="241"/>
      <c r="DJ1355" s="241"/>
      <c r="DK1355" s="241"/>
      <c r="DL1355" s="241"/>
      <c r="DM1355" s="241"/>
      <c r="DN1355" s="241"/>
      <c r="DO1355" s="241"/>
      <c r="DP1355" s="241"/>
      <c r="DQ1355" s="241"/>
      <c r="DR1355" s="241"/>
      <c r="DS1355" s="241"/>
      <c r="DT1355" s="241"/>
      <c r="DU1355" s="241"/>
      <c r="DV1355" s="241"/>
      <c r="DW1355" s="241"/>
      <c r="DX1355" s="241"/>
      <c r="DY1355" s="241"/>
      <c r="DZ1355" s="241"/>
      <c r="EA1355" s="241"/>
      <c r="EB1355" s="241"/>
      <c r="EC1355" s="241"/>
      <c r="ED1355" s="241"/>
      <c r="EE1355" s="241"/>
      <c r="EF1355" s="241"/>
      <c r="EG1355" s="241"/>
      <c r="EH1355" s="241"/>
      <c r="EI1355" s="241"/>
      <c r="EJ1355" s="241"/>
      <c r="EK1355" s="241"/>
      <c r="EL1355" s="241"/>
      <c r="EM1355" s="241"/>
      <c r="EN1355" s="241"/>
      <c r="EO1355" s="241"/>
      <c r="EP1355" s="241"/>
      <c r="EQ1355" s="241"/>
      <c r="ER1355" s="241"/>
      <c r="ES1355" s="241"/>
      <c r="ET1355" s="241"/>
      <c r="EU1355" s="241"/>
      <c r="EV1355" s="241"/>
      <c r="EW1355" s="241"/>
      <c r="EX1355" s="241"/>
      <c r="EY1355" s="241"/>
      <c r="EZ1355" s="241"/>
      <c r="FA1355" s="241"/>
      <c r="FB1355" s="241"/>
      <c r="FC1355" s="241"/>
      <c r="FD1355" s="241"/>
      <c r="FE1355" s="241"/>
      <c r="FF1355" s="241"/>
      <c r="FG1355" s="241"/>
      <c r="FH1355" s="241"/>
      <c r="FI1355" s="241"/>
      <c r="FJ1355" s="241"/>
      <c r="FK1355" s="241"/>
      <c r="FL1355" s="241"/>
      <c r="FM1355" s="241"/>
      <c r="FN1355" s="241"/>
      <c r="FO1355" s="241"/>
      <c r="FP1355" s="241"/>
      <c r="FQ1355" s="241"/>
      <c r="FR1355" s="241"/>
      <c r="FS1355" s="241"/>
      <c r="FT1355" s="241"/>
      <c r="FU1355" s="241"/>
      <c r="FV1355" s="241"/>
      <c r="FW1355" s="241"/>
      <c r="FX1355" s="241"/>
      <c r="FY1355" s="241"/>
      <c r="FZ1355" s="241"/>
      <c r="GA1355" s="241"/>
      <c r="GB1355" s="241"/>
      <c r="GC1355" s="241"/>
      <c r="GD1355" s="241"/>
      <c r="GE1355" s="241"/>
      <c r="GF1355" s="241"/>
      <c r="GG1355" s="241"/>
      <c r="GH1355" s="241"/>
      <c r="GI1355" s="241"/>
      <c r="GJ1355" s="241"/>
      <c r="GK1355" s="241"/>
      <c r="GL1355" s="241"/>
      <c r="GM1355" s="241"/>
      <c r="GN1355" s="241"/>
      <c r="GO1355" s="241"/>
      <c r="GP1355" s="241"/>
      <c r="GQ1355" s="241"/>
      <c r="GR1355" s="241"/>
      <c r="GS1355" s="241"/>
      <c r="GT1355" s="241"/>
      <c r="GU1355" s="241"/>
      <c r="GV1355" s="241"/>
      <c r="GW1355" s="241"/>
      <c r="GX1355" s="241"/>
      <c r="GY1355" s="241"/>
      <c r="GZ1355" s="241"/>
      <c r="HA1355" s="241"/>
      <c r="HB1355" s="241"/>
      <c r="HC1355" s="241"/>
      <c r="HD1355" s="241"/>
      <c r="HE1355" s="241"/>
      <c r="HF1355" s="241"/>
      <c r="HG1355" s="241"/>
      <c r="HH1355" s="241"/>
      <c r="HI1355" s="241"/>
      <c r="HJ1355" s="241"/>
      <c r="HK1355" s="241"/>
      <c r="HL1355" s="241"/>
      <c r="HM1355" s="241"/>
      <c r="HN1355" s="241"/>
      <c r="HO1355" s="241"/>
    </row>
    <row r="1356" spans="1:223" s="250" customFormat="1" ht="27.6" customHeight="1" x14ac:dyDescent="0.35">
      <c r="A1356" s="241"/>
      <c r="B1356" s="242"/>
      <c r="C1356" s="242"/>
      <c r="D1356" s="242"/>
      <c r="E1356" s="243"/>
      <c r="F1356" s="244"/>
      <c r="G1356" s="245"/>
      <c r="H1356" s="245"/>
      <c r="I1356" s="245"/>
      <c r="J1356" s="242"/>
      <c r="K1356" s="242"/>
      <c r="L1356" s="246"/>
      <c r="M1356" s="246"/>
      <c r="N1356" s="247"/>
      <c r="O1356" s="247"/>
      <c r="P1356" s="248"/>
      <c r="Q1356" s="248"/>
      <c r="R1356" s="295"/>
      <c r="S1356" s="295"/>
      <c r="T1356" s="295"/>
      <c r="V1356" s="251"/>
      <c r="W1356" s="251"/>
      <c r="X1356" s="252"/>
      <c r="Y1356" s="253"/>
      <c r="Z1356" s="254"/>
      <c r="AA1356" s="254"/>
      <c r="AB1356" s="255"/>
      <c r="AC1356" s="255"/>
      <c r="AD1356" s="241"/>
      <c r="AE1356" s="241"/>
      <c r="AF1356" s="241"/>
      <c r="AG1356" s="241"/>
      <c r="AH1356" s="241"/>
      <c r="AI1356" s="241"/>
      <c r="AJ1356" s="241"/>
      <c r="AK1356" s="241"/>
      <c r="AL1356" s="241"/>
      <c r="AM1356" s="241"/>
      <c r="AN1356" s="241"/>
      <c r="AO1356" s="241"/>
      <c r="AP1356" s="241"/>
      <c r="AQ1356" s="241"/>
      <c r="AR1356" s="241"/>
      <c r="AS1356" s="241"/>
      <c r="AT1356" s="241"/>
      <c r="AU1356" s="241"/>
      <c r="AV1356" s="241"/>
      <c r="AW1356" s="241"/>
      <c r="AX1356" s="241"/>
      <c r="AY1356" s="241"/>
      <c r="AZ1356" s="241"/>
      <c r="BA1356" s="241"/>
      <c r="BB1356" s="241"/>
      <c r="BC1356" s="241"/>
      <c r="BD1356" s="241"/>
      <c r="BE1356" s="241"/>
      <c r="BF1356" s="241"/>
      <c r="BG1356" s="241"/>
      <c r="BH1356" s="241"/>
      <c r="BI1356" s="241"/>
      <c r="BJ1356" s="241"/>
      <c r="BK1356" s="241"/>
      <c r="BL1356" s="241"/>
      <c r="BM1356" s="241"/>
      <c r="BN1356" s="241"/>
      <c r="BO1356" s="241"/>
      <c r="BP1356" s="241"/>
      <c r="BQ1356" s="241"/>
      <c r="BR1356" s="241"/>
      <c r="BS1356" s="241"/>
      <c r="BT1356" s="241"/>
      <c r="BU1356" s="241"/>
      <c r="BV1356" s="241"/>
      <c r="BW1356" s="241"/>
      <c r="BX1356" s="241"/>
      <c r="BY1356" s="241"/>
      <c r="BZ1356" s="241"/>
      <c r="CA1356" s="241"/>
      <c r="CB1356" s="241"/>
      <c r="CC1356" s="241"/>
      <c r="CD1356" s="241"/>
      <c r="CE1356" s="241"/>
      <c r="CF1356" s="241"/>
      <c r="CG1356" s="241"/>
      <c r="CH1356" s="241"/>
      <c r="CI1356" s="241"/>
      <c r="CJ1356" s="241"/>
      <c r="CK1356" s="241"/>
      <c r="CL1356" s="241"/>
      <c r="CM1356" s="241"/>
      <c r="CN1356" s="241"/>
      <c r="CO1356" s="241"/>
      <c r="CP1356" s="241"/>
      <c r="CQ1356" s="241"/>
      <c r="CR1356" s="241"/>
      <c r="CS1356" s="241"/>
      <c r="CT1356" s="241"/>
      <c r="CU1356" s="241"/>
      <c r="CV1356" s="241"/>
      <c r="CW1356" s="241"/>
      <c r="CX1356" s="241"/>
      <c r="CY1356" s="241"/>
      <c r="CZ1356" s="241"/>
      <c r="DA1356" s="241"/>
      <c r="DB1356" s="241"/>
      <c r="DC1356" s="241"/>
      <c r="DD1356" s="241"/>
      <c r="DE1356" s="241"/>
      <c r="DF1356" s="241"/>
      <c r="DG1356" s="241"/>
      <c r="DH1356" s="241"/>
      <c r="DI1356" s="241"/>
      <c r="DJ1356" s="241"/>
      <c r="DK1356" s="241"/>
      <c r="DL1356" s="241"/>
      <c r="DM1356" s="241"/>
      <c r="DN1356" s="241"/>
      <c r="DO1356" s="241"/>
      <c r="DP1356" s="241"/>
      <c r="DQ1356" s="241"/>
      <c r="DR1356" s="241"/>
      <c r="DS1356" s="241"/>
      <c r="DT1356" s="241"/>
      <c r="DU1356" s="241"/>
      <c r="DV1356" s="241"/>
      <c r="DW1356" s="241"/>
      <c r="DX1356" s="241"/>
      <c r="DY1356" s="241"/>
      <c r="DZ1356" s="241"/>
      <c r="EA1356" s="241"/>
      <c r="EB1356" s="241"/>
      <c r="EC1356" s="241"/>
      <c r="ED1356" s="241"/>
      <c r="EE1356" s="241"/>
      <c r="EF1356" s="241"/>
      <c r="EG1356" s="241"/>
      <c r="EH1356" s="241"/>
      <c r="EI1356" s="241"/>
      <c r="EJ1356" s="241"/>
      <c r="EK1356" s="241"/>
      <c r="EL1356" s="241"/>
      <c r="EM1356" s="241"/>
      <c r="EN1356" s="241"/>
      <c r="EO1356" s="241"/>
      <c r="EP1356" s="241"/>
      <c r="EQ1356" s="241"/>
      <c r="ER1356" s="241"/>
      <c r="ES1356" s="241"/>
      <c r="ET1356" s="241"/>
      <c r="EU1356" s="241"/>
      <c r="EV1356" s="241"/>
      <c r="EW1356" s="241"/>
      <c r="EX1356" s="241"/>
      <c r="EY1356" s="241"/>
      <c r="EZ1356" s="241"/>
      <c r="FA1356" s="241"/>
      <c r="FB1356" s="241"/>
      <c r="FC1356" s="241"/>
      <c r="FD1356" s="241"/>
      <c r="FE1356" s="241"/>
      <c r="FF1356" s="241"/>
      <c r="FG1356" s="241"/>
      <c r="FH1356" s="241"/>
      <c r="FI1356" s="241"/>
      <c r="FJ1356" s="241"/>
      <c r="FK1356" s="241"/>
      <c r="FL1356" s="241"/>
      <c r="FM1356" s="241"/>
      <c r="FN1356" s="241"/>
      <c r="FO1356" s="241"/>
      <c r="FP1356" s="241"/>
      <c r="FQ1356" s="241"/>
      <c r="FR1356" s="241"/>
      <c r="FS1356" s="241"/>
      <c r="FT1356" s="241"/>
      <c r="FU1356" s="241"/>
      <c r="FV1356" s="241"/>
      <c r="FW1356" s="241"/>
      <c r="FX1356" s="241"/>
      <c r="FY1356" s="241"/>
      <c r="FZ1356" s="241"/>
      <c r="GA1356" s="241"/>
      <c r="GB1356" s="241"/>
      <c r="GC1356" s="241"/>
      <c r="GD1356" s="241"/>
      <c r="GE1356" s="241"/>
      <c r="GF1356" s="241"/>
      <c r="GG1356" s="241"/>
      <c r="GH1356" s="241"/>
      <c r="GI1356" s="241"/>
      <c r="GJ1356" s="241"/>
      <c r="GK1356" s="241"/>
      <c r="GL1356" s="241"/>
      <c r="GM1356" s="241"/>
      <c r="GN1356" s="241"/>
      <c r="GO1356" s="241"/>
      <c r="GP1356" s="241"/>
      <c r="GQ1356" s="241"/>
      <c r="GR1356" s="241"/>
      <c r="GS1356" s="241"/>
      <c r="GT1356" s="241"/>
      <c r="GU1356" s="241"/>
      <c r="GV1356" s="241"/>
      <c r="GW1356" s="241"/>
      <c r="GX1356" s="241"/>
      <c r="GY1356" s="241"/>
      <c r="GZ1356" s="241"/>
      <c r="HA1356" s="241"/>
      <c r="HB1356" s="241"/>
      <c r="HC1356" s="241"/>
      <c r="HD1356" s="241"/>
      <c r="HE1356" s="241"/>
      <c r="HF1356" s="241"/>
      <c r="HG1356" s="241"/>
      <c r="HH1356" s="241"/>
      <c r="HI1356" s="241"/>
      <c r="HJ1356" s="241"/>
      <c r="HK1356" s="241"/>
      <c r="HL1356" s="241"/>
      <c r="HM1356" s="241"/>
      <c r="HN1356" s="241"/>
      <c r="HO1356" s="241"/>
    </row>
    <row r="1357" spans="1:223" s="250" customFormat="1" ht="27.6" customHeight="1" x14ac:dyDescent="0.35">
      <c r="A1357" s="241"/>
      <c r="B1357" s="242"/>
      <c r="C1357" s="242"/>
      <c r="D1357" s="242"/>
      <c r="E1357" s="243"/>
      <c r="F1357" s="244"/>
      <c r="G1357" s="245"/>
      <c r="H1357" s="245"/>
      <c r="I1357" s="245"/>
      <c r="J1357" s="242"/>
      <c r="K1357" s="242"/>
      <c r="L1357" s="246"/>
      <c r="M1357" s="246"/>
      <c r="N1357" s="247"/>
      <c r="O1357" s="247"/>
      <c r="P1357" s="248"/>
      <c r="Q1357" s="248"/>
      <c r="R1357" s="295"/>
      <c r="S1357" s="295"/>
      <c r="T1357" s="295"/>
      <c r="V1357" s="251"/>
      <c r="W1357" s="251"/>
      <c r="X1357" s="252"/>
      <c r="Y1357" s="253"/>
      <c r="Z1357" s="254"/>
      <c r="AA1357" s="254"/>
      <c r="AB1357" s="255"/>
      <c r="AC1357" s="255"/>
      <c r="AD1357" s="241"/>
      <c r="AE1357" s="241"/>
      <c r="AF1357" s="241"/>
      <c r="AG1357" s="241"/>
      <c r="AH1357" s="241"/>
      <c r="AI1357" s="241"/>
      <c r="AJ1357" s="241"/>
      <c r="AK1357" s="241"/>
      <c r="AL1357" s="241"/>
      <c r="AM1357" s="241"/>
      <c r="AN1357" s="241"/>
      <c r="AO1357" s="241"/>
      <c r="AP1357" s="241"/>
      <c r="AQ1357" s="241"/>
      <c r="AR1357" s="241"/>
      <c r="AS1357" s="241"/>
      <c r="AT1357" s="241"/>
      <c r="AU1357" s="241"/>
      <c r="AV1357" s="241"/>
      <c r="AW1357" s="241"/>
      <c r="AX1357" s="241"/>
      <c r="AY1357" s="241"/>
      <c r="AZ1357" s="241"/>
      <c r="BA1357" s="241"/>
      <c r="BB1357" s="241"/>
      <c r="BC1357" s="241"/>
      <c r="BD1357" s="241"/>
      <c r="BE1357" s="241"/>
      <c r="BF1357" s="241"/>
      <c r="BG1357" s="241"/>
      <c r="BH1357" s="241"/>
      <c r="BI1357" s="241"/>
      <c r="BJ1357" s="241"/>
      <c r="BK1357" s="241"/>
      <c r="BL1357" s="241"/>
      <c r="BM1357" s="241"/>
      <c r="BN1357" s="241"/>
      <c r="BO1357" s="241"/>
      <c r="BP1357" s="241"/>
      <c r="BQ1357" s="241"/>
      <c r="BR1357" s="241"/>
      <c r="BS1357" s="241"/>
      <c r="BT1357" s="241"/>
      <c r="BU1357" s="241"/>
      <c r="BV1357" s="241"/>
      <c r="BW1357" s="241"/>
      <c r="BX1357" s="241"/>
      <c r="BY1357" s="241"/>
      <c r="BZ1357" s="241"/>
      <c r="CA1357" s="241"/>
      <c r="CB1357" s="241"/>
      <c r="CC1357" s="241"/>
      <c r="CD1357" s="241"/>
      <c r="CE1357" s="241"/>
      <c r="CF1357" s="241"/>
      <c r="CG1357" s="241"/>
      <c r="CH1357" s="241"/>
      <c r="CI1357" s="241"/>
      <c r="CJ1357" s="241"/>
      <c r="CK1357" s="241"/>
      <c r="CL1357" s="241"/>
      <c r="CM1357" s="241"/>
      <c r="CN1357" s="241"/>
      <c r="CO1357" s="241"/>
      <c r="CP1357" s="241"/>
      <c r="CQ1357" s="241"/>
      <c r="CR1357" s="241"/>
      <c r="CS1357" s="241"/>
      <c r="CT1357" s="241"/>
      <c r="CU1357" s="241"/>
      <c r="CV1357" s="241"/>
      <c r="CW1357" s="241"/>
      <c r="CX1357" s="241"/>
      <c r="CY1357" s="241"/>
      <c r="CZ1357" s="241"/>
      <c r="DA1357" s="241"/>
      <c r="DB1357" s="241"/>
      <c r="DC1357" s="241"/>
      <c r="DD1357" s="241"/>
      <c r="DE1357" s="241"/>
      <c r="DF1357" s="241"/>
      <c r="DG1357" s="241"/>
      <c r="DH1357" s="241"/>
      <c r="DI1357" s="241"/>
      <c r="DJ1357" s="241"/>
      <c r="DK1357" s="241"/>
      <c r="DL1357" s="241"/>
      <c r="DM1357" s="241"/>
      <c r="DN1357" s="241"/>
      <c r="DO1357" s="241"/>
      <c r="DP1357" s="241"/>
      <c r="DQ1357" s="241"/>
      <c r="DR1357" s="241"/>
      <c r="DS1357" s="241"/>
      <c r="DT1357" s="241"/>
      <c r="DU1357" s="241"/>
      <c r="DV1357" s="241"/>
      <c r="DW1357" s="241"/>
      <c r="DX1357" s="241"/>
      <c r="DY1357" s="241"/>
      <c r="DZ1357" s="241"/>
      <c r="EA1357" s="241"/>
      <c r="EB1357" s="241"/>
      <c r="EC1357" s="241"/>
      <c r="ED1357" s="241"/>
      <c r="EE1357" s="241"/>
      <c r="EF1357" s="241"/>
      <c r="EG1357" s="241"/>
      <c r="EH1357" s="241"/>
      <c r="EI1357" s="241"/>
      <c r="EJ1357" s="241"/>
      <c r="EK1357" s="241"/>
      <c r="EL1357" s="241"/>
      <c r="EM1357" s="241"/>
      <c r="EN1357" s="241"/>
      <c r="EO1357" s="241"/>
      <c r="EP1357" s="241"/>
      <c r="EQ1357" s="241"/>
      <c r="ER1357" s="241"/>
      <c r="ES1357" s="241"/>
      <c r="ET1357" s="241"/>
      <c r="EU1357" s="241"/>
      <c r="EV1357" s="241"/>
      <c r="EW1357" s="241"/>
      <c r="EX1357" s="241"/>
      <c r="EY1357" s="241"/>
      <c r="EZ1357" s="241"/>
      <c r="FA1357" s="241"/>
      <c r="FB1357" s="241"/>
      <c r="FC1357" s="241"/>
      <c r="FD1357" s="241"/>
      <c r="FE1357" s="241"/>
      <c r="FF1357" s="241"/>
      <c r="FG1357" s="241"/>
      <c r="FH1357" s="241"/>
      <c r="FI1357" s="241"/>
      <c r="FJ1357" s="241"/>
      <c r="FK1357" s="241"/>
      <c r="FL1357" s="241"/>
      <c r="FM1357" s="241"/>
      <c r="FN1357" s="241"/>
      <c r="FO1357" s="241"/>
      <c r="FP1357" s="241"/>
      <c r="FQ1357" s="241"/>
      <c r="FR1357" s="241"/>
      <c r="FS1357" s="241"/>
      <c r="FT1357" s="241"/>
      <c r="FU1357" s="241"/>
      <c r="FV1357" s="241"/>
      <c r="FW1357" s="241"/>
      <c r="FX1357" s="241"/>
      <c r="FY1357" s="241"/>
      <c r="FZ1357" s="241"/>
      <c r="GA1357" s="241"/>
      <c r="GB1357" s="241"/>
      <c r="GC1357" s="241"/>
      <c r="GD1357" s="241"/>
      <c r="GE1357" s="241"/>
      <c r="GF1357" s="241"/>
      <c r="GG1357" s="241"/>
      <c r="GH1357" s="241"/>
      <c r="GI1357" s="241"/>
      <c r="GJ1357" s="241"/>
      <c r="GK1357" s="241"/>
      <c r="GL1357" s="241"/>
      <c r="GM1357" s="241"/>
      <c r="GN1357" s="241"/>
      <c r="GO1357" s="241"/>
      <c r="GP1357" s="241"/>
      <c r="GQ1357" s="241"/>
      <c r="GR1357" s="241"/>
      <c r="GS1357" s="241"/>
      <c r="GT1357" s="241"/>
      <c r="GU1357" s="241"/>
      <c r="GV1357" s="241"/>
      <c r="GW1357" s="241"/>
      <c r="GX1357" s="241"/>
      <c r="GY1357" s="241"/>
      <c r="GZ1357" s="241"/>
      <c r="HA1357" s="241"/>
      <c r="HB1357" s="241"/>
      <c r="HC1357" s="241"/>
      <c r="HD1357" s="241"/>
      <c r="HE1357" s="241"/>
      <c r="HF1357" s="241"/>
      <c r="HG1357" s="241"/>
      <c r="HH1357" s="241"/>
      <c r="HI1357" s="241"/>
      <c r="HJ1357" s="241"/>
      <c r="HK1357" s="241"/>
      <c r="HL1357" s="241"/>
      <c r="HM1357" s="241"/>
      <c r="HN1357" s="241"/>
      <c r="HO1357" s="241"/>
    </row>
    <row r="1358" spans="1:223" s="250" customFormat="1" ht="27.6" customHeight="1" x14ac:dyDescent="0.35">
      <c r="A1358" s="241"/>
      <c r="B1358" s="242"/>
      <c r="C1358" s="242"/>
      <c r="D1358" s="242"/>
      <c r="E1358" s="243"/>
      <c r="F1358" s="244"/>
      <c r="G1358" s="245"/>
      <c r="H1358" s="245"/>
      <c r="I1358" s="245"/>
      <c r="J1358" s="242"/>
      <c r="K1358" s="242"/>
      <c r="L1358" s="246"/>
      <c r="M1358" s="246"/>
      <c r="N1358" s="247"/>
      <c r="O1358" s="247"/>
      <c r="P1358" s="248"/>
      <c r="Q1358" s="248"/>
      <c r="R1358" s="295"/>
      <c r="S1358" s="295"/>
      <c r="T1358" s="295"/>
      <c r="V1358" s="251"/>
      <c r="W1358" s="251"/>
      <c r="X1358" s="252"/>
      <c r="Y1358" s="253"/>
      <c r="Z1358" s="254"/>
      <c r="AA1358" s="254"/>
      <c r="AB1358" s="255"/>
      <c r="AC1358" s="255"/>
      <c r="AD1358" s="241"/>
      <c r="AE1358" s="241"/>
      <c r="AF1358" s="241"/>
      <c r="AG1358" s="241"/>
      <c r="AH1358" s="241"/>
      <c r="AI1358" s="241"/>
      <c r="AJ1358" s="241"/>
      <c r="AK1358" s="241"/>
      <c r="AL1358" s="241"/>
      <c r="AM1358" s="241"/>
      <c r="AN1358" s="241"/>
      <c r="AO1358" s="241"/>
      <c r="AP1358" s="241"/>
      <c r="AQ1358" s="241"/>
      <c r="AR1358" s="241"/>
      <c r="AS1358" s="241"/>
      <c r="AT1358" s="241"/>
      <c r="AU1358" s="241"/>
      <c r="AV1358" s="241"/>
      <c r="AW1358" s="241"/>
      <c r="AX1358" s="241"/>
      <c r="AY1358" s="241"/>
      <c r="AZ1358" s="241"/>
      <c r="BA1358" s="241"/>
      <c r="BB1358" s="241"/>
      <c r="BC1358" s="241"/>
      <c r="BD1358" s="241"/>
      <c r="BE1358" s="241"/>
      <c r="BF1358" s="241"/>
      <c r="BG1358" s="241"/>
      <c r="BH1358" s="241"/>
      <c r="BI1358" s="241"/>
      <c r="BJ1358" s="241"/>
      <c r="BK1358" s="241"/>
      <c r="BL1358" s="241"/>
      <c r="BM1358" s="241"/>
      <c r="BN1358" s="241"/>
      <c r="BO1358" s="241"/>
      <c r="BP1358" s="241"/>
      <c r="BQ1358" s="241"/>
      <c r="BR1358" s="241"/>
      <c r="BS1358" s="241"/>
      <c r="BT1358" s="241"/>
      <c r="BU1358" s="241"/>
      <c r="BV1358" s="241"/>
      <c r="BW1358" s="241"/>
      <c r="BX1358" s="241"/>
      <c r="BY1358" s="241"/>
      <c r="BZ1358" s="241"/>
      <c r="CA1358" s="241"/>
      <c r="CB1358" s="241"/>
      <c r="CC1358" s="241"/>
      <c r="CD1358" s="241"/>
      <c r="CE1358" s="241"/>
      <c r="CF1358" s="241"/>
      <c r="CG1358" s="241"/>
      <c r="CH1358" s="241"/>
      <c r="CI1358" s="241"/>
      <c r="CJ1358" s="241"/>
      <c r="CK1358" s="241"/>
      <c r="CL1358" s="241"/>
      <c r="CM1358" s="241"/>
      <c r="CN1358" s="241"/>
      <c r="CO1358" s="241"/>
      <c r="CP1358" s="241"/>
      <c r="CQ1358" s="241"/>
      <c r="CR1358" s="241"/>
      <c r="CS1358" s="241"/>
      <c r="CT1358" s="241"/>
      <c r="CU1358" s="241"/>
      <c r="CV1358" s="241"/>
      <c r="CW1358" s="241"/>
      <c r="CX1358" s="241"/>
      <c r="CY1358" s="241"/>
      <c r="CZ1358" s="241"/>
      <c r="DA1358" s="241"/>
      <c r="DB1358" s="241"/>
      <c r="DC1358" s="241"/>
      <c r="DD1358" s="241"/>
      <c r="DE1358" s="241"/>
      <c r="DF1358" s="241"/>
      <c r="DG1358" s="241"/>
      <c r="DH1358" s="241"/>
      <c r="DI1358" s="241"/>
      <c r="DJ1358" s="241"/>
      <c r="DK1358" s="241"/>
      <c r="DL1358" s="241"/>
      <c r="DM1358" s="241"/>
      <c r="DN1358" s="241"/>
      <c r="DO1358" s="241"/>
      <c r="DP1358" s="241"/>
      <c r="DQ1358" s="241"/>
      <c r="DR1358" s="241"/>
      <c r="DS1358" s="241"/>
      <c r="DT1358" s="241"/>
      <c r="DU1358" s="241"/>
      <c r="DV1358" s="241"/>
      <c r="DW1358" s="241"/>
      <c r="DX1358" s="241"/>
      <c r="DY1358" s="241"/>
      <c r="DZ1358" s="241"/>
      <c r="EA1358" s="241"/>
      <c r="EB1358" s="241"/>
      <c r="EC1358" s="241"/>
      <c r="ED1358" s="241"/>
      <c r="EE1358" s="241"/>
      <c r="EF1358" s="241"/>
      <c r="EG1358" s="241"/>
      <c r="EH1358" s="241"/>
      <c r="EI1358" s="241"/>
      <c r="EJ1358" s="241"/>
      <c r="EK1358" s="241"/>
      <c r="EL1358" s="241"/>
      <c r="EM1358" s="241"/>
      <c r="EN1358" s="241"/>
      <c r="EO1358" s="241"/>
      <c r="EP1358" s="241"/>
      <c r="EQ1358" s="241"/>
      <c r="ER1358" s="241"/>
      <c r="ES1358" s="241"/>
      <c r="ET1358" s="241"/>
      <c r="EU1358" s="241"/>
      <c r="EV1358" s="241"/>
      <c r="EW1358" s="241"/>
      <c r="EX1358" s="241"/>
      <c r="EY1358" s="241"/>
      <c r="EZ1358" s="241"/>
      <c r="FA1358" s="241"/>
      <c r="FB1358" s="241"/>
      <c r="FC1358" s="241"/>
      <c r="FD1358" s="241"/>
      <c r="FE1358" s="241"/>
      <c r="FF1358" s="241"/>
      <c r="FG1358" s="241"/>
      <c r="FH1358" s="241"/>
      <c r="FI1358" s="241"/>
      <c r="FJ1358" s="241"/>
      <c r="FK1358" s="241"/>
      <c r="FL1358" s="241"/>
      <c r="FM1358" s="241"/>
      <c r="FN1358" s="241"/>
      <c r="FO1358" s="241"/>
      <c r="FP1358" s="241"/>
      <c r="FQ1358" s="241"/>
      <c r="FR1358" s="241"/>
      <c r="FS1358" s="241"/>
      <c r="FT1358" s="241"/>
      <c r="FU1358" s="241"/>
      <c r="FV1358" s="241"/>
      <c r="FW1358" s="241"/>
      <c r="FX1358" s="241"/>
      <c r="FY1358" s="241"/>
      <c r="FZ1358" s="241"/>
      <c r="GA1358" s="241"/>
      <c r="GB1358" s="241"/>
      <c r="GC1358" s="241"/>
      <c r="GD1358" s="241"/>
      <c r="GE1358" s="241"/>
      <c r="GF1358" s="241"/>
      <c r="GG1358" s="241"/>
      <c r="GH1358" s="241"/>
      <c r="GI1358" s="241"/>
      <c r="GJ1358" s="241"/>
      <c r="GK1358" s="241"/>
      <c r="GL1358" s="241"/>
      <c r="GM1358" s="241"/>
      <c r="GN1358" s="241"/>
      <c r="GO1358" s="241"/>
      <c r="GP1358" s="241"/>
      <c r="GQ1358" s="241"/>
      <c r="GR1358" s="241"/>
      <c r="GS1358" s="241"/>
      <c r="GT1358" s="241"/>
      <c r="GU1358" s="241"/>
      <c r="GV1358" s="241"/>
      <c r="GW1358" s="241"/>
      <c r="GX1358" s="241"/>
      <c r="GY1358" s="241"/>
      <c r="GZ1358" s="241"/>
      <c r="HA1358" s="241"/>
      <c r="HB1358" s="241"/>
      <c r="HC1358" s="241"/>
      <c r="HD1358" s="241"/>
      <c r="HE1358" s="241"/>
      <c r="HF1358" s="241"/>
      <c r="HG1358" s="241"/>
      <c r="HH1358" s="241"/>
      <c r="HI1358" s="241"/>
      <c r="HJ1358" s="241"/>
      <c r="HK1358" s="241"/>
      <c r="HL1358" s="241"/>
      <c r="HM1358" s="241"/>
      <c r="HN1358" s="241"/>
      <c r="HO1358" s="241"/>
    </row>
    <row r="1359" spans="1:223" s="250" customFormat="1" ht="27.6" customHeight="1" x14ac:dyDescent="0.35">
      <c r="A1359" s="241"/>
      <c r="B1359" s="242"/>
      <c r="C1359" s="242"/>
      <c r="D1359" s="242"/>
      <c r="E1359" s="243"/>
      <c r="F1359" s="244"/>
      <c r="G1359" s="245"/>
      <c r="H1359" s="245"/>
      <c r="I1359" s="245"/>
      <c r="J1359" s="242"/>
      <c r="K1359" s="242"/>
      <c r="L1359" s="246"/>
      <c r="M1359" s="246"/>
      <c r="N1359" s="247"/>
      <c r="O1359" s="247"/>
      <c r="P1359" s="248"/>
      <c r="Q1359" s="248"/>
      <c r="R1359" s="295"/>
      <c r="S1359" s="295"/>
      <c r="T1359" s="295"/>
      <c r="V1359" s="251"/>
      <c r="W1359" s="251"/>
      <c r="X1359" s="252"/>
      <c r="Y1359" s="253"/>
      <c r="Z1359" s="254"/>
      <c r="AA1359" s="254"/>
      <c r="AB1359" s="255"/>
      <c r="AC1359" s="255"/>
      <c r="AD1359" s="241"/>
      <c r="AE1359" s="241"/>
      <c r="AF1359" s="241"/>
      <c r="AG1359" s="241"/>
      <c r="AH1359" s="241"/>
      <c r="AI1359" s="241"/>
      <c r="AJ1359" s="241"/>
      <c r="AK1359" s="241"/>
      <c r="AL1359" s="241"/>
      <c r="AM1359" s="241"/>
      <c r="AN1359" s="241"/>
      <c r="AO1359" s="241"/>
      <c r="AP1359" s="241"/>
      <c r="AQ1359" s="241"/>
      <c r="AR1359" s="241"/>
      <c r="AS1359" s="241"/>
      <c r="AT1359" s="241"/>
      <c r="AU1359" s="241"/>
      <c r="AV1359" s="241"/>
      <c r="AW1359" s="241"/>
      <c r="AX1359" s="241"/>
      <c r="AY1359" s="241"/>
      <c r="AZ1359" s="241"/>
      <c r="BA1359" s="241"/>
      <c r="BB1359" s="241"/>
      <c r="BC1359" s="241"/>
      <c r="BD1359" s="241"/>
      <c r="BE1359" s="241"/>
      <c r="BF1359" s="241"/>
      <c r="BG1359" s="241"/>
      <c r="BH1359" s="241"/>
      <c r="BI1359" s="241"/>
      <c r="BJ1359" s="241"/>
      <c r="BK1359" s="241"/>
      <c r="BL1359" s="241"/>
      <c r="BM1359" s="241"/>
      <c r="BN1359" s="241"/>
      <c r="BO1359" s="241"/>
      <c r="BP1359" s="241"/>
      <c r="BQ1359" s="241"/>
      <c r="BR1359" s="241"/>
      <c r="BS1359" s="241"/>
      <c r="BT1359" s="241"/>
      <c r="BU1359" s="241"/>
      <c r="BV1359" s="241"/>
      <c r="BW1359" s="241"/>
      <c r="BX1359" s="241"/>
      <c r="BY1359" s="241"/>
      <c r="BZ1359" s="241"/>
      <c r="CA1359" s="241"/>
      <c r="CB1359" s="241"/>
      <c r="CC1359" s="241"/>
      <c r="CD1359" s="241"/>
      <c r="CE1359" s="241"/>
      <c r="CF1359" s="241"/>
      <c r="CG1359" s="241"/>
      <c r="CH1359" s="241"/>
      <c r="CI1359" s="241"/>
      <c r="CJ1359" s="241"/>
      <c r="CK1359" s="241"/>
      <c r="CL1359" s="241"/>
      <c r="CM1359" s="241"/>
      <c r="CN1359" s="241"/>
      <c r="CO1359" s="241"/>
      <c r="CP1359" s="241"/>
      <c r="CQ1359" s="241"/>
      <c r="CR1359" s="241"/>
      <c r="CS1359" s="241"/>
      <c r="CT1359" s="241"/>
      <c r="CU1359" s="241"/>
      <c r="CV1359" s="241"/>
      <c r="CW1359" s="241"/>
      <c r="CX1359" s="241"/>
      <c r="CY1359" s="241"/>
      <c r="CZ1359" s="241"/>
      <c r="DA1359" s="241"/>
      <c r="DB1359" s="241"/>
      <c r="DC1359" s="241"/>
      <c r="DD1359" s="241"/>
      <c r="DE1359" s="241"/>
      <c r="DF1359" s="241"/>
      <c r="DG1359" s="241"/>
      <c r="DH1359" s="241"/>
      <c r="DI1359" s="241"/>
      <c r="DJ1359" s="241"/>
      <c r="DK1359" s="241"/>
      <c r="DL1359" s="241"/>
      <c r="DM1359" s="241"/>
      <c r="DN1359" s="241"/>
      <c r="DO1359" s="241"/>
      <c r="DP1359" s="241"/>
      <c r="DQ1359" s="241"/>
      <c r="DR1359" s="241"/>
      <c r="DS1359" s="241"/>
      <c r="DT1359" s="241"/>
      <c r="DU1359" s="241"/>
      <c r="DV1359" s="241"/>
      <c r="DW1359" s="241"/>
      <c r="DX1359" s="241"/>
      <c r="DY1359" s="241"/>
      <c r="DZ1359" s="241"/>
      <c r="EA1359" s="241"/>
      <c r="EB1359" s="241"/>
      <c r="EC1359" s="241"/>
      <c r="ED1359" s="241"/>
      <c r="EE1359" s="241"/>
      <c r="EF1359" s="241"/>
      <c r="EG1359" s="241"/>
      <c r="EH1359" s="241"/>
      <c r="EI1359" s="241"/>
      <c r="EJ1359" s="241"/>
      <c r="EK1359" s="241"/>
      <c r="EL1359" s="241"/>
      <c r="EM1359" s="241"/>
      <c r="EN1359" s="241"/>
      <c r="EO1359" s="241"/>
      <c r="EP1359" s="241"/>
      <c r="EQ1359" s="241"/>
      <c r="ER1359" s="241"/>
      <c r="ES1359" s="241"/>
      <c r="ET1359" s="241"/>
      <c r="EU1359" s="241"/>
      <c r="EV1359" s="241"/>
      <c r="EW1359" s="241"/>
      <c r="EX1359" s="241"/>
      <c r="EY1359" s="241"/>
      <c r="EZ1359" s="241"/>
      <c r="FA1359" s="241"/>
      <c r="FB1359" s="241"/>
      <c r="FC1359" s="241"/>
      <c r="FD1359" s="241"/>
      <c r="FE1359" s="241"/>
      <c r="FF1359" s="241"/>
      <c r="FG1359" s="241"/>
      <c r="FH1359" s="241"/>
      <c r="FI1359" s="241"/>
      <c r="FJ1359" s="241"/>
      <c r="FK1359" s="241"/>
      <c r="FL1359" s="241"/>
      <c r="FM1359" s="241"/>
      <c r="FN1359" s="241"/>
      <c r="FO1359" s="241"/>
      <c r="FP1359" s="241"/>
      <c r="FQ1359" s="241"/>
      <c r="FR1359" s="241"/>
      <c r="FS1359" s="241"/>
      <c r="FT1359" s="241"/>
      <c r="FU1359" s="241"/>
      <c r="FV1359" s="241"/>
      <c r="FW1359" s="241"/>
      <c r="FX1359" s="241"/>
      <c r="FY1359" s="241"/>
      <c r="FZ1359" s="241"/>
      <c r="GA1359" s="241"/>
      <c r="GB1359" s="241"/>
      <c r="GC1359" s="241"/>
      <c r="GD1359" s="241"/>
      <c r="GE1359" s="241"/>
      <c r="GF1359" s="241"/>
      <c r="GG1359" s="241"/>
      <c r="GH1359" s="241"/>
      <c r="GI1359" s="241"/>
      <c r="GJ1359" s="241"/>
      <c r="GK1359" s="241"/>
      <c r="GL1359" s="241"/>
      <c r="GM1359" s="241"/>
      <c r="GN1359" s="241"/>
      <c r="GO1359" s="241"/>
      <c r="GP1359" s="241"/>
      <c r="GQ1359" s="241"/>
      <c r="GR1359" s="241"/>
      <c r="GS1359" s="241"/>
      <c r="GT1359" s="241"/>
      <c r="GU1359" s="241"/>
      <c r="GV1359" s="241"/>
      <c r="GW1359" s="241"/>
      <c r="GX1359" s="241"/>
      <c r="GY1359" s="241"/>
      <c r="GZ1359" s="241"/>
      <c r="HA1359" s="241"/>
      <c r="HB1359" s="241"/>
      <c r="HC1359" s="241"/>
      <c r="HD1359" s="241"/>
      <c r="HE1359" s="241"/>
      <c r="HF1359" s="241"/>
      <c r="HG1359" s="241"/>
      <c r="HH1359" s="241"/>
      <c r="HI1359" s="241"/>
      <c r="HJ1359" s="241"/>
      <c r="HK1359" s="241"/>
      <c r="HL1359" s="241"/>
      <c r="HM1359" s="241"/>
      <c r="HN1359" s="241"/>
      <c r="HO1359" s="241"/>
    </row>
    <row r="1360" spans="1:223" s="250" customFormat="1" ht="27.6" customHeight="1" x14ac:dyDescent="0.35">
      <c r="A1360" s="241"/>
      <c r="B1360" s="242"/>
      <c r="C1360" s="242"/>
      <c r="D1360" s="242"/>
      <c r="E1360" s="243"/>
      <c r="F1360" s="244"/>
      <c r="G1360" s="245"/>
      <c r="H1360" s="245"/>
      <c r="I1360" s="245"/>
      <c r="J1360" s="242"/>
      <c r="K1360" s="242"/>
      <c r="L1360" s="246"/>
      <c r="M1360" s="246"/>
      <c r="N1360" s="247"/>
      <c r="O1360" s="247"/>
      <c r="P1360" s="248"/>
      <c r="Q1360" s="248"/>
      <c r="R1360" s="295"/>
      <c r="S1360" s="295"/>
      <c r="T1360" s="295"/>
      <c r="V1360" s="251"/>
      <c r="W1360" s="251"/>
      <c r="X1360" s="252"/>
      <c r="Y1360" s="253"/>
      <c r="Z1360" s="254"/>
      <c r="AA1360" s="254"/>
      <c r="AB1360" s="255"/>
      <c r="AC1360" s="255"/>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c r="AX1360" s="241"/>
      <c r="AY1360" s="241"/>
      <c r="AZ1360" s="241"/>
      <c r="BA1360" s="241"/>
      <c r="BB1360" s="241"/>
      <c r="BC1360" s="241"/>
      <c r="BD1360" s="241"/>
      <c r="BE1360" s="241"/>
      <c r="BF1360" s="241"/>
      <c r="BG1360" s="241"/>
      <c r="BH1360" s="241"/>
      <c r="BI1360" s="241"/>
      <c r="BJ1360" s="241"/>
      <c r="BK1360" s="241"/>
      <c r="BL1360" s="241"/>
      <c r="BM1360" s="241"/>
      <c r="BN1360" s="241"/>
      <c r="BO1360" s="241"/>
      <c r="BP1360" s="241"/>
      <c r="BQ1360" s="241"/>
      <c r="BR1360" s="241"/>
      <c r="BS1360" s="241"/>
      <c r="BT1360" s="241"/>
      <c r="BU1360" s="241"/>
      <c r="BV1360" s="241"/>
      <c r="BW1360" s="241"/>
      <c r="BX1360" s="241"/>
      <c r="BY1360" s="241"/>
      <c r="BZ1360" s="241"/>
      <c r="CA1360" s="241"/>
      <c r="CB1360" s="241"/>
      <c r="CC1360" s="241"/>
      <c r="CD1360" s="241"/>
      <c r="CE1360" s="241"/>
      <c r="CF1360" s="241"/>
      <c r="CG1360" s="241"/>
      <c r="CH1360" s="241"/>
      <c r="CI1360" s="241"/>
      <c r="CJ1360" s="241"/>
      <c r="CK1360" s="241"/>
      <c r="CL1360" s="241"/>
      <c r="CM1360" s="241"/>
      <c r="CN1360" s="241"/>
      <c r="CO1360" s="241"/>
      <c r="CP1360" s="241"/>
      <c r="CQ1360" s="241"/>
      <c r="CR1360" s="241"/>
      <c r="CS1360" s="241"/>
      <c r="CT1360" s="241"/>
      <c r="CU1360" s="241"/>
      <c r="CV1360" s="241"/>
      <c r="CW1360" s="241"/>
      <c r="CX1360" s="241"/>
      <c r="CY1360" s="241"/>
      <c r="CZ1360" s="241"/>
      <c r="DA1360" s="241"/>
      <c r="DB1360" s="241"/>
      <c r="DC1360" s="241"/>
      <c r="DD1360" s="241"/>
      <c r="DE1360" s="241"/>
      <c r="DF1360" s="241"/>
      <c r="DG1360" s="241"/>
      <c r="DH1360" s="241"/>
      <c r="DI1360" s="241"/>
      <c r="DJ1360" s="241"/>
      <c r="DK1360" s="241"/>
      <c r="DL1360" s="241"/>
      <c r="DM1360" s="241"/>
      <c r="DN1360" s="241"/>
      <c r="DO1360" s="241"/>
      <c r="DP1360" s="241"/>
      <c r="DQ1360" s="241"/>
      <c r="DR1360" s="241"/>
      <c r="DS1360" s="241"/>
      <c r="DT1360" s="241"/>
      <c r="DU1360" s="241"/>
      <c r="DV1360" s="241"/>
      <c r="DW1360" s="241"/>
      <c r="DX1360" s="241"/>
      <c r="DY1360" s="241"/>
      <c r="DZ1360" s="241"/>
      <c r="EA1360" s="241"/>
      <c r="EB1360" s="241"/>
      <c r="EC1360" s="241"/>
      <c r="ED1360" s="241"/>
      <c r="EE1360" s="241"/>
      <c r="EF1360" s="241"/>
      <c r="EG1360" s="241"/>
      <c r="EH1360" s="241"/>
      <c r="EI1360" s="241"/>
      <c r="EJ1360" s="241"/>
      <c r="EK1360" s="241"/>
      <c r="EL1360" s="241"/>
      <c r="EM1360" s="241"/>
      <c r="EN1360" s="241"/>
      <c r="EO1360" s="241"/>
      <c r="EP1360" s="241"/>
      <c r="EQ1360" s="241"/>
      <c r="ER1360" s="241"/>
      <c r="ES1360" s="241"/>
      <c r="ET1360" s="241"/>
      <c r="EU1360" s="241"/>
      <c r="EV1360" s="241"/>
      <c r="EW1360" s="241"/>
      <c r="EX1360" s="241"/>
      <c r="EY1360" s="241"/>
      <c r="EZ1360" s="241"/>
      <c r="FA1360" s="241"/>
      <c r="FB1360" s="241"/>
      <c r="FC1360" s="241"/>
      <c r="FD1360" s="241"/>
      <c r="FE1360" s="241"/>
      <c r="FF1360" s="241"/>
      <c r="FG1360" s="241"/>
      <c r="FH1360" s="241"/>
      <c r="FI1360" s="241"/>
      <c r="FJ1360" s="241"/>
      <c r="FK1360" s="241"/>
      <c r="FL1360" s="241"/>
      <c r="FM1360" s="241"/>
      <c r="FN1360" s="241"/>
      <c r="FO1360" s="241"/>
      <c r="FP1360" s="241"/>
      <c r="FQ1360" s="241"/>
      <c r="FR1360" s="241"/>
      <c r="FS1360" s="241"/>
      <c r="FT1360" s="241"/>
      <c r="FU1360" s="241"/>
      <c r="FV1360" s="241"/>
      <c r="FW1360" s="241"/>
      <c r="FX1360" s="241"/>
      <c r="FY1360" s="241"/>
      <c r="FZ1360" s="241"/>
      <c r="GA1360" s="241"/>
      <c r="GB1360" s="241"/>
      <c r="GC1360" s="241"/>
      <c r="GD1360" s="241"/>
      <c r="GE1360" s="241"/>
      <c r="GF1360" s="241"/>
      <c r="GG1360" s="241"/>
      <c r="GH1360" s="241"/>
      <c r="GI1360" s="241"/>
      <c r="GJ1360" s="241"/>
      <c r="GK1360" s="241"/>
      <c r="GL1360" s="241"/>
      <c r="GM1360" s="241"/>
      <c r="GN1360" s="241"/>
      <c r="GO1360" s="241"/>
      <c r="GP1360" s="241"/>
      <c r="GQ1360" s="241"/>
      <c r="GR1360" s="241"/>
      <c r="GS1360" s="241"/>
      <c r="GT1360" s="241"/>
      <c r="GU1360" s="241"/>
      <c r="GV1360" s="241"/>
      <c r="GW1360" s="241"/>
      <c r="GX1360" s="241"/>
      <c r="GY1360" s="241"/>
      <c r="GZ1360" s="241"/>
      <c r="HA1360" s="241"/>
      <c r="HB1360" s="241"/>
      <c r="HC1360" s="241"/>
      <c r="HD1360" s="241"/>
      <c r="HE1360" s="241"/>
      <c r="HF1360" s="241"/>
      <c r="HG1360" s="241"/>
      <c r="HH1360" s="241"/>
      <c r="HI1360" s="241"/>
      <c r="HJ1360" s="241"/>
      <c r="HK1360" s="241"/>
      <c r="HL1360" s="241"/>
      <c r="HM1360" s="241"/>
      <c r="HN1360" s="241"/>
      <c r="HO1360" s="241"/>
    </row>
    <row r="1361" spans="1:223" s="250" customFormat="1" ht="27.6" customHeight="1" x14ac:dyDescent="0.35">
      <c r="A1361" s="241"/>
      <c r="B1361" s="242"/>
      <c r="C1361" s="242"/>
      <c r="D1361" s="242"/>
      <c r="E1361" s="243"/>
      <c r="F1361" s="244"/>
      <c r="G1361" s="245"/>
      <c r="H1361" s="245"/>
      <c r="I1361" s="245"/>
      <c r="J1361" s="242"/>
      <c r="K1361" s="242"/>
      <c r="L1361" s="246"/>
      <c r="M1361" s="246"/>
      <c r="N1361" s="247"/>
      <c r="O1361" s="247"/>
      <c r="P1361" s="248"/>
      <c r="Q1361" s="248"/>
      <c r="R1361" s="295"/>
      <c r="S1361" s="295"/>
      <c r="T1361" s="295"/>
      <c r="V1361" s="251"/>
      <c r="W1361" s="251"/>
      <c r="X1361" s="252"/>
      <c r="Y1361" s="253"/>
      <c r="Z1361" s="254"/>
      <c r="AA1361" s="254"/>
      <c r="AB1361" s="255"/>
      <c r="AC1361" s="255"/>
      <c r="AD1361" s="241"/>
      <c r="AE1361" s="241"/>
      <c r="AF1361" s="241"/>
      <c r="AG1361" s="241"/>
      <c r="AH1361" s="241"/>
      <c r="AI1361" s="241"/>
      <c r="AJ1361" s="241"/>
      <c r="AK1361" s="241"/>
      <c r="AL1361" s="241"/>
      <c r="AM1361" s="241"/>
      <c r="AN1361" s="241"/>
      <c r="AO1361" s="241"/>
      <c r="AP1361" s="241"/>
      <c r="AQ1361" s="241"/>
      <c r="AR1361" s="241"/>
      <c r="AS1361" s="241"/>
      <c r="AT1361" s="241"/>
      <c r="AU1361" s="241"/>
      <c r="AV1361" s="241"/>
      <c r="AW1361" s="241"/>
      <c r="AX1361" s="241"/>
      <c r="AY1361" s="241"/>
      <c r="AZ1361" s="241"/>
      <c r="BA1361" s="241"/>
      <c r="BB1361" s="241"/>
      <c r="BC1361" s="241"/>
      <c r="BD1361" s="241"/>
      <c r="BE1361" s="241"/>
      <c r="BF1361" s="241"/>
      <c r="BG1361" s="241"/>
      <c r="BH1361" s="241"/>
      <c r="BI1361" s="241"/>
      <c r="BJ1361" s="241"/>
      <c r="BK1361" s="241"/>
      <c r="BL1361" s="241"/>
      <c r="BM1361" s="241"/>
      <c r="BN1361" s="241"/>
      <c r="BO1361" s="241"/>
      <c r="BP1361" s="241"/>
      <c r="BQ1361" s="241"/>
      <c r="BR1361" s="241"/>
      <c r="BS1361" s="241"/>
      <c r="BT1361" s="241"/>
      <c r="BU1361" s="241"/>
      <c r="BV1361" s="241"/>
      <c r="BW1361" s="241"/>
      <c r="BX1361" s="241"/>
      <c r="BY1361" s="241"/>
      <c r="BZ1361" s="241"/>
      <c r="CA1361" s="241"/>
      <c r="CB1361" s="241"/>
      <c r="CC1361" s="241"/>
      <c r="CD1361" s="241"/>
      <c r="CE1361" s="241"/>
      <c r="CF1361" s="241"/>
      <c r="CG1361" s="241"/>
      <c r="CH1361" s="241"/>
      <c r="CI1361" s="241"/>
      <c r="CJ1361" s="241"/>
      <c r="CK1361" s="241"/>
      <c r="CL1361" s="241"/>
      <c r="CM1361" s="241"/>
      <c r="CN1361" s="241"/>
      <c r="CO1361" s="241"/>
      <c r="CP1361" s="241"/>
      <c r="CQ1361" s="241"/>
      <c r="CR1361" s="241"/>
      <c r="CS1361" s="241"/>
      <c r="CT1361" s="241"/>
      <c r="CU1361" s="241"/>
      <c r="CV1361" s="241"/>
      <c r="CW1361" s="241"/>
      <c r="CX1361" s="241"/>
      <c r="CY1361" s="241"/>
      <c r="CZ1361" s="241"/>
      <c r="DA1361" s="241"/>
      <c r="DB1361" s="241"/>
      <c r="DC1361" s="241"/>
      <c r="DD1361" s="241"/>
      <c r="DE1361" s="241"/>
      <c r="DF1361" s="241"/>
      <c r="DG1361" s="241"/>
      <c r="DH1361" s="241"/>
      <c r="DI1361" s="241"/>
      <c r="DJ1361" s="241"/>
      <c r="DK1361" s="241"/>
      <c r="DL1361" s="241"/>
      <c r="DM1361" s="241"/>
      <c r="DN1361" s="241"/>
      <c r="DO1361" s="241"/>
      <c r="DP1361" s="241"/>
      <c r="DQ1361" s="241"/>
      <c r="DR1361" s="241"/>
      <c r="DS1361" s="241"/>
      <c r="DT1361" s="241"/>
      <c r="DU1361" s="241"/>
      <c r="DV1361" s="241"/>
      <c r="DW1361" s="241"/>
      <c r="DX1361" s="241"/>
      <c r="DY1361" s="241"/>
      <c r="DZ1361" s="241"/>
      <c r="EA1361" s="241"/>
      <c r="EB1361" s="241"/>
      <c r="EC1361" s="241"/>
      <c r="ED1361" s="241"/>
      <c r="EE1361" s="241"/>
      <c r="EF1361" s="241"/>
      <c r="EG1361" s="241"/>
      <c r="EH1361" s="241"/>
      <c r="EI1361" s="241"/>
      <c r="EJ1361" s="241"/>
      <c r="EK1361" s="241"/>
      <c r="EL1361" s="241"/>
      <c r="EM1361" s="241"/>
      <c r="EN1361" s="241"/>
      <c r="EO1361" s="241"/>
      <c r="EP1361" s="241"/>
      <c r="EQ1361" s="241"/>
      <c r="ER1361" s="241"/>
      <c r="ES1361" s="241"/>
      <c r="ET1361" s="241"/>
      <c r="EU1361" s="241"/>
      <c r="EV1361" s="241"/>
      <c r="EW1361" s="241"/>
      <c r="EX1361" s="241"/>
      <c r="EY1361" s="241"/>
      <c r="EZ1361" s="241"/>
      <c r="FA1361" s="241"/>
      <c r="FB1361" s="241"/>
      <c r="FC1361" s="241"/>
      <c r="FD1361" s="241"/>
      <c r="FE1361" s="241"/>
      <c r="FF1361" s="241"/>
      <c r="FG1361" s="241"/>
      <c r="FH1361" s="241"/>
      <c r="FI1361" s="241"/>
      <c r="FJ1361" s="241"/>
      <c r="FK1361" s="241"/>
      <c r="FL1361" s="241"/>
      <c r="FM1361" s="241"/>
      <c r="FN1361" s="241"/>
      <c r="FO1361" s="241"/>
      <c r="FP1361" s="241"/>
      <c r="FQ1361" s="241"/>
      <c r="FR1361" s="241"/>
      <c r="FS1361" s="241"/>
      <c r="FT1361" s="241"/>
      <c r="FU1361" s="241"/>
      <c r="FV1361" s="241"/>
      <c r="FW1361" s="241"/>
      <c r="FX1361" s="241"/>
      <c r="FY1361" s="241"/>
      <c r="FZ1361" s="241"/>
      <c r="GA1361" s="241"/>
      <c r="GB1361" s="241"/>
      <c r="GC1361" s="241"/>
      <c r="GD1361" s="241"/>
      <c r="GE1361" s="241"/>
      <c r="GF1361" s="241"/>
      <c r="GG1361" s="241"/>
      <c r="GH1361" s="241"/>
      <c r="GI1361" s="241"/>
      <c r="GJ1361" s="241"/>
      <c r="GK1361" s="241"/>
      <c r="GL1361" s="241"/>
      <c r="GM1361" s="241"/>
      <c r="GN1361" s="241"/>
      <c r="GO1361" s="241"/>
      <c r="GP1361" s="241"/>
      <c r="GQ1361" s="241"/>
      <c r="GR1361" s="241"/>
      <c r="GS1361" s="241"/>
      <c r="GT1361" s="241"/>
      <c r="GU1361" s="241"/>
      <c r="GV1361" s="241"/>
      <c r="GW1361" s="241"/>
      <c r="GX1361" s="241"/>
      <c r="GY1361" s="241"/>
      <c r="GZ1361" s="241"/>
      <c r="HA1361" s="241"/>
      <c r="HB1361" s="241"/>
      <c r="HC1361" s="241"/>
      <c r="HD1361" s="241"/>
      <c r="HE1361" s="241"/>
      <c r="HF1361" s="241"/>
      <c r="HG1361" s="241"/>
      <c r="HH1361" s="241"/>
      <c r="HI1361" s="241"/>
      <c r="HJ1361" s="241"/>
      <c r="HK1361" s="241"/>
      <c r="HL1361" s="241"/>
      <c r="HM1361" s="241"/>
      <c r="HN1361" s="241"/>
      <c r="HO1361" s="241"/>
    </row>
    <row r="1362" spans="1:223" s="250" customFormat="1" ht="27.6" customHeight="1" x14ac:dyDescent="0.35">
      <c r="A1362" s="241"/>
      <c r="B1362" s="242"/>
      <c r="C1362" s="242"/>
      <c r="D1362" s="242"/>
      <c r="E1362" s="243"/>
      <c r="F1362" s="244"/>
      <c r="G1362" s="245"/>
      <c r="H1362" s="245"/>
      <c r="I1362" s="245"/>
      <c r="J1362" s="242"/>
      <c r="K1362" s="242"/>
      <c r="L1362" s="246"/>
      <c r="M1362" s="246"/>
      <c r="N1362" s="247"/>
      <c r="O1362" s="247"/>
      <c r="P1362" s="248"/>
      <c r="Q1362" s="248"/>
      <c r="R1362" s="295"/>
      <c r="S1362" s="295"/>
      <c r="T1362" s="295"/>
      <c r="V1362" s="251"/>
      <c r="W1362" s="251"/>
      <c r="X1362" s="252"/>
      <c r="Y1362" s="253"/>
      <c r="Z1362" s="254"/>
      <c r="AA1362" s="254"/>
      <c r="AB1362" s="255"/>
      <c r="AC1362" s="255"/>
      <c r="AD1362" s="241"/>
      <c r="AE1362" s="241"/>
      <c r="AF1362" s="241"/>
      <c r="AG1362" s="241"/>
      <c r="AH1362" s="241"/>
      <c r="AI1362" s="241"/>
      <c r="AJ1362" s="241"/>
      <c r="AK1362" s="241"/>
      <c r="AL1362" s="241"/>
      <c r="AM1362" s="241"/>
      <c r="AN1362" s="241"/>
      <c r="AO1362" s="241"/>
      <c r="AP1362" s="241"/>
      <c r="AQ1362" s="241"/>
      <c r="AR1362" s="241"/>
      <c r="AS1362" s="241"/>
      <c r="AT1362" s="241"/>
      <c r="AU1362" s="241"/>
      <c r="AV1362" s="241"/>
      <c r="AW1362" s="241"/>
      <c r="AX1362" s="241"/>
      <c r="AY1362" s="241"/>
      <c r="AZ1362" s="241"/>
      <c r="BA1362" s="241"/>
      <c r="BB1362" s="241"/>
      <c r="BC1362" s="241"/>
      <c r="BD1362" s="241"/>
      <c r="BE1362" s="241"/>
      <c r="BF1362" s="241"/>
      <c r="BG1362" s="241"/>
      <c r="BH1362" s="241"/>
      <c r="BI1362" s="241"/>
      <c r="BJ1362" s="241"/>
      <c r="BK1362" s="241"/>
      <c r="BL1362" s="241"/>
      <c r="BM1362" s="241"/>
      <c r="BN1362" s="241"/>
      <c r="BO1362" s="241"/>
      <c r="BP1362" s="241"/>
      <c r="BQ1362" s="241"/>
      <c r="BR1362" s="241"/>
      <c r="BS1362" s="241"/>
      <c r="BT1362" s="241"/>
      <c r="BU1362" s="241"/>
      <c r="BV1362" s="241"/>
      <c r="BW1362" s="241"/>
      <c r="BX1362" s="241"/>
      <c r="BY1362" s="241"/>
      <c r="BZ1362" s="241"/>
      <c r="CA1362" s="241"/>
      <c r="CB1362" s="241"/>
      <c r="CC1362" s="241"/>
      <c r="CD1362" s="241"/>
      <c r="CE1362" s="241"/>
      <c r="CF1362" s="241"/>
      <c r="CG1362" s="241"/>
      <c r="CH1362" s="241"/>
      <c r="CI1362" s="241"/>
      <c r="CJ1362" s="241"/>
      <c r="CK1362" s="241"/>
      <c r="CL1362" s="241"/>
      <c r="CM1362" s="241"/>
      <c r="CN1362" s="241"/>
      <c r="CO1362" s="241"/>
      <c r="CP1362" s="241"/>
      <c r="CQ1362" s="241"/>
      <c r="CR1362" s="241"/>
      <c r="CS1362" s="241"/>
      <c r="CT1362" s="241"/>
      <c r="CU1362" s="241"/>
      <c r="CV1362" s="241"/>
      <c r="CW1362" s="241"/>
      <c r="CX1362" s="241"/>
      <c r="CY1362" s="241"/>
      <c r="CZ1362" s="241"/>
      <c r="DA1362" s="241"/>
      <c r="DB1362" s="241"/>
      <c r="DC1362" s="241"/>
      <c r="DD1362" s="241"/>
      <c r="DE1362" s="241"/>
      <c r="DF1362" s="241"/>
      <c r="DG1362" s="241"/>
      <c r="DH1362" s="241"/>
      <c r="DI1362" s="241"/>
      <c r="DJ1362" s="241"/>
      <c r="DK1362" s="241"/>
      <c r="DL1362" s="241"/>
      <c r="DM1362" s="241"/>
      <c r="DN1362" s="241"/>
      <c r="DO1362" s="241"/>
      <c r="DP1362" s="241"/>
      <c r="DQ1362" s="241"/>
      <c r="DR1362" s="241"/>
      <c r="DS1362" s="241"/>
      <c r="DT1362" s="241"/>
      <c r="DU1362" s="241"/>
      <c r="DV1362" s="241"/>
      <c r="DW1362" s="241"/>
      <c r="DX1362" s="241"/>
      <c r="DY1362" s="241"/>
      <c r="DZ1362" s="241"/>
      <c r="EA1362" s="241"/>
      <c r="EB1362" s="241"/>
      <c r="EC1362" s="241"/>
      <c r="ED1362" s="241"/>
      <c r="EE1362" s="241"/>
      <c r="EF1362" s="241"/>
      <c r="EG1362" s="241"/>
      <c r="EH1362" s="241"/>
      <c r="EI1362" s="241"/>
      <c r="EJ1362" s="241"/>
      <c r="EK1362" s="241"/>
      <c r="EL1362" s="241"/>
      <c r="EM1362" s="241"/>
      <c r="EN1362" s="241"/>
      <c r="EO1362" s="241"/>
      <c r="EP1362" s="241"/>
      <c r="EQ1362" s="241"/>
      <c r="ER1362" s="241"/>
      <c r="ES1362" s="241"/>
      <c r="ET1362" s="241"/>
      <c r="EU1362" s="241"/>
      <c r="EV1362" s="241"/>
      <c r="EW1362" s="241"/>
      <c r="EX1362" s="241"/>
      <c r="EY1362" s="241"/>
      <c r="EZ1362" s="241"/>
      <c r="FA1362" s="241"/>
      <c r="FB1362" s="241"/>
      <c r="FC1362" s="241"/>
      <c r="FD1362" s="241"/>
      <c r="FE1362" s="241"/>
      <c r="FF1362" s="241"/>
      <c r="FG1362" s="241"/>
      <c r="FH1362" s="241"/>
      <c r="FI1362" s="241"/>
      <c r="FJ1362" s="241"/>
      <c r="FK1362" s="241"/>
      <c r="FL1362" s="241"/>
      <c r="FM1362" s="241"/>
      <c r="FN1362" s="241"/>
      <c r="FO1362" s="241"/>
      <c r="FP1362" s="241"/>
      <c r="FQ1362" s="241"/>
      <c r="FR1362" s="241"/>
      <c r="FS1362" s="241"/>
      <c r="FT1362" s="241"/>
      <c r="FU1362" s="241"/>
      <c r="FV1362" s="241"/>
      <c r="FW1362" s="241"/>
      <c r="FX1362" s="241"/>
      <c r="FY1362" s="241"/>
      <c r="FZ1362" s="241"/>
      <c r="GA1362" s="241"/>
      <c r="GB1362" s="241"/>
      <c r="GC1362" s="241"/>
      <c r="GD1362" s="241"/>
      <c r="GE1362" s="241"/>
      <c r="GF1362" s="241"/>
      <c r="GG1362" s="241"/>
      <c r="GH1362" s="241"/>
      <c r="GI1362" s="241"/>
      <c r="GJ1362" s="241"/>
      <c r="GK1362" s="241"/>
      <c r="GL1362" s="241"/>
      <c r="GM1362" s="241"/>
      <c r="GN1362" s="241"/>
      <c r="GO1362" s="241"/>
      <c r="GP1362" s="241"/>
      <c r="GQ1362" s="241"/>
      <c r="GR1362" s="241"/>
      <c r="GS1362" s="241"/>
      <c r="GT1362" s="241"/>
      <c r="GU1362" s="241"/>
      <c r="GV1362" s="241"/>
      <c r="GW1362" s="241"/>
      <c r="GX1362" s="241"/>
      <c r="GY1362" s="241"/>
      <c r="GZ1362" s="241"/>
      <c r="HA1362" s="241"/>
      <c r="HB1362" s="241"/>
      <c r="HC1362" s="241"/>
      <c r="HD1362" s="241"/>
      <c r="HE1362" s="241"/>
      <c r="HF1362" s="241"/>
      <c r="HG1362" s="241"/>
      <c r="HH1362" s="241"/>
      <c r="HI1362" s="241"/>
      <c r="HJ1362" s="241"/>
      <c r="HK1362" s="241"/>
      <c r="HL1362" s="241"/>
      <c r="HM1362" s="241"/>
      <c r="HN1362" s="241"/>
      <c r="HO1362" s="241"/>
    </row>
    <row r="1363" spans="1:223" s="250" customFormat="1" ht="27.6" customHeight="1" x14ac:dyDescent="0.35">
      <c r="A1363" s="241"/>
      <c r="B1363" s="242"/>
      <c r="C1363" s="242"/>
      <c r="D1363" s="242"/>
      <c r="E1363" s="243"/>
      <c r="F1363" s="244"/>
      <c r="G1363" s="245"/>
      <c r="H1363" s="245"/>
      <c r="I1363" s="245"/>
      <c r="J1363" s="242"/>
      <c r="K1363" s="242"/>
      <c r="L1363" s="246"/>
      <c r="M1363" s="246"/>
      <c r="N1363" s="247"/>
      <c r="O1363" s="247"/>
      <c r="P1363" s="248"/>
      <c r="Q1363" s="248"/>
      <c r="R1363" s="295"/>
      <c r="S1363" s="295"/>
      <c r="T1363" s="295"/>
      <c r="V1363" s="251"/>
      <c r="W1363" s="251"/>
      <c r="X1363" s="252"/>
      <c r="Y1363" s="253"/>
      <c r="Z1363" s="254"/>
      <c r="AA1363" s="254"/>
      <c r="AB1363" s="255"/>
      <c r="AC1363" s="255"/>
      <c r="AD1363" s="241"/>
      <c r="AE1363" s="241"/>
      <c r="AF1363" s="241"/>
      <c r="AG1363" s="241"/>
      <c r="AH1363" s="241"/>
      <c r="AI1363" s="241"/>
      <c r="AJ1363" s="241"/>
      <c r="AK1363" s="241"/>
      <c r="AL1363" s="241"/>
      <c r="AM1363" s="241"/>
      <c r="AN1363" s="241"/>
      <c r="AO1363" s="241"/>
      <c r="AP1363" s="241"/>
      <c r="AQ1363" s="241"/>
      <c r="AR1363" s="241"/>
      <c r="AS1363" s="241"/>
      <c r="AT1363" s="241"/>
      <c r="AU1363" s="241"/>
      <c r="AV1363" s="241"/>
      <c r="AW1363" s="241"/>
      <c r="AX1363" s="241"/>
      <c r="AY1363" s="241"/>
      <c r="AZ1363" s="241"/>
      <c r="BA1363" s="241"/>
      <c r="BB1363" s="241"/>
      <c r="BC1363" s="241"/>
      <c r="BD1363" s="241"/>
      <c r="BE1363" s="241"/>
      <c r="BF1363" s="241"/>
      <c r="BG1363" s="241"/>
      <c r="BH1363" s="241"/>
      <c r="BI1363" s="241"/>
      <c r="BJ1363" s="241"/>
      <c r="BK1363" s="241"/>
      <c r="BL1363" s="241"/>
      <c r="BM1363" s="241"/>
      <c r="BN1363" s="241"/>
      <c r="BO1363" s="241"/>
      <c r="BP1363" s="241"/>
      <c r="BQ1363" s="241"/>
      <c r="BR1363" s="241"/>
      <c r="BS1363" s="241"/>
      <c r="BT1363" s="241"/>
      <c r="BU1363" s="241"/>
      <c r="BV1363" s="241"/>
      <c r="BW1363" s="241"/>
      <c r="BX1363" s="241"/>
      <c r="BY1363" s="241"/>
      <c r="BZ1363" s="241"/>
      <c r="CA1363" s="241"/>
      <c r="CB1363" s="241"/>
      <c r="CC1363" s="241"/>
      <c r="CD1363" s="241"/>
      <c r="CE1363" s="241"/>
      <c r="CF1363" s="241"/>
      <c r="CG1363" s="241"/>
      <c r="CH1363" s="241"/>
      <c r="CI1363" s="241"/>
      <c r="CJ1363" s="241"/>
      <c r="CK1363" s="241"/>
      <c r="CL1363" s="241"/>
      <c r="CM1363" s="241"/>
      <c r="CN1363" s="241"/>
      <c r="CO1363" s="241"/>
      <c r="CP1363" s="241"/>
      <c r="CQ1363" s="241"/>
      <c r="CR1363" s="241"/>
      <c r="CS1363" s="241"/>
      <c r="CT1363" s="241"/>
      <c r="CU1363" s="241"/>
      <c r="CV1363" s="241"/>
      <c r="CW1363" s="241"/>
      <c r="CX1363" s="241"/>
      <c r="CY1363" s="241"/>
      <c r="CZ1363" s="241"/>
      <c r="DA1363" s="241"/>
      <c r="DB1363" s="241"/>
      <c r="DC1363" s="241"/>
      <c r="DD1363" s="241"/>
      <c r="DE1363" s="241"/>
      <c r="DF1363" s="241"/>
      <c r="DG1363" s="241"/>
      <c r="DH1363" s="241"/>
      <c r="DI1363" s="241"/>
      <c r="DJ1363" s="241"/>
      <c r="DK1363" s="241"/>
      <c r="DL1363" s="241"/>
      <c r="DM1363" s="241"/>
      <c r="DN1363" s="241"/>
      <c r="DO1363" s="241"/>
      <c r="DP1363" s="241"/>
      <c r="DQ1363" s="241"/>
      <c r="DR1363" s="241"/>
      <c r="DS1363" s="241"/>
      <c r="DT1363" s="241"/>
      <c r="DU1363" s="241"/>
      <c r="DV1363" s="241"/>
      <c r="DW1363" s="241"/>
      <c r="DX1363" s="241"/>
      <c r="DY1363" s="241"/>
      <c r="DZ1363" s="241"/>
      <c r="EA1363" s="241"/>
      <c r="EB1363" s="241"/>
      <c r="EC1363" s="241"/>
      <c r="ED1363" s="241"/>
      <c r="EE1363" s="241"/>
      <c r="EF1363" s="241"/>
      <c r="EG1363" s="241"/>
      <c r="EH1363" s="241"/>
      <c r="EI1363" s="241"/>
      <c r="EJ1363" s="241"/>
      <c r="EK1363" s="241"/>
      <c r="EL1363" s="241"/>
      <c r="EM1363" s="241"/>
      <c r="EN1363" s="241"/>
      <c r="EO1363" s="241"/>
      <c r="EP1363" s="241"/>
      <c r="EQ1363" s="241"/>
      <c r="ER1363" s="241"/>
      <c r="ES1363" s="241"/>
      <c r="ET1363" s="241"/>
      <c r="EU1363" s="241"/>
      <c r="EV1363" s="241"/>
      <c r="EW1363" s="241"/>
      <c r="EX1363" s="241"/>
      <c r="EY1363" s="241"/>
      <c r="EZ1363" s="241"/>
      <c r="FA1363" s="241"/>
      <c r="FB1363" s="241"/>
      <c r="FC1363" s="241"/>
      <c r="FD1363" s="241"/>
      <c r="FE1363" s="241"/>
      <c r="FF1363" s="241"/>
      <c r="FG1363" s="241"/>
      <c r="FH1363" s="241"/>
      <c r="FI1363" s="241"/>
      <c r="FJ1363" s="241"/>
      <c r="FK1363" s="241"/>
      <c r="FL1363" s="241"/>
      <c r="FM1363" s="241"/>
      <c r="FN1363" s="241"/>
      <c r="FO1363" s="241"/>
      <c r="FP1363" s="241"/>
      <c r="FQ1363" s="241"/>
      <c r="FR1363" s="241"/>
      <c r="FS1363" s="241"/>
      <c r="FT1363" s="241"/>
      <c r="FU1363" s="241"/>
      <c r="FV1363" s="241"/>
      <c r="FW1363" s="241"/>
      <c r="FX1363" s="241"/>
      <c r="FY1363" s="241"/>
      <c r="FZ1363" s="241"/>
      <c r="GA1363" s="241"/>
      <c r="GB1363" s="241"/>
      <c r="GC1363" s="241"/>
      <c r="GD1363" s="241"/>
      <c r="GE1363" s="241"/>
      <c r="GF1363" s="241"/>
      <c r="GG1363" s="241"/>
      <c r="GH1363" s="241"/>
      <c r="GI1363" s="241"/>
      <c r="GJ1363" s="241"/>
      <c r="GK1363" s="241"/>
      <c r="GL1363" s="241"/>
      <c r="GM1363" s="241"/>
      <c r="GN1363" s="241"/>
      <c r="GO1363" s="241"/>
      <c r="GP1363" s="241"/>
      <c r="GQ1363" s="241"/>
      <c r="GR1363" s="241"/>
      <c r="GS1363" s="241"/>
      <c r="GT1363" s="241"/>
      <c r="GU1363" s="241"/>
      <c r="GV1363" s="241"/>
      <c r="GW1363" s="241"/>
      <c r="GX1363" s="241"/>
      <c r="GY1363" s="241"/>
      <c r="GZ1363" s="241"/>
      <c r="HA1363" s="241"/>
      <c r="HB1363" s="241"/>
      <c r="HC1363" s="241"/>
      <c r="HD1363" s="241"/>
      <c r="HE1363" s="241"/>
      <c r="HF1363" s="241"/>
      <c r="HG1363" s="241"/>
      <c r="HH1363" s="241"/>
      <c r="HI1363" s="241"/>
      <c r="HJ1363" s="241"/>
      <c r="HK1363" s="241"/>
      <c r="HL1363" s="241"/>
      <c r="HM1363" s="241"/>
      <c r="HN1363" s="241"/>
      <c r="HO1363" s="241"/>
    </row>
    <row r="1364" spans="1:223" s="250" customFormat="1" ht="27.6" customHeight="1" x14ac:dyDescent="0.35">
      <c r="A1364" s="241"/>
      <c r="B1364" s="242"/>
      <c r="C1364" s="242"/>
      <c r="D1364" s="242"/>
      <c r="E1364" s="243"/>
      <c r="F1364" s="244"/>
      <c r="G1364" s="245"/>
      <c r="H1364" s="245"/>
      <c r="I1364" s="245"/>
      <c r="J1364" s="242"/>
      <c r="K1364" s="242"/>
      <c r="L1364" s="246"/>
      <c r="M1364" s="246"/>
      <c r="N1364" s="247"/>
      <c r="O1364" s="247"/>
      <c r="P1364" s="248"/>
      <c r="Q1364" s="248"/>
      <c r="R1364" s="295"/>
      <c r="S1364" s="295"/>
      <c r="T1364" s="295"/>
      <c r="V1364" s="251"/>
      <c r="W1364" s="251"/>
      <c r="X1364" s="252"/>
      <c r="Y1364" s="253"/>
      <c r="Z1364" s="254"/>
      <c r="AA1364" s="254"/>
      <c r="AB1364" s="255"/>
      <c r="AC1364" s="255"/>
      <c r="AD1364" s="241"/>
      <c r="AE1364" s="241"/>
      <c r="AF1364" s="241"/>
      <c r="AG1364" s="241"/>
      <c r="AH1364" s="241"/>
      <c r="AI1364" s="241"/>
      <c r="AJ1364" s="241"/>
      <c r="AK1364" s="241"/>
      <c r="AL1364" s="241"/>
      <c r="AM1364" s="241"/>
      <c r="AN1364" s="241"/>
      <c r="AO1364" s="241"/>
      <c r="AP1364" s="241"/>
      <c r="AQ1364" s="241"/>
      <c r="AR1364" s="241"/>
      <c r="AS1364" s="241"/>
      <c r="AT1364" s="241"/>
      <c r="AU1364" s="241"/>
      <c r="AV1364" s="241"/>
      <c r="AW1364" s="241"/>
      <c r="AX1364" s="241"/>
      <c r="AY1364" s="241"/>
      <c r="AZ1364" s="241"/>
      <c r="BA1364" s="241"/>
      <c r="BB1364" s="241"/>
      <c r="BC1364" s="241"/>
      <c r="BD1364" s="241"/>
      <c r="BE1364" s="241"/>
      <c r="BF1364" s="241"/>
      <c r="BG1364" s="241"/>
      <c r="BH1364" s="241"/>
      <c r="BI1364" s="241"/>
      <c r="BJ1364" s="241"/>
      <c r="BK1364" s="241"/>
      <c r="BL1364" s="241"/>
      <c r="BM1364" s="241"/>
      <c r="BN1364" s="241"/>
      <c r="BO1364" s="241"/>
      <c r="BP1364" s="241"/>
      <c r="BQ1364" s="241"/>
      <c r="BR1364" s="241"/>
      <c r="BS1364" s="241"/>
      <c r="BT1364" s="241"/>
      <c r="BU1364" s="241"/>
      <c r="BV1364" s="241"/>
      <c r="BW1364" s="241"/>
      <c r="BX1364" s="241"/>
      <c r="BY1364" s="241"/>
      <c r="BZ1364" s="241"/>
      <c r="CA1364" s="241"/>
      <c r="CB1364" s="241"/>
      <c r="CC1364" s="241"/>
      <c r="CD1364" s="241"/>
      <c r="CE1364" s="241"/>
      <c r="CF1364" s="241"/>
      <c r="CG1364" s="241"/>
      <c r="CH1364" s="241"/>
      <c r="CI1364" s="241"/>
      <c r="CJ1364" s="241"/>
      <c r="CK1364" s="241"/>
      <c r="CL1364" s="241"/>
      <c r="CM1364" s="241"/>
      <c r="CN1364" s="241"/>
      <c r="CO1364" s="241"/>
      <c r="CP1364" s="241"/>
      <c r="CQ1364" s="241"/>
      <c r="CR1364" s="241"/>
      <c r="CS1364" s="241"/>
      <c r="CT1364" s="241"/>
      <c r="CU1364" s="241"/>
      <c r="CV1364" s="241"/>
      <c r="CW1364" s="241"/>
      <c r="CX1364" s="241"/>
      <c r="CY1364" s="241"/>
      <c r="CZ1364" s="241"/>
      <c r="DA1364" s="241"/>
      <c r="DB1364" s="241"/>
      <c r="DC1364" s="241"/>
      <c r="DD1364" s="241"/>
      <c r="DE1364" s="241"/>
      <c r="DF1364" s="241"/>
      <c r="DG1364" s="241"/>
      <c r="DH1364" s="241"/>
      <c r="DI1364" s="241"/>
      <c r="DJ1364" s="241"/>
      <c r="DK1364" s="241"/>
      <c r="DL1364" s="241"/>
      <c r="DM1364" s="241"/>
      <c r="DN1364" s="241"/>
      <c r="DO1364" s="241"/>
      <c r="DP1364" s="241"/>
      <c r="DQ1364" s="241"/>
      <c r="DR1364" s="241"/>
      <c r="DS1364" s="241"/>
      <c r="DT1364" s="241"/>
      <c r="DU1364" s="241"/>
      <c r="DV1364" s="241"/>
      <c r="DW1364" s="241"/>
      <c r="DX1364" s="241"/>
      <c r="DY1364" s="241"/>
      <c r="DZ1364" s="241"/>
      <c r="EA1364" s="241"/>
      <c r="EB1364" s="241"/>
      <c r="EC1364" s="241"/>
      <c r="ED1364" s="241"/>
      <c r="EE1364" s="241"/>
      <c r="EF1364" s="241"/>
      <c r="EG1364" s="241"/>
      <c r="EH1364" s="241"/>
      <c r="EI1364" s="241"/>
      <c r="EJ1364" s="241"/>
      <c r="EK1364" s="241"/>
      <c r="EL1364" s="241"/>
      <c r="EM1364" s="241"/>
      <c r="EN1364" s="241"/>
      <c r="EO1364" s="241"/>
      <c r="EP1364" s="241"/>
      <c r="EQ1364" s="241"/>
      <c r="ER1364" s="241"/>
      <c r="ES1364" s="241"/>
      <c r="ET1364" s="241"/>
      <c r="EU1364" s="241"/>
      <c r="EV1364" s="241"/>
      <c r="EW1364" s="241"/>
      <c r="EX1364" s="241"/>
      <c r="EY1364" s="241"/>
      <c r="EZ1364" s="241"/>
      <c r="FA1364" s="241"/>
      <c r="FB1364" s="241"/>
      <c r="FC1364" s="241"/>
      <c r="FD1364" s="241"/>
      <c r="FE1364" s="241"/>
      <c r="FF1364" s="241"/>
      <c r="FG1364" s="241"/>
      <c r="FH1364" s="241"/>
      <c r="FI1364" s="241"/>
      <c r="FJ1364" s="241"/>
      <c r="FK1364" s="241"/>
      <c r="FL1364" s="241"/>
      <c r="FM1364" s="241"/>
      <c r="FN1364" s="241"/>
      <c r="FO1364" s="241"/>
      <c r="FP1364" s="241"/>
      <c r="FQ1364" s="241"/>
      <c r="FR1364" s="241"/>
      <c r="FS1364" s="241"/>
      <c r="FT1364" s="241"/>
      <c r="FU1364" s="241"/>
      <c r="FV1364" s="241"/>
      <c r="FW1364" s="241"/>
      <c r="FX1364" s="241"/>
      <c r="FY1364" s="241"/>
      <c r="FZ1364" s="241"/>
      <c r="GA1364" s="241"/>
      <c r="GB1364" s="241"/>
      <c r="GC1364" s="241"/>
      <c r="GD1364" s="241"/>
      <c r="GE1364" s="241"/>
      <c r="GF1364" s="241"/>
      <c r="GG1364" s="241"/>
      <c r="GH1364" s="241"/>
      <c r="GI1364" s="241"/>
      <c r="GJ1364" s="241"/>
      <c r="GK1364" s="241"/>
      <c r="GL1364" s="241"/>
      <c r="GM1364" s="241"/>
      <c r="GN1364" s="241"/>
      <c r="GO1364" s="241"/>
      <c r="GP1364" s="241"/>
      <c r="GQ1364" s="241"/>
      <c r="GR1364" s="241"/>
      <c r="GS1364" s="241"/>
      <c r="GT1364" s="241"/>
      <c r="GU1364" s="241"/>
      <c r="GV1364" s="241"/>
      <c r="GW1364" s="241"/>
      <c r="GX1364" s="241"/>
      <c r="GY1364" s="241"/>
      <c r="GZ1364" s="241"/>
      <c r="HA1364" s="241"/>
      <c r="HB1364" s="241"/>
      <c r="HC1364" s="241"/>
      <c r="HD1364" s="241"/>
      <c r="HE1364" s="241"/>
      <c r="HF1364" s="241"/>
      <c r="HG1364" s="241"/>
      <c r="HH1364" s="241"/>
      <c r="HI1364" s="241"/>
      <c r="HJ1364" s="241"/>
      <c r="HK1364" s="241"/>
      <c r="HL1364" s="241"/>
      <c r="HM1364" s="241"/>
      <c r="HN1364" s="241"/>
      <c r="HO1364" s="241"/>
    </row>
    <row r="1365" spans="1:223" s="250" customFormat="1" ht="27.6" customHeight="1" x14ac:dyDescent="0.35">
      <c r="A1365" s="241"/>
      <c r="B1365" s="242"/>
      <c r="C1365" s="242"/>
      <c r="D1365" s="242"/>
      <c r="E1365" s="243"/>
      <c r="F1365" s="244"/>
      <c r="G1365" s="245"/>
      <c r="H1365" s="245"/>
      <c r="I1365" s="245"/>
      <c r="J1365" s="242"/>
      <c r="K1365" s="242"/>
      <c r="L1365" s="246"/>
      <c r="M1365" s="246"/>
      <c r="N1365" s="247"/>
      <c r="O1365" s="247"/>
      <c r="P1365" s="248"/>
      <c r="Q1365" s="248"/>
      <c r="R1365" s="295"/>
      <c r="S1365" s="295"/>
      <c r="T1365" s="295"/>
      <c r="V1365" s="251"/>
      <c r="W1365" s="251"/>
      <c r="X1365" s="252"/>
      <c r="Y1365" s="253"/>
      <c r="Z1365" s="254"/>
      <c r="AA1365" s="254"/>
      <c r="AB1365" s="255"/>
      <c r="AC1365" s="255"/>
      <c r="AD1365" s="241"/>
      <c r="AE1365" s="241"/>
      <c r="AF1365" s="241"/>
      <c r="AG1365" s="241"/>
      <c r="AH1365" s="241"/>
      <c r="AI1365" s="241"/>
      <c r="AJ1365" s="241"/>
      <c r="AK1365" s="241"/>
      <c r="AL1365" s="241"/>
      <c r="AM1365" s="241"/>
      <c r="AN1365" s="241"/>
      <c r="AO1365" s="241"/>
      <c r="AP1365" s="241"/>
      <c r="AQ1365" s="241"/>
      <c r="AR1365" s="241"/>
      <c r="AS1365" s="241"/>
      <c r="AT1365" s="241"/>
      <c r="AU1365" s="241"/>
      <c r="AV1365" s="241"/>
      <c r="AW1365" s="241"/>
      <c r="AX1365" s="241"/>
      <c r="AY1365" s="241"/>
      <c r="AZ1365" s="241"/>
      <c r="BA1365" s="241"/>
      <c r="BB1365" s="241"/>
      <c r="BC1365" s="241"/>
      <c r="BD1365" s="241"/>
      <c r="BE1365" s="241"/>
      <c r="BF1365" s="241"/>
      <c r="BG1365" s="241"/>
      <c r="BH1365" s="241"/>
      <c r="BI1365" s="241"/>
      <c r="BJ1365" s="241"/>
      <c r="BK1365" s="241"/>
      <c r="BL1365" s="241"/>
      <c r="BM1365" s="241"/>
      <c r="BN1365" s="241"/>
      <c r="BO1365" s="241"/>
      <c r="BP1365" s="241"/>
      <c r="BQ1365" s="241"/>
      <c r="BR1365" s="241"/>
      <c r="BS1365" s="241"/>
      <c r="BT1365" s="241"/>
      <c r="BU1365" s="241"/>
      <c r="BV1365" s="241"/>
      <c r="BW1365" s="241"/>
      <c r="BX1365" s="241"/>
      <c r="BY1365" s="241"/>
      <c r="BZ1365" s="241"/>
      <c r="CA1365" s="241"/>
      <c r="CB1365" s="241"/>
      <c r="CC1365" s="241"/>
      <c r="CD1365" s="241"/>
      <c r="CE1365" s="241"/>
      <c r="CF1365" s="241"/>
      <c r="CG1365" s="241"/>
      <c r="CH1365" s="241"/>
      <c r="CI1365" s="241"/>
      <c r="CJ1365" s="241"/>
      <c r="CK1365" s="241"/>
      <c r="CL1365" s="241"/>
      <c r="CM1365" s="241"/>
      <c r="CN1365" s="241"/>
      <c r="CO1365" s="241"/>
      <c r="CP1365" s="241"/>
      <c r="CQ1365" s="241"/>
      <c r="CR1365" s="241"/>
      <c r="CS1365" s="241"/>
      <c r="CT1365" s="241"/>
      <c r="CU1365" s="241"/>
      <c r="CV1365" s="241"/>
      <c r="CW1365" s="241"/>
      <c r="CX1365" s="241"/>
      <c r="CY1365" s="241"/>
      <c r="CZ1365" s="241"/>
      <c r="DA1365" s="241"/>
      <c r="DB1365" s="241"/>
      <c r="DC1365" s="241"/>
      <c r="DD1365" s="241"/>
      <c r="DE1365" s="241"/>
      <c r="DF1365" s="241"/>
      <c r="DG1365" s="241"/>
      <c r="DH1365" s="241"/>
      <c r="DI1365" s="241"/>
      <c r="DJ1365" s="241"/>
      <c r="DK1365" s="241"/>
      <c r="DL1365" s="241"/>
      <c r="DM1365" s="241"/>
      <c r="DN1365" s="241"/>
      <c r="DO1365" s="241"/>
      <c r="DP1365" s="241"/>
      <c r="DQ1365" s="241"/>
      <c r="DR1365" s="241"/>
      <c r="DS1365" s="241"/>
      <c r="DT1365" s="241"/>
      <c r="DU1365" s="241"/>
      <c r="DV1365" s="241"/>
      <c r="DW1365" s="241"/>
      <c r="DX1365" s="241"/>
      <c r="DY1365" s="241"/>
      <c r="DZ1365" s="241"/>
      <c r="EA1365" s="241"/>
      <c r="EB1365" s="241"/>
      <c r="EC1365" s="241"/>
      <c r="ED1365" s="241"/>
      <c r="EE1365" s="241"/>
      <c r="EF1365" s="241"/>
      <c r="EG1365" s="241"/>
      <c r="EH1365" s="241"/>
      <c r="EI1365" s="241"/>
      <c r="EJ1365" s="241"/>
      <c r="EK1365" s="241"/>
      <c r="EL1365" s="241"/>
      <c r="EM1365" s="241"/>
      <c r="EN1365" s="241"/>
      <c r="EO1365" s="241"/>
      <c r="EP1365" s="241"/>
      <c r="EQ1365" s="241"/>
      <c r="ER1365" s="241"/>
      <c r="ES1365" s="241"/>
      <c r="ET1365" s="241"/>
      <c r="EU1365" s="241"/>
      <c r="EV1365" s="241"/>
      <c r="EW1365" s="241"/>
      <c r="EX1365" s="241"/>
      <c r="EY1365" s="241"/>
      <c r="EZ1365" s="241"/>
      <c r="FA1365" s="241"/>
      <c r="FB1365" s="241"/>
      <c r="FC1365" s="241"/>
      <c r="FD1365" s="241"/>
      <c r="FE1365" s="241"/>
      <c r="FF1365" s="241"/>
      <c r="FG1365" s="241"/>
      <c r="FH1365" s="241"/>
      <c r="FI1365" s="241"/>
      <c r="FJ1365" s="241"/>
      <c r="FK1365" s="241"/>
      <c r="FL1365" s="241"/>
      <c r="FM1365" s="241"/>
      <c r="FN1365" s="241"/>
      <c r="FO1365" s="241"/>
      <c r="FP1365" s="241"/>
      <c r="FQ1365" s="241"/>
      <c r="FR1365" s="241"/>
      <c r="FS1365" s="241"/>
      <c r="FT1365" s="241"/>
      <c r="FU1365" s="241"/>
      <c r="FV1365" s="241"/>
      <c r="FW1365" s="241"/>
      <c r="FX1365" s="241"/>
      <c r="FY1365" s="241"/>
      <c r="FZ1365" s="241"/>
      <c r="GA1365" s="241"/>
      <c r="GB1365" s="241"/>
      <c r="GC1365" s="241"/>
      <c r="GD1365" s="241"/>
      <c r="GE1365" s="241"/>
      <c r="GF1365" s="241"/>
      <c r="GG1365" s="241"/>
      <c r="GH1365" s="241"/>
      <c r="GI1365" s="241"/>
      <c r="GJ1365" s="241"/>
      <c r="GK1365" s="241"/>
      <c r="GL1365" s="241"/>
      <c r="GM1365" s="241"/>
      <c r="GN1365" s="241"/>
      <c r="GO1365" s="241"/>
      <c r="GP1365" s="241"/>
      <c r="GQ1365" s="241"/>
      <c r="GR1365" s="241"/>
      <c r="GS1365" s="241"/>
      <c r="GT1365" s="241"/>
      <c r="GU1365" s="241"/>
      <c r="GV1365" s="241"/>
      <c r="GW1365" s="241"/>
      <c r="GX1365" s="241"/>
      <c r="GY1365" s="241"/>
      <c r="GZ1365" s="241"/>
      <c r="HA1365" s="241"/>
      <c r="HB1365" s="241"/>
      <c r="HC1365" s="241"/>
      <c r="HD1365" s="241"/>
      <c r="HE1365" s="241"/>
      <c r="HF1365" s="241"/>
      <c r="HG1365" s="241"/>
      <c r="HH1365" s="241"/>
      <c r="HI1365" s="241"/>
      <c r="HJ1365" s="241"/>
      <c r="HK1365" s="241"/>
      <c r="HL1365" s="241"/>
      <c r="HM1365" s="241"/>
      <c r="HN1365" s="241"/>
      <c r="HO1365" s="241"/>
    </row>
    <row r="1366" spans="1:223" s="250" customFormat="1" ht="27.6" customHeight="1" x14ac:dyDescent="0.35">
      <c r="A1366" s="241"/>
      <c r="B1366" s="242"/>
      <c r="C1366" s="242"/>
      <c r="D1366" s="242"/>
      <c r="E1366" s="243"/>
      <c r="F1366" s="244"/>
      <c r="G1366" s="245"/>
      <c r="H1366" s="245"/>
      <c r="I1366" s="245"/>
      <c r="J1366" s="242"/>
      <c r="K1366" s="242"/>
      <c r="L1366" s="246"/>
      <c r="M1366" s="246"/>
      <c r="N1366" s="247"/>
      <c r="O1366" s="247"/>
      <c r="P1366" s="248"/>
      <c r="Q1366" s="248"/>
      <c r="R1366" s="295"/>
      <c r="S1366" s="295"/>
      <c r="T1366" s="295"/>
      <c r="V1366" s="251"/>
      <c r="W1366" s="251"/>
      <c r="X1366" s="252"/>
      <c r="Y1366" s="253"/>
      <c r="Z1366" s="254"/>
      <c r="AA1366" s="254"/>
      <c r="AB1366" s="255"/>
      <c r="AC1366" s="255"/>
      <c r="AD1366" s="241"/>
      <c r="AE1366" s="241"/>
      <c r="AF1366" s="241"/>
      <c r="AG1366" s="241"/>
      <c r="AH1366" s="241"/>
      <c r="AI1366" s="241"/>
      <c r="AJ1366" s="241"/>
      <c r="AK1366" s="241"/>
      <c r="AL1366" s="241"/>
      <c r="AM1366" s="241"/>
      <c r="AN1366" s="241"/>
      <c r="AO1366" s="241"/>
      <c r="AP1366" s="241"/>
      <c r="AQ1366" s="241"/>
      <c r="AR1366" s="241"/>
      <c r="AS1366" s="241"/>
      <c r="AT1366" s="241"/>
      <c r="AU1366" s="241"/>
      <c r="AV1366" s="241"/>
      <c r="AW1366" s="241"/>
      <c r="AX1366" s="241"/>
      <c r="AY1366" s="241"/>
      <c r="AZ1366" s="241"/>
      <c r="BA1366" s="241"/>
      <c r="BB1366" s="241"/>
      <c r="BC1366" s="241"/>
      <c r="BD1366" s="241"/>
      <c r="BE1366" s="241"/>
      <c r="BF1366" s="241"/>
      <c r="BG1366" s="241"/>
      <c r="BH1366" s="241"/>
      <c r="BI1366" s="241"/>
      <c r="BJ1366" s="241"/>
      <c r="BK1366" s="241"/>
      <c r="BL1366" s="241"/>
      <c r="BM1366" s="241"/>
      <c r="BN1366" s="241"/>
      <c r="BO1366" s="241"/>
      <c r="BP1366" s="241"/>
      <c r="BQ1366" s="241"/>
      <c r="BR1366" s="241"/>
      <c r="BS1366" s="241"/>
      <c r="BT1366" s="241"/>
      <c r="BU1366" s="241"/>
      <c r="BV1366" s="241"/>
      <c r="BW1366" s="241"/>
      <c r="BX1366" s="241"/>
      <c r="BY1366" s="241"/>
      <c r="BZ1366" s="241"/>
      <c r="CA1366" s="241"/>
      <c r="CB1366" s="241"/>
      <c r="CC1366" s="241"/>
      <c r="CD1366" s="241"/>
      <c r="CE1366" s="241"/>
      <c r="CF1366" s="241"/>
      <c r="CG1366" s="241"/>
      <c r="CH1366" s="241"/>
      <c r="CI1366" s="241"/>
      <c r="CJ1366" s="241"/>
      <c r="CK1366" s="241"/>
      <c r="CL1366" s="241"/>
      <c r="CM1366" s="241"/>
      <c r="CN1366" s="241"/>
      <c r="CO1366" s="241"/>
      <c r="CP1366" s="241"/>
      <c r="CQ1366" s="241"/>
      <c r="CR1366" s="241"/>
      <c r="CS1366" s="241"/>
      <c r="CT1366" s="241"/>
      <c r="CU1366" s="241"/>
      <c r="CV1366" s="241"/>
      <c r="CW1366" s="241"/>
      <c r="CX1366" s="241"/>
      <c r="CY1366" s="241"/>
      <c r="CZ1366" s="241"/>
      <c r="DA1366" s="241"/>
      <c r="DB1366" s="241"/>
      <c r="DC1366" s="241"/>
      <c r="DD1366" s="241"/>
      <c r="DE1366" s="241"/>
      <c r="DF1366" s="241"/>
      <c r="DG1366" s="241"/>
      <c r="DH1366" s="241"/>
      <c r="DI1366" s="241"/>
      <c r="DJ1366" s="241"/>
      <c r="DK1366" s="241"/>
      <c r="DL1366" s="241"/>
      <c r="DM1366" s="241"/>
      <c r="DN1366" s="241"/>
      <c r="DO1366" s="241"/>
      <c r="DP1366" s="241"/>
      <c r="DQ1366" s="241"/>
      <c r="DR1366" s="241"/>
      <c r="DS1366" s="241"/>
      <c r="DT1366" s="241"/>
      <c r="DU1366" s="241"/>
      <c r="DV1366" s="241"/>
      <c r="DW1366" s="241"/>
      <c r="DX1366" s="241"/>
      <c r="DY1366" s="241"/>
      <c r="DZ1366" s="241"/>
      <c r="EA1366" s="241"/>
      <c r="EB1366" s="241"/>
      <c r="EC1366" s="241"/>
      <c r="ED1366" s="241"/>
      <c r="EE1366" s="241"/>
      <c r="EF1366" s="241"/>
      <c r="EG1366" s="241"/>
      <c r="EH1366" s="241"/>
      <c r="EI1366" s="241"/>
      <c r="EJ1366" s="241"/>
      <c r="EK1366" s="241"/>
      <c r="EL1366" s="241"/>
      <c r="EM1366" s="241"/>
      <c r="EN1366" s="241"/>
      <c r="EO1366" s="241"/>
      <c r="EP1366" s="241"/>
      <c r="EQ1366" s="241"/>
      <c r="ER1366" s="241"/>
      <c r="ES1366" s="241"/>
      <c r="ET1366" s="241"/>
      <c r="EU1366" s="241"/>
      <c r="EV1366" s="241"/>
      <c r="EW1366" s="241"/>
      <c r="EX1366" s="241"/>
      <c r="EY1366" s="241"/>
      <c r="EZ1366" s="241"/>
      <c r="FA1366" s="241"/>
      <c r="FB1366" s="241"/>
      <c r="FC1366" s="241"/>
      <c r="FD1366" s="241"/>
      <c r="FE1366" s="241"/>
      <c r="FF1366" s="241"/>
      <c r="FG1366" s="241"/>
      <c r="FH1366" s="241"/>
      <c r="FI1366" s="241"/>
      <c r="FJ1366" s="241"/>
      <c r="FK1366" s="241"/>
      <c r="FL1366" s="241"/>
      <c r="FM1366" s="241"/>
      <c r="FN1366" s="241"/>
      <c r="FO1366" s="241"/>
      <c r="FP1366" s="241"/>
      <c r="FQ1366" s="241"/>
      <c r="FR1366" s="241"/>
      <c r="FS1366" s="241"/>
      <c r="FT1366" s="241"/>
      <c r="FU1366" s="241"/>
      <c r="FV1366" s="241"/>
      <c r="FW1366" s="241"/>
      <c r="FX1366" s="241"/>
      <c r="FY1366" s="241"/>
      <c r="FZ1366" s="241"/>
      <c r="GA1366" s="241"/>
      <c r="GB1366" s="241"/>
      <c r="GC1366" s="241"/>
      <c r="GD1366" s="241"/>
      <c r="GE1366" s="241"/>
      <c r="GF1366" s="241"/>
      <c r="GG1366" s="241"/>
      <c r="GH1366" s="241"/>
      <c r="GI1366" s="241"/>
      <c r="GJ1366" s="241"/>
      <c r="GK1366" s="241"/>
      <c r="GL1366" s="241"/>
      <c r="GM1366" s="241"/>
      <c r="GN1366" s="241"/>
      <c r="GO1366" s="241"/>
      <c r="GP1366" s="241"/>
      <c r="GQ1366" s="241"/>
      <c r="GR1366" s="241"/>
      <c r="GS1366" s="241"/>
      <c r="GT1366" s="241"/>
      <c r="GU1366" s="241"/>
      <c r="GV1366" s="241"/>
      <c r="GW1366" s="241"/>
      <c r="GX1366" s="241"/>
      <c r="GY1366" s="241"/>
      <c r="GZ1366" s="241"/>
      <c r="HA1366" s="241"/>
      <c r="HB1366" s="241"/>
      <c r="HC1366" s="241"/>
      <c r="HD1366" s="241"/>
      <c r="HE1366" s="241"/>
      <c r="HF1366" s="241"/>
      <c r="HG1366" s="241"/>
      <c r="HH1366" s="241"/>
      <c r="HI1366" s="241"/>
      <c r="HJ1366" s="241"/>
      <c r="HK1366" s="241"/>
      <c r="HL1366" s="241"/>
      <c r="HM1366" s="241"/>
      <c r="HN1366" s="241"/>
      <c r="HO1366" s="241"/>
    </row>
    <row r="1367" spans="1:223" s="250" customFormat="1" ht="27.6" customHeight="1" x14ac:dyDescent="0.35">
      <c r="A1367" s="241"/>
      <c r="B1367" s="242"/>
      <c r="C1367" s="242"/>
      <c r="D1367" s="242"/>
      <c r="E1367" s="243"/>
      <c r="F1367" s="244"/>
      <c r="G1367" s="245"/>
      <c r="H1367" s="245"/>
      <c r="I1367" s="245"/>
      <c r="J1367" s="242"/>
      <c r="K1367" s="242"/>
      <c r="L1367" s="246"/>
      <c r="M1367" s="246"/>
      <c r="N1367" s="247"/>
      <c r="O1367" s="247"/>
      <c r="P1367" s="248"/>
      <c r="Q1367" s="248"/>
      <c r="R1367" s="295"/>
      <c r="S1367" s="295"/>
      <c r="T1367" s="295"/>
      <c r="V1367" s="251"/>
      <c r="W1367" s="251"/>
      <c r="X1367" s="252"/>
      <c r="Y1367" s="253"/>
      <c r="Z1367" s="254"/>
      <c r="AA1367" s="254"/>
      <c r="AB1367" s="255"/>
      <c r="AC1367" s="255"/>
      <c r="AD1367" s="241"/>
      <c r="AE1367" s="241"/>
      <c r="AF1367" s="241"/>
      <c r="AG1367" s="241"/>
      <c r="AH1367" s="241"/>
      <c r="AI1367" s="241"/>
      <c r="AJ1367" s="241"/>
      <c r="AK1367" s="241"/>
      <c r="AL1367" s="241"/>
      <c r="AM1367" s="241"/>
      <c r="AN1367" s="241"/>
      <c r="AO1367" s="241"/>
      <c r="AP1367" s="241"/>
      <c r="AQ1367" s="241"/>
      <c r="AR1367" s="241"/>
      <c r="AS1367" s="241"/>
      <c r="AT1367" s="241"/>
      <c r="AU1367" s="241"/>
      <c r="AV1367" s="241"/>
      <c r="AW1367" s="241"/>
      <c r="AX1367" s="241"/>
      <c r="AY1367" s="241"/>
      <c r="AZ1367" s="241"/>
      <c r="BA1367" s="241"/>
      <c r="BB1367" s="241"/>
      <c r="BC1367" s="241"/>
      <c r="BD1367" s="241"/>
      <c r="BE1367" s="241"/>
      <c r="BF1367" s="241"/>
      <c r="BG1367" s="241"/>
      <c r="BH1367" s="241"/>
      <c r="BI1367" s="241"/>
      <c r="BJ1367" s="241"/>
      <c r="BK1367" s="241"/>
      <c r="BL1367" s="241"/>
      <c r="BM1367" s="241"/>
      <c r="BN1367" s="241"/>
      <c r="BO1367" s="241"/>
      <c r="BP1367" s="241"/>
      <c r="BQ1367" s="241"/>
      <c r="BR1367" s="241"/>
      <c r="BS1367" s="241"/>
      <c r="BT1367" s="241"/>
      <c r="BU1367" s="241"/>
      <c r="BV1367" s="241"/>
      <c r="BW1367" s="241"/>
      <c r="BX1367" s="241"/>
      <c r="BY1367" s="241"/>
      <c r="BZ1367" s="241"/>
      <c r="CA1367" s="241"/>
      <c r="CB1367" s="241"/>
      <c r="CC1367" s="241"/>
      <c r="CD1367" s="241"/>
      <c r="CE1367" s="241"/>
      <c r="CF1367" s="241"/>
      <c r="CG1367" s="241"/>
      <c r="CH1367" s="241"/>
      <c r="CI1367" s="241"/>
      <c r="CJ1367" s="241"/>
      <c r="CK1367" s="241"/>
      <c r="CL1367" s="241"/>
      <c r="CM1367" s="241"/>
      <c r="CN1367" s="241"/>
      <c r="CO1367" s="241"/>
      <c r="CP1367" s="241"/>
      <c r="CQ1367" s="241"/>
      <c r="CR1367" s="241"/>
      <c r="CS1367" s="241"/>
      <c r="CT1367" s="241"/>
      <c r="CU1367" s="241"/>
      <c r="CV1367" s="241"/>
      <c r="CW1367" s="241"/>
      <c r="CX1367" s="241"/>
      <c r="CY1367" s="241"/>
      <c r="CZ1367" s="241"/>
      <c r="DA1367" s="241"/>
      <c r="DB1367" s="241"/>
      <c r="DC1367" s="241"/>
      <c r="DD1367" s="241"/>
      <c r="DE1367" s="241"/>
      <c r="DF1367" s="241"/>
      <c r="DG1367" s="241"/>
      <c r="DH1367" s="241"/>
      <c r="DI1367" s="241"/>
      <c r="DJ1367" s="241"/>
      <c r="DK1367" s="241"/>
      <c r="DL1367" s="241"/>
      <c r="DM1367" s="241"/>
      <c r="DN1367" s="241"/>
      <c r="DO1367" s="241"/>
      <c r="DP1367" s="241"/>
      <c r="DQ1367" s="241"/>
      <c r="DR1367" s="241"/>
      <c r="DS1367" s="241"/>
      <c r="DT1367" s="241"/>
      <c r="DU1367" s="241"/>
      <c r="DV1367" s="241"/>
      <c r="DW1367" s="241"/>
      <c r="DX1367" s="241"/>
      <c r="DY1367" s="241"/>
      <c r="DZ1367" s="241"/>
      <c r="EA1367" s="241"/>
      <c r="EB1367" s="241"/>
      <c r="EC1367" s="241"/>
      <c r="ED1367" s="241"/>
      <c r="EE1367" s="241"/>
      <c r="EF1367" s="241"/>
      <c r="EG1367" s="241"/>
      <c r="EH1367" s="241"/>
      <c r="EI1367" s="241"/>
      <c r="EJ1367" s="241"/>
      <c r="EK1367" s="241"/>
      <c r="EL1367" s="241"/>
      <c r="EM1367" s="241"/>
      <c r="EN1367" s="241"/>
      <c r="EO1367" s="241"/>
      <c r="EP1367" s="241"/>
      <c r="EQ1367" s="241"/>
      <c r="ER1367" s="241"/>
      <c r="ES1367" s="241"/>
      <c r="ET1367" s="241"/>
      <c r="EU1367" s="241"/>
      <c r="EV1367" s="241"/>
      <c r="EW1367" s="241"/>
      <c r="EX1367" s="241"/>
      <c r="EY1367" s="241"/>
      <c r="EZ1367" s="241"/>
      <c r="FA1367" s="241"/>
      <c r="FB1367" s="241"/>
      <c r="FC1367" s="241"/>
      <c r="FD1367" s="241"/>
      <c r="FE1367" s="241"/>
      <c r="FF1367" s="241"/>
      <c r="FG1367" s="241"/>
      <c r="FH1367" s="241"/>
      <c r="FI1367" s="241"/>
      <c r="FJ1367" s="241"/>
      <c r="FK1367" s="241"/>
      <c r="FL1367" s="241"/>
      <c r="FM1367" s="241"/>
      <c r="FN1367" s="241"/>
      <c r="FO1367" s="241"/>
      <c r="FP1367" s="241"/>
      <c r="FQ1367" s="241"/>
      <c r="FR1367" s="241"/>
      <c r="FS1367" s="241"/>
      <c r="FT1367" s="241"/>
      <c r="FU1367" s="241"/>
      <c r="FV1367" s="241"/>
      <c r="FW1367" s="241"/>
      <c r="FX1367" s="241"/>
      <c r="FY1367" s="241"/>
      <c r="FZ1367" s="241"/>
      <c r="GA1367" s="241"/>
      <c r="GB1367" s="241"/>
      <c r="GC1367" s="241"/>
      <c r="GD1367" s="241"/>
      <c r="GE1367" s="241"/>
      <c r="GF1367" s="241"/>
      <c r="GG1367" s="241"/>
      <c r="GH1367" s="241"/>
      <c r="GI1367" s="241"/>
      <c r="GJ1367" s="241"/>
      <c r="GK1367" s="241"/>
      <c r="GL1367" s="241"/>
      <c r="GM1367" s="241"/>
      <c r="GN1367" s="241"/>
      <c r="GO1367" s="241"/>
      <c r="GP1367" s="241"/>
      <c r="GQ1367" s="241"/>
      <c r="GR1367" s="241"/>
      <c r="GS1367" s="241"/>
      <c r="GT1367" s="241"/>
      <c r="GU1367" s="241"/>
      <c r="GV1367" s="241"/>
      <c r="GW1367" s="241"/>
      <c r="GX1367" s="241"/>
      <c r="GY1367" s="241"/>
      <c r="GZ1367" s="241"/>
      <c r="HA1367" s="241"/>
      <c r="HB1367" s="241"/>
      <c r="HC1367" s="241"/>
      <c r="HD1367" s="241"/>
      <c r="HE1367" s="241"/>
      <c r="HF1367" s="241"/>
      <c r="HG1367" s="241"/>
      <c r="HH1367" s="241"/>
      <c r="HI1367" s="241"/>
      <c r="HJ1367" s="241"/>
      <c r="HK1367" s="241"/>
      <c r="HL1367" s="241"/>
      <c r="HM1367" s="241"/>
      <c r="HN1367" s="241"/>
      <c r="HO1367" s="241"/>
    </row>
    <row r="1368" spans="1:223" s="250" customFormat="1" ht="27.6" customHeight="1" x14ac:dyDescent="0.35">
      <c r="A1368" s="241"/>
      <c r="B1368" s="242"/>
      <c r="C1368" s="242"/>
      <c r="D1368" s="242"/>
      <c r="E1368" s="243"/>
      <c r="F1368" s="244"/>
      <c r="G1368" s="245"/>
      <c r="H1368" s="245"/>
      <c r="I1368" s="245"/>
      <c r="J1368" s="242"/>
      <c r="K1368" s="242"/>
      <c r="L1368" s="246"/>
      <c r="M1368" s="246"/>
      <c r="N1368" s="247"/>
      <c r="O1368" s="247"/>
      <c r="P1368" s="248"/>
      <c r="Q1368" s="248"/>
      <c r="R1368" s="295"/>
      <c r="S1368" s="295"/>
      <c r="T1368" s="295"/>
      <c r="V1368" s="251"/>
      <c r="W1368" s="251"/>
      <c r="X1368" s="252"/>
      <c r="Y1368" s="253"/>
      <c r="Z1368" s="254"/>
      <c r="AA1368" s="254"/>
      <c r="AB1368" s="255"/>
      <c r="AC1368" s="255"/>
      <c r="AD1368" s="241"/>
      <c r="AE1368" s="241"/>
      <c r="AF1368" s="241"/>
      <c r="AG1368" s="241"/>
      <c r="AH1368" s="241"/>
      <c r="AI1368" s="241"/>
      <c r="AJ1368" s="241"/>
      <c r="AK1368" s="241"/>
      <c r="AL1368" s="241"/>
      <c r="AM1368" s="241"/>
      <c r="AN1368" s="241"/>
      <c r="AO1368" s="241"/>
      <c r="AP1368" s="241"/>
      <c r="AQ1368" s="241"/>
      <c r="AR1368" s="241"/>
      <c r="AS1368" s="241"/>
      <c r="AT1368" s="241"/>
      <c r="AU1368" s="241"/>
      <c r="AV1368" s="241"/>
      <c r="AW1368" s="241"/>
      <c r="AX1368" s="241"/>
      <c r="AY1368" s="241"/>
      <c r="AZ1368" s="241"/>
      <c r="BA1368" s="241"/>
      <c r="BB1368" s="241"/>
      <c r="BC1368" s="241"/>
      <c r="BD1368" s="241"/>
      <c r="BE1368" s="241"/>
      <c r="BF1368" s="241"/>
      <c r="BG1368" s="241"/>
      <c r="BH1368" s="241"/>
      <c r="BI1368" s="241"/>
      <c r="BJ1368" s="241"/>
      <c r="BK1368" s="241"/>
      <c r="BL1368" s="241"/>
      <c r="BM1368" s="241"/>
      <c r="BN1368" s="241"/>
      <c r="BO1368" s="241"/>
      <c r="BP1368" s="241"/>
      <c r="BQ1368" s="241"/>
      <c r="BR1368" s="241"/>
      <c r="BS1368" s="241"/>
      <c r="BT1368" s="241"/>
      <c r="BU1368" s="241"/>
      <c r="BV1368" s="241"/>
      <c r="BW1368" s="241"/>
      <c r="BX1368" s="241"/>
      <c r="BY1368" s="241"/>
      <c r="BZ1368" s="241"/>
      <c r="CA1368" s="241"/>
      <c r="CB1368" s="241"/>
      <c r="CC1368" s="241"/>
      <c r="CD1368" s="241"/>
      <c r="CE1368" s="241"/>
      <c r="CF1368" s="241"/>
      <c r="CG1368" s="241"/>
      <c r="CH1368" s="241"/>
      <c r="CI1368" s="241"/>
      <c r="CJ1368" s="241"/>
      <c r="CK1368" s="241"/>
      <c r="CL1368" s="241"/>
      <c r="CM1368" s="241"/>
      <c r="CN1368" s="241"/>
      <c r="CO1368" s="241"/>
      <c r="CP1368" s="241"/>
      <c r="CQ1368" s="241"/>
      <c r="CR1368" s="241"/>
      <c r="CS1368" s="241"/>
      <c r="CT1368" s="241"/>
      <c r="CU1368" s="241"/>
      <c r="CV1368" s="241"/>
      <c r="CW1368" s="241"/>
      <c r="CX1368" s="241"/>
      <c r="CY1368" s="241"/>
      <c r="CZ1368" s="241"/>
      <c r="DA1368" s="241"/>
      <c r="DB1368" s="241"/>
      <c r="DC1368" s="241"/>
      <c r="DD1368" s="241"/>
      <c r="DE1368" s="241"/>
      <c r="DF1368" s="241"/>
      <c r="DG1368" s="241"/>
      <c r="DH1368" s="241"/>
      <c r="DI1368" s="241"/>
      <c r="DJ1368" s="241"/>
      <c r="DK1368" s="241"/>
      <c r="DL1368" s="241"/>
      <c r="DM1368" s="241"/>
      <c r="DN1368" s="241"/>
      <c r="DO1368" s="241"/>
      <c r="DP1368" s="241"/>
      <c r="DQ1368" s="241"/>
      <c r="DR1368" s="241"/>
      <c r="DS1368" s="241"/>
      <c r="DT1368" s="241"/>
      <c r="DU1368" s="241"/>
      <c r="DV1368" s="241"/>
      <c r="DW1368" s="241"/>
      <c r="DX1368" s="241"/>
      <c r="DY1368" s="241"/>
      <c r="DZ1368" s="241"/>
      <c r="EA1368" s="241"/>
      <c r="EB1368" s="241"/>
      <c r="EC1368" s="241"/>
      <c r="ED1368" s="241"/>
      <c r="EE1368" s="241"/>
      <c r="EF1368" s="241"/>
      <c r="EG1368" s="241"/>
      <c r="EH1368" s="241"/>
      <c r="EI1368" s="241"/>
      <c r="EJ1368" s="241"/>
      <c r="EK1368" s="241"/>
      <c r="EL1368" s="241"/>
      <c r="EM1368" s="241"/>
      <c r="EN1368" s="241"/>
      <c r="EO1368" s="241"/>
      <c r="EP1368" s="241"/>
      <c r="EQ1368" s="241"/>
      <c r="ER1368" s="241"/>
      <c r="ES1368" s="241"/>
      <c r="ET1368" s="241"/>
      <c r="EU1368" s="241"/>
      <c r="EV1368" s="241"/>
      <c r="EW1368" s="241"/>
      <c r="EX1368" s="241"/>
      <c r="EY1368" s="241"/>
      <c r="EZ1368" s="241"/>
      <c r="FA1368" s="241"/>
      <c r="FB1368" s="241"/>
      <c r="FC1368" s="241"/>
      <c r="FD1368" s="241"/>
      <c r="FE1368" s="241"/>
      <c r="FF1368" s="241"/>
      <c r="FG1368" s="241"/>
      <c r="FH1368" s="241"/>
      <c r="FI1368" s="241"/>
      <c r="FJ1368" s="241"/>
      <c r="FK1368" s="241"/>
      <c r="FL1368" s="241"/>
      <c r="FM1368" s="241"/>
      <c r="FN1368" s="241"/>
      <c r="FO1368" s="241"/>
      <c r="FP1368" s="241"/>
      <c r="FQ1368" s="241"/>
      <c r="FR1368" s="241"/>
      <c r="FS1368" s="241"/>
      <c r="FT1368" s="241"/>
      <c r="FU1368" s="241"/>
      <c r="FV1368" s="241"/>
      <c r="FW1368" s="241"/>
      <c r="FX1368" s="241"/>
      <c r="FY1368" s="241"/>
      <c r="FZ1368" s="241"/>
      <c r="GA1368" s="241"/>
      <c r="GB1368" s="241"/>
      <c r="GC1368" s="241"/>
      <c r="GD1368" s="241"/>
      <c r="GE1368" s="241"/>
      <c r="GF1368" s="241"/>
      <c r="GG1368" s="241"/>
      <c r="GH1368" s="241"/>
      <c r="GI1368" s="241"/>
      <c r="GJ1368" s="241"/>
      <c r="GK1368" s="241"/>
      <c r="GL1368" s="241"/>
      <c r="GM1368" s="241"/>
      <c r="GN1368" s="241"/>
      <c r="GO1368" s="241"/>
      <c r="GP1368" s="241"/>
      <c r="GQ1368" s="241"/>
      <c r="GR1368" s="241"/>
      <c r="GS1368" s="241"/>
      <c r="GT1368" s="241"/>
      <c r="GU1368" s="241"/>
      <c r="GV1368" s="241"/>
      <c r="GW1368" s="241"/>
      <c r="GX1368" s="241"/>
      <c r="GY1368" s="241"/>
      <c r="GZ1368" s="241"/>
      <c r="HA1368" s="241"/>
      <c r="HB1368" s="241"/>
      <c r="HC1368" s="241"/>
      <c r="HD1368" s="241"/>
      <c r="HE1368" s="241"/>
      <c r="HF1368" s="241"/>
      <c r="HG1368" s="241"/>
      <c r="HH1368" s="241"/>
      <c r="HI1368" s="241"/>
      <c r="HJ1368" s="241"/>
      <c r="HK1368" s="241"/>
      <c r="HL1368" s="241"/>
      <c r="HM1368" s="241"/>
      <c r="HN1368" s="241"/>
      <c r="HO1368" s="241"/>
    </row>
    <row r="1369" spans="1:223" s="250" customFormat="1" ht="27.6" customHeight="1" x14ac:dyDescent="0.35">
      <c r="A1369" s="241"/>
      <c r="B1369" s="242"/>
      <c r="C1369" s="242"/>
      <c r="D1369" s="242"/>
      <c r="E1369" s="243"/>
      <c r="F1369" s="244"/>
      <c r="G1369" s="245"/>
      <c r="H1369" s="245"/>
      <c r="I1369" s="245"/>
      <c r="J1369" s="242"/>
      <c r="K1369" s="242"/>
      <c r="L1369" s="246"/>
      <c r="M1369" s="246"/>
      <c r="N1369" s="247"/>
      <c r="O1369" s="247"/>
      <c r="P1369" s="248"/>
      <c r="Q1369" s="248"/>
      <c r="R1369" s="295"/>
      <c r="S1369" s="295"/>
      <c r="T1369" s="295"/>
      <c r="V1369" s="251"/>
      <c r="W1369" s="251"/>
      <c r="X1369" s="252"/>
      <c r="Y1369" s="253"/>
      <c r="Z1369" s="254"/>
      <c r="AA1369" s="254"/>
      <c r="AB1369" s="255"/>
      <c r="AC1369" s="255"/>
      <c r="AD1369" s="241"/>
      <c r="AE1369" s="241"/>
      <c r="AF1369" s="241"/>
      <c r="AG1369" s="241"/>
      <c r="AH1369" s="241"/>
      <c r="AI1369" s="241"/>
      <c r="AJ1369" s="241"/>
      <c r="AK1369" s="241"/>
      <c r="AL1369" s="241"/>
      <c r="AM1369" s="241"/>
      <c r="AN1369" s="241"/>
      <c r="AO1369" s="241"/>
      <c r="AP1369" s="241"/>
      <c r="AQ1369" s="241"/>
      <c r="AR1369" s="241"/>
      <c r="AS1369" s="241"/>
      <c r="AT1369" s="241"/>
      <c r="AU1369" s="241"/>
      <c r="AV1369" s="241"/>
      <c r="AW1369" s="241"/>
      <c r="AX1369" s="241"/>
      <c r="AY1369" s="241"/>
      <c r="AZ1369" s="241"/>
      <c r="BA1369" s="241"/>
      <c r="BB1369" s="241"/>
      <c r="BC1369" s="241"/>
      <c r="BD1369" s="241"/>
      <c r="BE1369" s="241"/>
      <c r="BF1369" s="241"/>
      <c r="BG1369" s="241"/>
      <c r="BH1369" s="241"/>
      <c r="BI1369" s="241"/>
      <c r="BJ1369" s="241"/>
      <c r="BK1369" s="241"/>
      <c r="BL1369" s="241"/>
      <c r="BM1369" s="241"/>
      <c r="BN1369" s="241"/>
      <c r="BO1369" s="241"/>
      <c r="BP1369" s="241"/>
      <c r="BQ1369" s="241"/>
      <c r="BR1369" s="241"/>
      <c r="BS1369" s="241"/>
      <c r="BT1369" s="241"/>
      <c r="BU1369" s="241"/>
      <c r="BV1369" s="241"/>
      <c r="BW1369" s="241"/>
      <c r="BX1369" s="241"/>
      <c r="BY1369" s="241"/>
      <c r="BZ1369" s="241"/>
      <c r="CA1369" s="241"/>
      <c r="CB1369" s="241"/>
      <c r="CC1369" s="241"/>
      <c r="CD1369" s="241"/>
      <c r="CE1369" s="241"/>
      <c r="CF1369" s="241"/>
      <c r="CG1369" s="241"/>
      <c r="CH1369" s="241"/>
      <c r="CI1369" s="241"/>
      <c r="CJ1369" s="241"/>
      <c r="CK1369" s="241"/>
      <c r="CL1369" s="241"/>
      <c r="CM1369" s="241"/>
      <c r="CN1369" s="241"/>
      <c r="CO1369" s="241"/>
      <c r="CP1369" s="241"/>
      <c r="CQ1369" s="241"/>
      <c r="CR1369" s="241"/>
      <c r="CS1369" s="241"/>
      <c r="CT1369" s="241"/>
      <c r="CU1369" s="241"/>
      <c r="CV1369" s="241"/>
      <c r="CW1369" s="241"/>
      <c r="CX1369" s="241"/>
      <c r="CY1369" s="241"/>
      <c r="CZ1369" s="241"/>
      <c r="DA1369" s="241"/>
      <c r="DB1369" s="241"/>
      <c r="DC1369" s="241"/>
      <c r="DD1369" s="241"/>
      <c r="DE1369" s="241"/>
      <c r="DF1369" s="241"/>
      <c r="DG1369" s="241"/>
      <c r="DH1369" s="241"/>
      <c r="DI1369" s="241"/>
      <c r="DJ1369" s="241"/>
      <c r="DK1369" s="241"/>
      <c r="DL1369" s="241"/>
      <c r="DM1369" s="241"/>
      <c r="DN1369" s="241"/>
      <c r="DO1369" s="241"/>
      <c r="DP1369" s="241"/>
      <c r="DQ1369" s="241"/>
      <c r="DR1369" s="241"/>
      <c r="DS1369" s="241"/>
      <c r="DT1369" s="241"/>
      <c r="DU1369" s="241"/>
      <c r="DV1369" s="241"/>
      <c r="DW1369" s="241"/>
      <c r="DX1369" s="241"/>
      <c r="DY1369" s="241"/>
      <c r="DZ1369" s="241"/>
      <c r="EA1369" s="241"/>
      <c r="EB1369" s="241"/>
      <c r="EC1369" s="241"/>
      <c r="ED1369" s="241"/>
      <c r="EE1369" s="241"/>
      <c r="EF1369" s="241"/>
      <c r="EG1369" s="241"/>
      <c r="EH1369" s="241"/>
      <c r="EI1369" s="241"/>
      <c r="EJ1369" s="241"/>
      <c r="EK1369" s="241"/>
      <c r="EL1369" s="241"/>
      <c r="EM1369" s="241"/>
      <c r="EN1369" s="241"/>
      <c r="EO1369" s="241"/>
      <c r="EP1369" s="241"/>
      <c r="EQ1369" s="241"/>
      <c r="ER1369" s="241"/>
      <c r="ES1369" s="241"/>
      <c r="ET1369" s="241"/>
      <c r="EU1369" s="241"/>
      <c r="EV1369" s="241"/>
      <c r="EW1369" s="241"/>
      <c r="EX1369" s="241"/>
      <c r="EY1369" s="241"/>
      <c r="EZ1369" s="241"/>
      <c r="FA1369" s="241"/>
      <c r="FB1369" s="241"/>
      <c r="FC1369" s="241"/>
      <c r="FD1369" s="241"/>
      <c r="FE1369" s="241"/>
      <c r="FF1369" s="241"/>
      <c r="FG1369" s="241"/>
      <c r="FH1369" s="241"/>
      <c r="FI1369" s="241"/>
      <c r="FJ1369" s="241"/>
      <c r="FK1369" s="241"/>
      <c r="FL1369" s="241"/>
      <c r="FM1369" s="241"/>
      <c r="FN1369" s="241"/>
      <c r="FO1369" s="241"/>
      <c r="FP1369" s="241"/>
      <c r="FQ1369" s="241"/>
      <c r="FR1369" s="241"/>
      <c r="FS1369" s="241"/>
      <c r="FT1369" s="241"/>
      <c r="FU1369" s="241"/>
      <c r="FV1369" s="241"/>
      <c r="FW1369" s="241"/>
      <c r="FX1369" s="241"/>
      <c r="FY1369" s="241"/>
      <c r="FZ1369" s="241"/>
      <c r="GA1369" s="241"/>
      <c r="GB1369" s="241"/>
      <c r="GC1369" s="241"/>
      <c r="GD1369" s="241"/>
      <c r="GE1369" s="241"/>
      <c r="GF1369" s="241"/>
      <c r="GG1369" s="241"/>
      <c r="GH1369" s="241"/>
      <c r="GI1369" s="241"/>
      <c r="GJ1369" s="241"/>
      <c r="GK1369" s="241"/>
      <c r="GL1369" s="241"/>
      <c r="GM1369" s="241"/>
      <c r="GN1369" s="241"/>
      <c r="GO1369" s="241"/>
      <c r="GP1369" s="241"/>
      <c r="GQ1369" s="241"/>
      <c r="GR1369" s="241"/>
      <c r="GS1369" s="241"/>
      <c r="GT1369" s="241"/>
      <c r="GU1369" s="241"/>
      <c r="GV1369" s="241"/>
      <c r="GW1369" s="241"/>
      <c r="GX1369" s="241"/>
      <c r="GY1369" s="241"/>
      <c r="GZ1369" s="241"/>
      <c r="HA1369" s="241"/>
      <c r="HB1369" s="241"/>
      <c r="HC1369" s="241"/>
      <c r="HD1369" s="241"/>
      <c r="HE1369" s="241"/>
      <c r="HF1369" s="241"/>
      <c r="HG1369" s="241"/>
      <c r="HH1369" s="241"/>
      <c r="HI1369" s="241"/>
      <c r="HJ1369" s="241"/>
      <c r="HK1369" s="241"/>
      <c r="HL1369" s="241"/>
      <c r="HM1369" s="241"/>
      <c r="HN1369" s="241"/>
      <c r="HO1369" s="241"/>
    </row>
    <row r="1370" spans="1:223" s="250" customFormat="1" ht="27.6" customHeight="1" x14ac:dyDescent="0.35">
      <c r="A1370" s="241"/>
      <c r="B1370" s="242"/>
      <c r="C1370" s="242"/>
      <c r="D1370" s="242"/>
      <c r="E1370" s="243"/>
      <c r="F1370" s="244"/>
      <c r="G1370" s="245"/>
      <c r="H1370" s="245"/>
      <c r="I1370" s="245"/>
      <c r="J1370" s="242"/>
      <c r="K1370" s="242"/>
      <c r="L1370" s="246"/>
      <c r="M1370" s="246"/>
      <c r="N1370" s="247"/>
      <c r="O1370" s="247"/>
      <c r="P1370" s="248"/>
      <c r="Q1370" s="248"/>
      <c r="R1370" s="295"/>
      <c r="S1370" s="295"/>
      <c r="T1370" s="295"/>
      <c r="V1370" s="251"/>
      <c r="W1370" s="251"/>
      <c r="X1370" s="252"/>
      <c r="Y1370" s="253"/>
      <c r="Z1370" s="254"/>
      <c r="AA1370" s="254"/>
      <c r="AB1370" s="255"/>
      <c r="AC1370" s="255"/>
      <c r="AD1370" s="241"/>
      <c r="AE1370" s="241"/>
      <c r="AF1370" s="241"/>
      <c r="AG1370" s="241"/>
      <c r="AH1370" s="241"/>
      <c r="AI1370" s="241"/>
      <c r="AJ1370" s="241"/>
      <c r="AK1370" s="241"/>
      <c r="AL1370" s="241"/>
      <c r="AM1370" s="241"/>
      <c r="AN1370" s="241"/>
      <c r="AO1370" s="241"/>
      <c r="AP1370" s="241"/>
      <c r="AQ1370" s="241"/>
      <c r="AR1370" s="241"/>
      <c r="AS1370" s="241"/>
      <c r="AT1370" s="241"/>
      <c r="AU1370" s="241"/>
      <c r="AV1370" s="241"/>
      <c r="AW1370" s="241"/>
      <c r="AX1370" s="241"/>
      <c r="AY1370" s="241"/>
      <c r="AZ1370" s="241"/>
      <c r="BA1370" s="241"/>
      <c r="BB1370" s="241"/>
      <c r="BC1370" s="241"/>
      <c r="BD1370" s="241"/>
      <c r="BE1370" s="241"/>
      <c r="BF1370" s="241"/>
      <c r="BG1370" s="241"/>
      <c r="BH1370" s="241"/>
      <c r="BI1370" s="241"/>
      <c r="BJ1370" s="241"/>
      <c r="BK1370" s="241"/>
      <c r="BL1370" s="241"/>
      <c r="BM1370" s="241"/>
      <c r="BN1370" s="241"/>
      <c r="BO1370" s="241"/>
      <c r="BP1370" s="241"/>
      <c r="BQ1370" s="241"/>
      <c r="BR1370" s="241"/>
      <c r="BS1370" s="241"/>
      <c r="BT1370" s="241"/>
      <c r="BU1370" s="241"/>
      <c r="BV1370" s="241"/>
      <c r="BW1370" s="241"/>
      <c r="BX1370" s="241"/>
      <c r="BY1370" s="241"/>
      <c r="BZ1370" s="241"/>
      <c r="CA1370" s="241"/>
      <c r="CB1370" s="241"/>
      <c r="CC1370" s="241"/>
      <c r="CD1370" s="241"/>
      <c r="CE1370" s="241"/>
      <c r="CF1370" s="241"/>
      <c r="CG1370" s="241"/>
      <c r="CH1370" s="241"/>
      <c r="CI1370" s="241"/>
      <c r="CJ1370" s="241"/>
      <c r="CK1370" s="241"/>
      <c r="CL1370" s="241"/>
      <c r="CM1370" s="241"/>
      <c r="CN1370" s="241"/>
      <c r="CO1370" s="241"/>
      <c r="CP1370" s="241"/>
      <c r="CQ1370" s="241"/>
      <c r="CR1370" s="241"/>
      <c r="CS1370" s="241"/>
      <c r="CT1370" s="241"/>
      <c r="CU1370" s="241"/>
      <c r="CV1370" s="241"/>
      <c r="CW1370" s="241"/>
      <c r="CX1370" s="241"/>
      <c r="CY1370" s="241"/>
      <c r="CZ1370" s="241"/>
      <c r="DA1370" s="241"/>
      <c r="DB1370" s="241"/>
      <c r="DC1370" s="241"/>
      <c r="DD1370" s="241"/>
      <c r="DE1370" s="241"/>
      <c r="DF1370" s="241"/>
      <c r="DG1370" s="241"/>
      <c r="DH1370" s="241"/>
      <c r="DI1370" s="241"/>
      <c r="DJ1370" s="241"/>
      <c r="DK1370" s="241"/>
      <c r="DL1370" s="241"/>
      <c r="DM1370" s="241"/>
      <c r="DN1370" s="241"/>
      <c r="DO1370" s="241"/>
      <c r="DP1370" s="241"/>
      <c r="DQ1370" s="241"/>
      <c r="DR1370" s="241"/>
      <c r="DS1370" s="241"/>
      <c r="DT1370" s="241"/>
      <c r="DU1370" s="241"/>
      <c r="DV1370" s="241"/>
      <c r="DW1370" s="241"/>
      <c r="DX1370" s="241"/>
      <c r="DY1370" s="241"/>
      <c r="DZ1370" s="241"/>
      <c r="EA1370" s="241"/>
      <c r="EB1370" s="241"/>
      <c r="EC1370" s="241"/>
      <c r="ED1370" s="241"/>
      <c r="EE1370" s="241"/>
      <c r="EF1370" s="241"/>
      <c r="EG1370" s="241"/>
      <c r="EH1370" s="241"/>
      <c r="EI1370" s="241"/>
      <c r="EJ1370" s="241"/>
      <c r="EK1370" s="241"/>
      <c r="EL1370" s="241"/>
      <c r="EM1370" s="241"/>
      <c r="EN1370" s="241"/>
      <c r="EO1370" s="241"/>
      <c r="EP1370" s="241"/>
      <c r="EQ1370" s="241"/>
      <c r="ER1370" s="241"/>
      <c r="ES1370" s="241"/>
      <c r="ET1370" s="241"/>
      <c r="EU1370" s="241"/>
      <c r="EV1370" s="241"/>
      <c r="EW1370" s="241"/>
      <c r="EX1370" s="241"/>
      <c r="EY1370" s="241"/>
      <c r="EZ1370" s="241"/>
      <c r="FA1370" s="241"/>
      <c r="FB1370" s="241"/>
      <c r="FC1370" s="241"/>
      <c r="FD1370" s="241"/>
      <c r="FE1370" s="241"/>
      <c r="FF1370" s="241"/>
      <c r="FG1370" s="241"/>
      <c r="FH1370" s="241"/>
      <c r="FI1370" s="241"/>
      <c r="FJ1370" s="241"/>
      <c r="FK1370" s="241"/>
      <c r="FL1370" s="241"/>
      <c r="FM1370" s="241"/>
      <c r="FN1370" s="241"/>
      <c r="FO1370" s="241"/>
      <c r="FP1370" s="241"/>
      <c r="FQ1370" s="241"/>
      <c r="FR1370" s="241"/>
      <c r="FS1370" s="241"/>
      <c r="FT1370" s="241"/>
      <c r="FU1370" s="241"/>
      <c r="FV1370" s="241"/>
      <c r="FW1370" s="241"/>
      <c r="FX1370" s="241"/>
      <c r="FY1370" s="241"/>
      <c r="FZ1370" s="241"/>
      <c r="GA1370" s="241"/>
      <c r="GB1370" s="241"/>
      <c r="GC1370" s="241"/>
      <c r="GD1370" s="241"/>
      <c r="GE1370" s="241"/>
      <c r="GF1370" s="241"/>
      <c r="GG1370" s="241"/>
      <c r="GH1370" s="241"/>
      <c r="GI1370" s="241"/>
      <c r="GJ1370" s="241"/>
      <c r="GK1370" s="241"/>
      <c r="GL1370" s="241"/>
      <c r="GM1370" s="241"/>
      <c r="GN1370" s="241"/>
      <c r="GO1370" s="241"/>
      <c r="GP1370" s="241"/>
      <c r="GQ1370" s="241"/>
      <c r="GR1370" s="241"/>
      <c r="GS1370" s="241"/>
      <c r="GT1370" s="241"/>
      <c r="GU1370" s="241"/>
      <c r="GV1370" s="241"/>
      <c r="GW1370" s="241"/>
      <c r="GX1370" s="241"/>
      <c r="GY1370" s="241"/>
      <c r="GZ1370" s="241"/>
      <c r="HA1370" s="241"/>
      <c r="HB1370" s="241"/>
      <c r="HC1370" s="241"/>
      <c r="HD1370" s="241"/>
      <c r="HE1370" s="241"/>
      <c r="HF1370" s="241"/>
      <c r="HG1370" s="241"/>
      <c r="HH1370" s="241"/>
      <c r="HI1370" s="241"/>
      <c r="HJ1370" s="241"/>
      <c r="HK1370" s="241"/>
      <c r="HL1370" s="241"/>
      <c r="HM1370" s="241"/>
      <c r="HN1370" s="241"/>
      <c r="HO1370" s="241"/>
    </row>
    <row r="1371" spans="1:223" s="250" customFormat="1" ht="27.6" customHeight="1" x14ac:dyDescent="0.35">
      <c r="A1371" s="241"/>
      <c r="B1371" s="242"/>
      <c r="C1371" s="242"/>
      <c r="D1371" s="242"/>
      <c r="E1371" s="243"/>
      <c r="F1371" s="244"/>
      <c r="G1371" s="245"/>
      <c r="H1371" s="245"/>
      <c r="I1371" s="245"/>
      <c r="J1371" s="242"/>
      <c r="K1371" s="242"/>
      <c r="L1371" s="246"/>
      <c r="M1371" s="246"/>
      <c r="N1371" s="247"/>
      <c r="O1371" s="247"/>
      <c r="P1371" s="248"/>
      <c r="Q1371" s="248"/>
      <c r="R1371" s="295"/>
      <c r="S1371" s="295"/>
      <c r="T1371" s="295"/>
      <c r="V1371" s="251"/>
      <c r="W1371" s="251"/>
      <c r="X1371" s="252"/>
      <c r="Y1371" s="253"/>
      <c r="Z1371" s="254"/>
      <c r="AA1371" s="254"/>
      <c r="AB1371" s="255"/>
      <c r="AC1371" s="255"/>
      <c r="AD1371" s="241"/>
      <c r="AE1371" s="241"/>
      <c r="AF1371" s="241"/>
      <c r="AG1371" s="241"/>
      <c r="AH1371" s="241"/>
      <c r="AI1371" s="241"/>
      <c r="AJ1371" s="241"/>
      <c r="AK1371" s="241"/>
      <c r="AL1371" s="241"/>
      <c r="AM1371" s="241"/>
      <c r="AN1371" s="241"/>
      <c r="AO1371" s="241"/>
      <c r="AP1371" s="241"/>
      <c r="AQ1371" s="241"/>
      <c r="AR1371" s="241"/>
      <c r="AS1371" s="241"/>
      <c r="AT1371" s="241"/>
      <c r="AU1371" s="241"/>
      <c r="AV1371" s="241"/>
      <c r="AW1371" s="241"/>
      <c r="AX1371" s="241"/>
      <c r="AY1371" s="241"/>
      <c r="AZ1371" s="241"/>
      <c r="BA1371" s="241"/>
      <c r="BB1371" s="241"/>
      <c r="BC1371" s="241"/>
      <c r="BD1371" s="241"/>
      <c r="BE1371" s="241"/>
      <c r="BF1371" s="241"/>
      <c r="BG1371" s="241"/>
      <c r="BH1371" s="241"/>
      <c r="BI1371" s="241"/>
      <c r="BJ1371" s="241"/>
      <c r="BK1371" s="241"/>
      <c r="BL1371" s="241"/>
      <c r="BM1371" s="241"/>
      <c r="BN1371" s="241"/>
      <c r="BO1371" s="241"/>
      <c r="BP1371" s="241"/>
      <c r="BQ1371" s="241"/>
      <c r="BR1371" s="241"/>
      <c r="BS1371" s="241"/>
      <c r="BT1371" s="241"/>
      <c r="BU1371" s="241"/>
      <c r="BV1371" s="241"/>
      <c r="BW1371" s="241"/>
      <c r="BX1371" s="241"/>
      <c r="BY1371" s="241"/>
      <c r="BZ1371" s="241"/>
      <c r="CA1371" s="241"/>
      <c r="CB1371" s="241"/>
      <c r="CC1371" s="241"/>
      <c r="CD1371" s="241"/>
      <c r="CE1371" s="241"/>
      <c r="CF1371" s="241"/>
      <c r="CG1371" s="241"/>
      <c r="CH1371" s="241"/>
      <c r="CI1371" s="241"/>
      <c r="CJ1371" s="241"/>
      <c r="CK1371" s="241"/>
      <c r="CL1371" s="241"/>
      <c r="CM1371" s="241"/>
      <c r="CN1371" s="241"/>
      <c r="CO1371" s="241"/>
      <c r="CP1371" s="241"/>
      <c r="CQ1371" s="241"/>
      <c r="CR1371" s="241"/>
      <c r="CS1371" s="241"/>
      <c r="CT1371" s="241"/>
      <c r="CU1371" s="241"/>
      <c r="CV1371" s="241"/>
      <c r="CW1371" s="241"/>
      <c r="CX1371" s="241"/>
      <c r="CY1371" s="241"/>
      <c r="CZ1371" s="241"/>
      <c r="DA1371" s="241"/>
      <c r="DB1371" s="241"/>
      <c r="DC1371" s="241"/>
      <c r="DD1371" s="241"/>
      <c r="DE1371" s="241"/>
      <c r="DF1371" s="241"/>
      <c r="DG1371" s="241"/>
      <c r="DH1371" s="241"/>
      <c r="DI1371" s="241"/>
      <c r="DJ1371" s="241"/>
      <c r="DK1371" s="241"/>
      <c r="DL1371" s="241"/>
      <c r="DM1371" s="241"/>
      <c r="DN1371" s="241"/>
      <c r="DO1371" s="241"/>
      <c r="DP1371" s="241"/>
      <c r="DQ1371" s="241"/>
      <c r="DR1371" s="241"/>
      <c r="DS1371" s="241"/>
      <c r="DT1371" s="241"/>
      <c r="DU1371" s="241"/>
      <c r="DV1371" s="241"/>
      <c r="DW1371" s="241"/>
      <c r="DX1371" s="241"/>
      <c r="DY1371" s="241"/>
      <c r="DZ1371" s="241"/>
      <c r="EA1371" s="241"/>
      <c r="EB1371" s="241"/>
      <c r="EC1371" s="241"/>
      <c r="ED1371" s="241"/>
      <c r="EE1371" s="241"/>
      <c r="EF1371" s="241"/>
      <c r="EG1371" s="241"/>
      <c r="EH1371" s="241"/>
      <c r="EI1371" s="241"/>
      <c r="EJ1371" s="241"/>
      <c r="EK1371" s="241"/>
      <c r="EL1371" s="241"/>
      <c r="EM1371" s="241"/>
      <c r="EN1371" s="241"/>
      <c r="EO1371" s="241"/>
      <c r="EP1371" s="241"/>
      <c r="EQ1371" s="241"/>
      <c r="ER1371" s="241"/>
      <c r="ES1371" s="241"/>
      <c r="ET1371" s="241"/>
      <c r="EU1371" s="241"/>
      <c r="EV1371" s="241"/>
      <c r="EW1371" s="241"/>
      <c r="EX1371" s="241"/>
      <c r="EY1371" s="241"/>
      <c r="EZ1371" s="241"/>
      <c r="FA1371" s="241"/>
      <c r="FB1371" s="241"/>
      <c r="FC1371" s="241"/>
      <c r="FD1371" s="241"/>
      <c r="FE1371" s="241"/>
      <c r="FF1371" s="241"/>
      <c r="FG1371" s="241"/>
      <c r="FH1371" s="241"/>
      <c r="FI1371" s="241"/>
      <c r="FJ1371" s="241"/>
      <c r="FK1371" s="241"/>
      <c r="FL1371" s="241"/>
      <c r="FM1371" s="241"/>
      <c r="FN1371" s="241"/>
      <c r="FO1371" s="241"/>
      <c r="FP1371" s="241"/>
      <c r="FQ1371" s="241"/>
      <c r="FR1371" s="241"/>
      <c r="FS1371" s="241"/>
      <c r="FT1371" s="241"/>
      <c r="FU1371" s="241"/>
      <c r="FV1371" s="241"/>
      <c r="FW1371" s="241"/>
      <c r="FX1371" s="241"/>
      <c r="FY1371" s="241"/>
      <c r="FZ1371" s="241"/>
      <c r="GA1371" s="241"/>
      <c r="GB1371" s="241"/>
      <c r="GC1371" s="241"/>
      <c r="GD1371" s="241"/>
      <c r="GE1371" s="241"/>
      <c r="GF1371" s="241"/>
      <c r="GG1371" s="241"/>
      <c r="GH1371" s="241"/>
      <c r="GI1371" s="241"/>
      <c r="GJ1371" s="241"/>
      <c r="GK1371" s="241"/>
      <c r="GL1371" s="241"/>
      <c r="GM1371" s="241"/>
      <c r="GN1371" s="241"/>
      <c r="GO1371" s="241"/>
      <c r="GP1371" s="241"/>
      <c r="GQ1371" s="241"/>
      <c r="GR1371" s="241"/>
      <c r="GS1371" s="241"/>
      <c r="GT1371" s="241"/>
      <c r="GU1371" s="241"/>
      <c r="GV1371" s="241"/>
      <c r="GW1371" s="241"/>
      <c r="GX1371" s="241"/>
      <c r="GY1371" s="241"/>
      <c r="GZ1371" s="241"/>
      <c r="HA1371" s="241"/>
      <c r="HB1371" s="241"/>
      <c r="HC1371" s="241"/>
      <c r="HD1371" s="241"/>
      <c r="HE1371" s="241"/>
      <c r="HF1371" s="241"/>
      <c r="HG1371" s="241"/>
      <c r="HH1371" s="241"/>
      <c r="HI1371" s="241"/>
      <c r="HJ1371" s="241"/>
      <c r="HK1371" s="241"/>
      <c r="HL1371" s="241"/>
      <c r="HM1371" s="241"/>
      <c r="HN1371" s="241"/>
      <c r="HO1371" s="241"/>
    </row>
    <row r="1372" spans="1:223" s="250" customFormat="1" ht="27.6" customHeight="1" x14ac:dyDescent="0.35">
      <c r="A1372" s="241"/>
      <c r="B1372" s="242"/>
      <c r="C1372" s="242"/>
      <c r="D1372" s="242"/>
      <c r="E1372" s="243"/>
      <c r="F1372" s="244"/>
      <c r="G1372" s="245"/>
      <c r="H1372" s="245"/>
      <c r="I1372" s="245"/>
      <c r="J1372" s="242"/>
      <c r="K1372" s="242"/>
      <c r="L1372" s="246"/>
      <c r="M1372" s="246"/>
      <c r="N1372" s="247"/>
      <c r="O1372" s="247"/>
      <c r="P1372" s="248"/>
      <c r="Q1372" s="248"/>
      <c r="R1372" s="295"/>
      <c r="S1372" s="295"/>
      <c r="T1372" s="295"/>
      <c r="V1372" s="251"/>
      <c r="W1372" s="251"/>
      <c r="X1372" s="252"/>
      <c r="Y1372" s="253"/>
      <c r="Z1372" s="254"/>
      <c r="AA1372" s="254"/>
      <c r="AB1372" s="255"/>
      <c r="AC1372" s="255"/>
      <c r="AD1372" s="241"/>
      <c r="AE1372" s="241"/>
      <c r="AF1372" s="241"/>
      <c r="AG1372" s="241"/>
      <c r="AH1372" s="241"/>
      <c r="AI1372" s="241"/>
      <c r="AJ1372" s="241"/>
      <c r="AK1372" s="241"/>
      <c r="AL1372" s="241"/>
      <c r="AM1372" s="241"/>
      <c r="AN1372" s="241"/>
      <c r="AO1372" s="241"/>
      <c r="AP1372" s="241"/>
      <c r="AQ1372" s="241"/>
      <c r="AR1372" s="241"/>
      <c r="AS1372" s="241"/>
      <c r="AT1372" s="241"/>
      <c r="AU1372" s="241"/>
      <c r="AV1372" s="241"/>
      <c r="AW1372" s="241"/>
      <c r="AX1372" s="241"/>
      <c r="AY1372" s="241"/>
      <c r="AZ1372" s="241"/>
      <c r="BA1372" s="241"/>
      <c r="BB1372" s="241"/>
      <c r="BC1372" s="241"/>
      <c r="BD1372" s="241"/>
      <c r="BE1372" s="241"/>
      <c r="BF1372" s="241"/>
      <c r="BG1372" s="241"/>
      <c r="BH1372" s="241"/>
      <c r="BI1372" s="241"/>
      <c r="BJ1372" s="241"/>
      <c r="BK1372" s="241"/>
      <c r="BL1372" s="241"/>
      <c r="BM1372" s="241"/>
      <c r="BN1372" s="241"/>
      <c r="BO1372" s="241"/>
      <c r="BP1372" s="241"/>
      <c r="BQ1372" s="241"/>
      <c r="BR1372" s="241"/>
      <c r="BS1372" s="241"/>
      <c r="BT1372" s="241"/>
      <c r="BU1372" s="241"/>
      <c r="BV1372" s="241"/>
      <c r="BW1372" s="241"/>
      <c r="BX1372" s="241"/>
      <c r="BY1372" s="241"/>
      <c r="BZ1372" s="241"/>
      <c r="CA1372" s="241"/>
      <c r="CB1372" s="241"/>
      <c r="CC1372" s="241"/>
      <c r="CD1372" s="241"/>
      <c r="CE1372" s="241"/>
      <c r="CF1372" s="241"/>
      <c r="CG1372" s="241"/>
      <c r="CH1372" s="241"/>
      <c r="CI1372" s="241"/>
      <c r="CJ1372" s="241"/>
      <c r="CK1372" s="241"/>
      <c r="CL1372" s="241"/>
      <c r="CM1372" s="241"/>
      <c r="CN1372" s="241"/>
      <c r="CO1372" s="241"/>
      <c r="CP1372" s="241"/>
      <c r="CQ1372" s="241"/>
      <c r="CR1372" s="241"/>
      <c r="CS1372" s="241"/>
      <c r="CT1372" s="241"/>
      <c r="CU1372" s="241"/>
      <c r="CV1372" s="241"/>
      <c r="CW1372" s="241"/>
      <c r="CX1372" s="241"/>
      <c r="CY1372" s="241"/>
      <c r="CZ1372" s="241"/>
      <c r="DA1372" s="241"/>
      <c r="DB1372" s="241"/>
      <c r="DC1372" s="241"/>
      <c r="DD1372" s="241"/>
      <c r="DE1372" s="241"/>
      <c r="DF1372" s="241"/>
      <c r="DG1372" s="241"/>
      <c r="DH1372" s="241"/>
      <c r="DI1372" s="241"/>
      <c r="DJ1372" s="241"/>
      <c r="DK1372" s="241"/>
      <c r="DL1372" s="241"/>
      <c r="DM1372" s="241"/>
      <c r="DN1372" s="241"/>
      <c r="DO1372" s="241"/>
      <c r="DP1372" s="241"/>
      <c r="DQ1372" s="241"/>
      <c r="DR1372" s="241"/>
      <c r="DS1372" s="241"/>
      <c r="DT1372" s="241"/>
      <c r="DU1372" s="241"/>
      <c r="DV1372" s="241"/>
      <c r="DW1372" s="241"/>
      <c r="DX1372" s="241"/>
      <c r="DY1372" s="241"/>
      <c r="DZ1372" s="241"/>
      <c r="EA1372" s="241"/>
      <c r="EB1372" s="241"/>
      <c r="EC1372" s="241"/>
      <c r="ED1372" s="241"/>
      <c r="EE1372" s="241"/>
      <c r="EF1372" s="241"/>
      <c r="EG1372" s="241"/>
      <c r="EH1372" s="241"/>
      <c r="EI1372" s="241"/>
      <c r="EJ1372" s="241"/>
      <c r="EK1372" s="241"/>
      <c r="EL1372" s="241"/>
      <c r="EM1372" s="241"/>
      <c r="EN1372" s="241"/>
      <c r="EO1372" s="241"/>
      <c r="EP1372" s="241"/>
      <c r="EQ1372" s="241"/>
      <c r="ER1372" s="241"/>
      <c r="ES1372" s="241"/>
      <c r="ET1372" s="241"/>
      <c r="EU1372" s="241"/>
      <c r="EV1372" s="241"/>
      <c r="EW1372" s="241"/>
      <c r="EX1372" s="241"/>
      <c r="EY1372" s="241"/>
      <c r="EZ1372" s="241"/>
      <c r="FA1372" s="241"/>
      <c r="FB1372" s="241"/>
      <c r="FC1372" s="241"/>
      <c r="FD1372" s="241"/>
      <c r="FE1372" s="241"/>
      <c r="FF1372" s="241"/>
      <c r="FG1372" s="241"/>
      <c r="FH1372" s="241"/>
      <c r="FI1372" s="241"/>
      <c r="FJ1372" s="241"/>
      <c r="FK1372" s="241"/>
      <c r="FL1372" s="241"/>
      <c r="FM1372" s="241"/>
      <c r="FN1372" s="241"/>
      <c r="FO1372" s="241"/>
      <c r="FP1372" s="241"/>
      <c r="FQ1372" s="241"/>
      <c r="FR1372" s="241"/>
      <c r="FS1372" s="241"/>
      <c r="FT1372" s="241"/>
      <c r="FU1372" s="241"/>
      <c r="FV1372" s="241"/>
      <c r="FW1372" s="241"/>
      <c r="FX1372" s="241"/>
      <c r="FY1372" s="241"/>
      <c r="FZ1372" s="241"/>
      <c r="GA1372" s="241"/>
      <c r="GB1372" s="241"/>
      <c r="GC1372" s="241"/>
      <c r="GD1372" s="241"/>
      <c r="GE1372" s="241"/>
      <c r="GF1372" s="241"/>
      <c r="GG1372" s="241"/>
      <c r="GH1372" s="241"/>
      <c r="GI1372" s="241"/>
      <c r="GJ1372" s="241"/>
      <c r="GK1372" s="241"/>
      <c r="GL1372" s="241"/>
      <c r="GM1372" s="241"/>
      <c r="GN1372" s="241"/>
      <c r="GO1372" s="241"/>
      <c r="GP1372" s="241"/>
      <c r="GQ1372" s="241"/>
      <c r="GR1372" s="241"/>
      <c r="GS1372" s="241"/>
      <c r="GT1372" s="241"/>
      <c r="GU1372" s="241"/>
      <c r="GV1372" s="241"/>
      <c r="GW1372" s="241"/>
      <c r="GX1372" s="241"/>
      <c r="GY1372" s="241"/>
      <c r="GZ1372" s="241"/>
      <c r="HA1372" s="241"/>
      <c r="HB1372" s="241"/>
      <c r="HC1372" s="241"/>
      <c r="HD1372" s="241"/>
      <c r="HE1372" s="241"/>
      <c r="HF1372" s="241"/>
      <c r="HG1372" s="241"/>
      <c r="HH1372" s="241"/>
      <c r="HI1372" s="241"/>
      <c r="HJ1372" s="241"/>
      <c r="HK1372" s="241"/>
      <c r="HL1372" s="241"/>
      <c r="HM1372" s="241"/>
      <c r="HN1372" s="241"/>
      <c r="HO1372" s="241"/>
    </row>
    <row r="1373" spans="1:223" s="250" customFormat="1" ht="27.6" customHeight="1" x14ac:dyDescent="0.35">
      <c r="A1373" s="241"/>
      <c r="B1373" s="242"/>
      <c r="C1373" s="242"/>
      <c r="D1373" s="242"/>
      <c r="E1373" s="243"/>
      <c r="F1373" s="244"/>
      <c r="G1373" s="245"/>
      <c r="H1373" s="245"/>
      <c r="I1373" s="245"/>
      <c r="J1373" s="242"/>
      <c r="K1373" s="242"/>
      <c r="L1373" s="246"/>
      <c r="M1373" s="246"/>
      <c r="N1373" s="247"/>
      <c r="O1373" s="247"/>
      <c r="P1373" s="248"/>
      <c r="Q1373" s="248"/>
      <c r="R1373" s="295"/>
      <c r="S1373" s="295"/>
      <c r="T1373" s="295"/>
      <c r="V1373" s="251"/>
      <c r="W1373" s="251"/>
      <c r="X1373" s="252"/>
      <c r="Y1373" s="253"/>
      <c r="Z1373" s="254"/>
      <c r="AA1373" s="254"/>
      <c r="AB1373" s="255"/>
      <c r="AC1373" s="255"/>
      <c r="AD1373" s="241"/>
      <c r="AE1373" s="241"/>
      <c r="AF1373" s="241"/>
      <c r="AG1373" s="241"/>
      <c r="AH1373" s="241"/>
      <c r="AI1373" s="241"/>
      <c r="AJ1373" s="241"/>
      <c r="AK1373" s="241"/>
      <c r="AL1373" s="241"/>
      <c r="AM1373" s="241"/>
      <c r="AN1373" s="241"/>
      <c r="AO1373" s="241"/>
      <c r="AP1373" s="241"/>
      <c r="AQ1373" s="241"/>
      <c r="AR1373" s="241"/>
      <c r="AS1373" s="241"/>
      <c r="AT1373" s="241"/>
      <c r="AU1373" s="241"/>
      <c r="AV1373" s="241"/>
      <c r="AW1373" s="241"/>
      <c r="AX1373" s="241"/>
      <c r="AY1373" s="241"/>
      <c r="AZ1373" s="241"/>
      <c r="BA1373" s="241"/>
      <c r="BB1373" s="241"/>
      <c r="BC1373" s="241"/>
      <c r="BD1373" s="241"/>
      <c r="BE1373" s="241"/>
      <c r="BF1373" s="241"/>
      <c r="BG1373" s="241"/>
      <c r="BH1373" s="241"/>
      <c r="BI1373" s="241"/>
      <c r="BJ1373" s="241"/>
      <c r="BK1373" s="241"/>
      <c r="BL1373" s="241"/>
      <c r="BM1373" s="241"/>
      <c r="BN1373" s="241"/>
      <c r="BO1373" s="241"/>
      <c r="BP1373" s="241"/>
      <c r="BQ1373" s="241"/>
      <c r="BR1373" s="241"/>
      <c r="BS1373" s="241"/>
      <c r="BT1373" s="241"/>
      <c r="BU1373" s="241"/>
      <c r="BV1373" s="241"/>
      <c r="BW1373" s="241"/>
      <c r="BX1373" s="241"/>
      <c r="BY1373" s="241"/>
      <c r="BZ1373" s="241"/>
      <c r="CA1373" s="241"/>
      <c r="CB1373" s="241"/>
      <c r="CC1373" s="241"/>
      <c r="CD1373" s="241"/>
      <c r="CE1373" s="241"/>
      <c r="CF1373" s="241"/>
      <c r="CG1373" s="241"/>
      <c r="CH1373" s="241"/>
      <c r="CI1373" s="241"/>
      <c r="CJ1373" s="241"/>
      <c r="CK1373" s="241"/>
      <c r="CL1373" s="241"/>
      <c r="CM1373" s="241"/>
      <c r="CN1373" s="241"/>
      <c r="CO1373" s="241"/>
      <c r="CP1373" s="241"/>
      <c r="CQ1373" s="241"/>
      <c r="CR1373" s="241"/>
      <c r="CS1373" s="241"/>
      <c r="CT1373" s="241"/>
      <c r="CU1373" s="241"/>
      <c r="CV1373" s="241"/>
      <c r="CW1373" s="241"/>
      <c r="CX1373" s="241"/>
      <c r="CY1373" s="241"/>
      <c r="CZ1373" s="241"/>
      <c r="DA1373" s="241"/>
      <c r="DB1373" s="241"/>
      <c r="DC1373" s="241"/>
      <c r="DD1373" s="241"/>
      <c r="DE1373" s="241"/>
      <c r="DF1373" s="241"/>
      <c r="DG1373" s="241"/>
      <c r="DH1373" s="241"/>
      <c r="DI1373" s="241"/>
      <c r="DJ1373" s="241"/>
      <c r="DK1373" s="241"/>
      <c r="DL1373" s="241"/>
      <c r="DM1373" s="241"/>
      <c r="DN1373" s="241"/>
      <c r="DO1373" s="241"/>
      <c r="DP1373" s="241"/>
      <c r="DQ1373" s="241"/>
      <c r="DR1373" s="241"/>
      <c r="DS1373" s="241"/>
      <c r="DT1373" s="241"/>
      <c r="DU1373" s="241"/>
      <c r="DV1373" s="241"/>
      <c r="DW1373" s="241"/>
      <c r="DX1373" s="241"/>
      <c r="DY1373" s="241"/>
      <c r="DZ1373" s="241"/>
      <c r="EA1373" s="241"/>
      <c r="EB1373" s="241"/>
      <c r="EC1373" s="241"/>
      <c r="ED1373" s="241"/>
      <c r="EE1373" s="241"/>
      <c r="EF1373" s="241"/>
      <c r="EG1373" s="241"/>
      <c r="EH1373" s="241"/>
      <c r="EI1373" s="241"/>
      <c r="EJ1373" s="241"/>
      <c r="EK1373" s="241"/>
      <c r="EL1373" s="241"/>
      <c r="EM1373" s="241"/>
      <c r="EN1373" s="241"/>
      <c r="EO1373" s="241"/>
      <c r="EP1373" s="241"/>
      <c r="EQ1373" s="241"/>
      <c r="ER1373" s="241"/>
      <c r="ES1373" s="241"/>
      <c r="ET1373" s="241"/>
      <c r="EU1373" s="241"/>
      <c r="EV1373" s="241"/>
      <c r="EW1373" s="241"/>
      <c r="EX1373" s="241"/>
      <c r="EY1373" s="241"/>
      <c r="EZ1373" s="241"/>
      <c r="FA1373" s="241"/>
      <c r="FB1373" s="241"/>
      <c r="FC1373" s="241"/>
      <c r="FD1373" s="241"/>
      <c r="FE1373" s="241"/>
      <c r="FF1373" s="241"/>
      <c r="FG1373" s="241"/>
      <c r="FH1373" s="241"/>
      <c r="FI1373" s="241"/>
      <c r="FJ1373" s="241"/>
      <c r="FK1373" s="241"/>
      <c r="FL1373" s="241"/>
      <c r="FM1373" s="241"/>
      <c r="FN1373" s="241"/>
      <c r="FO1373" s="241"/>
      <c r="FP1373" s="241"/>
      <c r="FQ1373" s="241"/>
      <c r="FR1373" s="241"/>
      <c r="FS1373" s="241"/>
      <c r="FT1373" s="241"/>
      <c r="FU1373" s="241"/>
      <c r="FV1373" s="241"/>
      <c r="FW1373" s="241"/>
      <c r="FX1373" s="241"/>
      <c r="FY1373" s="241"/>
      <c r="FZ1373" s="241"/>
      <c r="GA1373" s="241"/>
      <c r="GB1373" s="241"/>
      <c r="GC1373" s="241"/>
      <c r="GD1373" s="241"/>
      <c r="GE1373" s="241"/>
      <c r="GF1373" s="241"/>
      <c r="GG1373" s="241"/>
      <c r="GH1373" s="241"/>
      <c r="GI1373" s="241"/>
      <c r="GJ1373" s="241"/>
      <c r="GK1373" s="241"/>
      <c r="GL1373" s="241"/>
      <c r="GM1373" s="241"/>
      <c r="GN1373" s="241"/>
      <c r="GO1373" s="241"/>
      <c r="GP1373" s="241"/>
      <c r="GQ1373" s="241"/>
      <c r="GR1373" s="241"/>
      <c r="GS1373" s="241"/>
      <c r="GT1373" s="241"/>
      <c r="GU1373" s="241"/>
      <c r="GV1373" s="241"/>
      <c r="GW1373" s="241"/>
      <c r="GX1373" s="241"/>
      <c r="GY1373" s="241"/>
      <c r="GZ1373" s="241"/>
      <c r="HA1373" s="241"/>
      <c r="HB1373" s="241"/>
      <c r="HC1373" s="241"/>
      <c r="HD1373" s="241"/>
      <c r="HE1373" s="241"/>
      <c r="HF1373" s="241"/>
      <c r="HG1373" s="241"/>
      <c r="HH1373" s="241"/>
      <c r="HI1373" s="241"/>
      <c r="HJ1373" s="241"/>
      <c r="HK1373" s="241"/>
      <c r="HL1373" s="241"/>
      <c r="HM1373" s="241"/>
      <c r="HN1373" s="241"/>
      <c r="HO1373" s="241"/>
    </row>
    <row r="1374" spans="1:223" s="250" customFormat="1" ht="27.6" customHeight="1" x14ac:dyDescent="0.35">
      <c r="A1374" s="241"/>
      <c r="B1374" s="242"/>
      <c r="C1374" s="242"/>
      <c r="D1374" s="242"/>
      <c r="E1374" s="243"/>
      <c r="F1374" s="244"/>
      <c r="G1374" s="245"/>
      <c r="H1374" s="245"/>
      <c r="I1374" s="245"/>
      <c r="J1374" s="242"/>
      <c r="K1374" s="242"/>
      <c r="L1374" s="246"/>
      <c r="M1374" s="246"/>
      <c r="N1374" s="247"/>
      <c r="O1374" s="247"/>
      <c r="P1374" s="248"/>
      <c r="Q1374" s="248"/>
      <c r="R1374" s="295"/>
      <c r="S1374" s="295"/>
      <c r="T1374" s="295"/>
      <c r="V1374" s="251"/>
      <c r="W1374" s="251"/>
      <c r="X1374" s="252"/>
      <c r="Y1374" s="253"/>
      <c r="Z1374" s="254"/>
      <c r="AA1374" s="254"/>
      <c r="AB1374" s="255"/>
      <c r="AC1374" s="255"/>
      <c r="AD1374" s="241"/>
      <c r="AE1374" s="241"/>
      <c r="AF1374" s="241"/>
      <c r="AG1374" s="241"/>
      <c r="AH1374" s="241"/>
      <c r="AI1374" s="241"/>
      <c r="AJ1374" s="241"/>
      <c r="AK1374" s="241"/>
      <c r="AL1374" s="241"/>
      <c r="AM1374" s="241"/>
      <c r="AN1374" s="241"/>
      <c r="AO1374" s="241"/>
      <c r="AP1374" s="241"/>
      <c r="AQ1374" s="241"/>
      <c r="AR1374" s="241"/>
      <c r="AS1374" s="241"/>
      <c r="AT1374" s="241"/>
      <c r="AU1374" s="241"/>
      <c r="AV1374" s="241"/>
      <c r="AW1374" s="241"/>
      <c r="AX1374" s="241"/>
      <c r="AY1374" s="241"/>
      <c r="AZ1374" s="241"/>
      <c r="BA1374" s="241"/>
      <c r="BB1374" s="241"/>
      <c r="BC1374" s="241"/>
      <c r="BD1374" s="241"/>
      <c r="BE1374" s="241"/>
      <c r="BF1374" s="241"/>
      <c r="BG1374" s="241"/>
      <c r="BH1374" s="241"/>
      <c r="BI1374" s="241"/>
      <c r="BJ1374" s="241"/>
      <c r="BK1374" s="241"/>
      <c r="BL1374" s="241"/>
      <c r="BM1374" s="241"/>
      <c r="BN1374" s="241"/>
      <c r="BO1374" s="241"/>
      <c r="BP1374" s="241"/>
      <c r="BQ1374" s="241"/>
      <c r="BR1374" s="241"/>
      <c r="BS1374" s="241"/>
      <c r="BT1374" s="241"/>
      <c r="BU1374" s="241"/>
      <c r="BV1374" s="241"/>
      <c r="BW1374" s="241"/>
      <c r="BX1374" s="241"/>
      <c r="BY1374" s="241"/>
      <c r="BZ1374" s="241"/>
      <c r="CA1374" s="241"/>
      <c r="CB1374" s="241"/>
      <c r="CC1374" s="241"/>
      <c r="CD1374" s="241"/>
      <c r="CE1374" s="241"/>
      <c r="CF1374" s="241"/>
      <c r="CG1374" s="241"/>
      <c r="CH1374" s="241"/>
      <c r="CI1374" s="241"/>
      <c r="CJ1374" s="241"/>
      <c r="CK1374" s="241"/>
      <c r="CL1374" s="241"/>
      <c r="CM1374" s="241"/>
      <c r="CN1374" s="241"/>
      <c r="CO1374" s="241"/>
      <c r="CP1374" s="241"/>
      <c r="CQ1374" s="241"/>
      <c r="CR1374" s="241"/>
      <c r="CS1374" s="241"/>
      <c r="CT1374" s="241"/>
      <c r="CU1374" s="241"/>
      <c r="CV1374" s="241"/>
      <c r="CW1374" s="241"/>
      <c r="CX1374" s="241"/>
      <c r="CY1374" s="241"/>
      <c r="CZ1374" s="241"/>
      <c r="DA1374" s="241"/>
      <c r="DB1374" s="241"/>
      <c r="DC1374" s="241"/>
      <c r="DD1374" s="241"/>
      <c r="DE1374" s="241"/>
      <c r="DF1374" s="241"/>
      <c r="DG1374" s="241"/>
      <c r="DH1374" s="241"/>
      <c r="DI1374" s="241"/>
      <c r="DJ1374" s="241"/>
      <c r="DK1374" s="241"/>
      <c r="DL1374" s="241"/>
      <c r="DM1374" s="241"/>
      <c r="DN1374" s="241"/>
      <c r="DO1374" s="241"/>
      <c r="DP1374" s="241"/>
      <c r="DQ1374" s="241"/>
      <c r="DR1374" s="241"/>
      <c r="DS1374" s="241"/>
      <c r="DT1374" s="241"/>
      <c r="DU1374" s="241"/>
      <c r="DV1374" s="241"/>
      <c r="DW1374" s="241"/>
      <c r="DX1374" s="241"/>
      <c r="DY1374" s="241"/>
      <c r="DZ1374" s="241"/>
      <c r="EA1374" s="241"/>
      <c r="EB1374" s="241"/>
      <c r="EC1374" s="241"/>
      <c r="ED1374" s="241"/>
      <c r="EE1374" s="241"/>
      <c r="EF1374" s="241"/>
      <c r="EG1374" s="241"/>
      <c r="EH1374" s="241"/>
      <c r="EI1374" s="241"/>
      <c r="EJ1374" s="241"/>
      <c r="EK1374" s="241"/>
      <c r="EL1374" s="241"/>
      <c r="EM1374" s="241"/>
      <c r="EN1374" s="241"/>
      <c r="EO1374" s="241"/>
      <c r="EP1374" s="241"/>
      <c r="EQ1374" s="241"/>
      <c r="ER1374" s="241"/>
      <c r="ES1374" s="241"/>
      <c r="ET1374" s="241"/>
      <c r="EU1374" s="241"/>
      <c r="EV1374" s="241"/>
      <c r="EW1374" s="241"/>
      <c r="EX1374" s="241"/>
      <c r="EY1374" s="241"/>
      <c r="EZ1374" s="241"/>
      <c r="FA1374" s="241"/>
      <c r="FB1374" s="241"/>
      <c r="FC1374" s="241"/>
      <c r="FD1374" s="241"/>
      <c r="FE1374" s="241"/>
      <c r="FF1374" s="241"/>
      <c r="FG1374" s="241"/>
      <c r="FH1374" s="241"/>
      <c r="FI1374" s="241"/>
      <c r="FJ1374" s="241"/>
      <c r="FK1374" s="241"/>
      <c r="FL1374" s="241"/>
      <c r="FM1374" s="241"/>
      <c r="FN1374" s="241"/>
      <c r="FO1374" s="241"/>
      <c r="FP1374" s="241"/>
      <c r="FQ1374" s="241"/>
      <c r="FR1374" s="241"/>
      <c r="FS1374" s="241"/>
      <c r="FT1374" s="241"/>
      <c r="FU1374" s="241"/>
      <c r="FV1374" s="241"/>
      <c r="FW1374" s="241"/>
      <c r="FX1374" s="241"/>
      <c r="FY1374" s="241"/>
      <c r="FZ1374" s="241"/>
      <c r="GA1374" s="241"/>
      <c r="GB1374" s="241"/>
      <c r="GC1374" s="241"/>
      <c r="GD1374" s="241"/>
      <c r="GE1374" s="241"/>
      <c r="GF1374" s="241"/>
      <c r="GG1374" s="241"/>
      <c r="GH1374" s="241"/>
      <c r="GI1374" s="241"/>
      <c r="GJ1374" s="241"/>
      <c r="GK1374" s="241"/>
      <c r="GL1374" s="241"/>
      <c r="GM1374" s="241"/>
      <c r="GN1374" s="241"/>
      <c r="GO1374" s="241"/>
      <c r="GP1374" s="241"/>
      <c r="GQ1374" s="241"/>
      <c r="GR1374" s="241"/>
      <c r="GS1374" s="241"/>
      <c r="GT1374" s="241"/>
      <c r="GU1374" s="241"/>
      <c r="GV1374" s="241"/>
      <c r="GW1374" s="241"/>
      <c r="GX1374" s="241"/>
      <c r="GY1374" s="241"/>
      <c r="GZ1374" s="241"/>
      <c r="HA1374" s="241"/>
      <c r="HB1374" s="241"/>
      <c r="HC1374" s="241"/>
      <c r="HD1374" s="241"/>
      <c r="HE1374" s="241"/>
      <c r="HF1374" s="241"/>
      <c r="HG1374" s="241"/>
      <c r="HH1374" s="241"/>
      <c r="HI1374" s="241"/>
      <c r="HJ1374" s="241"/>
      <c r="HK1374" s="241"/>
      <c r="HL1374" s="241"/>
      <c r="HM1374" s="241"/>
      <c r="HN1374" s="241"/>
      <c r="HO1374" s="241"/>
    </row>
    <row r="1375" spans="1:223" s="250" customFormat="1" ht="27.6" customHeight="1" x14ac:dyDescent="0.35">
      <c r="A1375" s="241"/>
      <c r="B1375" s="242"/>
      <c r="C1375" s="242"/>
      <c r="D1375" s="242"/>
      <c r="E1375" s="243"/>
      <c r="F1375" s="244"/>
      <c r="G1375" s="245"/>
      <c r="H1375" s="245"/>
      <c r="I1375" s="245"/>
      <c r="J1375" s="242"/>
      <c r="K1375" s="242"/>
      <c r="L1375" s="246"/>
      <c r="M1375" s="246"/>
      <c r="N1375" s="247"/>
      <c r="O1375" s="247"/>
      <c r="P1375" s="248"/>
      <c r="Q1375" s="248"/>
      <c r="R1375" s="295"/>
      <c r="S1375" s="295"/>
      <c r="T1375" s="295"/>
      <c r="V1375" s="251"/>
      <c r="W1375" s="251"/>
      <c r="X1375" s="252"/>
      <c r="Y1375" s="253"/>
      <c r="Z1375" s="254"/>
      <c r="AA1375" s="254"/>
      <c r="AB1375" s="255"/>
      <c r="AC1375" s="255"/>
      <c r="AD1375" s="241"/>
      <c r="AE1375" s="241"/>
      <c r="AF1375" s="241"/>
      <c r="AG1375" s="241"/>
      <c r="AH1375" s="241"/>
      <c r="AI1375" s="241"/>
      <c r="AJ1375" s="241"/>
      <c r="AK1375" s="241"/>
      <c r="AL1375" s="241"/>
      <c r="AM1375" s="241"/>
      <c r="AN1375" s="241"/>
      <c r="AO1375" s="241"/>
      <c r="AP1375" s="241"/>
      <c r="AQ1375" s="241"/>
      <c r="AR1375" s="241"/>
      <c r="AS1375" s="241"/>
      <c r="AT1375" s="241"/>
      <c r="AU1375" s="241"/>
      <c r="AV1375" s="241"/>
      <c r="AW1375" s="241"/>
      <c r="AX1375" s="241"/>
      <c r="AY1375" s="241"/>
      <c r="AZ1375" s="241"/>
      <c r="BA1375" s="241"/>
      <c r="BB1375" s="241"/>
      <c r="BC1375" s="241"/>
      <c r="BD1375" s="241"/>
      <c r="BE1375" s="241"/>
      <c r="BF1375" s="241"/>
      <c r="BG1375" s="241"/>
      <c r="BH1375" s="241"/>
      <c r="BI1375" s="241"/>
      <c r="BJ1375" s="241"/>
      <c r="BK1375" s="241"/>
      <c r="BL1375" s="241"/>
      <c r="BM1375" s="241"/>
      <c r="BN1375" s="241"/>
      <c r="BO1375" s="241"/>
      <c r="BP1375" s="241"/>
      <c r="BQ1375" s="241"/>
      <c r="BR1375" s="241"/>
      <c r="BS1375" s="241"/>
      <c r="BT1375" s="241"/>
      <c r="BU1375" s="241"/>
      <c r="BV1375" s="241"/>
      <c r="BW1375" s="241"/>
      <c r="BX1375" s="241"/>
      <c r="BY1375" s="241"/>
      <c r="BZ1375" s="241"/>
      <c r="CA1375" s="241"/>
      <c r="CB1375" s="241"/>
      <c r="CC1375" s="241"/>
      <c r="CD1375" s="241"/>
      <c r="CE1375" s="241"/>
      <c r="CF1375" s="241"/>
      <c r="CG1375" s="241"/>
      <c r="CH1375" s="241"/>
      <c r="CI1375" s="241"/>
      <c r="CJ1375" s="241"/>
      <c r="CK1375" s="241"/>
      <c r="CL1375" s="241"/>
      <c r="CM1375" s="241"/>
      <c r="CN1375" s="241"/>
      <c r="CO1375" s="241"/>
      <c r="CP1375" s="241"/>
      <c r="CQ1375" s="241"/>
      <c r="CR1375" s="241"/>
      <c r="CS1375" s="241"/>
      <c r="CT1375" s="241"/>
      <c r="CU1375" s="241"/>
      <c r="CV1375" s="241"/>
      <c r="CW1375" s="241"/>
      <c r="CX1375" s="241"/>
      <c r="CY1375" s="241"/>
      <c r="CZ1375" s="241"/>
      <c r="DA1375" s="241"/>
      <c r="DB1375" s="241"/>
      <c r="DC1375" s="241"/>
      <c r="DD1375" s="241"/>
      <c r="DE1375" s="241"/>
      <c r="DF1375" s="241"/>
      <c r="DG1375" s="241"/>
      <c r="DH1375" s="241"/>
      <c r="DI1375" s="241"/>
      <c r="DJ1375" s="241"/>
      <c r="DK1375" s="241"/>
      <c r="DL1375" s="241"/>
      <c r="DM1375" s="241"/>
      <c r="DN1375" s="241"/>
      <c r="DO1375" s="241"/>
      <c r="DP1375" s="241"/>
      <c r="DQ1375" s="241"/>
      <c r="DR1375" s="241"/>
      <c r="DS1375" s="241"/>
      <c r="DT1375" s="241"/>
      <c r="DU1375" s="241"/>
      <c r="DV1375" s="241"/>
      <c r="DW1375" s="241"/>
      <c r="DX1375" s="241"/>
      <c r="DY1375" s="241"/>
      <c r="DZ1375" s="241"/>
      <c r="EA1375" s="241"/>
      <c r="EB1375" s="241"/>
      <c r="EC1375" s="241"/>
      <c r="ED1375" s="241"/>
      <c r="EE1375" s="241"/>
      <c r="EF1375" s="241"/>
      <c r="EG1375" s="241"/>
      <c r="EH1375" s="241"/>
      <c r="EI1375" s="241"/>
      <c r="EJ1375" s="241"/>
      <c r="EK1375" s="241"/>
      <c r="EL1375" s="241"/>
      <c r="EM1375" s="241"/>
      <c r="EN1375" s="241"/>
      <c r="EO1375" s="241"/>
      <c r="EP1375" s="241"/>
      <c r="EQ1375" s="241"/>
      <c r="ER1375" s="241"/>
      <c r="ES1375" s="241"/>
      <c r="ET1375" s="241"/>
      <c r="EU1375" s="241"/>
      <c r="EV1375" s="241"/>
      <c r="EW1375" s="241"/>
      <c r="EX1375" s="241"/>
      <c r="EY1375" s="241"/>
      <c r="EZ1375" s="241"/>
      <c r="FA1375" s="241"/>
      <c r="FB1375" s="241"/>
      <c r="FC1375" s="241"/>
      <c r="FD1375" s="241"/>
      <c r="FE1375" s="241"/>
      <c r="FF1375" s="241"/>
      <c r="FG1375" s="241"/>
      <c r="FH1375" s="241"/>
      <c r="FI1375" s="241"/>
      <c r="FJ1375" s="241"/>
      <c r="FK1375" s="241"/>
      <c r="FL1375" s="241"/>
      <c r="FM1375" s="241"/>
      <c r="FN1375" s="241"/>
      <c r="FO1375" s="241"/>
      <c r="FP1375" s="241"/>
      <c r="FQ1375" s="241"/>
      <c r="FR1375" s="241"/>
      <c r="FS1375" s="241"/>
      <c r="FT1375" s="241"/>
      <c r="FU1375" s="241"/>
      <c r="FV1375" s="241"/>
      <c r="FW1375" s="241"/>
      <c r="FX1375" s="241"/>
      <c r="FY1375" s="241"/>
      <c r="FZ1375" s="241"/>
      <c r="GA1375" s="241"/>
      <c r="GB1375" s="241"/>
      <c r="GC1375" s="241"/>
      <c r="GD1375" s="241"/>
      <c r="GE1375" s="241"/>
      <c r="GF1375" s="241"/>
      <c r="GG1375" s="241"/>
      <c r="GH1375" s="241"/>
      <c r="GI1375" s="241"/>
      <c r="GJ1375" s="241"/>
      <c r="GK1375" s="241"/>
      <c r="GL1375" s="241"/>
      <c r="GM1375" s="241"/>
      <c r="GN1375" s="241"/>
      <c r="GO1375" s="241"/>
      <c r="GP1375" s="241"/>
      <c r="GQ1375" s="241"/>
      <c r="GR1375" s="241"/>
      <c r="GS1375" s="241"/>
      <c r="GT1375" s="241"/>
      <c r="GU1375" s="241"/>
      <c r="GV1375" s="241"/>
      <c r="GW1375" s="241"/>
      <c r="GX1375" s="241"/>
      <c r="GY1375" s="241"/>
      <c r="GZ1375" s="241"/>
      <c r="HA1375" s="241"/>
      <c r="HB1375" s="241"/>
      <c r="HC1375" s="241"/>
      <c r="HD1375" s="241"/>
      <c r="HE1375" s="241"/>
      <c r="HF1375" s="241"/>
      <c r="HG1375" s="241"/>
      <c r="HH1375" s="241"/>
      <c r="HI1375" s="241"/>
      <c r="HJ1375" s="241"/>
      <c r="HK1375" s="241"/>
      <c r="HL1375" s="241"/>
      <c r="HM1375" s="241"/>
      <c r="HN1375" s="241"/>
      <c r="HO1375" s="241"/>
    </row>
    <row r="1376" spans="1:223" s="250" customFormat="1" ht="27.6" customHeight="1" x14ac:dyDescent="0.35">
      <c r="A1376" s="241"/>
      <c r="B1376" s="242"/>
      <c r="C1376" s="242"/>
      <c r="D1376" s="242"/>
      <c r="E1376" s="243"/>
      <c r="F1376" s="244"/>
      <c r="G1376" s="245"/>
      <c r="H1376" s="245"/>
      <c r="I1376" s="245"/>
      <c r="J1376" s="242"/>
      <c r="K1376" s="242"/>
      <c r="L1376" s="246"/>
      <c r="M1376" s="246"/>
      <c r="N1376" s="247"/>
      <c r="O1376" s="247"/>
      <c r="P1376" s="248"/>
      <c r="Q1376" s="248"/>
      <c r="R1376" s="295"/>
      <c r="S1376" s="295"/>
      <c r="T1376" s="295"/>
      <c r="V1376" s="251"/>
      <c r="W1376" s="251"/>
      <c r="X1376" s="252"/>
      <c r="Y1376" s="253"/>
      <c r="Z1376" s="254"/>
      <c r="AA1376" s="254"/>
      <c r="AB1376" s="255"/>
      <c r="AC1376" s="255"/>
      <c r="AD1376" s="241"/>
      <c r="AE1376" s="241"/>
      <c r="AF1376" s="241"/>
      <c r="AG1376" s="241"/>
      <c r="AH1376" s="241"/>
      <c r="AI1376" s="241"/>
      <c r="AJ1376" s="241"/>
      <c r="AK1376" s="241"/>
      <c r="AL1376" s="241"/>
      <c r="AM1376" s="241"/>
      <c r="AN1376" s="241"/>
      <c r="AO1376" s="241"/>
      <c r="AP1376" s="241"/>
      <c r="AQ1376" s="241"/>
      <c r="AR1376" s="241"/>
      <c r="AS1376" s="241"/>
      <c r="AT1376" s="241"/>
      <c r="AU1376" s="241"/>
      <c r="AV1376" s="241"/>
      <c r="AW1376" s="241"/>
      <c r="AX1376" s="241"/>
      <c r="AY1376" s="241"/>
      <c r="AZ1376" s="241"/>
      <c r="BA1376" s="241"/>
      <c r="BB1376" s="241"/>
      <c r="BC1376" s="241"/>
      <c r="BD1376" s="241"/>
      <c r="BE1376" s="241"/>
      <c r="BF1376" s="241"/>
      <c r="BG1376" s="241"/>
      <c r="BH1376" s="241"/>
      <c r="BI1376" s="241"/>
      <c r="BJ1376" s="241"/>
      <c r="BK1376" s="241"/>
      <c r="BL1376" s="241"/>
      <c r="BM1376" s="241"/>
      <c r="BN1376" s="241"/>
      <c r="BO1376" s="241"/>
      <c r="BP1376" s="241"/>
      <c r="BQ1376" s="241"/>
      <c r="BR1376" s="241"/>
      <c r="BS1376" s="241"/>
      <c r="BT1376" s="241"/>
      <c r="BU1376" s="241"/>
      <c r="BV1376" s="241"/>
      <c r="BW1376" s="241"/>
      <c r="BX1376" s="241"/>
      <c r="BY1376" s="241"/>
      <c r="BZ1376" s="241"/>
      <c r="CA1376" s="241"/>
      <c r="CB1376" s="241"/>
      <c r="CC1376" s="241"/>
      <c r="CD1376" s="241"/>
      <c r="CE1376" s="241"/>
      <c r="CF1376" s="241"/>
      <c r="CG1376" s="241"/>
      <c r="CH1376" s="241"/>
      <c r="CI1376" s="241"/>
      <c r="CJ1376" s="241"/>
      <c r="CK1376" s="241"/>
      <c r="CL1376" s="241"/>
      <c r="CM1376" s="241"/>
      <c r="CN1376" s="241"/>
      <c r="CO1376" s="241"/>
      <c r="CP1376" s="241"/>
      <c r="CQ1376" s="241"/>
      <c r="CR1376" s="241"/>
      <c r="CS1376" s="241"/>
      <c r="CT1376" s="241"/>
      <c r="CU1376" s="241"/>
      <c r="CV1376" s="241"/>
      <c r="CW1376" s="241"/>
      <c r="CX1376" s="241"/>
      <c r="CY1376" s="241"/>
      <c r="CZ1376" s="241"/>
      <c r="DA1376" s="241"/>
      <c r="DB1376" s="241"/>
      <c r="DC1376" s="241"/>
      <c r="DD1376" s="241"/>
      <c r="DE1376" s="241"/>
      <c r="DF1376" s="241"/>
      <c r="DG1376" s="241"/>
      <c r="DH1376" s="241"/>
      <c r="DI1376" s="241"/>
      <c r="DJ1376" s="241"/>
      <c r="DK1376" s="241"/>
      <c r="DL1376" s="241"/>
      <c r="DM1376" s="241"/>
      <c r="DN1376" s="241"/>
      <c r="DO1376" s="241"/>
      <c r="DP1376" s="241"/>
      <c r="DQ1376" s="241"/>
      <c r="DR1376" s="241"/>
      <c r="DS1376" s="241"/>
      <c r="DT1376" s="241"/>
      <c r="DU1376" s="241"/>
      <c r="DV1376" s="241"/>
      <c r="DW1376" s="241"/>
      <c r="DX1376" s="241"/>
      <c r="DY1376" s="241"/>
      <c r="DZ1376" s="241"/>
      <c r="EA1376" s="241"/>
      <c r="EB1376" s="241"/>
      <c r="EC1376" s="241"/>
      <c r="ED1376" s="241"/>
      <c r="EE1376" s="241"/>
      <c r="EF1376" s="241"/>
      <c r="EG1376" s="241"/>
      <c r="EH1376" s="241"/>
      <c r="EI1376" s="241"/>
      <c r="EJ1376" s="241"/>
      <c r="EK1376" s="241"/>
      <c r="EL1376" s="241"/>
      <c r="EM1376" s="241"/>
      <c r="EN1376" s="241"/>
      <c r="EO1376" s="241"/>
      <c r="EP1376" s="241"/>
      <c r="EQ1376" s="241"/>
      <c r="ER1376" s="241"/>
      <c r="ES1376" s="241"/>
      <c r="ET1376" s="241"/>
      <c r="EU1376" s="241"/>
      <c r="EV1376" s="241"/>
      <c r="EW1376" s="241"/>
      <c r="EX1376" s="241"/>
      <c r="EY1376" s="241"/>
      <c r="EZ1376" s="241"/>
      <c r="FA1376" s="241"/>
      <c r="FB1376" s="241"/>
      <c r="FC1376" s="241"/>
      <c r="FD1376" s="241"/>
      <c r="FE1376" s="241"/>
      <c r="FF1376" s="241"/>
      <c r="FG1376" s="241"/>
      <c r="FH1376" s="241"/>
      <c r="FI1376" s="241"/>
      <c r="FJ1376" s="241"/>
      <c r="FK1376" s="241"/>
      <c r="FL1376" s="241"/>
      <c r="FM1376" s="241"/>
      <c r="FN1376" s="241"/>
      <c r="FO1376" s="241"/>
      <c r="FP1376" s="241"/>
      <c r="FQ1376" s="241"/>
      <c r="FR1376" s="241"/>
      <c r="FS1376" s="241"/>
      <c r="FT1376" s="241"/>
      <c r="FU1376" s="241"/>
      <c r="FV1376" s="241"/>
      <c r="FW1376" s="241"/>
      <c r="FX1376" s="241"/>
      <c r="FY1376" s="241"/>
      <c r="FZ1376" s="241"/>
      <c r="GA1376" s="241"/>
      <c r="GB1376" s="241"/>
      <c r="GC1376" s="241"/>
      <c r="GD1376" s="241"/>
      <c r="GE1376" s="241"/>
      <c r="GF1376" s="241"/>
      <c r="GG1376" s="241"/>
      <c r="GH1376" s="241"/>
      <c r="GI1376" s="241"/>
      <c r="GJ1376" s="241"/>
      <c r="GK1376" s="241"/>
      <c r="GL1376" s="241"/>
      <c r="GM1376" s="241"/>
      <c r="GN1376" s="241"/>
      <c r="GO1376" s="241"/>
      <c r="GP1376" s="241"/>
      <c r="GQ1376" s="241"/>
      <c r="GR1376" s="241"/>
      <c r="GS1376" s="241"/>
      <c r="GT1376" s="241"/>
      <c r="GU1376" s="241"/>
      <c r="GV1376" s="241"/>
      <c r="GW1376" s="241"/>
      <c r="GX1376" s="241"/>
      <c r="GY1376" s="241"/>
      <c r="GZ1376" s="241"/>
      <c r="HA1376" s="241"/>
      <c r="HB1376" s="241"/>
      <c r="HC1376" s="241"/>
      <c r="HD1376" s="241"/>
      <c r="HE1376" s="241"/>
      <c r="HF1376" s="241"/>
      <c r="HG1376" s="241"/>
      <c r="HH1376" s="241"/>
      <c r="HI1376" s="241"/>
      <c r="HJ1376" s="241"/>
      <c r="HK1376" s="241"/>
      <c r="HL1376" s="241"/>
      <c r="HM1376" s="241"/>
      <c r="HN1376" s="241"/>
      <c r="HO1376" s="241"/>
    </row>
    <row r="1377" spans="1:223" s="250" customFormat="1" ht="27.6" customHeight="1" x14ac:dyDescent="0.35">
      <c r="A1377" s="241"/>
      <c r="B1377" s="242"/>
      <c r="C1377" s="242"/>
      <c r="D1377" s="242"/>
      <c r="E1377" s="243"/>
      <c r="F1377" s="244"/>
      <c r="G1377" s="245"/>
      <c r="H1377" s="245"/>
      <c r="I1377" s="245"/>
      <c r="J1377" s="242"/>
      <c r="K1377" s="242"/>
      <c r="L1377" s="246"/>
      <c r="M1377" s="246"/>
      <c r="N1377" s="247"/>
      <c r="O1377" s="247"/>
      <c r="P1377" s="248"/>
      <c r="Q1377" s="248"/>
      <c r="R1377" s="295"/>
      <c r="S1377" s="295"/>
      <c r="T1377" s="295"/>
      <c r="V1377" s="251"/>
      <c r="W1377" s="251"/>
      <c r="X1377" s="252"/>
      <c r="Y1377" s="253"/>
      <c r="Z1377" s="254"/>
      <c r="AA1377" s="254"/>
      <c r="AB1377" s="255"/>
      <c r="AC1377" s="255"/>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c r="AX1377" s="241"/>
      <c r="AY1377" s="241"/>
      <c r="AZ1377" s="241"/>
      <c r="BA1377" s="241"/>
      <c r="BB1377" s="241"/>
      <c r="BC1377" s="241"/>
      <c r="BD1377" s="241"/>
      <c r="BE1377" s="241"/>
      <c r="BF1377" s="241"/>
      <c r="BG1377" s="241"/>
      <c r="BH1377" s="241"/>
      <c r="BI1377" s="241"/>
      <c r="BJ1377" s="241"/>
      <c r="BK1377" s="241"/>
      <c r="BL1377" s="241"/>
      <c r="BM1377" s="241"/>
      <c r="BN1377" s="241"/>
      <c r="BO1377" s="241"/>
      <c r="BP1377" s="241"/>
      <c r="BQ1377" s="241"/>
      <c r="BR1377" s="241"/>
      <c r="BS1377" s="241"/>
      <c r="BT1377" s="241"/>
      <c r="BU1377" s="241"/>
      <c r="BV1377" s="241"/>
      <c r="BW1377" s="241"/>
      <c r="BX1377" s="241"/>
      <c r="BY1377" s="241"/>
      <c r="BZ1377" s="241"/>
      <c r="CA1377" s="241"/>
      <c r="CB1377" s="241"/>
      <c r="CC1377" s="241"/>
      <c r="CD1377" s="241"/>
      <c r="CE1377" s="241"/>
      <c r="CF1377" s="241"/>
      <c r="CG1377" s="241"/>
      <c r="CH1377" s="241"/>
      <c r="CI1377" s="241"/>
      <c r="CJ1377" s="241"/>
      <c r="CK1377" s="241"/>
      <c r="CL1377" s="241"/>
      <c r="CM1377" s="241"/>
      <c r="CN1377" s="241"/>
      <c r="CO1377" s="241"/>
      <c r="CP1377" s="241"/>
      <c r="CQ1377" s="241"/>
      <c r="CR1377" s="241"/>
      <c r="CS1377" s="241"/>
      <c r="CT1377" s="241"/>
      <c r="CU1377" s="241"/>
      <c r="CV1377" s="241"/>
      <c r="CW1377" s="241"/>
      <c r="CX1377" s="241"/>
      <c r="CY1377" s="241"/>
      <c r="CZ1377" s="241"/>
      <c r="DA1377" s="241"/>
      <c r="DB1377" s="241"/>
      <c r="DC1377" s="241"/>
      <c r="DD1377" s="241"/>
      <c r="DE1377" s="241"/>
      <c r="DF1377" s="241"/>
      <c r="DG1377" s="241"/>
      <c r="DH1377" s="241"/>
      <c r="DI1377" s="241"/>
      <c r="DJ1377" s="241"/>
      <c r="DK1377" s="241"/>
      <c r="DL1377" s="241"/>
      <c r="DM1377" s="241"/>
      <c r="DN1377" s="241"/>
      <c r="DO1377" s="241"/>
      <c r="DP1377" s="241"/>
      <c r="DQ1377" s="241"/>
      <c r="DR1377" s="241"/>
      <c r="DS1377" s="241"/>
      <c r="DT1377" s="241"/>
      <c r="DU1377" s="241"/>
      <c r="DV1377" s="241"/>
      <c r="DW1377" s="241"/>
      <c r="DX1377" s="241"/>
      <c r="DY1377" s="241"/>
      <c r="DZ1377" s="241"/>
      <c r="EA1377" s="241"/>
      <c r="EB1377" s="241"/>
      <c r="EC1377" s="241"/>
      <c r="ED1377" s="241"/>
      <c r="EE1377" s="241"/>
      <c r="EF1377" s="241"/>
      <c r="EG1377" s="241"/>
      <c r="EH1377" s="241"/>
      <c r="EI1377" s="241"/>
      <c r="EJ1377" s="241"/>
      <c r="EK1377" s="241"/>
      <c r="EL1377" s="241"/>
      <c r="EM1377" s="241"/>
      <c r="EN1377" s="241"/>
      <c r="EO1377" s="241"/>
      <c r="EP1377" s="241"/>
      <c r="EQ1377" s="241"/>
      <c r="ER1377" s="241"/>
      <c r="ES1377" s="241"/>
      <c r="ET1377" s="241"/>
      <c r="EU1377" s="241"/>
      <c r="EV1377" s="241"/>
      <c r="EW1377" s="241"/>
      <c r="EX1377" s="241"/>
      <c r="EY1377" s="241"/>
      <c r="EZ1377" s="241"/>
      <c r="FA1377" s="241"/>
      <c r="FB1377" s="241"/>
      <c r="FC1377" s="241"/>
      <c r="FD1377" s="241"/>
      <c r="FE1377" s="241"/>
      <c r="FF1377" s="241"/>
      <c r="FG1377" s="241"/>
      <c r="FH1377" s="241"/>
      <c r="FI1377" s="241"/>
      <c r="FJ1377" s="241"/>
      <c r="FK1377" s="241"/>
      <c r="FL1377" s="241"/>
      <c r="FM1377" s="241"/>
      <c r="FN1377" s="241"/>
      <c r="FO1377" s="241"/>
      <c r="FP1377" s="241"/>
      <c r="FQ1377" s="241"/>
      <c r="FR1377" s="241"/>
      <c r="FS1377" s="241"/>
      <c r="FT1377" s="241"/>
      <c r="FU1377" s="241"/>
      <c r="FV1377" s="241"/>
      <c r="FW1377" s="241"/>
      <c r="FX1377" s="241"/>
      <c r="FY1377" s="241"/>
      <c r="FZ1377" s="241"/>
      <c r="GA1377" s="241"/>
      <c r="GB1377" s="241"/>
      <c r="GC1377" s="241"/>
      <c r="GD1377" s="241"/>
      <c r="GE1377" s="241"/>
      <c r="GF1377" s="241"/>
      <c r="GG1377" s="241"/>
      <c r="GH1377" s="241"/>
      <c r="GI1377" s="241"/>
      <c r="GJ1377" s="241"/>
      <c r="GK1377" s="241"/>
      <c r="GL1377" s="241"/>
      <c r="GM1377" s="241"/>
      <c r="GN1377" s="241"/>
      <c r="GO1377" s="241"/>
      <c r="GP1377" s="241"/>
      <c r="GQ1377" s="241"/>
      <c r="GR1377" s="241"/>
      <c r="GS1377" s="241"/>
      <c r="GT1377" s="241"/>
      <c r="GU1377" s="241"/>
      <c r="GV1377" s="241"/>
      <c r="GW1377" s="241"/>
      <c r="GX1377" s="241"/>
      <c r="GY1377" s="241"/>
      <c r="GZ1377" s="241"/>
      <c r="HA1377" s="241"/>
      <c r="HB1377" s="241"/>
      <c r="HC1377" s="241"/>
      <c r="HD1377" s="241"/>
      <c r="HE1377" s="241"/>
      <c r="HF1377" s="241"/>
      <c r="HG1377" s="241"/>
      <c r="HH1377" s="241"/>
      <c r="HI1377" s="241"/>
      <c r="HJ1377" s="241"/>
      <c r="HK1377" s="241"/>
      <c r="HL1377" s="241"/>
      <c r="HM1377" s="241"/>
      <c r="HN1377" s="241"/>
      <c r="HO1377" s="241"/>
    </row>
    <row r="1378" spans="1:223" s="250" customFormat="1" ht="27.6" customHeight="1" x14ac:dyDescent="0.35">
      <c r="A1378" s="241"/>
      <c r="B1378" s="242"/>
      <c r="C1378" s="242"/>
      <c r="D1378" s="242"/>
      <c r="E1378" s="243"/>
      <c r="F1378" s="244"/>
      <c r="G1378" s="245"/>
      <c r="H1378" s="245"/>
      <c r="I1378" s="245"/>
      <c r="J1378" s="242"/>
      <c r="K1378" s="242"/>
      <c r="L1378" s="246"/>
      <c r="M1378" s="246"/>
      <c r="N1378" s="247"/>
      <c r="O1378" s="247"/>
      <c r="P1378" s="248"/>
      <c r="Q1378" s="248"/>
      <c r="R1378" s="295"/>
      <c r="S1378" s="295"/>
      <c r="T1378" s="295"/>
      <c r="V1378" s="251"/>
      <c r="W1378" s="251"/>
      <c r="X1378" s="252"/>
      <c r="Y1378" s="253"/>
      <c r="Z1378" s="254"/>
      <c r="AA1378" s="254"/>
      <c r="AB1378" s="255"/>
      <c r="AC1378" s="255"/>
      <c r="AD1378" s="241"/>
      <c r="AE1378" s="241"/>
      <c r="AF1378" s="241"/>
      <c r="AG1378" s="241"/>
      <c r="AH1378" s="241"/>
      <c r="AI1378" s="241"/>
      <c r="AJ1378" s="241"/>
      <c r="AK1378" s="241"/>
      <c r="AL1378" s="241"/>
      <c r="AM1378" s="241"/>
      <c r="AN1378" s="241"/>
      <c r="AO1378" s="241"/>
      <c r="AP1378" s="241"/>
      <c r="AQ1378" s="241"/>
      <c r="AR1378" s="241"/>
      <c r="AS1378" s="241"/>
      <c r="AT1378" s="241"/>
      <c r="AU1378" s="241"/>
      <c r="AV1378" s="241"/>
      <c r="AW1378" s="241"/>
      <c r="AX1378" s="241"/>
      <c r="AY1378" s="241"/>
      <c r="AZ1378" s="241"/>
      <c r="BA1378" s="241"/>
      <c r="BB1378" s="241"/>
      <c r="BC1378" s="241"/>
      <c r="BD1378" s="241"/>
      <c r="BE1378" s="241"/>
      <c r="BF1378" s="241"/>
      <c r="BG1378" s="241"/>
      <c r="BH1378" s="241"/>
      <c r="BI1378" s="241"/>
      <c r="BJ1378" s="241"/>
      <c r="BK1378" s="241"/>
      <c r="BL1378" s="241"/>
      <c r="BM1378" s="241"/>
      <c r="BN1378" s="241"/>
      <c r="BO1378" s="241"/>
      <c r="BP1378" s="241"/>
      <c r="BQ1378" s="241"/>
      <c r="BR1378" s="241"/>
      <c r="BS1378" s="241"/>
      <c r="BT1378" s="241"/>
      <c r="BU1378" s="241"/>
      <c r="BV1378" s="241"/>
      <c r="BW1378" s="241"/>
      <c r="BX1378" s="241"/>
      <c r="BY1378" s="241"/>
      <c r="BZ1378" s="241"/>
      <c r="CA1378" s="241"/>
      <c r="CB1378" s="241"/>
      <c r="CC1378" s="241"/>
      <c r="CD1378" s="241"/>
      <c r="CE1378" s="241"/>
      <c r="CF1378" s="241"/>
      <c r="CG1378" s="241"/>
      <c r="CH1378" s="241"/>
      <c r="CI1378" s="241"/>
      <c r="CJ1378" s="241"/>
      <c r="CK1378" s="241"/>
      <c r="CL1378" s="241"/>
      <c r="CM1378" s="241"/>
      <c r="CN1378" s="241"/>
      <c r="CO1378" s="241"/>
      <c r="CP1378" s="241"/>
      <c r="CQ1378" s="241"/>
      <c r="CR1378" s="241"/>
      <c r="CS1378" s="241"/>
      <c r="CT1378" s="241"/>
      <c r="CU1378" s="241"/>
      <c r="CV1378" s="241"/>
      <c r="CW1378" s="241"/>
      <c r="CX1378" s="241"/>
      <c r="CY1378" s="241"/>
      <c r="CZ1378" s="241"/>
      <c r="DA1378" s="241"/>
      <c r="DB1378" s="241"/>
      <c r="DC1378" s="241"/>
      <c r="DD1378" s="241"/>
      <c r="DE1378" s="241"/>
      <c r="DF1378" s="241"/>
      <c r="DG1378" s="241"/>
      <c r="DH1378" s="241"/>
      <c r="DI1378" s="241"/>
      <c r="DJ1378" s="241"/>
      <c r="DK1378" s="241"/>
      <c r="DL1378" s="241"/>
      <c r="DM1378" s="241"/>
      <c r="DN1378" s="241"/>
      <c r="DO1378" s="241"/>
      <c r="DP1378" s="241"/>
      <c r="DQ1378" s="241"/>
      <c r="DR1378" s="241"/>
      <c r="DS1378" s="241"/>
      <c r="DT1378" s="241"/>
      <c r="DU1378" s="241"/>
      <c r="DV1378" s="241"/>
      <c r="DW1378" s="241"/>
      <c r="DX1378" s="241"/>
      <c r="DY1378" s="241"/>
      <c r="DZ1378" s="241"/>
      <c r="EA1378" s="241"/>
      <c r="EB1378" s="241"/>
      <c r="EC1378" s="241"/>
      <c r="ED1378" s="241"/>
      <c r="EE1378" s="241"/>
      <c r="EF1378" s="241"/>
      <c r="EG1378" s="241"/>
      <c r="EH1378" s="241"/>
      <c r="EI1378" s="241"/>
      <c r="EJ1378" s="241"/>
      <c r="EK1378" s="241"/>
      <c r="EL1378" s="241"/>
      <c r="EM1378" s="241"/>
      <c r="EN1378" s="241"/>
      <c r="EO1378" s="241"/>
      <c r="EP1378" s="241"/>
      <c r="EQ1378" s="241"/>
      <c r="ER1378" s="241"/>
      <c r="ES1378" s="241"/>
      <c r="ET1378" s="241"/>
      <c r="EU1378" s="241"/>
      <c r="EV1378" s="241"/>
      <c r="EW1378" s="241"/>
      <c r="EX1378" s="241"/>
      <c r="EY1378" s="241"/>
      <c r="EZ1378" s="241"/>
      <c r="FA1378" s="241"/>
      <c r="FB1378" s="241"/>
      <c r="FC1378" s="241"/>
      <c r="FD1378" s="241"/>
      <c r="FE1378" s="241"/>
      <c r="FF1378" s="241"/>
      <c r="FG1378" s="241"/>
      <c r="FH1378" s="241"/>
      <c r="FI1378" s="241"/>
      <c r="FJ1378" s="241"/>
      <c r="FK1378" s="241"/>
      <c r="FL1378" s="241"/>
      <c r="FM1378" s="241"/>
      <c r="FN1378" s="241"/>
      <c r="FO1378" s="241"/>
      <c r="FP1378" s="241"/>
      <c r="FQ1378" s="241"/>
      <c r="FR1378" s="241"/>
      <c r="FS1378" s="241"/>
      <c r="FT1378" s="241"/>
      <c r="FU1378" s="241"/>
      <c r="FV1378" s="241"/>
      <c r="FW1378" s="241"/>
      <c r="FX1378" s="241"/>
      <c r="FY1378" s="241"/>
      <c r="FZ1378" s="241"/>
      <c r="GA1378" s="241"/>
      <c r="GB1378" s="241"/>
      <c r="GC1378" s="241"/>
      <c r="GD1378" s="241"/>
      <c r="GE1378" s="241"/>
      <c r="GF1378" s="241"/>
      <c r="GG1378" s="241"/>
      <c r="GH1378" s="241"/>
      <c r="GI1378" s="241"/>
      <c r="GJ1378" s="241"/>
      <c r="GK1378" s="241"/>
      <c r="GL1378" s="241"/>
      <c r="GM1378" s="241"/>
      <c r="GN1378" s="241"/>
      <c r="GO1378" s="241"/>
      <c r="GP1378" s="241"/>
      <c r="GQ1378" s="241"/>
      <c r="GR1378" s="241"/>
      <c r="GS1378" s="241"/>
      <c r="GT1378" s="241"/>
      <c r="GU1378" s="241"/>
      <c r="GV1378" s="241"/>
      <c r="GW1378" s="241"/>
      <c r="GX1378" s="241"/>
      <c r="GY1378" s="241"/>
      <c r="GZ1378" s="241"/>
      <c r="HA1378" s="241"/>
      <c r="HB1378" s="241"/>
      <c r="HC1378" s="241"/>
      <c r="HD1378" s="241"/>
      <c r="HE1378" s="241"/>
      <c r="HF1378" s="241"/>
      <c r="HG1378" s="241"/>
      <c r="HH1378" s="241"/>
      <c r="HI1378" s="241"/>
      <c r="HJ1378" s="241"/>
      <c r="HK1378" s="241"/>
      <c r="HL1378" s="241"/>
      <c r="HM1378" s="241"/>
      <c r="HN1378" s="241"/>
      <c r="HO1378" s="241"/>
    </row>
    <row r="1379" spans="1:223" s="250" customFormat="1" ht="27.6" customHeight="1" x14ac:dyDescent="0.35">
      <c r="A1379" s="241"/>
      <c r="B1379" s="242"/>
      <c r="C1379" s="242"/>
      <c r="D1379" s="242"/>
      <c r="E1379" s="243"/>
      <c r="F1379" s="244"/>
      <c r="G1379" s="245"/>
      <c r="H1379" s="245"/>
      <c r="I1379" s="245"/>
      <c r="J1379" s="242"/>
      <c r="K1379" s="242"/>
      <c r="L1379" s="246"/>
      <c r="M1379" s="246"/>
      <c r="N1379" s="247"/>
      <c r="O1379" s="247"/>
      <c r="P1379" s="248"/>
      <c r="Q1379" s="248"/>
      <c r="R1379" s="295"/>
      <c r="S1379" s="295"/>
      <c r="T1379" s="295"/>
      <c r="V1379" s="251"/>
      <c r="W1379" s="251"/>
      <c r="X1379" s="252"/>
      <c r="Y1379" s="253"/>
      <c r="Z1379" s="254"/>
      <c r="AA1379" s="254"/>
      <c r="AB1379" s="255"/>
      <c r="AC1379" s="255"/>
      <c r="AD1379" s="241"/>
      <c r="AE1379" s="241"/>
      <c r="AF1379" s="241"/>
      <c r="AG1379" s="241"/>
      <c r="AH1379" s="241"/>
      <c r="AI1379" s="241"/>
      <c r="AJ1379" s="241"/>
      <c r="AK1379" s="241"/>
      <c r="AL1379" s="241"/>
      <c r="AM1379" s="241"/>
      <c r="AN1379" s="241"/>
      <c r="AO1379" s="241"/>
      <c r="AP1379" s="241"/>
      <c r="AQ1379" s="241"/>
      <c r="AR1379" s="241"/>
      <c r="AS1379" s="241"/>
      <c r="AT1379" s="241"/>
      <c r="AU1379" s="241"/>
      <c r="AV1379" s="241"/>
      <c r="AW1379" s="241"/>
      <c r="AX1379" s="241"/>
      <c r="AY1379" s="241"/>
      <c r="AZ1379" s="241"/>
      <c r="BA1379" s="241"/>
      <c r="BB1379" s="241"/>
      <c r="BC1379" s="241"/>
      <c r="BD1379" s="241"/>
      <c r="BE1379" s="241"/>
      <c r="BF1379" s="241"/>
      <c r="BG1379" s="241"/>
      <c r="BH1379" s="241"/>
      <c r="BI1379" s="241"/>
      <c r="BJ1379" s="241"/>
      <c r="BK1379" s="241"/>
      <c r="BL1379" s="241"/>
      <c r="BM1379" s="241"/>
      <c r="BN1379" s="241"/>
      <c r="BO1379" s="241"/>
      <c r="BP1379" s="241"/>
      <c r="BQ1379" s="241"/>
      <c r="BR1379" s="241"/>
      <c r="BS1379" s="241"/>
      <c r="BT1379" s="241"/>
      <c r="BU1379" s="241"/>
      <c r="BV1379" s="241"/>
      <c r="BW1379" s="241"/>
      <c r="BX1379" s="241"/>
      <c r="BY1379" s="241"/>
      <c r="BZ1379" s="241"/>
      <c r="CA1379" s="241"/>
      <c r="CB1379" s="241"/>
      <c r="CC1379" s="241"/>
      <c r="CD1379" s="241"/>
      <c r="CE1379" s="241"/>
      <c r="CF1379" s="241"/>
      <c r="CG1379" s="241"/>
      <c r="CH1379" s="241"/>
      <c r="CI1379" s="241"/>
      <c r="CJ1379" s="241"/>
      <c r="CK1379" s="241"/>
      <c r="CL1379" s="241"/>
      <c r="CM1379" s="241"/>
      <c r="CN1379" s="241"/>
      <c r="CO1379" s="241"/>
      <c r="CP1379" s="241"/>
      <c r="CQ1379" s="241"/>
      <c r="CR1379" s="241"/>
      <c r="CS1379" s="241"/>
      <c r="CT1379" s="241"/>
      <c r="CU1379" s="241"/>
      <c r="CV1379" s="241"/>
      <c r="CW1379" s="241"/>
      <c r="CX1379" s="241"/>
      <c r="CY1379" s="241"/>
      <c r="CZ1379" s="241"/>
      <c r="DA1379" s="241"/>
      <c r="DB1379" s="241"/>
      <c r="DC1379" s="241"/>
      <c r="DD1379" s="241"/>
      <c r="DE1379" s="241"/>
      <c r="DF1379" s="241"/>
      <c r="DG1379" s="241"/>
      <c r="DH1379" s="241"/>
      <c r="DI1379" s="241"/>
      <c r="DJ1379" s="241"/>
      <c r="DK1379" s="241"/>
      <c r="DL1379" s="241"/>
      <c r="DM1379" s="241"/>
      <c r="DN1379" s="241"/>
      <c r="DO1379" s="241"/>
      <c r="DP1379" s="241"/>
      <c r="DQ1379" s="241"/>
      <c r="DR1379" s="241"/>
      <c r="DS1379" s="241"/>
      <c r="DT1379" s="241"/>
      <c r="DU1379" s="241"/>
      <c r="DV1379" s="241"/>
      <c r="DW1379" s="241"/>
      <c r="DX1379" s="241"/>
      <c r="DY1379" s="241"/>
      <c r="DZ1379" s="241"/>
      <c r="EA1379" s="241"/>
      <c r="EB1379" s="241"/>
      <c r="EC1379" s="241"/>
      <c r="ED1379" s="241"/>
      <c r="EE1379" s="241"/>
      <c r="EF1379" s="241"/>
      <c r="EG1379" s="241"/>
      <c r="EH1379" s="241"/>
      <c r="EI1379" s="241"/>
      <c r="EJ1379" s="241"/>
      <c r="EK1379" s="241"/>
      <c r="EL1379" s="241"/>
      <c r="EM1379" s="241"/>
      <c r="EN1379" s="241"/>
      <c r="EO1379" s="241"/>
      <c r="EP1379" s="241"/>
      <c r="EQ1379" s="241"/>
      <c r="ER1379" s="241"/>
      <c r="ES1379" s="241"/>
      <c r="ET1379" s="241"/>
      <c r="EU1379" s="241"/>
      <c r="EV1379" s="241"/>
      <c r="EW1379" s="241"/>
      <c r="EX1379" s="241"/>
      <c r="EY1379" s="241"/>
      <c r="EZ1379" s="241"/>
      <c r="FA1379" s="241"/>
      <c r="FB1379" s="241"/>
      <c r="FC1379" s="241"/>
      <c r="FD1379" s="241"/>
      <c r="FE1379" s="241"/>
      <c r="FF1379" s="241"/>
      <c r="FG1379" s="241"/>
      <c r="FH1379" s="241"/>
      <c r="FI1379" s="241"/>
      <c r="FJ1379" s="241"/>
      <c r="FK1379" s="241"/>
      <c r="FL1379" s="241"/>
      <c r="FM1379" s="241"/>
      <c r="FN1379" s="241"/>
      <c r="FO1379" s="241"/>
      <c r="FP1379" s="241"/>
      <c r="FQ1379" s="241"/>
      <c r="FR1379" s="241"/>
      <c r="FS1379" s="241"/>
      <c r="FT1379" s="241"/>
      <c r="FU1379" s="241"/>
      <c r="FV1379" s="241"/>
      <c r="FW1379" s="241"/>
      <c r="FX1379" s="241"/>
      <c r="FY1379" s="241"/>
      <c r="FZ1379" s="241"/>
      <c r="GA1379" s="241"/>
      <c r="GB1379" s="241"/>
      <c r="GC1379" s="241"/>
      <c r="GD1379" s="241"/>
      <c r="GE1379" s="241"/>
      <c r="GF1379" s="241"/>
      <c r="GG1379" s="241"/>
      <c r="GH1379" s="241"/>
      <c r="GI1379" s="241"/>
      <c r="GJ1379" s="241"/>
      <c r="GK1379" s="241"/>
      <c r="GL1379" s="241"/>
      <c r="GM1379" s="241"/>
      <c r="GN1379" s="241"/>
      <c r="GO1379" s="241"/>
      <c r="GP1379" s="241"/>
      <c r="GQ1379" s="241"/>
      <c r="GR1379" s="241"/>
      <c r="GS1379" s="241"/>
      <c r="GT1379" s="241"/>
      <c r="GU1379" s="241"/>
      <c r="GV1379" s="241"/>
      <c r="GW1379" s="241"/>
      <c r="GX1379" s="241"/>
      <c r="GY1379" s="241"/>
      <c r="GZ1379" s="241"/>
      <c r="HA1379" s="241"/>
      <c r="HB1379" s="241"/>
      <c r="HC1379" s="241"/>
      <c r="HD1379" s="241"/>
      <c r="HE1379" s="241"/>
      <c r="HF1379" s="241"/>
      <c r="HG1379" s="241"/>
      <c r="HH1379" s="241"/>
      <c r="HI1379" s="241"/>
      <c r="HJ1379" s="241"/>
      <c r="HK1379" s="241"/>
      <c r="HL1379" s="241"/>
      <c r="HM1379" s="241"/>
      <c r="HN1379" s="241"/>
      <c r="HO1379" s="241"/>
    </row>
    <row r="1380" spans="1:223" s="250" customFormat="1" ht="27.6" customHeight="1" x14ac:dyDescent="0.35">
      <c r="A1380" s="241"/>
      <c r="B1380" s="242"/>
      <c r="C1380" s="242"/>
      <c r="D1380" s="242"/>
      <c r="E1380" s="243"/>
      <c r="F1380" s="244"/>
      <c r="G1380" s="245"/>
      <c r="H1380" s="245"/>
      <c r="I1380" s="245"/>
      <c r="J1380" s="242"/>
      <c r="K1380" s="242"/>
      <c r="L1380" s="246"/>
      <c r="M1380" s="246"/>
      <c r="N1380" s="247"/>
      <c r="O1380" s="247"/>
      <c r="P1380" s="248"/>
      <c r="Q1380" s="248"/>
      <c r="R1380" s="295"/>
      <c r="S1380" s="295"/>
      <c r="T1380" s="295"/>
      <c r="V1380" s="251"/>
      <c r="W1380" s="251"/>
      <c r="X1380" s="252"/>
      <c r="Y1380" s="253"/>
      <c r="Z1380" s="254"/>
      <c r="AA1380" s="254"/>
      <c r="AB1380" s="255"/>
      <c r="AC1380" s="255"/>
      <c r="AD1380" s="241"/>
      <c r="AE1380" s="241"/>
      <c r="AF1380" s="241"/>
      <c r="AG1380" s="241"/>
      <c r="AH1380" s="241"/>
      <c r="AI1380" s="241"/>
      <c r="AJ1380" s="241"/>
      <c r="AK1380" s="241"/>
      <c r="AL1380" s="241"/>
      <c r="AM1380" s="241"/>
      <c r="AN1380" s="241"/>
      <c r="AO1380" s="241"/>
      <c r="AP1380" s="241"/>
      <c r="AQ1380" s="241"/>
      <c r="AR1380" s="241"/>
      <c r="AS1380" s="241"/>
      <c r="AT1380" s="241"/>
      <c r="AU1380" s="241"/>
      <c r="AV1380" s="241"/>
      <c r="AW1380" s="241"/>
      <c r="AX1380" s="241"/>
      <c r="AY1380" s="241"/>
      <c r="AZ1380" s="241"/>
      <c r="BA1380" s="241"/>
      <c r="BB1380" s="241"/>
      <c r="BC1380" s="241"/>
      <c r="BD1380" s="241"/>
      <c r="BE1380" s="241"/>
      <c r="BF1380" s="241"/>
      <c r="BG1380" s="241"/>
      <c r="BH1380" s="241"/>
      <c r="BI1380" s="241"/>
      <c r="BJ1380" s="241"/>
      <c r="BK1380" s="241"/>
      <c r="BL1380" s="241"/>
      <c r="BM1380" s="241"/>
      <c r="BN1380" s="241"/>
      <c r="BO1380" s="241"/>
      <c r="BP1380" s="241"/>
      <c r="BQ1380" s="241"/>
      <c r="BR1380" s="241"/>
      <c r="BS1380" s="241"/>
      <c r="BT1380" s="241"/>
      <c r="BU1380" s="241"/>
      <c r="BV1380" s="241"/>
      <c r="BW1380" s="241"/>
      <c r="BX1380" s="241"/>
      <c r="BY1380" s="241"/>
      <c r="BZ1380" s="241"/>
      <c r="CA1380" s="241"/>
      <c r="CB1380" s="241"/>
      <c r="CC1380" s="241"/>
      <c r="CD1380" s="241"/>
      <c r="CE1380" s="241"/>
      <c r="CF1380" s="241"/>
      <c r="CG1380" s="241"/>
      <c r="CH1380" s="241"/>
      <c r="CI1380" s="241"/>
      <c r="CJ1380" s="241"/>
      <c r="CK1380" s="241"/>
      <c r="CL1380" s="241"/>
      <c r="CM1380" s="241"/>
      <c r="CN1380" s="241"/>
      <c r="CO1380" s="241"/>
      <c r="CP1380" s="241"/>
      <c r="CQ1380" s="241"/>
      <c r="CR1380" s="241"/>
      <c r="CS1380" s="241"/>
      <c r="CT1380" s="241"/>
      <c r="CU1380" s="241"/>
      <c r="CV1380" s="241"/>
      <c r="CW1380" s="241"/>
      <c r="CX1380" s="241"/>
      <c r="CY1380" s="241"/>
      <c r="CZ1380" s="241"/>
      <c r="DA1380" s="241"/>
      <c r="DB1380" s="241"/>
      <c r="DC1380" s="241"/>
      <c r="DD1380" s="241"/>
      <c r="DE1380" s="241"/>
      <c r="DF1380" s="241"/>
      <c r="DG1380" s="241"/>
      <c r="DH1380" s="241"/>
      <c r="DI1380" s="241"/>
      <c r="DJ1380" s="241"/>
      <c r="DK1380" s="241"/>
      <c r="DL1380" s="241"/>
      <c r="DM1380" s="241"/>
      <c r="DN1380" s="241"/>
      <c r="DO1380" s="241"/>
      <c r="DP1380" s="241"/>
      <c r="DQ1380" s="241"/>
      <c r="DR1380" s="241"/>
      <c r="DS1380" s="241"/>
      <c r="DT1380" s="241"/>
      <c r="DU1380" s="241"/>
      <c r="DV1380" s="241"/>
      <c r="DW1380" s="241"/>
      <c r="DX1380" s="241"/>
      <c r="DY1380" s="241"/>
      <c r="DZ1380" s="241"/>
      <c r="EA1380" s="241"/>
      <c r="EB1380" s="241"/>
      <c r="EC1380" s="241"/>
      <c r="ED1380" s="241"/>
      <c r="EE1380" s="241"/>
      <c r="EF1380" s="241"/>
      <c r="EG1380" s="241"/>
      <c r="EH1380" s="241"/>
      <c r="EI1380" s="241"/>
      <c r="EJ1380" s="241"/>
      <c r="EK1380" s="241"/>
      <c r="EL1380" s="241"/>
      <c r="EM1380" s="241"/>
      <c r="EN1380" s="241"/>
      <c r="EO1380" s="241"/>
      <c r="EP1380" s="241"/>
      <c r="EQ1380" s="241"/>
      <c r="ER1380" s="241"/>
      <c r="ES1380" s="241"/>
      <c r="ET1380" s="241"/>
      <c r="EU1380" s="241"/>
      <c r="EV1380" s="241"/>
      <c r="EW1380" s="241"/>
      <c r="EX1380" s="241"/>
      <c r="EY1380" s="241"/>
      <c r="EZ1380" s="241"/>
      <c r="FA1380" s="241"/>
      <c r="FB1380" s="241"/>
      <c r="FC1380" s="241"/>
      <c r="FD1380" s="241"/>
      <c r="FE1380" s="241"/>
      <c r="FF1380" s="241"/>
      <c r="FG1380" s="241"/>
      <c r="FH1380" s="241"/>
      <c r="FI1380" s="241"/>
      <c r="FJ1380" s="241"/>
      <c r="FK1380" s="241"/>
      <c r="FL1380" s="241"/>
      <c r="FM1380" s="241"/>
      <c r="FN1380" s="241"/>
      <c r="FO1380" s="241"/>
      <c r="FP1380" s="241"/>
      <c r="FQ1380" s="241"/>
      <c r="FR1380" s="241"/>
      <c r="FS1380" s="241"/>
      <c r="FT1380" s="241"/>
      <c r="FU1380" s="241"/>
      <c r="FV1380" s="241"/>
      <c r="FW1380" s="241"/>
      <c r="FX1380" s="241"/>
      <c r="FY1380" s="241"/>
      <c r="FZ1380" s="241"/>
      <c r="GA1380" s="241"/>
      <c r="GB1380" s="241"/>
      <c r="GC1380" s="241"/>
      <c r="GD1380" s="241"/>
      <c r="GE1380" s="241"/>
      <c r="GF1380" s="241"/>
      <c r="GG1380" s="241"/>
      <c r="GH1380" s="241"/>
      <c r="GI1380" s="241"/>
      <c r="GJ1380" s="241"/>
      <c r="GK1380" s="241"/>
      <c r="GL1380" s="241"/>
      <c r="GM1380" s="241"/>
      <c r="GN1380" s="241"/>
      <c r="GO1380" s="241"/>
      <c r="GP1380" s="241"/>
      <c r="GQ1380" s="241"/>
      <c r="GR1380" s="241"/>
      <c r="GS1380" s="241"/>
      <c r="GT1380" s="241"/>
      <c r="GU1380" s="241"/>
      <c r="GV1380" s="241"/>
      <c r="GW1380" s="241"/>
      <c r="GX1380" s="241"/>
      <c r="GY1380" s="241"/>
      <c r="GZ1380" s="241"/>
      <c r="HA1380" s="241"/>
      <c r="HB1380" s="241"/>
      <c r="HC1380" s="241"/>
      <c r="HD1380" s="241"/>
      <c r="HE1380" s="241"/>
      <c r="HF1380" s="241"/>
      <c r="HG1380" s="241"/>
      <c r="HH1380" s="241"/>
      <c r="HI1380" s="241"/>
      <c r="HJ1380" s="241"/>
      <c r="HK1380" s="241"/>
      <c r="HL1380" s="241"/>
      <c r="HM1380" s="241"/>
      <c r="HN1380" s="241"/>
      <c r="HO1380" s="241"/>
    </row>
    <row r="1381" spans="1:223" s="250" customFormat="1" ht="27.6" customHeight="1" x14ac:dyDescent="0.35">
      <c r="A1381" s="241"/>
      <c r="B1381" s="242"/>
      <c r="C1381" s="242"/>
      <c r="D1381" s="242"/>
      <c r="E1381" s="243"/>
      <c r="F1381" s="244"/>
      <c r="G1381" s="245"/>
      <c r="H1381" s="245"/>
      <c r="I1381" s="245"/>
      <c r="J1381" s="242"/>
      <c r="K1381" s="242"/>
      <c r="L1381" s="246"/>
      <c r="M1381" s="246"/>
      <c r="N1381" s="247"/>
      <c r="O1381" s="247"/>
      <c r="P1381" s="248"/>
      <c r="Q1381" s="248"/>
      <c r="R1381" s="295"/>
      <c r="S1381" s="295"/>
      <c r="T1381" s="295"/>
      <c r="V1381" s="251"/>
      <c r="W1381" s="251"/>
      <c r="X1381" s="252"/>
      <c r="Y1381" s="253"/>
      <c r="Z1381" s="254"/>
      <c r="AA1381" s="254"/>
      <c r="AB1381" s="255"/>
      <c r="AC1381" s="255"/>
      <c r="AD1381" s="241"/>
      <c r="AE1381" s="241"/>
      <c r="AF1381" s="241"/>
      <c r="AG1381" s="241"/>
      <c r="AH1381" s="241"/>
      <c r="AI1381" s="241"/>
      <c r="AJ1381" s="241"/>
      <c r="AK1381" s="241"/>
      <c r="AL1381" s="241"/>
      <c r="AM1381" s="241"/>
      <c r="AN1381" s="241"/>
      <c r="AO1381" s="241"/>
      <c r="AP1381" s="241"/>
      <c r="AQ1381" s="241"/>
      <c r="AR1381" s="241"/>
      <c r="AS1381" s="241"/>
      <c r="AT1381" s="241"/>
      <c r="AU1381" s="241"/>
      <c r="AV1381" s="241"/>
      <c r="AW1381" s="241"/>
      <c r="AX1381" s="241"/>
      <c r="AY1381" s="241"/>
      <c r="AZ1381" s="241"/>
      <c r="BA1381" s="241"/>
      <c r="BB1381" s="241"/>
      <c r="BC1381" s="241"/>
      <c r="BD1381" s="241"/>
      <c r="BE1381" s="241"/>
      <c r="BF1381" s="241"/>
      <c r="BG1381" s="241"/>
      <c r="BH1381" s="241"/>
      <c r="BI1381" s="241"/>
      <c r="BJ1381" s="241"/>
      <c r="BK1381" s="241"/>
      <c r="BL1381" s="241"/>
      <c r="BM1381" s="241"/>
      <c r="BN1381" s="241"/>
      <c r="BO1381" s="241"/>
      <c r="BP1381" s="241"/>
      <c r="BQ1381" s="241"/>
      <c r="BR1381" s="241"/>
      <c r="BS1381" s="241"/>
      <c r="BT1381" s="241"/>
      <c r="BU1381" s="241"/>
      <c r="BV1381" s="241"/>
      <c r="BW1381" s="241"/>
      <c r="BX1381" s="241"/>
      <c r="BY1381" s="241"/>
      <c r="BZ1381" s="241"/>
      <c r="CA1381" s="241"/>
      <c r="CB1381" s="241"/>
      <c r="CC1381" s="241"/>
      <c r="CD1381" s="241"/>
      <c r="CE1381" s="241"/>
      <c r="CF1381" s="241"/>
      <c r="CG1381" s="241"/>
      <c r="CH1381" s="241"/>
      <c r="CI1381" s="241"/>
      <c r="CJ1381" s="241"/>
      <c r="CK1381" s="241"/>
      <c r="CL1381" s="241"/>
      <c r="CM1381" s="241"/>
      <c r="CN1381" s="241"/>
      <c r="CO1381" s="241"/>
      <c r="CP1381" s="241"/>
      <c r="CQ1381" s="241"/>
      <c r="CR1381" s="241"/>
      <c r="CS1381" s="241"/>
      <c r="CT1381" s="241"/>
      <c r="CU1381" s="241"/>
      <c r="CV1381" s="241"/>
      <c r="CW1381" s="241"/>
      <c r="CX1381" s="241"/>
      <c r="CY1381" s="241"/>
      <c r="CZ1381" s="241"/>
      <c r="DA1381" s="241"/>
      <c r="DB1381" s="241"/>
      <c r="DC1381" s="241"/>
      <c r="DD1381" s="241"/>
      <c r="DE1381" s="241"/>
      <c r="DF1381" s="241"/>
      <c r="DG1381" s="241"/>
      <c r="DH1381" s="241"/>
      <c r="DI1381" s="241"/>
      <c r="DJ1381" s="241"/>
      <c r="DK1381" s="241"/>
      <c r="DL1381" s="241"/>
      <c r="DM1381" s="241"/>
      <c r="DN1381" s="241"/>
      <c r="DO1381" s="241"/>
      <c r="DP1381" s="241"/>
      <c r="DQ1381" s="241"/>
      <c r="DR1381" s="241"/>
      <c r="DS1381" s="241"/>
      <c r="DT1381" s="241"/>
      <c r="DU1381" s="241"/>
      <c r="DV1381" s="241"/>
      <c r="DW1381" s="241"/>
      <c r="DX1381" s="241"/>
      <c r="DY1381" s="241"/>
      <c r="DZ1381" s="241"/>
      <c r="EA1381" s="241"/>
      <c r="EB1381" s="241"/>
      <c r="EC1381" s="241"/>
      <c r="ED1381" s="241"/>
      <c r="EE1381" s="241"/>
      <c r="EF1381" s="241"/>
      <c r="EG1381" s="241"/>
      <c r="EH1381" s="241"/>
      <c r="EI1381" s="241"/>
      <c r="EJ1381" s="241"/>
      <c r="EK1381" s="241"/>
      <c r="EL1381" s="241"/>
      <c r="EM1381" s="241"/>
      <c r="EN1381" s="241"/>
      <c r="EO1381" s="241"/>
      <c r="EP1381" s="241"/>
      <c r="EQ1381" s="241"/>
      <c r="ER1381" s="241"/>
      <c r="ES1381" s="241"/>
      <c r="ET1381" s="241"/>
      <c r="EU1381" s="241"/>
      <c r="EV1381" s="241"/>
      <c r="EW1381" s="241"/>
      <c r="EX1381" s="241"/>
      <c r="EY1381" s="241"/>
      <c r="EZ1381" s="241"/>
      <c r="FA1381" s="241"/>
      <c r="FB1381" s="241"/>
      <c r="FC1381" s="241"/>
      <c r="FD1381" s="241"/>
      <c r="FE1381" s="241"/>
      <c r="FF1381" s="241"/>
      <c r="FG1381" s="241"/>
      <c r="FH1381" s="241"/>
      <c r="FI1381" s="241"/>
      <c r="FJ1381" s="241"/>
      <c r="FK1381" s="241"/>
      <c r="FL1381" s="241"/>
      <c r="FM1381" s="241"/>
      <c r="FN1381" s="241"/>
      <c r="FO1381" s="241"/>
      <c r="FP1381" s="241"/>
      <c r="FQ1381" s="241"/>
      <c r="FR1381" s="241"/>
      <c r="FS1381" s="241"/>
      <c r="FT1381" s="241"/>
      <c r="FU1381" s="241"/>
      <c r="FV1381" s="241"/>
      <c r="FW1381" s="241"/>
      <c r="FX1381" s="241"/>
      <c r="FY1381" s="241"/>
      <c r="FZ1381" s="241"/>
      <c r="GA1381" s="241"/>
      <c r="GB1381" s="241"/>
      <c r="GC1381" s="241"/>
      <c r="GD1381" s="241"/>
      <c r="GE1381" s="241"/>
      <c r="GF1381" s="241"/>
      <c r="GG1381" s="241"/>
      <c r="GH1381" s="241"/>
      <c r="GI1381" s="241"/>
      <c r="GJ1381" s="241"/>
      <c r="GK1381" s="241"/>
      <c r="GL1381" s="241"/>
      <c r="GM1381" s="241"/>
      <c r="GN1381" s="241"/>
      <c r="GO1381" s="241"/>
      <c r="GP1381" s="241"/>
      <c r="GQ1381" s="241"/>
      <c r="GR1381" s="241"/>
      <c r="GS1381" s="241"/>
      <c r="GT1381" s="241"/>
      <c r="GU1381" s="241"/>
      <c r="GV1381" s="241"/>
      <c r="GW1381" s="241"/>
      <c r="GX1381" s="241"/>
      <c r="GY1381" s="241"/>
      <c r="GZ1381" s="241"/>
      <c r="HA1381" s="241"/>
      <c r="HB1381" s="241"/>
      <c r="HC1381" s="241"/>
      <c r="HD1381" s="241"/>
      <c r="HE1381" s="241"/>
      <c r="HF1381" s="241"/>
      <c r="HG1381" s="241"/>
      <c r="HH1381" s="241"/>
      <c r="HI1381" s="241"/>
      <c r="HJ1381" s="241"/>
      <c r="HK1381" s="241"/>
      <c r="HL1381" s="241"/>
      <c r="HM1381" s="241"/>
      <c r="HN1381" s="241"/>
      <c r="HO1381" s="241"/>
    </row>
    <row r="1382" spans="1:223" s="250" customFormat="1" ht="27.6" customHeight="1" x14ac:dyDescent="0.35">
      <c r="A1382" s="241"/>
      <c r="B1382" s="242"/>
      <c r="C1382" s="242"/>
      <c r="D1382" s="242"/>
      <c r="E1382" s="243"/>
      <c r="F1382" s="244"/>
      <c r="G1382" s="245"/>
      <c r="H1382" s="245"/>
      <c r="I1382" s="245"/>
      <c r="J1382" s="242"/>
      <c r="K1382" s="242"/>
      <c r="L1382" s="246"/>
      <c r="M1382" s="246"/>
      <c r="N1382" s="247"/>
      <c r="O1382" s="247"/>
      <c r="P1382" s="248"/>
      <c r="Q1382" s="248"/>
      <c r="R1382" s="295"/>
      <c r="S1382" s="295"/>
      <c r="T1382" s="295"/>
      <c r="V1382" s="251"/>
      <c r="W1382" s="251"/>
      <c r="X1382" s="252"/>
      <c r="Y1382" s="253"/>
      <c r="Z1382" s="254"/>
      <c r="AA1382" s="254"/>
      <c r="AB1382" s="255"/>
      <c r="AC1382" s="255"/>
      <c r="AD1382" s="241"/>
      <c r="AE1382" s="241"/>
      <c r="AF1382" s="241"/>
      <c r="AG1382" s="241"/>
      <c r="AH1382" s="241"/>
      <c r="AI1382" s="241"/>
      <c r="AJ1382" s="241"/>
      <c r="AK1382" s="241"/>
      <c r="AL1382" s="241"/>
      <c r="AM1382" s="241"/>
      <c r="AN1382" s="241"/>
      <c r="AO1382" s="241"/>
      <c r="AP1382" s="241"/>
      <c r="AQ1382" s="241"/>
      <c r="AR1382" s="241"/>
      <c r="AS1382" s="241"/>
      <c r="AT1382" s="241"/>
      <c r="AU1382" s="241"/>
      <c r="AV1382" s="241"/>
      <c r="AW1382" s="241"/>
      <c r="AX1382" s="241"/>
      <c r="AY1382" s="241"/>
      <c r="AZ1382" s="241"/>
      <c r="BA1382" s="241"/>
      <c r="BB1382" s="241"/>
      <c r="BC1382" s="241"/>
      <c r="BD1382" s="241"/>
      <c r="BE1382" s="241"/>
      <c r="BF1382" s="241"/>
      <c r="BG1382" s="241"/>
      <c r="BH1382" s="241"/>
      <c r="BI1382" s="241"/>
      <c r="BJ1382" s="241"/>
      <c r="BK1382" s="241"/>
      <c r="BL1382" s="241"/>
      <c r="BM1382" s="241"/>
      <c r="BN1382" s="241"/>
      <c r="BO1382" s="241"/>
      <c r="BP1382" s="241"/>
      <c r="BQ1382" s="241"/>
      <c r="BR1382" s="241"/>
      <c r="BS1382" s="241"/>
      <c r="BT1382" s="241"/>
      <c r="BU1382" s="241"/>
      <c r="BV1382" s="241"/>
      <c r="BW1382" s="241"/>
      <c r="BX1382" s="241"/>
      <c r="BY1382" s="241"/>
      <c r="BZ1382" s="241"/>
      <c r="CA1382" s="241"/>
      <c r="CB1382" s="241"/>
      <c r="CC1382" s="241"/>
      <c r="CD1382" s="241"/>
      <c r="CE1382" s="241"/>
      <c r="CF1382" s="241"/>
      <c r="CG1382" s="241"/>
      <c r="CH1382" s="241"/>
      <c r="CI1382" s="241"/>
      <c r="CJ1382" s="241"/>
      <c r="CK1382" s="241"/>
      <c r="CL1382" s="241"/>
      <c r="CM1382" s="241"/>
      <c r="CN1382" s="241"/>
      <c r="CO1382" s="241"/>
      <c r="CP1382" s="241"/>
      <c r="CQ1382" s="241"/>
      <c r="CR1382" s="241"/>
      <c r="CS1382" s="241"/>
      <c r="CT1382" s="241"/>
      <c r="CU1382" s="241"/>
      <c r="CV1382" s="241"/>
      <c r="CW1382" s="241"/>
      <c r="CX1382" s="241"/>
      <c r="CY1382" s="241"/>
      <c r="CZ1382" s="241"/>
      <c r="DA1382" s="241"/>
      <c r="DB1382" s="241"/>
      <c r="DC1382" s="241"/>
      <c r="DD1382" s="241"/>
      <c r="DE1382" s="241"/>
      <c r="DF1382" s="241"/>
      <c r="DG1382" s="241"/>
      <c r="DH1382" s="241"/>
      <c r="DI1382" s="241"/>
      <c r="DJ1382" s="241"/>
      <c r="DK1382" s="241"/>
      <c r="DL1382" s="241"/>
      <c r="DM1382" s="241"/>
      <c r="DN1382" s="241"/>
      <c r="DO1382" s="241"/>
      <c r="DP1382" s="241"/>
      <c r="DQ1382" s="241"/>
      <c r="DR1382" s="241"/>
      <c r="DS1382" s="241"/>
      <c r="DT1382" s="241"/>
      <c r="DU1382" s="241"/>
      <c r="DV1382" s="241"/>
      <c r="DW1382" s="241"/>
      <c r="DX1382" s="241"/>
      <c r="DY1382" s="241"/>
      <c r="DZ1382" s="241"/>
      <c r="EA1382" s="241"/>
      <c r="EB1382" s="241"/>
      <c r="EC1382" s="241"/>
      <c r="ED1382" s="241"/>
      <c r="EE1382" s="241"/>
      <c r="EF1382" s="241"/>
      <c r="EG1382" s="241"/>
      <c r="EH1382" s="241"/>
      <c r="EI1382" s="241"/>
      <c r="EJ1382" s="241"/>
      <c r="EK1382" s="241"/>
      <c r="EL1382" s="241"/>
      <c r="EM1382" s="241"/>
      <c r="EN1382" s="241"/>
      <c r="EO1382" s="241"/>
      <c r="EP1382" s="241"/>
      <c r="EQ1382" s="241"/>
      <c r="ER1382" s="241"/>
      <c r="ES1382" s="241"/>
      <c r="ET1382" s="241"/>
      <c r="EU1382" s="241"/>
      <c r="EV1382" s="241"/>
      <c r="EW1382" s="241"/>
      <c r="EX1382" s="241"/>
      <c r="EY1382" s="241"/>
      <c r="EZ1382" s="241"/>
      <c r="FA1382" s="241"/>
      <c r="FB1382" s="241"/>
      <c r="FC1382" s="241"/>
      <c r="FD1382" s="241"/>
      <c r="FE1382" s="241"/>
      <c r="FF1382" s="241"/>
      <c r="FG1382" s="241"/>
      <c r="FH1382" s="241"/>
      <c r="FI1382" s="241"/>
      <c r="FJ1382" s="241"/>
      <c r="FK1382" s="241"/>
      <c r="FL1382" s="241"/>
      <c r="FM1382" s="241"/>
      <c r="FN1382" s="241"/>
      <c r="FO1382" s="241"/>
      <c r="FP1382" s="241"/>
      <c r="FQ1382" s="241"/>
      <c r="FR1382" s="241"/>
      <c r="FS1382" s="241"/>
      <c r="FT1382" s="241"/>
      <c r="FU1382" s="241"/>
      <c r="FV1382" s="241"/>
      <c r="FW1382" s="241"/>
      <c r="FX1382" s="241"/>
      <c r="FY1382" s="241"/>
      <c r="FZ1382" s="241"/>
      <c r="GA1382" s="241"/>
      <c r="GB1382" s="241"/>
      <c r="GC1382" s="241"/>
      <c r="GD1382" s="241"/>
      <c r="GE1382" s="241"/>
      <c r="GF1382" s="241"/>
      <c r="GG1382" s="241"/>
      <c r="GH1382" s="241"/>
      <c r="GI1382" s="241"/>
      <c r="GJ1382" s="241"/>
      <c r="GK1382" s="241"/>
      <c r="GL1382" s="241"/>
      <c r="GM1382" s="241"/>
      <c r="GN1382" s="241"/>
      <c r="GO1382" s="241"/>
      <c r="GP1382" s="241"/>
      <c r="GQ1382" s="241"/>
      <c r="GR1382" s="241"/>
      <c r="GS1382" s="241"/>
      <c r="GT1382" s="241"/>
      <c r="GU1382" s="241"/>
      <c r="GV1382" s="241"/>
      <c r="GW1382" s="241"/>
      <c r="GX1382" s="241"/>
      <c r="GY1382" s="241"/>
      <c r="GZ1382" s="241"/>
      <c r="HA1382" s="241"/>
      <c r="HB1382" s="241"/>
      <c r="HC1382" s="241"/>
      <c r="HD1382" s="241"/>
      <c r="HE1382" s="241"/>
      <c r="HF1382" s="241"/>
      <c r="HG1382" s="241"/>
      <c r="HH1382" s="241"/>
      <c r="HI1382" s="241"/>
      <c r="HJ1382" s="241"/>
      <c r="HK1382" s="241"/>
      <c r="HL1382" s="241"/>
      <c r="HM1382" s="241"/>
      <c r="HN1382" s="241"/>
      <c r="HO1382" s="241"/>
    </row>
    <row r="1383" spans="1:223" s="250" customFormat="1" ht="27.6" customHeight="1" x14ac:dyDescent="0.35">
      <c r="A1383" s="241"/>
      <c r="B1383" s="242"/>
      <c r="C1383" s="242"/>
      <c r="D1383" s="242"/>
      <c r="E1383" s="243"/>
      <c r="F1383" s="244"/>
      <c r="G1383" s="245"/>
      <c r="H1383" s="245"/>
      <c r="I1383" s="245"/>
      <c r="J1383" s="242"/>
      <c r="K1383" s="242"/>
      <c r="L1383" s="246"/>
      <c r="M1383" s="246"/>
      <c r="N1383" s="247"/>
      <c r="O1383" s="247"/>
      <c r="P1383" s="248"/>
      <c r="Q1383" s="248"/>
      <c r="R1383" s="295"/>
      <c r="S1383" s="295"/>
      <c r="T1383" s="295"/>
      <c r="V1383" s="251"/>
      <c r="W1383" s="251"/>
      <c r="X1383" s="252"/>
      <c r="Y1383" s="253"/>
      <c r="Z1383" s="254"/>
      <c r="AA1383" s="254"/>
      <c r="AB1383" s="255"/>
      <c r="AC1383" s="255"/>
      <c r="AD1383" s="241"/>
      <c r="AE1383" s="241"/>
      <c r="AF1383" s="241"/>
      <c r="AG1383" s="241"/>
      <c r="AH1383" s="241"/>
      <c r="AI1383" s="241"/>
      <c r="AJ1383" s="241"/>
      <c r="AK1383" s="241"/>
      <c r="AL1383" s="241"/>
      <c r="AM1383" s="241"/>
      <c r="AN1383" s="241"/>
      <c r="AO1383" s="241"/>
      <c r="AP1383" s="241"/>
      <c r="AQ1383" s="241"/>
      <c r="AR1383" s="241"/>
      <c r="AS1383" s="241"/>
      <c r="AT1383" s="241"/>
      <c r="AU1383" s="241"/>
      <c r="AV1383" s="241"/>
      <c r="AW1383" s="241"/>
      <c r="AX1383" s="241"/>
      <c r="AY1383" s="241"/>
      <c r="AZ1383" s="241"/>
      <c r="BA1383" s="241"/>
      <c r="BB1383" s="241"/>
      <c r="BC1383" s="241"/>
      <c r="BD1383" s="241"/>
      <c r="BE1383" s="241"/>
      <c r="BF1383" s="241"/>
      <c r="BG1383" s="241"/>
      <c r="BH1383" s="241"/>
      <c r="BI1383" s="241"/>
      <c r="BJ1383" s="241"/>
      <c r="BK1383" s="241"/>
      <c r="BL1383" s="241"/>
      <c r="BM1383" s="241"/>
      <c r="BN1383" s="241"/>
      <c r="BO1383" s="241"/>
      <c r="BP1383" s="241"/>
      <c r="BQ1383" s="241"/>
      <c r="BR1383" s="241"/>
      <c r="BS1383" s="241"/>
      <c r="BT1383" s="241"/>
      <c r="BU1383" s="241"/>
      <c r="BV1383" s="241"/>
      <c r="BW1383" s="241"/>
      <c r="BX1383" s="241"/>
      <c r="BY1383" s="241"/>
      <c r="BZ1383" s="241"/>
      <c r="CA1383" s="241"/>
      <c r="CB1383" s="241"/>
      <c r="CC1383" s="241"/>
      <c r="CD1383" s="241"/>
      <c r="CE1383" s="241"/>
      <c r="CF1383" s="241"/>
      <c r="CG1383" s="241"/>
      <c r="CH1383" s="241"/>
      <c r="CI1383" s="241"/>
      <c r="CJ1383" s="241"/>
      <c r="CK1383" s="241"/>
      <c r="CL1383" s="241"/>
      <c r="CM1383" s="241"/>
      <c r="CN1383" s="241"/>
      <c r="CO1383" s="241"/>
      <c r="CP1383" s="241"/>
      <c r="CQ1383" s="241"/>
      <c r="CR1383" s="241"/>
      <c r="CS1383" s="241"/>
      <c r="CT1383" s="241"/>
      <c r="CU1383" s="241"/>
      <c r="CV1383" s="241"/>
      <c r="CW1383" s="241"/>
      <c r="CX1383" s="241"/>
      <c r="CY1383" s="241"/>
      <c r="CZ1383" s="241"/>
      <c r="DA1383" s="241"/>
      <c r="DB1383" s="241"/>
      <c r="DC1383" s="241"/>
      <c r="DD1383" s="241"/>
      <c r="DE1383" s="241"/>
      <c r="DF1383" s="241"/>
      <c r="DG1383" s="241"/>
      <c r="DH1383" s="241"/>
      <c r="DI1383" s="241"/>
      <c r="DJ1383" s="241"/>
      <c r="DK1383" s="241"/>
      <c r="DL1383" s="241"/>
      <c r="DM1383" s="241"/>
      <c r="DN1383" s="241"/>
      <c r="DO1383" s="241"/>
      <c r="DP1383" s="241"/>
      <c r="DQ1383" s="241"/>
      <c r="DR1383" s="241"/>
      <c r="DS1383" s="241"/>
      <c r="DT1383" s="241"/>
      <c r="DU1383" s="241"/>
      <c r="DV1383" s="241"/>
      <c r="DW1383" s="241"/>
      <c r="DX1383" s="241"/>
      <c r="DY1383" s="241"/>
      <c r="DZ1383" s="241"/>
      <c r="EA1383" s="241"/>
      <c r="EB1383" s="241"/>
      <c r="EC1383" s="241"/>
      <c r="ED1383" s="241"/>
      <c r="EE1383" s="241"/>
      <c r="EF1383" s="241"/>
      <c r="EG1383" s="241"/>
      <c r="EH1383" s="241"/>
      <c r="EI1383" s="241"/>
      <c r="EJ1383" s="241"/>
      <c r="EK1383" s="241"/>
      <c r="EL1383" s="241"/>
      <c r="EM1383" s="241"/>
      <c r="EN1383" s="241"/>
      <c r="EO1383" s="241"/>
      <c r="EP1383" s="241"/>
      <c r="EQ1383" s="241"/>
      <c r="ER1383" s="241"/>
      <c r="ES1383" s="241"/>
      <c r="ET1383" s="241"/>
      <c r="EU1383" s="241"/>
      <c r="EV1383" s="241"/>
      <c r="EW1383" s="241"/>
      <c r="EX1383" s="241"/>
      <c r="EY1383" s="241"/>
      <c r="EZ1383" s="241"/>
      <c r="FA1383" s="241"/>
      <c r="FB1383" s="241"/>
      <c r="FC1383" s="241"/>
      <c r="FD1383" s="241"/>
      <c r="FE1383" s="241"/>
      <c r="FF1383" s="241"/>
      <c r="FG1383" s="241"/>
      <c r="FH1383" s="241"/>
      <c r="FI1383" s="241"/>
      <c r="FJ1383" s="241"/>
      <c r="FK1383" s="241"/>
      <c r="FL1383" s="241"/>
      <c r="FM1383" s="241"/>
      <c r="FN1383" s="241"/>
      <c r="FO1383" s="241"/>
      <c r="FP1383" s="241"/>
      <c r="FQ1383" s="241"/>
      <c r="FR1383" s="241"/>
      <c r="FS1383" s="241"/>
      <c r="FT1383" s="241"/>
      <c r="FU1383" s="241"/>
      <c r="FV1383" s="241"/>
      <c r="FW1383" s="241"/>
      <c r="FX1383" s="241"/>
      <c r="FY1383" s="241"/>
      <c r="FZ1383" s="241"/>
      <c r="GA1383" s="241"/>
      <c r="GB1383" s="241"/>
      <c r="GC1383" s="241"/>
      <c r="GD1383" s="241"/>
      <c r="GE1383" s="241"/>
      <c r="GF1383" s="241"/>
      <c r="GG1383" s="241"/>
      <c r="GH1383" s="241"/>
      <c r="GI1383" s="241"/>
      <c r="GJ1383" s="241"/>
      <c r="GK1383" s="241"/>
      <c r="GL1383" s="241"/>
      <c r="GM1383" s="241"/>
      <c r="GN1383" s="241"/>
      <c r="GO1383" s="241"/>
      <c r="GP1383" s="241"/>
      <c r="GQ1383" s="241"/>
      <c r="GR1383" s="241"/>
      <c r="GS1383" s="241"/>
      <c r="GT1383" s="241"/>
      <c r="GU1383" s="241"/>
      <c r="GV1383" s="241"/>
      <c r="GW1383" s="241"/>
      <c r="GX1383" s="241"/>
      <c r="GY1383" s="241"/>
      <c r="GZ1383" s="241"/>
      <c r="HA1383" s="241"/>
      <c r="HB1383" s="241"/>
      <c r="HC1383" s="241"/>
      <c r="HD1383" s="241"/>
      <c r="HE1383" s="241"/>
      <c r="HF1383" s="241"/>
      <c r="HG1383" s="241"/>
      <c r="HH1383" s="241"/>
      <c r="HI1383" s="241"/>
      <c r="HJ1383" s="241"/>
      <c r="HK1383" s="241"/>
      <c r="HL1383" s="241"/>
      <c r="HM1383" s="241"/>
      <c r="HN1383" s="241"/>
      <c r="HO1383" s="241"/>
    </row>
    <row r="1384" spans="1:223" s="250" customFormat="1" ht="27.6" customHeight="1" x14ac:dyDescent="0.35">
      <c r="A1384" s="241"/>
      <c r="B1384" s="242"/>
      <c r="C1384" s="242"/>
      <c r="D1384" s="242"/>
      <c r="E1384" s="243"/>
      <c r="F1384" s="244"/>
      <c r="G1384" s="245"/>
      <c r="H1384" s="245"/>
      <c r="I1384" s="245"/>
      <c r="J1384" s="242"/>
      <c r="K1384" s="242"/>
      <c r="L1384" s="246"/>
      <c r="M1384" s="246"/>
      <c r="N1384" s="247"/>
      <c r="O1384" s="247"/>
      <c r="P1384" s="248"/>
      <c r="Q1384" s="248"/>
      <c r="R1384" s="295"/>
      <c r="S1384" s="295"/>
      <c r="T1384" s="295"/>
      <c r="V1384" s="251"/>
      <c r="W1384" s="251"/>
      <c r="X1384" s="252"/>
      <c r="Y1384" s="253"/>
      <c r="Z1384" s="254"/>
      <c r="AA1384" s="254"/>
      <c r="AB1384" s="255"/>
      <c r="AC1384" s="255"/>
      <c r="AD1384" s="241"/>
      <c r="AE1384" s="241"/>
      <c r="AF1384" s="241"/>
      <c r="AG1384" s="241"/>
      <c r="AH1384" s="241"/>
      <c r="AI1384" s="241"/>
      <c r="AJ1384" s="241"/>
      <c r="AK1384" s="241"/>
      <c r="AL1384" s="241"/>
      <c r="AM1384" s="241"/>
      <c r="AN1384" s="241"/>
      <c r="AO1384" s="241"/>
      <c r="AP1384" s="241"/>
      <c r="AQ1384" s="241"/>
      <c r="AR1384" s="241"/>
      <c r="AS1384" s="241"/>
      <c r="AT1384" s="241"/>
      <c r="AU1384" s="241"/>
      <c r="AV1384" s="241"/>
      <c r="AW1384" s="241"/>
      <c r="AX1384" s="241"/>
      <c r="AY1384" s="241"/>
      <c r="AZ1384" s="241"/>
      <c r="BA1384" s="241"/>
      <c r="BB1384" s="241"/>
      <c r="BC1384" s="241"/>
      <c r="BD1384" s="241"/>
      <c r="BE1384" s="241"/>
      <c r="BF1384" s="241"/>
      <c r="BG1384" s="241"/>
      <c r="BH1384" s="241"/>
      <c r="BI1384" s="241"/>
      <c r="BJ1384" s="241"/>
      <c r="BK1384" s="241"/>
      <c r="BL1384" s="241"/>
      <c r="BM1384" s="241"/>
      <c r="BN1384" s="241"/>
      <c r="BO1384" s="241"/>
      <c r="BP1384" s="241"/>
      <c r="BQ1384" s="241"/>
      <c r="BR1384" s="241"/>
      <c r="BS1384" s="241"/>
      <c r="BT1384" s="241"/>
      <c r="BU1384" s="241"/>
      <c r="BV1384" s="241"/>
      <c r="BW1384" s="241"/>
      <c r="BX1384" s="241"/>
      <c r="BY1384" s="241"/>
      <c r="BZ1384" s="241"/>
      <c r="CA1384" s="241"/>
      <c r="CB1384" s="241"/>
      <c r="CC1384" s="241"/>
      <c r="CD1384" s="241"/>
      <c r="CE1384" s="241"/>
      <c r="CF1384" s="241"/>
      <c r="CG1384" s="241"/>
      <c r="CH1384" s="241"/>
      <c r="CI1384" s="241"/>
      <c r="CJ1384" s="241"/>
      <c r="CK1384" s="241"/>
      <c r="CL1384" s="241"/>
      <c r="CM1384" s="241"/>
      <c r="CN1384" s="241"/>
      <c r="CO1384" s="241"/>
      <c r="CP1384" s="241"/>
      <c r="CQ1384" s="241"/>
      <c r="CR1384" s="241"/>
      <c r="CS1384" s="241"/>
      <c r="CT1384" s="241"/>
      <c r="CU1384" s="241"/>
      <c r="CV1384" s="241"/>
      <c r="CW1384" s="241"/>
      <c r="CX1384" s="241"/>
      <c r="CY1384" s="241"/>
      <c r="CZ1384" s="241"/>
      <c r="DA1384" s="241"/>
      <c r="DB1384" s="241"/>
      <c r="DC1384" s="241"/>
      <c r="DD1384" s="241"/>
      <c r="DE1384" s="241"/>
      <c r="DF1384" s="241"/>
      <c r="DG1384" s="241"/>
      <c r="DH1384" s="241"/>
      <c r="DI1384" s="241"/>
      <c r="DJ1384" s="241"/>
      <c r="DK1384" s="241"/>
      <c r="DL1384" s="241"/>
      <c r="DM1384" s="241"/>
      <c r="DN1384" s="241"/>
      <c r="DO1384" s="241"/>
      <c r="DP1384" s="241"/>
      <c r="DQ1384" s="241"/>
      <c r="DR1384" s="241"/>
      <c r="DS1384" s="241"/>
      <c r="DT1384" s="241"/>
      <c r="DU1384" s="241"/>
      <c r="DV1384" s="241"/>
      <c r="DW1384" s="241"/>
      <c r="DX1384" s="241"/>
      <c r="DY1384" s="241"/>
      <c r="DZ1384" s="241"/>
      <c r="EA1384" s="241"/>
      <c r="EB1384" s="241"/>
      <c r="EC1384" s="241"/>
      <c r="ED1384" s="241"/>
      <c r="EE1384" s="241"/>
      <c r="EF1384" s="241"/>
      <c r="EG1384" s="241"/>
      <c r="EH1384" s="241"/>
      <c r="EI1384" s="241"/>
      <c r="EJ1384" s="241"/>
      <c r="EK1384" s="241"/>
      <c r="EL1384" s="241"/>
      <c r="EM1384" s="241"/>
      <c r="EN1384" s="241"/>
      <c r="EO1384" s="241"/>
      <c r="EP1384" s="241"/>
      <c r="EQ1384" s="241"/>
      <c r="ER1384" s="241"/>
      <c r="ES1384" s="241"/>
      <c r="ET1384" s="241"/>
      <c r="EU1384" s="241"/>
      <c r="EV1384" s="241"/>
      <c r="EW1384" s="241"/>
      <c r="EX1384" s="241"/>
      <c r="EY1384" s="241"/>
      <c r="EZ1384" s="241"/>
      <c r="FA1384" s="241"/>
      <c r="FB1384" s="241"/>
      <c r="FC1384" s="241"/>
      <c r="FD1384" s="241"/>
      <c r="FE1384" s="241"/>
      <c r="FF1384" s="241"/>
      <c r="FG1384" s="241"/>
      <c r="FH1384" s="241"/>
      <c r="FI1384" s="241"/>
      <c r="FJ1384" s="241"/>
      <c r="FK1384" s="241"/>
      <c r="FL1384" s="241"/>
      <c r="FM1384" s="241"/>
      <c r="FN1384" s="241"/>
      <c r="FO1384" s="241"/>
      <c r="FP1384" s="241"/>
      <c r="FQ1384" s="241"/>
      <c r="FR1384" s="241"/>
      <c r="FS1384" s="241"/>
      <c r="FT1384" s="241"/>
      <c r="FU1384" s="241"/>
      <c r="FV1384" s="241"/>
      <c r="FW1384" s="241"/>
      <c r="FX1384" s="241"/>
      <c r="FY1384" s="241"/>
      <c r="FZ1384" s="241"/>
      <c r="GA1384" s="241"/>
      <c r="GB1384" s="241"/>
      <c r="GC1384" s="241"/>
      <c r="GD1384" s="241"/>
      <c r="GE1384" s="241"/>
      <c r="GF1384" s="241"/>
      <c r="GG1384" s="241"/>
      <c r="GH1384" s="241"/>
      <c r="GI1384" s="241"/>
      <c r="GJ1384" s="241"/>
      <c r="GK1384" s="241"/>
      <c r="GL1384" s="241"/>
      <c r="GM1384" s="241"/>
      <c r="GN1384" s="241"/>
      <c r="GO1384" s="241"/>
      <c r="GP1384" s="241"/>
      <c r="GQ1384" s="241"/>
      <c r="GR1384" s="241"/>
      <c r="GS1384" s="241"/>
      <c r="GT1384" s="241"/>
      <c r="GU1384" s="241"/>
      <c r="GV1384" s="241"/>
      <c r="GW1384" s="241"/>
      <c r="GX1384" s="241"/>
      <c r="GY1384" s="241"/>
      <c r="GZ1384" s="241"/>
      <c r="HA1384" s="241"/>
      <c r="HB1384" s="241"/>
      <c r="HC1384" s="241"/>
      <c r="HD1384" s="241"/>
      <c r="HE1384" s="241"/>
      <c r="HF1384" s="241"/>
      <c r="HG1384" s="241"/>
      <c r="HH1384" s="241"/>
      <c r="HI1384" s="241"/>
      <c r="HJ1384" s="241"/>
      <c r="HK1384" s="241"/>
      <c r="HL1384" s="241"/>
      <c r="HM1384" s="241"/>
      <c r="HN1384" s="241"/>
      <c r="HO1384" s="241"/>
    </row>
    <row r="1385" spans="1:223" s="250" customFormat="1" ht="27.6" customHeight="1" x14ac:dyDescent="0.35">
      <c r="A1385" s="241"/>
      <c r="B1385" s="242"/>
      <c r="C1385" s="242"/>
      <c r="D1385" s="242"/>
      <c r="E1385" s="243"/>
      <c r="F1385" s="244"/>
      <c r="G1385" s="245"/>
      <c r="H1385" s="245"/>
      <c r="I1385" s="245"/>
      <c r="J1385" s="242"/>
      <c r="K1385" s="242"/>
      <c r="L1385" s="246"/>
      <c r="M1385" s="246"/>
      <c r="N1385" s="247"/>
      <c r="O1385" s="247"/>
      <c r="P1385" s="248"/>
      <c r="Q1385" s="248"/>
      <c r="R1385" s="295"/>
      <c r="S1385" s="295"/>
      <c r="T1385" s="295"/>
      <c r="V1385" s="251"/>
      <c r="W1385" s="251"/>
      <c r="X1385" s="252"/>
      <c r="Y1385" s="253"/>
      <c r="Z1385" s="254"/>
      <c r="AA1385" s="254"/>
      <c r="AB1385" s="255"/>
      <c r="AC1385" s="255"/>
      <c r="AD1385" s="241"/>
      <c r="AE1385" s="241"/>
      <c r="AF1385" s="241"/>
      <c r="AG1385" s="241"/>
      <c r="AH1385" s="241"/>
      <c r="AI1385" s="241"/>
      <c r="AJ1385" s="241"/>
      <c r="AK1385" s="241"/>
      <c r="AL1385" s="241"/>
      <c r="AM1385" s="241"/>
      <c r="AN1385" s="241"/>
      <c r="AO1385" s="241"/>
      <c r="AP1385" s="241"/>
      <c r="AQ1385" s="241"/>
      <c r="AR1385" s="241"/>
      <c r="AS1385" s="241"/>
      <c r="AT1385" s="241"/>
      <c r="AU1385" s="241"/>
      <c r="AV1385" s="241"/>
      <c r="AW1385" s="241"/>
      <c r="AX1385" s="241"/>
      <c r="AY1385" s="241"/>
      <c r="AZ1385" s="241"/>
      <c r="BA1385" s="241"/>
      <c r="BB1385" s="241"/>
      <c r="BC1385" s="241"/>
      <c r="BD1385" s="241"/>
      <c r="BE1385" s="241"/>
      <c r="BF1385" s="241"/>
      <c r="BG1385" s="241"/>
      <c r="BH1385" s="241"/>
      <c r="BI1385" s="241"/>
      <c r="BJ1385" s="241"/>
      <c r="BK1385" s="241"/>
      <c r="BL1385" s="241"/>
      <c r="BM1385" s="241"/>
      <c r="BN1385" s="241"/>
      <c r="BO1385" s="241"/>
      <c r="BP1385" s="241"/>
      <c r="BQ1385" s="241"/>
      <c r="BR1385" s="241"/>
      <c r="BS1385" s="241"/>
      <c r="BT1385" s="241"/>
      <c r="BU1385" s="241"/>
      <c r="BV1385" s="241"/>
      <c r="BW1385" s="241"/>
      <c r="BX1385" s="241"/>
      <c r="BY1385" s="241"/>
      <c r="BZ1385" s="241"/>
      <c r="CA1385" s="241"/>
      <c r="CB1385" s="241"/>
      <c r="CC1385" s="241"/>
      <c r="CD1385" s="241"/>
      <c r="CE1385" s="241"/>
      <c r="CF1385" s="241"/>
      <c r="CG1385" s="241"/>
      <c r="CH1385" s="241"/>
      <c r="CI1385" s="241"/>
      <c r="CJ1385" s="241"/>
      <c r="CK1385" s="241"/>
      <c r="CL1385" s="241"/>
      <c r="CM1385" s="241"/>
      <c r="CN1385" s="241"/>
      <c r="CO1385" s="241"/>
      <c r="CP1385" s="241"/>
      <c r="CQ1385" s="241"/>
      <c r="CR1385" s="241"/>
      <c r="CS1385" s="241"/>
      <c r="CT1385" s="241"/>
      <c r="CU1385" s="241"/>
      <c r="CV1385" s="241"/>
      <c r="CW1385" s="241"/>
      <c r="CX1385" s="241"/>
      <c r="CY1385" s="241"/>
      <c r="CZ1385" s="241"/>
      <c r="DA1385" s="241"/>
      <c r="DB1385" s="241"/>
      <c r="DC1385" s="241"/>
      <c r="DD1385" s="241"/>
      <c r="DE1385" s="241"/>
      <c r="DF1385" s="241"/>
      <c r="DG1385" s="241"/>
      <c r="DH1385" s="241"/>
      <c r="DI1385" s="241"/>
      <c r="DJ1385" s="241"/>
      <c r="DK1385" s="241"/>
      <c r="DL1385" s="241"/>
      <c r="DM1385" s="241"/>
      <c r="DN1385" s="241"/>
      <c r="DO1385" s="241"/>
      <c r="DP1385" s="241"/>
      <c r="DQ1385" s="241"/>
      <c r="DR1385" s="241"/>
      <c r="DS1385" s="241"/>
      <c r="DT1385" s="241"/>
      <c r="DU1385" s="241"/>
      <c r="DV1385" s="241"/>
      <c r="DW1385" s="241"/>
      <c r="DX1385" s="241"/>
      <c r="DY1385" s="241"/>
      <c r="DZ1385" s="241"/>
      <c r="EA1385" s="241"/>
      <c r="EB1385" s="241"/>
      <c r="EC1385" s="241"/>
      <c r="ED1385" s="241"/>
      <c r="EE1385" s="241"/>
      <c r="EF1385" s="241"/>
      <c r="EG1385" s="241"/>
      <c r="EH1385" s="241"/>
      <c r="EI1385" s="241"/>
      <c r="EJ1385" s="241"/>
      <c r="EK1385" s="241"/>
      <c r="EL1385" s="241"/>
      <c r="EM1385" s="241"/>
      <c r="EN1385" s="241"/>
      <c r="EO1385" s="241"/>
      <c r="EP1385" s="241"/>
      <c r="EQ1385" s="241"/>
      <c r="ER1385" s="241"/>
      <c r="ES1385" s="241"/>
      <c r="ET1385" s="241"/>
      <c r="EU1385" s="241"/>
      <c r="EV1385" s="241"/>
      <c r="EW1385" s="241"/>
      <c r="EX1385" s="241"/>
      <c r="EY1385" s="241"/>
      <c r="EZ1385" s="241"/>
      <c r="FA1385" s="241"/>
      <c r="FB1385" s="241"/>
      <c r="FC1385" s="241"/>
      <c r="FD1385" s="241"/>
      <c r="FE1385" s="241"/>
      <c r="FF1385" s="241"/>
      <c r="FG1385" s="241"/>
      <c r="FH1385" s="241"/>
      <c r="FI1385" s="241"/>
      <c r="FJ1385" s="241"/>
      <c r="FK1385" s="241"/>
      <c r="FL1385" s="241"/>
      <c r="FM1385" s="241"/>
      <c r="FN1385" s="241"/>
      <c r="FO1385" s="241"/>
      <c r="FP1385" s="241"/>
      <c r="FQ1385" s="241"/>
      <c r="FR1385" s="241"/>
      <c r="FS1385" s="241"/>
      <c r="FT1385" s="241"/>
      <c r="FU1385" s="241"/>
      <c r="FV1385" s="241"/>
      <c r="FW1385" s="241"/>
      <c r="FX1385" s="241"/>
      <c r="FY1385" s="241"/>
      <c r="FZ1385" s="241"/>
      <c r="GA1385" s="241"/>
      <c r="GB1385" s="241"/>
      <c r="GC1385" s="241"/>
      <c r="GD1385" s="241"/>
      <c r="GE1385" s="241"/>
      <c r="GF1385" s="241"/>
      <c r="GG1385" s="241"/>
      <c r="GH1385" s="241"/>
      <c r="GI1385" s="241"/>
      <c r="GJ1385" s="241"/>
      <c r="GK1385" s="241"/>
      <c r="GL1385" s="241"/>
      <c r="GM1385" s="241"/>
      <c r="GN1385" s="241"/>
      <c r="GO1385" s="241"/>
      <c r="GP1385" s="241"/>
      <c r="GQ1385" s="241"/>
      <c r="GR1385" s="241"/>
      <c r="GS1385" s="241"/>
      <c r="GT1385" s="241"/>
      <c r="GU1385" s="241"/>
      <c r="GV1385" s="241"/>
      <c r="GW1385" s="241"/>
      <c r="GX1385" s="241"/>
      <c r="GY1385" s="241"/>
      <c r="GZ1385" s="241"/>
      <c r="HA1385" s="241"/>
      <c r="HB1385" s="241"/>
      <c r="HC1385" s="241"/>
      <c r="HD1385" s="241"/>
      <c r="HE1385" s="241"/>
      <c r="HF1385" s="241"/>
      <c r="HG1385" s="241"/>
      <c r="HH1385" s="241"/>
      <c r="HI1385" s="241"/>
      <c r="HJ1385" s="241"/>
      <c r="HK1385" s="241"/>
      <c r="HL1385" s="241"/>
      <c r="HM1385" s="241"/>
      <c r="HN1385" s="241"/>
      <c r="HO1385" s="241"/>
    </row>
    <row r="1386" spans="1:223" s="250" customFormat="1" ht="27.6" customHeight="1" x14ac:dyDescent="0.35">
      <c r="A1386" s="241"/>
      <c r="B1386" s="242"/>
      <c r="C1386" s="242"/>
      <c r="D1386" s="242"/>
      <c r="E1386" s="243"/>
      <c r="F1386" s="244"/>
      <c r="G1386" s="245"/>
      <c r="H1386" s="245"/>
      <c r="I1386" s="245"/>
      <c r="J1386" s="242"/>
      <c r="K1386" s="242"/>
      <c r="L1386" s="246"/>
      <c r="M1386" s="246"/>
      <c r="N1386" s="247"/>
      <c r="O1386" s="247"/>
      <c r="P1386" s="248"/>
      <c r="Q1386" s="248"/>
      <c r="R1386" s="295"/>
      <c r="S1386" s="295"/>
      <c r="T1386" s="295"/>
      <c r="V1386" s="251"/>
      <c r="W1386" s="251"/>
      <c r="X1386" s="252"/>
      <c r="Y1386" s="253"/>
      <c r="Z1386" s="254"/>
      <c r="AA1386" s="254"/>
      <c r="AB1386" s="255"/>
      <c r="AC1386" s="255"/>
      <c r="AD1386" s="241"/>
      <c r="AE1386" s="241"/>
      <c r="AF1386" s="241"/>
      <c r="AG1386" s="241"/>
      <c r="AH1386" s="241"/>
      <c r="AI1386" s="241"/>
      <c r="AJ1386" s="241"/>
      <c r="AK1386" s="241"/>
      <c r="AL1386" s="241"/>
      <c r="AM1386" s="241"/>
      <c r="AN1386" s="241"/>
      <c r="AO1386" s="241"/>
      <c r="AP1386" s="241"/>
      <c r="AQ1386" s="241"/>
      <c r="AR1386" s="241"/>
      <c r="AS1386" s="241"/>
      <c r="AT1386" s="241"/>
      <c r="AU1386" s="241"/>
      <c r="AV1386" s="241"/>
      <c r="AW1386" s="241"/>
      <c r="AX1386" s="241"/>
      <c r="AY1386" s="241"/>
      <c r="AZ1386" s="241"/>
      <c r="BA1386" s="241"/>
      <c r="BB1386" s="241"/>
      <c r="BC1386" s="241"/>
      <c r="BD1386" s="241"/>
      <c r="BE1386" s="241"/>
      <c r="BF1386" s="241"/>
      <c r="BG1386" s="241"/>
      <c r="BH1386" s="241"/>
      <c r="BI1386" s="241"/>
      <c r="BJ1386" s="241"/>
      <c r="BK1386" s="241"/>
      <c r="BL1386" s="241"/>
      <c r="BM1386" s="241"/>
      <c r="BN1386" s="241"/>
      <c r="BO1386" s="241"/>
      <c r="BP1386" s="241"/>
      <c r="BQ1386" s="241"/>
      <c r="BR1386" s="241"/>
      <c r="BS1386" s="241"/>
      <c r="BT1386" s="241"/>
      <c r="BU1386" s="241"/>
      <c r="BV1386" s="241"/>
      <c r="BW1386" s="241"/>
      <c r="BX1386" s="241"/>
      <c r="BY1386" s="241"/>
      <c r="BZ1386" s="241"/>
      <c r="CA1386" s="241"/>
      <c r="CB1386" s="241"/>
      <c r="CC1386" s="241"/>
      <c r="CD1386" s="241"/>
      <c r="CE1386" s="241"/>
      <c r="CF1386" s="241"/>
      <c r="CG1386" s="241"/>
      <c r="CH1386" s="241"/>
      <c r="CI1386" s="241"/>
      <c r="CJ1386" s="241"/>
      <c r="CK1386" s="241"/>
      <c r="CL1386" s="241"/>
      <c r="CM1386" s="241"/>
      <c r="CN1386" s="241"/>
      <c r="CO1386" s="241"/>
      <c r="CP1386" s="241"/>
      <c r="CQ1386" s="241"/>
      <c r="CR1386" s="241"/>
      <c r="CS1386" s="241"/>
      <c r="CT1386" s="241"/>
      <c r="CU1386" s="241"/>
      <c r="CV1386" s="241"/>
      <c r="CW1386" s="241"/>
      <c r="CX1386" s="241"/>
      <c r="CY1386" s="241"/>
      <c r="CZ1386" s="241"/>
      <c r="DA1386" s="241"/>
      <c r="DB1386" s="241"/>
      <c r="DC1386" s="241"/>
      <c r="DD1386" s="241"/>
      <c r="DE1386" s="241"/>
      <c r="DF1386" s="241"/>
      <c r="DG1386" s="241"/>
      <c r="DH1386" s="241"/>
      <c r="DI1386" s="241"/>
      <c r="DJ1386" s="241"/>
      <c r="DK1386" s="241"/>
      <c r="DL1386" s="241"/>
      <c r="DM1386" s="241"/>
      <c r="DN1386" s="241"/>
      <c r="DO1386" s="241"/>
      <c r="DP1386" s="241"/>
      <c r="DQ1386" s="241"/>
      <c r="DR1386" s="241"/>
      <c r="DS1386" s="241"/>
      <c r="DT1386" s="241"/>
      <c r="DU1386" s="241"/>
      <c r="DV1386" s="241"/>
      <c r="DW1386" s="241"/>
      <c r="DX1386" s="241"/>
      <c r="DY1386" s="241"/>
      <c r="DZ1386" s="241"/>
      <c r="EA1386" s="241"/>
      <c r="EB1386" s="241"/>
      <c r="EC1386" s="241"/>
      <c r="ED1386" s="241"/>
      <c r="EE1386" s="241"/>
      <c r="EF1386" s="241"/>
      <c r="EG1386" s="241"/>
      <c r="EH1386" s="241"/>
      <c r="EI1386" s="241"/>
      <c r="EJ1386" s="241"/>
      <c r="EK1386" s="241"/>
      <c r="EL1386" s="241"/>
      <c r="EM1386" s="241"/>
      <c r="EN1386" s="241"/>
      <c r="EO1386" s="241"/>
      <c r="EP1386" s="241"/>
      <c r="EQ1386" s="241"/>
      <c r="ER1386" s="241"/>
      <c r="ES1386" s="241"/>
      <c r="ET1386" s="241"/>
      <c r="EU1386" s="241"/>
      <c r="EV1386" s="241"/>
      <c r="EW1386" s="241"/>
      <c r="EX1386" s="241"/>
      <c r="EY1386" s="241"/>
      <c r="EZ1386" s="241"/>
      <c r="FA1386" s="241"/>
      <c r="FB1386" s="241"/>
      <c r="FC1386" s="241"/>
      <c r="FD1386" s="241"/>
      <c r="FE1386" s="241"/>
      <c r="FF1386" s="241"/>
      <c r="FG1386" s="241"/>
      <c r="FH1386" s="241"/>
      <c r="FI1386" s="241"/>
      <c r="FJ1386" s="241"/>
      <c r="FK1386" s="241"/>
      <c r="FL1386" s="241"/>
      <c r="FM1386" s="241"/>
      <c r="FN1386" s="241"/>
      <c r="FO1386" s="241"/>
      <c r="FP1386" s="241"/>
      <c r="FQ1386" s="241"/>
      <c r="FR1386" s="241"/>
      <c r="FS1386" s="241"/>
      <c r="FT1386" s="241"/>
      <c r="FU1386" s="241"/>
      <c r="FV1386" s="241"/>
      <c r="FW1386" s="241"/>
      <c r="FX1386" s="241"/>
      <c r="FY1386" s="241"/>
      <c r="FZ1386" s="241"/>
      <c r="GA1386" s="241"/>
      <c r="GB1386" s="241"/>
      <c r="GC1386" s="241"/>
      <c r="GD1386" s="241"/>
      <c r="GE1386" s="241"/>
      <c r="GF1386" s="241"/>
      <c r="GG1386" s="241"/>
      <c r="GH1386" s="241"/>
      <c r="GI1386" s="241"/>
      <c r="GJ1386" s="241"/>
      <c r="GK1386" s="241"/>
      <c r="GL1386" s="241"/>
      <c r="GM1386" s="241"/>
      <c r="GN1386" s="241"/>
      <c r="GO1386" s="241"/>
      <c r="GP1386" s="241"/>
      <c r="GQ1386" s="241"/>
      <c r="GR1386" s="241"/>
      <c r="GS1386" s="241"/>
      <c r="GT1386" s="241"/>
      <c r="GU1386" s="241"/>
      <c r="GV1386" s="241"/>
      <c r="GW1386" s="241"/>
      <c r="GX1386" s="241"/>
      <c r="GY1386" s="241"/>
      <c r="GZ1386" s="241"/>
      <c r="HA1386" s="241"/>
      <c r="HB1386" s="241"/>
      <c r="HC1386" s="241"/>
      <c r="HD1386" s="241"/>
      <c r="HE1386" s="241"/>
      <c r="HF1386" s="241"/>
      <c r="HG1386" s="241"/>
      <c r="HH1386" s="241"/>
      <c r="HI1386" s="241"/>
      <c r="HJ1386" s="241"/>
      <c r="HK1386" s="241"/>
      <c r="HL1386" s="241"/>
      <c r="HM1386" s="241"/>
      <c r="HN1386" s="241"/>
      <c r="HO1386" s="241"/>
    </row>
    <row r="1387" spans="1:223" s="250" customFormat="1" ht="27.6" customHeight="1" x14ac:dyDescent="0.35">
      <c r="A1387" s="241"/>
      <c r="B1387" s="242"/>
      <c r="C1387" s="242"/>
      <c r="D1387" s="242"/>
      <c r="E1387" s="243"/>
      <c r="F1387" s="244"/>
      <c r="G1387" s="245"/>
      <c r="H1387" s="245"/>
      <c r="I1387" s="245"/>
      <c r="J1387" s="242"/>
      <c r="K1387" s="242"/>
      <c r="L1387" s="246"/>
      <c r="M1387" s="246"/>
      <c r="N1387" s="247"/>
      <c r="O1387" s="247"/>
      <c r="P1387" s="248"/>
      <c r="Q1387" s="248"/>
      <c r="R1387" s="295"/>
      <c r="S1387" s="295"/>
      <c r="T1387" s="295"/>
      <c r="V1387" s="251"/>
      <c r="W1387" s="251"/>
      <c r="X1387" s="252"/>
      <c r="Y1387" s="253"/>
      <c r="Z1387" s="254"/>
      <c r="AA1387" s="254"/>
      <c r="AB1387" s="255"/>
      <c r="AC1387" s="255"/>
      <c r="AD1387" s="241"/>
      <c r="AE1387" s="241"/>
      <c r="AF1387" s="241"/>
      <c r="AG1387" s="241"/>
      <c r="AH1387" s="241"/>
      <c r="AI1387" s="241"/>
      <c r="AJ1387" s="241"/>
      <c r="AK1387" s="241"/>
      <c r="AL1387" s="241"/>
      <c r="AM1387" s="241"/>
      <c r="AN1387" s="241"/>
      <c r="AO1387" s="241"/>
      <c r="AP1387" s="241"/>
      <c r="AQ1387" s="241"/>
      <c r="AR1387" s="241"/>
      <c r="AS1387" s="241"/>
      <c r="AT1387" s="241"/>
      <c r="AU1387" s="241"/>
      <c r="AV1387" s="241"/>
      <c r="AW1387" s="241"/>
      <c r="AX1387" s="241"/>
      <c r="AY1387" s="241"/>
      <c r="AZ1387" s="241"/>
      <c r="BA1387" s="241"/>
      <c r="BB1387" s="241"/>
      <c r="BC1387" s="241"/>
      <c r="BD1387" s="241"/>
      <c r="BE1387" s="241"/>
      <c r="BF1387" s="241"/>
      <c r="BG1387" s="241"/>
      <c r="BH1387" s="241"/>
      <c r="BI1387" s="241"/>
      <c r="BJ1387" s="241"/>
      <c r="BK1387" s="241"/>
      <c r="BL1387" s="241"/>
      <c r="BM1387" s="241"/>
      <c r="BN1387" s="241"/>
      <c r="BO1387" s="241"/>
      <c r="BP1387" s="241"/>
      <c r="BQ1387" s="241"/>
      <c r="BR1387" s="241"/>
      <c r="BS1387" s="241"/>
      <c r="BT1387" s="241"/>
      <c r="BU1387" s="241"/>
      <c r="BV1387" s="241"/>
      <c r="BW1387" s="241"/>
      <c r="BX1387" s="241"/>
      <c r="BY1387" s="241"/>
      <c r="BZ1387" s="241"/>
      <c r="CA1387" s="241"/>
      <c r="CB1387" s="241"/>
      <c r="CC1387" s="241"/>
      <c r="CD1387" s="241"/>
      <c r="CE1387" s="241"/>
      <c r="CF1387" s="241"/>
      <c r="CG1387" s="241"/>
      <c r="CH1387" s="241"/>
      <c r="CI1387" s="241"/>
      <c r="CJ1387" s="241"/>
      <c r="CK1387" s="241"/>
      <c r="CL1387" s="241"/>
      <c r="CM1387" s="241"/>
      <c r="CN1387" s="241"/>
      <c r="CO1387" s="241"/>
      <c r="CP1387" s="241"/>
      <c r="CQ1387" s="241"/>
      <c r="CR1387" s="241"/>
      <c r="CS1387" s="241"/>
      <c r="CT1387" s="241"/>
      <c r="CU1387" s="241"/>
      <c r="CV1387" s="241"/>
      <c r="CW1387" s="241"/>
      <c r="CX1387" s="241"/>
      <c r="CY1387" s="241"/>
      <c r="CZ1387" s="241"/>
      <c r="DA1387" s="241"/>
      <c r="DB1387" s="241"/>
      <c r="DC1387" s="241"/>
      <c r="DD1387" s="241"/>
      <c r="DE1387" s="241"/>
      <c r="DF1387" s="241"/>
      <c r="DG1387" s="241"/>
      <c r="DH1387" s="241"/>
      <c r="DI1387" s="241"/>
      <c r="DJ1387" s="241"/>
      <c r="DK1387" s="241"/>
      <c r="DL1387" s="241"/>
      <c r="DM1387" s="241"/>
      <c r="DN1387" s="241"/>
      <c r="DO1387" s="241"/>
      <c r="DP1387" s="241"/>
      <c r="DQ1387" s="241"/>
      <c r="DR1387" s="241"/>
      <c r="DS1387" s="241"/>
      <c r="DT1387" s="241"/>
      <c r="DU1387" s="241"/>
      <c r="DV1387" s="241"/>
      <c r="DW1387" s="241"/>
      <c r="DX1387" s="241"/>
      <c r="DY1387" s="241"/>
      <c r="DZ1387" s="241"/>
      <c r="EA1387" s="241"/>
      <c r="EB1387" s="241"/>
      <c r="EC1387" s="241"/>
      <c r="ED1387" s="241"/>
      <c r="EE1387" s="241"/>
      <c r="EF1387" s="241"/>
      <c r="EG1387" s="241"/>
      <c r="EH1387" s="241"/>
      <c r="EI1387" s="241"/>
      <c r="EJ1387" s="241"/>
      <c r="EK1387" s="241"/>
      <c r="EL1387" s="241"/>
      <c r="EM1387" s="241"/>
      <c r="EN1387" s="241"/>
      <c r="EO1387" s="241"/>
      <c r="EP1387" s="241"/>
      <c r="EQ1387" s="241"/>
      <c r="ER1387" s="241"/>
      <c r="ES1387" s="241"/>
      <c r="ET1387" s="241"/>
      <c r="EU1387" s="241"/>
      <c r="EV1387" s="241"/>
      <c r="EW1387" s="241"/>
      <c r="EX1387" s="241"/>
      <c r="EY1387" s="241"/>
      <c r="EZ1387" s="241"/>
      <c r="FA1387" s="241"/>
      <c r="FB1387" s="241"/>
      <c r="FC1387" s="241"/>
      <c r="FD1387" s="241"/>
      <c r="FE1387" s="241"/>
      <c r="FF1387" s="241"/>
      <c r="FG1387" s="241"/>
      <c r="FH1387" s="241"/>
      <c r="FI1387" s="241"/>
      <c r="FJ1387" s="241"/>
      <c r="FK1387" s="241"/>
      <c r="FL1387" s="241"/>
      <c r="FM1387" s="241"/>
      <c r="FN1387" s="241"/>
      <c r="FO1387" s="241"/>
      <c r="FP1387" s="241"/>
      <c r="FQ1387" s="241"/>
      <c r="FR1387" s="241"/>
      <c r="FS1387" s="241"/>
      <c r="FT1387" s="241"/>
      <c r="FU1387" s="241"/>
      <c r="FV1387" s="241"/>
      <c r="FW1387" s="241"/>
      <c r="FX1387" s="241"/>
      <c r="FY1387" s="241"/>
      <c r="FZ1387" s="241"/>
      <c r="GA1387" s="241"/>
      <c r="GB1387" s="241"/>
      <c r="GC1387" s="241"/>
      <c r="GD1387" s="241"/>
      <c r="GE1387" s="241"/>
      <c r="GF1387" s="241"/>
      <c r="GG1387" s="241"/>
      <c r="GH1387" s="241"/>
      <c r="GI1387" s="241"/>
      <c r="GJ1387" s="241"/>
      <c r="GK1387" s="241"/>
      <c r="GL1387" s="241"/>
      <c r="GM1387" s="241"/>
      <c r="GN1387" s="241"/>
      <c r="GO1387" s="241"/>
      <c r="GP1387" s="241"/>
      <c r="GQ1387" s="241"/>
      <c r="GR1387" s="241"/>
      <c r="GS1387" s="241"/>
      <c r="GT1387" s="241"/>
      <c r="GU1387" s="241"/>
      <c r="GV1387" s="241"/>
      <c r="GW1387" s="241"/>
      <c r="GX1387" s="241"/>
      <c r="GY1387" s="241"/>
      <c r="GZ1387" s="241"/>
      <c r="HA1387" s="241"/>
      <c r="HB1387" s="241"/>
      <c r="HC1387" s="241"/>
      <c r="HD1387" s="241"/>
      <c r="HE1387" s="241"/>
      <c r="HF1387" s="241"/>
      <c r="HG1387" s="241"/>
      <c r="HH1387" s="241"/>
      <c r="HI1387" s="241"/>
      <c r="HJ1387" s="241"/>
      <c r="HK1387" s="241"/>
      <c r="HL1387" s="241"/>
      <c r="HM1387" s="241"/>
      <c r="HN1387" s="241"/>
      <c r="HO1387" s="241"/>
    </row>
    <row r="1388" spans="1:223" s="250" customFormat="1" ht="27.6" customHeight="1" x14ac:dyDescent="0.35">
      <c r="A1388" s="241"/>
      <c r="B1388" s="242"/>
      <c r="C1388" s="242"/>
      <c r="D1388" s="242"/>
      <c r="E1388" s="243"/>
      <c r="F1388" s="244"/>
      <c r="G1388" s="245"/>
      <c r="H1388" s="245"/>
      <c r="I1388" s="245"/>
      <c r="J1388" s="242"/>
      <c r="K1388" s="242"/>
      <c r="L1388" s="246"/>
      <c r="M1388" s="246"/>
      <c r="N1388" s="247"/>
      <c r="O1388" s="247"/>
      <c r="P1388" s="248"/>
      <c r="Q1388" s="248"/>
      <c r="R1388" s="295"/>
      <c r="S1388" s="295"/>
      <c r="T1388" s="295"/>
      <c r="V1388" s="251"/>
      <c r="W1388" s="251"/>
      <c r="X1388" s="252"/>
      <c r="Y1388" s="253"/>
      <c r="Z1388" s="254"/>
      <c r="AA1388" s="254"/>
      <c r="AB1388" s="255"/>
      <c r="AC1388" s="255"/>
      <c r="AD1388" s="241"/>
      <c r="AE1388" s="241"/>
      <c r="AF1388" s="241"/>
      <c r="AG1388" s="241"/>
      <c r="AH1388" s="241"/>
      <c r="AI1388" s="241"/>
      <c r="AJ1388" s="241"/>
      <c r="AK1388" s="241"/>
      <c r="AL1388" s="241"/>
      <c r="AM1388" s="241"/>
      <c r="AN1388" s="241"/>
      <c r="AO1388" s="241"/>
      <c r="AP1388" s="241"/>
      <c r="AQ1388" s="241"/>
      <c r="AR1388" s="241"/>
      <c r="AS1388" s="241"/>
      <c r="AT1388" s="241"/>
      <c r="AU1388" s="241"/>
      <c r="AV1388" s="241"/>
      <c r="AW1388" s="241"/>
      <c r="AX1388" s="241"/>
      <c r="AY1388" s="241"/>
      <c r="AZ1388" s="241"/>
      <c r="BA1388" s="241"/>
      <c r="BB1388" s="241"/>
      <c r="BC1388" s="241"/>
      <c r="BD1388" s="241"/>
      <c r="BE1388" s="241"/>
      <c r="BF1388" s="241"/>
      <c r="BG1388" s="241"/>
      <c r="BH1388" s="241"/>
      <c r="BI1388" s="241"/>
      <c r="BJ1388" s="241"/>
      <c r="BK1388" s="241"/>
      <c r="BL1388" s="241"/>
      <c r="BM1388" s="241"/>
      <c r="BN1388" s="241"/>
      <c r="BO1388" s="241"/>
      <c r="BP1388" s="241"/>
      <c r="BQ1388" s="241"/>
      <c r="BR1388" s="241"/>
      <c r="BS1388" s="241"/>
      <c r="BT1388" s="241"/>
      <c r="BU1388" s="241"/>
      <c r="BV1388" s="241"/>
      <c r="BW1388" s="241"/>
      <c r="BX1388" s="241"/>
      <c r="BY1388" s="241"/>
      <c r="BZ1388" s="241"/>
      <c r="CA1388" s="241"/>
      <c r="CB1388" s="241"/>
      <c r="CC1388" s="241"/>
      <c r="CD1388" s="241"/>
      <c r="CE1388" s="241"/>
      <c r="CF1388" s="241"/>
      <c r="CG1388" s="241"/>
      <c r="CH1388" s="241"/>
      <c r="CI1388" s="241"/>
      <c r="CJ1388" s="241"/>
      <c r="CK1388" s="241"/>
      <c r="CL1388" s="241"/>
      <c r="CM1388" s="241"/>
      <c r="CN1388" s="241"/>
      <c r="CO1388" s="241"/>
      <c r="CP1388" s="241"/>
      <c r="CQ1388" s="241"/>
      <c r="CR1388" s="241"/>
      <c r="CS1388" s="241"/>
      <c r="CT1388" s="241"/>
      <c r="CU1388" s="241"/>
      <c r="CV1388" s="241"/>
      <c r="CW1388" s="241"/>
      <c r="CX1388" s="241"/>
      <c r="CY1388" s="241"/>
      <c r="CZ1388" s="241"/>
      <c r="DA1388" s="241"/>
      <c r="DB1388" s="241"/>
      <c r="DC1388" s="241"/>
      <c r="DD1388" s="241"/>
      <c r="DE1388" s="241"/>
      <c r="DF1388" s="241"/>
      <c r="DG1388" s="241"/>
      <c r="DH1388" s="241"/>
      <c r="DI1388" s="241"/>
      <c r="DJ1388" s="241"/>
      <c r="DK1388" s="241"/>
      <c r="DL1388" s="241"/>
      <c r="DM1388" s="241"/>
      <c r="DN1388" s="241"/>
      <c r="DO1388" s="241"/>
      <c r="DP1388" s="241"/>
      <c r="DQ1388" s="241"/>
      <c r="DR1388" s="241"/>
      <c r="DS1388" s="241"/>
      <c r="DT1388" s="241"/>
      <c r="DU1388" s="241"/>
      <c r="DV1388" s="241"/>
      <c r="DW1388" s="241"/>
      <c r="DX1388" s="241"/>
      <c r="DY1388" s="241"/>
      <c r="DZ1388" s="241"/>
      <c r="EA1388" s="241"/>
      <c r="EB1388" s="241"/>
      <c r="EC1388" s="241"/>
      <c r="ED1388" s="241"/>
      <c r="EE1388" s="241"/>
      <c r="EF1388" s="241"/>
      <c r="EG1388" s="241"/>
      <c r="EH1388" s="241"/>
      <c r="EI1388" s="241"/>
      <c r="EJ1388" s="241"/>
      <c r="EK1388" s="241"/>
      <c r="EL1388" s="241"/>
      <c r="EM1388" s="241"/>
      <c r="EN1388" s="241"/>
      <c r="EO1388" s="241"/>
      <c r="EP1388" s="241"/>
      <c r="EQ1388" s="241"/>
      <c r="ER1388" s="241"/>
      <c r="ES1388" s="241"/>
      <c r="ET1388" s="241"/>
      <c r="EU1388" s="241"/>
      <c r="EV1388" s="241"/>
      <c r="EW1388" s="241"/>
      <c r="EX1388" s="241"/>
      <c r="EY1388" s="241"/>
      <c r="EZ1388" s="241"/>
      <c r="FA1388" s="241"/>
      <c r="FB1388" s="241"/>
      <c r="FC1388" s="241"/>
      <c r="FD1388" s="241"/>
      <c r="FE1388" s="241"/>
      <c r="FF1388" s="241"/>
      <c r="FG1388" s="241"/>
      <c r="FH1388" s="241"/>
      <c r="FI1388" s="241"/>
      <c r="FJ1388" s="241"/>
      <c r="FK1388" s="241"/>
      <c r="FL1388" s="241"/>
      <c r="FM1388" s="241"/>
      <c r="FN1388" s="241"/>
      <c r="FO1388" s="241"/>
      <c r="FP1388" s="241"/>
      <c r="FQ1388" s="241"/>
      <c r="FR1388" s="241"/>
      <c r="FS1388" s="241"/>
      <c r="FT1388" s="241"/>
      <c r="FU1388" s="241"/>
      <c r="FV1388" s="241"/>
      <c r="FW1388" s="241"/>
      <c r="FX1388" s="241"/>
      <c r="FY1388" s="241"/>
      <c r="FZ1388" s="241"/>
      <c r="GA1388" s="241"/>
      <c r="GB1388" s="241"/>
      <c r="GC1388" s="241"/>
      <c r="GD1388" s="241"/>
      <c r="GE1388" s="241"/>
      <c r="GF1388" s="241"/>
      <c r="GG1388" s="241"/>
      <c r="GH1388" s="241"/>
      <c r="GI1388" s="241"/>
      <c r="GJ1388" s="241"/>
      <c r="GK1388" s="241"/>
      <c r="GL1388" s="241"/>
      <c r="GM1388" s="241"/>
      <c r="GN1388" s="241"/>
      <c r="GO1388" s="241"/>
      <c r="GP1388" s="241"/>
      <c r="GQ1388" s="241"/>
      <c r="GR1388" s="241"/>
      <c r="GS1388" s="241"/>
      <c r="GT1388" s="241"/>
      <c r="GU1388" s="241"/>
      <c r="GV1388" s="241"/>
      <c r="GW1388" s="241"/>
      <c r="GX1388" s="241"/>
      <c r="GY1388" s="241"/>
      <c r="GZ1388" s="241"/>
      <c r="HA1388" s="241"/>
      <c r="HB1388" s="241"/>
      <c r="HC1388" s="241"/>
      <c r="HD1388" s="241"/>
      <c r="HE1388" s="241"/>
      <c r="HF1388" s="241"/>
      <c r="HG1388" s="241"/>
      <c r="HH1388" s="241"/>
      <c r="HI1388" s="241"/>
      <c r="HJ1388" s="241"/>
      <c r="HK1388" s="241"/>
      <c r="HL1388" s="241"/>
      <c r="HM1388" s="241"/>
      <c r="HN1388" s="241"/>
      <c r="HO1388" s="241"/>
    </row>
    <row r="1389" spans="1:223" s="250" customFormat="1" ht="27.6" customHeight="1" x14ac:dyDescent="0.35">
      <c r="A1389" s="241"/>
      <c r="B1389" s="242"/>
      <c r="C1389" s="242"/>
      <c r="D1389" s="242"/>
      <c r="E1389" s="243"/>
      <c r="F1389" s="244"/>
      <c r="G1389" s="245"/>
      <c r="H1389" s="245"/>
      <c r="I1389" s="245"/>
      <c r="J1389" s="242"/>
      <c r="K1389" s="242"/>
      <c r="L1389" s="246"/>
      <c r="M1389" s="246"/>
      <c r="N1389" s="247"/>
      <c r="O1389" s="247"/>
      <c r="P1389" s="248"/>
      <c r="Q1389" s="248"/>
      <c r="R1389" s="295"/>
      <c r="S1389" s="295"/>
      <c r="T1389" s="295"/>
      <c r="V1389" s="251"/>
      <c r="W1389" s="251"/>
      <c r="X1389" s="252"/>
      <c r="Y1389" s="253"/>
      <c r="Z1389" s="254"/>
      <c r="AA1389" s="254"/>
      <c r="AB1389" s="255"/>
      <c r="AC1389" s="255"/>
      <c r="AD1389" s="241"/>
      <c r="AE1389" s="241"/>
      <c r="AF1389" s="241"/>
      <c r="AG1389" s="241"/>
      <c r="AH1389" s="241"/>
      <c r="AI1389" s="241"/>
      <c r="AJ1389" s="241"/>
      <c r="AK1389" s="241"/>
      <c r="AL1389" s="241"/>
      <c r="AM1389" s="241"/>
      <c r="AN1389" s="241"/>
      <c r="AO1389" s="241"/>
      <c r="AP1389" s="241"/>
      <c r="AQ1389" s="241"/>
      <c r="AR1389" s="241"/>
      <c r="AS1389" s="241"/>
      <c r="AT1389" s="241"/>
      <c r="AU1389" s="241"/>
      <c r="AV1389" s="241"/>
      <c r="AW1389" s="241"/>
      <c r="AX1389" s="241"/>
      <c r="AY1389" s="241"/>
      <c r="AZ1389" s="241"/>
      <c r="BA1389" s="241"/>
      <c r="BB1389" s="241"/>
      <c r="BC1389" s="241"/>
      <c r="BD1389" s="241"/>
      <c r="BE1389" s="241"/>
      <c r="BF1389" s="241"/>
      <c r="BG1389" s="241"/>
      <c r="BH1389" s="241"/>
      <c r="BI1389" s="241"/>
      <c r="BJ1389" s="241"/>
      <c r="BK1389" s="241"/>
      <c r="BL1389" s="241"/>
      <c r="BM1389" s="241"/>
      <c r="BN1389" s="241"/>
      <c r="BO1389" s="241"/>
      <c r="BP1389" s="241"/>
      <c r="BQ1389" s="241"/>
      <c r="BR1389" s="241"/>
      <c r="BS1389" s="241"/>
      <c r="BT1389" s="241"/>
      <c r="BU1389" s="241"/>
      <c r="BV1389" s="241"/>
      <c r="BW1389" s="241"/>
      <c r="BX1389" s="241"/>
      <c r="BY1389" s="241"/>
      <c r="BZ1389" s="241"/>
      <c r="CA1389" s="241"/>
      <c r="CB1389" s="241"/>
      <c r="CC1389" s="241"/>
      <c r="CD1389" s="241"/>
      <c r="CE1389" s="241"/>
      <c r="CF1389" s="241"/>
      <c r="CG1389" s="241"/>
      <c r="CH1389" s="241"/>
      <c r="CI1389" s="241"/>
      <c r="CJ1389" s="241"/>
      <c r="CK1389" s="241"/>
      <c r="CL1389" s="241"/>
      <c r="CM1389" s="241"/>
      <c r="CN1389" s="241"/>
      <c r="CO1389" s="241"/>
      <c r="CP1389" s="241"/>
      <c r="CQ1389" s="241"/>
      <c r="CR1389" s="241"/>
      <c r="CS1389" s="241"/>
      <c r="CT1389" s="241"/>
      <c r="CU1389" s="241"/>
      <c r="CV1389" s="241"/>
      <c r="CW1389" s="241"/>
      <c r="CX1389" s="241"/>
      <c r="CY1389" s="241"/>
      <c r="CZ1389" s="241"/>
      <c r="DA1389" s="241"/>
      <c r="DB1389" s="241"/>
      <c r="DC1389" s="241"/>
      <c r="DD1389" s="241"/>
      <c r="DE1389" s="241"/>
      <c r="DF1389" s="241"/>
      <c r="DG1389" s="241"/>
      <c r="DH1389" s="241"/>
      <c r="DI1389" s="241"/>
      <c r="DJ1389" s="241"/>
      <c r="DK1389" s="241"/>
      <c r="DL1389" s="241"/>
      <c r="DM1389" s="241"/>
      <c r="DN1389" s="241"/>
      <c r="DO1389" s="241"/>
      <c r="DP1389" s="241"/>
      <c r="DQ1389" s="241"/>
      <c r="DR1389" s="241"/>
      <c r="DS1389" s="241"/>
      <c r="DT1389" s="241"/>
      <c r="DU1389" s="241"/>
      <c r="DV1389" s="241"/>
      <c r="DW1389" s="241"/>
      <c r="DX1389" s="241"/>
      <c r="DY1389" s="241"/>
      <c r="DZ1389" s="241"/>
      <c r="EA1389" s="241"/>
      <c r="EB1389" s="241"/>
      <c r="EC1389" s="241"/>
      <c r="ED1389" s="241"/>
      <c r="EE1389" s="241"/>
      <c r="EF1389" s="241"/>
      <c r="EG1389" s="241"/>
      <c r="EH1389" s="241"/>
      <c r="EI1389" s="241"/>
      <c r="EJ1389" s="241"/>
      <c r="EK1389" s="241"/>
      <c r="EL1389" s="241"/>
      <c r="EM1389" s="241"/>
      <c r="EN1389" s="241"/>
      <c r="EO1389" s="241"/>
      <c r="EP1389" s="241"/>
      <c r="EQ1389" s="241"/>
      <c r="ER1389" s="241"/>
      <c r="ES1389" s="241"/>
      <c r="ET1389" s="241"/>
      <c r="EU1389" s="241"/>
      <c r="EV1389" s="241"/>
      <c r="EW1389" s="241"/>
      <c r="EX1389" s="241"/>
      <c r="EY1389" s="241"/>
      <c r="EZ1389" s="241"/>
      <c r="FA1389" s="241"/>
      <c r="FB1389" s="241"/>
      <c r="FC1389" s="241"/>
      <c r="FD1389" s="241"/>
      <c r="FE1389" s="241"/>
      <c r="FF1389" s="241"/>
      <c r="FG1389" s="241"/>
      <c r="FH1389" s="241"/>
      <c r="FI1389" s="241"/>
      <c r="FJ1389" s="241"/>
      <c r="FK1389" s="241"/>
      <c r="FL1389" s="241"/>
      <c r="FM1389" s="241"/>
      <c r="FN1389" s="241"/>
      <c r="FO1389" s="241"/>
      <c r="FP1389" s="241"/>
      <c r="FQ1389" s="241"/>
      <c r="FR1389" s="241"/>
      <c r="FS1389" s="241"/>
      <c r="FT1389" s="241"/>
      <c r="FU1389" s="241"/>
      <c r="FV1389" s="241"/>
      <c r="FW1389" s="241"/>
      <c r="FX1389" s="241"/>
      <c r="FY1389" s="241"/>
      <c r="FZ1389" s="241"/>
      <c r="GA1389" s="241"/>
      <c r="GB1389" s="241"/>
      <c r="GC1389" s="241"/>
      <c r="GD1389" s="241"/>
      <c r="GE1389" s="241"/>
      <c r="GF1389" s="241"/>
      <c r="GG1389" s="241"/>
      <c r="GH1389" s="241"/>
      <c r="GI1389" s="241"/>
      <c r="GJ1389" s="241"/>
      <c r="GK1389" s="241"/>
      <c r="GL1389" s="241"/>
      <c r="GM1389" s="241"/>
      <c r="GN1389" s="241"/>
      <c r="GO1389" s="241"/>
      <c r="GP1389" s="241"/>
      <c r="GQ1389" s="241"/>
      <c r="GR1389" s="241"/>
      <c r="GS1389" s="241"/>
      <c r="GT1389" s="241"/>
      <c r="GU1389" s="241"/>
      <c r="GV1389" s="241"/>
      <c r="GW1389" s="241"/>
      <c r="GX1389" s="241"/>
      <c r="GY1389" s="241"/>
      <c r="GZ1389" s="241"/>
      <c r="HA1389" s="241"/>
      <c r="HB1389" s="241"/>
      <c r="HC1389" s="241"/>
      <c r="HD1389" s="241"/>
      <c r="HE1389" s="241"/>
      <c r="HF1389" s="241"/>
      <c r="HG1389" s="241"/>
      <c r="HH1389" s="241"/>
      <c r="HI1389" s="241"/>
      <c r="HJ1389" s="241"/>
      <c r="HK1389" s="241"/>
      <c r="HL1389" s="241"/>
      <c r="HM1389" s="241"/>
      <c r="HN1389" s="241"/>
      <c r="HO1389" s="241"/>
    </row>
    <row r="1390" spans="1:223" s="250" customFormat="1" ht="27.6" customHeight="1" x14ac:dyDescent="0.35">
      <c r="A1390" s="241"/>
      <c r="B1390" s="242"/>
      <c r="C1390" s="242"/>
      <c r="D1390" s="242"/>
      <c r="E1390" s="243"/>
      <c r="F1390" s="244"/>
      <c r="G1390" s="245"/>
      <c r="H1390" s="245"/>
      <c r="I1390" s="245"/>
      <c r="J1390" s="242"/>
      <c r="K1390" s="242"/>
      <c r="L1390" s="246"/>
      <c r="M1390" s="246"/>
      <c r="N1390" s="247"/>
      <c r="O1390" s="247"/>
      <c r="P1390" s="248"/>
      <c r="Q1390" s="248"/>
      <c r="R1390" s="295"/>
      <c r="S1390" s="295"/>
      <c r="T1390" s="295"/>
      <c r="V1390" s="251"/>
      <c r="W1390" s="251"/>
      <c r="X1390" s="252"/>
      <c r="Y1390" s="253"/>
      <c r="Z1390" s="254"/>
      <c r="AA1390" s="254"/>
      <c r="AB1390" s="255"/>
      <c r="AC1390" s="255"/>
      <c r="AD1390" s="241"/>
      <c r="AE1390" s="241"/>
      <c r="AF1390" s="241"/>
      <c r="AG1390" s="241"/>
      <c r="AH1390" s="241"/>
      <c r="AI1390" s="241"/>
      <c r="AJ1390" s="241"/>
      <c r="AK1390" s="241"/>
      <c r="AL1390" s="241"/>
      <c r="AM1390" s="241"/>
      <c r="AN1390" s="241"/>
      <c r="AO1390" s="241"/>
      <c r="AP1390" s="241"/>
      <c r="AQ1390" s="241"/>
      <c r="AR1390" s="241"/>
      <c r="AS1390" s="241"/>
      <c r="AT1390" s="241"/>
      <c r="AU1390" s="241"/>
      <c r="AV1390" s="241"/>
      <c r="AW1390" s="241"/>
      <c r="AX1390" s="241"/>
      <c r="AY1390" s="241"/>
      <c r="AZ1390" s="241"/>
      <c r="BA1390" s="241"/>
      <c r="BB1390" s="241"/>
      <c r="BC1390" s="241"/>
      <c r="BD1390" s="241"/>
      <c r="BE1390" s="241"/>
      <c r="BF1390" s="241"/>
      <c r="BG1390" s="241"/>
      <c r="BH1390" s="241"/>
      <c r="BI1390" s="241"/>
      <c r="BJ1390" s="241"/>
      <c r="BK1390" s="241"/>
      <c r="BL1390" s="241"/>
      <c r="BM1390" s="241"/>
      <c r="BN1390" s="241"/>
      <c r="BO1390" s="241"/>
      <c r="BP1390" s="241"/>
      <c r="BQ1390" s="241"/>
      <c r="BR1390" s="241"/>
      <c r="BS1390" s="241"/>
      <c r="BT1390" s="241"/>
      <c r="BU1390" s="241"/>
      <c r="BV1390" s="241"/>
      <c r="BW1390" s="241"/>
      <c r="BX1390" s="241"/>
      <c r="BY1390" s="241"/>
      <c r="BZ1390" s="241"/>
      <c r="CA1390" s="241"/>
      <c r="CB1390" s="241"/>
      <c r="CC1390" s="241"/>
      <c r="CD1390" s="241"/>
      <c r="CE1390" s="241"/>
      <c r="CF1390" s="241"/>
      <c r="CG1390" s="241"/>
      <c r="CH1390" s="241"/>
      <c r="CI1390" s="241"/>
      <c r="CJ1390" s="241"/>
      <c r="CK1390" s="241"/>
      <c r="CL1390" s="241"/>
      <c r="CM1390" s="241"/>
      <c r="CN1390" s="241"/>
      <c r="CO1390" s="241"/>
      <c r="CP1390" s="241"/>
      <c r="CQ1390" s="241"/>
      <c r="CR1390" s="241"/>
      <c r="CS1390" s="241"/>
      <c r="CT1390" s="241"/>
      <c r="CU1390" s="241"/>
      <c r="CV1390" s="241"/>
      <c r="CW1390" s="241"/>
      <c r="CX1390" s="241"/>
      <c r="CY1390" s="241"/>
      <c r="CZ1390" s="241"/>
      <c r="DA1390" s="241"/>
      <c r="DB1390" s="241"/>
      <c r="DC1390" s="241"/>
      <c r="DD1390" s="241"/>
      <c r="DE1390" s="241"/>
      <c r="DF1390" s="241"/>
      <c r="DG1390" s="241"/>
      <c r="DH1390" s="241"/>
      <c r="DI1390" s="241"/>
      <c r="DJ1390" s="241"/>
      <c r="DK1390" s="241"/>
      <c r="DL1390" s="241"/>
      <c r="DM1390" s="241"/>
      <c r="DN1390" s="241"/>
      <c r="DO1390" s="241"/>
      <c r="DP1390" s="241"/>
      <c r="DQ1390" s="241"/>
      <c r="DR1390" s="241"/>
      <c r="DS1390" s="241"/>
      <c r="DT1390" s="241"/>
      <c r="DU1390" s="241"/>
      <c r="DV1390" s="241"/>
      <c r="DW1390" s="241"/>
      <c r="DX1390" s="241"/>
      <c r="DY1390" s="241"/>
      <c r="DZ1390" s="241"/>
      <c r="EA1390" s="241"/>
      <c r="EB1390" s="241"/>
      <c r="EC1390" s="241"/>
      <c r="ED1390" s="241"/>
      <c r="EE1390" s="241"/>
      <c r="EF1390" s="241"/>
      <c r="EG1390" s="241"/>
      <c r="EH1390" s="241"/>
      <c r="EI1390" s="241"/>
      <c r="EJ1390" s="241"/>
      <c r="EK1390" s="241"/>
      <c r="EL1390" s="241"/>
      <c r="EM1390" s="241"/>
      <c r="EN1390" s="241"/>
      <c r="EO1390" s="241"/>
      <c r="EP1390" s="241"/>
      <c r="EQ1390" s="241"/>
      <c r="ER1390" s="241"/>
      <c r="ES1390" s="241"/>
      <c r="ET1390" s="241"/>
      <c r="EU1390" s="241"/>
      <c r="EV1390" s="241"/>
      <c r="EW1390" s="241"/>
      <c r="EX1390" s="241"/>
      <c r="EY1390" s="241"/>
      <c r="EZ1390" s="241"/>
      <c r="FA1390" s="241"/>
      <c r="FB1390" s="241"/>
      <c r="FC1390" s="241"/>
      <c r="FD1390" s="241"/>
      <c r="FE1390" s="241"/>
      <c r="FF1390" s="241"/>
      <c r="FG1390" s="241"/>
      <c r="FH1390" s="241"/>
      <c r="FI1390" s="241"/>
      <c r="FJ1390" s="241"/>
      <c r="FK1390" s="241"/>
      <c r="FL1390" s="241"/>
      <c r="FM1390" s="241"/>
      <c r="FN1390" s="241"/>
      <c r="FO1390" s="241"/>
      <c r="FP1390" s="241"/>
      <c r="FQ1390" s="241"/>
      <c r="FR1390" s="241"/>
      <c r="FS1390" s="241"/>
      <c r="FT1390" s="241"/>
      <c r="FU1390" s="241"/>
      <c r="FV1390" s="241"/>
      <c r="FW1390" s="241"/>
      <c r="FX1390" s="241"/>
      <c r="FY1390" s="241"/>
      <c r="FZ1390" s="241"/>
      <c r="GA1390" s="241"/>
      <c r="GB1390" s="241"/>
      <c r="GC1390" s="241"/>
      <c r="GD1390" s="241"/>
      <c r="GE1390" s="241"/>
      <c r="GF1390" s="241"/>
      <c r="GG1390" s="241"/>
      <c r="GH1390" s="241"/>
      <c r="GI1390" s="241"/>
      <c r="GJ1390" s="241"/>
      <c r="GK1390" s="241"/>
      <c r="GL1390" s="241"/>
      <c r="GM1390" s="241"/>
      <c r="GN1390" s="241"/>
      <c r="GO1390" s="241"/>
      <c r="GP1390" s="241"/>
      <c r="GQ1390" s="241"/>
      <c r="GR1390" s="241"/>
      <c r="GS1390" s="241"/>
      <c r="GT1390" s="241"/>
      <c r="GU1390" s="241"/>
      <c r="GV1390" s="241"/>
      <c r="GW1390" s="241"/>
      <c r="GX1390" s="241"/>
      <c r="GY1390" s="241"/>
      <c r="GZ1390" s="241"/>
      <c r="HA1390" s="241"/>
      <c r="HB1390" s="241"/>
      <c r="HC1390" s="241"/>
      <c r="HD1390" s="241"/>
      <c r="HE1390" s="241"/>
      <c r="HF1390" s="241"/>
      <c r="HG1390" s="241"/>
      <c r="HH1390" s="241"/>
      <c r="HI1390" s="241"/>
      <c r="HJ1390" s="241"/>
      <c r="HK1390" s="241"/>
      <c r="HL1390" s="241"/>
      <c r="HM1390" s="241"/>
      <c r="HN1390" s="241"/>
      <c r="HO1390" s="241"/>
    </row>
    <row r="1391" spans="1:223" s="250" customFormat="1" ht="27.6" customHeight="1" x14ac:dyDescent="0.35">
      <c r="A1391" s="241"/>
      <c r="B1391" s="242"/>
      <c r="C1391" s="242"/>
      <c r="D1391" s="242"/>
      <c r="E1391" s="243"/>
      <c r="F1391" s="244"/>
      <c r="G1391" s="245"/>
      <c r="H1391" s="245"/>
      <c r="I1391" s="245"/>
      <c r="J1391" s="242"/>
      <c r="K1391" s="242"/>
      <c r="L1391" s="246"/>
      <c r="M1391" s="246"/>
      <c r="N1391" s="247"/>
      <c r="O1391" s="247"/>
      <c r="P1391" s="248"/>
      <c r="Q1391" s="248"/>
      <c r="R1391" s="295"/>
      <c r="S1391" s="295"/>
      <c r="T1391" s="295"/>
      <c r="V1391" s="251"/>
      <c r="W1391" s="251"/>
      <c r="X1391" s="252"/>
      <c r="Y1391" s="253"/>
      <c r="Z1391" s="254"/>
      <c r="AA1391" s="254"/>
      <c r="AB1391" s="255"/>
      <c r="AC1391" s="255"/>
      <c r="AD1391" s="241"/>
      <c r="AE1391" s="241"/>
      <c r="AF1391" s="241"/>
      <c r="AG1391" s="241"/>
      <c r="AH1391" s="241"/>
      <c r="AI1391" s="241"/>
      <c r="AJ1391" s="241"/>
      <c r="AK1391" s="241"/>
      <c r="AL1391" s="241"/>
      <c r="AM1391" s="241"/>
      <c r="AN1391" s="241"/>
      <c r="AO1391" s="241"/>
      <c r="AP1391" s="241"/>
      <c r="AQ1391" s="241"/>
      <c r="AR1391" s="241"/>
      <c r="AS1391" s="241"/>
      <c r="AT1391" s="241"/>
      <c r="AU1391" s="241"/>
      <c r="AV1391" s="241"/>
      <c r="AW1391" s="241"/>
      <c r="AX1391" s="241"/>
      <c r="AY1391" s="241"/>
      <c r="AZ1391" s="241"/>
      <c r="BA1391" s="241"/>
      <c r="BB1391" s="241"/>
      <c r="BC1391" s="241"/>
      <c r="BD1391" s="241"/>
      <c r="BE1391" s="241"/>
      <c r="BF1391" s="241"/>
      <c r="BG1391" s="241"/>
      <c r="BH1391" s="241"/>
      <c r="BI1391" s="241"/>
      <c r="BJ1391" s="241"/>
      <c r="BK1391" s="241"/>
      <c r="BL1391" s="241"/>
      <c r="BM1391" s="241"/>
      <c r="BN1391" s="241"/>
      <c r="BO1391" s="241"/>
      <c r="BP1391" s="241"/>
      <c r="BQ1391" s="241"/>
      <c r="BR1391" s="241"/>
      <c r="BS1391" s="241"/>
      <c r="BT1391" s="241"/>
      <c r="BU1391" s="241"/>
      <c r="BV1391" s="241"/>
      <c r="BW1391" s="241"/>
      <c r="BX1391" s="241"/>
      <c r="BY1391" s="241"/>
      <c r="BZ1391" s="241"/>
      <c r="CA1391" s="241"/>
      <c r="CB1391" s="241"/>
      <c r="CC1391" s="241"/>
      <c r="CD1391" s="241"/>
      <c r="CE1391" s="241"/>
      <c r="CF1391" s="241"/>
      <c r="CG1391" s="241"/>
      <c r="CH1391" s="241"/>
      <c r="CI1391" s="241"/>
      <c r="CJ1391" s="241"/>
      <c r="CK1391" s="241"/>
      <c r="CL1391" s="241"/>
      <c r="CM1391" s="241"/>
      <c r="CN1391" s="241"/>
      <c r="CO1391" s="241"/>
      <c r="CP1391" s="241"/>
      <c r="CQ1391" s="241"/>
      <c r="CR1391" s="241"/>
      <c r="CS1391" s="241"/>
      <c r="CT1391" s="241"/>
      <c r="CU1391" s="241"/>
      <c r="CV1391" s="241"/>
      <c r="CW1391" s="241"/>
      <c r="CX1391" s="241"/>
      <c r="CY1391" s="241"/>
      <c r="CZ1391" s="241"/>
      <c r="DA1391" s="241"/>
      <c r="DB1391" s="241"/>
      <c r="DC1391" s="241"/>
      <c r="DD1391" s="241"/>
      <c r="DE1391" s="241"/>
      <c r="DF1391" s="241"/>
      <c r="DG1391" s="241"/>
      <c r="DH1391" s="241"/>
      <c r="DI1391" s="241"/>
      <c r="DJ1391" s="241"/>
      <c r="DK1391" s="241"/>
      <c r="DL1391" s="241"/>
      <c r="DM1391" s="241"/>
      <c r="DN1391" s="241"/>
      <c r="DO1391" s="241"/>
      <c r="DP1391" s="241"/>
      <c r="DQ1391" s="241"/>
      <c r="DR1391" s="241"/>
      <c r="DS1391" s="241"/>
      <c r="DT1391" s="241"/>
      <c r="DU1391" s="241"/>
      <c r="DV1391" s="241"/>
      <c r="DW1391" s="241"/>
      <c r="DX1391" s="241"/>
      <c r="DY1391" s="241"/>
      <c r="DZ1391" s="241"/>
      <c r="EA1391" s="241"/>
      <c r="EB1391" s="241"/>
      <c r="EC1391" s="241"/>
      <c r="ED1391" s="241"/>
      <c r="EE1391" s="241"/>
      <c r="EF1391" s="241"/>
      <c r="EG1391" s="241"/>
      <c r="EH1391" s="241"/>
      <c r="EI1391" s="241"/>
      <c r="EJ1391" s="241"/>
      <c r="EK1391" s="241"/>
      <c r="EL1391" s="241"/>
      <c r="EM1391" s="241"/>
      <c r="EN1391" s="241"/>
      <c r="EO1391" s="241"/>
      <c r="EP1391" s="241"/>
      <c r="EQ1391" s="241"/>
      <c r="ER1391" s="241"/>
      <c r="ES1391" s="241"/>
      <c r="ET1391" s="241"/>
      <c r="EU1391" s="241"/>
      <c r="EV1391" s="241"/>
      <c r="EW1391" s="241"/>
      <c r="EX1391" s="241"/>
      <c r="EY1391" s="241"/>
      <c r="EZ1391" s="241"/>
      <c r="FA1391" s="241"/>
      <c r="FB1391" s="241"/>
      <c r="FC1391" s="241"/>
      <c r="FD1391" s="241"/>
      <c r="FE1391" s="241"/>
      <c r="FF1391" s="241"/>
      <c r="FG1391" s="241"/>
      <c r="FH1391" s="241"/>
      <c r="FI1391" s="241"/>
      <c r="FJ1391" s="241"/>
      <c r="FK1391" s="241"/>
      <c r="FL1391" s="241"/>
      <c r="FM1391" s="241"/>
      <c r="FN1391" s="241"/>
      <c r="FO1391" s="241"/>
      <c r="FP1391" s="241"/>
      <c r="FQ1391" s="241"/>
      <c r="FR1391" s="241"/>
      <c r="FS1391" s="241"/>
      <c r="FT1391" s="241"/>
      <c r="FU1391" s="241"/>
      <c r="FV1391" s="241"/>
      <c r="FW1391" s="241"/>
      <c r="FX1391" s="241"/>
      <c r="FY1391" s="241"/>
      <c r="FZ1391" s="241"/>
      <c r="GA1391" s="241"/>
      <c r="GB1391" s="241"/>
      <c r="GC1391" s="241"/>
      <c r="GD1391" s="241"/>
      <c r="GE1391" s="241"/>
      <c r="GF1391" s="241"/>
      <c r="GG1391" s="241"/>
      <c r="GH1391" s="241"/>
      <c r="GI1391" s="241"/>
      <c r="GJ1391" s="241"/>
      <c r="GK1391" s="241"/>
      <c r="GL1391" s="241"/>
      <c r="GM1391" s="241"/>
      <c r="GN1391" s="241"/>
      <c r="GO1391" s="241"/>
      <c r="GP1391" s="241"/>
      <c r="GQ1391" s="241"/>
      <c r="GR1391" s="241"/>
      <c r="GS1391" s="241"/>
      <c r="GT1391" s="241"/>
      <c r="GU1391" s="241"/>
      <c r="GV1391" s="241"/>
      <c r="GW1391" s="241"/>
      <c r="GX1391" s="241"/>
      <c r="GY1391" s="241"/>
      <c r="GZ1391" s="241"/>
      <c r="HA1391" s="241"/>
      <c r="HB1391" s="241"/>
      <c r="HC1391" s="241"/>
      <c r="HD1391" s="241"/>
      <c r="HE1391" s="241"/>
      <c r="HF1391" s="241"/>
      <c r="HG1391" s="241"/>
      <c r="HH1391" s="241"/>
      <c r="HI1391" s="241"/>
      <c r="HJ1391" s="241"/>
      <c r="HK1391" s="241"/>
      <c r="HL1391" s="241"/>
      <c r="HM1391" s="241"/>
      <c r="HN1391" s="241"/>
      <c r="HO1391" s="241"/>
    </row>
    <row r="1392" spans="1:223" s="250" customFormat="1" ht="27.6" customHeight="1" x14ac:dyDescent="0.35">
      <c r="A1392" s="241"/>
      <c r="B1392" s="242"/>
      <c r="C1392" s="242"/>
      <c r="D1392" s="242"/>
      <c r="E1392" s="243"/>
      <c r="F1392" s="244"/>
      <c r="G1392" s="245"/>
      <c r="H1392" s="245"/>
      <c r="I1392" s="245"/>
      <c r="J1392" s="242"/>
      <c r="K1392" s="242"/>
      <c r="L1392" s="246"/>
      <c r="M1392" s="246"/>
      <c r="N1392" s="247"/>
      <c r="O1392" s="247"/>
      <c r="P1392" s="248"/>
      <c r="Q1392" s="248"/>
      <c r="R1392" s="295"/>
      <c r="S1392" s="295"/>
      <c r="T1392" s="295"/>
      <c r="V1392" s="251"/>
      <c r="W1392" s="251"/>
      <c r="X1392" s="252"/>
      <c r="Y1392" s="253"/>
      <c r="Z1392" s="254"/>
      <c r="AA1392" s="254"/>
      <c r="AB1392" s="255"/>
      <c r="AC1392" s="255"/>
      <c r="AD1392" s="241"/>
      <c r="AE1392" s="241"/>
      <c r="AF1392" s="241"/>
      <c r="AG1392" s="241"/>
      <c r="AH1392" s="241"/>
      <c r="AI1392" s="241"/>
      <c r="AJ1392" s="241"/>
      <c r="AK1392" s="241"/>
      <c r="AL1392" s="241"/>
      <c r="AM1392" s="241"/>
      <c r="AN1392" s="241"/>
      <c r="AO1392" s="241"/>
      <c r="AP1392" s="241"/>
      <c r="AQ1392" s="241"/>
      <c r="AR1392" s="241"/>
      <c r="AS1392" s="241"/>
      <c r="AT1392" s="241"/>
      <c r="AU1392" s="241"/>
      <c r="AV1392" s="241"/>
      <c r="AW1392" s="241"/>
      <c r="AX1392" s="241"/>
      <c r="AY1392" s="241"/>
      <c r="AZ1392" s="241"/>
      <c r="BA1392" s="241"/>
      <c r="BB1392" s="241"/>
      <c r="BC1392" s="241"/>
      <c r="BD1392" s="241"/>
      <c r="BE1392" s="241"/>
      <c r="BF1392" s="241"/>
      <c r="BG1392" s="241"/>
      <c r="BH1392" s="241"/>
      <c r="BI1392" s="241"/>
      <c r="BJ1392" s="241"/>
      <c r="BK1392" s="241"/>
      <c r="BL1392" s="241"/>
      <c r="BM1392" s="241"/>
      <c r="BN1392" s="241"/>
      <c r="BO1392" s="241"/>
      <c r="BP1392" s="241"/>
      <c r="BQ1392" s="241"/>
      <c r="BR1392" s="241"/>
      <c r="BS1392" s="241"/>
      <c r="BT1392" s="241"/>
      <c r="BU1392" s="241"/>
      <c r="BV1392" s="241"/>
      <c r="BW1392" s="241"/>
      <c r="BX1392" s="241"/>
      <c r="BY1392" s="241"/>
      <c r="BZ1392" s="241"/>
      <c r="CA1392" s="241"/>
      <c r="CB1392" s="241"/>
      <c r="CC1392" s="241"/>
      <c r="CD1392" s="241"/>
      <c r="CE1392" s="241"/>
      <c r="CF1392" s="241"/>
      <c r="CG1392" s="241"/>
      <c r="CH1392" s="241"/>
      <c r="CI1392" s="241"/>
      <c r="CJ1392" s="241"/>
      <c r="CK1392" s="241"/>
      <c r="CL1392" s="241"/>
      <c r="CM1392" s="241"/>
      <c r="CN1392" s="241"/>
      <c r="CO1392" s="241"/>
      <c r="CP1392" s="241"/>
      <c r="CQ1392" s="241"/>
      <c r="CR1392" s="241"/>
      <c r="CS1392" s="241"/>
      <c r="CT1392" s="241"/>
      <c r="CU1392" s="241"/>
      <c r="CV1392" s="241"/>
      <c r="CW1392" s="241"/>
      <c r="CX1392" s="241"/>
      <c r="CY1392" s="241"/>
      <c r="CZ1392" s="241"/>
      <c r="DA1392" s="241"/>
      <c r="DB1392" s="241"/>
      <c r="DC1392" s="241"/>
      <c r="DD1392" s="241"/>
      <c r="DE1392" s="241"/>
      <c r="DF1392" s="241"/>
      <c r="DG1392" s="241"/>
      <c r="DH1392" s="241"/>
      <c r="DI1392" s="241"/>
      <c r="DJ1392" s="241"/>
      <c r="DK1392" s="241"/>
      <c r="DL1392" s="241"/>
      <c r="DM1392" s="241"/>
      <c r="DN1392" s="241"/>
      <c r="DO1392" s="241"/>
      <c r="DP1392" s="241"/>
      <c r="DQ1392" s="241"/>
      <c r="DR1392" s="241"/>
      <c r="DS1392" s="241"/>
      <c r="DT1392" s="241"/>
      <c r="DU1392" s="241"/>
      <c r="DV1392" s="241"/>
      <c r="DW1392" s="241"/>
      <c r="DX1392" s="241"/>
      <c r="DY1392" s="241"/>
      <c r="DZ1392" s="241"/>
      <c r="EA1392" s="241"/>
      <c r="EB1392" s="241"/>
      <c r="EC1392" s="241"/>
      <c r="ED1392" s="241"/>
      <c r="EE1392" s="241"/>
      <c r="EF1392" s="241"/>
      <c r="EG1392" s="241"/>
      <c r="EH1392" s="241"/>
      <c r="EI1392" s="241"/>
      <c r="EJ1392" s="241"/>
      <c r="EK1392" s="241"/>
      <c r="EL1392" s="241"/>
      <c r="EM1392" s="241"/>
      <c r="EN1392" s="241"/>
      <c r="EO1392" s="241"/>
      <c r="EP1392" s="241"/>
      <c r="EQ1392" s="241"/>
      <c r="ER1392" s="241"/>
      <c r="ES1392" s="241"/>
      <c r="ET1392" s="241"/>
      <c r="EU1392" s="241"/>
      <c r="EV1392" s="241"/>
      <c r="EW1392" s="241"/>
      <c r="EX1392" s="241"/>
      <c r="EY1392" s="241"/>
      <c r="EZ1392" s="241"/>
      <c r="FA1392" s="241"/>
      <c r="FB1392" s="241"/>
      <c r="FC1392" s="241"/>
      <c r="FD1392" s="241"/>
      <c r="FE1392" s="241"/>
      <c r="FF1392" s="241"/>
      <c r="FG1392" s="241"/>
      <c r="FH1392" s="241"/>
      <c r="FI1392" s="241"/>
      <c r="FJ1392" s="241"/>
      <c r="FK1392" s="241"/>
      <c r="FL1392" s="241"/>
      <c r="FM1392" s="241"/>
      <c r="FN1392" s="241"/>
      <c r="FO1392" s="241"/>
      <c r="FP1392" s="241"/>
      <c r="FQ1392" s="241"/>
      <c r="FR1392" s="241"/>
      <c r="FS1392" s="241"/>
      <c r="FT1392" s="241"/>
      <c r="FU1392" s="241"/>
      <c r="FV1392" s="241"/>
      <c r="FW1392" s="241"/>
      <c r="FX1392" s="241"/>
      <c r="FY1392" s="241"/>
      <c r="FZ1392" s="241"/>
      <c r="GA1392" s="241"/>
      <c r="GB1392" s="241"/>
      <c r="GC1392" s="241"/>
      <c r="GD1392" s="241"/>
      <c r="GE1392" s="241"/>
      <c r="GF1392" s="241"/>
      <c r="GG1392" s="241"/>
      <c r="GH1392" s="241"/>
      <c r="GI1392" s="241"/>
      <c r="GJ1392" s="241"/>
      <c r="GK1392" s="241"/>
      <c r="GL1392" s="241"/>
      <c r="GM1392" s="241"/>
      <c r="GN1392" s="241"/>
      <c r="GO1392" s="241"/>
      <c r="GP1392" s="241"/>
      <c r="GQ1392" s="241"/>
      <c r="GR1392" s="241"/>
      <c r="GS1392" s="241"/>
      <c r="GT1392" s="241"/>
      <c r="GU1392" s="241"/>
      <c r="GV1392" s="241"/>
      <c r="GW1392" s="241"/>
      <c r="GX1392" s="241"/>
      <c r="GY1392" s="241"/>
      <c r="GZ1392" s="241"/>
      <c r="HA1392" s="241"/>
      <c r="HB1392" s="241"/>
      <c r="HC1392" s="241"/>
      <c r="HD1392" s="241"/>
      <c r="HE1392" s="241"/>
      <c r="HF1392" s="241"/>
      <c r="HG1392" s="241"/>
      <c r="HH1392" s="241"/>
      <c r="HI1392" s="241"/>
      <c r="HJ1392" s="241"/>
      <c r="HK1392" s="241"/>
      <c r="HL1392" s="241"/>
      <c r="HM1392" s="241"/>
      <c r="HN1392" s="241"/>
      <c r="HO1392" s="241"/>
    </row>
    <row r="1393" spans="1:223" s="250" customFormat="1" ht="27.6" customHeight="1" x14ac:dyDescent="0.35">
      <c r="A1393" s="241"/>
      <c r="B1393" s="242"/>
      <c r="C1393" s="242"/>
      <c r="D1393" s="242"/>
      <c r="E1393" s="243"/>
      <c r="F1393" s="244"/>
      <c r="G1393" s="245"/>
      <c r="H1393" s="245"/>
      <c r="I1393" s="245"/>
      <c r="J1393" s="242"/>
      <c r="K1393" s="242"/>
      <c r="L1393" s="246"/>
      <c r="M1393" s="246"/>
      <c r="N1393" s="247"/>
      <c r="O1393" s="247"/>
      <c r="P1393" s="248"/>
      <c r="Q1393" s="248"/>
      <c r="R1393" s="295"/>
      <c r="S1393" s="295"/>
      <c r="T1393" s="295"/>
      <c r="V1393" s="251"/>
      <c r="W1393" s="251"/>
      <c r="X1393" s="252"/>
      <c r="Y1393" s="253"/>
      <c r="Z1393" s="254"/>
      <c r="AA1393" s="254"/>
      <c r="AB1393" s="255"/>
      <c r="AC1393" s="255"/>
      <c r="AD1393" s="241"/>
      <c r="AE1393" s="241"/>
      <c r="AF1393" s="241"/>
      <c r="AG1393" s="241"/>
      <c r="AH1393" s="241"/>
      <c r="AI1393" s="241"/>
      <c r="AJ1393" s="241"/>
      <c r="AK1393" s="241"/>
      <c r="AL1393" s="241"/>
      <c r="AM1393" s="241"/>
      <c r="AN1393" s="241"/>
      <c r="AO1393" s="241"/>
      <c r="AP1393" s="241"/>
      <c r="AQ1393" s="241"/>
      <c r="AR1393" s="241"/>
      <c r="AS1393" s="241"/>
      <c r="AT1393" s="241"/>
      <c r="AU1393" s="241"/>
      <c r="AV1393" s="241"/>
      <c r="AW1393" s="241"/>
      <c r="AX1393" s="241"/>
      <c r="AY1393" s="241"/>
      <c r="AZ1393" s="241"/>
      <c r="BA1393" s="241"/>
      <c r="BB1393" s="241"/>
      <c r="BC1393" s="241"/>
      <c r="BD1393" s="241"/>
      <c r="BE1393" s="241"/>
      <c r="BF1393" s="241"/>
      <c r="BG1393" s="241"/>
      <c r="BH1393" s="241"/>
      <c r="BI1393" s="241"/>
      <c r="BJ1393" s="241"/>
      <c r="BK1393" s="241"/>
      <c r="BL1393" s="241"/>
      <c r="BM1393" s="241"/>
      <c r="BN1393" s="241"/>
      <c r="BO1393" s="241"/>
      <c r="BP1393" s="241"/>
      <c r="BQ1393" s="241"/>
      <c r="BR1393" s="241"/>
      <c r="BS1393" s="241"/>
      <c r="BT1393" s="241"/>
      <c r="BU1393" s="241"/>
      <c r="BV1393" s="241"/>
      <c r="BW1393" s="241"/>
      <c r="BX1393" s="241"/>
      <c r="BY1393" s="241"/>
      <c r="BZ1393" s="241"/>
      <c r="CA1393" s="241"/>
      <c r="CB1393" s="241"/>
      <c r="CC1393" s="241"/>
      <c r="CD1393" s="241"/>
      <c r="CE1393" s="241"/>
      <c r="CF1393" s="241"/>
      <c r="CG1393" s="241"/>
      <c r="CH1393" s="241"/>
      <c r="CI1393" s="241"/>
      <c r="CJ1393" s="241"/>
      <c r="CK1393" s="241"/>
      <c r="CL1393" s="241"/>
      <c r="CM1393" s="241"/>
      <c r="CN1393" s="241"/>
      <c r="CO1393" s="241"/>
      <c r="CP1393" s="241"/>
      <c r="CQ1393" s="241"/>
      <c r="CR1393" s="241"/>
      <c r="CS1393" s="241"/>
      <c r="CT1393" s="241"/>
      <c r="CU1393" s="241"/>
      <c r="CV1393" s="241"/>
      <c r="CW1393" s="241"/>
      <c r="CX1393" s="241"/>
      <c r="CY1393" s="241"/>
      <c r="CZ1393" s="241"/>
      <c r="DA1393" s="241"/>
      <c r="DB1393" s="241"/>
      <c r="DC1393" s="241"/>
      <c r="DD1393" s="241"/>
      <c r="DE1393" s="241"/>
      <c r="DF1393" s="241"/>
      <c r="DG1393" s="241"/>
      <c r="DH1393" s="241"/>
      <c r="DI1393" s="241"/>
      <c r="DJ1393" s="241"/>
      <c r="DK1393" s="241"/>
      <c r="DL1393" s="241"/>
      <c r="DM1393" s="241"/>
      <c r="DN1393" s="241"/>
      <c r="DO1393" s="241"/>
      <c r="DP1393" s="241"/>
      <c r="DQ1393" s="241"/>
      <c r="DR1393" s="241"/>
      <c r="DS1393" s="241"/>
      <c r="DT1393" s="241"/>
      <c r="DU1393" s="241"/>
      <c r="DV1393" s="241"/>
      <c r="DW1393" s="241"/>
      <c r="DX1393" s="241"/>
      <c r="DY1393" s="241"/>
      <c r="DZ1393" s="241"/>
      <c r="EA1393" s="241"/>
      <c r="EB1393" s="241"/>
      <c r="EC1393" s="241"/>
      <c r="ED1393" s="241"/>
      <c r="EE1393" s="241"/>
      <c r="EF1393" s="241"/>
      <c r="EG1393" s="241"/>
      <c r="EH1393" s="241"/>
      <c r="EI1393" s="241"/>
      <c r="EJ1393" s="241"/>
      <c r="EK1393" s="241"/>
      <c r="EL1393" s="241"/>
      <c r="EM1393" s="241"/>
      <c r="EN1393" s="241"/>
      <c r="EO1393" s="241"/>
      <c r="EP1393" s="241"/>
      <c r="EQ1393" s="241"/>
      <c r="ER1393" s="241"/>
      <c r="ES1393" s="241"/>
      <c r="ET1393" s="241"/>
      <c r="EU1393" s="241"/>
      <c r="EV1393" s="241"/>
      <c r="EW1393" s="241"/>
      <c r="EX1393" s="241"/>
      <c r="EY1393" s="241"/>
      <c r="EZ1393" s="241"/>
      <c r="FA1393" s="241"/>
      <c r="FB1393" s="241"/>
      <c r="FC1393" s="241"/>
      <c r="FD1393" s="241"/>
      <c r="FE1393" s="241"/>
      <c r="FF1393" s="241"/>
      <c r="FG1393" s="241"/>
      <c r="FH1393" s="241"/>
      <c r="FI1393" s="241"/>
      <c r="FJ1393" s="241"/>
      <c r="FK1393" s="241"/>
      <c r="FL1393" s="241"/>
      <c r="FM1393" s="241"/>
      <c r="FN1393" s="241"/>
      <c r="FO1393" s="241"/>
      <c r="FP1393" s="241"/>
      <c r="FQ1393" s="241"/>
      <c r="FR1393" s="241"/>
      <c r="FS1393" s="241"/>
      <c r="FT1393" s="241"/>
      <c r="FU1393" s="241"/>
      <c r="FV1393" s="241"/>
      <c r="FW1393" s="241"/>
      <c r="FX1393" s="241"/>
      <c r="FY1393" s="241"/>
      <c r="FZ1393" s="241"/>
      <c r="GA1393" s="241"/>
      <c r="GB1393" s="241"/>
      <c r="GC1393" s="241"/>
      <c r="GD1393" s="241"/>
      <c r="GE1393" s="241"/>
      <c r="GF1393" s="241"/>
      <c r="GG1393" s="241"/>
      <c r="GH1393" s="241"/>
      <c r="GI1393" s="241"/>
      <c r="GJ1393" s="241"/>
      <c r="GK1393" s="241"/>
      <c r="GL1393" s="241"/>
      <c r="GM1393" s="241"/>
      <c r="GN1393" s="241"/>
      <c r="GO1393" s="241"/>
      <c r="GP1393" s="241"/>
      <c r="GQ1393" s="241"/>
      <c r="GR1393" s="241"/>
      <c r="GS1393" s="241"/>
      <c r="GT1393" s="241"/>
      <c r="GU1393" s="241"/>
      <c r="GV1393" s="241"/>
      <c r="GW1393" s="241"/>
      <c r="GX1393" s="241"/>
      <c r="GY1393" s="241"/>
      <c r="GZ1393" s="241"/>
      <c r="HA1393" s="241"/>
      <c r="HB1393" s="241"/>
      <c r="HC1393" s="241"/>
      <c r="HD1393" s="241"/>
      <c r="HE1393" s="241"/>
      <c r="HF1393" s="241"/>
      <c r="HG1393" s="241"/>
      <c r="HH1393" s="241"/>
      <c r="HI1393" s="241"/>
      <c r="HJ1393" s="241"/>
      <c r="HK1393" s="241"/>
      <c r="HL1393" s="241"/>
      <c r="HM1393" s="241"/>
      <c r="HN1393" s="241"/>
      <c r="HO1393" s="241"/>
    </row>
    <row r="1394" spans="1:223" s="250" customFormat="1" ht="27.6" customHeight="1" x14ac:dyDescent="0.35">
      <c r="A1394" s="241"/>
      <c r="B1394" s="242"/>
      <c r="C1394" s="242"/>
      <c r="D1394" s="242"/>
      <c r="E1394" s="243"/>
      <c r="F1394" s="244"/>
      <c r="G1394" s="245"/>
      <c r="H1394" s="245"/>
      <c r="I1394" s="245"/>
      <c r="J1394" s="242"/>
      <c r="K1394" s="242"/>
      <c r="L1394" s="246"/>
      <c r="M1394" s="246"/>
      <c r="N1394" s="247"/>
      <c r="O1394" s="247"/>
      <c r="P1394" s="248"/>
      <c r="Q1394" s="248"/>
      <c r="R1394" s="295"/>
      <c r="S1394" s="295"/>
      <c r="T1394" s="295"/>
      <c r="V1394" s="251"/>
      <c r="W1394" s="251"/>
      <c r="X1394" s="252"/>
      <c r="Y1394" s="253"/>
      <c r="Z1394" s="254"/>
      <c r="AA1394" s="254"/>
      <c r="AB1394" s="255"/>
      <c r="AC1394" s="255"/>
      <c r="AD1394" s="241"/>
      <c r="AE1394" s="241"/>
      <c r="AF1394" s="241"/>
      <c r="AG1394" s="241"/>
      <c r="AH1394" s="241"/>
      <c r="AI1394" s="241"/>
      <c r="AJ1394" s="241"/>
      <c r="AK1394" s="241"/>
      <c r="AL1394" s="241"/>
      <c r="AM1394" s="241"/>
      <c r="AN1394" s="241"/>
      <c r="AO1394" s="241"/>
      <c r="AP1394" s="241"/>
      <c r="AQ1394" s="241"/>
      <c r="AR1394" s="241"/>
      <c r="AS1394" s="241"/>
      <c r="AT1394" s="241"/>
      <c r="AU1394" s="241"/>
      <c r="AV1394" s="241"/>
      <c r="AW1394" s="241"/>
      <c r="AX1394" s="241"/>
      <c r="AY1394" s="241"/>
      <c r="AZ1394" s="241"/>
      <c r="BA1394" s="241"/>
      <c r="BB1394" s="241"/>
      <c r="BC1394" s="241"/>
      <c r="BD1394" s="241"/>
      <c r="BE1394" s="241"/>
      <c r="BF1394" s="241"/>
      <c r="BG1394" s="241"/>
      <c r="BH1394" s="241"/>
      <c r="BI1394" s="241"/>
      <c r="BJ1394" s="241"/>
      <c r="BK1394" s="241"/>
      <c r="BL1394" s="241"/>
      <c r="BM1394" s="241"/>
      <c r="BN1394" s="241"/>
      <c r="BO1394" s="241"/>
      <c r="BP1394" s="241"/>
      <c r="BQ1394" s="241"/>
      <c r="BR1394" s="241"/>
      <c r="BS1394" s="241"/>
      <c r="BT1394" s="241"/>
      <c r="BU1394" s="241"/>
      <c r="BV1394" s="241"/>
      <c r="BW1394" s="241"/>
      <c r="BX1394" s="241"/>
      <c r="BY1394" s="241"/>
      <c r="BZ1394" s="241"/>
      <c r="CA1394" s="241"/>
      <c r="CB1394" s="241"/>
      <c r="CC1394" s="241"/>
      <c r="CD1394" s="241"/>
      <c r="CE1394" s="241"/>
      <c r="CF1394" s="241"/>
      <c r="CG1394" s="241"/>
      <c r="CH1394" s="241"/>
      <c r="CI1394" s="241"/>
      <c r="CJ1394" s="241"/>
      <c r="CK1394" s="241"/>
      <c r="CL1394" s="241"/>
      <c r="CM1394" s="241"/>
      <c r="CN1394" s="241"/>
      <c r="CO1394" s="241"/>
      <c r="CP1394" s="241"/>
      <c r="CQ1394" s="241"/>
      <c r="CR1394" s="241"/>
      <c r="CS1394" s="241"/>
      <c r="CT1394" s="241"/>
      <c r="CU1394" s="241"/>
      <c r="CV1394" s="241"/>
      <c r="CW1394" s="241"/>
      <c r="CX1394" s="241"/>
      <c r="CY1394" s="241"/>
      <c r="CZ1394" s="241"/>
      <c r="DA1394" s="241"/>
      <c r="DB1394" s="241"/>
      <c r="DC1394" s="241"/>
      <c r="DD1394" s="241"/>
      <c r="DE1394" s="241"/>
      <c r="DF1394" s="241"/>
      <c r="DG1394" s="241"/>
      <c r="DH1394" s="241"/>
      <c r="DI1394" s="241"/>
      <c r="DJ1394" s="241"/>
      <c r="DK1394" s="241"/>
      <c r="DL1394" s="241"/>
      <c r="DM1394" s="241"/>
      <c r="DN1394" s="241"/>
      <c r="DO1394" s="241"/>
      <c r="DP1394" s="241"/>
      <c r="DQ1394" s="241"/>
      <c r="DR1394" s="241"/>
      <c r="DS1394" s="241"/>
      <c r="DT1394" s="241"/>
      <c r="DU1394" s="241"/>
      <c r="DV1394" s="241"/>
      <c r="DW1394" s="241"/>
      <c r="DX1394" s="241"/>
      <c r="DY1394" s="241"/>
      <c r="DZ1394" s="241"/>
      <c r="EA1394" s="241"/>
      <c r="EB1394" s="241"/>
      <c r="EC1394" s="241"/>
      <c r="ED1394" s="241"/>
      <c r="EE1394" s="241"/>
      <c r="EF1394" s="241"/>
      <c r="EG1394" s="241"/>
      <c r="EH1394" s="241"/>
      <c r="EI1394" s="241"/>
      <c r="EJ1394" s="241"/>
      <c r="EK1394" s="241"/>
      <c r="EL1394" s="241"/>
      <c r="EM1394" s="241"/>
      <c r="EN1394" s="241"/>
      <c r="EO1394" s="241"/>
      <c r="EP1394" s="241"/>
      <c r="EQ1394" s="241"/>
      <c r="ER1394" s="241"/>
      <c r="ES1394" s="241"/>
      <c r="ET1394" s="241"/>
      <c r="EU1394" s="241"/>
      <c r="EV1394" s="241"/>
      <c r="EW1394" s="241"/>
      <c r="EX1394" s="241"/>
      <c r="EY1394" s="241"/>
      <c r="EZ1394" s="241"/>
      <c r="FA1394" s="241"/>
      <c r="FB1394" s="241"/>
      <c r="FC1394" s="241"/>
      <c r="FD1394" s="241"/>
      <c r="FE1394" s="241"/>
      <c r="FF1394" s="241"/>
      <c r="FG1394" s="241"/>
      <c r="FH1394" s="241"/>
      <c r="FI1394" s="241"/>
      <c r="FJ1394" s="241"/>
      <c r="FK1394" s="241"/>
      <c r="FL1394" s="241"/>
      <c r="FM1394" s="241"/>
      <c r="FN1394" s="241"/>
      <c r="FO1394" s="241"/>
      <c r="FP1394" s="241"/>
      <c r="FQ1394" s="241"/>
      <c r="FR1394" s="241"/>
      <c r="FS1394" s="241"/>
      <c r="FT1394" s="241"/>
      <c r="FU1394" s="241"/>
      <c r="FV1394" s="241"/>
      <c r="FW1394" s="241"/>
      <c r="FX1394" s="241"/>
      <c r="FY1394" s="241"/>
      <c r="FZ1394" s="241"/>
      <c r="GA1394" s="241"/>
      <c r="GB1394" s="241"/>
      <c r="GC1394" s="241"/>
      <c r="GD1394" s="241"/>
      <c r="GE1394" s="241"/>
      <c r="GF1394" s="241"/>
      <c r="GG1394" s="241"/>
      <c r="GH1394" s="241"/>
      <c r="GI1394" s="241"/>
      <c r="GJ1394" s="241"/>
      <c r="GK1394" s="241"/>
      <c r="GL1394" s="241"/>
      <c r="GM1394" s="241"/>
      <c r="GN1394" s="241"/>
      <c r="GO1394" s="241"/>
      <c r="GP1394" s="241"/>
      <c r="GQ1394" s="241"/>
      <c r="GR1394" s="241"/>
      <c r="GS1394" s="241"/>
      <c r="GT1394" s="241"/>
      <c r="GU1394" s="241"/>
      <c r="GV1394" s="241"/>
      <c r="GW1394" s="241"/>
      <c r="GX1394" s="241"/>
      <c r="GY1394" s="241"/>
      <c r="GZ1394" s="241"/>
      <c r="HA1394" s="241"/>
      <c r="HB1394" s="241"/>
      <c r="HC1394" s="241"/>
      <c r="HD1394" s="241"/>
      <c r="HE1394" s="241"/>
      <c r="HF1394" s="241"/>
      <c r="HG1394" s="241"/>
      <c r="HH1394" s="241"/>
      <c r="HI1394" s="241"/>
      <c r="HJ1394" s="241"/>
      <c r="HK1394" s="241"/>
      <c r="HL1394" s="241"/>
      <c r="HM1394" s="241"/>
      <c r="HN1394" s="241"/>
      <c r="HO1394" s="241"/>
    </row>
    <row r="1395" spans="1:223" s="250" customFormat="1" ht="27.6" customHeight="1" x14ac:dyDescent="0.35">
      <c r="A1395" s="241"/>
      <c r="B1395" s="242"/>
      <c r="C1395" s="242"/>
      <c r="D1395" s="242"/>
      <c r="E1395" s="243"/>
      <c r="F1395" s="244"/>
      <c r="G1395" s="245"/>
      <c r="H1395" s="245"/>
      <c r="I1395" s="245"/>
      <c r="J1395" s="242"/>
      <c r="K1395" s="242"/>
      <c r="L1395" s="246"/>
      <c r="M1395" s="246"/>
      <c r="N1395" s="247"/>
      <c r="O1395" s="247"/>
      <c r="P1395" s="248"/>
      <c r="Q1395" s="248"/>
      <c r="R1395" s="295"/>
      <c r="S1395" s="295"/>
      <c r="T1395" s="295"/>
      <c r="V1395" s="251"/>
      <c r="W1395" s="251"/>
      <c r="X1395" s="252"/>
      <c r="Y1395" s="253"/>
      <c r="Z1395" s="254"/>
      <c r="AA1395" s="254"/>
      <c r="AB1395" s="255"/>
      <c r="AC1395" s="255"/>
      <c r="AD1395" s="241"/>
      <c r="AE1395" s="241"/>
      <c r="AF1395" s="241"/>
      <c r="AG1395" s="241"/>
      <c r="AH1395" s="241"/>
      <c r="AI1395" s="241"/>
      <c r="AJ1395" s="241"/>
      <c r="AK1395" s="241"/>
      <c r="AL1395" s="241"/>
      <c r="AM1395" s="241"/>
      <c r="AN1395" s="241"/>
      <c r="AO1395" s="241"/>
      <c r="AP1395" s="241"/>
      <c r="AQ1395" s="241"/>
      <c r="AR1395" s="241"/>
      <c r="AS1395" s="241"/>
      <c r="AT1395" s="241"/>
      <c r="AU1395" s="241"/>
      <c r="AV1395" s="241"/>
      <c r="AW1395" s="241"/>
      <c r="AX1395" s="241"/>
      <c r="AY1395" s="241"/>
      <c r="AZ1395" s="241"/>
      <c r="BA1395" s="241"/>
      <c r="BB1395" s="241"/>
      <c r="BC1395" s="241"/>
      <c r="BD1395" s="241"/>
      <c r="BE1395" s="241"/>
      <c r="BF1395" s="241"/>
      <c r="BG1395" s="241"/>
      <c r="BH1395" s="241"/>
      <c r="BI1395" s="241"/>
      <c r="BJ1395" s="241"/>
      <c r="BK1395" s="241"/>
      <c r="BL1395" s="241"/>
      <c r="BM1395" s="241"/>
      <c r="BN1395" s="241"/>
      <c r="BO1395" s="241"/>
      <c r="BP1395" s="241"/>
      <c r="BQ1395" s="241"/>
      <c r="BR1395" s="241"/>
      <c r="BS1395" s="241"/>
      <c r="BT1395" s="241"/>
      <c r="BU1395" s="241"/>
      <c r="BV1395" s="241"/>
      <c r="BW1395" s="241"/>
      <c r="BX1395" s="241"/>
      <c r="BY1395" s="241"/>
      <c r="BZ1395" s="241"/>
      <c r="CA1395" s="241"/>
      <c r="CB1395" s="241"/>
      <c r="CC1395" s="241"/>
      <c r="CD1395" s="241"/>
      <c r="CE1395" s="241"/>
      <c r="CF1395" s="241"/>
      <c r="CG1395" s="241"/>
      <c r="CH1395" s="241"/>
      <c r="CI1395" s="241"/>
      <c r="CJ1395" s="241"/>
      <c r="CK1395" s="241"/>
      <c r="CL1395" s="241"/>
      <c r="CM1395" s="241"/>
      <c r="CN1395" s="241"/>
      <c r="CO1395" s="241"/>
      <c r="CP1395" s="241"/>
      <c r="CQ1395" s="241"/>
      <c r="CR1395" s="241"/>
      <c r="CS1395" s="241"/>
      <c r="CT1395" s="241"/>
      <c r="CU1395" s="241"/>
      <c r="CV1395" s="241"/>
      <c r="CW1395" s="241"/>
      <c r="CX1395" s="241"/>
      <c r="CY1395" s="241"/>
      <c r="CZ1395" s="241"/>
      <c r="DA1395" s="241"/>
      <c r="DB1395" s="241"/>
      <c r="DC1395" s="241"/>
      <c r="DD1395" s="241"/>
      <c r="DE1395" s="241"/>
      <c r="DF1395" s="241"/>
      <c r="DG1395" s="241"/>
      <c r="DH1395" s="241"/>
      <c r="DI1395" s="241"/>
      <c r="DJ1395" s="241"/>
      <c r="DK1395" s="241"/>
      <c r="DL1395" s="241"/>
      <c r="DM1395" s="241"/>
      <c r="DN1395" s="241"/>
      <c r="DO1395" s="241"/>
      <c r="DP1395" s="241"/>
      <c r="DQ1395" s="241"/>
      <c r="DR1395" s="241"/>
      <c r="DS1395" s="241"/>
      <c r="DT1395" s="241"/>
      <c r="DU1395" s="241"/>
      <c r="DV1395" s="241"/>
      <c r="DW1395" s="241"/>
      <c r="DX1395" s="241"/>
      <c r="DY1395" s="241"/>
      <c r="DZ1395" s="241"/>
      <c r="EA1395" s="241"/>
      <c r="EB1395" s="241"/>
      <c r="EC1395" s="241"/>
      <c r="ED1395" s="241"/>
      <c r="EE1395" s="241"/>
      <c r="EF1395" s="241"/>
      <c r="EG1395" s="241"/>
      <c r="EH1395" s="241"/>
      <c r="EI1395" s="241"/>
      <c r="EJ1395" s="241"/>
      <c r="EK1395" s="241"/>
      <c r="EL1395" s="241"/>
      <c r="EM1395" s="241"/>
      <c r="EN1395" s="241"/>
      <c r="EO1395" s="241"/>
      <c r="EP1395" s="241"/>
      <c r="EQ1395" s="241"/>
      <c r="ER1395" s="241"/>
      <c r="ES1395" s="241"/>
      <c r="ET1395" s="241"/>
      <c r="EU1395" s="241"/>
      <c r="EV1395" s="241"/>
      <c r="EW1395" s="241"/>
      <c r="EX1395" s="241"/>
      <c r="EY1395" s="241"/>
      <c r="EZ1395" s="241"/>
      <c r="FA1395" s="241"/>
      <c r="FB1395" s="241"/>
      <c r="FC1395" s="241"/>
      <c r="FD1395" s="241"/>
      <c r="FE1395" s="241"/>
      <c r="FF1395" s="241"/>
      <c r="FG1395" s="241"/>
      <c r="FH1395" s="241"/>
      <c r="FI1395" s="241"/>
      <c r="FJ1395" s="241"/>
      <c r="FK1395" s="241"/>
      <c r="FL1395" s="241"/>
      <c r="FM1395" s="241"/>
      <c r="FN1395" s="241"/>
      <c r="FO1395" s="241"/>
      <c r="FP1395" s="241"/>
      <c r="FQ1395" s="241"/>
      <c r="FR1395" s="241"/>
      <c r="FS1395" s="241"/>
      <c r="FT1395" s="241"/>
      <c r="FU1395" s="241"/>
      <c r="FV1395" s="241"/>
      <c r="FW1395" s="241"/>
      <c r="FX1395" s="241"/>
      <c r="FY1395" s="241"/>
      <c r="FZ1395" s="241"/>
      <c r="GA1395" s="241"/>
      <c r="GB1395" s="241"/>
      <c r="GC1395" s="241"/>
      <c r="GD1395" s="241"/>
      <c r="GE1395" s="241"/>
      <c r="GF1395" s="241"/>
      <c r="GG1395" s="241"/>
      <c r="GH1395" s="241"/>
      <c r="GI1395" s="241"/>
      <c r="GJ1395" s="241"/>
      <c r="GK1395" s="241"/>
      <c r="GL1395" s="241"/>
      <c r="GM1395" s="241"/>
      <c r="GN1395" s="241"/>
      <c r="GO1395" s="241"/>
      <c r="GP1395" s="241"/>
      <c r="GQ1395" s="241"/>
      <c r="GR1395" s="241"/>
      <c r="GS1395" s="241"/>
      <c r="GT1395" s="241"/>
      <c r="GU1395" s="241"/>
      <c r="GV1395" s="241"/>
      <c r="GW1395" s="241"/>
      <c r="GX1395" s="241"/>
      <c r="GY1395" s="241"/>
      <c r="GZ1395" s="241"/>
      <c r="HA1395" s="241"/>
      <c r="HB1395" s="241"/>
      <c r="HC1395" s="241"/>
      <c r="HD1395" s="241"/>
      <c r="HE1395" s="241"/>
      <c r="HF1395" s="241"/>
      <c r="HG1395" s="241"/>
      <c r="HH1395" s="241"/>
      <c r="HI1395" s="241"/>
      <c r="HJ1395" s="241"/>
      <c r="HK1395" s="241"/>
      <c r="HL1395" s="241"/>
      <c r="HM1395" s="241"/>
      <c r="HN1395" s="241"/>
      <c r="HO1395" s="241"/>
    </row>
    <row r="1396" spans="1:223" s="250" customFormat="1" ht="27.6" customHeight="1" x14ac:dyDescent="0.35">
      <c r="A1396" s="241"/>
      <c r="B1396" s="242"/>
      <c r="C1396" s="242"/>
      <c r="D1396" s="242"/>
      <c r="E1396" s="243"/>
      <c r="F1396" s="244"/>
      <c r="G1396" s="245"/>
      <c r="H1396" s="245"/>
      <c r="I1396" s="245"/>
      <c r="J1396" s="242"/>
      <c r="K1396" s="242"/>
      <c r="L1396" s="246"/>
      <c r="M1396" s="246"/>
      <c r="N1396" s="247"/>
      <c r="O1396" s="247"/>
      <c r="P1396" s="248"/>
      <c r="Q1396" s="248"/>
      <c r="R1396" s="295"/>
      <c r="S1396" s="295"/>
      <c r="T1396" s="295"/>
      <c r="V1396" s="251"/>
      <c r="W1396" s="251"/>
      <c r="X1396" s="252"/>
      <c r="Y1396" s="253"/>
      <c r="Z1396" s="254"/>
      <c r="AA1396" s="254"/>
      <c r="AB1396" s="255"/>
      <c r="AC1396" s="255"/>
      <c r="AD1396" s="241"/>
      <c r="AE1396" s="241"/>
      <c r="AF1396" s="241"/>
      <c r="AG1396" s="241"/>
      <c r="AH1396" s="241"/>
      <c r="AI1396" s="241"/>
      <c r="AJ1396" s="241"/>
      <c r="AK1396" s="241"/>
      <c r="AL1396" s="241"/>
      <c r="AM1396" s="241"/>
      <c r="AN1396" s="241"/>
      <c r="AO1396" s="241"/>
      <c r="AP1396" s="241"/>
      <c r="AQ1396" s="241"/>
      <c r="AR1396" s="241"/>
      <c r="AS1396" s="241"/>
      <c r="AT1396" s="241"/>
      <c r="AU1396" s="241"/>
      <c r="AV1396" s="241"/>
      <c r="AW1396" s="241"/>
      <c r="AX1396" s="241"/>
      <c r="AY1396" s="241"/>
      <c r="AZ1396" s="241"/>
      <c r="BA1396" s="241"/>
      <c r="BB1396" s="241"/>
      <c r="BC1396" s="241"/>
      <c r="BD1396" s="241"/>
      <c r="BE1396" s="241"/>
      <c r="BF1396" s="241"/>
      <c r="BG1396" s="241"/>
      <c r="BH1396" s="241"/>
      <c r="BI1396" s="241"/>
      <c r="BJ1396" s="241"/>
      <c r="BK1396" s="241"/>
      <c r="BL1396" s="241"/>
      <c r="BM1396" s="241"/>
      <c r="BN1396" s="241"/>
      <c r="BO1396" s="241"/>
      <c r="BP1396" s="241"/>
      <c r="BQ1396" s="241"/>
      <c r="BR1396" s="241"/>
      <c r="BS1396" s="241"/>
      <c r="BT1396" s="241"/>
      <c r="BU1396" s="241"/>
      <c r="BV1396" s="241"/>
      <c r="BW1396" s="241"/>
      <c r="BX1396" s="241"/>
      <c r="BY1396" s="241"/>
      <c r="BZ1396" s="241"/>
      <c r="CA1396" s="241"/>
      <c r="CB1396" s="241"/>
      <c r="CC1396" s="241"/>
      <c r="CD1396" s="241"/>
      <c r="CE1396" s="241"/>
      <c r="CF1396" s="241"/>
      <c r="CG1396" s="241"/>
      <c r="CH1396" s="241"/>
      <c r="CI1396" s="241"/>
      <c r="CJ1396" s="241"/>
      <c r="CK1396" s="241"/>
      <c r="CL1396" s="241"/>
      <c r="CM1396" s="241"/>
      <c r="CN1396" s="241"/>
      <c r="CO1396" s="241"/>
      <c r="CP1396" s="241"/>
      <c r="CQ1396" s="241"/>
      <c r="CR1396" s="241"/>
      <c r="CS1396" s="241"/>
      <c r="CT1396" s="241"/>
      <c r="CU1396" s="241"/>
      <c r="CV1396" s="241"/>
      <c r="CW1396" s="241"/>
      <c r="CX1396" s="241"/>
      <c r="CY1396" s="241"/>
      <c r="CZ1396" s="241"/>
      <c r="DA1396" s="241"/>
      <c r="DB1396" s="241"/>
      <c r="DC1396" s="241"/>
      <c r="DD1396" s="241"/>
      <c r="DE1396" s="241"/>
      <c r="DF1396" s="241"/>
      <c r="DG1396" s="241"/>
      <c r="DH1396" s="241"/>
      <c r="DI1396" s="241"/>
      <c r="DJ1396" s="241"/>
      <c r="DK1396" s="241"/>
      <c r="DL1396" s="241"/>
      <c r="DM1396" s="241"/>
      <c r="DN1396" s="241"/>
      <c r="DO1396" s="241"/>
      <c r="DP1396" s="241"/>
      <c r="DQ1396" s="241"/>
      <c r="DR1396" s="241"/>
      <c r="DS1396" s="241"/>
      <c r="DT1396" s="241"/>
      <c r="DU1396" s="241"/>
      <c r="DV1396" s="241"/>
      <c r="DW1396" s="241"/>
      <c r="DX1396" s="241"/>
      <c r="DY1396" s="241"/>
      <c r="DZ1396" s="241"/>
      <c r="EA1396" s="241"/>
      <c r="EB1396" s="241"/>
      <c r="EC1396" s="241"/>
      <c r="ED1396" s="241"/>
      <c r="EE1396" s="241"/>
      <c r="EF1396" s="241"/>
      <c r="EG1396" s="241"/>
      <c r="EH1396" s="241"/>
      <c r="EI1396" s="241"/>
      <c r="EJ1396" s="241"/>
      <c r="EK1396" s="241"/>
      <c r="EL1396" s="241"/>
      <c r="EM1396" s="241"/>
      <c r="EN1396" s="241"/>
      <c r="EO1396" s="241"/>
      <c r="EP1396" s="241"/>
      <c r="EQ1396" s="241"/>
      <c r="ER1396" s="241"/>
      <c r="ES1396" s="241"/>
      <c r="ET1396" s="241"/>
      <c r="EU1396" s="241"/>
      <c r="EV1396" s="241"/>
      <c r="EW1396" s="241"/>
      <c r="EX1396" s="241"/>
      <c r="EY1396" s="241"/>
      <c r="EZ1396" s="241"/>
      <c r="FA1396" s="241"/>
      <c r="FB1396" s="241"/>
      <c r="FC1396" s="241"/>
      <c r="FD1396" s="241"/>
      <c r="FE1396" s="241"/>
      <c r="FF1396" s="241"/>
      <c r="FG1396" s="241"/>
      <c r="FH1396" s="241"/>
      <c r="FI1396" s="241"/>
      <c r="FJ1396" s="241"/>
      <c r="FK1396" s="241"/>
      <c r="FL1396" s="241"/>
      <c r="FM1396" s="241"/>
      <c r="FN1396" s="241"/>
      <c r="FO1396" s="241"/>
      <c r="FP1396" s="241"/>
      <c r="FQ1396" s="241"/>
      <c r="FR1396" s="241"/>
      <c r="FS1396" s="241"/>
      <c r="FT1396" s="241"/>
      <c r="FU1396" s="241"/>
      <c r="FV1396" s="241"/>
      <c r="FW1396" s="241"/>
      <c r="FX1396" s="241"/>
      <c r="FY1396" s="241"/>
      <c r="FZ1396" s="241"/>
      <c r="GA1396" s="241"/>
      <c r="GB1396" s="241"/>
      <c r="GC1396" s="241"/>
      <c r="GD1396" s="241"/>
      <c r="GE1396" s="241"/>
      <c r="GF1396" s="241"/>
      <c r="GG1396" s="241"/>
      <c r="GH1396" s="241"/>
      <c r="GI1396" s="241"/>
      <c r="GJ1396" s="241"/>
      <c r="GK1396" s="241"/>
      <c r="GL1396" s="241"/>
      <c r="GM1396" s="241"/>
      <c r="GN1396" s="241"/>
      <c r="GO1396" s="241"/>
      <c r="GP1396" s="241"/>
      <c r="GQ1396" s="241"/>
      <c r="GR1396" s="241"/>
      <c r="GS1396" s="241"/>
      <c r="GT1396" s="241"/>
      <c r="GU1396" s="241"/>
      <c r="GV1396" s="241"/>
      <c r="GW1396" s="241"/>
      <c r="GX1396" s="241"/>
      <c r="GY1396" s="241"/>
      <c r="GZ1396" s="241"/>
      <c r="HA1396" s="241"/>
      <c r="HB1396" s="241"/>
      <c r="HC1396" s="241"/>
      <c r="HD1396" s="241"/>
      <c r="HE1396" s="241"/>
      <c r="HF1396" s="241"/>
      <c r="HG1396" s="241"/>
      <c r="HH1396" s="241"/>
      <c r="HI1396" s="241"/>
      <c r="HJ1396" s="241"/>
      <c r="HK1396" s="241"/>
      <c r="HL1396" s="241"/>
      <c r="HM1396" s="241"/>
      <c r="HN1396" s="241"/>
      <c r="HO1396" s="241"/>
    </row>
    <row r="1397" spans="1:223" s="250" customFormat="1" ht="27.6" customHeight="1" x14ac:dyDescent="0.35">
      <c r="A1397" s="241"/>
      <c r="B1397" s="242"/>
      <c r="C1397" s="242"/>
      <c r="D1397" s="242"/>
      <c r="E1397" s="243"/>
      <c r="F1397" s="244"/>
      <c r="G1397" s="245"/>
      <c r="H1397" s="245"/>
      <c r="I1397" s="245"/>
      <c r="J1397" s="242"/>
      <c r="K1397" s="242"/>
      <c r="L1397" s="246"/>
      <c r="M1397" s="246"/>
      <c r="N1397" s="247"/>
      <c r="O1397" s="247"/>
      <c r="P1397" s="248"/>
      <c r="Q1397" s="248"/>
      <c r="R1397" s="295"/>
      <c r="S1397" s="295"/>
      <c r="T1397" s="295"/>
      <c r="V1397" s="251"/>
      <c r="W1397" s="251"/>
      <c r="X1397" s="252"/>
      <c r="Y1397" s="253"/>
      <c r="Z1397" s="254"/>
      <c r="AA1397" s="254"/>
      <c r="AB1397" s="255"/>
      <c r="AC1397" s="255"/>
      <c r="AD1397" s="241"/>
      <c r="AE1397" s="241"/>
      <c r="AF1397" s="241"/>
      <c r="AG1397" s="241"/>
      <c r="AH1397" s="241"/>
      <c r="AI1397" s="241"/>
      <c r="AJ1397" s="241"/>
      <c r="AK1397" s="241"/>
      <c r="AL1397" s="241"/>
      <c r="AM1397" s="241"/>
      <c r="AN1397" s="241"/>
      <c r="AO1397" s="241"/>
      <c r="AP1397" s="241"/>
      <c r="AQ1397" s="241"/>
      <c r="AR1397" s="241"/>
      <c r="AS1397" s="241"/>
      <c r="AT1397" s="241"/>
      <c r="AU1397" s="241"/>
      <c r="AV1397" s="241"/>
      <c r="AW1397" s="241"/>
      <c r="AX1397" s="241"/>
      <c r="AY1397" s="241"/>
      <c r="AZ1397" s="241"/>
      <c r="BA1397" s="241"/>
      <c r="BB1397" s="241"/>
      <c r="BC1397" s="241"/>
      <c r="BD1397" s="241"/>
      <c r="BE1397" s="241"/>
      <c r="BF1397" s="241"/>
      <c r="BG1397" s="241"/>
      <c r="BH1397" s="241"/>
      <c r="BI1397" s="241"/>
      <c r="BJ1397" s="241"/>
      <c r="BK1397" s="241"/>
      <c r="BL1397" s="241"/>
      <c r="BM1397" s="241"/>
      <c r="BN1397" s="241"/>
      <c r="BO1397" s="241"/>
      <c r="BP1397" s="241"/>
      <c r="BQ1397" s="241"/>
      <c r="BR1397" s="241"/>
      <c r="BS1397" s="241"/>
      <c r="BT1397" s="241"/>
      <c r="BU1397" s="241"/>
      <c r="BV1397" s="241"/>
      <c r="BW1397" s="241"/>
      <c r="BX1397" s="241"/>
      <c r="BY1397" s="241"/>
      <c r="BZ1397" s="241"/>
      <c r="CA1397" s="241"/>
      <c r="CB1397" s="241"/>
      <c r="CC1397" s="241"/>
      <c r="CD1397" s="241"/>
      <c r="CE1397" s="241"/>
      <c r="CF1397" s="241"/>
      <c r="CG1397" s="241"/>
      <c r="CH1397" s="241"/>
      <c r="CI1397" s="241"/>
      <c r="CJ1397" s="241"/>
      <c r="CK1397" s="241"/>
      <c r="CL1397" s="241"/>
      <c r="CM1397" s="241"/>
      <c r="CN1397" s="241"/>
      <c r="CO1397" s="241"/>
      <c r="CP1397" s="241"/>
      <c r="CQ1397" s="241"/>
      <c r="CR1397" s="241"/>
      <c r="CS1397" s="241"/>
      <c r="CT1397" s="241"/>
      <c r="CU1397" s="241"/>
      <c r="CV1397" s="241"/>
      <c r="CW1397" s="241"/>
      <c r="CX1397" s="241"/>
      <c r="CY1397" s="241"/>
      <c r="CZ1397" s="241"/>
      <c r="DA1397" s="241"/>
      <c r="DB1397" s="241"/>
      <c r="DC1397" s="241"/>
      <c r="DD1397" s="241"/>
      <c r="DE1397" s="241"/>
      <c r="DF1397" s="241"/>
      <c r="DG1397" s="241"/>
      <c r="DH1397" s="241"/>
      <c r="DI1397" s="241"/>
      <c r="DJ1397" s="241"/>
      <c r="DK1397" s="241"/>
      <c r="DL1397" s="241"/>
      <c r="DM1397" s="241"/>
      <c r="DN1397" s="241"/>
      <c r="DO1397" s="241"/>
      <c r="DP1397" s="241"/>
      <c r="DQ1397" s="241"/>
      <c r="DR1397" s="241"/>
      <c r="DS1397" s="241"/>
      <c r="DT1397" s="241"/>
      <c r="DU1397" s="241"/>
      <c r="DV1397" s="241"/>
      <c r="DW1397" s="241"/>
      <c r="DX1397" s="241"/>
      <c r="DY1397" s="241"/>
      <c r="DZ1397" s="241"/>
      <c r="EA1397" s="241"/>
      <c r="EB1397" s="241"/>
      <c r="EC1397" s="241"/>
      <c r="ED1397" s="241"/>
      <c r="EE1397" s="241"/>
      <c r="EF1397" s="241"/>
      <c r="EG1397" s="241"/>
      <c r="EH1397" s="241"/>
      <c r="EI1397" s="241"/>
      <c r="EJ1397" s="241"/>
      <c r="EK1397" s="241"/>
      <c r="EL1397" s="241"/>
      <c r="EM1397" s="241"/>
      <c r="EN1397" s="241"/>
      <c r="EO1397" s="241"/>
      <c r="EP1397" s="241"/>
      <c r="EQ1397" s="241"/>
      <c r="ER1397" s="241"/>
      <c r="ES1397" s="241"/>
      <c r="ET1397" s="241"/>
      <c r="EU1397" s="241"/>
      <c r="EV1397" s="241"/>
      <c r="EW1397" s="241"/>
      <c r="EX1397" s="241"/>
      <c r="EY1397" s="241"/>
      <c r="EZ1397" s="241"/>
      <c r="FA1397" s="241"/>
      <c r="FB1397" s="241"/>
      <c r="FC1397" s="241"/>
      <c r="FD1397" s="241"/>
      <c r="FE1397" s="241"/>
      <c r="FF1397" s="241"/>
      <c r="FG1397" s="241"/>
      <c r="FH1397" s="241"/>
      <c r="FI1397" s="241"/>
      <c r="FJ1397" s="241"/>
      <c r="FK1397" s="241"/>
      <c r="FL1397" s="241"/>
      <c r="FM1397" s="241"/>
      <c r="FN1397" s="241"/>
      <c r="FO1397" s="241"/>
      <c r="FP1397" s="241"/>
      <c r="FQ1397" s="241"/>
      <c r="FR1397" s="241"/>
      <c r="FS1397" s="241"/>
      <c r="FT1397" s="241"/>
      <c r="FU1397" s="241"/>
      <c r="FV1397" s="241"/>
      <c r="FW1397" s="241"/>
      <c r="FX1397" s="241"/>
      <c r="FY1397" s="241"/>
      <c r="FZ1397" s="241"/>
      <c r="GA1397" s="241"/>
      <c r="GB1397" s="241"/>
      <c r="GC1397" s="241"/>
      <c r="GD1397" s="241"/>
      <c r="GE1397" s="241"/>
      <c r="GF1397" s="241"/>
      <c r="GG1397" s="241"/>
      <c r="GH1397" s="241"/>
      <c r="GI1397" s="241"/>
      <c r="GJ1397" s="241"/>
      <c r="GK1397" s="241"/>
      <c r="GL1397" s="241"/>
      <c r="GM1397" s="241"/>
      <c r="GN1397" s="241"/>
      <c r="GO1397" s="241"/>
      <c r="GP1397" s="241"/>
      <c r="GQ1397" s="241"/>
      <c r="GR1397" s="241"/>
      <c r="GS1397" s="241"/>
      <c r="GT1397" s="241"/>
      <c r="GU1397" s="241"/>
      <c r="GV1397" s="241"/>
      <c r="GW1397" s="241"/>
      <c r="GX1397" s="241"/>
      <c r="GY1397" s="241"/>
      <c r="GZ1397" s="241"/>
      <c r="HA1397" s="241"/>
      <c r="HB1397" s="241"/>
      <c r="HC1397" s="241"/>
      <c r="HD1397" s="241"/>
      <c r="HE1397" s="241"/>
      <c r="HF1397" s="241"/>
      <c r="HG1397" s="241"/>
      <c r="HH1397" s="241"/>
      <c r="HI1397" s="241"/>
      <c r="HJ1397" s="241"/>
      <c r="HK1397" s="241"/>
      <c r="HL1397" s="241"/>
      <c r="HM1397" s="241"/>
      <c r="HN1397" s="241"/>
      <c r="HO1397" s="241"/>
    </row>
    <row r="1398" spans="1:223" s="250" customFormat="1" ht="27.6" customHeight="1" x14ac:dyDescent="0.35">
      <c r="A1398" s="241"/>
      <c r="B1398" s="242"/>
      <c r="C1398" s="242"/>
      <c r="D1398" s="242"/>
      <c r="E1398" s="243"/>
      <c r="F1398" s="244"/>
      <c r="G1398" s="245"/>
      <c r="H1398" s="245"/>
      <c r="I1398" s="245"/>
      <c r="J1398" s="242"/>
      <c r="K1398" s="242"/>
      <c r="L1398" s="246"/>
      <c r="M1398" s="246"/>
      <c r="N1398" s="247"/>
      <c r="O1398" s="247"/>
      <c r="P1398" s="248"/>
      <c r="Q1398" s="248"/>
      <c r="R1398" s="295"/>
      <c r="S1398" s="295"/>
      <c r="T1398" s="295"/>
      <c r="V1398" s="251"/>
      <c r="W1398" s="251"/>
      <c r="X1398" s="252"/>
      <c r="Y1398" s="253"/>
      <c r="Z1398" s="254"/>
      <c r="AA1398" s="254"/>
      <c r="AB1398" s="255"/>
      <c r="AC1398" s="255"/>
      <c r="AD1398" s="241"/>
      <c r="AE1398" s="241"/>
      <c r="AF1398" s="241"/>
      <c r="AG1398" s="241"/>
      <c r="AH1398" s="241"/>
      <c r="AI1398" s="241"/>
      <c r="AJ1398" s="241"/>
      <c r="AK1398" s="241"/>
      <c r="AL1398" s="241"/>
      <c r="AM1398" s="241"/>
      <c r="AN1398" s="241"/>
      <c r="AO1398" s="241"/>
      <c r="AP1398" s="241"/>
      <c r="AQ1398" s="241"/>
      <c r="AR1398" s="241"/>
      <c r="AS1398" s="241"/>
      <c r="AT1398" s="241"/>
      <c r="AU1398" s="241"/>
      <c r="AV1398" s="241"/>
      <c r="AW1398" s="241"/>
      <c r="AX1398" s="241"/>
      <c r="AY1398" s="241"/>
      <c r="AZ1398" s="241"/>
      <c r="BA1398" s="241"/>
      <c r="BB1398" s="241"/>
      <c r="BC1398" s="241"/>
      <c r="BD1398" s="241"/>
      <c r="BE1398" s="241"/>
      <c r="BF1398" s="241"/>
      <c r="BG1398" s="241"/>
      <c r="BH1398" s="241"/>
      <c r="BI1398" s="241"/>
      <c r="BJ1398" s="241"/>
      <c r="BK1398" s="241"/>
      <c r="BL1398" s="241"/>
      <c r="BM1398" s="241"/>
      <c r="BN1398" s="241"/>
      <c r="BO1398" s="241"/>
      <c r="BP1398" s="241"/>
      <c r="BQ1398" s="241"/>
      <c r="BR1398" s="241"/>
      <c r="BS1398" s="241"/>
      <c r="BT1398" s="241"/>
      <c r="BU1398" s="241"/>
      <c r="BV1398" s="241"/>
      <c r="BW1398" s="241"/>
      <c r="BX1398" s="241"/>
      <c r="BY1398" s="241"/>
      <c r="BZ1398" s="241"/>
      <c r="CA1398" s="241"/>
      <c r="CB1398" s="241"/>
      <c r="CC1398" s="241"/>
      <c r="CD1398" s="241"/>
      <c r="CE1398" s="241"/>
      <c r="CF1398" s="241"/>
      <c r="CG1398" s="241"/>
      <c r="CH1398" s="241"/>
      <c r="CI1398" s="241"/>
      <c r="CJ1398" s="241"/>
      <c r="CK1398" s="241"/>
      <c r="CL1398" s="241"/>
      <c r="CM1398" s="241"/>
      <c r="CN1398" s="241"/>
      <c r="CO1398" s="241"/>
      <c r="CP1398" s="241"/>
      <c r="CQ1398" s="241"/>
      <c r="CR1398" s="241"/>
      <c r="CS1398" s="241"/>
      <c r="CT1398" s="241"/>
      <c r="CU1398" s="241"/>
      <c r="CV1398" s="241"/>
      <c r="CW1398" s="241"/>
      <c r="CX1398" s="241"/>
      <c r="CY1398" s="241"/>
      <c r="CZ1398" s="241"/>
      <c r="DA1398" s="241"/>
      <c r="DB1398" s="241"/>
      <c r="DC1398" s="241"/>
      <c r="DD1398" s="241"/>
      <c r="DE1398" s="241"/>
      <c r="DF1398" s="241"/>
      <c r="DG1398" s="241"/>
      <c r="DH1398" s="241"/>
      <c r="DI1398" s="241"/>
      <c r="DJ1398" s="241"/>
      <c r="DK1398" s="241"/>
      <c r="DL1398" s="241"/>
      <c r="DM1398" s="241"/>
      <c r="DN1398" s="241"/>
      <c r="DO1398" s="241"/>
      <c r="DP1398" s="241"/>
      <c r="DQ1398" s="241"/>
      <c r="DR1398" s="241"/>
      <c r="DS1398" s="241"/>
      <c r="DT1398" s="241"/>
      <c r="DU1398" s="241"/>
      <c r="DV1398" s="241"/>
      <c r="DW1398" s="241"/>
      <c r="DX1398" s="241"/>
      <c r="DY1398" s="241"/>
      <c r="DZ1398" s="241"/>
      <c r="EA1398" s="241"/>
      <c r="EB1398" s="241"/>
      <c r="EC1398" s="241"/>
      <c r="ED1398" s="241"/>
      <c r="EE1398" s="241"/>
      <c r="EF1398" s="241"/>
      <c r="EG1398" s="241"/>
      <c r="EH1398" s="241"/>
      <c r="EI1398" s="241"/>
      <c r="EJ1398" s="241"/>
      <c r="EK1398" s="241"/>
      <c r="EL1398" s="241"/>
      <c r="EM1398" s="241"/>
      <c r="EN1398" s="241"/>
      <c r="EO1398" s="241"/>
      <c r="EP1398" s="241"/>
      <c r="EQ1398" s="241"/>
      <c r="ER1398" s="241"/>
      <c r="ES1398" s="241"/>
      <c r="ET1398" s="241"/>
      <c r="EU1398" s="241"/>
      <c r="EV1398" s="241"/>
      <c r="EW1398" s="241"/>
      <c r="EX1398" s="241"/>
      <c r="EY1398" s="241"/>
      <c r="EZ1398" s="241"/>
      <c r="FA1398" s="241"/>
      <c r="FB1398" s="241"/>
      <c r="FC1398" s="241"/>
      <c r="FD1398" s="241"/>
      <c r="FE1398" s="241"/>
      <c r="FF1398" s="241"/>
      <c r="FG1398" s="241"/>
      <c r="FH1398" s="241"/>
      <c r="FI1398" s="241"/>
      <c r="FJ1398" s="241"/>
      <c r="FK1398" s="241"/>
      <c r="FL1398" s="241"/>
      <c r="FM1398" s="241"/>
      <c r="FN1398" s="241"/>
      <c r="FO1398" s="241"/>
      <c r="FP1398" s="241"/>
      <c r="FQ1398" s="241"/>
      <c r="FR1398" s="241"/>
      <c r="FS1398" s="241"/>
      <c r="FT1398" s="241"/>
      <c r="FU1398" s="241"/>
      <c r="FV1398" s="241"/>
      <c r="FW1398" s="241"/>
      <c r="FX1398" s="241"/>
      <c r="FY1398" s="241"/>
      <c r="FZ1398" s="241"/>
      <c r="GA1398" s="241"/>
      <c r="GB1398" s="241"/>
      <c r="GC1398" s="241"/>
      <c r="GD1398" s="241"/>
      <c r="GE1398" s="241"/>
      <c r="GF1398" s="241"/>
      <c r="GG1398" s="241"/>
      <c r="GH1398" s="241"/>
      <c r="GI1398" s="241"/>
      <c r="GJ1398" s="241"/>
      <c r="GK1398" s="241"/>
      <c r="GL1398" s="241"/>
      <c r="GM1398" s="241"/>
      <c r="GN1398" s="241"/>
      <c r="GO1398" s="241"/>
      <c r="GP1398" s="241"/>
      <c r="GQ1398" s="241"/>
      <c r="GR1398" s="241"/>
      <c r="GS1398" s="241"/>
      <c r="GT1398" s="241"/>
      <c r="GU1398" s="241"/>
      <c r="GV1398" s="241"/>
      <c r="GW1398" s="241"/>
      <c r="GX1398" s="241"/>
      <c r="GY1398" s="241"/>
      <c r="GZ1398" s="241"/>
      <c r="HA1398" s="241"/>
      <c r="HB1398" s="241"/>
      <c r="HC1398" s="241"/>
      <c r="HD1398" s="241"/>
      <c r="HE1398" s="241"/>
      <c r="HF1398" s="241"/>
      <c r="HG1398" s="241"/>
      <c r="HH1398" s="241"/>
      <c r="HI1398" s="241"/>
      <c r="HJ1398" s="241"/>
      <c r="HK1398" s="241"/>
      <c r="HL1398" s="241"/>
      <c r="HM1398" s="241"/>
      <c r="HN1398" s="241"/>
      <c r="HO1398" s="241"/>
    </row>
    <row r="1399" spans="1:223" s="250" customFormat="1" ht="27.6" customHeight="1" x14ac:dyDescent="0.35">
      <c r="A1399" s="241"/>
      <c r="B1399" s="242"/>
      <c r="C1399" s="242"/>
      <c r="D1399" s="242"/>
      <c r="E1399" s="243"/>
      <c r="F1399" s="244"/>
      <c r="G1399" s="245"/>
      <c r="H1399" s="245"/>
      <c r="I1399" s="245"/>
      <c r="J1399" s="242"/>
      <c r="K1399" s="242"/>
      <c r="L1399" s="246"/>
      <c r="M1399" s="246"/>
      <c r="N1399" s="247"/>
      <c r="O1399" s="247"/>
      <c r="P1399" s="248"/>
      <c r="Q1399" s="248"/>
      <c r="R1399" s="295"/>
      <c r="S1399" s="295"/>
      <c r="T1399" s="295"/>
      <c r="V1399" s="251"/>
      <c r="W1399" s="251"/>
      <c r="X1399" s="252"/>
      <c r="Y1399" s="253"/>
      <c r="Z1399" s="254"/>
      <c r="AA1399" s="254"/>
      <c r="AB1399" s="255"/>
      <c r="AC1399" s="255"/>
      <c r="AD1399" s="241"/>
      <c r="AE1399" s="241"/>
      <c r="AF1399" s="241"/>
      <c r="AG1399" s="241"/>
      <c r="AH1399" s="241"/>
      <c r="AI1399" s="241"/>
      <c r="AJ1399" s="241"/>
      <c r="AK1399" s="241"/>
      <c r="AL1399" s="241"/>
      <c r="AM1399" s="241"/>
      <c r="AN1399" s="241"/>
      <c r="AO1399" s="241"/>
      <c r="AP1399" s="241"/>
      <c r="AQ1399" s="241"/>
      <c r="AR1399" s="241"/>
      <c r="AS1399" s="241"/>
      <c r="AT1399" s="241"/>
      <c r="AU1399" s="241"/>
      <c r="AV1399" s="241"/>
      <c r="AW1399" s="241"/>
      <c r="AX1399" s="241"/>
      <c r="AY1399" s="241"/>
      <c r="AZ1399" s="241"/>
      <c r="BA1399" s="241"/>
      <c r="BB1399" s="241"/>
      <c r="BC1399" s="241"/>
      <c r="BD1399" s="241"/>
      <c r="BE1399" s="241"/>
      <c r="BF1399" s="241"/>
      <c r="BG1399" s="241"/>
      <c r="BH1399" s="241"/>
      <c r="BI1399" s="241"/>
      <c r="BJ1399" s="241"/>
      <c r="BK1399" s="241"/>
      <c r="BL1399" s="241"/>
      <c r="BM1399" s="241"/>
      <c r="BN1399" s="241"/>
      <c r="BO1399" s="241"/>
      <c r="BP1399" s="241"/>
      <c r="BQ1399" s="241"/>
      <c r="BR1399" s="241"/>
      <c r="BS1399" s="241"/>
      <c r="BT1399" s="241"/>
      <c r="BU1399" s="241"/>
      <c r="BV1399" s="241"/>
      <c r="BW1399" s="241"/>
      <c r="BX1399" s="241"/>
      <c r="BY1399" s="241"/>
      <c r="BZ1399" s="241"/>
      <c r="CA1399" s="241"/>
      <c r="CB1399" s="241"/>
      <c r="CC1399" s="241"/>
      <c r="CD1399" s="241"/>
      <c r="CE1399" s="241"/>
      <c r="CF1399" s="241"/>
      <c r="CG1399" s="241"/>
      <c r="CH1399" s="241"/>
      <c r="CI1399" s="241"/>
      <c r="CJ1399" s="241"/>
      <c r="CK1399" s="241"/>
      <c r="CL1399" s="241"/>
      <c r="CM1399" s="241"/>
      <c r="CN1399" s="241"/>
      <c r="CO1399" s="241"/>
      <c r="CP1399" s="241"/>
      <c r="CQ1399" s="241"/>
      <c r="CR1399" s="241"/>
      <c r="CS1399" s="241"/>
      <c r="CT1399" s="241"/>
      <c r="CU1399" s="241"/>
      <c r="CV1399" s="241"/>
      <c r="CW1399" s="241"/>
      <c r="CX1399" s="241"/>
      <c r="CY1399" s="241"/>
      <c r="CZ1399" s="241"/>
      <c r="DA1399" s="241"/>
      <c r="DB1399" s="241"/>
      <c r="DC1399" s="241"/>
      <c r="DD1399" s="241"/>
      <c r="DE1399" s="241"/>
      <c r="DF1399" s="241"/>
      <c r="DG1399" s="241"/>
      <c r="DH1399" s="241"/>
      <c r="DI1399" s="241"/>
      <c r="DJ1399" s="241"/>
      <c r="DK1399" s="241"/>
      <c r="DL1399" s="241"/>
      <c r="DM1399" s="241"/>
      <c r="DN1399" s="241"/>
      <c r="DO1399" s="241"/>
      <c r="DP1399" s="241"/>
      <c r="DQ1399" s="241"/>
      <c r="DR1399" s="241"/>
      <c r="DS1399" s="241"/>
      <c r="DT1399" s="241"/>
      <c r="DU1399" s="241"/>
      <c r="DV1399" s="241"/>
      <c r="DW1399" s="241"/>
      <c r="DX1399" s="241"/>
      <c r="DY1399" s="241"/>
      <c r="DZ1399" s="241"/>
      <c r="EA1399" s="241"/>
      <c r="EB1399" s="241"/>
      <c r="EC1399" s="241"/>
      <c r="ED1399" s="241"/>
      <c r="EE1399" s="241"/>
      <c r="EF1399" s="241"/>
      <c r="EG1399" s="241"/>
      <c r="EH1399" s="241"/>
      <c r="EI1399" s="241"/>
      <c r="EJ1399" s="241"/>
      <c r="EK1399" s="241"/>
      <c r="EL1399" s="241"/>
      <c r="EM1399" s="241"/>
      <c r="EN1399" s="241"/>
      <c r="EO1399" s="241"/>
      <c r="EP1399" s="241"/>
      <c r="EQ1399" s="241"/>
      <c r="ER1399" s="241"/>
      <c r="ES1399" s="241"/>
      <c r="ET1399" s="241"/>
      <c r="EU1399" s="241"/>
      <c r="EV1399" s="241"/>
      <c r="EW1399" s="241"/>
      <c r="EX1399" s="241"/>
      <c r="EY1399" s="241"/>
      <c r="EZ1399" s="241"/>
      <c r="FA1399" s="241"/>
      <c r="FB1399" s="241"/>
      <c r="FC1399" s="241"/>
      <c r="FD1399" s="241"/>
      <c r="FE1399" s="241"/>
      <c r="FF1399" s="241"/>
      <c r="FG1399" s="241"/>
      <c r="FH1399" s="241"/>
      <c r="FI1399" s="241"/>
      <c r="FJ1399" s="241"/>
      <c r="FK1399" s="241"/>
      <c r="FL1399" s="241"/>
      <c r="FM1399" s="241"/>
      <c r="FN1399" s="241"/>
      <c r="FO1399" s="241"/>
      <c r="FP1399" s="241"/>
      <c r="FQ1399" s="241"/>
      <c r="FR1399" s="241"/>
      <c r="FS1399" s="241"/>
      <c r="FT1399" s="241"/>
      <c r="FU1399" s="241"/>
      <c r="FV1399" s="241"/>
      <c r="FW1399" s="241"/>
      <c r="FX1399" s="241"/>
      <c r="FY1399" s="241"/>
      <c r="FZ1399" s="241"/>
      <c r="GA1399" s="241"/>
      <c r="GB1399" s="241"/>
      <c r="GC1399" s="241"/>
      <c r="GD1399" s="241"/>
      <c r="GE1399" s="241"/>
      <c r="GF1399" s="241"/>
      <c r="GG1399" s="241"/>
      <c r="GH1399" s="241"/>
      <c r="GI1399" s="241"/>
      <c r="GJ1399" s="241"/>
      <c r="GK1399" s="241"/>
      <c r="GL1399" s="241"/>
      <c r="GM1399" s="241"/>
      <c r="GN1399" s="241"/>
      <c r="GO1399" s="241"/>
      <c r="GP1399" s="241"/>
      <c r="GQ1399" s="241"/>
      <c r="GR1399" s="241"/>
      <c r="GS1399" s="241"/>
      <c r="GT1399" s="241"/>
      <c r="GU1399" s="241"/>
      <c r="GV1399" s="241"/>
      <c r="GW1399" s="241"/>
      <c r="GX1399" s="241"/>
      <c r="GY1399" s="241"/>
      <c r="GZ1399" s="241"/>
      <c r="HA1399" s="241"/>
      <c r="HB1399" s="241"/>
      <c r="HC1399" s="241"/>
      <c r="HD1399" s="241"/>
      <c r="HE1399" s="241"/>
      <c r="HF1399" s="241"/>
      <c r="HG1399" s="241"/>
      <c r="HH1399" s="241"/>
      <c r="HI1399" s="241"/>
      <c r="HJ1399" s="241"/>
      <c r="HK1399" s="241"/>
      <c r="HL1399" s="241"/>
      <c r="HM1399" s="241"/>
      <c r="HN1399" s="241"/>
      <c r="HO1399" s="241"/>
    </row>
    <row r="1400" spans="1:223" s="250" customFormat="1" ht="27.6" customHeight="1" x14ac:dyDescent="0.35">
      <c r="A1400" s="241"/>
      <c r="B1400" s="242"/>
      <c r="C1400" s="242"/>
      <c r="D1400" s="242"/>
      <c r="E1400" s="243"/>
      <c r="F1400" s="244"/>
      <c r="G1400" s="245"/>
      <c r="H1400" s="245"/>
      <c r="I1400" s="245"/>
      <c r="J1400" s="242"/>
      <c r="K1400" s="242"/>
      <c r="L1400" s="246"/>
      <c r="M1400" s="246"/>
      <c r="N1400" s="247"/>
      <c r="O1400" s="247"/>
      <c r="P1400" s="248"/>
      <c r="Q1400" s="248"/>
      <c r="R1400" s="295"/>
      <c r="S1400" s="295"/>
      <c r="T1400" s="295"/>
      <c r="V1400" s="251"/>
      <c r="W1400" s="251"/>
      <c r="X1400" s="252"/>
      <c r="Y1400" s="253"/>
      <c r="Z1400" s="254"/>
      <c r="AA1400" s="254"/>
      <c r="AB1400" s="255"/>
      <c r="AC1400" s="255"/>
      <c r="AD1400" s="241"/>
      <c r="AE1400" s="241"/>
      <c r="AF1400" s="241"/>
      <c r="AG1400" s="241"/>
      <c r="AH1400" s="241"/>
      <c r="AI1400" s="241"/>
      <c r="AJ1400" s="241"/>
      <c r="AK1400" s="241"/>
      <c r="AL1400" s="241"/>
      <c r="AM1400" s="241"/>
      <c r="AN1400" s="241"/>
      <c r="AO1400" s="241"/>
      <c r="AP1400" s="241"/>
      <c r="AQ1400" s="241"/>
      <c r="AR1400" s="241"/>
      <c r="AS1400" s="241"/>
      <c r="AT1400" s="241"/>
      <c r="AU1400" s="241"/>
      <c r="AV1400" s="241"/>
      <c r="AW1400" s="241"/>
      <c r="AX1400" s="241"/>
      <c r="AY1400" s="241"/>
      <c r="AZ1400" s="241"/>
      <c r="BA1400" s="241"/>
      <c r="BB1400" s="241"/>
      <c r="BC1400" s="241"/>
      <c r="BD1400" s="241"/>
      <c r="BE1400" s="241"/>
      <c r="BF1400" s="241"/>
      <c r="BG1400" s="241"/>
      <c r="BH1400" s="241"/>
      <c r="BI1400" s="241"/>
      <c r="BJ1400" s="241"/>
      <c r="BK1400" s="241"/>
      <c r="BL1400" s="241"/>
      <c r="BM1400" s="241"/>
      <c r="BN1400" s="241"/>
      <c r="BO1400" s="241"/>
      <c r="BP1400" s="241"/>
      <c r="BQ1400" s="241"/>
      <c r="BR1400" s="241"/>
      <c r="BS1400" s="241"/>
      <c r="BT1400" s="241"/>
      <c r="BU1400" s="241"/>
      <c r="BV1400" s="241"/>
      <c r="BW1400" s="241"/>
      <c r="BX1400" s="241"/>
      <c r="BY1400" s="241"/>
      <c r="BZ1400" s="241"/>
      <c r="CA1400" s="241"/>
      <c r="CB1400" s="241"/>
      <c r="CC1400" s="241"/>
      <c r="CD1400" s="241"/>
      <c r="CE1400" s="241"/>
      <c r="CF1400" s="241"/>
      <c r="CG1400" s="241"/>
      <c r="CH1400" s="241"/>
      <c r="CI1400" s="241"/>
      <c r="CJ1400" s="241"/>
      <c r="CK1400" s="241"/>
      <c r="CL1400" s="241"/>
      <c r="CM1400" s="241"/>
      <c r="CN1400" s="241"/>
      <c r="CO1400" s="241"/>
      <c r="CP1400" s="241"/>
      <c r="CQ1400" s="241"/>
      <c r="CR1400" s="241"/>
      <c r="CS1400" s="241"/>
      <c r="CT1400" s="241"/>
      <c r="CU1400" s="241"/>
      <c r="CV1400" s="241"/>
      <c r="CW1400" s="241"/>
      <c r="CX1400" s="241"/>
      <c r="CY1400" s="241"/>
      <c r="CZ1400" s="241"/>
      <c r="DA1400" s="241"/>
      <c r="DB1400" s="241"/>
      <c r="DC1400" s="241"/>
      <c r="DD1400" s="241"/>
      <c r="DE1400" s="241"/>
      <c r="DF1400" s="241"/>
      <c r="DG1400" s="241"/>
      <c r="DH1400" s="241"/>
      <c r="DI1400" s="241"/>
      <c r="DJ1400" s="241"/>
      <c r="DK1400" s="241"/>
      <c r="DL1400" s="241"/>
      <c r="DM1400" s="241"/>
      <c r="DN1400" s="241"/>
      <c r="DO1400" s="241"/>
      <c r="DP1400" s="241"/>
      <c r="DQ1400" s="241"/>
      <c r="DR1400" s="241"/>
      <c r="DS1400" s="241"/>
      <c r="DT1400" s="241"/>
      <c r="DU1400" s="241"/>
      <c r="DV1400" s="241"/>
      <c r="DW1400" s="241"/>
      <c r="DX1400" s="241"/>
      <c r="DY1400" s="241"/>
      <c r="DZ1400" s="241"/>
      <c r="EA1400" s="241"/>
      <c r="EB1400" s="241"/>
      <c r="EC1400" s="241"/>
      <c r="ED1400" s="241"/>
      <c r="EE1400" s="241"/>
      <c r="EF1400" s="241"/>
      <c r="EG1400" s="241"/>
      <c r="EH1400" s="241"/>
      <c r="EI1400" s="241"/>
      <c r="EJ1400" s="241"/>
      <c r="EK1400" s="241"/>
      <c r="EL1400" s="241"/>
      <c r="EM1400" s="241"/>
      <c r="EN1400" s="241"/>
      <c r="EO1400" s="241"/>
      <c r="EP1400" s="241"/>
      <c r="EQ1400" s="241"/>
      <c r="ER1400" s="241"/>
      <c r="ES1400" s="241"/>
      <c r="ET1400" s="241"/>
      <c r="EU1400" s="241"/>
      <c r="EV1400" s="241"/>
      <c r="EW1400" s="241"/>
      <c r="EX1400" s="241"/>
      <c r="EY1400" s="241"/>
      <c r="EZ1400" s="241"/>
      <c r="FA1400" s="241"/>
      <c r="FB1400" s="241"/>
      <c r="FC1400" s="241"/>
      <c r="FD1400" s="241"/>
      <c r="FE1400" s="241"/>
      <c r="FF1400" s="241"/>
      <c r="FG1400" s="241"/>
      <c r="FH1400" s="241"/>
      <c r="FI1400" s="241"/>
      <c r="FJ1400" s="241"/>
      <c r="FK1400" s="241"/>
      <c r="FL1400" s="241"/>
      <c r="FM1400" s="241"/>
      <c r="FN1400" s="241"/>
      <c r="FO1400" s="241"/>
      <c r="FP1400" s="241"/>
      <c r="FQ1400" s="241"/>
      <c r="FR1400" s="241"/>
      <c r="FS1400" s="241"/>
      <c r="FT1400" s="241"/>
      <c r="FU1400" s="241"/>
      <c r="FV1400" s="241"/>
      <c r="FW1400" s="241"/>
      <c r="FX1400" s="241"/>
      <c r="FY1400" s="241"/>
      <c r="FZ1400" s="241"/>
      <c r="GA1400" s="241"/>
      <c r="GB1400" s="241"/>
      <c r="GC1400" s="241"/>
      <c r="GD1400" s="241"/>
      <c r="GE1400" s="241"/>
      <c r="GF1400" s="241"/>
      <c r="GG1400" s="241"/>
      <c r="GH1400" s="241"/>
      <c r="GI1400" s="241"/>
      <c r="GJ1400" s="241"/>
      <c r="GK1400" s="241"/>
      <c r="GL1400" s="241"/>
      <c r="GM1400" s="241"/>
      <c r="GN1400" s="241"/>
      <c r="GO1400" s="241"/>
      <c r="GP1400" s="241"/>
      <c r="GQ1400" s="241"/>
      <c r="GR1400" s="241"/>
      <c r="GS1400" s="241"/>
      <c r="GT1400" s="241"/>
      <c r="GU1400" s="241"/>
      <c r="GV1400" s="241"/>
      <c r="GW1400" s="241"/>
      <c r="GX1400" s="241"/>
      <c r="GY1400" s="241"/>
      <c r="GZ1400" s="241"/>
      <c r="HA1400" s="241"/>
      <c r="HB1400" s="241"/>
      <c r="HC1400" s="241"/>
      <c r="HD1400" s="241"/>
      <c r="HE1400" s="241"/>
      <c r="HF1400" s="241"/>
      <c r="HG1400" s="241"/>
      <c r="HH1400" s="241"/>
      <c r="HI1400" s="241"/>
      <c r="HJ1400" s="241"/>
      <c r="HK1400" s="241"/>
      <c r="HL1400" s="241"/>
      <c r="HM1400" s="241"/>
      <c r="HN1400" s="241"/>
      <c r="HO1400" s="241"/>
    </row>
    <row r="1401" spans="1:223" s="250" customFormat="1" ht="27.6" customHeight="1" x14ac:dyDescent="0.35">
      <c r="A1401" s="241"/>
      <c r="B1401" s="242"/>
      <c r="C1401" s="242"/>
      <c r="D1401" s="242"/>
      <c r="E1401" s="243"/>
      <c r="F1401" s="244"/>
      <c r="G1401" s="245"/>
      <c r="H1401" s="245"/>
      <c r="I1401" s="245"/>
      <c r="J1401" s="242"/>
      <c r="K1401" s="242"/>
      <c r="L1401" s="246"/>
      <c r="M1401" s="246"/>
      <c r="N1401" s="247"/>
      <c r="O1401" s="247"/>
      <c r="P1401" s="248"/>
      <c r="Q1401" s="248"/>
      <c r="R1401" s="295"/>
      <c r="S1401" s="295"/>
      <c r="T1401" s="295"/>
      <c r="V1401" s="251"/>
      <c r="W1401" s="251"/>
      <c r="X1401" s="252"/>
      <c r="Y1401" s="253"/>
      <c r="Z1401" s="254"/>
      <c r="AA1401" s="254"/>
      <c r="AB1401" s="255"/>
      <c r="AC1401" s="255"/>
      <c r="AD1401" s="241"/>
      <c r="AE1401" s="241"/>
      <c r="AF1401" s="241"/>
      <c r="AG1401" s="241"/>
      <c r="AH1401" s="241"/>
      <c r="AI1401" s="241"/>
      <c r="AJ1401" s="241"/>
      <c r="AK1401" s="241"/>
      <c r="AL1401" s="241"/>
      <c r="AM1401" s="241"/>
      <c r="AN1401" s="241"/>
      <c r="AO1401" s="241"/>
      <c r="AP1401" s="241"/>
      <c r="AQ1401" s="241"/>
      <c r="AR1401" s="241"/>
      <c r="AS1401" s="241"/>
      <c r="AT1401" s="241"/>
      <c r="AU1401" s="241"/>
      <c r="AV1401" s="241"/>
      <c r="AW1401" s="241"/>
      <c r="AX1401" s="241"/>
      <c r="AY1401" s="241"/>
      <c r="AZ1401" s="241"/>
      <c r="BA1401" s="241"/>
      <c r="BB1401" s="241"/>
      <c r="BC1401" s="241"/>
      <c r="BD1401" s="241"/>
      <c r="BE1401" s="241"/>
      <c r="BF1401" s="241"/>
      <c r="BG1401" s="241"/>
      <c r="BH1401" s="241"/>
      <c r="BI1401" s="241"/>
      <c r="BJ1401" s="241"/>
      <c r="BK1401" s="241"/>
      <c r="BL1401" s="241"/>
      <c r="BM1401" s="241"/>
      <c r="BN1401" s="241"/>
      <c r="BO1401" s="241"/>
      <c r="BP1401" s="241"/>
      <c r="BQ1401" s="241"/>
      <c r="BR1401" s="241"/>
      <c r="BS1401" s="241"/>
      <c r="BT1401" s="241"/>
      <c r="BU1401" s="241"/>
      <c r="BV1401" s="241"/>
      <c r="BW1401" s="241"/>
      <c r="BX1401" s="241"/>
      <c r="BY1401" s="241"/>
      <c r="BZ1401" s="241"/>
      <c r="CA1401" s="241"/>
      <c r="CB1401" s="241"/>
      <c r="CC1401" s="241"/>
      <c r="CD1401" s="241"/>
      <c r="CE1401" s="241"/>
      <c r="CF1401" s="241"/>
      <c r="CG1401" s="241"/>
      <c r="CH1401" s="241"/>
      <c r="CI1401" s="241"/>
      <c r="CJ1401" s="241"/>
      <c r="CK1401" s="241"/>
      <c r="CL1401" s="241"/>
      <c r="CM1401" s="241"/>
      <c r="CN1401" s="241"/>
      <c r="CO1401" s="241"/>
      <c r="CP1401" s="241"/>
      <c r="CQ1401" s="241"/>
      <c r="CR1401" s="241"/>
      <c r="CS1401" s="241"/>
      <c r="CT1401" s="241"/>
      <c r="CU1401" s="241"/>
      <c r="CV1401" s="241"/>
      <c r="CW1401" s="241"/>
      <c r="CX1401" s="241"/>
      <c r="CY1401" s="241"/>
      <c r="CZ1401" s="241"/>
      <c r="DA1401" s="241"/>
      <c r="DB1401" s="241"/>
      <c r="DC1401" s="241"/>
      <c r="DD1401" s="241"/>
      <c r="DE1401" s="241"/>
      <c r="DF1401" s="241"/>
      <c r="DG1401" s="241"/>
      <c r="DH1401" s="241"/>
      <c r="DI1401" s="241"/>
      <c r="DJ1401" s="241"/>
      <c r="DK1401" s="241"/>
      <c r="DL1401" s="241"/>
      <c r="DM1401" s="241"/>
      <c r="DN1401" s="241"/>
      <c r="DO1401" s="241"/>
      <c r="DP1401" s="241"/>
      <c r="DQ1401" s="241"/>
      <c r="DR1401" s="241"/>
      <c r="DS1401" s="241"/>
      <c r="DT1401" s="241"/>
      <c r="DU1401" s="241"/>
      <c r="DV1401" s="241"/>
      <c r="DW1401" s="241"/>
      <c r="DX1401" s="241"/>
      <c r="DY1401" s="241"/>
      <c r="DZ1401" s="241"/>
      <c r="EA1401" s="241"/>
      <c r="EB1401" s="241"/>
      <c r="EC1401" s="241"/>
      <c r="ED1401" s="241"/>
      <c r="EE1401" s="241"/>
      <c r="EF1401" s="241"/>
      <c r="EG1401" s="241"/>
      <c r="EH1401" s="241"/>
      <c r="EI1401" s="241"/>
      <c r="EJ1401" s="241"/>
      <c r="EK1401" s="241"/>
      <c r="EL1401" s="241"/>
      <c r="EM1401" s="241"/>
      <c r="EN1401" s="241"/>
      <c r="EO1401" s="241"/>
      <c r="EP1401" s="241"/>
      <c r="EQ1401" s="241"/>
      <c r="ER1401" s="241"/>
      <c r="ES1401" s="241"/>
      <c r="ET1401" s="241"/>
      <c r="EU1401" s="241"/>
      <c r="EV1401" s="241"/>
      <c r="EW1401" s="241"/>
      <c r="EX1401" s="241"/>
      <c r="EY1401" s="241"/>
      <c r="EZ1401" s="241"/>
      <c r="FA1401" s="241"/>
      <c r="FB1401" s="241"/>
      <c r="FC1401" s="241"/>
      <c r="FD1401" s="241"/>
      <c r="FE1401" s="241"/>
      <c r="FF1401" s="241"/>
      <c r="FG1401" s="241"/>
      <c r="FH1401" s="241"/>
      <c r="FI1401" s="241"/>
      <c r="FJ1401" s="241"/>
      <c r="FK1401" s="241"/>
      <c r="FL1401" s="241"/>
      <c r="FM1401" s="241"/>
      <c r="FN1401" s="241"/>
      <c r="FO1401" s="241"/>
      <c r="FP1401" s="241"/>
      <c r="FQ1401" s="241"/>
      <c r="FR1401" s="241"/>
      <c r="FS1401" s="241"/>
      <c r="FT1401" s="241"/>
      <c r="FU1401" s="241"/>
      <c r="FV1401" s="241"/>
      <c r="FW1401" s="241"/>
      <c r="FX1401" s="241"/>
      <c r="FY1401" s="241"/>
      <c r="FZ1401" s="241"/>
      <c r="GA1401" s="241"/>
      <c r="GB1401" s="241"/>
      <c r="GC1401" s="241"/>
      <c r="GD1401" s="241"/>
      <c r="GE1401" s="241"/>
      <c r="GF1401" s="241"/>
      <c r="GG1401" s="241"/>
      <c r="GH1401" s="241"/>
      <c r="GI1401" s="241"/>
      <c r="GJ1401" s="241"/>
      <c r="GK1401" s="241"/>
      <c r="GL1401" s="241"/>
      <c r="GM1401" s="241"/>
      <c r="GN1401" s="241"/>
      <c r="GO1401" s="241"/>
      <c r="GP1401" s="241"/>
      <c r="GQ1401" s="241"/>
      <c r="GR1401" s="241"/>
      <c r="GS1401" s="241"/>
      <c r="GT1401" s="241"/>
      <c r="GU1401" s="241"/>
      <c r="GV1401" s="241"/>
      <c r="GW1401" s="241"/>
      <c r="GX1401" s="241"/>
      <c r="GY1401" s="241"/>
      <c r="GZ1401" s="241"/>
      <c r="HA1401" s="241"/>
      <c r="HB1401" s="241"/>
      <c r="HC1401" s="241"/>
      <c r="HD1401" s="241"/>
      <c r="HE1401" s="241"/>
      <c r="HF1401" s="241"/>
      <c r="HG1401" s="241"/>
      <c r="HH1401" s="241"/>
      <c r="HI1401" s="241"/>
      <c r="HJ1401" s="241"/>
      <c r="HK1401" s="241"/>
      <c r="HL1401" s="241"/>
      <c r="HM1401" s="241"/>
      <c r="HN1401" s="241"/>
      <c r="HO1401" s="241"/>
    </row>
    <row r="1402" spans="1:223" s="250" customFormat="1" ht="27.6" customHeight="1" x14ac:dyDescent="0.35">
      <c r="A1402" s="241"/>
      <c r="B1402" s="242"/>
      <c r="C1402" s="242"/>
      <c r="D1402" s="242"/>
      <c r="E1402" s="243"/>
      <c r="F1402" s="244"/>
      <c r="G1402" s="245"/>
      <c r="H1402" s="245"/>
      <c r="I1402" s="245"/>
      <c r="J1402" s="242"/>
      <c r="K1402" s="242"/>
      <c r="L1402" s="246"/>
      <c r="M1402" s="246"/>
      <c r="N1402" s="247"/>
      <c r="O1402" s="247"/>
      <c r="P1402" s="248"/>
      <c r="Q1402" s="248"/>
      <c r="R1402" s="295"/>
      <c r="S1402" s="295"/>
      <c r="T1402" s="295"/>
      <c r="V1402" s="251"/>
      <c r="W1402" s="251"/>
      <c r="X1402" s="252"/>
      <c r="Y1402" s="253"/>
      <c r="Z1402" s="254"/>
      <c r="AA1402" s="254"/>
      <c r="AB1402" s="255"/>
      <c r="AC1402" s="255"/>
      <c r="AD1402" s="241"/>
      <c r="AE1402" s="241"/>
      <c r="AF1402" s="241"/>
      <c r="AG1402" s="241"/>
      <c r="AH1402" s="241"/>
      <c r="AI1402" s="241"/>
      <c r="AJ1402" s="241"/>
      <c r="AK1402" s="241"/>
      <c r="AL1402" s="241"/>
      <c r="AM1402" s="241"/>
      <c r="AN1402" s="241"/>
      <c r="AO1402" s="241"/>
      <c r="AP1402" s="241"/>
      <c r="AQ1402" s="241"/>
      <c r="AR1402" s="241"/>
      <c r="AS1402" s="241"/>
      <c r="AT1402" s="241"/>
      <c r="AU1402" s="241"/>
      <c r="AV1402" s="241"/>
      <c r="AW1402" s="241"/>
      <c r="AX1402" s="241"/>
      <c r="AY1402" s="241"/>
      <c r="AZ1402" s="241"/>
      <c r="BA1402" s="241"/>
      <c r="BB1402" s="241"/>
      <c r="BC1402" s="241"/>
      <c r="BD1402" s="241"/>
      <c r="BE1402" s="241"/>
      <c r="BF1402" s="241"/>
      <c r="BG1402" s="241"/>
      <c r="BH1402" s="241"/>
      <c r="BI1402" s="241"/>
      <c r="BJ1402" s="241"/>
      <c r="BK1402" s="241"/>
      <c r="BL1402" s="241"/>
      <c r="BM1402" s="241"/>
      <c r="BN1402" s="241"/>
      <c r="BO1402" s="241"/>
      <c r="BP1402" s="241"/>
      <c r="BQ1402" s="241"/>
      <c r="BR1402" s="241"/>
      <c r="BS1402" s="241"/>
      <c r="BT1402" s="241"/>
      <c r="BU1402" s="241"/>
      <c r="BV1402" s="241"/>
      <c r="BW1402" s="241"/>
      <c r="BX1402" s="241"/>
      <c r="BY1402" s="241"/>
      <c r="BZ1402" s="241"/>
      <c r="CA1402" s="241"/>
      <c r="CB1402" s="241"/>
      <c r="CC1402" s="241"/>
      <c r="CD1402" s="241"/>
      <c r="CE1402" s="241"/>
      <c r="CF1402" s="241"/>
      <c r="CG1402" s="241"/>
      <c r="CH1402" s="241"/>
      <c r="CI1402" s="241"/>
      <c r="CJ1402" s="241"/>
      <c r="CK1402" s="241"/>
      <c r="CL1402" s="241"/>
      <c r="CM1402" s="241"/>
      <c r="CN1402" s="241"/>
      <c r="CO1402" s="241"/>
      <c r="CP1402" s="241"/>
      <c r="CQ1402" s="241"/>
      <c r="CR1402" s="241"/>
      <c r="CS1402" s="241"/>
      <c r="CT1402" s="241"/>
      <c r="CU1402" s="241"/>
      <c r="CV1402" s="241"/>
      <c r="CW1402" s="241"/>
      <c r="CX1402" s="241"/>
      <c r="CY1402" s="241"/>
      <c r="CZ1402" s="241"/>
      <c r="DA1402" s="241"/>
      <c r="DB1402" s="241"/>
      <c r="DC1402" s="241"/>
      <c r="DD1402" s="241"/>
      <c r="DE1402" s="241"/>
      <c r="DF1402" s="241"/>
      <c r="DG1402" s="241"/>
      <c r="DH1402" s="241"/>
      <c r="DI1402" s="241"/>
      <c r="DJ1402" s="241"/>
      <c r="DK1402" s="241"/>
      <c r="DL1402" s="241"/>
      <c r="DM1402" s="241"/>
      <c r="DN1402" s="241"/>
      <c r="DO1402" s="241"/>
      <c r="DP1402" s="241"/>
      <c r="DQ1402" s="241"/>
      <c r="DR1402" s="241"/>
      <c r="DS1402" s="241"/>
      <c r="DT1402" s="241"/>
      <c r="DU1402" s="241"/>
      <c r="DV1402" s="241"/>
      <c r="DW1402" s="241"/>
      <c r="DX1402" s="241"/>
      <c r="DY1402" s="241"/>
      <c r="DZ1402" s="241"/>
      <c r="EA1402" s="241"/>
      <c r="EB1402" s="241"/>
      <c r="EC1402" s="241"/>
      <c r="ED1402" s="241"/>
      <c r="EE1402" s="241"/>
      <c r="EF1402" s="241"/>
      <c r="EG1402" s="241"/>
      <c r="EH1402" s="241"/>
      <c r="EI1402" s="241"/>
      <c r="EJ1402" s="241"/>
      <c r="EK1402" s="241"/>
      <c r="EL1402" s="241"/>
      <c r="EM1402" s="241"/>
      <c r="EN1402" s="241"/>
      <c r="EO1402" s="241"/>
      <c r="EP1402" s="241"/>
      <c r="EQ1402" s="241"/>
      <c r="ER1402" s="241"/>
      <c r="ES1402" s="241"/>
      <c r="ET1402" s="241"/>
      <c r="EU1402" s="241"/>
      <c r="EV1402" s="241"/>
      <c r="EW1402" s="241"/>
      <c r="EX1402" s="241"/>
      <c r="EY1402" s="241"/>
      <c r="EZ1402" s="241"/>
      <c r="FA1402" s="241"/>
      <c r="FB1402" s="241"/>
      <c r="FC1402" s="241"/>
      <c r="FD1402" s="241"/>
      <c r="FE1402" s="241"/>
      <c r="FF1402" s="241"/>
      <c r="FG1402" s="241"/>
      <c r="FH1402" s="241"/>
      <c r="FI1402" s="241"/>
      <c r="FJ1402" s="241"/>
      <c r="FK1402" s="241"/>
      <c r="FL1402" s="241"/>
      <c r="FM1402" s="241"/>
      <c r="FN1402" s="241"/>
      <c r="FO1402" s="241"/>
      <c r="FP1402" s="241"/>
      <c r="FQ1402" s="241"/>
      <c r="FR1402" s="241"/>
      <c r="FS1402" s="241"/>
      <c r="FT1402" s="241"/>
      <c r="FU1402" s="241"/>
      <c r="FV1402" s="241"/>
      <c r="FW1402" s="241"/>
      <c r="FX1402" s="241"/>
      <c r="FY1402" s="241"/>
      <c r="FZ1402" s="241"/>
      <c r="GA1402" s="241"/>
      <c r="GB1402" s="241"/>
      <c r="GC1402" s="241"/>
      <c r="GD1402" s="241"/>
      <c r="GE1402" s="241"/>
      <c r="GF1402" s="241"/>
      <c r="GG1402" s="241"/>
      <c r="GH1402" s="241"/>
      <c r="GI1402" s="241"/>
      <c r="GJ1402" s="241"/>
      <c r="GK1402" s="241"/>
      <c r="GL1402" s="241"/>
      <c r="GM1402" s="241"/>
      <c r="GN1402" s="241"/>
      <c r="GO1402" s="241"/>
      <c r="GP1402" s="241"/>
      <c r="GQ1402" s="241"/>
      <c r="GR1402" s="241"/>
      <c r="GS1402" s="241"/>
      <c r="GT1402" s="241"/>
      <c r="GU1402" s="241"/>
      <c r="GV1402" s="241"/>
      <c r="GW1402" s="241"/>
      <c r="GX1402" s="241"/>
      <c r="GY1402" s="241"/>
      <c r="GZ1402" s="241"/>
      <c r="HA1402" s="241"/>
      <c r="HB1402" s="241"/>
      <c r="HC1402" s="241"/>
      <c r="HD1402" s="241"/>
      <c r="HE1402" s="241"/>
      <c r="HF1402" s="241"/>
      <c r="HG1402" s="241"/>
      <c r="HH1402" s="241"/>
      <c r="HI1402" s="241"/>
      <c r="HJ1402" s="241"/>
      <c r="HK1402" s="241"/>
      <c r="HL1402" s="241"/>
      <c r="HM1402" s="241"/>
      <c r="HN1402" s="241"/>
      <c r="HO1402" s="241"/>
    </row>
    <row r="1403" spans="1:223" s="250" customFormat="1" ht="27.6" customHeight="1" x14ac:dyDescent="0.35">
      <c r="A1403" s="241"/>
      <c r="B1403" s="242"/>
      <c r="C1403" s="242"/>
      <c r="D1403" s="242"/>
      <c r="E1403" s="243"/>
      <c r="F1403" s="244"/>
      <c r="G1403" s="245"/>
      <c r="H1403" s="245"/>
      <c r="I1403" s="245"/>
      <c r="J1403" s="242"/>
      <c r="K1403" s="242"/>
      <c r="L1403" s="246"/>
      <c r="M1403" s="246"/>
      <c r="N1403" s="247"/>
      <c r="O1403" s="247"/>
      <c r="P1403" s="248"/>
      <c r="Q1403" s="248"/>
      <c r="R1403" s="295"/>
      <c r="S1403" s="295"/>
      <c r="T1403" s="295"/>
      <c r="V1403" s="251"/>
      <c r="W1403" s="251"/>
      <c r="X1403" s="252"/>
      <c r="Y1403" s="253"/>
      <c r="Z1403" s="254"/>
      <c r="AA1403" s="254"/>
      <c r="AB1403" s="255"/>
      <c r="AC1403" s="255"/>
      <c r="AD1403" s="241"/>
      <c r="AE1403" s="241"/>
      <c r="AF1403" s="241"/>
      <c r="AG1403" s="241"/>
      <c r="AH1403" s="241"/>
      <c r="AI1403" s="241"/>
      <c r="AJ1403" s="241"/>
      <c r="AK1403" s="241"/>
      <c r="AL1403" s="241"/>
      <c r="AM1403" s="241"/>
      <c r="AN1403" s="241"/>
      <c r="AO1403" s="241"/>
      <c r="AP1403" s="241"/>
      <c r="AQ1403" s="241"/>
      <c r="AR1403" s="241"/>
      <c r="AS1403" s="241"/>
      <c r="AT1403" s="241"/>
      <c r="AU1403" s="241"/>
      <c r="AV1403" s="241"/>
      <c r="AW1403" s="241"/>
      <c r="AX1403" s="241"/>
      <c r="AY1403" s="241"/>
      <c r="AZ1403" s="241"/>
      <c r="BA1403" s="241"/>
      <c r="BB1403" s="241"/>
      <c r="BC1403" s="241"/>
      <c r="BD1403" s="241"/>
      <c r="BE1403" s="241"/>
      <c r="BF1403" s="241"/>
      <c r="BG1403" s="241"/>
      <c r="BH1403" s="241"/>
      <c r="BI1403" s="241"/>
      <c r="BJ1403" s="241"/>
      <c r="BK1403" s="241"/>
      <c r="BL1403" s="241"/>
      <c r="BM1403" s="241"/>
      <c r="BN1403" s="241"/>
      <c r="BO1403" s="241"/>
      <c r="BP1403" s="241"/>
      <c r="BQ1403" s="241"/>
      <c r="BR1403" s="241"/>
      <c r="BS1403" s="241"/>
      <c r="BT1403" s="241"/>
      <c r="BU1403" s="241"/>
      <c r="BV1403" s="241"/>
      <c r="BW1403" s="241"/>
      <c r="BX1403" s="241"/>
      <c r="BY1403" s="241"/>
      <c r="BZ1403" s="241"/>
      <c r="CA1403" s="241"/>
      <c r="CB1403" s="241"/>
      <c r="CC1403" s="241"/>
      <c r="CD1403" s="241"/>
      <c r="CE1403" s="241"/>
      <c r="CF1403" s="241"/>
      <c r="CG1403" s="241"/>
      <c r="CH1403" s="241"/>
      <c r="CI1403" s="241"/>
      <c r="CJ1403" s="241"/>
      <c r="CK1403" s="241"/>
      <c r="CL1403" s="241"/>
      <c r="CM1403" s="241"/>
      <c r="CN1403" s="241"/>
      <c r="CO1403" s="241"/>
      <c r="CP1403" s="241"/>
      <c r="CQ1403" s="241"/>
      <c r="CR1403" s="241"/>
      <c r="CS1403" s="241"/>
      <c r="CT1403" s="241"/>
      <c r="CU1403" s="241"/>
      <c r="CV1403" s="241"/>
      <c r="CW1403" s="241"/>
      <c r="CX1403" s="241"/>
      <c r="CY1403" s="241"/>
      <c r="CZ1403" s="241"/>
      <c r="DA1403" s="241"/>
      <c r="DB1403" s="241"/>
      <c r="DC1403" s="241"/>
      <c r="DD1403" s="241"/>
      <c r="DE1403" s="241"/>
      <c r="DF1403" s="241"/>
      <c r="DG1403" s="241"/>
      <c r="DH1403" s="241"/>
      <c r="DI1403" s="241"/>
      <c r="DJ1403" s="241"/>
      <c r="DK1403" s="241"/>
      <c r="DL1403" s="241"/>
      <c r="DM1403" s="241"/>
      <c r="DN1403" s="241"/>
      <c r="DO1403" s="241"/>
      <c r="DP1403" s="241"/>
      <c r="DQ1403" s="241"/>
      <c r="DR1403" s="241"/>
      <c r="DS1403" s="241"/>
      <c r="DT1403" s="241"/>
      <c r="DU1403" s="241"/>
      <c r="DV1403" s="241"/>
      <c r="DW1403" s="241"/>
      <c r="DX1403" s="241"/>
      <c r="DY1403" s="241"/>
      <c r="DZ1403" s="241"/>
      <c r="EA1403" s="241"/>
      <c r="EB1403" s="241"/>
      <c r="EC1403" s="241"/>
      <c r="ED1403" s="241"/>
      <c r="EE1403" s="241"/>
      <c r="EF1403" s="241"/>
      <c r="EG1403" s="241"/>
      <c r="EH1403" s="241"/>
      <c r="EI1403" s="241"/>
      <c r="EJ1403" s="241"/>
      <c r="EK1403" s="241"/>
      <c r="EL1403" s="241"/>
      <c r="EM1403" s="241"/>
      <c r="EN1403" s="241"/>
      <c r="EO1403" s="241"/>
      <c r="EP1403" s="241"/>
      <c r="EQ1403" s="241"/>
      <c r="ER1403" s="241"/>
      <c r="ES1403" s="241"/>
      <c r="ET1403" s="241"/>
      <c r="EU1403" s="241"/>
      <c r="EV1403" s="241"/>
      <c r="EW1403" s="241"/>
      <c r="EX1403" s="241"/>
      <c r="EY1403" s="241"/>
      <c r="EZ1403" s="241"/>
      <c r="FA1403" s="241"/>
      <c r="FB1403" s="241"/>
      <c r="FC1403" s="241"/>
      <c r="FD1403" s="241"/>
      <c r="FE1403" s="241"/>
      <c r="FF1403" s="241"/>
      <c r="FG1403" s="241"/>
      <c r="FH1403" s="241"/>
      <c r="FI1403" s="241"/>
      <c r="FJ1403" s="241"/>
      <c r="FK1403" s="241"/>
      <c r="FL1403" s="241"/>
      <c r="FM1403" s="241"/>
      <c r="FN1403" s="241"/>
      <c r="FO1403" s="241"/>
      <c r="FP1403" s="241"/>
      <c r="FQ1403" s="241"/>
      <c r="FR1403" s="241"/>
      <c r="FS1403" s="241"/>
      <c r="FT1403" s="241"/>
      <c r="FU1403" s="241"/>
      <c r="FV1403" s="241"/>
      <c r="FW1403" s="241"/>
      <c r="FX1403" s="241"/>
      <c r="FY1403" s="241"/>
      <c r="FZ1403" s="241"/>
      <c r="GA1403" s="241"/>
      <c r="GB1403" s="241"/>
      <c r="GC1403" s="241"/>
      <c r="GD1403" s="241"/>
      <c r="GE1403" s="241"/>
      <c r="GF1403" s="241"/>
      <c r="GG1403" s="241"/>
      <c r="GH1403" s="241"/>
      <c r="GI1403" s="241"/>
      <c r="GJ1403" s="241"/>
      <c r="GK1403" s="241"/>
      <c r="GL1403" s="241"/>
      <c r="GM1403" s="241"/>
      <c r="GN1403" s="241"/>
      <c r="GO1403" s="241"/>
      <c r="GP1403" s="241"/>
      <c r="GQ1403" s="241"/>
      <c r="GR1403" s="241"/>
      <c r="GS1403" s="241"/>
      <c r="GT1403" s="241"/>
      <c r="GU1403" s="241"/>
      <c r="GV1403" s="241"/>
      <c r="GW1403" s="241"/>
      <c r="GX1403" s="241"/>
      <c r="GY1403" s="241"/>
      <c r="GZ1403" s="241"/>
      <c r="HA1403" s="241"/>
      <c r="HB1403" s="241"/>
      <c r="HC1403" s="241"/>
      <c r="HD1403" s="241"/>
      <c r="HE1403" s="241"/>
      <c r="HF1403" s="241"/>
      <c r="HG1403" s="241"/>
      <c r="HH1403" s="241"/>
      <c r="HI1403" s="241"/>
      <c r="HJ1403" s="241"/>
      <c r="HK1403" s="241"/>
      <c r="HL1403" s="241"/>
      <c r="HM1403" s="241"/>
      <c r="HN1403" s="241"/>
      <c r="HO1403" s="241"/>
    </row>
    <row r="1404" spans="1:223" s="250" customFormat="1" ht="27.6" customHeight="1" x14ac:dyDescent="0.35">
      <c r="A1404" s="241"/>
      <c r="B1404" s="242"/>
      <c r="C1404" s="242"/>
      <c r="D1404" s="242"/>
      <c r="E1404" s="243"/>
      <c r="F1404" s="244"/>
      <c r="G1404" s="245"/>
      <c r="H1404" s="245"/>
      <c r="I1404" s="245"/>
      <c r="J1404" s="242"/>
      <c r="K1404" s="242"/>
      <c r="L1404" s="246"/>
      <c r="M1404" s="246"/>
      <c r="N1404" s="247"/>
      <c r="O1404" s="247"/>
      <c r="P1404" s="248"/>
      <c r="Q1404" s="248"/>
      <c r="R1404" s="295"/>
      <c r="S1404" s="295"/>
      <c r="T1404" s="295"/>
      <c r="V1404" s="251"/>
      <c r="W1404" s="251"/>
      <c r="X1404" s="252"/>
      <c r="Y1404" s="253"/>
      <c r="Z1404" s="254"/>
      <c r="AA1404" s="254"/>
      <c r="AB1404" s="255"/>
      <c r="AC1404" s="255"/>
      <c r="AD1404" s="241"/>
      <c r="AE1404" s="241"/>
      <c r="AF1404" s="241"/>
      <c r="AG1404" s="241"/>
      <c r="AH1404" s="241"/>
      <c r="AI1404" s="241"/>
      <c r="AJ1404" s="241"/>
      <c r="AK1404" s="241"/>
      <c r="AL1404" s="241"/>
      <c r="AM1404" s="241"/>
      <c r="AN1404" s="241"/>
      <c r="AO1404" s="241"/>
      <c r="AP1404" s="241"/>
      <c r="AQ1404" s="241"/>
      <c r="AR1404" s="241"/>
      <c r="AS1404" s="241"/>
      <c r="AT1404" s="241"/>
      <c r="AU1404" s="241"/>
      <c r="AV1404" s="241"/>
      <c r="AW1404" s="241"/>
      <c r="AX1404" s="241"/>
      <c r="AY1404" s="241"/>
      <c r="AZ1404" s="241"/>
      <c r="BA1404" s="241"/>
      <c r="BB1404" s="241"/>
      <c r="BC1404" s="241"/>
      <c r="BD1404" s="241"/>
      <c r="BE1404" s="241"/>
      <c r="BF1404" s="241"/>
      <c r="BG1404" s="241"/>
      <c r="BH1404" s="241"/>
      <c r="BI1404" s="241"/>
      <c r="BJ1404" s="241"/>
      <c r="BK1404" s="241"/>
      <c r="BL1404" s="241"/>
      <c r="BM1404" s="241"/>
      <c r="BN1404" s="241"/>
      <c r="BO1404" s="241"/>
      <c r="BP1404" s="241"/>
      <c r="BQ1404" s="241"/>
      <c r="BR1404" s="241"/>
      <c r="BS1404" s="241"/>
      <c r="BT1404" s="241"/>
      <c r="BU1404" s="241"/>
      <c r="BV1404" s="241"/>
      <c r="BW1404" s="241"/>
      <c r="BX1404" s="241"/>
      <c r="BY1404" s="241"/>
      <c r="BZ1404" s="241"/>
      <c r="CA1404" s="241"/>
      <c r="CB1404" s="241"/>
      <c r="CC1404" s="241"/>
      <c r="CD1404" s="241"/>
      <c r="CE1404" s="241"/>
      <c r="CF1404" s="241"/>
      <c r="CG1404" s="241"/>
      <c r="CH1404" s="241"/>
      <c r="CI1404" s="241"/>
      <c r="CJ1404" s="241"/>
      <c r="CK1404" s="241"/>
      <c r="CL1404" s="241"/>
      <c r="CM1404" s="241"/>
      <c r="CN1404" s="241"/>
      <c r="CO1404" s="241"/>
      <c r="CP1404" s="241"/>
      <c r="CQ1404" s="241"/>
      <c r="CR1404" s="241"/>
      <c r="CS1404" s="241"/>
      <c r="CT1404" s="241"/>
      <c r="CU1404" s="241"/>
      <c r="CV1404" s="241"/>
      <c r="CW1404" s="241"/>
      <c r="CX1404" s="241"/>
      <c r="CY1404" s="241"/>
      <c r="CZ1404" s="241"/>
      <c r="DA1404" s="241"/>
      <c r="DB1404" s="241"/>
      <c r="DC1404" s="241"/>
      <c r="DD1404" s="241"/>
      <c r="DE1404" s="241"/>
      <c r="DF1404" s="241"/>
      <c r="DG1404" s="241"/>
      <c r="DH1404" s="241"/>
      <c r="DI1404" s="241"/>
      <c r="DJ1404" s="241"/>
      <c r="DK1404" s="241"/>
      <c r="DL1404" s="241"/>
      <c r="DM1404" s="241"/>
      <c r="DN1404" s="241"/>
      <c r="DO1404" s="241"/>
      <c r="DP1404" s="241"/>
      <c r="DQ1404" s="241"/>
      <c r="DR1404" s="241"/>
      <c r="DS1404" s="241"/>
      <c r="DT1404" s="241"/>
      <c r="DU1404" s="241"/>
      <c r="DV1404" s="241"/>
      <c r="DW1404" s="241"/>
      <c r="DX1404" s="241"/>
      <c r="DY1404" s="241"/>
      <c r="DZ1404" s="241"/>
      <c r="EA1404" s="241"/>
      <c r="EB1404" s="241"/>
      <c r="EC1404" s="241"/>
      <c r="ED1404" s="241"/>
      <c r="EE1404" s="241"/>
      <c r="EF1404" s="241"/>
      <c r="EG1404" s="241"/>
      <c r="EH1404" s="241"/>
      <c r="EI1404" s="241"/>
      <c r="EJ1404" s="241"/>
      <c r="EK1404" s="241"/>
      <c r="EL1404" s="241"/>
      <c r="EM1404" s="241"/>
      <c r="EN1404" s="241"/>
      <c r="EO1404" s="241"/>
      <c r="EP1404" s="241"/>
      <c r="EQ1404" s="241"/>
      <c r="ER1404" s="241"/>
      <c r="ES1404" s="241"/>
      <c r="ET1404" s="241"/>
      <c r="EU1404" s="241"/>
      <c r="EV1404" s="241"/>
      <c r="EW1404" s="241"/>
      <c r="EX1404" s="241"/>
      <c r="EY1404" s="241"/>
      <c r="EZ1404" s="241"/>
      <c r="FA1404" s="241"/>
      <c r="FB1404" s="241"/>
      <c r="FC1404" s="241"/>
      <c r="FD1404" s="241"/>
      <c r="FE1404" s="241"/>
      <c r="FF1404" s="241"/>
      <c r="FG1404" s="241"/>
      <c r="FH1404" s="241"/>
      <c r="FI1404" s="241"/>
      <c r="FJ1404" s="241"/>
      <c r="FK1404" s="241"/>
      <c r="FL1404" s="241"/>
      <c r="FM1404" s="241"/>
      <c r="FN1404" s="241"/>
      <c r="FO1404" s="241"/>
      <c r="FP1404" s="241"/>
      <c r="FQ1404" s="241"/>
      <c r="FR1404" s="241"/>
      <c r="FS1404" s="241"/>
      <c r="FT1404" s="241"/>
      <c r="FU1404" s="241"/>
      <c r="FV1404" s="241"/>
      <c r="FW1404" s="241"/>
      <c r="FX1404" s="241"/>
      <c r="FY1404" s="241"/>
      <c r="FZ1404" s="241"/>
      <c r="GA1404" s="241"/>
      <c r="GB1404" s="241"/>
      <c r="GC1404" s="241"/>
      <c r="GD1404" s="241"/>
      <c r="GE1404" s="241"/>
      <c r="GF1404" s="241"/>
      <c r="GG1404" s="241"/>
      <c r="GH1404" s="241"/>
      <c r="GI1404" s="241"/>
      <c r="GJ1404" s="241"/>
      <c r="GK1404" s="241"/>
      <c r="GL1404" s="241"/>
      <c r="GM1404" s="241"/>
      <c r="GN1404" s="241"/>
      <c r="GO1404" s="241"/>
      <c r="GP1404" s="241"/>
      <c r="GQ1404" s="241"/>
      <c r="GR1404" s="241"/>
      <c r="GS1404" s="241"/>
      <c r="GT1404" s="241"/>
      <c r="GU1404" s="241"/>
      <c r="GV1404" s="241"/>
      <c r="GW1404" s="241"/>
      <c r="GX1404" s="241"/>
      <c r="GY1404" s="241"/>
      <c r="GZ1404" s="241"/>
      <c r="HA1404" s="241"/>
      <c r="HB1404" s="241"/>
      <c r="HC1404" s="241"/>
      <c r="HD1404" s="241"/>
      <c r="HE1404" s="241"/>
      <c r="HF1404" s="241"/>
      <c r="HG1404" s="241"/>
      <c r="HH1404" s="241"/>
      <c r="HI1404" s="241"/>
      <c r="HJ1404" s="241"/>
      <c r="HK1404" s="241"/>
      <c r="HL1404" s="241"/>
      <c r="HM1404" s="241"/>
      <c r="HN1404" s="241"/>
      <c r="HO1404" s="241"/>
    </row>
    <row r="1405" spans="1:223" s="250" customFormat="1" ht="27.6" customHeight="1" x14ac:dyDescent="0.35">
      <c r="A1405" s="241"/>
      <c r="B1405" s="242"/>
      <c r="C1405" s="242"/>
      <c r="D1405" s="242"/>
      <c r="E1405" s="243"/>
      <c r="F1405" s="244"/>
      <c r="G1405" s="245"/>
      <c r="H1405" s="245"/>
      <c r="I1405" s="245"/>
      <c r="J1405" s="242"/>
      <c r="K1405" s="242"/>
      <c r="L1405" s="246"/>
      <c r="M1405" s="246"/>
      <c r="N1405" s="247"/>
      <c r="O1405" s="247"/>
      <c r="P1405" s="248"/>
      <c r="Q1405" s="248"/>
      <c r="R1405" s="295"/>
      <c r="S1405" s="295"/>
      <c r="T1405" s="295"/>
      <c r="V1405" s="251"/>
      <c r="W1405" s="251"/>
      <c r="X1405" s="252"/>
      <c r="Y1405" s="253"/>
      <c r="Z1405" s="254"/>
      <c r="AA1405" s="254"/>
      <c r="AB1405" s="255"/>
      <c r="AC1405" s="255"/>
      <c r="AD1405" s="241"/>
      <c r="AE1405" s="241"/>
      <c r="AF1405" s="241"/>
      <c r="AG1405" s="241"/>
      <c r="AH1405" s="241"/>
      <c r="AI1405" s="241"/>
      <c r="AJ1405" s="241"/>
      <c r="AK1405" s="241"/>
      <c r="AL1405" s="241"/>
      <c r="AM1405" s="241"/>
      <c r="AN1405" s="241"/>
      <c r="AO1405" s="241"/>
      <c r="AP1405" s="241"/>
      <c r="AQ1405" s="241"/>
      <c r="AR1405" s="241"/>
      <c r="AS1405" s="241"/>
      <c r="AT1405" s="241"/>
      <c r="AU1405" s="241"/>
      <c r="AV1405" s="241"/>
      <c r="AW1405" s="241"/>
      <c r="AX1405" s="241"/>
      <c r="AY1405" s="241"/>
      <c r="AZ1405" s="241"/>
      <c r="BA1405" s="241"/>
      <c r="BB1405" s="241"/>
      <c r="BC1405" s="241"/>
      <c r="BD1405" s="241"/>
      <c r="BE1405" s="241"/>
      <c r="BF1405" s="241"/>
      <c r="BG1405" s="241"/>
      <c r="BH1405" s="241"/>
      <c r="BI1405" s="241"/>
      <c r="BJ1405" s="241"/>
      <c r="BK1405" s="241"/>
      <c r="BL1405" s="241"/>
      <c r="BM1405" s="241"/>
      <c r="BN1405" s="241"/>
      <c r="BO1405" s="241"/>
      <c r="BP1405" s="241"/>
      <c r="BQ1405" s="241"/>
      <c r="BR1405" s="241"/>
      <c r="BS1405" s="241"/>
      <c r="BT1405" s="241"/>
      <c r="BU1405" s="241"/>
      <c r="BV1405" s="241"/>
      <c r="BW1405" s="241"/>
      <c r="BX1405" s="241"/>
      <c r="BY1405" s="241"/>
      <c r="BZ1405" s="241"/>
      <c r="CA1405" s="241"/>
      <c r="CB1405" s="241"/>
      <c r="CC1405" s="241"/>
      <c r="CD1405" s="241"/>
      <c r="CE1405" s="241"/>
      <c r="CF1405" s="241"/>
      <c r="CG1405" s="241"/>
      <c r="CH1405" s="241"/>
      <c r="CI1405" s="241"/>
      <c r="CJ1405" s="241"/>
      <c r="CK1405" s="241"/>
      <c r="CL1405" s="241"/>
      <c r="CM1405" s="241"/>
      <c r="CN1405" s="241"/>
      <c r="CO1405" s="241"/>
      <c r="CP1405" s="241"/>
      <c r="CQ1405" s="241"/>
      <c r="CR1405" s="241"/>
      <c r="CS1405" s="241"/>
      <c r="CT1405" s="241"/>
      <c r="CU1405" s="241"/>
      <c r="CV1405" s="241"/>
      <c r="CW1405" s="241"/>
      <c r="CX1405" s="241"/>
      <c r="CY1405" s="241"/>
      <c r="CZ1405" s="241"/>
      <c r="DA1405" s="241"/>
      <c r="DB1405" s="241"/>
      <c r="DC1405" s="241"/>
      <c r="DD1405" s="241"/>
      <c r="DE1405" s="241"/>
      <c r="DF1405" s="241"/>
      <c r="DG1405" s="241"/>
      <c r="DH1405" s="241"/>
      <c r="DI1405" s="241"/>
      <c r="DJ1405" s="241"/>
      <c r="DK1405" s="241"/>
      <c r="DL1405" s="241"/>
      <c r="DM1405" s="241"/>
      <c r="DN1405" s="241"/>
      <c r="DO1405" s="241"/>
      <c r="DP1405" s="241"/>
      <c r="DQ1405" s="241"/>
      <c r="DR1405" s="241"/>
      <c r="DS1405" s="241"/>
      <c r="DT1405" s="241"/>
      <c r="DU1405" s="241"/>
      <c r="DV1405" s="241"/>
      <c r="DW1405" s="241"/>
      <c r="DX1405" s="241"/>
      <c r="DY1405" s="241"/>
      <c r="DZ1405" s="241"/>
      <c r="EA1405" s="241"/>
      <c r="EB1405" s="241"/>
      <c r="EC1405" s="241"/>
      <c r="ED1405" s="241"/>
      <c r="EE1405" s="241"/>
      <c r="EF1405" s="241"/>
      <c r="EG1405" s="241"/>
      <c r="EH1405" s="241"/>
      <c r="EI1405" s="241"/>
      <c r="EJ1405" s="241"/>
      <c r="EK1405" s="241"/>
      <c r="EL1405" s="241"/>
      <c r="EM1405" s="241"/>
      <c r="EN1405" s="241"/>
      <c r="EO1405" s="241"/>
      <c r="EP1405" s="241"/>
      <c r="EQ1405" s="241"/>
      <c r="ER1405" s="241"/>
      <c r="ES1405" s="241"/>
      <c r="ET1405" s="241"/>
      <c r="EU1405" s="241"/>
      <c r="EV1405" s="241"/>
      <c r="EW1405" s="241"/>
      <c r="EX1405" s="241"/>
      <c r="EY1405" s="241"/>
      <c r="EZ1405" s="241"/>
      <c r="FA1405" s="241"/>
      <c r="FB1405" s="241"/>
      <c r="FC1405" s="241"/>
      <c r="FD1405" s="241"/>
      <c r="FE1405" s="241"/>
      <c r="FF1405" s="241"/>
      <c r="FG1405" s="241"/>
      <c r="FH1405" s="241"/>
      <c r="FI1405" s="241"/>
      <c r="FJ1405" s="241"/>
      <c r="FK1405" s="241"/>
      <c r="FL1405" s="241"/>
      <c r="FM1405" s="241"/>
      <c r="FN1405" s="241"/>
      <c r="FO1405" s="241"/>
      <c r="FP1405" s="241"/>
      <c r="FQ1405" s="241"/>
      <c r="FR1405" s="241"/>
      <c r="FS1405" s="241"/>
      <c r="FT1405" s="241"/>
      <c r="FU1405" s="241"/>
      <c r="FV1405" s="241"/>
      <c r="FW1405" s="241"/>
      <c r="FX1405" s="241"/>
      <c r="FY1405" s="241"/>
      <c r="FZ1405" s="241"/>
      <c r="GA1405" s="241"/>
      <c r="GB1405" s="241"/>
      <c r="GC1405" s="241"/>
      <c r="GD1405" s="241"/>
      <c r="GE1405" s="241"/>
      <c r="GF1405" s="241"/>
      <c r="GG1405" s="241"/>
      <c r="GH1405" s="241"/>
      <c r="GI1405" s="241"/>
      <c r="GJ1405" s="241"/>
      <c r="GK1405" s="241"/>
      <c r="GL1405" s="241"/>
      <c r="GM1405" s="241"/>
      <c r="GN1405" s="241"/>
      <c r="GO1405" s="241"/>
      <c r="GP1405" s="241"/>
      <c r="GQ1405" s="241"/>
      <c r="GR1405" s="241"/>
      <c r="GS1405" s="241"/>
      <c r="GT1405" s="241"/>
      <c r="GU1405" s="241"/>
      <c r="GV1405" s="241"/>
      <c r="GW1405" s="241"/>
      <c r="GX1405" s="241"/>
      <c r="GY1405" s="241"/>
      <c r="GZ1405" s="241"/>
      <c r="HA1405" s="241"/>
      <c r="HB1405" s="241"/>
      <c r="HC1405" s="241"/>
      <c r="HD1405" s="241"/>
      <c r="HE1405" s="241"/>
      <c r="HF1405" s="241"/>
      <c r="HG1405" s="241"/>
      <c r="HH1405" s="241"/>
      <c r="HI1405" s="241"/>
      <c r="HJ1405" s="241"/>
      <c r="HK1405" s="241"/>
      <c r="HL1405" s="241"/>
      <c r="HM1405" s="241"/>
      <c r="HN1405" s="241"/>
      <c r="HO1405" s="241"/>
    </row>
    <row r="1406" spans="1:223" s="250" customFormat="1" ht="27.6" customHeight="1" x14ac:dyDescent="0.35">
      <c r="A1406" s="241"/>
      <c r="B1406" s="242"/>
      <c r="C1406" s="242"/>
      <c r="D1406" s="242"/>
      <c r="E1406" s="243"/>
      <c r="F1406" s="244"/>
      <c r="G1406" s="245"/>
      <c r="H1406" s="245"/>
      <c r="I1406" s="245"/>
      <c r="J1406" s="242"/>
      <c r="K1406" s="242"/>
      <c r="L1406" s="246"/>
      <c r="M1406" s="246"/>
      <c r="N1406" s="247"/>
      <c r="O1406" s="247"/>
      <c r="P1406" s="248"/>
      <c r="Q1406" s="248"/>
      <c r="R1406" s="295"/>
      <c r="S1406" s="295"/>
      <c r="T1406" s="295"/>
      <c r="V1406" s="251"/>
      <c r="W1406" s="251"/>
      <c r="X1406" s="252"/>
      <c r="Y1406" s="253"/>
      <c r="Z1406" s="254"/>
      <c r="AA1406" s="254"/>
      <c r="AB1406" s="255"/>
      <c r="AC1406" s="255"/>
      <c r="AD1406" s="241"/>
      <c r="AE1406" s="241"/>
      <c r="AF1406" s="241"/>
      <c r="AG1406" s="241"/>
      <c r="AH1406" s="241"/>
      <c r="AI1406" s="241"/>
      <c r="AJ1406" s="241"/>
      <c r="AK1406" s="241"/>
      <c r="AL1406" s="241"/>
      <c r="AM1406" s="241"/>
      <c r="AN1406" s="241"/>
      <c r="AO1406" s="241"/>
      <c r="AP1406" s="241"/>
      <c r="AQ1406" s="241"/>
      <c r="AR1406" s="241"/>
      <c r="AS1406" s="241"/>
      <c r="AT1406" s="241"/>
      <c r="AU1406" s="241"/>
      <c r="AV1406" s="241"/>
      <c r="AW1406" s="241"/>
      <c r="AX1406" s="241"/>
      <c r="AY1406" s="241"/>
      <c r="AZ1406" s="241"/>
      <c r="BA1406" s="241"/>
      <c r="BB1406" s="241"/>
      <c r="BC1406" s="241"/>
      <c r="BD1406" s="241"/>
      <c r="BE1406" s="241"/>
      <c r="BF1406" s="241"/>
      <c r="BG1406" s="241"/>
      <c r="BH1406" s="241"/>
      <c r="BI1406" s="241"/>
      <c r="BJ1406" s="241"/>
      <c r="BK1406" s="241"/>
      <c r="BL1406" s="241"/>
      <c r="BM1406" s="241"/>
      <c r="BN1406" s="241"/>
      <c r="BO1406" s="241"/>
      <c r="BP1406" s="241"/>
      <c r="BQ1406" s="241"/>
      <c r="BR1406" s="241"/>
      <c r="BS1406" s="241"/>
      <c r="BT1406" s="241"/>
      <c r="BU1406" s="241"/>
      <c r="BV1406" s="241"/>
      <c r="BW1406" s="241"/>
      <c r="BX1406" s="241"/>
      <c r="BY1406" s="241"/>
      <c r="BZ1406" s="241"/>
      <c r="CA1406" s="241"/>
      <c r="CB1406" s="241"/>
      <c r="CC1406" s="241"/>
      <c r="CD1406" s="241"/>
      <c r="CE1406" s="241"/>
      <c r="CF1406" s="241"/>
      <c r="CG1406" s="241"/>
      <c r="CH1406" s="241"/>
      <c r="CI1406" s="241"/>
      <c r="CJ1406" s="241"/>
      <c r="CK1406" s="241"/>
      <c r="CL1406" s="241"/>
      <c r="CM1406" s="241"/>
      <c r="CN1406" s="241"/>
      <c r="CO1406" s="241"/>
      <c r="CP1406" s="241"/>
      <c r="CQ1406" s="241"/>
      <c r="CR1406" s="241"/>
      <c r="CS1406" s="241"/>
      <c r="CT1406" s="241"/>
      <c r="CU1406" s="241"/>
      <c r="CV1406" s="241"/>
      <c r="CW1406" s="241"/>
      <c r="CX1406" s="241"/>
      <c r="CY1406" s="241"/>
      <c r="CZ1406" s="241"/>
      <c r="DA1406" s="241"/>
      <c r="DB1406" s="241"/>
      <c r="DC1406" s="241"/>
      <c r="DD1406" s="241"/>
      <c r="DE1406" s="241"/>
      <c r="DF1406" s="241"/>
      <c r="DG1406" s="241"/>
      <c r="DH1406" s="241"/>
      <c r="DI1406" s="241"/>
      <c r="DJ1406" s="241"/>
      <c r="DK1406" s="241"/>
      <c r="DL1406" s="241"/>
      <c r="DM1406" s="241"/>
      <c r="DN1406" s="241"/>
      <c r="DO1406" s="241"/>
      <c r="DP1406" s="241"/>
      <c r="DQ1406" s="241"/>
      <c r="DR1406" s="241"/>
      <c r="DS1406" s="241"/>
      <c r="DT1406" s="241"/>
      <c r="DU1406" s="241"/>
      <c r="DV1406" s="241"/>
      <c r="DW1406" s="241"/>
      <c r="DX1406" s="241"/>
      <c r="DY1406" s="241"/>
      <c r="DZ1406" s="241"/>
      <c r="EA1406" s="241"/>
      <c r="EB1406" s="241"/>
      <c r="EC1406" s="241"/>
      <c r="ED1406" s="241"/>
      <c r="EE1406" s="241"/>
      <c r="EF1406" s="241"/>
      <c r="EG1406" s="241"/>
      <c r="EH1406" s="241"/>
      <c r="EI1406" s="241"/>
      <c r="EJ1406" s="241"/>
      <c r="EK1406" s="241"/>
      <c r="EL1406" s="241"/>
      <c r="EM1406" s="241"/>
      <c r="EN1406" s="241"/>
      <c r="EO1406" s="241"/>
      <c r="EP1406" s="241"/>
      <c r="EQ1406" s="241"/>
      <c r="ER1406" s="241"/>
      <c r="ES1406" s="241"/>
      <c r="ET1406" s="241"/>
      <c r="EU1406" s="241"/>
      <c r="EV1406" s="241"/>
      <c r="EW1406" s="241"/>
      <c r="EX1406" s="241"/>
      <c r="EY1406" s="241"/>
      <c r="EZ1406" s="241"/>
      <c r="FA1406" s="241"/>
      <c r="FB1406" s="241"/>
      <c r="FC1406" s="241"/>
      <c r="FD1406" s="241"/>
      <c r="FE1406" s="241"/>
      <c r="FF1406" s="241"/>
      <c r="FG1406" s="241"/>
      <c r="FH1406" s="241"/>
      <c r="FI1406" s="241"/>
      <c r="FJ1406" s="241"/>
      <c r="FK1406" s="241"/>
      <c r="FL1406" s="241"/>
      <c r="FM1406" s="241"/>
      <c r="FN1406" s="241"/>
      <c r="FO1406" s="241"/>
      <c r="FP1406" s="241"/>
      <c r="FQ1406" s="241"/>
      <c r="FR1406" s="241"/>
      <c r="FS1406" s="241"/>
      <c r="FT1406" s="241"/>
      <c r="FU1406" s="241"/>
      <c r="FV1406" s="241"/>
      <c r="FW1406" s="241"/>
      <c r="FX1406" s="241"/>
      <c r="FY1406" s="241"/>
      <c r="FZ1406" s="241"/>
      <c r="GA1406" s="241"/>
      <c r="GB1406" s="241"/>
      <c r="GC1406" s="241"/>
      <c r="GD1406" s="241"/>
      <c r="GE1406" s="241"/>
      <c r="GF1406" s="241"/>
      <c r="GG1406" s="241"/>
      <c r="GH1406" s="241"/>
      <c r="GI1406" s="241"/>
      <c r="GJ1406" s="241"/>
      <c r="GK1406" s="241"/>
      <c r="GL1406" s="241"/>
      <c r="GM1406" s="241"/>
      <c r="GN1406" s="241"/>
      <c r="GO1406" s="241"/>
      <c r="GP1406" s="241"/>
      <c r="GQ1406" s="241"/>
      <c r="GR1406" s="241"/>
      <c r="GS1406" s="241"/>
      <c r="GT1406" s="241"/>
      <c r="GU1406" s="241"/>
      <c r="GV1406" s="241"/>
      <c r="GW1406" s="241"/>
      <c r="GX1406" s="241"/>
      <c r="GY1406" s="241"/>
      <c r="GZ1406" s="241"/>
      <c r="HA1406" s="241"/>
      <c r="HB1406" s="241"/>
      <c r="HC1406" s="241"/>
      <c r="HD1406" s="241"/>
      <c r="HE1406" s="241"/>
      <c r="HF1406" s="241"/>
      <c r="HG1406" s="241"/>
      <c r="HH1406" s="241"/>
      <c r="HI1406" s="241"/>
      <c r="HJ1406" s="241"/>
      <c r="HK1406" s="241"/>
      <c r="HL1406" s="241"/>
      <c r="HM1406" s="241"/>
      <c r="HN1406" s="241"/>
      <c r="HO1406" s="241"/>
    </row>
    <row r="1407" spans="1:223" s="250" customFormat="1" ht="27.6" customHeight="1" x14ac:dyDescent="0.35">
      <c r="A1407" s="241"/>
      <c r="B1407" s="242"/>
      <c r="C1407" s="242"/>
      <c r="D1407" s="242"/>
      <c r="E1407" s="243"/>
      <c r="F1407" s="244"/>
      <c r="G1407" s="245"/>
      <c r="H1407" s="245"/>
      <c r="I1407" s="245"/>
      <c r="J1407" s="242"/>
      <c r="K1407" s="242"/>
      <c r="L1407" s="246"/>
      <c r="M1407" s="246"/>
      <c r="N1407" s="247"/>
      <c r="O1407" s="247"/>
      <c r="P1407" s="248"/>
      <c r="Q1407" s="248"/>
      <c r="R1407" s="295"/>
      <c r="S1407" s="295"/>
      <c r="T1407" s="295"/>
      <c r="V1407" s="251"/>
      <c r="W1407" s="251"/>
      <c r="X1407" s="252"/>
      <c r="Y1407" s="253"/>
      <c r="Z1407" s="254"/>
      <c r="AA1407" s="254"/>
      <c r="AB1407" s="255"/>
      <c r="AC1407" s="255"/>
      <c r="AD1407" s="241"/>
      <c r="AE1407" s="241"/>
      <c r="AF1407" s="241"/>
      <c r="AG1407" s="241"/>
      <c r="AH1407" s="241"/>
      <c r="AI1407" s="241"/>
      <c r="AJ1407" s="241"/>
      <c r="AK1407" s="241"/>
      <c r="AL1407" s="241"/>
      <c r="AM1407" s="241"/>
      <c r="AN1407" s="241"/>
      <c r="AO1407" s="241"/>
      <c r="AP1407" s="241"/>
      <c r="AQ1407" s="241"/>
      <c r="AR1407" s="241"/>
      <c r="AS1407" s="241"/>
      <c r="AT1407" s="241"/>
      <c r="AU1407" s="241"/>
      <c r="AV1407" s="241"/>
      <c r="AW1407" s="241"/>
      <c r="AX1407" s="241"/>
      <c r="AY1407" s="241"/>
      <c r="AZ1407" s="241"/>
      <c r="BA1407" s="241"/>
      <c r="BB1407" s="241"/>
      <c r="BC1407" s="241"/>
      <c r="BD1407" s="241"/>
      <c r="BE1407" s="241"/>
      <c r="BF1407" s="241"/>
      <c r="BG1407" s="241"/>
      <c r="BH1407" s="241"/>
      <c r="BI1407" s="241"/>
      <c r="BJ1407" s="241"/>
      <c r="BK1407" s="241"/>
      <c r="BL1407" s="241"/>
      <c r="BM1407" s="241"/>
      <c r="BN1407" s="241"/>
      <c r="BO1407" s="241"/>
      <c r="BP1407" s="241"/>
      <c r="BQ1407" s="241"/>
      <c r="BR1407" s="241"/>
      <c r="BS1407" s="241"/>
      <c r="BT1407" s="241"/>
      <c r="BU1407" s="241"/>
      <c r="BV1407" s="241"/>
      <c r="BW1407" s="241"/>
      <c r="BX1407" s="241"/>
      <c r="BY1407" s="241"/>
      <c r="BZ1407" s="241"/>
      <c r="CA1407" s="241"/>
      <c r="CB1407" s="241"/>
      <c r="CC1407" s="241"/>
      <c r="CD1407" s="241"/>
      <c r="CE1407" s="241"/>
      <c r="CF1407" s="241"/>
      <c r="CG1407" s="241"/>
      <c r="CH1407" s="241"/>
      <c r="CI1407" s="241"/>
      <c r="CJ1407" s="241"/>
      <c r="CK1407" s="241"/>
      <c r="CL1407" s="241"/>
      <c r="CM1407" s="241"/>
      <c r="CN1407" s="241"/>
      <c r="CO1407" s="241"/>
      <c r="CP1407" s="241"/>
      <c r="CQ1407" s="241"/>
      <c r="CR1407" s="241"/>
      <c r="CS1407" s="241"/>
      <c r="CT1407" s="241"/>
      <c r="CU1407" s="241"/>
      <c r="CV1407" s="241"/>
      <c r="CW1407" s="241"/>
      <c r="CX1407" s="241"/>
      <c r="CY1407" s="241"/>
      <c r="CZ1407" s="241"/>
      <c r="DA1407" s="241"/>
      <c r="DB1407" s="241"/>
      <c r="DC1407" s="241"/>
      <c r="DD1407" s="241"/>
      <c r="DE1407" s="241"/>
      <c r="DF1407" s="241"/>
      <c r="DG1407" s="241"/>
      <c r="DH1407" s="241"/>
      <c r="DI1407" s="241"/>
      <c r="DJ1407" s="241"/>
      <c r="DK1407" s="241"/>
      <c r="DL1407" s="241"/>
      <c r="DM1407" s="241"/>
      <c r="DN1407" s="241"/>
      <c r="DO1407" s="241"/>
      <c r="DP1407" s="241"/>
      <c r="DQ1407" s="241"/>
      <c r="DR1407" s="241"/>
      <c r="DS1407" s="241"/>
      <c r="DT1407" s="241"/>
      <c r="DU1407" s="241"/>
      <c r="DV1407" s="241"/>
      <c r="DW1407" s="241"/>
      <c r="DX1407" s="241"/>
      <c r="DY1407" s="241"/>
      <c r="DZ1407" s="241"/>
      <c r="EA1407" s="241"/>
      <c r="EB1407" s="241"/>
      <c r="EC1407" s="241"/>
      <c r="ED1407" s="241"/>
      <c r="EE1407" s="241"/>
      <c r="EF1407" s="241"/>
      <c r="EG1407" s="241"/>
      <c r="EH1407" s="241"/>
      <c r="EI1407" s="241"/>
      <c r="EJ1407" s="241"/>
      <c r="EK1407" s="241"/>
      <c r="EL1407" s="241"/>
      <c r="EM1407" s="241"/>
      <c r="EN1407" s="241"/>
      <c r="EO1407" s="241"/>
      <c r="EP1407" s="241"/>
      <c r="EQ1407" s="241"/>
      <c r="ER1407" s="241"/>
      <c r="ES1407" s="241"/>
      <c r="ET1407" s="241"/>
      <c r="EU1407" s="241"/>
      <c r="EV1407" s="241"/>
      <c r="EW1407" s="241"/>
      <c r="EX1407" s="241"/>
      <c r="EY1407" s="241"/>
      <c r="EZ1407" s="241"/>
      <c r="FA1407" s="241"/>
      <c r="FB1407" s="241"/>
      <c r="FC1407" s="241"/>
      <c r="FD1407" s="241"/>
      <c r="FE1407" s="241"/>
      <c r="FF1407" s="241"/>
      <c r="FG1407" s="241"/>
      <c r="FH1407" s="241"/>
      <c r="FI1407" s="241"/>
      <c r="FJ1407" s="241"/>
      <c r="FK1407" s="241"/>
      <c r="FL1407" s="241"/>
      <c r="FM1407" s="241"/>
      <c r="FN1407" s="241"/>
      <c r="FO1407" s="241"/>
      <c r="FP1407" s="241"/>
      <c r="FQ1407" s="241"/>
      <c r="FR1407" s="241"/>
      <c r="FS1407" s="241"/>
      <c r="FT1407" s="241"/>
      <c r="FU1407" s="241"/>
      <c r="FV1407" s="241"/>
      <c r="FW1407" s="241"/>
      <c r="FX1407" s="241"/>
      <c r="FY1407" s="241"/>
      <c r="FZ1407" s="241"/>
      <c r="GA1407" s="241"/>
      <c r="GB1407" s="241"/>
      <c r="GC1407" s="241"/>
      <c r="GD1407" s="241"/>
      <c r="GE1407" s="241"/>
      <c r="GF1407" s="241"/>
      <c r="GG1407" s="241"/>
      <c r="GH1407" s="241"/>
      <c r="GI1407" s="241"/>
      <c r="GJ1407" s="241"/>
      <c r="GK1407" s="241"/>
      <c r="GL1407" s="241"/>
      <c r="GM1407" s="241"/>
      <c r="GN1407" s="241"/>
      <c r="GO1407" s="241"/>
      <c r="GP1407" s="241"/>
      <c r="GQ1407" s="241"/>
      <c r="GR1407" s="241"/>
      <c r="GS1407" s="241"/>
      <c r="GT1407" s="241"/>
      <c r="GU1407" s="241"/>
      <c r="GV1407" s="241"/>
      <c r="GW1407" s="241"/>
      <c r="GX1407" s="241"/>
      <c r="GY1407" s="241"/>
      <c r="GZ1407" s="241"/>
      <c r="HA1407" s="241"/>
      <c r="HB1407" s="241"/>
      <c r="HC1407" s="241"/>
      <c r="HD1407" s="241"/>
      <c r="HE1407" s="241"/>
      <c r="HF1407" s="241"/>
      <c r="HG1407" s="241"/>
      <c r="HH1407" s="241"/>
      <c r="HI1407" s="241"/>
      <c r="HJ1407" s="241"/>
      <c r="HK1407" s="241"/>
      <c r="HL1407" s="241"/>
      <c r="HM1407" s="241"/>
      <c r="HN1407" s="241"/>
      <c r="HO1407" s="241"/>
    </row>
    <row r="1408" spans="1:223" s="250" customFormat="1" ht="27.6" customHeight="1" x14ac:dyDescent="0.35">
      <c r="A1408" s="241"/>
      <c r="B1408" s="242"/>
      <c r="C1408" s="242"/>
      <c r="D1408" s="242"/>
      <c r="E1408" s="243"/>
      <c r="F1408" s="244"/>
      <c r="G1408" s="245"/>
      <c r="H1408" s="245"/>
      <c r="I1408" s="245"/>
      <c r="J1408" s="242"/>
      <c r="K1408" s="242"/>
      <c r="L1408" s="246"/>
      <c r="M1408" s="246"/>
      <c r="N1408" s="247"/>
      <c r="O1408" s="247"/>
      <c r="P1408" s="248"/>
      <c r="Q1408" s="248"/>
      <c r="R1408" s="295"/>
      <c r="S1408" s="295"/>
      <c r="T1408" s="295"/>
      <c r="V1408" s="251"/>
      <c r="W1408" s="251"/>
      <c r="X1408" s="252"/>
      <c r="Y1408" s="253"/>
      <c r="Z1408" s="254"/>
      <c r="AA1408" s="254"/>
      <c r="AB1408" s="255"/>
      <c r="AC1408" s="255"/>
      <c r="AD1408" s="241"/>
      <c r="AE1408" s="241"/>
      <c r="AF1408" s="241"/>
      <c r="AG1408" s="241"/>
      <c r="AH1408" s="241"/>
      <c r="AI1408" s="241"/>
      <c r="AJ1408" s="241"/>
      <c r="AK1408" s="241"/>
      <c r="AL1408" s="241"/>
      <c r="AM1408" s="241"/>
      <c r="AN1408" s="241"/>
      <c r="AO1408" s="241"/>
      <c r="AP1408" s="241"/>
      <c r="AQ1408" s="241"/>
      <c r="AR1408" s="241"/>
      <c r="AS1408" s="241"/>
      <c r="AT1408" s="241"/>
      <c r="AU1408" s="241"/>
      <c r="AV1408" s="241"/>
      <c r="AW1408" s="241"/>
      <c r="AX1408" s="241"/>
      <c r="AY1408" s="241"/>
      <c r="AZ1408" s="241"/>
      <c r="BA1408" s="241"/>
      <c r="BB1408" s="241"/>
      <c r="BC1408" s="241"/>
      <c r="BD1408" s="241"/>
      <c r="BE1408" s="241"/>
      <c r="BF1408" s="241"/>
      <c r="BG1408" s="241"/>
      <c r="BH1408" s="241"/>
      <c r="BI1408" s="241"/>
      <c r="BJ1408" s="241"/>
      <c r="BK1408" s="241"/>
      <c r="BL1408" s="241"/>
      <c r="BM1408" s="241"/>
      <c r="BN1408" s="241"/>
      <c r="BO1408" s="241"/>
      <c r="BP1408" s="241"/>
      <c r="BQ1408" s="241"/>
      <c r="BR1408" s="241"/>
      <c r="BS1408" s="241"/>
      <c r="BT1408" s="241"/>
      <c r="BU1408" s="241"/>
      <c r="BV1408" s="241"/>
      <c r="BW1408" s="241"/>
      <c r="BX1408" s="241"/>
      <c r="BY1408" s="241"/>
      <c r="BZ1408" s="241"/>
      <c r="CA1408" s="241"/>
      <c r="CB1408" s="241"/>
      <c r="CC1408" s="241"/>
      <c r="CD1408" s="241"/>
      <c r="CE1408" s="241"/>
      <c r="CF1408" s="241"/>
      <c r="CG1408" s="241"/>
      <c r="CH1408" s="241"/>
      <c r="CI1408" s="241"/>
      <c r="CJ1408" s="241"/>
      <c r="CK1408" s="241"/>
      <c r="CL1408" s="241"/>
      <c r="CM1408" s="241"/>
      <c r="CN1408" s="241"/>
      <c r="CO1408" s="241"/>
      <c r="CP1408" s="241"/>
      <c r="CQ1408" s="241"/>
      <c r="CR1408" s="241"/>
      <c r="CS1408" s="241"/>
      <c r="CT1408" s="241"/>
      <c r="CU1408" s="241"/>
      <c r="CV1408" s="241"/>
      <c r="CW1408" s="241"/>
      <c r="CX1408" s="241"/>
      <c r="CY1408" s="241"/>
      <c r="CZ1408" s="241"/>
      <c r="DA1408" s="241"/>
      <c r="DB1408" s="241"/>
      <c r="DC1408" s="241"/>
      <c r="DD1408" s="241"/>
      <c r="DE1408" s="241"/>
      <c r="DF1408" s="241"/>
      <c r="DG1408" s="241"/>
      <c r="DH1408" s="241"/>
      <c r="DI1408" s="241"/>
      <c r="DJ1408" s="241"/>
      <c r="DK1408" s="241"/>
      <c r="DL1408" s="241"/>
      <c r="DM1408" s="241"/>
      <c r="DN1408" s="241"/>
      <c r="DO1408" s="241"/>
      <c r="DP1408" s="241"/>
      <c r="DQ1408" s="241"/>
      <c r="DR1408" s="241"/>
      <c r="DS1408" s="241"/>
      <c r="DT1408" s="241"/>
      <c r="DU1408" s="241"/>
      <c r="DV1408" s="241"/>
      <c r="DW1408" s="241"/>
      <c r="DX1408" s="241"/>
      <c r="DY1408" s="241"/>
      <c r="DZ1408" s="241"/>
      <c r="EA1408" s="241"/>
      <c r="EB1408" s="241"/>
      <c r="EC1408" s="241"/>
      <c r="ED1408" s="241"/>
      <c r="EE1408" s="241"/>
      <c r="EF1408" s="241"/>
      <c r="EG1408" s="241"/>
      <c r="EH1408" s="241"/>
      <c r="EI1408" s="241"/>
      <c r="EJ1408" s="241"/>
      <c r="EK1408" s="241"/>
      <c r="EL1408" s="241"/>
      <c r="EM1408" s="241"/>
      <c r="EN1408" s="241"/>
      <c r="EO1408" s="241"/>
      <c r="EP1408" s="241"/>
      <c r="EQ1408" s="241"/>
      <c r="ER1408" s="241"/>
      <c r="ES1408" s="241"/>
      <c r="ET1408" s="241"/>
      <c r="EU1408" s="241"/>
      <c r="EV1408" s="241"/>
      <c r="EW1408" s="241"/>
      <c r="EX1408" s="241"/>
      <c r="EY1408" s="241"/>
      <c r="EZ1408" s="241"/>
      <c r="FA1408" s="241"/>
      <c r="FB1408" s="241"/>
      <c r="FC1408" s="241"/>
      <c r="FD1408" s="241"/>
      <c r="FE1408" s="241"/>
      <c r="FF1408" s="241"/>
      <c r="FG1408" s="241"/>
      <c r="FH1408" s="241"/>
      <c r="FI1408" s="241"/>
      <c r="FJ1408" s="241"/>
      <c r="FK1408" s="241"/>
      <c r="FL1408" s="241"/>
      <c r="FM1408" s="241"/>
      <c r="FN1408" s="241"/>
      <c r="FO1408" s="241"/>
      <c r="FP1408" s="241"/>
      <c r="FQ1408" s="241"/>
      <c r="FR1408" s="241"/>
      <c r="FS1408" s="241"/>
      <c r="FT1408" s="241"/>
      <c r="FU1408" s="241"/>
      <c r="FV1408" s="241"/>
      <c r="FW1408" s="241"/>
      <c r="FX1408" s="241"/>
      <c r="FY1408" s="241"/>
      <c r="FZ1408" s="241"/>
      <c r="GA1408" s="241"/>
      <c r="GB1408" s="241"/>
      <c r="GC1408" s="241"/>
      <c r="GD1408" s="241"/>
      <c r="GE1408" s="241"/>
      <c r="GF1408" s="241"/>
      <c r="GG1408" s="241"/>
      <c r="GH1408" s="241"/>
      <c r="GI1408" s="241"/>
      <c r="GJ1408" s="241"/>
      <c r="GK1408" s="241"/>
      <c r="GL1408" s="241"/>
      <c r="GM1408" s="241"/>
      <c r="GN1408" s="241"/>
      <c r="GO1408" s="241"/>
      <c r="GP1408" s="241"/>
      <c r="GQ1408" s="241"/>
      <c r="GR1408" s="241"/>
      <c r="GS1408" s="241"/>
      <c r="GT1408" s="241"/>
      <c r="GU1408" s="241"/>
      <c r="GV1408" s="241"/>
      <c r="GW1408" s="241"/>
      <c r="GX1408" s="241"/>
      <c r="GY1408" s="241"/>
      <c r="GZ1408" s="241"/>
      <c r="HA1408" s="241"/>
      <c r="HB1408" s="241"/>
      <c r="HC1408" s="241"/>
      <c r="HD1408" s="241"/>
      <c r="HE1408" s="241"/>
      <c r="HF1408" s="241"/>
      <c r="HG1408" s="241"/>
      <c r="HH1408" s="241"/>
      <c r="HI1408" s="241"/>
      <c r="HJ1408" s="241"/>
      <c r="HK1408" s="241"/>
      <c r="HL1408" s="241"/>
      <c r="HM1408" s="241"/>
      <c r="HN1408" s="241"/>
      <c r="HO1408" s="241"/>
    </row>
    <row r="1409" spans="1:223" s="250" customFormat="1" ht="27.6" customHeight="1" x14ac:dyDescent="0.35">
      <c r="A1409" s="241"/>
      <c r="B1409" s="242"/>
      <c r="C1409" s="242"/>
      <c r="D1409" s="242"/>
      <c r="E1409" s="243"/>
      <c r="F1409" s="244"/>
      <c r="G1409" s="245"/>
      <c r="H1409" s="245"/>
      <c r="I1409" s="245"/>
      <c r="J1409" s="242"/>
      <c r="K1409" s="242"/>
      <c r="L1409" s="246"/>
      <c r="M1409" s="246"/>
      <c r="N1409" s="247"/>
      <c r="O1409" s="247"/>
      <c r="P1409" s="248"/>
      <c r="Q1409" s="248"/>
      <c r="R1409" s="295"/>
      <c r="S1409" s="295"/>
      <c r="T1409" s="295"/>
      <c r="V1409" s="251"/>
      <c r="W1409" s="251"/>
      <c r="X1409" s="252"/>
      <c r="Y1409" s="253"/>
      <c r="Z1409" s="254"/>
      <c r="AA1409" s="254"/>
      <c r="AB1409" s="255"/>
      <c r="AC1409" s="255"/>
      <c r="AD1409" s="241"/>
      <c r="AE1409" s="241"/>
      <c r="AF1409" s="241"/>
      <c r="AG1409" s="241"/>
      <c r="AH1409" s="241"/>
      <c r="AI1409" s="241"/>
      <c r="AJ1409" s="241"/>
      <c r="AK1409" s="241"/>
      <c r="AL1409" s="241"/>
      <c r="AM1409" s="241"/>
      <c r="AN1409" s="241"/>
      <c r="AO1409" s="241"/>
      <c r="AP1409" s="241"/>
      <c r="AQ1409" s="241"/>
      <c r="AR1409" s="241"/>
      <c r="AS1409" s="241"/>
      <c r="AT1409" s="241"/>
      <c r="AU1409" s="241"/>
      <c r="AV1409" s="241"/>
      <c r="AW1409" s="241"/>
      <c r="AX1409" s="241"/>
      <c r="AY1409" s="241"/>
      <c r="AZ1409" s="241"/>
      <c r="BA1409" s="241"/>
      <c r="BB1409" s="241"/>
      <c r="BC1409" s="241"/>
      <c r="BD1409" s="241"/>
      <c r="BE1409" s="241"/>
      <c r="BF1409" s="241"/>
      <c r="BG1409" s="241"/>
      <c r="BH1409" s="241"/>
      <c r="BI1409" s="241"/>
      <c r="BJ1409" s="241"/>
      <c r="BK1409" s="241"/>
      <c r="BL1409" s="241"/>
      <c r="BM1409" s="241"/>
      <c r="BN1409" s="241"/>
      <c r="BO1409" s="241"/>
      <c r="BP1409" s="241"/>
      <c r="BQ1409" s="241"/>
      <c r="BR1409" s="241"/>
      <c r="BS1409" s="241"/>
      <c r="BT1409" s="241"/>
      <c r="BU1409" s="241"/>
      <c r="BV1409" s="241"/>
      <c r="BW1409" s="241"/>
      <c r="BX1409" s="241"/>
      <c r="BY1409" s="241"/>
      <c r="BZ1409" s="241"/>
      <c r="CA1409" s="241"/>
      <c r="CB1409" s="241"/>
      <c r="CC1409" s="241"/>
      <c r="CD1409" s="241"/>
      <c r="CE1409" s="241"/>
      <c r="CF1409" s="241"/>
      <c r="CG1409" s="241"/>
      <c r="CH1409" s="241"/>
      <c r="CI1409" s="241"/>
      <c r="CJ1409" s="241"/>
      <c r="CK1409" s="241"/>
      <c r="CL1409" s="241"/>
      <c r="CM1409" s="241"/>
      <c r="CN1409" s="241"/>
      <c r="CO1409" s="241"/>
      <c r="CP1409" s="241"/>
      <c r="CQ1409" s="241"/>
      <c r="CR1409" s="241"/>
      <c r="CS1409" s="241"/>
      <c r="CT1409" s="241"/>
      <c r="CU1409" s="241"/>
      <c r="CV1409" s="241"/>
      <c r="CW1409" s="241"/>
      <c r="CX1409" s="241"/>
      <c r="CY1409" s="241"/>
      <c r="CZ1409" s="241"/>
      <c r="DA1409" s="241"/>
      <c r="DB1409" s="241"/>
      <c r="DC1409" s="241"/>
      <c r="DD1409" s="241"/>
      <c r="DE1409" s="241"/>
      <c r="DF1409" s="241"/>
      <c r="DG1409" s="241"/>
      <c r="DH1409" s="241"/>
      <c r="DI1409" s="241"/>
      <c r="DJ1409" s="241"/>
      <c r="DK1409" s="241"/>
      <c r="DL1409" s="241"/>
      <c r="DM1409" s="241"/>
      <c r="DN1409" s="241"/>
      <c r="DO1409" s="241"/>
      <c r="DP1409" s="241"/>
      <c r="DQ1409" s="241"/>
      <c r="DR1409" s="241"/>
      <c r="DS1409" s="241"/>
      <c r="DT1409" s="241"/>
      <c r="DU1409" s="241"/>
      <c r="DV1409" s="241"/>
      <c r="DW1409" s="241"/>
      <c r="DX1409" s="241"/>
      <c r="DY1409" s="241"/>
      <c r="DZ1409" s="241"/>
      <c r="EA1409" s="241"/>
      <c r="EB1409" s="241"/>
      <c r="EC1409" s="241"/>
      <c r="ED1409" s="241"/>
      <c r="EE1409" s="241"/>
      <c r="EF1409" s="241"/>
      <c r="EG1409" s="241"/>
      <c r="EH1409" s="241"/>
      <c r="EI1409" s="241"/>
      <c r="EJ1409" s="241"/>
      <c r="EK1409" s="241"/>
      <c r="EL1409" s="241"/>
      <c r="EM1409" s="241"/>
      <c r="EN1409" s="241"/>
      <c r="EO1409" s="241"/>
      <c r="EP1409" s="241"/>
      <c r="EQ1409" s="241"/>
      <c r="ER1409" s="241"/>
      <c r="ES1409" s="241"/>
      <c r="ET1409" s="241"/>
      <c r="EU1409" s="241"/>
      <c r="EV1409" s="241"/>
      <c r="EW1409" s="241"/>
      <c r="EX1409" s="241"/>
      <c r="EY1409" s="241"/>
      <c r="EZ1409" s="241"/>
      <c r="FA1409" s="241"/>
      <c r="FB1409" s="241"/>
      <c r="FC1409" s="241"/>
      <c r="FD1409" s="241"/>
      <c r="FE1409" s="241"/>
      <c r="FF1409" s="241"/>
      <c r="FG1409" s="241"/>
      <c r="FH1409" s="241"/>
      <c r="FI1409" s="241"/>
      <c r="FJ1409" s="241"/>
      <c r="FK1409" s="241"/>
      <c r="FL1409" s="241"/>
      <c r="FM1409" s="241"/>
      <c r="FN1409" s="241"/>
      <c r="FO1409" s="241"/>
      <c r="FP1409" s="241"/>
      <c r="FQ1409" s="241"/>
      <c r="FR1409" s="241"/>
      <c r="FS1409" s="241"/>
      <c r="FT1409" s="241"/>
      <c r="FU1409" s="241"/>
      <c r="FV1409" s="241"/>
      <c r="FW1409" s="241"/>
      <c r="FX1409" s="241"/>
      <c r="FY1409" s="241"/>
      <c r="FZ1409" s="241"/>
      <c r="GA1409" s="241"/>
      <c r="GB1409" s="241"/>
      <c r="GC1409" s="241"/>
      <c r="GD1409" s="241"/>
      <c r="GE1409" s="241"/>
      <c r="GF1409" s="241"/>
      <c r="GG1409" s="241"/>
      <c r="GH1409" s="241"/>
      <c r="GI1409" s="241"/>
      <c r="GJ1409" s="241"/>
      <c r="GK1409" s="241"/>
      <c r="GL1409" s="241"/>
      <c r="GM1409" s="241"/>
      <c r="GN1409" s="241"/>
      <c r="GO1409" s="241"/>
      <c r="GP1409" s="241"/>
      <c r="GQ1409" s="241"/>
      <c r="GR1409" s="241"/>
      <c r="GS1409" s="241"/>
      <c r="GT1409" s="241"/>
      <c r="GU1409" s="241"/>
      <c r="GV1409" s="241"/>
      <c r="GW1409" s="241"/>
      <c r="GX1409" s="241"/>
      <c r="GY1409" s="241"/>
      <c r="GZ1409" s="241"/>
      <c r="HA1409" s="241"/>
      <c r="HB1409" s="241"/>
      <c r="HC1409" s="241"/>
      <c r="HD1409" s="241"/>
      <c r="HE1409" s="241"/>
      <c r="HF1409" s="241"/>
      <c r="HG1409" s="241"/>
      <c r="HH1409" s="241"/>
      <c r="HI1409" s="241"/>
      <c r="HJ1409" s="241"/>
      <c r="HK1409" s="241"/>
      <c r="HL1409" s="241"/>
      <c r="HM1409" s="241"/>
      <c r="HN1409" s="241"/>
      <c r="HO1409" s="241"/>
    </row>
    <row r="1410" spans="1:223" s="250" customFormat="1" ht="27.6" customHeight="1" x14ac:dyDescent="0.35">
      <c r="A1410" s="241"/>
      <c r="B1410" s="242"/>
      <c r="C1410" s="242"/>
      <c r="D1410" s="242"/>
      <c r="E1410" s="243"/>
      <c r="F1410" s="244"/>
      <c r="G1410" s="245"/>
      <c r="H1410" s="245"/>
      <c r="I1410" s="245"/>
      <c r="J1410" s="242"/>
      <c r="K1410" s="242"/>
      <c r="L1410" s="246"/>
      <c r="M1410" s="246"/>
      <c r="N1410" s="247"/>
      <c r="O1410" s="247"/>
      <c r="P1410" s="248"/>
      <c r="Q1410" s="248"/>
      <c r="R1410" s="295"/>
      <c r="S1410" s="295"/>
      <c r="T1410" s="295"/>
      <c r="V1410" s="251"/>
      <c r="W1410" s="251"/>
      <c r="X1410" s="252"/>
      <c r="Y1410" s="253"/>
      <c r="Z1410" s="254"/>
      <c r="AA1410" s="254"/>
      <c r="AB1410" s="255"/>
      <c r="AC1410" s="255"/>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c r="AX1410" s="241"/>
      <c r="AY1410" s="241"/>
      <c r="AZ1410" s="241"/>
      <c r="BA1410" s="241"/>
      <c r="BB1410" s="241"/>
      <c r="BC1410" s="241"/>
      <c r="BD1410" s="241"/>
      <c r="BE1410" s="241"/>
      <c r="BF1410" s="241"/>
      <c r="BG1410" s="241"/>
      <c r="BH1410" s="241"/>
      <c r="BI1410" s="241"/>
      <c r="BJ1410" s="241"/>
      <c r="BK1410" s="241"/>
      <c r="BL1410" s="241"/>
      <c r="BM1410" s="241"/>
      <c r="BN1410" s="241"/>
      <c r="BO1410" s="241"/>
      <c r="BP1410" s="241"/>
      <c r="BQ1410" s="241"/>
      <c r="BR1410" s="241"/>
      <c r="BS1410" s="241"/>
      <c r="BT1410" s="241"/>
      <c r="BU1410" s="241"/>
      <c r="BV1410" s="241"/>
      <c r="BW1410" s="241"/>
      <c r="BX1410" s="241"/>
      <c r="BY1410" s="241"/>
      <c r="BZ1410" s="241"/>
      <c r="CA1410" s="241"/>
      <c r="CB1410" s="241"/>
      <c r="CC1410" s="241"/>
      <c r="CD1410" s="241"/>
      <c r="CE1410" s="241"/>
      <c r="CF1410" s="241"/>
      <c r="CG1410" s="241"/>
      <c r="CH1410" s="241"/>
      <c r="CI1410" s="241"/>
      <c r="CJ1410" s="241"/>
      <c r="CK1410" s="241"/>
      <c r="CL1410" s="241"/>
      <c r="CM1410" s="241"/>
      <c r="CN1410" s="241"/>
      <c r="CO1410" s="241"/>
      <c r="CP1410" s="241"/>
      <c r="CQ1410" s="241"/>
      <c r="CR1410" s="241"/>
      <c r="CS1410" s="241"/>
      <c r="CT1410" s="241"/>
      <c r="CU1410" s="241"/>
      <c r="CV1410" s="241"/>
      <c r="CW1410" s="241"/>
      <c r="CX1410" s="241"/>
      <c r="CY1410" s="241"/>
      <c r="CZ1410" s="241"/>
      <c r="DA1410" s="241"/>
      <c r="DB1410" s="241"/>
      <c r="DC1410" s="241"/>
      <c r="DD1410" s="241"/>
      <c r="DE1410" s="241"/>
      <c r="DF1410" s="241"/>
      <c r="DG1410" s="241"/>
      <c r="DH1410" s="241"/>
      <c r="DI1410" s="241"/>
      <c r="DJ1410" s="241"/>
      <c r="DK1410" s="241"/>
      <c r="DL1410" s="241"/>
      <c r="DM1410" s="241"/>
      <c r="DN1410" s="241"/>
      <c r="DO1410" s="241"/>
      <c r="DP1410" s="241"/>
      <c r="DQ1410" s="241"/>
      <c r="DR1410" s="241"/>
      <c r="DS1410" s="241"/>
      <c r="DT1410" s="241"/>
      <c r="DU1410" s="241"/>
      <c r="DV1410" s="241"/>
      <c r="DW1410" s="241"/>
      <c r="DX1410" s="241"/>
      <c r="DY1410" s="241"/>
      <c r="DZ1410" s="241"/>
      <c r="EA1410" s="241"/>
      <c r="EB1410" s="241"/>
      <c r="EC1410" s="241"/>
      <c r="ED1410" s="241"/>
      <c r="EE1410" s="241"/>
      <c r="EF1410" s="241"/>
      <c r="EG1410" s="241"/>
      <c r="EH1410" s="241"/>
      <c r="EI1410" s="241"/>
      <c r="EJ1410" s="241"/>
      <c r="EK1410" s="241"/>
      <c r="EL1410" s="241"/>
      <c r="EM1410" s="241"/>
      <c r="EN1410" s="241"/>
      <c r="EO1410" s="241"/>
      <c r="EP1410" s="241"/>
      <c r="EQ1410" s="241"/>
      <c r="ER1410" s="241"/>
      <c r="ES1410" s="241"/>
      <c r="ET1410" s="241"/>
      <c r="EU1410" s="241"/>
      <c r="EV1410" s="241"/>
      <c r="EW1410" s="241"/>
      <c r="EX1410" s="241"/>
      <c r="EY1410" s="241"/>
      <c r="EZ1410" s="241"/>
      <c r="FA1410" s="241"/>
      <c r="FB1410" s="241"/>
      <c r="FC1410" s="241"/>
      <c r="FD1410" s="241"/>
      <c r="FE1410" s="241"/>
      <c r="FF1410" s="241"/>
      <c r="FG1410" s="241"/>
      <c r="FH1410" s="241"/>
      <c r="FI1410" s="241"/>
      <c r="FJ1410" s="241"/>
      <c r="FK1410" s="241"/>
      <c r="FL1410" s="241"/>
      <c r="FM1410" s="241"/>
      <c r="FN1410" s="241"/>
      <c r="FO1410" s="241"/>
      <c r="FP1410" s="241"/>
      <c r="FQ1410" s="241"/>
      <c r="FR1410" s="241"/>
      <c r="FS1410" s="241"/>
      <c r="FT1410" s="241"/>
      <c r="FU1410" s="241"/>
      <c r="FV1410" s="241"/>
      <c r="FW1410" s="241"/>
      <c r="FX1410" s="241"/>
      <c r="FY1410" s="241"/>
      <c r="FZ1410" s="241"/>
      <c r="GA1410" s="241"/>
      <c r="GB1410" s="241"/>
      <c r="GC1410" s="241"/>
      <c r="GD1410" s="241"/>
      <c r="GE1410" s="241"/>
      <c r="GF1410" s="241"/>
      <c r="GG1410" s="241"/>
      <c r="GH1410" s="241"/>
      <c r="GI1410" s="241"/>
      <c r="GJ1410" s="241"/>
      <c r="GK1410" s="241"/>
      <c r="GL1410" s="241"/>
      <c r="GM1410" s="241"/>
      <c r="GN1410" s="241"/>
      <c r="GO1410" s="241"/>
      <c r="GP1410" s="241"/>
      <c r="GQ1410" s="241"/>
      <c r="GR1410" s="241"/>
      <c r="GS1410" s="241"/>
      <c r="GT1410" s="241"/>
      <c r="GU1410" s="241"/>
      <c r="GV1410" s="241"/>
      <c r="GW1410" s="241"/>
      <c r="GX1410" s="241"/>
      <c r="GY1410" s="241"/>
      <c r="GZ1410" s="241"/>
      <c r="HA1410" s="241"/>
      <c r="HB1410" s="241"/>
      <c r="HC1410" s="241"/>
      <c r="HD1410" s="241"/>
      <c r="HE1410" s="241"/>
      <c r="HF1410" s="241"/>
      <c r="HG1410" s="241"/>
      <c r="HH1410" s="241"/>
      <c r="HI1410" s="241"/>
      <c r="HJ1410" s="241"/>
      <c r="HK1410" s="241"/>
      <c r="HL1410" s="241"/>
      <c r="HM1410" s="241"/>
      <c r="HN1410" s="241"/>
      <c r="HO1410" s="241"/>
    </row>
    <row r="1411" spans="1:223" s="250" customFormat="1" ht="27.6" customHeight="1" x14ac:dyDescent="0.35">
      <c r="A1411" s="241"/>
      <c r="B1411" s="242"/>
      <c r="C1411" s="242"/>
      <c r="D1411" s="242"/>
      <c r="E1411" s="243"/>
      <c r="F1411" s="244"/>
      <c r="G1411" s="245"/>
      <c r="H1411" s="245"/>
      <c r="I1411" s="245"/>
      <c r="J1411" s="242"/>
      <c r="K1411" s="242"/>
      <c r="L1411" s="246"/>
      <c r="M1411" s="246"/>
      <c r="N1411" s="247"/>
      <c r="O1411" s="247"/>
      <c r="P1411" s="248"/>
      <c r="Q1411" s="248"/>
      <c r="R1411" s="295"/>
      <c r="S1411" s="295"/>
      <c r="T1411" s="295"/>
      <c r="V1411" s="251"/>
      <c r="W1411" s="251"/>
      <c r="X1411" s="252"/>
      <c r="Y1411" s="253"/>
      <c r="Z1411" s="254"/>
      <c r="AA1411" s="254"/>
      <c r="AB1411" s="255"/>
      <c r="AC1411" s="255"/>
      <c r="AD1411" s="241"/>
      <c r="AE1411" s="241"/>
      <c r="AF1411" s="241"/>
      <c r="AG1411" s="241"/>
      <c r="AH1411" s="241"/>
      <c r="AI1411" s="241"/>
      <c r="AJ1411" s="241"/>
      <c r="AK1411" s="241"/>
      <c r="AL1411" s="241"/>
      <c r="AM1411" s="241"/>
      <c r="AN1411" s="241"/>
      <c r="AO1411" s="241"/>
      <c r="AP1411" s="241"/>
      <c r="AQ1411" s="241"/>
      <c r="AR1411" s="241"/>
      <c r="AS1411" s="241"/>
      <c r="AT1411" s="241"/>
      <c r="AU1411" s="241"/>
      <c r="AV1411" s="241"/>
      <c r="AW1411" s="241"/>
      <c r="AX1411" s="241"/>
      <c r="AY1411" s="241"/>
      <c r="AZ1411" s="241"/>
      <c r="BA1411" s="241"/>
      <c r="BB1411" s="241"/>
      <c r="BC1411" s="241"/>
      <c r="BD1411" s="241"/>
      <c r="BE1411" s="241"/>
      <c r="BF1411" s="241"/>
      <c r="BG1411" s="241"/>
      <c r="BH1411" s="241"/>
      <c r="BI1411" s="241"/>
      <c r="BJ1411" s="241"/>
      <c r="BK1411" s="241"/>
      <c r="BL1411" s="241"/>
      <c r="BM1411" s="241"/>
      <c r="BN1411" s="241"/>
      <c r="BO1411" s="241"/>
      <c r="BP1411" s="241"/>
      <c r="BQ1411" s="241"/>
      <c r="BR1411" s="241"/>
      <c r="BS1411" s="241"/>
      <c r="BT1411" s="241"/>
      <c r="BU1411" s="241"/>
      <c r="BV1411" s="241"/>
      <c r="BW1411" s="241"/>
      <c r="BX1411" s="241"/>
      <c r="BY1411" s="241"/>
      <c r="BZ1411" s="241"/>
      <c r="CA1411" s="241"/>
      <c r="CB1411" s="241"/>
      <c r="CC1411" s="241"/>
      <c r="CD1411" s="241"/>
      <c r="CE1411" s="241"/>
      <c r="CF1411" s="241"/>
      <c r="CG1411" s="241"/>
      <c r="CH1411" s="241"/>
      <c r="CI1411" s="241"/>
      <c r="CJ1411" s="241"/>
      <c r="CK1411" s="241"/>
      <c r="CL1411" s="241"/>
      <c r="CM1411" s="241"/>
      <c r="CN1411" s="241"/>
      <c r="CO1411" s="241"/>
      <c r="CP1411" s="241"/>
      <c r="CQ1411" s="241"/>
      <c r="CR1411" s="241"/>
      <c r="CS1411" s="241"/>
      <c r="CT1411" s="241"/>
      <c r="CU1411" s="241"/>
      <c r="CV1411" s="241"/>
      <c r="CW1411" s="241"/>
      <c r="CX1411" s="241"/>
      <c r="CY1411" s="241"/>
      <c r="CZ1411" s="241"/>
      <c r="DA1411" s="241"/>
      <c r="DB1411" s="241"/>
      <c r="DC1411" s="241"/>
      <c r="DD1411" s="241"/>
      <c r="DE1411" s="241"/>
      <c r="DF1411" s="241"/>
      <c r="DG1411" s="241"/>
      <c r="DH1411" s="241"/>
      <c r="DI1411" s="241"/>
      <c r="DJ1411" s="241"/>
      <c r="DK1411" s="241"/>
      <c r="DL1411" s="241"/>
      <c r="DM1411" s="241"/>
      <c r="DN1411" s="241"/>
      <c r="DO1411" s="241"/>
      <c r="DP1411" s="241"/>
      <c r="DQ1411" s="241"/>
      <c r="DR1411" s="241"/>
      <c r="DS1411" s="241"/>
      <c r="DT1411" s="241"/>
      <c r="DU1411" s="241"/>
      <c r="DV1411" s="241"/>
      <c r="DW1411" s="241"/>
      <c r="DX1411" s="241"/>
      <c r="DY1411" s="241"/>
      <c r="DZ1411" s="241"/>
      <c r="EA1411" s="241"/>
      <c r="EB1411" s="241"/>
      <c r="EC1411" s="241"/>
      <c r="ED1411" s="241"/>
      <c r="EE1411" s="241"/>
      <c r="EF1411" s="241"/>
      <c r="EG1411" s="241"/>
      <c r="EH1411" s="241"/>
      <c r="EI1411" s="241"/>
      <c r="EJ1411" s="241"/>
      <c r="EK1411" s="241"/>
      <c r="EL1411" s="241"/>
      <c r="EM1411" s="241"/>
      <c r="EN1411" s="241"/>
      <c r="EO1411" s="241"/>
      <c r="EP1411" s="241"/>
      <c r="EQ1411" s="241"/>
      <c r="ER1411" s="241"/>
      <c r="ES1411" s="241"/>
      <c r="ET1411" s="241"/>
      <c r="EU1411" s="241"/>
      <c r="EV1411" s="241"/>
      <c r="EW1411" s="241"/>
      <c r="EX1411" s="241"/>
      <c r="EY1411" s="241"/>
      <c r="EZ1411" s="241"/>
      <c r="FA1411" s="241"/>
      <c r="FB1411" s="241"/>
      <c r="FC1411" s="241"/>
      <c r="FD1411" s="241"/>
      <c r="FE1411" s="241"/>
      <c r="FF1411" s="241"/>
      <c r="FG1411" s="241"/>
      <c r="FH1411" s="241"/>
      <c r="FI1411" s="241"/>
      <c r="FJ1411" s="241"/>
      <c r="FK1411" s="241"/>
      <c r="FL1411" s="241"/>
      <c r="FM1411" s="241"/>
      <c r="FN1411" s="241"/>
      <c r="FO1411" s="241"/>
      <c r="FP1411" s="241"/>
      <c r="FQ1411" s="241"/>
      <c r="FR1411" s="241"/>
      <c r="FS1411" s="241"/>
      <c r="FT1411" s="241"/>
      <c r="FU1411" s="241"/>
      <c r="FV1411" s="241"/>
      <c r="FW1411" s="241"/>
      <c r="FX1411" s="241"/>
      <c r="FY1411" s="241"/>
      <c r="FZ1411" s="241"/>
      <c r="GA1411" s="241"/>
      <c r="GB1411" s="241"/>
      <c r="GC1411" s="241"/>
      <c r="GD1411" s="241"/>
      <c r="GE1411" s="241"/>
      <c r="GF1411" s="241"/>
      <c r="GG1411" s="241"/>
      <c r="GH1411" s="241"/>
      <c r="GI1411" s="241"/>
      <c r="GJ1411" s="241"/>
      <c r="GK1411" s="241"/>
      <c r="GL1411" s="241"/>
      <c r="GM1411" s="241"/>
      <c r="GN1411" s="241"/>
      <c r="GO1411" s="241"/>
      <c r="GP1411" s="241"/>
      <c r="GQ1411" s="241"/>
      <c r="GR1411" s="241"/>
      <c r="GS1411" s="241"/>
      <c r="GT1411" s="241"/>
      <c r="GU1411" s="241"/>
      <c r="GV1411" s="241"/>
      <c r="GW1411" s="241"/>
      <c r="GX1411" s="241"/>
      <c r="GY1411" s="241"/>
      <c r="GZ1411" s="241"/>
      <c r="HA1411" s="241"/>
      <c r="HB1411" s="241"/>
      <c r="HC1411" s="241"/>
      <c r="HD1411" s="241"/>
      <c r="HE1411" s="241"/>
      <c r="HF1411" s="241"/>
      <c r="HG1411" s="241"/>
      <c r="HH1411" s="241"/>
      <c r="HI1411" s="241"/>
      <c r="HJ1411" s="241"/>
      <c r="HK1411" s="241"/>
      <c r="HL1411" s="241"/>
      <c r="HM1411" s="241"/>
      <c r="HN1411" s="241"/>
      <c r="HO1411" s="241"/>
    </row>
    <row r="1412" spans="1:223" s="250" customFormat="1" ht="27.6" customHeight="1" x14ac:dyDescent="0.35">
      <c r="A1412" s="241"/>
      <c r="B1412" s="242"/>
      <c r="C1412" s="242"/>
      <c r="D1412" s="242"/>
      <c r="E1412" s="243"/>
      <c r="F1412" s="244"/>
      <c r="G1412" s="245"/>
      <c r="H1412" s="245"/>
      <c r="I1412" s="245"/>
      <c r="J1412" s="242"/>
      <c r="K1412" s="242"/>
      <c r="L1412" s="246"/>
      <c r="M1412" s="246"/>
      <c r="N1412" s="247"/>
      <c r="O1412" s="247"/>
      <c r="P1412" s="248"/>
      <c r="Q1412" s="248"/>
      <c r="R1412" s="295"/>
      <c r="S1412" s="295"/>
      <c r="T1412" s="295"/>
      <c r="V1412" s="251"/>
      <c r="W1412" s="251"/>
      <c r="X1412" s="252"/>
      <c r="Y1412" s="253"/>
      <c r="Z1412" s="254"/>
      <c r="AA1412" s="254"/>
      <c r="AB1412" s="255"/>
      <c r="AC1412" s="255"/>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41"/>
      <c r="AX1412" s="241"/>
      <c r="AY1412" s="241"/>
      <c r="AZ1412" s="241"/>
      <c r="BA1412" s="241"/>
      <c r="BB1412" s="241"/>
      <c r="BC1412" s="241"/>
      <c r="BD1412" s="241"/>
      <c r="BE1412" s="241"/>
      <c r="BF1412" s="241"/>
      <c r="BG1412" s="241"/>
      <c r="BH1412" s="241"/>
      <c r="BI1412" s="241"/>
      <c r="BJ1412" s="241"/>
      <c r="BK1412" s="241"/>
      <c r="BL1412" s="241"/>
      <c r="BM1412" s="241"/>
      <c r="BN1412" s="241"/>
      <c r="BO1412" s="241"/>
      <c r="BP1412" s="241"/>
      <c r="BQ1412" s="241"/>
      <c r="BR1412" s="241"/>
      <c r="BS1412" s="241"/>
      <c r="BT1412" s="241"/>
      <c r="BU1412" s="241"/>
      <c r="BV1412" s="241"/>
      <c r="BW1412" s="241"/>
      <c r="BX1412" s="241"/>
      <c r="BY1412" s="241"/>
      <c r="BZ1412" s="241"/>
      <c r="CA1412" s="241"/>
      <c r="CB1412" s="241"/>
      <c r="CC1412" s="241"/>
      <c r="CD1412" s="241"/>
      <c r="CE1412" s="241"/>
      <c r="CF1412" s="241"/>
      <c r="CG1412" s="241"/>
      <c r="CH1412" s="241"/>
      <c r="CI1412" s="241"/>
      <c r="CJ1412" s="241"/>
      <c r="CK1412" s="241"/>
      <c r="CL1412" s="241"/>
      <c r="CM1412" s="241"/>
      <c r="CN1412" s="241"/>
      <c r="CO1412" s="241"/>
      <c r="CP1412" s="241"/>
      <c r="CQ1412" s="241"/>
      <c r="CR1412" s="241"/>
      <c r="CS1412" s="241"/>
      <c r="CT1412" s="241"/>
      <c r="CU1412" s="241"/>
      <c r="CV1412" s="241"/>
      <c r="CW1412" s="241"/>
      <c r="CX1412" s="241"/>
      <c r="CY1412" s="241"/>
      <c r="CZ1412" s="241"/>
      <c r="DA1412" s="241"/>
      <c r="DB1412" s="241"/>
      <c r="DC1412" s="241"/>
      <c r="DD1412" s="241"/>
      <c r="DE1412" s="241"/>
      <c r="DF1412" s="241"/>
      <c r="DG1412" s="241"/>
      <c r="DH1412" s="241"/>
      <c r="DI1412" s="241"/>
      <c r="DJ1412" s="241"/>
      <c r="DK1412" s="241"/>
      <c r="DL1412" s="241"/>
      <c r="DM1412" s="241"/>
      <c r="DN1412" s="241"/>
      <c r="DO1412" s="241"/>
      <c r="DP1412" s="241"/>
      <c r="DQ1412" s="241"/>
      <c r="DR1412" s="241"/>
      <c r="DS1412" s="241"/>
      <c r="DT1412" s="241"/>
      <c r="DU1412" s="241"/>
      <c r="DV1412" s="241"/>
      <c r="DW1412" s="241"/>
      <c r="DX1412" s="241"/>
      <c r="DY1412" s="241"/>
      <c r="DZ1412" s="241"/>
      <c r="EA1412" s="241"/>
      <c r="EB1412" s="241"/>
      <c r="EC1412" s="241"/>
      <c r="ED1412" s="241"/>
      <c r="EE1412" s="241"/>
      <c r="EF1412" s="241"/>
      <c r="EG1412" s="241"/>
      <c r="EH1412" s="241"/>
      <c r="EI1412" s="241"/>
      <c r="EJ1412" s="241"/>
      <c r="EK1412" s="241"/>
      <c r="EL1412" s="241"/>
      <c r="EM1412" s="241"/>
      <c r="EN1412" s="241"/>
      <c r="EO1412" s="241"/>
      <c r="EP1412" s="241"/>
      <c r="EQ1412" s="241"/>
      <c r="ER1412" s="241"/>
      <c r="ES1412" s="241"/>
      <c r="ET1412" s="241"/>
      <c r="EU1412" s="241"/>
      <c r="EV1412" s="241"/>
      <c r="EW1412" s="241"/>
      <c r="EX1412" s="241"/>
      <c r="EY1412" s="241"/>
      <c r="EZ1412" s="241"/>
      <c r="FA1412" s="241"/>
      <c r="FB1412" s="241"/>
      <c r="FC1412" s="241"/>
      <c r="FD1412" s="241"/>
      <c r="FE1412" s="241"/>
      <c r="FF1412" s="241"/>
      <c r="FG1412" s="241"/>
      <c r="FH1412" s="241"/>
      <c r="FI1412" s="241"/>
      <c r="FJ1412" s="241"/>
      <c r="FK1412" s="241"/>
      <c r="FL1412" s="241"/>
      <c r="FM1412" s="241"/>
      <c r="FN1412" s="241"/>
      <c r="FO1412" s="241"/>
      <c r="FP1412" s="241"/>
      <c r="FQ1412" s="241"/>
      <c r="FR1412" s="241"/>
      <c r="FS1412" s="241"/>
      <c r="FT1412" s="241"/>
      <c r="FU1412" s="241"/>
      <c r="FV1412" s="241"/>
      <c r="FW1412" s="241"/>
      <c r="FX1412" s="241"/>
      <c r="FY1412" s="241"/>
      <c r="FZ1412" s="241"/>
      <c r="GA1412" s="241"/>
      <c r="GB1412" s="241"/>
      <c r="GC1412" s="241"/>
      <c r="GD1412" s="241"/>
      <c r="GE1412" s="241"/>
      <c r="GF1412" s="241"/>
      <c r="GG1412" s="241"/>
      <c r="GH1412" s="241"/>
      <c r="GI1412" s="241"/>
      <c r="GJ1412" s="241"/>
      <c r="GK1412" s="241"/>
      <c r="GL1412" s="241"/>
      <c r="GM1412" s="241"/>
      <c r="GN1412" s="241"/>
      <c r="GO1412" s="241"/>
      <c r="GP1412" s="241"/>
      <c r="GQ1412" s="241"/>
      <c r="GR1412" s="241"/>
      <c r="GS1412" s="241"/>
      <c r="GT1412" s="241"/>
      <c r="GU1412" s="241"/>
      <c r="GV1412" s="241"/>
      <c r="GW1412" s="241"/>
      <c r="GX1412" s="241"/>
      <c r="GY1412" s="241"/>
      <c r="GZ1412" s="241"/>
      <c r="HA1412" s="241"/>
      <c r="HB1412" s="241"/>
      <c r="HC1412" s="241"/>
      <c r="HD1412" s="241"/>
      <c r="HE1412" s="241"/>
      <c r="HF1412" s="241"/>
      <c r="HG1412" s="241"/>
      <c r="HH1412" s="241"/>
      <c r="HI1412" s="241"/>
      <c r="HJ1412" s="241"/>
      <c r="HK1412" s="241"/>
      <c r="HL1412" s="241"/>
      <c r="HM1412" s="241"/>
      <c r="HN1412" s="241"/>
      <c r="HO1412" s="241"/>
    </row>
    <row r="1413" spans="1:223" s="250" customFormat="1" ht="27.6" customHeight="1" x14ac:dyDescent="0.35">
      <c r="A1413" s="241"/>
      <c r="B1413" s="242"/>
      <c r="C1413" s="242"/>
      <c r="D1413" s="242"/>
      <c r="E1413" s="243"/>
      <c r="F1413" s="244"/>
      <c r="G1413" s="245"/>
      <c r="H1413" s="245"/>
      <c r="I1413" s="245"/>
      <c r="J1413" s="242"/>
      <c r="K1413" s="242"/>
      <c r="L1413" s="246"/>
      <c r="M1413" s="246"/>
      <c r="N1413" s="247"/>
      <c r="O1413" s="247"/>
      <c r="P1413" s="248"/>
      <c r="Q1413" s="248"/>
      <c r="R1413" s="295"/>
      <c r="S1413" s="295"/>
      <c r="T1413" s="295"/>
      <c r="V1413" s="251"/>
      <c r="W1413" s="251"/>
      <c r="X1413" s="252"/>
      <c r="Y1413" s="253"/>
      <c r="Z1413" s="254"/>
      <c r="AA1413" s="254"/>
      <c r="AB1413" s="255"/>
      <c r="AC1413" s="255"/>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c r="AX1413" s="241"/>
      <c r="AY1413" s="241"/>
      <c r="AZ1413" s="241"/>
      <c r="BA1413" s="241"/>
      <c r="BB1413" s="241"/>
      <c r="BC1413" s="241"/>
      <c r="BD1413" s="241"/>
      <c r="BE1413" s="241"/>
      <c r="BF1413" s="241"/>
      <c r="BG1413" s="241"/>
      <c r="BH1413" s="241"/>
      <c r="BI1413" s="241"/>
      <c r="BJ1413" s="241"/>
      <c r="BK1413" s="241"/>
      <c r="BL1413" s="241"/>
      <c r="BM1413" s="241"/>
      <c r="BN1413" s="241"/>
      <c r="BO1413" s="241"/>
      <c r="BP1413" s="241"/>
      <c r="BQ1413" s="241"/>
      <c r="BR1413" s="241"/>
      <c r="BS1413" s="241"/>
      <c r="BT1413" s="241"/>
      <c r="BU1413" s="241"/>
      <c r="BV1413" s="241"/>
      <c r="BW1413" s="241"/>
      <c r="BX1413" s="241"/>
      <c r="BY1413" s="241"/>
      <c r="BZ1413" s="241"/>
      <c r="CA1413" s="241"/>
      <c r="CB1413" s="241"/>
      <c r="CC1413" s="241"/>
      <c r="CD1413" s="241"/>
      <c r="CE1413" s="241"/>
      <c r="CF1413" s="241"/>
      <c r="CG1413" s="241"/>
      <c r="CH1413" s="241"/>
      <c r="CI1413" s="241"/>
      <c r="CJ1413" s="241"/>
      <c r="CK1413" s="241"/>
      <c r="CL1413" s="241"/>
      <c r="CM1413" s="241"/>
      <c r="CN1413" s="241"/>
      <c r="CO1413" s="241"/>
      <c r="CP1413" s="241"/>
      <c r="CQ1413" s="241"/>
      <c r="CR1413" s="241"/>
      <c r="CS1413" s="241"/>
      <c r="CT1413" s="241"/>
      <c r="CU1413" s="241"/>
      <c r="CV1413" s="241"/>
      <c r="CW1413" s="241"/>
      <c r="CX1413" s="241"/>
      <c r="CY1413" s="241"/>
      <c r="CZ1413" s="241"/>
      <c r="DA1413" s="241"/>
      <c r="DB1413" s="241"/>
      <c r="DC1413" s="241"/>
      <c r="DD1413" s="241"/>
      <c r="DE1413" s="241"/>
      <c r="DF1413" s="241"/>
      <c r="DG1413" s="241"/>
      <c r="DH1413" s="241"/>
      <c r="DI1413" s="241"/>
      <c r="DJ1413" s="241"/>
      <c r="DK1413" s="241"/>
      <c r="DL1413" s="241"/>
      <c r="DM1413" s="241"/>
      <c r="DN1413" s="241"/>
      <c r="DO1413" s="241"/>
      <c r="DP1413" s="241"/>
      <c r="DQ1413" s="241"/>
      <c r="DR1413" s="241"/>
      <c r="DS1413" s="241"/>
      <c r="DT1413" s="241"/>
      <c r="DU1413" s="241"/>
      <c r="DV1413" s="241"/>
      <c r="DW1413" s="241"/>
      <c r="DX1413" s="241"/>
      <c r="DY1413" s="241"/>
      <c r="DZ1413" s="241"/>
      <c r="EA1413" s="241"/>
      <c r="EB1413" s="241"/>
      <c r="EC1413" s="241"/>
      <c r="ED1413" s="241"/>
      <c r="EE1413" s="241"/>
      <c r="EF1413" s="241"/>
      <c r="EG1413" s="241"/>
      <c r="EH1413" s="241"/>
      <c r="EI1413" s="241"/>
      <c r="EJ1413" s="241"/>
      <c r="EK1413" s="241"/>
      <c r="EL1413" s="241"/>
      <c r="EM1413" s="241"/>
      <c r="EN1413" s="241"/>
      <c r="EO1413" s="241"/>
      <c r="EP1413" s="241"/>
      <c r="EQ1413" s="241"/>
      <c r="ER1413" s="241"/>
      <c r="ES1413" s="241"/>
      <c r="ET1413" s="241"/>
      <c r="EU1413" s="241"/>
      <c r="EV1413" s="241"/>
      <c r="EW1413" s="241"/>
      <c r="EX1413" s="241"/>
      <c r="EY1413" s="241"/>
      <c r="EZ1413" s="241"/>
      <c r="FA1413" s="241"/>
      <c r="FB1413" s="241"/>
      <c r="FC1413" s="241"/>
      <c r="FD1413" s="241"/>
      <c r="FE1413" s="241"/>
      <c r="FF1413" s="241"/>
      <c r="FG1413" s="241"/>
      <c r="FH1413" s="241"/>
      <c r="FI1413" s="241"/>
      <c r="FJ1413" s="241"/>
      <c r="FK1413" s="241"/>
      <c r="FL1413" s="241"/>
      <c r="FM1413" s="241"/>
      <c r="FN1413" s="241"/>
      <c r="FO1413" s="241"/>
      <c r="FP1413" s="241"/>
      <c r="FQ1413" s="241"/>
      <c r="FR1413" s="241"/>
      <c r="FS1413" s="241"/>
      <c r="FT1413" s="241"/>
      <c r="FU1413" s="241"/>
      <c r="FV1413" s="241"/>
      <c r="FW1413" s="241"/>
      <c r="FX1413" s="241"/>
      <c r="FY1413" s="241"/>
      <c r="FZ1413" s="241"/>
      <c r="GA1413" s="241"/>
      <c r="GB1413" s="241"/>
      <c r="GC1413" s="241"/>
      <c r="GD1413" s="241"/>
      <c r="GE1413" s="241"/>
      <c r="GF1413" s="241"/>
      <c r="GG1413" s="241"/>
      <c r="GH1413" s="241"/>
      <c r="GI1413" s="241"/>
      <c r="GJ1413" s="241"/>
      <c r="GK1413" s="241"/>
      <c r="GL1413" s="241"/>
      <c r="GM1413" s="241"/>
      <c r="GN1413" s="241"/>
      <c r="GO1413" s="241"/>
      <c r="GP1413" s="241"/>
      <c r="GQ1413" s="241"/>
      <c r="GR1413" s="241"/>
      <c r="GS1413" s="241"/>
      <c r="GT1413" s="241"/>
      <c r="GU1413" s="241"/>
      <c r="GV1413" s="241"/>
      <c r="GW1413" s="241"/>
      <c r="GX1413" s="241"/>
      <c r="GY1413" s="241"/>
      <c r="GZ1413" s="241"/>
      <c r="HA1413" s="241"/>
      <c r="HB1413" s="241"/>
      <c r="HC1413" s="241"/>
      <c r="HD1413" s="241"/>
      <c r="HE1413" s="241"/>
      <c r="HF1413" s="241"/>
      <c r="HG1413" s="241"/>
      <c r="HH1413" s="241"/>
      <c r="HI1413" s="241"/>
      <c r="HJ1413" s="241"/>
      <c r="HK1413" s="241"/>
      <c r="HL1413" s="241"/>
      <c r="HM1413" s="241"/>
      <c r="HN1413" s="241"/>
      <c r="HO1413" s="241"/>
    </row>
    <row r="1414" spans="1:223" s="250" customFormat="1" ht="27.6" customHeight="1" x14ac:dyDescent="0.35">
      <c r="A1414" s="241"/>
      <c r="B1414" s="242"/>
      <c r="C1414" s="242"/>
      <c r="D1414" s="242"/>
      <c r="E1414" s="243"/>
      <c r="F1414" s="244"/>
      <c r="G1414" s="245"/>
      <c r="H1414" s="245"/>
      <c r="I1414" s="245"/>
      <c r="J1414" s="242"/>
      <c r="K1414" s="242"/>
      <c r="L1414" s="246"/>
      <c r="M1414" s="246"/>
      <c r="N1414" s="247"/>
      <c r="O1414" s="247"/>
      <c r="P1414" s="248"/>
      <c r="Q1414" s="248"/>
      <c r="R1414" s="295"/>
      <c r="S1414" s="295"/>
      <c r="T1414" s="295"/>
      <c r="V1414" s="251"/>
      <c r="W1414" s="251"/>
      <c r="X1414" s="252"/>
      <c r="Y1414" s="253"/>
      <c r="Z1414" s="254"/>
      <c r="AA1414" s="254"/>
      <c r="AB1414" s="255"/>
      <c r="AC1414" s="255"/>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1"/>
      <c r="AW1414" s="241"/>
      <c r="AX1414" s="241"/>
      <c r="AY1414" s="241"/>
      <c r="AZ1414" s="241"/>
      <c r="BA1414" s="241"/>
      <c r="BB1414" s="241"/>
      <c r="BC1414" s="241"/>
      <c r="BD1414" s="241"/>
      <c r="BE1414" s="241"/>
      <c r="BF1414" s="241"/>
      <c r="BG1414" s="241"/>
      <c r="BH1414" s="241"/>
      <c r="BI1414" s="241"/>
      <c r="BJ1414" s="241"/>
      <c r="BK1414" s="241"/>
      <c r="BL1414" s="241"/>
      <c r="BM1414" s="241"/>
      <c r="BN1414" s="241"/>
      <c r="BO1414" s="241"/>
      <c r="BP1414" s="241"/>
      <c r="BQ1414" s="241"/>
      <c r="BR1414" s="241"/>
      <c r="BS1414" s="241"/>
      <c r="BT1414" s="241"/>
      <c r="BU1414" s="241"/>
      <c r="BV1414" s="241"/>
      <c r="BW1414" s="241"/>
      <c r="BX1414" s="241"/>
      <c r="BY1414" s="241"/>
      <c r="BZ1414" s="241"/>
      <c r="CA1414" s="241"/>
      <c r="CB1414" s="241"/>
      <c r="CC1414" s="241"/>
      <c r="CD1414" s="241"/>
      <c r="CE1414" s="241"/>
      <c r="CF1414" s="241"/>
      <c r="CG1414" s="241"/>
      <c r="CH1414" s="241"/>
      <c r="CI1414" s="241"/>
      <c r="CJ1414" s="241"/>
      <c r="CK1414" s="241"/>
      <c r="CL1414" s="241"/>
      <c r="CM1414" s="241"/>
      <c r="CN1414" s="241"/>
      <c r="CO1414" s="241"/>
      <c r="CP1414" s="241"/>
      <c r="CQ1414" s="241"/>
      <c r="CR1414" s="241"/>
      <c r="CS1414" s="241"/>
      <c r="CT1414" s="241"/>
      <c r="CU1414" s="241"/>
      <c r="CV1414" s="241"/>
      <c r="CW1414" s="241"/>
      <c r="CX1414" s="241"/>
      <c r="CY1414" s="241"/>
      <c r="CZ1414" s="241"/>
      <c r="DA1414" s="241"/>
      <c r="DB1414" s="241"/>
      <c r="DC1414" s="241"/>
      <c r="DD1414" s="241"/>
      <c r="DE1414" s="241"/>
      <c r="DF1414" s="241"/>
      <c r="DG1414" s="241"/>
      <c r="DH1414" s="241"/>
      <c r="DI1414" s="241"/>
      <c r="DJ1414" s="241"/>
      <c r="DK1414" s="241"/>
      <c r="DL1414" s="241"/>
      <c r="DM1414" s="241"/>
      <c r="DN1414" s="241"/>
      <c r="DO1414" s="241"/>
      <c r="DP1414" s="241"/>
      <c r="DQ1414" s="241"/>
      <c r="DR1414" s="241"/>
      <c r="DS1414" s="241"/>
      <c r="DT1414" s="241"/>
      <c r="DU1414" s="241"/>
      <c r="DV1414" s="241"/>
      <c r="DW1414" s="241"/>
      <c r="DX1414" s="241"/>
      <c r="DY1414" s="241"/>
      <c r="DZ1414" s="241"/>
      <c r="EA1414" s="241"/>
      <c r="EB1414" s="241"/>
      <c r="EC1414" s="241"/>
      <c r="ED1414" s="241"/>
      <c r="EE1414" s="241"/>
      <c r="EF1414" s="241"/>
      <c r="EG1414" s="241"/>
      <c r="EH1414" s="241"/>
      <c r="EI1414" s="241"/>
      <c r="EJ1414" s="241"/>
      <c r="EK1414" s="241"/>
      <c r="EL1414" s="241"/>
      <c r="EM1414" s="241"/>
      <c r="EN1414" s="241"/>
      <c r="EO1414" s="241"/>
      <c r="EP1414" s="241"/>
      <c r="EQ1414" s="241"/>
      <c r="ER1414" s="241"/>
      <c r="ES1414" s="241"/>
      <c r="ET1414" s="241"/>
      <c r="EU1414" s="241"/>
      <c r="EV1414" s="241"/>
      <c r="EW1414" s="241"/>
      <c r="EX1414" s="241"/>
      <c r="EY1414" s="241"/>
      <c r="EZ1414" s="241"/>
      <c r="FA1414" s="241"/>
      <c r="FB1414" s="241"/>
      <c r="FC1414" s="241"/>
      <c r="FD1414" s="241"/>
      <c r="FE1414" s="241"/>
      <c r="FF1414" s="241"/>
      <c r="FG1414" s="241"/>
      <c r="FH1414" s="241"/>
      <c r="FI1414" s="241"/>
      <c r="FJ1414" s="241"/>
      <c r="FK1414" s="241"/>
      <c r="FL1414" s="241"/>
      <c r="FM1414" s="241"/>
      <c r="FN1414" s="241"/>
      <c r="FO1414" s="241"/>
      <c r="FP1414" s="241"/>
      <c r="FQ1414" s="241"/>
      <c r="FR1414" s="241"/>
      <c r="FS1414" s="241"/>
      <c r="FT1414" s="241"/>
      <c r="FU1414" s="241"/>
      <c r="FV1414" s="241"/>
      <c r="FW1414" s="241"/>
      <c r="FX1414" s="241"/>
      <c r="FY1414" s="241"/>
      <c r="FZ1414" s="241"/>
      <c r="GA1414" s="241"/>
      <c r="GB1414" s="241"/>
      <c r="GC1414" s="241"/>
      <c r="GD1414" s="241"/>
      <c r="GE1414" s="241"/>
      <c r="GF1414" s="241"/>
      <c r="GG1414" s="241"/>
      <c r="GH1414" s="241"/>
      <c r="GI1414" s="241"/>
      <c r="GJ1414" s="241"/>
      <c r="GK1414" s="241"/>
      <c r="GL1414" s="241"/>
      <c r="GM1414" s="241"/>
      <c r="GN1414" s="241"/>
      <c r="GO1414" s="241"/>
      <c r="GP1414" s="241"/>
      <c r="GQ1414" s="241"/>
      <c r="GR1414" s="241"/>
      <c r="GS1414" s="241"/>
      <c r="GT1414" s="241"/>
      <c r="GU1414" s="241"/>
      <c r="GV1414" s="241"/>
      <c r="GW1414" s="241"/>
      <c r="GX1414" s="241"/>
      <c r="GY1414" s="241"/>
      <c r="GZ1414" s="241"/>
      <c r="HA1414" s="241"/>
      <c r="HB1414" s="241"/>
      <c r="HC1414" s="241"/>
      <c r="HD1414" s="241"/>
      <c r="HE1414" s="241"/>
      <c r="HF1414" s="241"/>
      <c r="HG1414" s="241"/>
      <c r="HH1414" s="241"/>
      <c r="HI1414" s="241"/>
      <c r="HJ1414" s="241"/>
      <c r="HK1414" s="241"/>
      <c r="HL1414" s="241"/>
      <c r="HM1414" s="241"/>
      <c r="HN1414" s="241"/>
      <c r="HO1414" s="241"/>
    </row>
    <row r="1415" spans="1:223" s="250" customFormat="1" ht="27.6" customHeight="1" x14ac:dyDescent="0.35">
      <c r="A1415" s="241"/>
      <c r="B1415" s="242"/>
      <c r="C1415" s="242"/>
      <c r="D1415" s="242"/>
      <c r="E1415" s="243"/>
      <c r="F1415" s="244"/>
      <c r="G1415" s="245"/>
      <c r="H1415" s="245"/>
      <c r="I1415" s="245"/>
      <c r="J1415" s="242"/>
      <c r="K1415" s="242"/>
      <c r="L1415" s="246"/>
      <c r="M1415" s="246"/>
      <c r="N1415" s="247"/>
      <c r="O1415" s="247"/>
      <c r="P1415" s="248"/>
      <c r="Q1415" s="248"/>
      <c r="R1415" s="295"/>
      <c r="S1415" s="295"/>
      <c r="T1415" s="295"/>
      <c r="V1415" s="251"/>
      <c r="W1415" s="251"/>
      <c r="X1415" s="252"/>
      <c r="Y1415" s="253"/>
      <c r="Z1415" s="254"/>
      <c r="AA1415" s="254"/>
      <c r="AB1415" s="255"/>
      <c r="AC1415" s="255"/>
      <c r="AD1415" s="241"/>
      <c r="AE1415" s="241"/>
      <c r="AF1415" s="241"/>
      <c r="AG1415" s="241"/>
      <c r="AH1415" s="241"/>
      <c r="AI1415" s="241"/>
      <c r="AJ1415" s="241"/>
      <c r="AK1415" s="241"/>
      <c r="AL1415" s="241"/>
      <c r="AM1415" s="241"/>
      <c r="AN1415" s="241"/>
      <c r="AO1415" s="241"/>
      <c r="AP1415" s="241"/>
      <c r="AQ1415" s="241"/>
      <c r="AR1415" s="241"/>
      <c r="AS1415" s="241"/>
      <c r="AT1415" s="241"/>
      <c r="AU1415" s="241"/>
      <c r="AV1415" s="241"/>
      <c r="AW1415" s="241"/>
      <c r="AX1415" s="241"/>
      <c r="AY1415" s="241"/>
      <c r="AZ1415" s="241"/>
      <c r="BA1415" s="241"/>
      <c r="BB1415" s="241"/>
      <c r="BC1415" s="241"/>
      <c r="BD1415" s="241"/>
      <c r="BE1415" s="241"/>
      <c r="BF1415" s="241"/>
      <c r="BG1415" s="241"/>
      <c r="BH1415" s="241"/>
      <c r="BI1415" s="241"/>
      <c r="BJ1415" s="241"/>
      <c r="BK1415" s="241"/>
      <c r="BL1415" s="241"/>
      <c r="BM1415" s="241"/>
      <c r="BN1415" s="241"/>
      <c r="BO1415" s="241"/>
      <c r="BP1415" s="241"/>
      <c r="BQ1415" s="241"/>
      <c r="BR1415" s="241"/>
      <c r="BS1415" s="241"/>
      <c r="BT1415" s="241"/>
      <c r="BU1415" s="241"/>
      <c r="BV1415" s="241"/>
      <c r="BW1415" s="241"/>
      <c r="BX1415" s="241"/>
      <c r="BY1415" s="241"/>
      <c r="BZ1415" s="241"/>
      <c r="CA1415" s="241"/>
      <c r="CB1415" s="241"/>
      <c r="CC1415" s="241"/>
      <c r="CD1415" s="241"/>
      <c r="CE1415" s="241"/>
      <c r="CF1415" s="241"/>
      <c r="CG1415" s="241"/>
      <c r="CH1415" s="241"/>
      <c r="CI1415" s="241"/>
      <c r="CJ1415" s="241"/>
      <c r="CK1415" s="241"/>
      <c r="CL1415" s="241"/>
      <c r="CM1415" s="241"/>
      <c r="CN1415" s="241"/>
      <c r="CO1415" s="241"/>
      <c r="CP1415" s="241"/>
      <c r="CQ1415" s="241"/>
      <c r="CR1415" s="241"/>
      <c r="CS1415" s="241"/>
      <c r="CT1415" s="241"/>
      <c r="CU1415" s="241"/>
      <c r="CV1415" s="241"/>
      <c r="CW1415" s="241"/>
      <c r="CX1415" s="241"/>
      <c r="CY1415" s="241"/>
      <c r="CZ1415" s="241"/>
      <c r="DA1415" s="241"/>
      <c r="DB1415" s="241"/>
      <c r="DC1415" s="241"/>
      <c r="DD1415" s="241"/>
      <c r="DE1415" s="241"/>
      <c r="DF1415" s="241"/>
      <c r="DG1415" s="241"/>
      <c r="DH1415" s="241"/>
      <c r="DI1415" s="241"/>
      <c r="DJ1415" s="241"/>
      <c r="DK1415" s="241"/>
      <c r="DL1415" s="241"/>
      <c r="DM1415" s="241"/>
      <c r="DN1415" s="241"/>
      <c r="DO1415" s="241"/>
      <c r="DP1415" s="241"/>
      <c r="DQ1415" s="241"/>
      <c r="DR1415" s="241"/>
      <c r="DS1415" s="241"/>
      <c r="DT1415" s="241"/>
      <c r="DU1415" s="241"/>
      <c r="DV1415" s="241"/>
      <c r="DW1415" s="241"/>
      <c r="DX1415" s="241"/>
      <c r="DY1415" s="241"/>
      <c r="DZ1415" s="241"/>
      <c r="EA1415" s="241"/>
      <c r="EB1415" s="241"/>
      <c r="EC1415" s="241"/>
      <c r="ED1415" s="241"/>
      <c r="EE1415" s="241"/>
      <c r="EF1415" s="241"/>
      <c r="EG1415" s="241"/>
      <c r="EH1415" s="241"/>
      <c r="EI1415" s="241"/>
      <c r="EJ1415" s="241"/>
      <c r="EK1415" s="241"/>
      <c r="EL1415" s="241"/>
      <c r="EM1415" s="241"/>
      <c r="EN1415" s="241"/>
      <c r="EO1415" s="241"/>
      <c r="EP1415" s="241"/>
      <c r="EQ1415" s="241"/>
      <c r="ER1415" s="241"/>
      <c r="ES1415" s="241"/>
      <c r="ET1415" s="241"/>
      <c r="EU1415" s="241"/>
      <c r="EV1415" s="241"/>
      <c r="EW1415" s="241"/>
      <c r="EX1415" s="241"/>
      <c r="EY1415" s="241"/>
      <c r="EZ1415" s="241"/>
      <c r="FA1415" s="241"/>
      <c r="FB1415" s="241"/>
      <c r="FC1415" s="241"/>
      <c r="FD1415" s="241"/>
      <c r="FE1415" s="241"/>
      <c r="FF1415" s="241"/>
      <c r="FG1415" s="241"/>
      <c r="FH1415" s="241"/>
      <c r="FI1415" s="241"/>
      <c r="FJ1415" s="241"/>
      <c r="FK1415" s="241"/>
      <c r="FL1415" s="241"/>
      <c r="FM1415" s="241"/>
      <c r="FN1415" s="241"/>
      <c r="FO1415" s="241"/>
      <c r="FP1415" s="241"/>
      <c r="FQ1415" s="241"/>
      <c r="FR1415" s="241"/>
      <c r="FS1415" s="241"/>
      <c r="FT1415" s="241"/>
      <c r="FU1415" s="241"/>
      <c r="FV1415" s="241"/>
      <c r="FW1415" s="241"/>
      <c r="FX1415" s="241"/>
      <c r="FY1415" s="241"/>
      <c r="FZ1415" s="241"/>
      <c r="GA1415" s="241"/>
      <c r="GB1415" s="241"/>
      <c r="GC1415" s="241"/>
      <c r="GD1415" s="241"/>
      <c r="GE1415" s="241"/>
      <c r="GF1415" s="241"/>
      <c r="GG1415" s="241"/>
      <c r="GH1415" s="241"/>
      <c r="GI1415" s="241"/>
      <c r="GJ1415" s="241"/>
      <c r="GK1415" s="241"/>
      <c r="GL1415" s="241"/>
      <c r="GM1415" s="241"/>
      <c r="GN1415" s="241"/>
      <c r="GO1415" s="241"/>
      <c r="GP1415" s="241"/>
      <c r="GQ1415" s="241"/>
      <c r="GR1415" s="241"/>
      <c r="GS1415" s="241"/>
      <c r="GT1415" s="241"/>
      <c r="GU1415" s="241"/>
      <c r="GV1415" s="241"/>
      <c r="GW1415" s="241"/>
      <c r="GX1415" s="241"/>
      <c r="GY1415" s="241"/>
      <c r="GZ1415" s="241"/>
      <c r="HA1415" s="241"/>
      <c r="HB1415" s="241"/>
      <c r="HC1415" s="241"/>
      <c r="HD1415" s="241"/>
      <c r="HE1415" s="241"/>
      <c r="HF1415" s="241"/>
      <c r="HG1415" s="241"/>
      <c r="HH1415" s="241"/>
      <c r="HI1415" s="241"/>
      <c r="HJ1415" s="241"/>
      <c r="HK1415" s="241"/>
      <c r="HL1415" s="241"/>
      <c r="HM1415" s="241"/>
      <c r="HN1415" s="241"/>
      <c r="HO1415" s="241"/>
    </row>
    <row r="1416" spans="1:223" s="250" customFormat="1" ht="27.6" customHeight="1" x14ac:dyDescent="0.35">
      <c r="A1416" s="241"/>
      <c r="B1416" s="242"/>
      <c r="C1416" s="242"/>
      <c r="D1416" s="242"/>
      <c r="E1416" s="243"/>
      <c r="F1416" s="244"/>
      <c r="G1416" s="245"/>
      <c r="H1416" s="245"/>
      <c r="I1416" s="245"/>
      <c r="J1416" s="242"/>
      <c r="K1416" s="242"/>
      <c r="L1416" s="246"/>
      <c r="M1416" s="246"/>
      <c r="N1416" s="247"/>
      <c r="O1416" s="247"/>
      <c r="P1416" s="248"/>
      <c r="Q1416" s="248"/>
      <c r="R1416" s="295"/>
      <c r="S1416" s="295"/>
      <c r="T1416" s="295"/>
      <c r="V1416" s="251"/>
      <c r="W1416" s="251"/>
      <c r="X1416" s="252"/>
      <c r="Y1416" s="253"/>
      <c r="Z1416" s="254"/>
      <c r="AA1416" s="254"/>
      <c r="AB1416" s="255"/>
      <c r="AC1416" s="255"/>
      <c r="AD1416" s="241"/>
      <c r="AE1416" s="241"/>
      <c r="AF1416" s="241"/>
      <c r="AG1416" s="241"/>
      <c r="AH1416" s="241"/>
      <c r="AI1416" s="241"/>
      <c r="AJ1416" s="241"/>
      <c r="AK1416" s="241"/>
      <c r="AL1416" s="241"/>
      <c r="AM1416" s="241"/>
      <c r="AN1416" s="241"/>
      <c r="AO1416" s="241"/>
      <c r="AP1416" s="241"/>
      <c r="AQ1416" s="241"/>
      <c r="AR1416" s="241"/>
      <c r="AS1416" s="241"/>
      <c r="AT1416" s="241"/>
      <c r="AU1416" s="241"/>
      <c r="AV1416" s="241"/>
      <c r="AW1416" s="241"/>
      <c r="AX1416" s="241"/>
      <c r="AY1416" s="241"/>
      <c r="AZ1416" s="241"/>
      <c r="BA1416" s="241"/>
      <c r="BB1416" s="241"/>
      <c r="BC1416" s="241"/>
      <c r="BD1416" s="241"/>
      <c r="BE1416" s="241"/>
      <c r="BF1416" s="241"/>
      <c r="BG1416" s="241"/>
      <c r="BH1416" s="241"/>
      <c r="BI1416" s="241"/>
      <c r="BJ1416" s="241"/>
      <c r="BK1416" s="241"/>
      <c r="BL1416" s="241"/>
      <c r="BM1416" s="241"/>
      <c r="BN1416" s="241"/>
      <c r="BO1416" s="241"/>
      <c r="BP1416" s="241"/>
      <c r="BQ1416" s="241"/>
      <c r="BR1416" s="241"/>
      <c r="BS1416" s="241"/>
      <c r="BT1416" s="241"/>
      <c r="BU1416" s="241"/>
      <c r="BV1416" s="241"/>
      <c r="BW1416" s="241"/>
      <c r="BX1416" s="241"/>
      <c r="BY1416" s="241"/>
      <c r="BZ1416" s="241"/>
      <c r="CA1416" s="241"/>
      <c r="CB1416" s="241"/>
      <c r="CC1416" s="241"/>
      <c r="CD1416" s="241"/>
      <c r="CE1416" s="241"/>
      <c r="CF1416" s="241"/>
      <c r="CG1416" s="241"/>
      <c r="CH1416" s="241"/>
      <c r="CI1416" s="241"/>
      <c r="CJ1416" s="241"/>
      <c r="CK1416" s="241"/>
      <c r="CL1416" s="241"/>
      <c r="CM1416" s="241"/>
      <c r="CN1416" s="241"/>
      <c r="CO1416" s="241"/>
      <c r="CP1416" s="241"/>
      <c r="CQ1416" s="241"/>
      <c r="CR1416" s="241"/>
      <c r="CS1416" s="241"/>
      <c r="CT1416" s="241"/>
      <c r="CU1416" s="241"/>
      <c r="CV1416" s="241"/>
      <c r="CW1416" s="241"/>
      <c r="CX1416" s="241"/>
      <c r="CY1416" s="241"/>
      <c r="CZ1416" s="241"/>
      <c r="DA1416" s="241"/>
      <c r="DB1416" s="241"/>
      <c r="DC1416" s="241"/>
      <c r="DD1416" s="241"/>
      <c r="DE1416" s="241"/>
      <c r="DF1416" s="241"/>
      <c r="DG1416" s="241"/>
      <c r="DH1416" s="241"/>
      <c r="DI1416" s="241"/>
      <c r="DJ1416" s="241"/>
      <c r="DK1416" s="241"/>
      <c r="DL1416" s="241"/>
      <c r="DM1416" s="241"/>
      <c r="DN1416" s="241"/>
      <c r="DO1416" s="241"/>
      <c r="DP1416" s="241"/>
      <c r="DQ1416" s="241"/>
      <c r="DR1416" s="241"/>
      <c r="DS1416" s="241"/>
      <c r="DT1416" s="241"/>
      <c r="DU1416" s="241"/>
      <c r="DV1416" s="241"/>
      <c r="DW1416" s="241"/>
      <c r="DX1416" s="241"/>
      <c r="DY1416" s="241"/>
      <c r="DZ1416" s="241"/>
      <c r="EA1416" s="241"/>
      <c r="EB1416" s="241"/>
      <c r="EC1416" s="241"/>
      <c r="ED1416" s="241"/>
      <c r="EE1416" s="241"/>
      <c r="EF1416" s="241"/>
      <c r="EG1416" s="241"/>
      <c r="EH1416" s="241"/>
      <c r="EI1416" s="241"/>
      <c r="EJ1416" s="241"/>
      <c r="EK1416" s="241"/>
      <c r="EL1416" s="241"/>
      <c r="EM1416" s="241"/>
      <c r="EN1416" s="241"/>
      <c r="EO1416" s="241"/>
      <c r="EP1416" s="241"/>
      <c r="EQ1416" s="241"/>
      <c r="ER1416" s="241"/>
      <c r="ES1416" s="241"/>
      <c r="ET1416" s="241"/>
      <c r="EU1416" s="241"/>
      <c r="EV1416" s="241"/>
      <c r="EW1416" s="241"/>
      <c r="EX1416" s="241"/>
      <c r="EY1416" s="241"/>
      <c r="EZ1416" s="241"/>
      <c r="FA1416" s="241"/>
      <c r="FB1416" s="241"/>
      <c r="FC1416" s="241"/>
      <c r="FD1416" s="241"/>
      <c r="FE1416" s="241"/>
      <c r="FF1416" s="241"/>
      <c r="FG1416" s="241"/>
      <c r="FH1416" s="241"/>
      <c r="FI1416" s="241"/>
      <c r="FJ1416" s="241"/>
      <c r="FK1416" s="241"/>
      <c r="FL1416" s="241"/>
      <c r="FM1416" s="241"/>
      <c r="FN1416" s="241"/>
      <c r="FO1416" s="241"/>
      <c r="FP1416" s="241"/>
      <c r="FQ1416" s="241"/>
      <c r="FR1416" s="241"/>
      <c r="FS1416" s="241"/>
      <c r="FT1416" s="241"/>
      <c r="FU1416" s="241"/>
      <c r="FV1416" s="241"/>
      <c r="FW1416" s="241"/>
      <c r="FX1416" s="241"/>
      <c r="FY1416" s="241"/>
      <c r="FZ1416" s="241"/>
      <c r="GA1416" s="241"/>
      <c r="GB1416" s="241"/>
      <c r="GC1416" s="241"/>
      <c r="GD1416" s="241"/>
      <c r="GE1416" s="241"/>
      <c r="GF1416" s="241"/>
      <c r="GG1416" s="241"/>
      <c r="GH1416" s="241"/>
      <c r="GI1416" s="241"/>
      <c r="GJ1416" s="241"/>
      <c r="GK1416" s="241"/>
      <c r="GL1416" s="241"/>
      <c r="GM1416" s="241"/>
      <c r="GN1416" s="241"/>
      <c r="GO1416" s="241"/>
      <c r="GP1416" s="241"/>
      <c r="GQ1416" s="241"/>
      <c r="GR1416" s="241"/>
      <c r="GS1416" s="241"/>
      <c r="GT1416" s="241"/>
      <c r="GU1416" s="241"/>
      <c r="GV1416" s="241"/>
      <c r="GW1416" s="241"/>
      <c r="GX1416" s="241"/>
      <c r="GY1416" s="241"/>
      <c r="GZ1416" s="241"/>
      <c r="HA1416" s="241"/>
      <c r="HB1416" s="241"/>
      <c r="HC1416" s="241"/>
      <c r="HD1416" s="241"/>
      <c r="HE1416" s="241"/>
      <c r="HF1416" s="241"/>
      <c r="HG1416" s="241"/>
      <c r="HH1416" s="241"/>
      <c r="HI1416" s="241"/>
      <c r="HJ1416" s="241"/>
      <c r="HK1416" s="241"/>
      <c r="HL1416" s="241"/>
      <c r="HM1416" s="241"/>
      <c r="HN1416" s="241"/>
      <c r="HO1416" s="241"/>
    </row>
    <row r="1417" spans="1:223" s="250" customFormat="1" ht="27.6" customHeight="1" x14ac:dyDescent="0.35">
      <c r="A1417" s="241"/>
      <c r="B1417" s="242"/>
      <c r="C1417" s="242"/>
      <c r="D1417" s="242"/>
      <c r="E1417" s="243"/>
      <c r="F1417" s="244"/>
      <c r="G1417" s="245"/>
      <c r="H1417" s="245"/>
      <c r="I1417" s="245"/>
      <c r="J1417" s="242"/>
      <c r="K1417" s="242"/>
      <c r="L1417" s="246"/>
      <c r="M1417" s="246"/>
      <c r="N1417" s="247"/>
      <c r="O1417" s="247"/>
      <c r="P1417" s="248"/>
      <c r="Q1417" s="248"/>
      <c r="R1417" s="295"/>
      <c r="S1417" s="295"/>
      <c r="T1417" s="295"/>
      <c r="V1417" s="251"/>
      <c r="W1417" s="251"/>
      <c r="X1417" s="252"/>
      <c r="Y1417" s="253"/>
      <c r="Z1417" s="254"/>
      <c r="AA1417" s="254"/>
      <c r="AB1417" s="255"/>
      <c r="AC1417" s="255"/>
      <c r="AD1417" s="241"/>
      <c r="AE1417" s="241"/>
      <c r="AF1417" s="241"/>
      <c r="AG1417" s="241"/>
      <c r="AH1417" s="241"/>
      <c r="AI1417" s="241"/>
      <c r="AJ1417" s="241"/>
      <c r="AK1417" s="241"/>
      <c r="AL1417" s="241"/>
      <c r="AM1417" s="241"/>
      <c r="AN1417" s="241"/>
      <c r="AO1417" s="241"/>
      <c r="AP1417" s="241"/>
      <c r="AQ1417" s="241"/>
      <c r="AR1417" s="241"/>
      <c r="AS1417" s="241"/>
      <c r="AT1417" s="241"/>
      <c r="AU1417" s="241"/>
      <c r="AV1417" s="241"/>
      <c r="AW1417" s="241"/>
      <c r="AX1417" s="241"/>
      <c r="AY1417" s="241"/>
      <c r="AZ1417" s="241"/>
      <c r="BA1417" s="241"/>
      <c r="BB1417" s="241"/>
      <c r="BC1417" s="241"/>
      <c r="BD1417" s="241"/>
      <c r="BE1417" s="241"/>
      <c r="BF1417" s="241"/>
      <c r="BG1417" s="241"/>
      <c r="BH1417" s="241"/>
      <c r="BI1417" s="241"/>
      <c r="BJ1417" s="241"/>
      <c r="BK1417" s="241"/>
      <c r="BL1417" s="241"/>
      <c r="BM1417" s="241"/>
      <c r="BN1417" s="241"/>
      <c r="BO1417" s="241"/>
      <c r="BP1417" s="241"/>
      <c r="BQ1417" s="241"/>
      <c r="BR1417" s="241"/>
      <c r="BS1417" s="241"/>
      <c r="BT1417" s="241"/>
      <c r="BU1417" s="241"/>
      <c r="BV1417" s="241"/>
      <c r="BW1417" s="241"/>
      <c r="BX1417" s="241"/>
      <c r="BY1417" s="241"/>
      <c r="BZ1417" s="241"/>
      <c r="CA1417" s="241"/>
      <c r="CB1417" s="241"/>
      <c r="CC1417" s="241"/>
      <c r="CD1417" s="241"/>
      <c r="CE1417" s="241"/>
      <c r="CF1417" s="241"/>
      <c r="CG1417" s="241"/>
      <c r="CH1417" s="241"/>
      <c r="CI1417" s="241"/>
      <c r="CJ1417" s="241"/>
      <c r="CK1417" s="241"/>
      <c r="CL1417" s="241"/>
      <c r="CM1417" s="241"/>
      <c r="CN1417" s="241"/>
      <c r="CO1417" s="241"/>
      <c r="CP1417" s="241"/>
      <c r="CQ1417" s="241"/>
      <c r="CR1417" s="241"/>
      <c r="CS1417" s="241"/>
      <c r="CT1417" s="241"/>
      <c r="CU1417" s="241"/>
      <c r="CV1417" s="241"/>
      <c r="CW1417" s="241"/>
      <c r="CX1417" s="241"/>
      <c r="CY1417" s="241"/>
      <c r="CZ1417" s="241"/>
      <c r="DA1417" s="241"/>
      <c r="DB1417" s="241"/>
      <c r="DC1417" s="241"/>
      <c r="DD1417" s="241"/>
      <c r="DE1417" s="241"/>
      <c r="DF1417" s="241"/>
      <c r="DG1417" s="241"/>
      <c r="DH1417" s="241"/>
      <c r="DI1417" s="241"/>
      <c r="DJ1417" s="241"/>
      <c r="DK1417" s="241"/>
      <c r="DL1417" s="241"/>
      <c r="DM1417" s="241"/>
      <c r="DN1417" s="241"/>
      <c r="DO1417" s="241"/>
      <c r="DP1417" s="241"/>
      <c r="DQ1417" s="241"/>
      <c r="DR1417" s="241"/>
      <c r="DS1417" s="241"/>
      <c r="DT1417" s="241"/>
      <c r="DU1417" s="241"/>
      <c r="DV1417" s="241"/>
      <c r="DW1417" s="241"/>
      <c r="DX1417" s="241"/>
      <c r="DY1417" s="241"/>
      <c r="DZ1417" s="241"/>
      <c r="EA1417" s="241"/>
      <c r="EB1417" s="241"/>
      <c r="EC1417" s="241"/>
      <c r="ED1417" s="241"/>
      <c r="EE1417" s="241"/>
      <c r="EF1417" s="241"/>
      <c r="EG1417" s="241"/>
      <c r="EH1417" s="241"/>
      <c r="EI1417" s="241"/>
      <c r="EJ1417" s="241"/>
      <c r="EK1417" s="241"/>
      <c r="EL1417" s="241"/>
      <c r="EM1417" s="241"/>
      <c r="EN1417" s="241"/>
      <c r="EO1417" s="241"/>
      <c r="EP1417" s="241"/>
      <c r="EQ1417" s="241"/>
      <c r="ER1417" s="241"/>
      <c r="ES1417" s="241"/>
      <c r="ET1417" s="241"/>
      <c r="EU1417" s="241"/>
      <c r="EV1417" s="241"/>
      <c r="EW1417" s="241"/>
      <c r="EX1417" s="241"/>
      <c r="EY1417" s="241"/>
      <c r="EZ1417" s="241"/>
      <c r="FA1417" s="241"/>
      <c r="FB1417" s="241"/>
      <c r="FC1417" s="241"/>
      <c r="FD1417" s="241"/>
      <c r="FE1417" s="241"/>
      <c r="FF1417" s="241"/>
      <c r="FG1417" s="241"/>
      <c r="FH1417" s="241"/>
      <c r="FI1417" s="241"/>
      <c r="FJ1417" s="241"/>
      <c r="FK1417" s="241"/>
      <c r="FL1417" s="241"/>
      <c r="FM1417" s="241"/>
      <c r="FN1417" s="241"/>
      <c r="FO1417" s="241"/>
      <c r="FP1417" s="241"/>
      <c r="FQ1417" s="241"/>
      <c r="FR1417" s="241"/>
      <c r="FS1417" s="241"/>
      <c r="FT1417" s="241"/>
      <c r="FU1417" s="241"/>
      <c r="FV1417" s="241"/>
      <c r="FW1417" s="241"/>
      <c r="FX1417" s="241"/>
      <c r="FY1417" s="241"/>
      <c r="FZ1417" s="241"/>
      <c r="GA1417" s="241"/>
      <c r="GB1417" s="241"/>
      <c r="GC1417" s="241"/>
      <c r="GD1417" s="241"/>
      <c r="GE1417" s="241"/>
      <c r="GF1417" s="241"/>
      <c r="GG1417" s="241"/>
      <c r="GH1417" s="241"/>
      <c r="GI1417" s="241"/>
      <c r="GJ1417" s="241"/>
      <c r="GK1417" s="241"/>
      <c r="GL1417" s="241"/>
      <c r="GM1417" s="241"/>
      <c r="GN1417" s="241"/>
      <c r="GO1417" s="241"/>
      <c r="GP1417" s="241"/>
      <c r="GQ1417" s="241"/>
      <c r="GR1417" s="241"/>
      <c r="GS1417" s="241"/>
      <c r="GT1417" s="241"/>
      <c r="GU1417" s="241"/>
      <c r="GV1417" s="241"/>
      <c r="GW1417" s="241"/>
      <c r="GX1417" s="241"/>
      <c r="GY1417" s="241"/>
      <c r="GZ1417" s="241"/>
      <c r="HA1417" s="241"/>
      <c r="HB1417" s="241"/>
      <c r="HC1417" s="241"/>
      <c r="HD1417" s="241"/>
      <c r="HE1417" s="241"/>
      <c r="HF1417" s="241"/>
      <c r="HG1417" s="241"/>
      <c r="HH1417" s="241"/>
      <c r="HI1417" s="241"/>
      <c r="HJ1417" s="241"/>
      <c r="HK1417" s="241"/>
      <c r="HL1417" s="241"/>
      <c r="HM1417" s="241"/>
      <c r="HN1417" s="241"/>
      <c r="HO1417" s="241"/>
    </row>
    <row r="1418" spans="1:223" s="250" customFormat="1" ht="27.6" customHeight="1" x14ac:dyDescent="0.35">
      <c r="A1418" s="241"/>
      <c r="B1418" s="242"/>
      <c r="C1418" s="242"/>
      <c r="D1418" s="242"/>
      <c r="E1418" s="243"/>
      <c r="F1418" s="244"/>
      <c r="G1418" s="245"/>
      <c r="H1418" s="245"/>
      <c r="I1418" s="245"/>
      <c r="J1418" s="242"/>
      <c r="K1418" s="242"/>
      <c r="L1418" s="246"/>
      <c r="M1418" s="246"/>
      <c r="N1418" s="247"/>
      <c r="O1418" s="247"/>
      <c r="P1418" s="248"/>
      <c r="Q1418" s="248"/>
      <c r="R1418" s="295"/>
      <c r="S1418" s="295"/>
      <c r="T1418" s="295"/>
      <c r="V1418" s="251"/>
      <c r="W1418" s="251"/>
      <c r="X1418" s="252"/>
      <c r="Y1418" s="253"/>
      <c r="Z1418" s="254"/>
      <c r="AA1418" s="254"/>
      <c r="AB1418" s="255"/>
      <c r="AC1418" s="255"/>
      <c r="AD1418" s="241"/>
      <c r="AE1418" s="241"/>
      <c r="AF1418" s="241"/>
      <c r="AG1418" s="241"/>
      <c r="AH1418" s="241"/>
      <c r="AI1418" s="241"/>
      <c r="AJ1418" s="241"/>
      <c r="AK1418" s="241"/>
      <c r="AL1418" s="241"/>
      <c r="AM1418" s="241"/>
      <c r="AN1418" s="241"/>
      <c r="AO1418" s="241"/>
      <c r="AP1418" s="241"/>
      <c r="AQ1418" s="241"/>
      <c r="AR1418" s="241"/>
      <c r="AS1418" s="241"/>
      <c r="AT1418" s="241"/>
      <c r="AU1418" s="241"/>
      <c r="AV1418" s="241"/>
      <c r="AW1418" s="241"/>
      <c r="AX1418" s="241"/>
      <c r="AY1418" s="241"/>
      <c r="AZ1418" s="241"/>
      <c r="BA1418" s="241"/>
      <c r="BB1418" s="241"/>
      <c r="BC1418" s="241"/>
      <c r="BD1418" s="241"/>
      <c r="BE1418" s="241"/>
      <c r="BF1418" s="241"/>
      <c r="BG1418" s="241"/>
      <c r="BH1418" s="241"/>
      <c r="BI1418" s="241"/>
      <c r="BJ1418" s="241"/>
      <c r="BK1418" s="241"/>
      <c r="BL1418" s="241"/>
      <c r="BM1418" s="241"/>
      <c r="BN1418" s="241"/>
      <c r="BO1418" s="241"/>
      <c r="BP1418" s="241"/>
      <c r="BQ1418" s="241"/>
      <c r="BR1418" s="241"/>
      <c r="BS1418" s="241"/>
      <c r="BT1418" s="241"/>
      <c r="BU1418" s="241"/>
      <c r="BV1418" s="241"/>
      <c r="BW1418" s="241"/>
      <c r="BX1418" s="241"/>
      <c r="BY1418" s="241"/>
      <c r="BZ1418" s="241"/>
      <c r="CA1418" s="241"/>
      <c r="CB1418" s="241"/>
      <c r="CC1418" s="241"/>
      <c r="CD1418" s="241"/>
      <c r="CE1418" s="241"/>
      <c r="CF1418" s="241"/>
      <c r="CG1418" s="241"/>
      <c r="CH1418" s="241"/>
      <c r="CI1418" s="241"/>
      <c r="CJ1418" s="241"/>
      <c r="CK1418" s="241"/>
      <c r="CL1418" s="241"/>
      <c r="CM1418" s="241"/>
      <c r="CN1418" s="241"/>
      <c r="CO1418" s="241"/>
      <c r="CP1418" s="241"/>
      <c r="CQ1418" s="241"/>
      <c r="CR1418" s="241"/>
      <c r="CS1418" s="241"/>
      <c r="CT1418" s="241"/>
      <c r="CU1418" s="241"/>
      <c r="CV1418" s="241"/>
      <c r="CW1418" s="241"/>
      <c r="CX1418" s="241"/>
      <c r="CY1418" s="241"/>
      <c r="CZ1418" s="241"/>
      <c r="DA1418" s="241"/>
      <c r="DB1418" s="241"/>
      <c r="DC1418" s="241"/>
      <c r="DD1418" s="241"/>
      <c r="DE1418" s="241"/>
      <c r="DF1418" s="241"/>
      <c r="DG1418" s="241"/>
      <c r="DH1418" s="241"/>
      <c r="DI1418" s="241"/>
      <c r="DJ1418" s="241"/>
      <c r="DK1418" s="241"/>
      <c r="DL1418" s="241"/>
      <c r="DM1418" s="241"/>
      <c r="DN1418" s="241"/>
      <c r="DO1418" s="241"/>
      <c r="DP1418" s="241"/>
      <c r="DQ1418" s="241"/>
      <c r="DR1418" s="241"/>
      <c r="DS1418" s="241"/>
      <c r="DT1418" s="241"/>
      <c r="DU1418" s="241"/>
      <c r="DV1418" s="241"/>
      <c r="DW1418" s="241"/>
      <c r="DX1418" s="241"/>
      <c r="DY1418" s="241"/>
      <c r="DZ1418" s="241"/>
      <c r="EA1418" s="241"/>
      <c r="EB1418" s="241"/>
      <c r="EC1418" s="241"/>
      <c r="ED1418" s="241"/>
      <c r="EE1418" s="241"/>
      <c r="EF1418" s="241"/>
      <c r="EG1418" s="241"/>
      <c r="EH1418" s="241"/>
      <c r="EI1418" s="241"/>
      <c r="EJ1418" s="241"/>
      <c r="EK1418" s="241"/>
      <c r="EL1418" s="241"/>
      <c r="EM1418" s="241"/>
      <c r="EN1418" s="241"/>
      <c r="EO1418" s="241"/>
      <c r="EP1418" s="241"/>
      <c r="EQ1418" s="241"/>
      <c r="ER1418" s="241"/>
      <c r="ES1418" s="241"/>
      <c r="ET1418" s="241"/>
      <c r="EU1418" s="241"/>
      <c r="EV1418" s="241"/>
      <c r="EW1418" s="241"/>
      <c r="EX1418" s="241"/>
      <c r="EY1418" s="241"/>
      <c r="EZ1418" s="241"/>
      <c r="FA1418" s="241"/>
      <c r="FB1418" s="241"/>
      <c r="FC1418" s="241"/>
      <c r="FD1418" s="241"/>
      <c r="FE1418" s="241"/>
      <c r="FF1418" s="241"/>
      <c r="FG1418" s="241"/>
      <c r="FH1418" s="241"/>
      <c r="FI1418" s="241"/>
      <c r="FJ1418" s="241"/>
      <c r="FK1418" s="241"/>
      <c r="FL1418" s="241"/>
      <c r="FM1418" s="241"/>
      <c r="FN1418" s="241"/>
      <c r="FO1418" s="241"/>
      <c r="FP1418" s="241"/>
      <c r="FQ1418" s="241"/>
      <c r="FR1418" s="241"/>
      <c r="FS1418" s="241"/>
      <c r="FT1418" s="241"/>
      <c r="FU1418" s="241"/>
      <c r="FV1418" s="241"/>
      <c r="FW1418" s="241"/>
      <c r="FX1418" s="241"/>
      <c r="FY1418" s="241"/>
      <c r="FZ1418" s="241"/>
      <c r="GA1418" s="241"/>
      <c r="GB1418" s="241"/>
      <c r="GC1418" s="241"/>
      <c r="GD1418" s="241"/>
      <c r="GE1418" s="241"/>
      <c r="GF1418" s="241"/>
      <c r="GG1418" s="241"/>
      <c r="GH1418" s="241"/>
      <c r="GI1418" s="241"/>
      <c r="GJ1418" s="241"/>
      <c r="GK1418" s="241"/>
      <c r="GL1418" s="241"/>
      <c r="GM1418" s="241"/>
      <c r="GN1418" s="241"/>
      <c r="GO1418" s="241"/>
      <c r="GP1418" s="241"/>
      <c r="GQ1418" s="241"/>
      <c r="GR1418" s="241"/>
      <c r="GS1418" s="241"/>
      <c r="GT1418" s="241"/>
      <c r="GU1418" s="241"/>
      <c r="GV1418" s="241"/>
      <c r="GW1418" s="241"/>
      <c r="GX1418" s="241"/>
      <c r="GY1418" s="241"/>
      <c r="GZ1418" s="241"/>
      <c r="HA1418" s="241"/>
      <c r="HB1418" s="241"/>
      <c r="HC1418" s="241"/>
      <c r="HD1418" s="241"/>
      <c r="HE1418" s="241"/>
      <c r="HF1418" s="241"/>
      <c r="HG1418" s="241"/>
      <c r="HH1418" s="241"/>
      <c r="HI1418" s="241"/>
      <c r="HJ1418" s="241"/>
      <c r="HK1418" s="241"/>
      <c r="HL1418" s="241"/>
      <c r="HM1418" s="241"/>
      <c r="HN1418" s="241"/>
      <c r="HO1418" s="241"/>
    </row>
    <row r="1419" spans="1:223" s="250" customFormat="1" ht="27.6" customHeight="1" x14ac:dyDescent="0.35">
      <c r="A1419" s="241"/>
      <c r="B1419" s="242"/>
      <c r="C1419" s="242"/>
      <c r="D1419" s="242"/>
      <c r="E1419" s="243"/>
      <c r="F1419" s="244"/>
      <c r="G1419" s="245"/>
      <c r="H1419" s="245"/>
      <c r="I1419" s="245"/>
      <c r="J1419" s="242"/>
      <c r="K1419" s="242"/>
      <c r="L1419" s="246"/>
      <c r="M1419" s="246"/>
      <c r="N1419" s="247"/>
      <c r="O1419" s="247"/>
      <c r="P1419" s="248"/>
      <c r="Q1419" s="248"/>
      <c r="R1419" s="295"/>
      <c r="S1419" s="295"/>
      <c r="T1419" s="295"/>
      <c r="V1419" s="251"/>
      <c r="W1419" s="251"/>
      <c r="X1419" s="252"/>
      <c r="Y1419" s="253"/>
      <c r="Z1419" s="254"/>
      <c r="AA1419" s="254"/>
      <c r="AB1419" s="255"/>
      <c r="AC1419" s="255"/>
      <c r="AD1419" s="241"/>
      <c r="AE1419" s="241"/>
      <c r="AF1419" s="241"/>
      <c r="AG1419" s="241"/>
      <c r="AH1419" s="241"/>
      <c r="AI1419" s="241"/>
      <c r="AJ1419" s="241"/>
      <c r="AK1419" s="241"/>
      <c r="AL1419" s="241"/>
      <c r="AM1419" s="241"/>
      <c r="AN1419" s="241"/>
      <c r="AO1419" s="241"/>
      <c r="AP1419" s="241"/>
      <c r="AQ1419" s="241"/>
      <c r="AR1419" s="241"/>
      <c r="AS1419" s="241"/>
      <c r="AT1419" s="241"/>
      <c r="AU1419" s="241"/>
      <c r="AV1419" s="241"/>
      <c r="AW1419" s="241"/>
      <c r="AX1419" s="241"/>
      <c r="AY1419" s="241"/>
      <c r="AZ1419" s="241"/>
      <c r="BA1419" s="241"/>
      <c r="BB1419" s="241"/>
      <c r="BC1419" s="241"/>
      <c r="BD1419" s="241"/>
      <c r="BE1419" s="241"/>
      <c r="BF1419" s="241"/>
      <c r="BG1419" s="241"/>
      <c r="BH1419" s="241"/>
      <c r="BI1419" s="241"/>
      <c r="BJ1419" s="241"/>
      <c r="BK1419" s="241"/>
      <c r="BL1419" s="241"/>
      <c r="BM1419" s="241"/>
      <c r="BN1419" s="241"/>
      <c r="BO1419" s="241"/>
      <c r="BP1419" s="241"/>
      <c r="BQ1419" s="241"/>
      <c r="BR1419" s="241"/>
      <c r="BS1419" s="241"/>
      <c r="BT1419" s="241"/>
      <c r="BU1419" s="241"/>
      <c r="BV1419" s="241"/>
      <c r="BW1419" s="241"/>
      <c r="BX1419" s="241"/>
      <c r="BY1419" s="241"/>
      <c r="BZ1419" s="241"/>
      <c r="CA1419" s="241"/>
      <c r="CB1419" s="241"/>
      <c r="CC1419" s="241"/>
      <c r="CD1419" s="241"/>
      <c r="CE1419" s="241"/>
      <c r="CF1419" s="241"/>
      <c r="CG1419" s="241"/>
      <c r="CH1419" s="241"/>
      <c r="CI1419" s="241"/>
      <c r="CJ1419" s="241"/>
      <c r="CK1419" s="241"/>
      <c r="CL1419" s="241"/>
      <c r="CM1419" s="241"/>
      <c r="CN1419" s="241"/>
      <c r="CO1419" s="241"/>
      <c r="CP1419" s="241"/>
      <c r="CQ1419" s="241"/>
      <c r="CR1419" s="241"/>
      <c r="CS1419" s="241"/>
      <c r="CT1419" s="241"/>
      <c r="CU1419" s="241"/>
      <c r="CV1419" s="241"/>
      <c r="CW1419" s="241"/>
      <c r="CX1419" s="241"/>
      <c r="CY1419" s="241"/>
      <c r="CZ1419" s="241"/>
      <c r="DA1419" s="241"/>
      <c r="DB1419" s="241"/>
      <c r="DC1419" s="241"/>
      <c r="DD1419" s="241"/>
      <c r="DE1419" s="241"/>
      <c r="DF1419" s="241"/>
      <c r="DG1419" s="241"/>
      <c r="DH1419" s="241"/>
      <c r="DI1419" s="241"/>
      <c r="DJ1419" s="241"/>
      <c r="DK1419" s="241"/>
      <c r="DL1419" s="241"/>
      <c r="DM1419" s="241"/>
      <c r="DN1419" s="241"/>
      <c r="DO1419" s="241"/>
      <c r="DP1419" s="241"/>
      <c r="DQ1419" s="241"/>
      <c r="DR1419" s="241"/>
      <c r="DS1419" s="241"/>
      <c r="DT1419" s="241"/>
      <c r="DU1419" s="241"/>
      <c r="DV1419" s="241"/>
      <c r="DW1419" s="241"/>
      <c r="DX1419" s="241"/>
      <c r="DY1419" s="241"/>
      <c r="DZ1419" s="241"/>
      <c r="EA1419" s="241"/>
      <c r="EB1419" s="241"/>
      <c r="EC1419" s="241"/>
      <c r="ED1419" s="241"/>
      <c r="EE1419" s="241"/>
      <c r="EF1419" s="241"/>
      <c r="EG1419" s="241"/>
      <c r="EH1419" s="241"/>
      <c r="EI1419" s="241"/>
      <c r="EJ1419" s="241"/>
      <c r="EK1419" s="241"/>
      <c r="EL1419" s="241"/>
      <c r="EM1419" s="241"/>
      <c r="EN1419" s="241"/>
      <c r="EO1419" s="241"/>
      <c r="EP1419" s="241"/>
      <c r="EQ1419" s="241"/>
      <c r="ER1419" s="241"/>
      <c r="ES1419" s="241"/>
      <c r="ET1419" s="241"/>
      <c r="EU1419" s="241"/>
      <c r="EV1419" s="241"/>
      <c r="EW1419" s="241"/>
      <c r="EX1419" s="241"/>
      <c r="EY1419" s="241"/>
      <c r="EZ1419" s="241"/>
      <c r="FA1419" s="241"/>
      <c r="FB1419" s="241"/>
      <c r="FC1419" s="241"/>
      <c r="FD1419" s="241"/>
      <c r="FE1419" s="241"/>
      <c r="FF1419" s="241"/>
      <c r="FG1419" s="241"/>
      <c r="FH1419" s="241"/>
      <c r="FI1419" s="241"/>
      <c r="FJ1419" s="241"/>
      <c r="FK1419" s="241"/>
      <c r="FL1419" s="241"/>
      <c r="FM1419" s="241"/>
      <c r="FN1419" s="241"/>
      <c r="FO1419" s="241"/>
      <c r="FP1419" s="241"/>
      <c r="FQ1419" s="241"/>
      <c r="FR1419" s="241"/>
      <c r="FS1419" s="241"/>
      <c r="FT1419" s="241"/>
      <c r="FU1419" s="241"/>
      <c r="FV1419" s="241"/>
      <c r="FW1419" s="241"/>
      <c r="FX1419" s="241"/>
      <c r="FY1419" s="241"/>
      <c r="FZ1419" s="241"/>
      <c r="GA1419" s="241"/>
      <c r="GB1419" s="241"/>
      <c r="GC1419" s="241"/>
      <c r="GD1419" s="241"/>
      <c r="GE1419" s="241"/>
      <c r="GF1419" s="241"/>
      <c r="GG1419" s="241"/>
      <c r="GH1419" s="241"/>
      <c r="GI1419" s="241"/>
      <c r="GJ1419" s="241"/>
      <c r="GK1419" s="241"/>
      <c r="GL1419" s="241"/>
      <c r="GM1419" s="241"/>
      <c r="GN1419" s="241"/>
      <c r="GO1419" s="241"/>
      <c r="GP1419" s="241"/>
      <c r="GQ1419" s="241"/>
      <c r="GR1419" s="241"/>
      <c r="GS1419" s="241"/>
      <c r="GT1419" s="241"/>
      <c r="GU1419" s="241"/>
      <c r="GV1419" s="241"/>
      <c r="GW1419" s="241"/>
      <c r="GX1419" s="241"/>
      <c r="GY1419" s="241"/>
      <c r="GZ1419" s="241"/>
      <c r="HA1419" s="241"/>
      <c r="HB1419" s="241"/>
      <c r="HC1419" s="241"/>
      <c r="HD1419" s="241"/>
      <c r="HE1419" s="241"/>
      <c r="HF1419" s="241"/>
      <c r="HG1419" s="241"/>
      <c r="HH1419" s="241"/>
      <c r="HI1419" s="241"/>
      <c r="HJ1419" s="241"/>
      <c r="HK1419" s="241"/>
      <c r="HL1419" s="241"/>
      <c r="HM1419" s="241"/>
      <c r="HN1419" s="241"/>
      <c r="HO1419" s="241"/>
    </row>
    <row r="1420" spans="1:223" s="250" customFormat="1" ht="27.6" customHeight="1" x14ac:dyDescent="0.35">
      <c r="A1420" s="241"/>
      <c r="B1420" s="242"/>
      <c r="C1420" s="242"/>
      <c r="D1420" s="242"/>
      <c r="E1420" s="243"/>
      <c r="F1420" s="244"/>
      <c r="G1420" s="245"/>
      <c r="H1420" s="245"/>
      <c r="I1420" s="245"/>
      <c r="J1420" s="242"/>
      <c r="K1420" s="242"/>
      <c r="L1420" s="246"/>
      <c r="M1420" s="246"/>
      <c r="N1420" s="247"/>
      <c r="O1420" s="247"/>
      <c r="P1420" s="248"/>
      <c r="Q1420" s="248"/>
      <c r="R1420" s="295"/>
      <c r="S1420" s="295"/>
      <c r="T1420" s="295"/>
      <c r="V1420" s="251"/>
      <c r="W1420" s="251"/>
      <c r="X1420" s="252"/>
      <c r="Y1420" s="253"/>
      <c r="Z1420" s="254"/>
      <c r="AA1420" s="254"/>
      <c r="AB1420" s="255"/>
      <c r="AC1420" s="255"/>
      <c r="AD1420" s="241"/>
      <c r="AE1420" s="241"/>
      <c r="AF1420" s="241"/>
      <c r="AG1420" s="241"/>
      <c r="AH1420" s="241"/>
      <c r="AI1420" s="241"/>
      <c r="AJ1420" s="241"/>
      <c r="AK1420" s="241"/>
      <c r="AL1420" s="241"/>
      <c r="AM1420" s="241"/>
      <c r="AN1420" s="241"/>
      <c r="AO1420" s="241"/>
      <c r="AP1420" s="241"/>
      <c r="AQ1420" s="241"/>
      <c r="AR1420" s="241"/>
      <c r="AS1420" s="241"/>
      <c r="AT1420" s="241"/>
      <c r="AU1420" s="241"/>
      <c r="AV1420" s="241"/>
      <c r="AW1420" s="241"/>
      <c r="AX1420" s="241"/>
      <c r="AY1420" s="241"/>
      <c r="AZ1420" s="241"/>
      <c r="BA1420" s="241"/>
      <c r="BB1420" s="241"/>
      <c r="BC1420" s="241"/>
      <c r="BD1420" s="241"/>
      <c r="BE1420" s="241"/>
      <c r="BF1420" s="241"/>
      <c r="BG1420" s="241"/>
      <c r="BH1420" s="241"/>
      <c r="BI1420" s="241"/>
      <c r="BJ1420" s="241"/>
      <c r="BK1420" s="241"/>
      <c r="BL1420" s="241"/>
      <c r="BM1420" s="241"/>
      <c r="BN1420" s="241"/>
      <c r="BO1420" s="241"/>
      <c r="BP1420" s="241"/>
      <c r="BQ1420" s="241"/>
      <c r="BR1420" s="241"/>
      <c r="BS1420" s="241"/>
      <c r="BT1420" s="241"/>
      <c r="BU1420" s="241"/>
      <c r="BV1420" s="241"/>
      <c r="BW1420" s="241"/>
      <c r="BX1420" s="241"/>
      <c r="BY1420" s="241"/>
      <c r="BZ1420" s="241"/>
      <c r="CA1420" s="241"/>
      <c r="CB1420" s="241"/>
      <c r="CC1420" s="241"/>
      <c r="CD1420" s="241"/>
      <c r="CE1420" s="241"/>
      <c r="CF1420" s="241"/>
      <c r="CG1420" s="241"/>
      <c r="CH1420" s="241"/>
      <c r="CI1420" s="241"/>
      <c r="CJ1420" s="241"/>
      <c r="CK1420" s="241"/>
      <c r="CL1420" s="241"/>
      <c r="CM1420" s="241"/>
      <c r="CN1420" s="241"/>
      <c r="CO1420" s="241"/>
      <c r="CP1420" s="241"/>
      <c r="CQ1420" s="241"/>
      <c r="CR1420" s="241"/>
      <c r="CS1420" s="241"/>
      <c r="CT1420" s="241"/>
      <c r="CU1420" s="241"/>
      <c r="CV1420" s="241"/>
      <c r="CW1420" s="241"/>
      <c r="CX1420" s="241"/>
      <c r="CY1420" s="241"/>
      <c r="CZ1420" s="241"/>
      <c r="DA1420" s="241"/>
      <c r="DB1420" s="241"/>
      <c r="DC1420" s="241"/>
      <c r="DD1420" s="241"/>
      <c r="DE1420" s="241"/>
      <c r="DF1420" s="241"/>
      <c r="DG1420" s="241"/>
      <c r="DH1420" s="241"/>
      <c r="DI1420" s="241"/>
      <c r="DJ1420" s="241"/>
      <c r="DK1420" s="241"/>
      <c r="DL1420" s="241"/>
      <c r="DM1420" s="241"/>
      <c r="DN1420" s="241"/>
      <c r="DO1420" s="241"/>
      <c r="DP1420" s="241"/>
      <c r="DQ1420" s="241"/>
      <c r="DR1420" s="241"/>
      <c r="DS1420" s="241"/>
      <c r="DT1420" s="241"/>
      <c r="DU1420" s="241"/>
      <c r="DV1420" s="241"/>
      <c r="DW1420" s="241"/>
      <c r="DX1420" s="241"/>
      <c r="DY1420" s="241"/>
      <c r="DZ1420" s="241"/>
      <c r="EA1420" s="241"/>
      <c r="EB1420" s="241"/>
      <c r="EC1420" s="241"/>
      <c r="ED1420" s="241"/>
      <c r="EE1420" s="241"/>
      <c r="EF1420" s="241"/>
      <c r="EG1420" s="241"/>
      <c r="EH1420" s="241"/>
      <c r="EI1420" s="241"/>
      <c r="EJ1420" s="241"/>
      <c r="EK1420" s="241"/>
      <c r="EL1420" s="241"/>
      <c r="EM1420" s="241"/>
      <c r="EN1420" s="241"/>
      <c r="EO1420" s="241"/>
      <c r="EP1420" s="241"/>
      <c r="EQ1420" s="241"/>
      <c r="ER1420" s="241"/>
      <c r="ES1420" s="241"/>
      <c r="ET1420" s="241"/>
      <c r="EU1420" s="241"/>
      <c r="EV1420" s="241"/>
      <c r="EW1420" s="241"/>
      <c r="EX1420" s="241"/>
      <c r="EY1420" s="241"/>
      <c r="EZ1420" s="241"/>
      <c r="FA1420" s="241"/>
      <c r="FB1420" s="241"/>
      <c r="FC1420" s="241"/>
      <c r="FD1420" s="241"/>
      <c r="FE1420" s="241"/>
      <c r="FF1420" s="241"/>
      <c r="FG1420" s="241"/>
      <c r="FH1420" s="241"/>
      <c r="FI1420" s="241"/>
      <c r="FJ1420" s="241"/>
      <c r="FK1420" s="241"/>
      <c r="FL1420" s="241"/>
      <c r="FM1420" s="241"/>
      <c r="FN1420" s="241"/>
      <c r="FO1420" s="241"/>
      <c r="FP1420" s="241"/>
      <c r="FQ1420" s="241"/>
      <c r="FR1420" s="241"/>
      <c r="FS1420" s="241"/>
      <c r="FT1420" s="241"/>
      <c r="FU1420" s="241"/>
      <c r="FV1420" s="241"/>
      <c r="FW1420" s="241"/>
      <c r="FX1420" s="241"/>
      <c r="FY1420" s="241"/>
      <c r="FZ1420" s="241"/>
      <c r="GA1420" s="241"/>
      <c r="GB1420" s="241"/>
      <c r="GC1420" s="241"/>
      <c r="GD1420" s="241"/>
      <c r="GE1420" s="241"/>
      <c r="GF1420" s="241"/>
      <c r="GG1420" s="241"/>
      <c r="GH1420" s="241"/>
      <c r="GI1420" s="241"/>
      <c r="GJ1420" s="241"/>
      <c r="GK1420" s="241"/>
      <c r="GL1420" s="241"/>
      <c r="GM1420" s="241"/>
      <c r="GN1420" s="241"/>
      <c r="GO1420" s="241"/>
      <c r="GP1420" s="241"/>
      <c r="GQ1420" s="241"/>
      <c r="GR1420" s="241"/>
      <c r="GS1420" s="241"/>
      <c r="GT1420" s="241"/>
      <c r="GU1420" s="241"/>
      <c r="GV1420" s="241"/>
      <c r="GW1420" s="241"/>
      <c r="GX1420" s="241"/>
      <c r="GY1420" s="241"/>
      <c r="GZ1420" s="241"/>
      <c r="HA1420" s="241"/>
      <c r="HB1420" s="241"/>
      <c r="HC1420" s="241"/>
      <c r="HD1420" s="241"/>
      <c r="HE1420" s="241"/>
      <c r="HF1420" s="241"/>
      <c r="HG1420" s="241"/>
      <c r="HH1420" s="241"/>
      <c r="HI1420" s="241"/>
      <c r="HJ1420" s="241"/>
      <c r="HK1420" s="241"/>
      <c r="HL1420" s="241"/>
      <c r="HM1420" s="241"/>
      <c r="HN1420" s="241"/>
      <c r="HO1420" s="241"/>
    </row>
    <row r="1421" spans="1:223" s="250" customFormat="1" ht="27.6" customHeight="1" x14ac:dyDescent="0.35">
      <c r="A1421" s="241"/>
      <c r="B1421" s="242"/>
      <c r="C1421" s="242"/>
      <c r="D1421" s="242"/>
      <c r="E1421" s="243"/>
      <c r="F1421" s="244"/>
      <c r="G1421" s="245"/>
      <c r="H1421" s="245"/>
      <c r="I1421" s="245"/>
      <c r="J1421" s="242"/>
      <c r="K1421" s="242"/>
      <c r="L1421" s="246"/>
      <c r="M1421" s="246"/>
      <c r="N1421" s="247"/>
      <c r="O1421" s="247"/>
      <c r="P1421" s="248"/>
      <c r="Q1421" s="248"/>
      <c r="R1421" s="295"/>
      <c r="S1421" s="295"/>
      <c r="T1421" s="295"/>
      <c r="V1421" s="251"/>
      <c r="W1421" s="251"/>
      <c r="X1421" s="252"/>
      <c r="Y1421" s="253"/>
      <c r="Z1421" s="254"/>
      <c r="AA1421" s="254"/>
      <c r="AB1421" s="255"/>
      <c r="AC1421" s="255"/>
      <c r="AD1421" s="241"/>
      <c r="AE1421" s="241"/>
      <c r="AF1421" s="241"/>
      <c r="AG1421" s="241"/>
      <c r="AH1421" s="241"/>
      <c r="AI1421" s="241"/>
      <c r="AJ1421" s="241"/>
      <c r="AK1421" s="241"/>
      <c r="AL1421" s="241"/>
      <c r="AM1421" s="241"/>
      <c r="AN1421" s="241"/>
      <c r="AO1421" s="241"/>
      <c r="AP1421" s="241"/>
      <c r="AQ1421" s="241"/>
      <c r="AR1421" s="241"/>
      <c r="AS1421" s="241"/>
      <c r="AT1421" s="241"/>
      <c r="AU1421" s="241"/>
      <c r="AV1421" s="241"/>
      <c r="AW1421" s="241"/>
      <c r="AX1421" s="241"/>
      <c r="AY1421" s="241"/>
      <c r="AZ1421" s="241"/>
      <c r="BA1421" s="241"/>
      <c r="BB1421" s="241"/>
      <c r="BC1421" s="241"/>
      <c r="BD1421" s="241"/>
      <c r="BE1421" s="241"/>
      <c r="BF1421" s="241"/>
      <c r="BG1421" s="241"/>
      <c r="BH1421" s="241"/>
      <c r="BI1421" s="241"/>
      <c r="BJ1421" s="241"/>
      <c r="BK1421" s="241"/>
      <c r="BL1421" s="241"/>
      <c r="BM1421" s="241"/>
      <c r="BN1421" s="241"/>
      <c r="BO1421" s="241"/>
      <c r="BP1421" s="241"/>
      <c r="BQ1421" s="241"/>
      <c r="BR1421" s="241"/>
      <c r="BS1421" s="241"/>
      <c r="BT1421" s="241"/>
      <c r="BU1421" s="241"/>
      <c r="BV1421" s="241"/>
      <c r="BW1421" s="241"/>
      <c r="BX1421" s="241"/>
      <c r="BY1421" s="241"/>
      <c r="BZ1421" s="241"/>
      <c r="CA1421" s="241"/>
      <c r="CB1421" s="241"/>
      <c r="CC1421" s="241"/>
      <c r="CD1421" s="241"/>
      <c r="CE1421" s="241"/>
      <c r="CF1421" s="241"/>
      <c r="CG1421" s="241"/>
      <c r="CH1421" s="241"/>
      <c r="CI1421" s="241"/>
      <c r="CJ1421" s="241"/>
      <c r="CK1421" s="241"/>
      <c r="CL1421" s="241"/>
      <c r="CM1421" s="241"/>
      <c r="CN1421" s="241"/>
      <c r="CO1421" s="241"/>
      <c r="CP1421" s="241"/>
      <c r="CQ1421" s="241"/>
      <c r="CR1421" s="241"/>
      <c r="CS1421" s="241"/>
      <c r="CT1421" s="241"/>
      <c r="CU1421" s="241"/>
      <c r="CV1421" s="241"/>
      <c r="CW1421" s="241"/>
      <c r="CX1421" s="241"/>
      <c r="CY1421" s="241"/>
      <c r="CZ1421" s="241"/>
      <c r="DA1421" s="241"/>
      <c r="DB1421" s="241"/>
      <c r="DC1421" s="241"/>
      <c r="DD1421" s="241"/>
      <c r="DE1421" s="241"/>
      <c r="DF1421" s="241"/>
      <c r="DG1421" s="241"/>
      <c r="DH1421" s="241"/>
      <c r="DI1421" s="241"/>
      <c r="DJ1421" s="241"/>
      <c r="DK1421" s="241"/>
      <c r="DL1421" s="241"/>
      <c r="DM1421" s="241"/>
      <c r="DN1421" s="241"/>
      <c r="DO1421" s="241"/>
      <c r="DP1421" s="241"/>
      <c r="DQ1421" s="241"/>
      <c r="DR1421" s="241"/>
      <c r="DS1421" s="241"/>
      <c r="DT1421" s="241"/>
      <c r="DU1421" s="241"/>
      <c r="DV1421" s="241"/>
      <c r="DW1421" s="241"/>
      <c r="DX1421" s="241"/>
      <c r="DY1421" s="241"/>
      <c r="DZ1421" s="241"/>
      <c r="EA1421" s="241"/>
      <c r="EB1421" s="241"/>
      <c r="EC1421" s="241"/>
      <c r="ED1421" s="241"/>
      <c r="EE1421" s="241"/>
      <c r="EF1421" s="241"/>
      <c r="EG1421" s="241"/>
      <c r="EH1421" s="241"/>
      <c r="EI1421" s="241"/>
      <c r="EJ1421" s="241"/>
      <c r="EK1421" s="241"/>
      <c r="EL1421" s="241"/>
      <c r="EM1421" s="241"/>
      <c r="EN1421" s="241"/>
      <c r="EO1421" s="241"/>
      <c r="EP1421" s="241"/>
      <c r="EQ1421" s="241"/>
      <c r="ER1421" s="241"/>
      <c r="ES1421" s="241"/>
      <c r="ET1421" s="241"/>
      <c r="EU1421" s="241"/>
      <c r="EV1421" s="241"/>
      <c r="EW1421" s="241"/>
      <c r="EX1421" s="241"/>
      <c r="EY1421" s="241"/>
      <c r="EZ1421" s="241"/>
      <c r="FA1421" s="241"/>
      <c r="FB1421" s="241"/>
      <c r="FC1421" s="241"/>
      <c r="FD1421" s="241"/>
      <c r="FE1421" s="241"/>
      <c r="FF1421" s="241"/>
      <c r="FG1421" s="241"/>
      <c r="FH1421" s="241"/>
      <c r="FI1421" s="241"/>
      <c r="FJ1421" s="241"/>
      <c r="FK1421" s="241"/>
      <c r="FL1421" s="241"/>
      <c r="FM1421" s="241"/>
      <c r="FN1421" s="241"/>
      <c r="FO1421" s="241"/>
      <c r="FP1421" s="241"/>
      <c r="FQ1421" s="241"/>
      <c r="FR1421" s="241"/>
      <c r="FS1421" s="241"/>
      <c r="FT1421" s="241"/>
      <c r="FU1421" s="241"/>
      <c r="FV1421" s="241"/>
      <c r="FW1421" s="241"/>
      <c r="FX1421" s="241"/>
      <c r="FY1421" s="241"/>
      <c r="FZ1421" s="241"/>
      <c r="GA1421" s="241"/>
      <c r="GB1421" s="241"/>
      <c r="GC1421" s="241"/>
      <c r="GD1421" s="241"/>
      <c r="GE1421" s="241"/>
      <c r="GF1421" s="241"/>
      <c r="GG1421" s="241"/>
      <c r="GH1421" s="241"/>
      <c r="GI1421" s="241"/>
      <c r="GJ1421" s="241"/>
      <c r="GK1421" s="241"/>
      <c r="GL1421" s="241"/>
      <c r="GM1421" s="241"/>
      <c r="GN1421" s="241"/>
      <c r="GO1421" s="241"/>
      <c r="GP1421" s="241"/>
      <c r="GQ1421" s="241"/>
      <c r="GR1421" s="241"/>
      <c r="GS1421" s="241"/>
      <c r="GT1421" s="241"/>
      <c r="GU1421" s="241"/>
      <c r="GV1421" s="241"/>
      <c r="GW1421" s="241"/>
      <c r="GX1421" s="241"/>
      <c r="GY1421" s="241"/>
      <c r="GZ1421" s="241"/>
      <c r="HA1421" s="241"/>
      <c r="HB1421" s="241"/>
      <c r="HC1421" s="241"/>
      <c r="HD1421" s="241"/>
      <c r="HE1421" s="241"/>
      <c r="HF1421" s="241"/>
      <c r="HG1421" s="241"/>
      <c r="HH1421" s="241"/>
      <c r="HI1421" s="241"/>
      <c r="HJ1421" s="241"/>
      <c r="HK1421" s="241"/>
      <c r="HL1421" s="241"/>
      <c r="HM1421" s="241"/>
      <c r="HN1421" s="241"/>
      <c r="HO1421" s="241"/>
    </row>
    <row r="1422" spans="1:223" s="250" customFormat="1" ht="27.6" customHeight="1" x14ac:dyDescent="0.35">
      <c r="A1422" s="241"/>
      <c r="B1422" s="242"/>
      <c r="C1422" s="242"/>
      <c r="D1422" s="242"/>
      <c r="E1422" s="243"/>
      <c r="F1422" s="244"/>
      <c r="G1422" s="245"/>
      <c r="H1422" s="245"/>
      <c r="I1422" s="245"/>
      <c r="J1422" s="242"/>
      <c r="K1422" s="242"/>
      <c r="L1422" s="246"/>
      <c r="M1422" s="246"/>
      <c r="N1422" s="247"/>
      <c r="O1422" s="247"/>
      <c r="P1422" s="248"/>
      <c r="Q1422" s="248"/>
      <c r="R1422" s="295"/>
      <c r="S1422" s="295"/>
      <c r="T1422" s="295"/>
      <c r="V1422" s="251"/>
      <c r="W1422" s="251"/>
      <c r="X1422" s="252"/>
      <c r="Y1422" s="253"/>
      <c r="Z1422" s="254"/>
      <c r="AA1422" s="254"/>
      <c r="AB1422" s="255"/>
      <c r="AC1422" s="255"/>
      <c r="AD1422" s="241"/>
      <c r="AE1422" s="241"/>
      <c r="AF1422" s="241"/>
      <c r="AG1422" s="241"/>
      <c r="AH1422" s="241"/>
      <c r="AI1422" s="241"/>
      <c r="AJ1422" s="241"/>
      <c r="AK1422" s="241"/>
      <c r="AL1422" s="241"/>
      <c r="AM1422" s="241"/>
      <c r="AN1422" s="241"/>
      <c r="AO1422" s="241"/>
      <c r="AP1422" s="241"/>
      <c r="AQ1422" s="241"/>
      <c r="AR1422" s="241"/>
      <c r="AS1422" s="241"/>
      <c r="AT1422" s="241"/>
      <c r="AU1422" s="241"/>
      <c r="AV1422" s="241"/>
      <c r="AW1422" s="241"/>
      <c r="AX1422" s="241"/>
      <c r="AY1422" s="241"/>
      <c r="AZ1422" s="241"/>
      <c r="BA1422" s="241"/>
      <c r="BB1422" s="241"/>
      <c r="BC1422" s="241"/>
      <c r="BD1422" s="241"/>
      <c r="BE1422" s="241"/>
      <c r="BF1422" s="241"/>
      <c r="BG1422" s="241"/>
      <c r="BH1422" s="241"/>
      <c r="BI1422" s="241"/>
      <c r="BJ1422" s="241"/>
      <c r="BK1422" s="241"/>
      <c r="BL1422" s="241"/>
      <c r="BM1422" s="241"/>
      <c r="BN1422" s="241"/>
      <c r="BO1422" s="241"/>
      <c r="BP1422" s="241"/>
      <c r="BQ1422" s="241"/>
      <c r="BR1422" s="241"/>
      <c r="BS1422" s="241"/>
      <c r="BT1422" s="241"/>
      <c r="BU1422" s="241"/>
      <c r="BV1422" s="241"/>
      <c r="BW1422" s="241"/>
      <c r="BX1422" s="241"/>
      <c r="BY1422" s="241"/>
      <c r="BZ1422" s="241"/>
      <c r="CA1422" s="241"/>
      <c r="CB1422" s="241"/>
      <c r="CC1422" s="241"/>
      <c r="CD1422" s="241"/>
      <c r="CE1422" s="241"/>
      <c r="CF1422" s="241"/>
      <c r="CG1422" s="241"/>
      <c r="CH1422" s="241"/>
      <c r="CI1422" s="241"/>
      <c r="CJ1422" s="241"/>
      <c r="CK1422" s="241"/>
      <c r="CL1422" s="241"/>
      <c r="CM1422" s="241"/>
      <c r="CN1422" s="241"/>
      <c r="CO1422" s="241"/>
      <c r="CP1422" s="241"/>
      <c r="CQ1422" s="241"/>
      <c r="CR1422" s="241"/>
      <c r="CS1422" s="241"/>
      <c r="CT1422" s="241"/>
      <c r="CU1422" s="241"/>
      <c r="CV1422" s="241"/>
      <c r="CW1422" s="241"/>
      <c r="CX1422" s="241"/>
      <c r="CY1422" s="241"/>
      <c r="CZ1422" s="241"/>
      <c r="DA1422" s="241"/>
      <c r="DB1422" s="241"/>
      <c r="DC1422" s="241"/>
      <c r="DD1422" s="241"/>
      <c r="DE1422" s="241"/>
      <c r="DF1422" s="241"/>
      <c r="DG1422" s="241"/>
      <c r="DH1422" s="241"/>
      <c r="DI1422" s="241"/>
      <c r="DJ1422" s="241"/>
      <c r="DK1422" s="241"/>
      <c r="DL1422" s="241"/>
      <c r="DM1422" s="241"/>
      <c r="DN1422" s="241"/>
      <c r="DO1422" s="241"/>
      <c r="DP1422" s="241"/>
      <c r="DQ1422" s="241"/>
      <c r="DR1422" s="241"/>
      <c r="DS1422" s="241"/>
      <c r="DT1422" s="241"/>
      <c r="DU1422" s="241"/>
      <c r="DV1422" s="241"/>
      <c r="DW1422" s="241"/>
      <c r="DX1422" s="241"/>
      <c r="DY1422" s="241"/>
      <c r="DZ1422" s="241"/>
      <c r="EA1422" s="241"/>
      <c r="EB1422" s="241"/>
      <c r="EC1422" s="241"/>
      <c r="ED1422" s="241"/>
      <c r="EE1422" s="241"/>
      <c r="EF1422" s="241"/>
      <c r="EG1422" s="241"/>
      <c r="EH1422" s="241"/>
      <c r="EI1422" s="241"/>
      <c r="EJ1422" s="241"/>
      <c r="EK1422" s="241"/>
      <c r="EL1422" s="241"/>
      <c r="EM1422" s="241"/>
      <c r="EN1422" s="241"/>
      <c r="EO1422" s="241"/>
      <c r="EP1422" s="241"/>
      <c r="EQ1422" s="241"/>
      <c r="ER1422" s="241"/>
      <c r="ES1422" s="241"/>
      <c r="ET1422" s="241"/>
      <c r="EU1422" s="241"/>
      <c r="EV1422" s="241"/>
      <c r="EW1422" s="241"/>
      <c r="EX1422" s="241"/>
      <c r="EY1422" s="241"/>
      <c r="EZ1422" s="241"/>
      <c r="FA1422" s="241"/>
      <c r="FB1422" s="241"/>
      <c r="FC1422" s="241"/>
      <c r="FD1422" s="241"/>
      <c r="FE1422" s="241"/>
      <c r="FF1422" s="241"/>
      <c r="FG1422" s="241"/>
      <c r="FH1422" s="241"/>
      <c r="FI1422" s="241"/>
      <c r="FJ1422" s="241"/>
      <c r="FK1422" s="241"/>
      <c r="FL1422" s="241"/>
      <c r="FM1422" s="241"/>
      <c r="FN1422" s="241"/>
      <c r="FO1422" s="241"/>
      <c r="FP1422" s="241"/>
      <c r="FQ1422" s="241"/>
      <c r="FR1422" s="241"/>
      <c r="FS1422" s="241"/>
      <c r="FT1422" s="241"/>
      <c r="FU1422" s="241"/>
      <c r="FV1422" s="241"/>
      <c r="FW1422" s="241"/>
      <c r="FX1422" s="241"/>
      <c r="FY1422" s="241"/>
      <c r="FZ1422" s="241"/>
      <c r="GA1422" s="241"/>
      <c r="GB1422" s="241"/>
      <c r="GC1422" s="241"/>
      <c r="GD1422" s="241"/>
      <c r="GE1422" s="241"/>
      <c r="GF1422" s="241"/>
      <c r="GG1422" s="241"/>
      <c r="GH1422" s="241"/>
      <c r="GI1422" s="241"/>
      <c r="GJ1422" s="241"/>
      <c r="GK1422" s="241"/>
      <c r="GL1422" s="241"/>
      <c r="GM1422" s="241"/>
      <c r="GN1422" s="241"/>
      <c r="GO1422" s="241"/>
      <c r="GP1422" s="241"/>
      <c r="GQ1422" s="241"/>
      <c r="GR1422" s="241"/>
      <c r="GS1422" s="241"/>
      <c r="GT1422" s="241"/>
      <c r="GU1422" s="241"/>
      <c r="GV1422" s="241"/>
      <c r="GW1422" s="241"/>
      <c r="GX1422" s="241"/>
      <c r="GY1422" s="241"/>
      <c r="GZ1422" s="241"/>
      <c r="HA1422" s="241"/>
      <c r="HB1422" s="241"/>
      <c r="HC1422" s="241"/>
      <c r="HD1422" s="241"/>
      <c r="HE1422" s="241"/>
      <c r="HF1422" s="241"/>
      <c r="HG1422" s="241"/>
      <c r="HH1422" s="241"/>
      <c r="HI1422" s="241"/>
      <c r="HJ1422" s="241"/>
      <c r="HK1422" s="241"/>
      <c r="HL1422" s="241"/>
      <c r="HM1422" s="241"/>
      <c r="HN1422" s="241"/>
      <c r="HO1422" s="241"/>
    </row>
    <row r="1423" spans="1:223" s="250" customFormat="1" ht="27.6" customHeight="1" x14ac:dyDescent="0.35">
      <c r="A1423" s="241"/>
      <c r="B1423" s="242"/>
      <c r="C1423" s="242"/>
      <c r="D1423" s="242"/>
      <c r="E1423" s="243"/>
      <c r="F1423" s="244"/>
      <c r="G1423" s="245"/>
      <c r="H1423" s="245"/>
      <c r="I1423" s="245"/>
      <c r="J1423" s="242"/>
      <c r="K1423" s="242"/>
      <c r="L1423" s="246"/>
      <c r="M1423" s="246"/>
      <c r="N1423" s="247"/>
      <c r="O1423" s="247"/>
      <c r="P1423" s="248"/>
      <c r="Q1423" s="248"/>
      <c r="R1423" s="295"/>
      <c r="S1423" s="295"/>
      <c r="T1423" s="295"/>
      <c r="V1423" s="251"/>
      <c r="W1423" s="251"/>
      <c r="X1423" s="252"/>
      <c r="Y1423" s="253"/>
      <c r="Z1423" s="254"/>
      <c r="AA1423" s="254"/>
      <c r="AB1423" s="255"/>
      <c r="AC1423" s="255"/>
      <c r="AD1423" s="241"/>
      <c r="AE1423" s="241"/>
      <c r="AF1423" s="241"/>
      <c r="AG1423" s="241"/>
      <c r="AH1423" s="241"/>
      <c r="AI1423" s="241"/>
      <c r="AJ1423" s="241"/>
      <c r="AK1423" s="241"/>
      <c r="AL1423" s="241"/>
      <c r="AM1423" s="241"/>
      <c r="AN1423" s="241"/>
      <c r="AO1423" s="241"/>
      <c r="AP1423" s="241"/>
      <c r="AQ1423" s="241"/>
      <c r="AR1423" s="241"/>
      <c r="AS1423" s="241"/>
      <c r="AT1423" s="241"/>
      <c r="AU1423" s="241"/>
      <c r="AV1423" s="241"/>
      <c r="AW1423" s="241"/>
      <c r="AX1423" s="241"/>
      <c r="AY1423" s="241"/>
      <c r="AZ1423" s="241"/>
      <c r="BA1423" s="241"/>
      <c r="BB1423" s="241"/>
      <c r="BC1423" s="241"/>
      <c r="BD1423" s="241"/>
      <c r="BE1423" s="241"/>
      <c r="BF1423" s="241"/>
      <c r="BG1423" s="241"/>
      <c r="BH1423" s="241"/>
      <c r="BI1423" s="241"/>
      <c r="BJ1423" s="241"/>
      <c r="BK1423" s="241"/>
      <c r="BL1423" s="241"/>
      <c r="BM1423" s="241"/>
      <c r="BN1423" s="241"/>
      <c r="BO1423" s="241"/>
      <c r="BP1423" s="241"/>
      <c r="BQ1423" s="241"/>
      <c r="BR1423" s="241"/>
      <c r="BS1423" s="241"/>
      <c r="BT1423" s="241"/>
      <c r="BU1423" s="241"/>
      <c r="BV1423" s="241"/>
      <c r="BW1423" s="241"/>
      <c r="BX1423" s="241"/>
      <c r="BY1423" s="241"/>
      <c r="BZ1423" s="241"/>
      <c r="CA1423" s="241"/>
      <c r="CB1423" s="241"/>
      <c r="CC1423" s="241"/>
      <c r="CD1423" s="241"/>
      <c r="CE1423" s="241"/>
      <c r="CF1423" s="241"/>
      <c r="CG1423" s="241"/>
      <c r="CH1423" s="241"/>
      <c r="CI1423" s="241"/>
      <c r="CJ1423" s="241"/>
      <c r="CK1423" s="241"/>
      <c r="CL1423" s="241"/>
      <c r="CM1423" s="241"/>
      <c r="CN1423" s="241"/>
      <c r="CO1423" s="241"/>
      <c r="CP1423" s="241"/>
      <c r="CQ1423" s="241"/>
      <c r="CR1423" s="241"/>
      <c r="CS1423" s="241"/>
      <c r="CT1423" s="241"/>
      <c r="CU1423" s="241"/>
      <c r="CV1423" s="241"/>
      <c r="CW1423" s="241"/>
      <c r="CX1423" s="241"/>
      <c r="CY1423" s="241"/>
      <c r="CZ1423" s="241"/>
      <c r="DA1423" s="241"/>
      <c r="DB1423" s="241"/>
      <c r="DC1423" s="241"/>
      <c r="DD1423" s="241"/>
      <c r="DE1423" s="241"/>
      <c r="DF1423" s="241"/>
      <c r="DG1423" s="241"/>
      <c r="DH1423" s="241"/>
      <c r="DI1423" s="241"/>
      <c r="DJ1423" s="241"/>
      <c r="DK1423" s="241"/>
      <c r="DL1423" s="241"/>
      <c r="DM1423" s="241"/>
      <c r="DN1423" s="241"/>
      <c r="DO1423" s="241"/>
      <c r="DP1423" s="241"/>
      <c r="DQ1423" s="241"/>
      <c r="DR1423" s="241"/>
      <c r="DS1423" s="241"/>
      <c r="DT1423" s="241"/>
      <c r="DU1423" s="241"/>
      <c r="DV1423" s="241"/>
      <c r="DW1423" s="241"/>
      <c r="DX1423" s="241"/>
      <c r="DY1423" s="241"/>
      <c r="DZ1423" s="241"/>
      <c r="EA1423" s="241"/>
      <c r="EB1423" s="241"/>
      <c r="EC1423" s="241"/>
      <c r="ED1423" s="241"/>
      <c r="EE1423" s="241"/>
      <c r="EF1423" s="241"/>
      <c r="EG1423" s="241"/>
      <c r="EH1423" s="241"/>
      <c r="EI1423" s="241"/>
      <c r="EJ1423" s="241"/>
      <c r="EK1423" s="241"/>
      <c r="EL1423" s="241"/>
      <c r="EM1423" s="241"/>
      <c r="EN1423" s="241"/>
      <c r="EO1423" s="241"/>
      <c r="EP1423" s="241"/>
      <c r="EQ1423" s="241"/>
      <c r="ER1423" s="241"/>
      <c r="ES1423" s="241"/>
      <c r="ET1423" s="241"/>
      <c r="EU1423" s="241"/>
      <c r="EV1423" s="241"/>
      <c r="EW1423" s="241"/>
      <c r="EX1423" s="241"/>
      <c r="EY1423" s="241"/>
      <c r="EZ1423" s="241"/>
      <c r="FA1423" s="241"/>
      <c r="FB1423" s="241"/>
      <c r="FC1423" s="241"/>
      <c r="FD1423" s="241"/>
      <c r="FE1423" s="241"/>
      <c r="FF1423" s="241"/>
      <c r="FG1423" s="241"/>
      <c r="FH1423" s="241"/>
      <c r="FI1423" s="241"/>
      <c r="FJ1423" s="241"/>
      <c r="FK1423" s="241"/>
      <c r="FL1423" s="241"/>
      <c r="FM1423" s="241"/>
      <c r="FN1423" s="241"/>
      <c r="FO1423" s="241"/>
      <c r="FP1423" s="241"/>
      <c r="FQ1423" s="241"/>
      <c r="FR1423" s="241"/>
      <c r="FS1423" s="241"/>
      <c r="FT1423" s="241"/>
      <c r="FU1423" s="241"/>
      <c r="FV1423" s="241"/>
      <c r="FW1423" s="241"/>
      <c r="FX1423" s="241"/>
      <c r="FY1423" s="241"/>
      <c r="FZ1423" s="241"/>
      <c r="GA1423" s="241"/>
      <c r="GB1423" s="241"/>
      <c r="GC1423" s="241"/>
      <c r="GD1423" s="241"/>
      <c r="GE1423" s="241"/>
      <c r="GF1423" s="241"/>
      <c r="GG1423" s="241"/>
      <c r="GH1423" s="241"/>
      <c r="GI1423" s="241"/>
      <c r="GJ1423" s="241"/>
      <c r="GK1423" s="241"/>
      <c r="GL1423" s="241"/>
      <c r="GM1423" s="241"/>
      <c r="GN1423" s="241"/>
      <c r="GO1423" s="241"/>
      <c r="GP1423" s="241"/>
      <c r="GQ1423" s="241"/>
      <c r="GR1423" s="241"/>
      <c r="GS1423" s="241"/>
      <c r="GT1423" s="241"/>
      <c r="GU1423" s="241"/>
      <c r="GV1423" s="241"/>
      <c r="GW1423" s="241"/>
      <c r="GX1423" s="241"/>
      <c r="GY1423" s="241"/>
      <c r="GZ1423" s="241"/>
      <c r="HA1423" s="241"/>
      <c r="HB1423" s="241"/>
      <c r="HC1423" s="241"/>
      <c r="HD1423" s="241"/>
      <c r="HE1423" s="241"/>
      <c r="HF1423" s="241"/>
      <c r="HG1423" s="241"/>
      <c r="HH1423" s="241"/>
      <c r="HI1423" s="241"/>
      <c r="HJ1423" s="241"/>
      <c r="HK1423" s="241"/>
      <c r="HL1423" s="241"/>
      <c r="HM1423" s="241"/>
      <c r="HN1423" s="241"/>
      <c r="HO1423" s="241"/>
    </row>
    <row r="1424" spans="1:223" s="250" customFormat="1" ht="27.6" customHeight="1" x14ac:dyDescent="0.35">
      <c r="A1424" s="241"/>
      <c r="B1424" s="242"/>
      <c r="C1424" s="242"/>
      <c r="D1424" s="242"/>
      <c r="E1424" s="243"/>
      <c r="F1424" s="244"/>
      <c r="G1424" s="245"/>
      <c r="H1424" s="245"/>
      <c r="I1424" s="245"/>
      <c r="J1424" s="242"/>
      <c r="K1424" s="242"/>
      <c r="L1424" s="246"/>
      <c r="M1424" s="246"/>
      <c r="N1424" s="247"/>
      <c r="O1424" s="247"/>
      <c r="P1424" s="248"/>
      <c r="Q1424" s="248"/>
      <c r="R1424" s="295"/>
      <c r="S1424" s="295"/>
      <c r="T1424" s="295"/>
      <c r="V1424" s="251"/>
      <c r="W1424" s="251"/>
      <c r="X1424" s="252"/>
      <c r="Y1424" s="253"/>
      <c r="Z1424" s="254"/>
      <c r="AA1424" s="254"/>
      <c r="AB1424" s="255"/>
      <c r="AC1424" s="255"/>
      <c r="AD1424" s="241"/>
      <c r="AE1424" s="241"/>
      <c r="AF1424" s="241"/>
      <c r="AG1424" s="241"/>
      <c r="AH1424" s="241"/>
      <c r="AI1424" s="241"/>
      <c r="AJ1424" s="241"/>
      <c r="AK1424" s="241"/>
      <c r="AL1424" s="241"/>
      <c r="AM1424" s="241"/>
      <c r="AN1424" s="241"/>
      <c r="AO1424" s="241"/>
      <c r="AP1424" s="241"/>
      <c r="AQ1424" s="241"/>
      <c r="AR1424" s="241"/>
      <c r="AS1424" s="241"/>
      <c r="AT1424" s="241"/>
      <c r="AU1424" s="241"/>
      <c r="AV1424" s="241"/>
      <c r="AW1424" s="241"/>
      <c r="AX1424" s="241"/>
      <c r="AY1424" s="241"/>
      <c r="AZ1424" s="241"/>
      <c r="BA1424" s="241"/>
      <c r="BB1424" s="241"/>
      <c r="BC1424" s="241"/>
      <c r="BD1424" s="241"/>
      <c r="BE1424" s="241"/>
      <c r="BF1424" s="241"/>
      <c r="BG1424" s="241"/>
      <c r="BH1424" s="241"/>
      <c r="BI1424" s="241"/>
      <c r="BJ1424" s="241"/>
      <c r="BK1424" s="241"/>
      <c r="BL1424" s="241"/>
      <c r="BM1424" s="241"/>
      <c r="BN1424" s="241"/>
      <c r="BO1424" s="241"/>
      <c r="BP1424" s="241"/>
      <c r="BQ1424" s="241"/>
      <c r="BR1424" s="241"/>
      <c r="BS1424" s="241"/>
      <c r="BT1424" s="241"/>
      <c r="BU1424" s="241"/>
      <c r="BV1424" s="241"/>
      <c r="BW1424" s="241"/>
      <c r="BX1424" s="241"/>
      <c r="BY1424" s="241"/>
      <c r="BZ1424" s="241"/>
      <c r="CA1424" s="241"/>
      <c r="CB1424" s="241"/>
      <c r="CC1424" s="241"/>
      <c r="CD1424" s="241"/>
      <c r="CE1424" s="241"/>
      <c r="CF1424" s="241"/>
      <c r="CG1424" s="241"/>
      <c r="CH1424" s="241"/>
      <c r="CI1424" s="241"/>
      <c r="CJ1424" s="241"/>
      <c r="CK1424" s="241"/>
      <c r="CL1424" s="241"/>
      <c r="CM1424" s="241"/>
      <c r="CN1424" s="241"/>
      <c r="CO1424" s="241"/>
      <c r="CP1424" s="241"/>
      <c r="CQ1424" s="241"/>
      <c r="CR1424" s="241"/>
      <c r="CS1424" s="241"/>
      <c r="CT1424" s="241"/>
      <c r="CU1424" s="241"/>
      <c r="CV1424" s="241"/>
      <c r="CW1424" s="241"/>
      <c r="CX1424" s="241"/>
      <c r="CY1424" s="241"/>
      <c r="CZ1424" s="241"/>
      <c r="DA1424" s="241"/>
      <c r="DB1424" s="241"/>
      <c r="DC1424" s="241"/>
      <c r="DD1424" s="241"/>
      <c r="DE1424" s="241"/>
      <c r="DF1424" s="241"/>
      <c r="DG1424" s="241"/>
      <c r="DH1424" s="241"/>
      <c r="DI1424" s="241"/>
      <c r="DJ1424" s="241"/>
      <c r="DK1424" s="241"/>
      <c r="DL1424" s="241"/>
      <c r="DM1424" s="241"/>
      <c r="DN1424" s="241"/>
      <c r="DO1424" s="241"/>
      <c r="DP1424" s="241"/>
      <c r="DQ1424" s="241"/>
      <c r="DR1424" s="241"/>
      <c r="DS1424" s="241"/>
      <c r="DT1424" s="241"/>
      <c r="DU1424" s="241"/>
      <c r="DV1424" s="241"/>
      <c r="DW1424" s="241"/>
      <c r="DX1424" s="241"/>
      <c r="DY1424" s="241"/>
      <c r="DZ1424" s="241"/>
      <c r="EA1424" s="241"/>
      <c r="EB1424" s="241"/>
      <c r="EC1424" s="241"/>
      <c r="ED1424" s="241"/>
      <c r="EE1424" s="241"/>
      <c r="EF1424" s="241"/>
      <c r="EG1424" s="241"/>
      <c r="EH1424" s="241"/>
      <c r="EI1424" s="241"/>
      <c r="EJ1424" s="241"/>
      <c r="EK1424" s="241"/>
      <c r="EL1424" s="241"/>
      <c r="EM1424" s="241"/>
      <c r="EN1424" s="241"/>
      <c r="EO1424" s="241"/>
      <c r="EP1424" s="241"/>
      <c r="EQ1424" s="241"/>
      <c r="ER1424" s="241"/>
      <c r="ES1424" s="241"/>
      <c r="ET1424" s="241"/>
      <c r="EU1424" s="241"/>
      <c r="EV1424" s="241"/>
      <c r="EW1424" s="241"/>
      <c r="EX1424" s="241"/>
      <c r="EY1424" s="241"/>
      <c r="EZ1424" s="241"/>
      <c r="FA1424" s="241"/>
      <c r="FB1424" s="241"/>
      <c r="FC1424" s="241"/>
      <c r="FD1424" s="241"/>
      <c r="FE1424" s="241"/>
      <c r="FF1424" s="241"/>
      <c r="FG1424" s="241"/>
      <c r="FH1424" s="241"/>
      <c r="FI1424" s="241"/>
      <c r="FJ1424" s="241"/>
      <c r="FK1424" s="241"/>
      <c r="FL1424" s="241"/>
      <c r="FM1424" s="241"/>
      <c r="FN1424" s="241"/>
      <c r="FO1424" s="241"/>
      <c r="FP1424" s="241"/>
      <c r="FQ1424" s="241"/>
      <c r="FR1424" s="241"/>
      <c r="FS1424" s="241"/>
      <c r="FT1424" s="241"/>
      <c r="FU1424" s="241"/>
      <c r="FV1424" s="241"/>
      <c r="FW1424" s="241"/>
      <c r="FX1424" s="241"/>
      <c r="FY1424" s="241"/>
      <c r="FZ1424" s="241"/>
      <c r="GA1424" s="241"/>
      <c r="GB1424" s="241"/>
      <c r="GC1424" s="241"/>
      <c r="GD1424" s="241"/>
      <c r="GE1424" s="241"/>
      <c r="GF1424" s="241"/>
      <c r="GG1424" s="241"/>
      <c r="GH1424" s="241"/>
      <c r="GI1424" s="241"/>
      <c r="GJ1424" s="241"/>
      <c r="GK1424" s="241"/>
      <c r="GL1424" s="241"/>
      <c r="GM1424" s="241"/>
      <c r="GN1424" s="241"/>
      <c r="GO1424" s="241"/>
      <c r="GP1424" s="241"/>
      <c r="GQ1424" s="241"/>
      <c r="GR1424" s="241"/>
      <c r="GS1424" s="241"/>
      <c r="GT1424" s="241"/>
      <c r="GU1424" s="241"/>
      <c r="GV1424" s="241"/>
      <c r="GW1424" s="241"/>
      <c r="GX1424" s="241"/>
      <c r="GY1424" s="241"/>
      <c r="GZ1424" s="241"/>
      <c r="HA1424" s="241"/>
      <c r="HB1424" s="241"/>
      <c r="HC1424" s="241"/>
      <c r="HD1424" s="241"/>
      <c r="HE1424" s="241"/>
      <c r="HF1424" s="241"/>
      <c r="HG1424" s="241"/>
      <c r="HH1424" s="241"/>
      <c r="HI1424" s="241"/>
      <c r="HJ1424" s="241"/>
      <c r="HK1424" s="241"/>
      <c r="HL1424" s="241"/>
      <c r="HM1424" s="241"/>
      <c r="HN1424" s="241"/>
      <c r="HO1424" s="241"/>
    </row>
    <row r="1425" spans="1:223" s="250" customFormat="1" ht="27.6" customHeight="1" x14ac:dyDescent="0.35">
      <c r="A1425" s="241"/>
      <c r="B1425" s="242"/>
      <c r="C1425" s="242"/>
      <c r="D1425" s="242"/>
      <c r="E1425" s="243"/>
      <c r="F1425" s="244"/>
      <c r="G1425" s="245"/>
      <c r="H1425" s="245"/>
      <c r="I1425" s="245"/>
      <c r="J1425" s="242"/>
      <c r="K1425" s="242"/>
      <c r="L1425" s="246"/>
      <c r="M1425" s="246"/>
      <c r="N1425" s="247"/>
      <c r="O1425" s="247"/>
      <c r="P1425" s="248"/>
      <c r="Q1425" s="248"/>
      <c r="R1425" s="295"/>
      <c r="S1425" s="295"/>
      <c r="T1425" s="295"/>
      <c r="V1425" s="251"/>
      <c r="W1425" s="251"/>
      <c r="X1425" s="252"/>
      <c r="Y1425" s="253"/>
      <c r="Z1425" s="254"/>
      <c r="AA1425" s="254"/>
      <c r="AB1425" s="255"/>
      <c r="AC1425" s="255"/>
      <c r="AD1425" s="241"/>
      <c r="AE1425" s="241"/>
      <c r="AF1425" s="241"/>
      <c r="AG1425" s="241"/>
      <c r="AH1425" s="241"/>
      <c r="AI1425" s="241"/>
      <c r="AJ1425" s="241"/>
      <c r="AK1425" s="241"/>
      <c r="AL1425" s="241"/>
      <c r="AM1425" s="241"/>
      <c r="AN1425" s="241"/>
      <c r="AO1425" s="241"/>
      <c r="AP1425" s="241"/>
      <c r="AQ1425" s="241"/>
      <c r="AR1425" s="241"/>
      <c r="AS1425" s="241"/>
      <c r="AT1425" s="241"/>
      <c r="AU1425" s="241"/>
      <c r="AV1425" s="241"/>
      <c r="AW1425" s="241"/>
      <c r="AX1425" s="241"/>
      <c r="AY1425" s="241"/>
      <c r="AZ1425" s="241"/>
      <c r="BA1425" s="241"/>
      <c r="BB1425" s="241"/>
      <c r="BC1425" s="241"/>
      <c r="BD1425" s="241"/>
      <c r="BE1425" s="241"/>
      <c r="BF1425" s="241"/>
      <c r="BG1425" s="241"/>
      <c r="BH1425" s="241"/>
      <c r="BI1425" s="241"/>
      <c r="BJ1425" s="241"/>
      <c r="BK1425" s="241"/>
      <c r="BL1425" s="241"/>
      <c r="BM1425" s="241"/>
      <c r="BN1425" s="241"/>
      <c r="BO1425" s="241"/>
      <c r="BP1425" s="241"/>
      <c r="BQ1425" s="241"/>
      <c r="BR1425" s="241"/>
      <c r="BS1425" s="241"/>
      <c r="BT1425" s="241"/>
      <c r="BU1425" s="241"/>
      <c r="BV1425" s="241"/>
      <c r="BW1425" s="241"/>
      <c r="BX1425" s="241"/>
      <c r="BY1425" s="241"/>
      <c r="BZ1425" s="241"/>
      <c r="CA1425" s="241"/>
      <c r="CB1425" s="241"/>
      <c r="CC1425" s="241"/>
      <c r="CD1425" s="241"/>
      <c r="CE1425" s="241"/>
      <c r="CF1425" s="241"/>
      <c r="CG1425" s="241"/>
      <c r="CH1425" s="241"/>
      <c r="CI1425" s="241"/>
      <c r="CJ1425" s="241"/>
      <c r="CK1425" s="241"/>
      <c r="CL1425" s="241"/>
      <c r="CM1425" s="241"/>
      <c r="CN1425" s="241"/>
      <c r="CO1425" s="241"/>
      <c r="CP1425" s="241"/>
      <c r="CQ1425" s="241"/>
      <c r="CR1425" s="241"/>
      <c r="CS1425" s="241"/>
      <c r="CT1425" s="241"/>
      <c r="CU1425" s="241"/>
      <c r="CV1425" s="241"/>
      <c r="CW1425" s="241"/>
      <c r="CX1425" s="241"/>
      <c r="CY1425" s="241"/>
      <c r="CZ1425" s="241"/>
      <c r="DA1425" s="241"/>
      <c r="DB1425" s="241"/>
      <c r="DC1425" s="241"/>
      <c r="DD1425" s="241"/>
      <c r="DE1425" s="241"/>
      <c r="DF1425" s="241"/>
      <c r="DG1425" s="241"/>
      <c r="DH1425" s="241"/>
      <c r="DI1425" s="241"/>
      <c r="DJ1425" s="241"/>
      <c r="DK1425" s="241"/>
      <c r="DL1425" s="241"/>
      <c r="DM1425" s="241"/>
      <c r="DN1425" s="241"/>
      <c r="DO1425" s="241"/>
      <c r="DP1425" s="241"/>
      <c r="DQ1425" s="241"/>
      <c r="DR1425" s="241"/>
      <c r="DS1425" s="241"/>
      <c r="DT1425" s="241"/>
      <c r="DU1425" s="241"/>
      <c r="DV1425" s="241"/>
      <c r="DW1425" s="241"/>
      <c r="DX1425" s="241"/>
      <c r="DY1425" s="241"/>
      <c r="DZ1425" s="241"/>
      <c r="EA1425" s="241"/>
      <c r="EB1425" s="241"/>
      <c r="EC1425" s="241"/>
      <c r="ED1425" s="241"/>
      <c r="EE1425" s="241"/>
      <c r="EF1425" s="241"/>
      <c r="EG1425" s="241"/>
      <c r="EH1425" s="241"/>
      <c r="EI1425" s="241"/>
      <c r="EJ1425" s="241"/>
      <c r="EK1425" s="241"/>
      <c r="EL1425" s="241"/>
      <c r="EM1425" s="241"/>
      <c r="EN1425" s="241"/>
      <c r="EO1425" s="241"/>
      <c r="EP1425" s="241"/>
      <c r="EQ1425" s="241"/>
      <c r="ER1425" s="241"/>
      <c r="ES1425" s="241"/>
      <c r="ET1425" s="241"/>
      <c r="EU1425" s="241"/>
      <c r="EV1425" s="241"/>
      <c r="EW1425" s="241"/>
      <c r="EX1425" s="241"/>
      <c r="EY1425" s="241"/>
      <c r="EZ1425" s="241"/>
      <c r="FA1425" s="241"/>
      <c r="FB1425" s="241"/>
      <c r="FC1425" s="241"/>
      <c r="FD1425" s="241"/>
      <c r="FE1425" s="241"/>
      <c r="FF1425" s="241"/>
      <c r="FG1425" s="241"/>
      <c r="FH1425" s="241"/>
      <c r="FI1425" s="241"/>
      <c r="FJ1425" s="241"/>
      <c r="FK1425" s="241"/>
      <c r="FL1425" s="241"/>
      <c r="FM1425" s="241"/>
      <c r="FN1425" s="241"/>
      <c r="FO1425" s="241"/>
      <c r="FP1425" s="241"/>
      <c r="FQ1425" s="241"/>
      <c r="FR1425" s="241"/>
      <c r="FS1425" s="241"/>
      <c r="FT1425" s="241"/>
      <c r="FU1425" s="241"/>
      <c r="FV1425" s="241"/>
      <c r="FW1425" s="241"/>
      <c r="FX1425" s="241"/>
      <c r="FY1425" s="241"/>
      <c r="FZ1425" s="241"/>
      <c r="GA1425" s="241"/>
      <c r="GB1425" s="241"/>
      <c r="GC1425" s="241"/>
      <c r="GD1425" s="241"/>
      <c r="GE1425" s="241"/>
      <c r="GF1425" s="241"/>
      <c r="GG1425" s="241"/>
      <c r="GH1425" s="241"/>
      <c r="GI1425" s="241"/>
      <c r="GJ1425" s="241"/>
      <c r="GK1425" s="241"/>
      <c r="GL1425" s="241"/>
      <c r="GM1425" s="241"/>
      <c r="GN1425" s="241"/>
      <c r="GO1425" s="241"/>
      <c r="GP1425" s="241"/>
      <c r="GQ1425" s="241"/>
      <c r="GR1425" s="241"/>
      <c r="GS1425" s="241"/>
      <c r="GT1425" s="241"/>
      <c r="GU1425" s="241"/>
      <c r="GV1425" s="241"/>
      <c r="GW1425" s="241"/>
      <c r="GX1425" s="241"/>
      <c r="GY1425" s="241"/>
      <c r="GZ1425" s="241"/>
      <c r="HA1425" s="241"/>
      <c r="HB1425" s="241"/>
      <c r="HC1425" s="241"/>
      <c r="HD1425" s="241"/>
      <c r="HE1425" s="241"/>
      <c r="HF1425" s="241"/>
      <c r="HG1425" s="241"/>
      <c r="HH1425" s="241"/>
      <c r="HI1425" s="241"/>
      <c r="HJ1425" s="241"/>
      <c r="HK1425" s="241"/>
      <c r="HL1425" s="241"/>
      <c r="HM1425" s="241"/>
      <c r="HN1425" s="241"/>
      <c r="HO1425" s="241"/>
    </row>
    <row r="1426" spans="1:223" s="250" customFormat="1" ht="27.6" customHeight="1" x14ac:dyDescent="0.35">
      <c r="A1426" s="241"/>
      <c r="B1426" s="242"/>
      <c r="C1426" s="242"/>
      <c r="D1426" s="242"/>
      <c r="E1426" s="243"/>
      <c r="F1426" s="244"/>
      <c r="G1426" s="245"/>
      <c r="H1426" s="245"/>
      <c r="I1426" s="245"/>
      <c r="J1426" s="242"/>
      <c r="K1426" s="242"/>
      <c r="L1426" s="246"/>
      <c r="M1426" s="246"/>
      <c r="N1426" s="247"/>
      <c r="O1426" s="247"/>
      <c r="P1426" s="248"/>
      <c r="Q1426" s="248"/>
      <c r="R1426" s="295"/>
      <c r="S1426" s="295"/>
      <c r="T1426" s="295"/>
      <c r="V1426" s="251"/>
      <c r="W1426" s="251"/>
      <c r="X1426" s="252"/>
      <c r="Y1426" s="253"/>
      <c r="Z1426" s="254"/>
      <c r="AA1426" s="254"/>
      <c r="AB1426" s="255"/>
      <c r="AC1426" s="255"/>
      <c r="AD1426" s="241"/>
      <c r="AE1426" s="241"/>
      <c r="AF1426" s="241"/>
      <c r="AG1426" s="241"/>
      <c r="AH1426" s="241"/>
      <c r="AI1426" s="241"/>
      <c r="AJ1426" s="241"/>
      <c r="AK1426" s="241"/>
      <c r="AL1426" s="241"/>
      <c r="AM1426" s="241"/>
      <c r="AN1426" s="241"/>
      <c r="AO1426" s="241"/>
      <c r="AP1426" s="241"/>
      <c r="AQ1426" s="241"/>
      <c r="AR1426" s="241"/>
      <c r="AS1426" s="241"/>
      <c r="AT1426" s="241"/>
      <c r="AU1426" s="241"/>
      <c r="AV1426" s="241"/>
      <c r="AW1426" s="241"/>
      <c r="AX1426" s="241"/>
      <c r="AY1426" s="241"/>
      <c r="AZ1426" s="241"/>
      <c r="BA1426" s="241"/>
      <c r="BB1426" s="241"/>
      <c r="BC1426" s="241"/>
      <c r="BD1426" s="241"/>
      <c r="BE1426" s="241"/>
      <c r="BF1426" s="241"/>
      <c r="BG1426" s="241"/>
      <c r="BH1426" s="241"/>
      <c r="BI1426" s="241"/>
      <c r="BJ1426" s="241"/>
      <c r="BK1426" s="241"/>
      <c r="BL1426" s="241"/>
      <c r="BM1426" s="241"/>
      <c r="BN1426" s="241"/>
      <c r="BO1426" s="241"/>
      <c r="BP1426" s="241"/>
      <c r="BQ1426" s="241"/>
      <c r="BR1426" s="241"/>
      <c r="BS1426" s="241"/>
      <c r="BT1426" s="241"/>
      <c r="BU1426" s="241"/>
      <c r="BV1426" s="241"/>
      <c r="BW1426" s="241"/>
      <c r="BX1426" s="241"/>
      <c r="BY1426" s="241"/>
      <c r="BZ1426" s="241"/>
      <c r="CA1426" s="241"/>
      <c r="CB1426" s="241"/>
      <c r="CC1426" s="241"/>
      <c r="CD1426" s="241"/>
      <c r="CE1426" s="241"/>
      <c r="CF1426" s="241"/>
      <c r="CG1426" s="241"/>
      <c r="CH1426" s="241"/>
      <c r="CI1426" s="241"/>
      <c r="CJ1426" s="241"/>
      <c r="CK1426" s="241"/>
      <c r="CL1426" s="241"/>
      <c r="CM1426" s="241"/>
      <c r="CN1426" s="241"/>
      <c r="CO1426" s="241"/>
      <c r="CP1426" s="241"/>
      <c r="CQ1426" s="241"/>
      <c r="CR1426" s="241"/>
      <c r="CS1426" s="241"/>
      <c r="CT1426" s="241"/>
      <c r="CU1426" s="241"/>
      <c r="CV1426" s="241"/>
      <c r="CW1426" s="241"/>
      <c r="CX1426" s="241"/>
      <c r="CY1426" s="241"/>
      <c r="CZ1426" s="241"/>
      <c r="DA1426" s="241"/>
      <c r="DB1426" s="241"/>
      <c r="DC1426" s="241"/>
      <c r="DD1426" s="241"/>
      <c r="DE1426" s="241"/>
      <c r="DF1426" s="241"/>
      <c r="DG1426" s="241"/>
      <c r="DH1426" s="241"/>
      <c r="DI1426" s="241"/>
      <c r="DJ1426" s="241"/>
      <c r="DK1426" s="241"/>
      <c r="DL1426" s="241"/>
      <c r="DM1426" s="241"/>
      <c r="DN1426" s="241"/>
      <c r="DO1426" s="241"/>
      <c r="DP1426" s="241"/>
      <c r="DQ1426" s="241"/>
      <c r="DR1426" s="241"/>
      <c r="DS1426" s="241"/>
      <c r="DT1426" s="241"/>
      <c r="DU1426" s="241"/>
      <c r="DV1426" s="241"/>
      <c r="DW1426" s="241"/>
      <c r="DX1426" s="241"/>
      <c r="DY1426" s="241"/>
      <c r="DZ1426" s="241"/>
      <c r="EA1426" s="241"/>
      <c r="EB1426" s="241"/>
      <c r="EC1426" s="241"/>
      <c r="ED1426" s="241"/>
      <c r="EE1426" s="241"/>
      <c r="EF1426" s="241"/>
      <c r="EG1426" s="241"/>
      <c r="EH1426" s="241"/>
      <c r="EI1426" s="241"/>
      <c r="EJ1426" s="241"/>
      <c r="EK1426" s="241"/>
      <c r="EL1426" s="241"/>
      <c r="EM1426" s="241"/>
      <c r="EN1426" s="241"/>
      <c r="EO1426" s="241"/>
      <c r="EP1426" s="241"/>
      <c r="EQ1426" s="241"/>
      <c r="ER1426" s="241"/>
      <c r="ES1426" s="241"/>
      <c r="ET1426" s="241"/>
      <c r="EU1426" s="241"/>
      <c r="EV1426" s="241"/>
      <c r="EW1426" s="241"/>
      <c r="EX1426" s="241"/>
      <c r="EY1426" s="241"/>
      <c r="EZ1426" s="241"/>
      <c r="FA1426" s="241"/>
      <c r="FB1426" s="241"/>
      <c r="FC1426" s="241"/>
      <c r="FD1426" s="241"/>
      <c r="FE1426" s="241"/>
      <c r="FF1426" s="241"/>
      <c r="FG1426" s="241"/>
      <c r="FH1426" s="241"/>
      <c r="FI1426" s="241"/>
      <c r="FJ1426" s="241"/>
      <c r="FK1426" s="241"/>
      <c r="FL1426" s="241"/>
      <c r="FM1426" s="241"/>
      <c r="FN1426" s="241"/>
      <c r="FO1426" s="241"/>
      <c r="FP1426" s="241"/>
      <c r="FQ1426" s="241"/>
      <c r="FR1426" s="241"/>
      <c r="FS1426" s="241"/>
      <c r="FT1426" s="241"/>
      <c r="FU1426" s="241"/>
      <c r="FV1426" s="241"/>
      <c r="FW1426" s="241"/>
      <c r="FX1426" s="241"/>
      <c r="FY1426" s="241"/>
      <c r="FZ1426" s="241"/>
      <c r="GA1426" s="241"/>
      <c r="GB1426" s="241"/>
      <c r="GC1426" s="241"/>
      <c r="GD1426" s="241"/>
      <c r="GE1426" s="241"/>
      <c r="GF1426" s="241"/>
      <c r="GG1426" s="241"/>
      <c r="GH1426" s="241"/>
      <c r="GI1426" s="241"/>
      <c r="GJ1426" s="241"/>
      <c r="GK1426" s="241"/>
      <c r="GL1426" s="241"/>
      <c r="GM1426" s="241"/>
      <c r="GN1426" s="241"/>
      <c r="GO1426" s="241"/>
      <c r="GP1426" s="241"/>
      <c r="GQ1426" s="241"/>
      <c r="GR1426" s="241"/>
      <c r="GS1426" s="241"/>
      <c r="GT1426" s="241"/>
      <c r="GU1426" s="241"/>
      <c r="GV1426" s="241"/>
      <c r="GW1426" s="241"/>
      <c r="GX1426" s="241"/>
      <c r="GY1426" s="241"/>
      <c r="GZ1426" s="241"/>
      <c r="HA1426" s="241"/>
      <c r="HB1426" s="241"/>
      <c r="HC1426" s="241"/>
      <c r="HD1426" s="241"/>
      <c r="HE1426" s="241"/>
      <c r="HF1426" s="241"/>
      <c r="HG1426" s="241"/>
      <c r="HH1426" s="241"/>
      <c r="HI1426" s="241"/>
      <c r="HJ1426" s="241"/>
      <c r="HK1426" s="241"/>
      <c r="HL1426" s="241"/>
      <c r="HM1426" s="241"/>
      <c r="HN1426" s="241"/>
      <c r="HO1426" s="241"/>
    </row>
    <row r="1427" spans="1:223" s="250" customFormat="1" ht="27.6" customHeight="1" x14ac:dyDescent="0.35">
      <c r="A1427" s="241"/>
      <c r="B1427" s="242"/>
      <c r="C1427" s="242"/>
      <c r="D1427" s="242"/>
      <c r="E1427" s="243"/>
      <c r="F1427" s="244"/>
      <c r="G1427" s="245"/>
      <c r="H1427" s="245"/>
      <c r="I1427" s="245"/>
      <c r="J1427" s="242"/>
      <c r="K1427" s="242"/>
      <c r="L1427" s="246"/>
      <c r="M1427" s="246"/>
      <c r="N1427" s="247"/>
      <c r="O1427" s="247"/>
      <c r="P1427" s="248"/>
      <c r="Q1427" s="248"/>
      <c r="R1427" s="295"/>
      <c r="S1427" s="295"/>
      <c r="T1427" s="295"/>
      <c r="V1427" s="251"/>
      <c r="W1427" s="251"/>
      <c r="X1427" s="252"/>
      <c r="Y1427" s="253"/>
      <c r="Z1427" s="254"/>
      <c r="AA1427" s="254"/>
      <c r="AB1427" s="255"/>
      <c r="AC1427" s="255"/>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c r="AX1427" s="241"/>
      <c r="AY1427" s="241"/>
      <c r="AZ1427" s="241"/>
      <c r="BA1427" s="241"/>
      <c r="BB1427" s="241"/>
      <c r="BC1427" s="241"/>
      <c r="BD1427" s="241"/>
      <c r="BE1427" s="241"/>
      <c r="BF1427" s="241"/>
      <c r="BG1427" s="241"/>
      <c r="BH1427" s="241"/>
      <c r="BI1427" s="241"/>
      <c r="BJ1427" s="241"/>
      <c r="BK1427" s="241"/>
      <c r="BL1427" s="241"/>
      <c r="BM1427" s="241"/>
      <c r="BN1427" s="241"/>
      <c r="BO1427" s="241"/>
      <c r="BP1427" s="241"/>
      <c r="BQ1427" s="241"/>
      <c r="BR1427" s="241"/>
      <c r="BS1427" s="241"/>
      <c r="BT1427" s="241"/>
      <c r="BU1427" s="241"/>
      <c r="BV1427" s="241"/>
      <c r="BW1427" s="241"/>
      <c r="BX1427" s="241"/>
      <c r="BY1427" s="241"/>
      <c r="BZ1427" s="241"/>
      <c r="CA1427" s="241"/>
      <c r="CB1427" s="241"/>
      <c r="CC1427" s="241"/>
      <c r="CD1427" s="241"/>
      <c r="CE1427" s="241"/>
      <c r="CF1427" s="241"/>
      <c r="CG1427" s="241"/>
      <c r="CH1427" s="241"/>
      <c r="CI1427" s="241"/>
      <c r="CJ1427" s="241"/>
      <c r="CK1427" s="241"/>
      <c r="CL1427" s="241"/>
      <c r="CM1427" s="241"/>
      <c r="CN1427" s="241"/>
      <c r="CO1427" s="241"/>
      <c r="CP1427" s="241"/>
      <c r="CQ1427" s="241"/>
      <c r="CR1427" s="241"/>
      <c r="CS1427" s="241"/>
      <c r="CT1427" s="241"/>
      <c r="CU1427" s="241"/>
      <c r="CV1427" s="241"/>
      <c r="CW1427" s="241"/>
      <c r="CX1427" s="241"/>
      <c r="CY1427" s="241"/>
      <c r="CZ1427" s="241"/>
      <c r="DA1427" s="241"/>
      <c r="DB1427" s="241"/>
      <c r="DC1427" s="241"/>
      <c r="DD1427" s="241"/>
      <c r="DE1427" s="241"/>
      <c r="DF1427" s="241"/>
      <c r="DG1427" s="241"/>
      <c r="DH1427" s="241"/>
      <c r="DI1427" s="241"/>
      <c r="DJ1427" s="241"/>
      <c r="DK1427" s="241"/>
      <c r="DL1427" s="241"/>
      <c r="DM1427" s="241"/>
      <c r="DN1427" s="241"/>
      <c r="DO1427" s="241"/>
      <c r="DP1427" s="241"/>
      <c r="DQ1427" s="241"/>
      <c r="DR1427" s="241"/>
      <c r="DS1427" s="241"/>
      <c r="DT1427" s="241"/>
      <c r="DU1427" s="241"/>
      <c r="DV1427" s="241"/>
      <c r="DW1427" s="241"/>
      <c r="DX1427" s="241"/>
      <c r="DY1427" s="241"/>
      <c r="DZ1427" s="241"/>
      <c r="EA1427" s="241"/>
      <c r="EB1427" s="241"/>
      <c r="EC1427" s="241"/>
      <c r="ED1427" s="241"/>
      <c r="EE1427" s="241"/>
      <c r="EF1427" s="241"/>
      <c r="EG1427" s="241"/>
      <c r="EH1427" s="241"/>
      <c r="EI1427" s="241"/>
      <c r="EJ1427" s="241"/>
      <c r="EK1427" s="241"/>
      <c r="EL1427" s="241"/>
      <c r="EM1427" s="241"/>
      <c r="EN1427" s="241"/>
      <c r="EO1427" s="241"/>
      <c r="EP1427" s="241"/>
      <c r="EQ1427" s="241"/>
      <c r="ER1427" s="241"/>
      <c r="ES1427" s="241"/>
      <c r="ET1427" s="241"/>
      <c r="EU1427" s="241"/>
      <c r="EV1427" s="241"/>
      <c r="EW1427" s="241"/>
      <c r="EX1427" s="241"/>
      <c r="EY1427" s="241"/>
      <c r="EZ1427" s="241"/>
      <c r="FA1427" s="241"/>
      <c r="FB1427" s="241"/>
      <c r="FC1427" s="241"/>
      <c r="FD1427" s="241"/>
      <c r="FE1427" s="241"/>
      <c r="FF1427" s="241"/>
      <c r="FG1427" s="241"/>
      <c r="FH1427" s="241"/>
      <c r="FI1427" s="241"/>
      <c r="FJ1427" s="241"/>
      <c r="FK1427" s="241"/>
      <c r="FL1427" s="241"/>
      <c r="FM1427" s="241"/>
      <c r="FN1427" s="241"/>
      <c r="FO1427" s="241"/>
      <c r="FP1427" s="241"/>
      <c r="FQ1427" s="241"/>
      <c r="FR1427" s="241"/>
      <c r="FS1427" s="241"/>
      <c r="FT1427" s="241"/>
      <c r="FU1427" s="241"/>
      <c r="FV1427" s="241"/>
      <c r="FW1427" s="241"/>
      <c r="FX1427" s="241"/>
      <c r="FY1427" s="241"/>
      <c r="FZ1427" s="241"/>
      <c r="GA1427" s="241"/>
      <c r="GB1427" s="241"/>
      <c r="GC1427" s="241"/>
      <c r="GD1427" s="241"/>
      <c r="GE1427" s="241"/>
      <c r="GF1427" s="241"/>
      <c r="GG1427" s="241"/>
      <c r="GH1427" s="241"/>
      <c r="GI1427" s="241"/>
      <c r="GJ1427" s="241"/>
      <c r="GK1427" s="241"/>
      <c r="GL1427" s="241"/>
      <c r="GM1427" s="241"/>
      <c r="GN1427" s="241"/>
      <c r="GO1427" s="241"/>
      <c r="GP1427" s="241"/>
      <c r="GQ1427" s="241"/>
      <c r="GR1427" s="241"/>
      <c r="GS1427" s="241"/>
      <c r="GT1427" s="241"/>
      <c r="GU1427" s="241"/>
      <c r="GV1427" s="241"/>
      <c r="GW1427" s="241"/>
      <c r="GX1427" s="241"/>
      <c r="GY1427" s="241"/>
      <c r="GZ1427" s="241"/>
      <c r="HA1427" s="241"/>
      <c r="HB1427" s="241"/>
      <c r="HC1427" s="241"/>
      <c r="HD1427" s="241"/>
      <c r="HE1427" s="241"/>
      <c r="HF1427" s="241"/>
      <c r="HG1427" s="241"/>
      <c r="HH1427" s="241"/>
      <c r="HI1427" s="241"/>
      <c r="HJ1427" s="241"/>
      <c r="HK1427" s="241"/>
      <c r="HL1427" s="241"/>
      <c r="HM1427" s="241"/>
      <c r="HN1427" s="241"/>
      <c r="HO1427" s="241"/>
    </row>
    <row r="1428" spans="1:223" s="250" customFormat="1" ht="27.6" customHeight="1" x14ac:dyDescent="0.35">
      <c r="A1428" s="241"/>
      <c r="B1428" s="242"/>
      <c r="C1428" s="242"/>
      <c r="D1428" s="242"/>
      <c r="E1428" s="243"/>
      <c r="F1428" s="244"/>
      <c r="G1428" s="245"/>
      <c r="H1428" s="245"/>
      <c r="I1428" s="245"/>
      <c r="J1428" s="242"/>
      <c r="K1428" s="242"/>
      <c r="L1428" s="246"/>
      <c r="M1428" s="246"/>
      <c r="N1428" s="247"/>
      <c r="O1428" s="247"/>
      <c r="P1428" s="248"/>
      <c r="Q1428" s="248"/>
      <c r="R1428" s="295"/>
      <c r="S1428" s="295"/>
      <c r="T1428" s="295"/>
      <c r="V1428" s="251"/>
      <c r="W1428" s="251"/>
      <c r="X1428" s="252"/>
      <c r="Y1428" s="253"/>
      <c r="Z1428" s="254"/>
      <c r="AA1428" s="254"/>
      <c r="AB1428" s="255"/>
      <c r="AC1428" s="255"/>
      <c r="AD1428" s="241"/>
      <c r="AE1428" s="241"/>
      <c r="AF1428" s="241"/>
      <c r="AG1428" s="241"/>
      <c r="AH1428" s="241"/>
      <c r="AI1428" s="241"/>
      <c r="AJ1428" s="241"/>
      <c r="AK1428" s="241"/>
      <c r="AL1428" s="241"/>
      <c r="AM1428" s="241"/>
      <c r="AN1428" s="241"/>
      <c r="AO1428" s="241"/>
      <c r="AP1428" s="241"/>
      <c r="AQ1428" s="241"/>
      <c r="AR1428" s="241"/>
      <c r="AS1428" s="241"/>
      <c r="AT1428" s="241"/>
      <c r="AU1428" s="241"/>
      <c r="AV1428" s="241"/>
      <c r="AW1428" s="241"/>
      <c r="AX1428" s="241"/>
      <c r="AY1428" s="241"/>
      <c r="AZ1428" s="241"/>
      <c r="BA1428" s="241"/>
      <c r="BB1428" s="241"/>
      <c r="BC1428" s="241"/>
      <c r="BD1428" s="241"/>
      <c r="BE1428" s="241"/>
      <c r="BF1428" s="241"/>
      <c r="BG1428" s="241"/>
      <c r="BH1428" s="241"/>
      <c r="BI1428" s="241"/>
      <c r="BJ1428" s="241"/>
      <c r="BK1428" s="241"/>
      <c r="BL1428" s="241"/>
      <c r="BM1428" s="241"/>
      <c r="BN1428" s="241"/>
      <c r="BO1428" s="241"/>
      <c r="BP1428" s="241"/>
      <c r="BQ1428" s="241"/>
      <c r="BR1428" s="241"/>
      <c r="BS1428" s="241"/>
      <c r="BT1428" s="241"/>
      <c r="BU1428" s="241"/>
      <c r="BV1428" s="241"/>
      <c r="BW1428" s="241"/>
      <c r="BX1428" s="241"/>
      <c r="BY1428" s="241"/>
      <c r="BZ1428" s="241"/>
      <c r="CA1428" s="241"/>
      <c r="CB1428" s="241"/>
      <c r="CC1428" s="241"/>
      <c r="CD1428" s="241"/>
      <c r="CE1428" s="241"/>
      <c r="CF1428" s="241"/>
      <c r="CG1428" s="241"/>
      <c r="CH1428" s="241"/>
      <c r="CI1428" s="241"/>
      <c r="CJ1428" s="241"/>
      <c r="CK1428" s="241"/>
      <c r="CL1428" s="241"/>
      <c r="CM1428" s="241"/>
      <c r="CN1428" s="241"/>
      <c r="CO1428" s="241"/>
      <c r="CP1428" s="241"/>
      <c r="CQ1428" s="241"/>
      <c r="CR1428" s="241"/>
      <c r="CS1428" s="241"/>
      <c r="CT1428" s="241"/>
      <c r="CU1428" s="241"/>
      <c r="CV1428" s="241"/>
      <c r="CW1428" s="241"/>
      <c r="CX1428" s="241"/>
      <c r="CY1428" s="241"/>
      <c r="CZ1428" s="241"/>
      <c r="DA1428" s="241"/>
      <c r="DB1428" s="241"/>
      <c r="DC1428" s="241"/>
      <c r="DD1428" s="241"/>
      <c r="DE1428" s="241"/>
      <c r="DF1428" s="241"/>
      <c r="DG1428" s="241"/>
      <c r="DH1428" s="241"/>
      <c r="DI1428" s="241"/>
      <c r="DJ1428" s="241"/>
      <c r="DK1428" s="241"/>
      <c r="DL1428" s="241"/>
      <c r="DM1428" s="241"/>
      <c r="DN1428" s="241"/>
      <c r="DO1428" s="241"/>
      <c r="DP1428" s="241"/>
      <c r="DQ1428" s="241"/>
      <c r="DR1428" s="241"/>
      <c r="DS1428" s="241"/>
      <c r="DT1428" s="241"/>
      <c r="DU1428" s="241"/>
      <c r="DV1428" s="241"/>
      <c r="DW1428" s="241"/>
      <c r="DX1428" s="241"/>
      <c r="DY1428" s="241"/>
      <c r="DZ1428" s="241"/>
      <c r="EA1428" s="241"/>
      <c r="EB1428" s="241"/>
      <c r="EC1428" s="241"/>
      <c r="ED1428" s="241"/>
      <c r="EE1428" s="241"/>
      <c r="EF1428" s="241"/>
      <c r="EG1428" s="241"/>
      <c r="EH1428" s="241"/>
      <c r="EI1428" s="241"/>
      <c r="EJ1428" s="241"/>
      <c r="EK1428" s="241"/>
      <c r="EL1428" s="241"/>
      <c r="EM1428" s="241"/>
      <c r="EN1428" s="241"/>
      <c r="EO1428" s="241"/>
      <c r="EP1428" s="241"/>
      <c r="EQ1428" s="241"/>
      <c r="ER1428" s="241"/>
      <c r="ES1428" s="241"/>
      <c r="ET1428" s="241"/>
      <c r="EU1428" s="241"/>
      <c r="EV1428" s="241"/>
      <c r="EW1428" s="241"/>
      <c r="EX1428" s="241"/>
      <c r="EY1428" s="241"/>
      <c r="EZ1428" s="241"/>
      <c r="FA1428" s="241"/>
      <c r="FB1428" s="241"/>
      <c r="FC1428" s="241"/>
      <c r="FD1428" s="241"/>
      <c r="FE1428" s="241"/>
      <c r="FF1428" s="241"/>
      <c r="FG1428" s="241"/>
      <c r="FH1428" s="241"/>
      <c r="FI1428" s="241"/>
      <c r="FJ1428" s="241"/>
      <c r="FK1428" s="241"/>
      <c r="FL1428" s="241"/>
      <c r="FM1428" s="241"/>
      <c r="FN1428" s="241"/>
      <c r="FO1428" s="241"/>
      <c r="FP1428" s="241"/>
      <c r="FQ1428" s="241"/>
      <c r="FR1428" s="241"/>
      <c r="FS1428" s="241"/>
      <c r="FT1428" s="241"/>
      <c r="FU1428" s="241"/>
      <c r="FV1428" s="241"/>
      <c r="FW1428" s="241"/>
      <c r="FX1428" s="241"/>
      <c r="FY1428" s="241"/>
      <c r="FZ1428" s="241"/>
      <c r="GA1428" s="241"/>
      <c r="GB1428" s="241"/>
      <c r="GC1428" s="241"/>
      <c r="GD1428" s="241"/>
      <c r="GE1428" s="241"/>
      <c r="GF1428" s="241"/>
      <c r="GG1428" s="241"/>
      <c r="GH1428" s="241"/>
      <c r="GI1428" s="241"/>
      <c r="GJ1428" s="241"/>
      <c r="GK1428" s="241"/>
      <c r="GL1428" s="241"/>
      <c r="GM1428" s="241"/>
      <c r="GN1428" s="241"/>
      <c r="GO1428" s="241"/>
      <c r="GP1428" s="241"/>
      <c r="GQ1428" s="241"/>
      <c r="GR1428" s="241"/>
      <c r="GS1428" s="241"/>
      <c r="GT1428" s="241"/>
      <c r="GU1428" s="241"/>
      <c r="GV1428" s="241"/>
      <c r="GW1428" s="241"/>
      <c r="GX1428" s="241"/>
      <c r="GY1428" s="241"/>
      <c r="GZ1428" s="241"/>
      <c r="HA1428" s="241"/>
      <c r="HB1428" s="241"/>
      <c r="HC1428" s="241"/>
      <c r="HD1428" s="241"/>
      <c r="HE1428" s="241"/>
      <c r="HF1428" s="241"/>
      <c r="HG1428" s="241"/>
      <c r="HH1428" s="241"/>
      <c r="HI1428" s="241"/>
      <c r="HJ1428" s="241"/>
      <c r="HK1428" s="241"/>
      <c r="HL1428" s="241"/>
      <c r="HM1428" s="241"/>
      <c r="HN1428" s="241"/>
      <c r="HO1428" s="241"/>
    </row>
    <row r="1429" spans="1:223" s="250" customFormat="1" ht="27.6" customHeight="1" x14ac:dyDescent="0.35">
      <c r="A1429" s="241"/>
      <c r="B1429" s="242"/>
      <c r="C1429" s="242"/>
      <c r="D1429" s="242"/>
      <c r="E1429" s="243"/>
      <c r="F1429" s="244"/>
      <c r="G1429" s="245"/>
      <c r="H1429" s="245"/>
      <c r="I1429" s="245"/>
      <c r="J1429" s="242"/>
      <c r="K1429" s="242"/>
      <c r="L1429" s="246"/>
      <c r="M1429" s="246"/>
      <c r="N1429" s="247"/>
      <c r="O1429" s="247"/>
      <c r="P1429" s="248"/>
      <c r="Q1429" s="248"/>
      <c r="R1429" s="295"/>
      <c r="S1429" s="295"/>
      <c r="T1429" s="295"/>
      <c r="V1429" s="251"/>
      <c r="W1429" s="251"/>
      <c r="X1429" s="252"/>
      <c r="Y1429" s="253"/>
      <c r="Z1429" s="254"/>
      <c r="AA1429" s="254"/>
      <c r="AB1429" s="255"/>
      <c r="AC1429" s="255"/>
      <c r="AD1429" s="241"/>
      <c r="AE1429" s="241"/>
      <c r="AF1429" s="241"/>
      <c r="AG1429" s="241"/>
      <c r="AH1429" s="241"/>
      <c r="AI1429" s="241"/>
      <c r="AJ1429" s="241"/>
      <c r="AK1429" s="241"/>
      <c r="AL1429" s="241"/>
      <c r="AM1429" s="241"/>
      <c r="AN1429" s="241"/>
      <c r="AO1429" s="241"/>
      <c r="AP1429" s="241"/>
      <c r="AQ1429" s="241"/>
      <c r="AR1429" s="241"/>
      <c r="AS1429" s="241"/>
      <c r="AT1429" s="241"/>
      <c r="AU1429" s="241"/>
      <c r="AV1429" s="241"/>
      <c r="AW1429" s="241"/>
      <c r="AX1429" s="241"/>
      <c r="AY1429" s="241"/>
      <c r="AZ1429" s="241"/>
      <c r="BA1429" s="241"/>
      <c r="BB1429" s="241"/>
      <c r="BC1429" s="241"/>
      <c r="BD1429" s="241"/>
      <c r="BE1429" s="241"/>
      <c r="BF1429" s="241"/>
      <c r="BG1429" s="241"/>
      <c r="BH1429" s="241"/>
      <c r="BI1429" s="241"/>
      <c r="BJ1429" s="241"/>
      <c r="BK1429" s="241"/>
      <c r="BL1429" s="241"/>
      <c r="BM1429" s="241"/>
      <c r="BN1429" s="241"/>
      <c r="BO1429" s="241"/>
      <c r="BP1429" s="241"/>
      <c r="BQ1429" s="241"/>
      <c r="BR1429" s="241"/>
      <c r="BS1429" s="241"/>
      <c r="BT1429" s="241"/>
      <c r="BU1429" s="241"/>
      <c r="BV1429" s="241"/>
      <c r="BW1429" s="241"/>
      <c r="BX1429" s="241"/>
      <c r="BY1429" s="241"/>
      <c r="BZ1429" s="241"/>
      <c r="CA1429" s="241"/>
      <c r="CB1429" s="241"/>
      <c r="CC1429" s="241"/>
      <c r="CD1429" s="241"/>
      <c r="CE1429" s="241"/>
      <c r="CF1429" s="241"/>
      <c r="CG1429" s="241"/>
      <c r="CH1429" s="241"/>
      <c r="CI1429" s="241"/>
      <c r="CJ1429" s="241"/>
      <c r="CK1429" s="241"/>
      <c r="CL1429" s="241"/>
      <c r="CM1429" s="241"/>
      <c r="CN1429" s="241"/>
      <c r="CO1429" s="241"/>
      <c r="CP1429" s="241"/>
      <c r="CQ1429" s="241"/>
      <c r="CR1429" s="241"/>
      <c r="CS1429" s="241"/>
      <c r="CT1429" s="241"/>
      <c r="CU1429" s="241"/>
      <c r="CV1429" s="241"/>
      <c r="CW1429" s="241"/>
      <c r="CX1429" s="241"/>
      <c r="CY1429" s="241"/>
      <c r="CZ1429" s="241"/>
      <c r="DA1429" s="241"/>
      <c r="DB1429" s="241"/>
      <c r="DC1429" s="241"/>
      <c r="DD1429" s="241"/>
      <c r="DE1429" s="241"/>
      <c r="DF1429" s="241"/>
      <c r="DG1429" s="241"/>
      <c r="DH1429" s="241"/>
      <c r="DI1429" s="241"/>
      <c r="DJ1429" s="241"/>
      <c r="DK1429" s="241"/>
      <c r="DL1429" s="241"/>
      <c r="DM1429" s="241"/>
      <c r="DN1429" s="241"/>
      <c r="DO1429" s="241"/>
      <c r="DP1429" s="241"/>
      <c r="DQ1429" s="241"/>
      <c r="DR1429" s="241"/>
      <c r="DS1429" s="241"/>
      <c r="DT1429" s="241"/>
      <c r="DU1429" s="241"/>
      <c r="DV1429" s="241"/>
      <c r="DW1429" s="241"/>
      <c r="DX1429" s="241"/>
      <c r="DY1429" s="241"/>
      <c r="DZ1429" s="241"/>
      <c r="EA1429" s="241"/>
      <c r="EB1429" s="241"/>
      <c r="EC1429" s="241"/>
      <c r="ED1429" s="241"/>
      <c r="EE1429" s="241"/>
      <c r="EF1429" s="241"/>
      <c r="EG1429" s="241"/>
      <c r="EH1429" s="241"/>
      <c r="EI1429" s="241"/>
      <c r="EJ1429" s="241"/>
      <c r="EK1429" s="241"/>
      <c r="EL1429" s="241"/>
      <c r="EM1429" s="241"/>
      <c r="EN1429" s="241"/>
      <c r="EO1429" s="241"/>
      <c r="EP1429" s="241"/>
      <c r="EQ1429" s="241"/>
      <c r="ER1429" s="241"/>
      <c r="ES1429" s="241"/>
      <c r="ET1429" s="241"/>
      <c r="EU1429" s="241"/>
      <c r="EV1429" s="241"/>
      <c r="EW1429" s="241"/>
      <c r="EX1429" s="241"/>
      <c r="EY1429" s="241"/>
      <c r="EZ1429" s="241"/>
      <c r="FA1429" s="241"/>
      <c r="FB1429" s="241"/>
      <c r="FC1429" s="241"/>
      <c r="FD1429" s="241"/>
      <c r="FE1429" s="241"/>
      <c r="FF1429" s="241"/>
      <c r="FG1429" s="241"/>
      <c r="FH1429" s="241"/>
      <c r="FI1429" s="241"/>
      <c r="FJ1429" s="241"/>
      <c r="FK1429" s="241"/>
      <c r="FL1429" s="241"/>
      <c r="FM1429" s="241"/>
      <c r="FN1429" s="241"/>
      <c r="FO1429" s="241"/>
      <c r="FP1429" s="241"/>
      <c r="FQ1429" s="241"/>
      <c r="FR1429" s="241"/>
      <c r="FS1429" s="241"/>
      <c r="FT1429" s="241"/>
      <c r="FU1429" s="241"/>
      <c r="FV1429" s="241"/>
      <c r="FW1429" s="241"/>
      <c r="FX1429" s="241"/>
      <c r="FY1429" s="241"/>
      <c r="FZ1429" s="241"/>
      <c r="GA1429" s="241"/>
      <c r="GB1429" s="241"/>
      <c r="GC1429" s="241"/>
      <c r="GD1429" s="241"/>
      <c r="GE1429" s="241"/>
      <c r="GF1429" s="241"/>
      <c r="GG1429" s="241"/>
      <c r="GH1429" s="241"/>
      <c r="GI1429" s="241"/>
      <c r="GJ1429" s="241"/>
      <c r="GK1429" s="241"/>
      <c r="GL1429" s="241"/>
      <c r="GM1429" s="241"/>
      <c r="GN1429" s="241"/>
      <c r="GO1429" s="241"/>
      <c r="GP1429" s="241"/>
      <c r="GQ1429" s="241"/>
      <c r="GR1429" s="241"/>
      <c r="GS1429" s="241"/>
      <c r="GT1429" s="241"/>
      <c r="GU1429" s="241"/>
      <c r="GV1429" s="241"/>
      <c r="GW1429" s="241"/>
      <c r="GX1429" s="241"/>
      <c r="GY1429" s="241"/>
      <c r="GZ1429" s="241"/>
      <c r="HA1429" s="241"/>
      <c r="HB1429" s="241"/>
      <c r="HC1429" s="241"/>
      <c r="HD1429" s="241"/>
      <c r="HE1429" s="241"/>
      <c r="HF1429" s="241"/>
      <c r="HG1429" s="241"/>
      <c r="HH1429" s="241"/>
      <c r="HI1429" s="241"/>
      <c r="HJ1429" s="241"/>
      <c r="HK1429" s="241"/>
      <c r="HL1429" s="241"/>
      <c r="HM1429" s="241"/>
      <c r="HN1429" s="241"/>
      <c r="HO1429" s="241"/>
    </row>
    <row r="1430" spans="1:223" s="250" customFormat="1" ht="27.6" customHeight="1" x14ac:dyDescent="0.35">
      <c r="A1430" s="241"/>
      <c r="B1430" s="242"/>
      <c r="C1430" s="242"/>
      <c r="D1430" s="242"/>
      <c r="E1430" s="243"/>
      <c r="F1430" s="244"/>
      <c r="G1430" s="245"/>
      <c r="H1430" s="245"/>
      <c r="I1430" s="245"/>
      <c r="J1430" s="242"/>
      <c r="K1430" s="242"/>
      <c r="L1430" s="246"/>
      <c r="M1430" s="246"/>
      <c r="N1430" s="247"/>
      <c r="O1430" s="247"/>
      <c r="P1430" s="248"/>
      <c r="Q1430" s="248"/>
      <c r="R1430" s="295"/>
      <c r="S1430" s="295"/>
      <c r="T1430" s="295"/>
      <c r="V1430" s="251"/>
      <c r="W1430" s="251"/>
      <c r="X1430" s="252"/>
      <c r="Y1430" s="253"/>
      <c r="Z1430" s="254"/>
      <c r="AA1430" s="254"/>
      <c r="AB1430" s="255"/>
      <c r="AC1430" s="255"/>
      <c r="AD1430" s="241"/>
      <c r="AE1430" s="241"/>
      <c r="AF1430" s="241"/>
      <c r="AG1430" s="241"/>
      <c r="AH1430" s="241"/>
      <c r="AI1430" s="241"/>
      <c r="AJ1430" s="241"/>
      <c r="AK1430" s="241"/>
      <c r="AL1430" s="241"/>
      <c r="AM1430" s="241"/>
      <c r="AN1430" s="241"/>
      <c r="AO1430" s="241"/>
      <c r="AP1430" s="241"/>
      <c r="AQ1430" s="241"/>
      <c r="AR1430" s="241"/>
      <c r="AS1430" s="241"/>
      <c r="AT1430" s="241"/>
      <c r="AU1430" s="241"/>
      <c r="AV1430" s="241"/>
      <c r="AW1430" s="241"/>
      <c r="AX1430" s="241"/>
      <c r="AY1430" s="241"/>
      <c r="AZ1430" s="241"/>
      <c r="BA1430" s="241"/>
      <c r="BB1430" s="241"/>
      <c r="BC1430" s="241"/>
      <c r="BD1430" s="241"/>
      <c r="BE1430" s="241"/>
      <c r="BF1430" s="241"/>
      <c r="BG1430" s="241"/>
      <c r="BH1430" s="241"/>
      <c r="BI1430" s="241"/>
      <c r="BJ1430" s="241"/>
      <c r="BK1430" s="241"/>
      <c r="BL1430" s="241"/>
      <c r="BM1430" s="241"/>
      <c r="BN1430" s="241"/>
      <c r="BO1430" s="241"/>
      <c r="BP1430" s="241"/>
      <c r="BQ1430" s="241"/>
      <c r="BR1430" s="241"/>
      <c r="BS1430" s="241"/>
      <c r="BT1430" s="241"/>
      <c r="BU1430" s="241"/>
      <c r="BV1430" s="241"/>
      <c r="BW1430" s="241"/>
      <c r="BX1430" s="241"/>
      <c r="BY1430" s="241"/>
      <c r="BZ1430" s="241"/>
      <c r="CA1430" s="241"/>
      <c r="CB1430" s="241"/>
      <c r="CC1430" s="241"/>
      <c r="CD1430" s="241"/>
      <c r="CE1430" s="241"/>
      <c r="CF1430" s="241"/>
      <c r="CG1430" s="241"/>
      <c r="CH1430" s="241"/>
      <c r="CI1430" s="241"/>
      <c r="CJ1430" s="241"/>
      <c r="CK1430" s="241"/>
      <c r="CL1430" s="241"/>
      <c r="CM1430" s="241"/>
      <c r="CN1430" s="241"/>
      <c r="CO1430" s="241"/>
      <c r="CP1430" s="241"/>
      <c r="CQ1430" s="241"/>
      <c r="CR1430" s="241"/>
      <c r="CS1430" s="241"/>
      <c r="CT1430" s="241"/>
      <c r="CU1430" s="241"/>
      <c r="CV1430" s="241"/>
      <c r="CW1430" s="241"/>
      <c r="CX1430" s="241"/>
      <c r="CY1430" s="241"/>
      <c r="CZ1430" s="241"/>
      <c r="DA1430" s="241"/>
      <c r="DB1430" s="241"/>
      <c r="DC1430" s="241"/>
      <c r="DD1430" s="241"/>
      <c r="DE1430" s="241"/>
      <c r="DF1430" s="241"/>
      <c r="DG1430" s="241"/>
      <c r="DH1430" s="241"/>
      <c r="DI1430" s="241"/>
      <c r="DJ1430" s="241"/>
      <c r="DK1430" s="241"/>
      <c r="DL1430" s="241"/>
      <c r="DM1430" s="241"/>
      <c r="DN1430" s="241"/>
      <c r="DO1430" s="241"/>
      <c r="DP1430" s="241"/>
      <c r="DQ1430" s="241"/>
      <c r="DR1430" s="241"/>
      <c r="DS1430" s="241"/>
      <c r="DT1430" s="241"/>
      <c r="DU1430" s="241"/>
      <c r="DV1430" s="241"/>
      <c r="DW1430" s="241"/>
      <c r="DX1430" s="241"/>
      <c r="DY1430" s="241"/>
      <c r="DZ1430" s="241"/>
      <c r="EA1430" s="241"/>
      <c r="EB1430" s="241"/>
      <c r="EC1430" s="241"/>
      <c r="ED1430" s="241"/>
      <c r="EE1430" s="241"/>
      <c r="EF1430" s="241"/>
      <c r="EG1430" s="241"/>
      <c r="EH1430" s="241"/>
      <c r="EI1430" s="241"/>
      <c r="EJ1430" s="241"/>
      <c r="EK1430" s="241"/>
      <c r="EL1430" s="241"/>
      <c r="EM1430" s="241"/>
      <c r="EN1430" s="241"/>
      <c r="EO1430" s="241"/>
      <c r="EP1430" s="241"/>
      <c r="EQ1430" s="241"/>
      <c r="ER1430" s="241"/>
      <c r="ES1430" s="241"/>
      <c r="ET1430" s="241"/>
      <c r="EU1430" s="241"/>
      <c r="EV1430" s="241"/>
      <c r="EW1430" s="241"/>
      <c r="EX1430" s="241"/>
      <c r="EY1430" s="241"/>
      <c r="EZ1430" s="241"/>
      <c r="FA1430" s="241"/>
      <c r="FB1430" s="241"/>
      <c r="FC1430" s="241"/>
      <c r="FD1430" s="241"/>
      <c r="FE1430" s="241"/>
      <c r="FF1430" s="241"/>
      <c r="FG1430" s="241"/>
      <c r="FH1430" s="241"/>
      <c r="FI1430" s="241"/>
      <c r="FJ1430" s="241"/>
      <c r="FK1430" s="241"/>
      <c r="FL1430" s="241"/>
      <c r="FM1430" s="241"/>
      <c r="FN1430" s="241"/>
      <c r="FO1430" s="241"/>
      <c r="FP1430" s="241"/>
      <c r="FQ1430" s="241"/>
      <c r="FR1430" s="241"/>
      <c r="FS1430" s="241"/>
      <c r="FT1430" s="241"/>
      <c r="FU1430" s="241"/>
      <c r="FV1430" s="241"/>
      <c r="FW1430" s="241"/>
      <c r="FX1430" s="241"/>
      <c r="FY1430" s="241"/>
      <c r="FZ1430" s="241"/>
      <c r="GA1430" s="241"/>
      <c r="GB1430" s="241"/>
      <c r="GC1430" s="241"/>
      <c r="GD1430" s="241"/>
      <c r="GE1430" s="241"/>
      <c r="GF1430" s="241"/>
      <c r="GG1430" s="241"/>
      <c r="GH1430" s="241"/>
      <c r="GI1430" s="241"/>
      <c r="GJ1430" s="241"/>
      <c r="GK1430" s="241"/>
      <c r="GL1430" s="241"/>
      <c r="GM1430" s="241"/>
      <c r="GN1430" s="241"/>
      <c r="GO1430" s="241"/>
      <c r="GP1430" s="241"/>
      <c r="GQ1430" s="241"/>
      <c r="GR1430" s="241"/>
      <c r="GS1430" s="241"/>
      <c r="GT1430" s="241"/>
      <c r="GU1430" s="241"/>
      <c r="GV1430" s="241"/>
      <c r="GW1430" s="241"/>
      <c r="GX1430" s="241"/>
      <c r="GY1430" s="241"/>
      <c r="GZ1430" s="241"/>
      <c r="HA1430" s="241"/>
      <c r="HB1430" s="241"/>
      <c r="HC1430" s="241"/>
      <c r="HD1430" s="241"/>
      <c r="HE1430" s="241"/>
      <c r="HF1430" s="241"/>
      <c r="HG1430" s="241"/>
      <c r="HH1430" s="241"/>
      <c r="HI1430" s="241"/>
      <c r="HJ1430" s="241"/>
      <c r="HK1430" s="241"/>
      <c r="HL1430" s="241"/>
      <c r="HM1430" s="241"/>
      <c r="HN1430" s="241"/>
      <c r="HO1430" s="241"/>
    </row>
    <row r="1431" spans="1:223" s="250" customFormat="1" ht="27.6" customHeight="1" x14ac:dyDescent="0.35">
      <c r="A1431" s="241"/>
      <c r="B1431" s="242"/>
      <c r="C1431" s="242"/>
      <c r="D1431" s="242"/>
      <c r="E1431" s="243"/>
      <c r="F1431" s="244"/>
      <c r="G1431" s="245"/>
      <c r="H1431" s="245"/>
      <c r="I1431" s="245"/>
      <c r="J1431" s="242"/>
      <c r="K1431" s="242"/>
      <c r="L1431" s="246"/>
      <c r="M1431" s="246"/>
      <c r="N1431" s="247"/>
      <c r="O1431" s="247"/>
      <c r="P1431" s="248"/>
      <c r="Q1431" s="248"/>
      <c r="R1431" s="295"/>
      <c r="S1431" s="295"/>
      <c r="T1431" s="295"/>
      <c r="V1431" s="251"/>
      <c r="W1431" s="251"/>
      <c r="X1431" s="252"/>
      <c r="Y1431" s="253"/>
      <c r="Z1431" s="254"/>
      <c r="AA1431" s="254"/>
      <c r="AB1431" s="255"/>
      <c r="AC1431" s="255"/>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c r="AX1431" s="241"/>
      <c r="AY1431" s="241"/>
      <c r="AZ1431" s="241"/>
      <c r="BA1431" s="241"/>
      <c r="BB1431" s="241"/>
      <c r="BC1431" s="241"/>
      <c r="BD1431" s="241"/>
      <c r="BE1431" s="241"/>
      <c r="BF1431" s="241"/>
      <c r="BG1431" s="241"/>
      <c r="BH1431" s="241"/>
      <c r="BI1431" s="241"/>
      <c r="BJ1431" s="241"/>
      <c r="BK1431" s="241"/>
      <c r="BL1431" s="241"/>
      <c r="BM1431" s="241"/>
      <c r="BN1431" s="241"/>
      <c r="BO1431" s="241"/>
      <c r="BP1431" s="241"/>
      <c r="BQ1431" s="241"/>
      <c r="BR1431" s="241"/>
      <c r="BS1431" s="241"/>
      <c r="BT1431" s="241"/>
      <c r="BU1431" s="241"/>
      <c r="BV1431" s="241"/>
      <c r="BW1431" s="241"/>
      <c r="BX1431" s="241"/>
      <c r="BY1431" s="241"/>
      <c r="BZ1431" s="241"/>
      <c r="CA1431" s="241"/>
      <c r="CB1431" s="241"/>
      <c r="CC1431" s="241"/>
      <c r="CD1431" s="241"/>
      <c r="CE1431" s="241"/>
      <c r="CF1431" s="241"/>
      <c r="CG1431" s="241"/>
      <c r="CH1431" s="241"/>
      <c r="CI1431" s="241"/>
      <c r="CJ1431" s="241"/>
      <c r="CK1431" s="241"/>
      <c r="CL1431" s="241"/>
      <c r="CM1431" s="241"/>
      <c r="CN1431" s="241"/>
      <c r="CO1431" s="241"/>
      <c r="CP1431" s="241"/>
      <c r="CQ1431" s="241"/>
      <c r="CR1431" s="241"/>
      <c r="CS1431" s="241"/>
      <c r="CT1431" s="241"/>
      <c r="CU1431" s="241"/>
      <c r="CV1431" s="241"/>
      <c r="CW1431" s="241"/>
      <c r="CX1431" s="241"/>
      <c r="CY1431" s="241"/>
      <c r="CZ1431" s="241"/>
      <c r="DA1431" s="241"/>
      <c r="DB1431" s="241"/>
      <c r="DC1431" s="241"/>
      <c r="DD1431" s="241"/>
      <c r="DE1431" s="241"/>
      <c r="DF1431" s="241"/>
      <c r="DG1431" s="241"/>
      <c r="DH1431" s="241"/>
      <c r="DI1431" s="241"/>
      <c r="DJ1431" s="241"/>
      <c r="DK1431" s="241"/>
      <c r="DL1431" s="241"/>
      <c r="DM1431" s="241"/>
      <c r="DN1431" s="241"/>
      <c r="DO1431" s="241"/>
      <c r="DP1431" s="241"/>
      <c r="DQ1431" s="241"/>
      <c r="DR1431" s="241"/>
      <c r="DS1431" s="241"/>
      <c r="DT1431" s="241"/>
      <c r="DU1431" s="241"/>
      <c r="DV1431" s="241"/>
      <c r="DW1431" s="241"/>
      <c r="DX1431" s="241"/>
      <c r="DY1431" s="241"/>
      <c r="DZ1431" s="241"/>
      <c r="EA1431" s="241"/>
      <c r="EB1431" s="241"/>
      <c r="EC1431" s="241"/>
      <c r="ED1431" s="241"/>
      <c r="EE1431" s="241"/>
      <c r="EF1431" s="241"/>
      <c r="EG1431" s="241"/>
      <c r="EH1431" s="241"/>
      <c r="EI1431" s="241"/>
      <c r="EJ1431" s="241"/>
      <c r="EK1431" s="241"/>
      <c r="EL1431" s="241"/>
      <c r="EM1431" s="241"/>
      <c r="EN1431" s="241"/>
      <c r="EO1431" s="241"/>
      <c r="EP1431" s="241"/>
      <c r="EQ1431" s="241"/>
      <c r="ER1431" s="241"/>
      <c r="ES1431" s="241"/>
      <c r="ET1431" s="241"/>
      <c r="EU1431" s="241"/>
      <c r="EV1431" s="241"/>
      <c r="EW1431" s="241"/>
      <c r="EX1431" s="241"/>
      <c r="EY1431" s="241"/>
      <c r="EZ1431" s="241"/>
      <c r="FA1431" s="241"/>
      <c r="FB1431" s="241"/>
      <c r="FC1431" s="241"/>
      <c r="FD1431" s="241"/>
      <c r="FE1431" s="241"/>
      <c r="FF1431" s="241"/>
      <c r="FG1431" s="241"/>
      <c r="FH1431" s="241"/>
      <c r="FI1431" s="241"/>
      <c r="FJ1431" s="241"/>
      <c r="FK1431" s="241"/>
      <c r="FL1431" s="241"/>
      <c r="FM1431" s="241"/>
      <c r="FN1431" s="241"/>
      <c r="FO1431" s="241"/>
      <c r="FP1431" s="241"/>
      <c r="FQ1431" s="241"/>
      <c r="FR1431" s="241"/>
      <c r="FS1431" s="241"/>
      <c r="FT1431" s="241"/>
      <c r="FU1431" s="241"/>
      <c r="FV1431" s="241"/>
      <c r="FW1431" s="241"/>
      <c r="FX1431" s="241"/>
      <c r="FY1431" s="241"/>
      <c r="FZ1431" s="241"/>
      <c r="GA1431" s="241"/>
      <c r="GB1431" s="241"/>
      <c r="GC1431" s="241"/>
      <c r="GD1431" s="241"/>
      <c r="GE1431" s="241"/>
      <c r="GF1431" s="241"/>
      <c r="GG1431" s="241"/>
      <c r="GH1431" s="241"/>
      <c r="GI1431" s="241"/>
      <c r="GJ1431" s="241"/>
      <c r="GK1431" s="241"/>
      <c r="GL1431" s="241"/>
      <c r="GM1431" s="241"/>
      <c r="GN1431" s="241"/>
      <c r="GO1431" s="241"/>
      <c r="GP1431" s="241"/>
      <c r="GQ1431" s="241"/>
      <c r="GR1431" s="241"/>
      <c r="GS1431" s="241"/>
      <c r="GT1431" s="241"/>
      <c r="GU1431" s="241"/>
      <c r="GV1431" s="241"/>
      <c r="GW1431" s="241"/>
      <c r="GX1431" s="241"/>
      <c r="GY1431" s="241"/>
      <c r="GZ1431" s="241"/>
      <c r="HA1431" s="241"/>
      <c r="HB1431" s="241"/>
      <c r="HC1431" s="241"/>
      <c r="HD1431" s="241"/>
      <c r="HE1431" s="241"/>
      <c r="HF1431" s="241"/>
      <c r="HG1431" s="241"/>
      <c r="HH1431" s="241"/>
      <c r="HI1431" s="241"/>
      <c r="HJ1431" s="241"/>
      <c r="HK1431" s="241"/>
      <c r="HL1431" s="241"/>
      <c r="HM1431" s="241"/>
      <c r="HN1431" s="241"/>
      <c r="HO1431" s="241"/>
    </row>
    <row r="1432" spans="1:223" s="250" customFormat="1" ht="27.6" customHeight="1" x14ac:dyDescent="0.35">
      <c r="A1432" s="241"/>
      <c r="B1432" s="242"/>
      <c r="C1432" s="242"/>
      <c r="D1432" s="242"/>
      <c r="E1432" s="243"/>
      <c r="F1432" s="244"/>
      <c r="G1432" s="245"/>
      <c r="H1432" s="245"/>
      <c r="I1432" s="245"/>
      <c r="J1432" s="242"/>
      <c r="K1432" s="242"/>
      <c r="L1432" s="246"/>
      <c r="M1432" s="246"/>
      <c r="N1432" s="247"/>
      <c r="O1432" s="247"/>
      <c r="P1432" s="248"/>
      <c r="Q1432" s="248"/>
      <c r="R1432" s="295"/>
      <c r="S1432" s="295"/>
      <c r="T1432" s="295"/>
      <c r="V1432" s="251"/>
      <c r="W1432" s="251"/>
      <c r="X1432" s="252"/>
      <c r="Y1432" s="253"/>
      <c r="Z1432" s="254"/>
      <c r="AA1432" s="254"/>
      <c r="AB1432" s="255"/>
      <c r="AC1432" s="255"/>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c r="AX1432" s="241"/>
      <c r="AY1432" s="241"/>
      <c r="AZ1432" s="241"/>
      <c r="BA1432" s="241"/>
      <c r="BB1432" s="241"/>
      <c r="BC1432" s="241"/>
      <c r="BD1432" s="241"/>
      <c r="BE1432" s="241"/>
      <c r="BF1432" s="241"/>
      <c r="BG1432" s="241"/>
      <c r="BH1432" s="241"/>
      <c r="BI1432" s="241"/>
      <c r="BJ1432" s="241"/>
      <c r="BK1432" s="241"/>
      <c r="BL1432" s="241"/>
      <c r="BM1432" s="241"/>
      <c r="BN1432" s="241"/>
      <c r="BO1432" s="241"/>
      <c r="BP1432" s="241"/>
      <c r="BQ1432" s="241"/>
      <c r="BR1432" s="241"/>
      <c r="BS1432" s="241"/>
      <c r="BT1432" s="241"/>
      <c r="BU1432" s="241"/>
      <c r="BV1432" s="241"/>
      <c r="BW1432" s="241"/>
      <c r="BX1432" s="241"/>
      <c r="BY1432" s="241"/>
      <c r="BZ1432" s="241"/>
      <c r="CA1432" s="241"/>
      <c r="CB1432" s="241"/>
      <c r="CC1432" s="241"/>
      <c r="CD1432" s="241"/>
      <c r="CE1432" s="241"/>
      <c r="CF1432" s="241"/>
      <c r="CG1432" s="241"/>
      <c r="CH1432" s="241"/>
      <c r="CI1432" s="241"/>
      <c r="CJ1432" s="241"/>
      <c r="CK1432" s="241"/>
      <c r="CL1432" s="241"/>
      <c r="CM1432" s="241"/>
      <c r="CN1432" s="241"/>
      <c r="CO1432" s="241"/>
      <c r="CP1432" s="241"/>
      <c r="CQ1432" s="241"/>
      <c r="CR1432" s="241"/>
      <c r="CS1432" s="241"/>
      <c r="CT1432" s="241"/>
      <c r="CU1432" s="241"/>
      <c r="CV1432" s="241"/>
      <c r="CW1432" s="241"/>
      <c r="CX1432" s="241"/>
      <c r="CY1432" s="241"/>
      <c r="CZ1432" s="241"/>
      <c r="DA1432" s="241"/>
      <c r="DB1432" s="241"/>
      <c r="DC1432" s="241"/>
      <c r="DD1432" s="241"/>
      <c r="DE1432" s="241"/>
      <c r="DF1432" s="241"/>
      <c r="DG1432" s="241"/>
      <c r="DH1432" s="241"/>
      <c r="DI1432" s="241"/>
      <c r="DJ1432" s="241"/>
      <c r="DK1432" s="241"/>
      <c r="DL1432" s="241"/>
      <c r="DM1432" s="241"/>
      <c r="DN1432" s="241"/>
      <c r="DO1432" s="241"/>
      <c r="DP1432" s="241"/>
      <c r="DQ1432" s="241"/>
      <c r="DR1432" s="241"/>
      <c r="DS1432" s="241"/>
      <c r="DT1432" s="241"/>
      <c r="DU1432" s="241"/>
      <c r="DV1432" s="241"/>
      <c r="DW1432" s="241"/>
      <c r="DX1432" s="241"/>
      <c r="DY1432" s="241"/>
      <c r="DZ1432" s="241"/>
      <c r="EA1432" s="241"/>
      <c r="EB1432" s="241"/>
      <c r="EC1432" s="241"/>
      <c r="ED1432" s="241"/>
      <c r="EE1432" s="241"/>
      <c r="EF1432" s="241"/>
      <c r="EG1432" s="241"/>
      <c r="EH1432" s="241"/>
      <c r="EI1432" s="241"/>
      <c r="EJ1432" s="241"/>
      <c r="EK1432" s="241"/>
      <c r="EL1432" s="241"/>
      <c r="EM1432" s="241"/>
      <c r="EN1432" s="241"/>
      <c r="EO1432" s="241"/>
      <c r="EP1432" s="241"/>
      <c r="EQ1432" s="241"/>
      <c r="ER1432" s="241"/>
      <c r="ES1432" s="241"/>
      <c r="ET1432" s="241"/>
      <c r="EU1432" s="241"/>
      <c r="EV1432" s="241"/>
      <c r="EW1432" s="241"/>
      <c r="EX1432" s="241"/>
      <c r="EY1432" s="241"/>
      <c r="EZ1432" s="241"/>
      <c r="FA1432" s="241"/>
      <c r="FB1432" s="241"/>
      <c r="FC1432" s="241"/>
      <c r="FD1432" s="241"/>
      <c r="FE1432" s="241"/>
      <c r="FF1432" s="241"/>
      <c r="FG1432" s="241"/>
      <c r="FH1432" s="241"/>
      <c r="FI1432" s="241"/>
      <c r="FJ1432" s="241"/>
      <c r="FK1432" s="241"/>
      <c r="FL1432" s="241"/>
      <c r="FM1432" s="241"/>
      <c r="FN1432" s="241"/>
      <c r="FO1432" s="241"/>
      <c r="FP1432" s="241"/>
      <c r="FQ1432" s="241"/>
      <c r="FR1432" s="241"/>
      <c r="FS1432" s="241"/>
      <c r="FT1432" s="241"/>
      <c r="FU1432" s="241"/>
      <c r="FV1432" s="241"/>
      <c r="FW1432" s="241"/>
      <c r="FX1432" s="241"/>
      <c r="FY1432" s="241"/>
      <c r="FZ1432" s="241"/>
      <c r="GA1432" s="241"/>
      <c r="GB1432" s="241"/>
      <c r="GC1432" s="241"/>
      <c r="GD1432" s="241"/>
      <c r="GE1432" s="241"/>
      <c r="GF1432" s="241"/>
      <c r="GG1432" s="241"/>
      <c r="GH1432" s="241"/>
      <c r="GI1432" s="241"/>
      <c r="GJ1432" s="241"/>
      <c r="GK1432" s="241"/>
      <c r="GL1432" s="241"/>
      <c r="GM1432" s="241"/>
      <c r="GN1432" s="241"/>
      <c r="GO1432" s="241"/>
      <c r="GP1432" s="241"/>
      <c r="GQ1432" s="241"/>
      <c r="GR1432" s="241"/>
      <c r="GS1432" s="241"/>
      <c r="GT1432" s="241"/>
      <c r="GU1432" s="241"/>
      <c r="GV1432" s="241"/>
      <c r="GW1432" s="241"/>
      <c r="GX1432" s="241"/>
      <c r="GY1432" s="241"/>
      <c r="GZ1432" s="241"/>
      <c r="HA1432" s="241"/>
      <c r="HB1432" s="241"/>
      <c r="HC1432" s="241"/>
      <c r="HD1432" s="241"/>
      <c r="HE1432" s="241"/>
      <c r="HF1432" s="241"/>
      <c r="HG1432" s="241"/>
      <c r="HH1432" s="241"/>
      <c r="HI1432" s="241"/>
      <c r="HJ1432" s="241"/>
      <c r="HK1432" s="241"/>
      <c r="HL1432" s="241"/>
      <c r="HM1432" s="241"/>
      <c r="HN1432" s="241"/>
      <c r="HO1432" s="241"/>
    </row>
    <row r="1433" spans="1:223" s="250" customFormat="1" ht="27.6" customHeight="1" x14ac:dyDescent="0.35">
      <c r="A1433" s="241"/>
      <c r="B1433" s="242"/>
      <c r="C1433" s="242"/>
      <c r="D1433" s="242"/>
      <c r="E1433" s="243"/>
      <c r="F1433" s="244"/>
      <c r="G1433" s="245"/>
      <c r="H1433" s="245"/>
      <c r="I1433" s="245"/>
      <c r="J1433" s="242"/>
      <c r="K1433" s="242"/>
      <c r="L1433" s="246"/>
      <c r="M1433" s="246"/>
      <c r="N1433" s="247"/>
      <c r="O1433" s="247"/>
      <c r="P1433" s="248"/>
      <c r="Q1433" s="248"/>
      <c r="R1433" s="295"/>
      <c r="S1433" s="295"/>
      <c r="T1433" s="295"/>
      <c r="V1433" s="251"/>
      <c r="W1433" s="251"/>
      <c r="X1433" s="252"/>
      <c r="Y1433" s="253"/>
      <c r="Z1433" s="254"/>
      <c r="AA1433" s="254"/>
      <c r="AB1433" s="255"/>
      <c r="AC1433" s="255"/>
      <c r="AD1433" s="241"/>
      <c r="AE1433" s="241"/>
      <c r="AF1433" s="241"/>
      <c r="AG1433" s="241"/>
      <c r="AH1433" s="241"/>
      <c r="AI1433" s="241"/>
      <c r="AJ1433" s="241"/>
      <c r="AK1433" s="241"/>
      <c r="AL1433" s="241"/>
      <c r="AM1433" s="241"/>
      <c r="AN1433" s="241"/>
      <c r="AO1433" s="241"/>
      <c r="AP1433" s="241"/>
      <c r="AQ1433" s="241"/>
      <c r="AR1433" s="241"/>
      <c r="AS1433" s="241"/>
      <c r="AT1433" s="241"/>
      <c r="AU1433" s="241"/>
      <c r="AV1433" s="241"/>
      <c r="AW1433" s="241"/>
      <c r="AX1433" s="241"/>
      <c r="AY1433" s="241"/>
      <c r="AZ1433" s="241"/>
      <c r="BA1433" s="241"/>
      <c r="BB1433" s="241"/>
      <c r="BC1433" s="241"/>
      <c r="BD1433" s="241"/>
      <c r="BE1433" s="241"/>
      <c r="BF1433" s="241"/>
      <c r="BG1433" s="241"/>
      <c r="BH1433" s="241"/>
      <c r="BI1433" s="241"/>
      <c r="BJ1433" s="241"/>
      <c r="BK1433" s="241"/>
      <c r="BL1433" s="241"/>
      <c r="BM1433" s="241"/>
      <c r="BN1433" s="241"/>
      <c r="BO1433" s="241"/>
      <c r="BP1433" s="241"/>
      <c r="BQ1433" s="241"/>
      <c r="BR1433" s="241"/>
      <c r="BS1433" s="241"/>
      <c r="BT1433" s="241"/>
      <c r="BU1433" s="241"/>
      <c r="BV1433" s="241"/>
      <c r="BW1433" s="241"/>
      <c r="BX1433" s="241"/>
      <c r="BY1433" s="241"/>
      <c r="BZ1433" s="241"/>
      <c r="CA1433" s="241"/>
      <c r="CB1433" s="241"/>
      <c r="CC1433" s="241"/>
      <c r="CD1433" s="241"/>
      <c r="CE1433" s="241"/>
      <c r="CF1433" s="241"/>
      <c r="CG1433" s="241"/>
      <c r="CH1433" s="241"/>
      <c r="CI1433" s="241"/>
      <c r="CJ1433" s="241"/>
      <c r="CK1433" s="241"/>
      <c r="CL1433" s="241"/>
      <c r="CM1433" s="241"/>
      <c r="CN1433" s="241"/>
      <c r="CO1433" s="241"/>
      <c r="CP1433" s="241"/>
      <c r="CQ1433" s="241"/>
      <c r="CR1433" s="241"/>
      <c r="CS1433" s="241"/>
      <c r="CT1433" s="241"/>
      <c r="CU1433" s="241"/>
      <c r="CV1433" s="241"/>
      <c r="CW1433" s="241"/>
      <c r="CX1433" s="241"/>
      <c r="CY1433" s="241"/>
      <c r="CZ1433" s="241"/>
      <c r="DA1433" s="241"/>
      <c r="DB1433" s="241"/>
      <c r="DC1433" s="241"/>
      <c r="DD1433" s="241"/>
      <c r="DE1433" s="241"/>
      <c r="DF1433" s="241"/>
      <c r="DG1433" s="241"/>
      <c r="DH1433" s="241"/>
      <c r="DI1433" s="241"/>
      <c r="DJ1433" s="241"/>
      <c r="DK1433" s="241"/>
      <c r="DL1433" s="241"/>
      <c r="DM1433" s="241"/>
      <c r="DN1433" s="241"/>
      <c r="DO1433" s="241"/>
      <c r="DP1433" s="241"/>
      <c r="DQ1433" s="241"/>
      <c r="DR1433" s="241"/>
      <c r="DS1433" s="241"/>
      <c r="DT1433" s="241"/>
      <c r="DU1433" s="241"/>
      <c r="DV1433" s="241"/>
      <c r="DW1433" s="241"/>
      <c r="DX1433" s="241"/>
      <c r="DY1433" s="241"/>
      <c r="DZ1433" s="241"/>
      <c r="EA1433" s="241"/>
      <c r="EB1433" s="241"/>
      <c r="EC1433" s="241"/>
      <c r="ED1433" s="241"/>
      <c r="EE1433" s="241"/>
      <c r="EF1433" s="241"/>
      <c r="EG1433" s="241"/>
      <c r="EH1433" s="241"/>
      <c r="EI1433" s="241"/>
      <c r="EJ1433" s="241"/>
      <c r="EK1433" s="241"/>
      <c r="EL1433" s="241"/>
      <c r="EM1433" s="241"/>
      <c r="EN1433" s="241"/>
      <c r="EO1433" s="241"/>
      <c r="EP1433" s="241"/>
      <c r="EQ1433" s="241"/>
      <c r="ER1433" s="241"/>
      <c r="ES1433" s="241"/>
      <c r="ET1433" s="241"/>
      <c r="EU1433" s="241"/>
      <c r="EV1433" s="241"/>
      <c r="EW1433" s="241"/>
      <c r="EX1433" s="241"/>
      <c r="EY1433" s="241"/>
      <c r="EZ1433" s="241"/>
      <c r="FA1433" s="241"/>
      <c r="FB1433" s="241"/>
      <c r="FC1433" s="241"/>
      <c r="FD1433" s="241"/>
      <c r="FE1433" s="241"/>
      <c r="FF1433" s="241"/>
      <c r="FG1433" s="241"/>
      <c r="FH1433" s="241"/>
      <c r="FI1433" s="241"/>
      <c r="FJ1433" s="241"/>
      <c r="FK1433" s="241"/>
      <c r="FL1433" s="241"/>
      <c r="FM1433" s="241"/>
      <c r="FN1433" s="241"/>
      <c r="FO1433" s="241"/>
      <c r="FP1433" s="241"/>
      <c r="FQ1433" s="241"/>
      <c r="FR1433" s="241"/>
      <c r="FS1433" s="241"/>
      <c r="FT1433" s="241"/>
      <c r="FU1433" s="241"/>
      <c r="FV1433" s="241"/>
      <c r="FW1433" s="241"/>
      <c r="FX1433" s="241"/>
      <c r="FY1433" s="241"/>
      <c r="FZ1433" s="241"/>
      <c r="GA1433" s="241"/>
      <c r="GB1433" s="241"/>
      <c r="GC1433" s="241"/>
      <c r="GD1433" s="241"/>
      <c r="GE1433" s="241"/>
      <c r="GF1433" s="241"/>
      <c r="GG1433" s="241"/>
      <c r="GH1433" s="241"/>
      <c r="GI1433" s="241"/>
      <c r="GJ1433" s="241"/>
      <c r="GK1433" s="241"/>
      <c r="GL1433" s="241"/>
      <c r="GM1433" s="241"/>
      <c r="GN1433" s="241"/>
      <c r="GO1433" s="241"/>
      <c r="GP1433" s="241"/>
      <c r="GQ1433" s="241"/>
      <c r="GR1433" s="241"/>
      <c r="GS1433" s="241"/>
      <c r="GT1433" s="241"/>
      <c r="GU1433" s="241"/>
      <c r="GV1433" s="241"/>
      <c r="GW1433" s="241"/>
      <c r="GX1433" s="241"/>
      <c r="GY1433" s="241"/>
      <c r="GZ1433" s="241"/>
      <c r="HA1433" s="241"/>
      <c r="HB1433" s="241"/>
      <c r="HC1433" s="241"/>
      <c r="HD1433" s="241"/>
      <c r="HE1433" s="241"/>
      <c r="HF1433" s="241"/>
      <c r="HG1433" s="241"/>
      <c r="HH1433" s="241"/>
      <c r="HI1433" s="241"/>
      <c r="HJ1433" s="241"/>
      <c r="HK1433" s="241"/>
      <c r="HL1433" s="241"/>
      <c r="HM1433" s="241"/>
      <c r="HN1433" s="241"/>
      <c r="HO1433" s="241"/>
    </row>
    <row r="1434" spans="1:223" s="250" customFormat="1" ht="27.6" customHeight="1" x14ac:dyDescent="0.35">
      <c r="A1434" s="241"/>
      <c r="B1434" s="242"/>
      <c r="C1434" s="242"/>
      <c r="D1434" s="242"/>
      <c r="E1434" s="243"/>
      <c r="F1434" s="244"/>
      <c r="G1434" s="245"/>
      <c r="H1434" s="245"/>
      <c r="I1434" s="245"/>
      <c r="J1434" s="242"/>
      <c r="K1434" s="242"/>
      <c r="L1434" s="246"/>
      <c r="M1434" s="246"/>
      <c r="N1434" s="247"/>
      <c r="O1434" s="247"/>
      <c r="P1434" s="248"/>
      <c r="Q1434" s="248"/>
      <c r="R1434" s="295"/>
      <c r="S1434" s="295"/>
      <c r="T1434" s="295"/>
      <c r="V1434" s="251"/>
      <c r="W1434" s="251"/>
      <c r="X1434" s="252"/>
      <c r="Y1434" s="253"/>
      <c r="Z1434" s="254"/>
      <c r="AA1434" s="254"/>
      <c r="AB1434" s="255"/>
      <c r="AC1434" s="255"/>
      <c r="AD1434" s="241"/>
      <c r="AE1434" s="241"/>
      <c r="AF1434" s="241"/>
      <c r="AG1434" s="241"/>
      <c r="AH1434" s="241"/>
      <c r="AI1434" s="241"/>
      <c r="AJ1434" s="241"/>
      <c r="AK1434" s="241"/>
      <c r="AL1434" s="241"/>
      <c r="AM1434" s="241"/>
      <c r="AN1434" s="241"/>
      <c r="AO1434" s="241"/>
      <c r="AP1434" s="241"/>
      <c r="AQ1434" s="241"/>
      <c r="AR1434" s="241"/>
      <c r="AS1434" s="241"/>
      <c r="AT1434" s="241"/>
      <c r="AU1434" s="241"/>
      <c r="AV1434" s="241"/>
      <c r="AW1434" s="241"/>
      <c r="AX1434" s="241"/>
      <c r="AY1434" s="241"/>
      <c r="AZ1434" s="241"/>
      <c r="BA1434" s="241"/>
      <c r="BB1434" s="241"/>
      <c r="BC1434" s="241"/>
      <c r="BD1434" s="241"/>
      <c r="BE1434" s="241"/>
      <c r="BF1434" s="241"/>
      <c r="BG1434" s="241"/>
      <c r="BH1434" s="241"/>
      <c r="BI1434" s="241"/>
      <c r="BJ1434" s="241"/>
      <c r="BK1434" s="241"/>
      <c r="BL1434" s="241"/>
      <c r="BM1434" s="241"/>
      <c r="BN1434" s="241"/>
      <c r="BO1434" s="241"/>
      <c r="BP1434" s="241"/>
      <c r="BQ1434" s="241"/>
      <c r="BR1434" s="241"/>
      <c r="BS1434" s="241"/>
      <c r="BT1434" s="241"/>
      <c r="BU1434" s="241"/>
      <c r="BV1434" s="241"/>
      <c r="BW1434" s="241"/>
      <c r="BX1434" s="241"/>
      <c r="BY1434" s="241"/>
      <c r="BZ1434" s="241"/>
      <c r="CA1434" s="241"/>
      <c r="CB1434" s="241"/>
      <c r="CC1434" s="241"/>
      <c r="CD1434" s="241"/>
      <c r="CE1434" s="241"/>
      <c r="CF1434" s="241"/>
      <c r="CG1434" s="241"/>
      <c r="CH1434" s="241"/>
      <c r="CI1434" s="241"/>
      <c r="CJ1434" s="241"/>
      <c r="CK1434" s="241"/>
      <c r="CL1434" s="241"/>
      <c r="CM1434" s="241"/>
      <c r="CN1434" s="241"/>
      <c r="CO1434" s="241"/>
      <c r="CP1434" s="241"/>
      <c r="CQ1434" s="241"/>
      <c r="CR1434" s="241"/>
      <c r="CS1434" s="241"/>
      <c r="CT1434" s="241"/>
      <c r="CU1434" s="241"/>
      <c r="CV1434" s="241"/>
      <c r="CW1434" s="241"/>
      <c r="CX1434" s="241"/>
      <c r="CY1434" s="241"/>
      <c r="CZ1434" s="241"/>
      <c r="DA1434" s="241"/>
      <c r="DB1434" s="241"/>
      <c r="DC1434" s="241"/>
      <c r="DD1434" s="241"/>
      <c r="DE1434" s="241"/>
      <c r="DF1434" s="241"/>
      <c r="DG1434" s="241"/>
      <c r="DH1434" s="241"/>
      <c r="DI1434" s="241"/>
      <c r="DJ1434" s="241"/>
      <c r="DK1434" s="241"/>
      <c r="DL1434" s="241"/>
      <c r="DM1434" s="241"/>
      <c r="DN1434" s="241"/>
      <c r="DO1434" s="241"/>
      <c r="DP1434" s="241"/>
      <c r="DQ1434" s="241"/>
      <c r="DR1434" s="241"/>
      <c r="DS1434" s="241"/>
      <c r="DT1434" s="241"/>
      <c r="DU1434" s="241"/>
      <c r="DV1434" s="241"/>
      <c r="DW1434" s="241"/>
      <c r="DX1434" s="241"/>
      <c r="DY1434" s="241"/>
      <c r="DZ1434" s="241"/>
      <c r="EA1434" s="241"/>
      <c r="EB1434" s="241"/>
      <c r="EC1434" s="241"/>
      <c r="ED1434" s="241"/>
      <c r="EE1434" s="241"/>
      <c r="EF1434" s="241"/>
      <c r="EG1434" s="241"/>
      <c r="EH1434" s="241"/>
      <c r="EI1434" s="241"/>
      <c r="EJ1434" s="241"/>
      <c r="EK1434" s="241"/>
      <c r="EL1434" s="241"/>
      <c r="EM1434" s="241"/>
      <c r="EN1434" s="241"/>
      <c r="EO1434" s="241"/>
      <c r="EP1434" s="241"/>
      <c r="EQ1434" s="241"/>
      <c r="ER1434" s="241"/>
      <c r="ES1434" s="241"/>
      <c r="ET1434" s="241"/>
      <c r="EU1434" s="241"/>
      <c r="EV1434" s="241"/>
      <c r="EW1434" s="241"/>
      <c r="EX1434" s="241"/>
      <c r="EY1434" s="241"/>
      <c r="EZ1434" s="241"/>
      <c r="FA1434" s="241"/>
      <c r="FB1434" s="241"/>
      <c r="FC1434" s="241"/>
      <c r="FD1434" s="241"/>
      <c r="FE1434" s="241"/>
      <c r="FF1434" s="241"/>
      <c r="FG1434" s="241"/>
      <c r="FH1434" s="241"/>
      <c r="FI1434" s="241"/>
      <c r="FJ1434" s="241"/>
      <c r="FK1434" s="241"/>
      <c r="FL1434" s="241"/>
      <c r="FM1434" s="241"/>
      <c r="FN1434" s="241"/>
      <c r="FO1434" s="241"/>
      <c r="FP1434" s="241"/>
      <c r="FQ1434" s="241"/>
      <c r="FR1434" s="241"/>
      <c r="FS1434" s="241"/>
      <c r="FT1434" s="241"/>
      <c r="FU1434" s="241"/>
      <c r="FV1434" s="241"/>
      <c r="FW1434" s="241"/>
      <c r="FX1434" s="241"/>
      <c r="FY1434" s="241"/>
      <c r="FZ1434" s="241"/>
      <c r="GA1434" s="241"/>
      <c r="GB1434" s="241"/>
      <c r="GC1434" s="241"/>
      <c r="GD1434" s="241"/>
      <c r="GE1434" s="241"/>
      <c r="GF1434" s="241"/>
      <c r="GG1434" s="241"/>
      <c r="GH1434" s="241"/>
      <c r="GI1434" s="241"/>
      <c r="GJ1434" s="241"/>
      <c r="GK1434" s="241"/>
      <c r="GL1434" s="241"/>
      <c r="GM1434" s="241"/>
      <c r="GN1434" s="241"/>
      <c r="GO1434" s="241"/>
      <c r="GP1434" s="241"/>
      <c r="GQ1434" s="241"/>
      <c r="GR1434" s="241"/>
      <c r="GS1434" s="241"/>
      <c r="GT1434" s="241"/>
      <c r="GU1434" s="241"/>
      <c r="GV1434" s="241"/>
      <c r="GW1434" s="241"/>
      <c r="GX1434" s="241"/>
      <c r="GY1434" s="241"/>
      <c r="GZ1434" s="241"/>
      <c r="HA1434" s="241"/>
      <c r="HB1434" s="241"/>
      <c r="HC1434" s="241"/>
      <c r="HD1434" s="241"/>
      <c r="HE1434" s="241"/>
      <c r="HF1434" s="241"/>
      <c r="HG1434" s="241"/>
      <c r="HH1434" s="241"/>
      <c r="HI1434" s="241"/>
      <c r="HJ1434" s="241"/>
      <c r="HK1434" s="241"/>
      <c r="HL1434" s="241"/>
      <c r="HM1434" s="241"/>
      <c r="HN1434" s="241"/>
      <c r="HO1434" s="241"/>
    </row>
    <row r="1435" spans="1:223" s="250" customFormat="1" ht="27.6" customHeight="1" x14ac:dyDescent="0.35">
      <c r="A1435" s="241"/>
      <c r="B1435" s="242"/>
      <c r="C1435" s="242"/>
      <c r="D1435" s="242"/>
      <c r="E1435" s="243"/>
      <c r="F1435" s="244"/>
      <c r="G1435" s="245"/>
      <c r="H1435" s="245"/>
      <c r="I1435" s="245"/>
      <c r="J1435" s="242"/>
      <c r="K1435" s="242"/>
      <c r="L1435" s="246"/>
      <c r="M1435" s="246"/>
      <c r="N1435" s="247"/>
      <c r="O1435" s="247"/>
      <c r="P1435" s="248"/>
      <c r="Q1435" s="248"/>
      <c r="R1435" s="295"/>
      <c r="S1435" s="295"/>
      <c r="T1435" s="295"/>
      <c r="V1435" s="251"/>
      <c r="W1435" s="251"/>
      <c r="X1435" s="252"/>
      <c r="Y1435" s="253"/>
      <c r="Z1435" s="254"/>
      <c r="AA1435" s="254"/>
      <c r="AB1435" s="255"/>
      <c r="AC1435" s="255"/>
      <c r="AD1435" s="241"/>
      <c r="AE1435" s="241"/>
      <c r="AF1435" s="241"/>
      <c r="AG1435" s="241"/>
      <c r="AH1435" s="241"/>
      <c r="AI1435" s="241"/>
      <c r="AJ1435" s="241"/>
      <c r="AK1435" s="241"/>
      <c r="AL1435" s="241"/>
      <c r="AM1435" s="241"/>
      <c r="AN1435" s="241"/>
      <c r="AO1435" s="241"/>
      <c r="AP1435" s="241"/>
      <c r="AQ1435" s="241"/>
      <c r="AR1435" s="241"/>
      <c r="AS1435" s="241"/>
      <c r="AT1435" s="241"/>
      <c r="AU1435" s="241"/>
      <c r="AV1435" s="241"/>
      <c r="AW1435" s="241"/>
      <c r="AX1435" s="241"/>
      <c r="AY1435" s="241"/>
      <c r="AZ1435" s="241"/>
      <c r="BA1435" s="241"/>
      <c r="BB1435" s="241"/>
      <c r="BC1435" s="241"/>
      <c r="BD1435" s="241"/>
      <c r="BE1435" s="241"/>
      <c r="BF1435" s="241"/>
      <c r="BG1435" s="241"/>
      <c r="BH1435" s="241"/>
      <c r="BI1435" s="241"/>
      <c r="BJ1435" s="241"/>
      <c r="BK1435" s="241"/>
      <c r="BL1435" s="241"/>
      <c r="BM1435" s="241"/>
      <c r="BN1435" s="241"/>
      <c r="BO1435" s="241"/>
      <c r="BP1435" s="241"/>
      <c r="BQ1435" s="241"/>
      <c r="BR1435" s="241"/>
      <c r="BS1435" s="241"/>
      <c r="BT1435" s="241"/>
      <c r="BU1435" s="241"/>
      <c r="BV1435" s="241"/>
      <c r="BW1435" s="241"/>
      <c r="BX1435" s="241"/>
      <c r="BY1435" s="241"/>
      <c r="BZ1435" s="241"/>
      <c r="CA1435" s="241"/>
      <c r="CB1435" s="241"/>
      <c r="CC1435" s="241"/>
      <c r="CD1435" s="241"/>
      <c r="CE1435" s="241"/>
      <c r="CF1435" s="241"/>
      <c r="CG1435" s="241"/>
      <c r="CH1435" s="241"/>
      <c r="CI1435" s="241"/>
      <c r="CJ1435" s="241"/>
      <c r="CK1435" s="241"/>
      <c r="CL1435" s="241"/>
      <c r="CM1435" s="241"/>
      <c r="CN1435" s="241"/>
      <c r="CO1435" s="241"/>
      <c r="CP1435" s="241"/>
      <c r="CQ1435" s="241"/>
      <c r="CR1435" s="241"/>
      <c r="CS1435" s="241"/>
      <c r="CT1435" s="241"/>
      <c r="CU1435" s="241"/>
      <c r="CV1435" s="241"/>
      <c r="CW1435" s="241"/>
      <c r="CX1435" s="241"/>
      <c r="CY1435" s="241"/>
      <c r="CZ1435" s="241"/>
      <c r="DA1435" s="241"/>
      <c r="DB1435" s="241"/>
      <c r="DC1435" s="241"/>
      <c r="DD1435" s="241"/>
      <c r="DE1435" s="241"/>
      <c r="DF1435" s="241"/>
      <c r="DG1435" s="241"/>
      <c r="DH1435" s="241"/>
      <c r="DI1435" s="241"/>
      <c r="DJ1435" s="241"/>
      <c r="DK1435" s="241"/>
      <c r="DL1435" s="241"/>
      <c r="DM1435" s="241"/>
      <c r="DN1435" s="241"/>
      <c r="DO1435" s="241"/>
      <c r="DP1435" s="241"/>
      <c r="DQ1435" s="241"/>
      <c r="DR1435" s="241"/>
      <c r="DS1435" s="241"/>
      <c r="DT1435" s="241"/>
      <c r="DU1435" s="241"/>
      <c r="DV1435" s="241"/>
      <c r="DW1435" s="241"/>
      <c r="DX1435" s="241"/>
      <c r="DY1435" s="241"/>
      <c r="DZ1435" s="241"/>
      <c r="EA1435" s="241"/>
      <c r="EB1435" s="241"/>
      <c r="EC1435" s="241"/>
      <c r="ED1435" s="241"/>
      <c r="EE1435" s="241"/>
      <c r="EF1435" s="241"/>
      <c r="EG1435" s="241"/>
      <c r="EH1435" s="241"/>
      <c r="EI1435" s="241"/>
      <c r="EJ1435" s="241"/>
      <c r="EK1435" s="241"/>
      <c r="EL1435" s="241"/>
      <c r="EM1435" s="241"/>
      <c r="EN1435" s="241"/>
      <c r="EO1435" s="241"/>
      <c r="EP1435" s="241"/>
      <c r="EQ1435" s="241"/>
      <c r="ER1435" s="241"/>
      <c r="ES1435" s="241"/>
      <c r="ET1435" s="241"/>
      <c r="EU1435" s="241"/>
      <c r="EV1435" s="241"/>
      <c r="EW1435" s="241"/>
      <c r="EX1435" s="241"/>
      <c r="EY1435" s="241"/>
      <c r="EZ1435" s="241"/>
      <c r="FA1435" s="241"/>
      <c r="FB1435" s="241"/>
      <c r="FC1435" s="241"/>
      <c r="FD1435" s="241"/>
      <c r="FE1435" s="241"/>
      <c r="FF1435" s="241"/>
      <c r="FG1435" s="241"/>
      <c r="FH1435" s="241"/>
      <c r="FI1435" s="241"/>
      <c r="FJ1435" s="241"/>
      <c r="FK1435" s="241"/>
      <c r="FL1435" s="241"/>
      <c r="FM1435" s="241"/>
      <c r="FN1435" s="241"/>
      <c r="FO1435" s="241"/>
      <c r="FP1435" s="241"/>
      <c r="FQ1435" s="241"/>
      <c r="FR1435" s="241"/>
      <c r="FS1435" s="241"/>
      <c r="FT1435" s="241"/>
      <c r="FU1435" s="241"/>
      <c r="FV1435" s="241"/>
      <c r="FW1435" s="241"/>
      <c r="FX1435" s="241"/>
      <c r="FY1435" s="241"/>
      <c r="FZ1435" s="241"/>
      <c r="GA1435" s="241"/>
      <c r="GB1435" s="241"/>
      <c r="GC1435" s="241"/>
      <c r="GD1435" s="241"/>
      <c r="GE1435" s="241"/>
      <c r="GF1435" s="241"/>
      <c r="GG1435" s="241"/>
      <c r="GH1435" s="241"/>
      <c r="GI1435" s="241"/>
      <c r="GJ1435" s="241"/>
      <c r="GK1435" s="241"/>
      <c r="GL1435" s="241"/>
      <c r="GM1435" s="241"/>
      <c r="GN1435" s="241"/>
      <c r="GO1435" s="241"/>
      <c r="GP1435" s="241"/>
      <c r="GQ1435" s="241"/>
      <c r="GR1435" s="241"/>
      <c r="GS1435" s="241"/>
      <c r="GT1435" s="241"/>
      <c r="GU1435" s="241"/>
      <c r="GV1435" s="241"/>
      <c r="GW1435" s="241"/>
      <c r="GX1435" s="241"/>
      <c r="GY1435" s="241"/>
      <c r="GZ1435" s="241"/>
      <c r="HA1435" s="241"/>
      <c r="HB1435" s="241"/>
      <c r="HC1435" s="241"/>
      <c r="HD1435" s="241"/>
      <c r="HE1435" s="241"/>
      <c r="HF1435" s="241"/>
      <c r="HG1435" s="241"/>
      <c r="HH1435" s="241"/>
      <c r="HI1435" s="241"/>
      <c r="HJ1435" s="241"/>
      <c r="HK1435" s="241"/>
      <c r="HL1435" s="241"/>
      <c r="HM1435" s="241"/>
      <c r="HN1435" s="241"/>
      <c r="HO1435" s="241"/>
    </row>
    <row r="1436" spans="1:223" s="250" customFormat="1" ht="27.6" customHeight="1" x14ac:dyDescent="0.35">
      <c r="A1436" s="241"/>
      <c r="B1436" s="242"/>
      <c r="C1436" s="242"/>
      <c r="D1436" s="242"/>
      <c r="E1436" s="243"/>
      <c r="F1436" s="244"/>
      <c r="G1436" s="245"/>
      <c r="H1436" s="245"/>
      <c r="I1436" s="245"/>
      <c r="J1436" s="242"/>
      <c r="K1436" s="242"/>
      <c r="L1436" s="246"/>
      <c r="M1436" s="246"/>
      <c r="N1436" s="247"/>
      <c r="O1436" s="247"/>
      <c r="P1436" s="248"/>
      <c r="Q1436" s="248"/>
      <c r="R1436" s="295"/>
      <c r="S1436" s="295"/>
      <c r="T1436" s="295"/>
      <c r="V1436" s="251"/>
      <c r="W1436" s="251"/>
      <c r="X1436" s="252"/>
      <c r="Y1436" s="253"/>
      <c r="Z1436" s="254"/>
      <c r="AA1436" s="254"/>
      <c r="AB1436" s="255"/>
      <c r="AC1436" s="255"/>
      <c r="AD1436" s="241"/>
      <c r="AE1436" s="241"/>
      <c r="AF1436" s="241"/>
      <c r="AG1436" s="241"/>
      <c r="AH1436" s="241"/>
      <c r="AI1436" s="241"/>
      <c r="AJ1436" s="241"/>
      <c r="AK1436" s="241"/>
      <c r="AL1436" s="241"/>
      <c r="AM1436" s="241"/>
      <c r="AN1436" s="241"/>
      <c r="AO1436" s="241"/>
      <c r="AP1436" s="241"/>
      <c r="AQ1436" s="241"/>
      <c r="AR1436" s="241"/>
      <c r="AS1436" s="241"/>
      <c r="AT1436" s="241"/>
      <c r="AU1436" s="241"/>
      <c r="AV1436" s="241"/>
      <c r="AW1436" s="241"/>
      <c r="AX1436" s="241"/>
      <c r="AY1436" s="241"/>
      <c r="AZ1436" s="241"/>
      <c r="BA1436" s="241"/>
      <c r="BB1436" s="241"/>
      <c r="BC1436" s="241"/>
      <c r="BD1436" s="241"/>
      <c r="BE1436" s="241"/>
      <c r="BF1436" s="241"/>
      <c r="BG1436" s="241"/>
      <c r="BH1436" s="241"/>
      <c r="BI1436" s="241"/>
      <c r="BJ1436" s="241"/>
      <c r="BK1436" s="241"/>
      <c r="BL1436" s="241"/>
      <c r="BM1436" s="241"/>
      <c r="BN1436" s="241"/>
      <c r="BO1436" s="241"/>
      <c r="BP1436" s="241"/>
      <c r="BQ1436" s="241"/>
      <c r="BR1436" s="241"/>
      <c r="BS1436" s="241"/>
      <c r="BT1436" s="241"/>
      <c r="BU1436" s="241"/>
      <c r="BV1436" s="241"/>
      <c r="BW1436" s="241"/>
      <c r="BX1436" s="241"/>
      <c r="BY1436" s="241"/>
      <c r="BZ1436" s="241"/>
      <c r="CA1436" s="241"/>
      <c r="CB1436" s="241"/>
      <c r="CC1436" s="241"/>
      <c r="CD1436" s="241"/>
      <c r="CE1436" s="241"/>
      <c r="CF1436" s="241"/>
      <c r="CG1436" s="241"/>
      <c r="CH1436" s="241"/>
      <c r="CI1436" s="241"/>
      <c r="CJ1436" s="241"/>
      <c r="CK1436" s="241"/>
      <c r="CL1436" s="241"/>
      <c r="CM1436" s="241"/>
      <c r="CN1436" s="241"/>
      <c r="CO1436" s="241"/>
      <c r="CP1436" s="241"/>
      <c r="CQ1436" s="241"/>
      <c r="CR1436" s="241"/>
      <c r="CS1436" s="241"/>
      <c r="CT1436" s="241"/>
      <c r="CU1436" s="241"/>
      <c r="CV1436" s="241"/>
      <c r="CW1436" s="241"/>
      <c r="CX1436" s="241"/>
      <c r="CY1436" s="241"/>
      <c r="CZ1436" s="241"/>
      <c r="DA1436" s="241"/>
      <c r="DB1436" s="241"/>
      <c r="DC1436" s="241"/>
      <c r="DD1436" s="241"/>
      <c r="DE1436" s="241"/>
      <c r="DF1436" s="241"/>
      <c r="DG1436" s="241"/>
      <c r="DH1436" s="241"/>
      <c r="DI1436" s="241"/>
      <c r="DJ1436" s="241"/>
      <c r="DK1436" s="241"/>
      <c r="DL1436" s="241"/>
      <c r="DM1436" s="241"/>
      <c r="DN1436" s="241"/>
      <c r="DO1436" s="241"/>
      <c r="DP1436" s="241"/>
      <c r="DQ1436" s="241"/>
      <c r="DR1436" s="241"/>
      <c r="DS1436" s="241"/>
      <c r="DT1436" s="241"/>
      <c r="DU1436" s="241"/>
      <c r="DV1436" s="241"/>
      <c r="DW1436" s="241"/>
      <c r="DX1436" s="241"/>
      <c r="DY1436" s="241"/>
      <c r="DZ1436" s="241"/>
      <c r="EA1436" s="241"/>
      <c r="EB1436" s="241"/>
      <c r="EC1436" s="241"/>
      <c r="ED1436" s="241"/>
      <c r="EE1436" s="241"/>
      <c r="EF1436" s="241"/>
      <c r="EG1436" s="241"/>
      <c r="EH1436" s="241"/>
      <c r="EI1436" s="241"/>
      <c r="EJ1436" s="241"/>
      <c r="EK1436" s="241"/>
      <c r="EL1436" s="241"/>
      <c r="EM1436" s="241"/>
      <c r="EN1436" s="241"/>
      <c r="EO1436" s="241"/>
      <c r="EP1436" s="241"/>
      <c r="EQ1436" s="241"/>
      <c r="ER1436" s="241"/>
      <c r="ES1436" s="241"/>
      <c r="ET1436" s="241"/>
      <c r="EU1436" s="241"/>
      <c r="EV1436" s="241"/>
      <c r="EW1436" s="241"/>
      <c r="EX1436" s="241"/>
      <c r="EY1436" s="241"/>
      <c r="EZ1436" s="241"/>
      <c r="FA1436" s="241"/>
      <c r="FB1436" s="241"/>
      <c r="FC1436" s="241"/>
      <c r="FD1436" s="241"/>
      <c r="FE1436" s="241"/>
      <c r="FF1436" s="241"/>
      <c r="FG1436" s="241"/>
      <c r="FH1436" s="241"/>
      <c r="FI1436" s="241"/>
      <c r="FJ1436" s="241"/>
      <c r="FK1436" s="241"/>
      <c r="FL1436" s="241"/>
      <c r="FM1436" s="241"/>
      <c r="FN1436" s="241"/>
      <c r="FO1436" s="241"/>
      <c r="FP1436" s="241"/>
      <c r="FQ1436" s="241"/>
      <c r="FR1436" s="241"/>
      <c r="FS1436" s="241"/>
      <c r="FT1436" s="241"/>
      <c r="FU1436" s="241"/>
      <c r="FV1436" s="241"/>
      <c r="FW1436" s="241"/>
      <c r="FX1436" s="241"/>
      <c r="FY1436" s="241"/>
      <c r="FZ1436" s="241"/>
      <c r="GA1436" s="241"/>
      <c r="GB1436" s="241"/>
      <c r="GC1436" s="241"/>
      <c r="GD1436" s="241"/>
      <c r="GE1436" s="241"/>
      <c r="GF1436" s="241"/>
      <c r="GG1436" s="241"/>
      <c r="GH1436" s="241"/>
      <c r="GI1436" s="241"/>
      <c r="GJ1436" s="241"/>
      <c r="GK1436" s="241"/>
      <c r="GL1436" s="241"/>
      <c r="GM1436" s="241"/>
      <c r="GN1436" s="241"/>
      <c r="GO1436" s="241"/>
      <c r="GP1436" s="241"/>
      <c r="GQ1436" s="241"/>
      <c r="GR1436" s="241"/>
      <c r="GS1436" s="241"/>
      <c r="GT1436" s="241"/>
      <c r="GU1436" s="241"/>
      <c r="GV1436" s="241"/>
      <c r="GW1436" s="241"/>
      <c r="GX1436" s="241"/>
      <c r="GY1436" s="241"/>
      <c r="GZ1436" s="241"/>
      <c r="HA1436" s="241"/>
      <c r="HB1436" s="241"/>
      <c r="HC1436" s="241"/>
      <c r="HD1436" s="241"/>
      <c r="HE1436" s="241"/>
      <c r="HF1436" s="241"/>
      <c r="HG1436" s="241"/>
      <c r="HH1436" s="241"/>
      <c r="HI1436" s="241"/>
      <c r="HJ1436" s="241"/>
      <c r="HK1436" s="241"/>
      <c r="HL1436" s="241"/>
      <c r="HM1436" s="241"/>
      <c r="HN1436" s="241"/>
      <c r="HO1436" s="241"/>
    </row>
    <row r="1437" spans="1:223" s="250" customFormat="1" ht="27.6" customHeight="1" x14ac:dyDescent="0.35">
      <c r="A1437" s="241"/>
      <c r="B1437" s="242"/>
      <c r="C1437" s="242"/>
      <c r="D1437" s="242"/>
      <c r="E1437" s="243"/>
      <c r="F1437" s="244"/>
      <c r="G1437" s="245"/>
      <c r="H1437" s="245"/>
      <c r="I1437" s="245"/>
      <c r="J1437" s="242"/>
      <c r="K1437" s="242"/>
      <c r="L1437" s="246"/>
      <c r="M1437" s="246"/>
      <c r="N1437" s="247"/>
      <c r="O1437" s="247"/>
      <c r="P1437" s="248"/>
      <c r="Q1437" s="248"/>
      <c r="R1437" s="295"/>
      <c r="S1437" s="295"/>
      <c r="T1437" s="295"/>
      <c r="V1437" s="251"/>
      <c r="W1437" s="251"/>
      <c r="X1437" s="252"/>
      <c r="Y1437" s="253"/>
      <c r="Z1437" s="254"/>
      <c r="AA1437" s="254"/>
      <c r="AB1437" s="255"/>
      <c r="AC1437" s="255"/>
      <c r="AD1437" s="241"/>
      <c r="AE1437" s="241"/>
      <c r="AF1437" s="241"/>
      <c r="AG1437" s="241"/>
      <c r="AH1437" s="241"/>
      <c r="AI1437" s="241"/>
      <c r="AJ1437" s="241"/>
      <c r="AK1437" s="241"/>
      <c r="AL1437" s="241"/>
      <c r="AM1437" s="241"/>
      <c r="AN1437" s="241"/>
      <c r="AO1437" s="241"/>
      <c r="AP1437" s="241"/>
      <c r="AQ1437" s="241"/>
      <c r="AR1437" s="241"/>
      <c r="AS1437" s="241"/>
      <c r="AT1437" s="241"/>
      <c r="AU1437" s="241"/>
      <c r="AV1437" s="241"/>
      <c r="AW1437" s="241"/>
      <c r="AX1437" s="241"/>
      <c r="AY1437" s="241"/>
      <c r="AZ1437" s="241"/>
      <c r="BA1437" s="241"/>
      <c r="BB1437" s="241"/>
      <c r="BC1437" s="241"/>
      <c r="BD1437" s="241"/>
      <c r="BE1437" s="241"/>
      <c r="BF1437" s="241"/>
      <c r="BG1437" s="241"/>
      <c r="BH1437" s="241"/>
      <c r="BI1437" s="241"/>
      <c r="BJ1437" s="241"/>
      <c r="BK1437" s="241"/>
      <c r="BL1437" s="241"/>
      <c r="BM1437" s="241"/>
      <c r="BN1437" s="241"/>
      <c r="BO1437" s="241"/>
      <c r="BP1437" s="241"/>
      <c r="BQ1437" s="241"/>
      <c r="BR1437" s="241"/>
      <c r="BS1437" s="241"/>
      <c r="BT1437" s="241"/>
      <c r="BU1437" s="241"/>
      <c r="BV1437" s="241"/>
      <c r="BW1437" s="241"/>
      <c r="BX1437" s="241"/>
      <c r="BY1437" s="241"/>
      <c r="BZ1437" s="241"/>
      <c r="CA1437" s="241"/>
      <c r="CB1437" s="241"/>
      <c r="CC1437" s="241"/>
      <c r="CD1437" s="241"/>
      <c r="CE1437" s="241"/>
      <c r="CF1437" s="241"/>
      <c r="CG1437" s="241"/>
      <c r="CH1437" s="241"/>
      <c r="CI1437" s="241"/>
      <c r="CJ1437" s="241"/>
      <c r="CK1437" s="241"/>
      <c r="CL1437" s="241"/>
      <c r="CM1437" s="241"/>
      <c r="CN1437" s="241"/>
      <c r="CO1437" s="241"/>
      <c r="CP1437" s="241"/>
      <c r="CQ1437" s="241"/>
      <c r="CR1437" s="241"/>
      <c r="CS1437" s="241"/>
      <c r="CT1437" s="241"/>
      <c r="CU1437" s="241"/>
      <c r="CV1437" s="241"/>
      <c r="CW1437" s="241"/>
      <c r="CX1437" s="241"/>
      <c r="CY1437" s="241"/>
      <c r="CZ1437" s="241"/>
      <c r="DA1437" s="241"/>
      <c r="DB1437" s="241"/>
      <c r="DC1437" s="241"/>
      <c r="DD1437" s="241"/>
      <c r="DE1437" s="241"/>
      <c r="DF1437" s="241"/>
      <c r="DG1437" s="241"/>
      <c r="DH1437" s="241"/>
      <c r="DI1437" s="241"/>
      <c r="DJ1437" s="241"/>
      <c r="DK1437" s="241"/>
      <c r="DL1437" s="241"/>
      <c r="DM1437" s="241"/>
      <c r="DN1437" s="241"/>
      <c r="DO1437" s="241"/>
      <c r="DP1437" s="241"/>
      <c r="DQ1437" s="241"/>
      <c r="DR1437" s="241"/>
      <c r="DS1437" s="241"/>
      <c r="DT1437" s="241"/>
      <c r="DU1437" s="241"/>
      <c r="DV1437" s="241"/>
      <c r="DW1437" s="241"/>
      <c r="DX1437" s="241"/>
      <c r="DY1437" s="241"/>
      <c r="DZ1437" s="241"/>
      <c r="EA1437" s="241"/>
      <c r="EB1437" s="241"/>
      <c r="EC1437" s="241"/>
      <c r="ED1437" s="241"/>
      <c r="EE1437" s="241"/>
      <c r="EF1437" s="241"/>
      <c r="EG1437" s="241"/>
      <c r="EH1437" s="241"/>
      <c r="EI1437" s="241"/>
      <c r="EJ1437" s="241"/>
      <c r="EK1437" s="241"/>
      <c r="EL1437" s="241"/>
      <c r="EM1437" s="241"/>
      <c r="EN1437" s="241"/>
      <c r="EO1437" s="241"/>
      <c r="EP1437" s="241"/>
      <c r="EQ1437" s="241"/>
      <c r="ER1437" s="241"/>
      <c r="ES1437" s="241"/>
      <c r="ET1437" s="241"/>
      <c r="EU1437" s="241"/>
      <c r="EV1437" s="241"/>
      <c r="EW1437" s="241"/>
      <c r="EX1437" s="241"/>
      <c r="EY1437" s="241"/>
      <c r="EZ1437" s="241"/>
      <c r="FA1437" s="241"/>
      <c r="FB1437" s="241"/>
      <c r="FC1437" s="241"/>
      <c r="FD1437" s="241"/>
      <c r="FE1437" s="241"/>
      <c r="FF1437" s="241"/>
      <c r="FG1437" s="241"/>
      <c r="FH1437" s="241"/>
      <c r="FI1437" s="241"/>
      <c r="FJ1437" s="241"/>
      <c r="FK1437" s="241"/>
      <c r="FL1437" s="241"/>
      <c r="FM1437" s="241"/>
      <c r="FN1437" s="241"/>
      <c r="FO1437" s="241"/>
      <c r="FP1437" s="241"/>
      <c r="FQ1437" s="241"/>
      <c r="FR1437" s="241"/>
      <c r="FS1437" s="241"/>
      <c r="FT1437" s="241"/>
      <c r="FU1437" s="241"/>
      <c r="FV1437" s="241"/>
      <c r="FW1437" s="241"/>
      <c r="FX1437" s="241"/>
      <c r="FY1437" s="241"/>
      <c r="FZ1437" s="241"/>
      <c r="GA1437" s="241"/>
      <c r="GB1437" s="241"/>
      <c r="GC1437" s="241"/>
      <c r="GD1437" s="241"/>
      <c r="GE1437" s="241"/>
      <c r="GF1437" s="241"/>
      <c r="GG1437" s="241"/>
      <c r="GH1437" s="241"/>
      <c r="GI1437" s="241"/>
      <c r="GJ1437" s="241"/>
      <c r="GK1437" s="241"/>
      <c r="GL1437" s="241"/>
      <c r="GM1437" s="241"/>
      <c r="GN1437" s="241"/>
      <c r="GO1437" s="241"/>
      <c r="GP1437" s="241"/>
      <c r="GQ1437" s="241"/>
      <c r="GR1437" s="241"/>
      <c r="GS1437" s="241"/>
      <c r="GT1437" s="241"/>
      <c r="GU1437" s="241"/>
      <c r="GV1437" s="241"/>
      <c r="GW1437" s="241"/>
      <c r="GX1437" s="241"/>
      <c r="GY1437" s="241"/>
      <c r="GZ1437" s="241"/>
      <c r="HA1437" s="241"/>
      <c r="HB1437" s="241"/>
      <c r="HC1437" s="241"/>
      <c r="HD1437" s="241"/>
      <c r="HE1437" s="241"/>
      <c r="HF1437" s="241"/>
      <c r="HG1437" s="241"/>
      <c r="HH1437" s="241"/>
      <c r="HI1437" s="241"/>
      <c r="HJ1437" s="241"/>
      <c r="HK1437" s="241"/>
      <c r="HL1437" s="241"/>
      <c r="HM1437" s="241"/>
      <c r="HN1437" s="241"/>
      <c r="HO1437" s="241"/>
    </row>
    <row r="1438" spans="1:223" s="250" customFormat="1" ht="27.6" customHeight="1" x14ac:dyDescent="0.35">
      <c r="A1438" s="241"/>
      <c r="B1438" s="242"/>
      <c r="C1438" s="242"/>
      <c r="D1438" s="242"/>
      <c r="E1438" s="243"/>
      <c r="F1438" s="244"/>
      <c r="G1438" s="245"/>
      <c r="H1438" s="245"/>
      <c r="I1438" s="245"/>
      <c r="J1438" s="242"/>
      <c r="K1438" s="242"/>
      <c r="L1438" s="246"/>
      <c r="M1438" s="246"/>
      <c r="N1438" s="247"/>
      <c r="O1438" s="247"/>
      <c r="P1438" s="248"/>
      <c r="Q1438" s="248"/>
      <c r="R1438" s="295"/>
      <c r="S1438" s="295"/>
      <c r="T1438" s="295"/>
      <c r="V1438" s="251"/>
      <c r="W1438" s="251"/>
      <c r="X1438" s="252"/>
      <c r="Y1438" s="253"/>
      <c r="Z1438" s="254"/>
      <c r="AA1438" s="254"/>
      <c r="AB1438" s="255"/>
      <c r="AC1438" s="255"/>
      <c r="AD1438" s="241"/>
      <c r="AE1438" s="241"/>
      <c r="AF1438" s="241"/>
      <c r="AG1438" s="241"/>
      <c r="AH1438" s="241"/>
      <c r="AI1438" s="241"/>
      <c r="AJ1438" s="241"/>
      <c r="AK1438" s="241"/>
      <c r="AL1438" s="241"/>
      <c r="AM1438" s="241"/>
      <c r="AN1438" s="241"/>
      <c r="AO1438" s="241"/>
      <c r="AP1438" s="241"/>
      <c r="AQ1438" s="241"/>
      <c r="AR1438" s="241"/>
      <c r="AS1438" s="241"/>
      <c r="AT1438" s="241"/>
      <c r="AU1438" s="241"/>
      <c r="AV1438" s="241"/>
      <c r="AW1438" s="241"/>
      <c r="AX1438" s="241"/>
      <c r="AY1438" s="241"/>
      <c r="AZ1438" s="241"/>
      <c r="BA1438" s="241"/>
      <c r="BB1438" s="241"/>
      <c r="BC1438" s="241"/>
      <c r="BD1438" s="241"/>
      <c r="BE1438" s="241"/>
      <c r="BF1438" s="241"/>
      <c r="BG1438" s="241"/>
      <c r="BH1438" s="241"/>
      <c r="BI1438" s="241"/>
      <c r="BJ1438" s="241"/>
      <c r="BK1438" s="241"/>
      <c r="BL1438" s="241"/>
      <c r="BM1438" s="241"/>
      <c r="BN1438" s="241"/>
      <c r="BO1438" s="241"/>
      <c r="BP1438" s="241"/>
      <c r="BQ1438" s="241"/>
      <c r="BR1438" s="241"/>
      <c r="BS1438" s="241"/>
      <c r="BT1438" s="241"/>
      <c r="BU1438" s="241"/>
      <c r="BV1438" s="241"/>
      <c r="BW1438" s="241"/>
      <c r="BX1438" s="241"/>
      <c r="BY1438" s="241"/>
      <c r="BZ1438" s="241"/>
      <c r="CA1438" s="241"/>
      <c r="CB1438" s="241"/>
      <c r="CC1438" s="241"/>
      <c r="CD1438" s="241"/>
      <c r="CE1438" s="241"/>
      <c r="CF1438" s="241"/>
      <c r="CG1438" s="241"/>
      <c r="CH1438" s="241"/>
      <c r="CI1438" s="241"/>
      <c r="CJ1438" s="241"/>
      <c r="CK1438" s="241"/>
      <c r="CL1438" s="241"/>
      <c r="CM1438" s="241"/>
      <c r="CN1438" s="241"/>
      <c r="CO1438" s="241"/>
      <c r="CP1438" s="241"/>
      <c r="CQ1438" s="241"/>
      <c r="CR1438" s="241"/>
      <c r="CS1438" s="241"/>
      <c r="CT1438" s="241"/>
      <c r="CU1438" s="241"/>
      <c r="CV1438" s="241"/>
      <c r="CW1438" s="241"/>
      <c r="CX1438" s="241"/>
      <c r="CY1438" s="241"/>
      <c r="CZ1438" s="241"/>
      <c r="DA1438" s="241"/>
      <c r="DB1438" s="241"/>
      <c r="DC1438" s="241"/>
      <c r="DD1438" s="241"/>
      <c r="DE1438" s="241"/>
      <c r="DF1438" s="241"/>
      <c r="DG1438" s="241"/>
      <c r="DH1438" s="241"/>
      <c r="DI1438" s="241"/>
      <c r="DJ1438" s="241"/>
      <c r="DK1438" s="241"/>
      <c r="DL1438" s="241"/>
      <c r="DM1438" s="241"/>
      <c r="DN1438" s="241"/>
      <c r="DO1438" s="241"/>
      <c r="DP1438" s="241"/>
      <c r="DQ1438" s="241"/>
      <c r="DR1438" s="241"/>
      <c r="DS1438" s="241"/>
      <c r="DT1438" s="241"/>
      <c r="DU1438" s="241"/>
      <c r="DV1438" s="241"/>
      <c r="DW1438" s="241"/>
      <c r="DX1438" s="241"/>
      <c r="DY1438" s="241"/>
      <c r="DZ1438" s="241"/>
      <c r="EA1438" s="241"/>
      <c r="EB1438" s="241"/>
      <c r="EC1438" s="241"/>
      <c r="ED1438" s="241"/>
      <c r="EE1438" s="241"/>
      <c r="EF1438" s="241"/>
      <c r="EG1438" s="241"/>
      <c r="EH1438" s="241"/>
      <c r="EI1438" s="241"/>
      <c r="EJ1438" s="241"/>
      <c r="EK1438" s="241"/>
      <c r="EL1438" s="241"/>
      <c r="EM1438" s="241"/>
      <c r="EN1438" s="241"/>
      <c r="EO1438" s="241"/>
      <c r="EP1438" s="241"/>
      <c r="EQ1438" s="241"/>
      <c r="ER1438" s="241"/>
      <c r="ES1438" s="241"/>
      <c r="ET1438" s="241"/>
      <c r="EU1438" s="241"/>
      <c r="EV1438" s="241"/>
      <c r="EW1438" s="241"/>
      <c r="EX1438" s="241"/>
      <c r="EY1438" s="241"/>
      <c r="EZ1438" s="241"/>
      <c r="FA1438" s="241"/>
      <c r="FB1438" s="241"/>
      <c r="FC1438" s="241"/>
      <c r="FD1438" s="241"/>
      <c r="FE1438" s="241"/>
      <c r="FF1438" s="241"/>
      <c r="FG1438" s="241"/>
      <c r="FH1438" s="241"/>
      <c r="FI1438" s="241"/>
      <c r="FJ1438" s="241"/>
      <c r="FK1438" s="241"/>
      <c r="FL1438" s="241"/>
      <c r="FM1438" s="241"/>
      <c r="FN1438" s="241"/>
      <c r="FO1438" s="241"/>
      <c r="FP1438" s="241"/>
      <c r="FQ1438" s="241"/>
      <c r="FR1438" s="241"/>
      <c r="FS1438" s="241"/>
      <c r="FT1438" s="241"/>
      <c r="FU1438" s="241"/>
      <c r="FV1438" s="241"/>
      <c r="FW1438" s="241"/>
      <c r="FX1438" s="241"/>
      <c r="FY1438" s="241"/>
      <c r="FZ1438" s="241"/>
      <c r="GA1438" s="241"/>
      <c r="GB1438" s="241"/>
      <c r="GC1438" s="241"/>
      <c r="GD1438" s="241"/>
      <c r="GE1438" s="241"/>
      <c r="GF1438" s="241"/>
      <c r="GG1438" s="241"/>
      <c r="GH1438" s="241"/>
      <c r="GI1438" s="241"/>
      <c r="GJ1438" s="241"/>
      <c r="GK1438" s="241"/>
      <c r="GL1438" s="241"/>
      <c r="GM1438" s="241"/>
      <c r="GN1438" s="241"/>
      <c r="GO1438" s="241"/>
      <c r="GP1438" s="241"/>
      <c r="GQ1438" s="241"/>
      <c r="GR1438" s="241"/>
      <c r="GS1438" s="241"/>
      <c r="GT1438" s="241"/>
      <c r="GU1438" s="241"/>
      <c r="GV1438" s="241"/>
      <c r="GW1438" s="241"/>
      <c r="GX1438" s="241"/>
      <c r="GY1438" s="241"/>
      <c r="GZ1438" s="241"/>
      <c r="HA1438" s="241"/>
      <c r="HB1438" s="241"/>
      <c r="HC1438" s="241"/>
      <c r="HD1438" s="241"/>
      <c r="HE1438" s="241"/>
      <c r="HF1438" s="241"/>
      <c r="HG1438" s="241"/>
      <c r="HH1438" s="241"/>
      <c r="HI1438" s="241"/>
      <c r="HJ1438" s="241"/>
      <c r="HK1438" s="241"/>
      <c r="HL1438" s="241"/>
      <c r="HM1438" s="241"/>
      <c r="HN1438" s="241"/>
      <c r="HO1438" s="241"/>
    </row>
    <row r="1439" spans="1:223" s="250" customFormat="1" ht="27.6" customHeight="1" x14ac:dyDescent="0.35">
      <c r="A1439" s="241"/>
      <c r="B1439" s="242"/>
      <c r="C1439" s="242"/>
      <c r="D1439" s="242"/>
      <c r="E1439" s="243"/>
      <c r="F1439" s="244"/>
      <c r="G1439" s="245"/>
      <c r="H1439" s="245"/>
      <c r="I1439" s="245"/>
      <c r="J1439" s="242"/>
      <c r="K1439" s="242"/>
      <c r="L1439" s="246"/>
      <c r="M1439" s="246"/>
      <c r="N1439" s="247"/>
      <c r="O1439" s="247"/>
      <c r="P1439" s="248"/>
      <c r="Q1439" s="248"/>
      <c r="R1439" s="295"/>
      <c r="S1439" s="295"/>
      <c r="T1439" s="295"/>
      <c r="V1439" s="251"/>
      <c r="W1439" s="251"/>
      <c r="X1439" s="252"/>
      <c r="Y1439" s="253"/>
      <c r="Z1439" s="254"/>
      <c r="AA1439" s="254"/>
      <c r="AB1439" s="255"/>
      <c r="AC1439" s="255"/>
      <c r="AD1439" s="241"/>
      <c r="AE1439" s="241"/>
      <c r="AF1439" s="241"/>
      <c r="AG1439" s="241"/>
      <c r="AH1439" s="241"/>
      <c r="AI1439" s="241"/>
      <c r="AJ1439" s="241"/>
      <c r="AK1439" s="241"/>
      <c r="AL1439" s="241"/>
      <c r="AM1439" s="241"/>
      <c r="AN1439" s="241"/>
      <c r="AO1439" s="241"/>
      <c r="AP1439" s="241"/>
      <c r="AQ1439" s="241"/>
      <c r="AR1439" s="241"/>
      <c r="AS1439" s="241"/>
      <c r="AT1439" s="241"/>
      <c r="AU1439" s="241"/>
      <c r="AV1439" s="241"/>
      <c r="AW1439" s="241"/>
      <c r="AX1439" s="241"/>
      <c r="AY1439" s="241"/>
      <c r="AZ1439" s="241"/>
      <c r="BA1439" s="241"/>
      <c r="BB1439" s="241"/>
      <c r="BC1439" s="241"/>
      <c r="BD1439" s="241"/>
      <c r="BE1439" s="241"/>
      <c r="BF1439" s="241"/>
      <c r="BG1439" s="241"/>
      <c r="BH1439" s="241"/>
      <c r="BI1439" s="241"/>
      <c r="BJ1439" s="241"/>
      <c r="BK1439" s="241"/>
      <c r="BL1439" s="241"/>
      <c r="BM1439" s="241"/>
      <c r="BN1439" s="241"/>
      <c r="BO1439" s="241"/>
      <c r="BP1439" s="241"/>
      <c r="BQ1439" s="241"/>
      <c r="BR1439" s="241"/>
      <c r="BS1439" s="241"/>
      <c r="BT1439" s="241"/>
      <c r="BU1439" s="241"/>
      <c r="BV1439" s="241"/>
      <c r="BW1439" s="241"/>
      <c r="BX1439" s="241"/>
      <c r="BY1439" s="241"/>
      <c r="BZ1439" s="241"/>
      <c r="CA1439" s="241"/>
      <c r="CB1439" s="241"/>
      <c r="CC1439" s="241"/>
      <c r="CD1439" s="241"/>
      <c r="CE1439" s="241"/>
      <c r="CF1439" s="241"/>
      <c r="CG1439" s="241"/>
      <c r="CH1439" s="241"/>
      <c r="CI1439" s="241"/>
      <c r="CJ1439" s="241"/>
      <c r="CK1439" s="241"/>
      <c r="CL1439" s="241"/>
      <c r="CM1439" s="241"/>
      <c r="CN1439" s="241"/>
      <c r="CO1439" s="241"/>
      <c r="CP1439" s="241"/>
      <c r="CQ1439" s="241"/>
      <c r="CR1439" s="241"/>
      <c r="CS1439" s="241"/>
      <c r="CT1439" s="241"/>
      <c r="CU1439" s="241"/>
      <c r="CV1439" s="241"/>
      <c r="CW1439" s="241"/>
      <c r="CX1439" s="241"/>
      <c r="CY1439" s="241"/>
      <c r="CZ1439" s="241"/>
      <c r="DA1439" s="241"/>
      <c r="DB1439" s="241"/>
      <c r="DC1439" s="241"/>
      <c r="DD1439" s="241"/>
      <c r="DE1439" s="241"/>
      <c r="DF1439" s="241"/>
      <c r="DG1439" s="241"/>
      <c r="DH1439" s="241"/>
      <c r="DI1439" s="241"/>
      <c r="DJ1439" s="241"/>
      <c r="DK1439" s="241"/>
      <c r="DL1439" s="241"/>
      <c r="DM1439" s="241"/>
      <c r="DN1439" s="241"/>
      <c r="DO1439" s="241"/>
      <c r="DP1439" s="241"/>
      <c r="DQ1439" s="241"/>
      <c r="DR1439" s="241"/>
      <c r="DS1439" s="241"/>
      <c r="DT1439" s="241"/>
      <c r="DU1439" s="241"/>
      <c r="DV1439" s="241"/>
      <c r="DW1439" s="241"/>
      <c r="DX1439" s="241"/>
      <c r="DY1439" s="241"/>
      <c r="DZ1439" s="241"/>
      <c r="EA1439" s="241"/>
      <c r="EB1439" s="241"/>
      <c r="EC1439" s="241"/>
      <c r="ED1439" s="241"/>
      <c r="EE1439" s="241"/>
      <c r="EF1439" s="241"/>
      <c r="EG1439" s="241"/>
      <c r="EH1439" s="241"/>
      <c r="EI1439" s="241"/>
      <c r="EJ1439" s="241"/>
      <c r="EK1439" s="241"/>
      <c r="EL1439" s="241"/>
      <c r="EM1439" s="241"/>
      <c r="EN1439" s="241"/>
      <c r="EO1439" s="241"/>
      <c r="EP1439" s="241"/>
      <c r="EQ1439" s="241"/>
      <c r="ER1439" s="241"/>
      <c r="ES1439" s="241"/>
      <c r="ET1439" s="241"/>
      <c r="EU1439" s="241"/>
      <c r="EV1439" s="241"/>
      <c r="EW1439" s="241"/>
      <c r="EX1439" s="241"/>
      <c r="EY1439" s="241"/>
      <c r="EZ1439" s="241"/>
      <c r="FA1439" s="241"/>
      <c r="FB1439" s="241"/>
      <c r="FC1439" s="241"/>
      <c r="FD1439" s="241"/>
      <c r="FE1439" s="241"/>
      <c r="FF1439" s="241"/>
      <c r="FG1439" s="241"/>
      <c r="FH1439" s="241"/>
      <c r="FI1439" s="241"/>
      <c r="FJ1439" s="241"/>
      <c r="FK1439" s="241"/>
      <c r="FL1439" s="241"/>
      <c r="FM1439" s="241"/>
      <c r="FN1439" s="241"/>
      <c r="FO1439" s="241"/>
      <c r="FP1439" s="241"/>
      <c r="FQ1439" s="241"/>
      <c r="FR1439" s="241"/>
      <c r="FS1439" s="241"/>
      <c r="FT1439" s="241"/>
      <c r="FU1439" s="241"/>
      <c r="FV1439" s="241"/>
      <c r="FW1439" s="241"/>
      <c r="FX1439" s="241"/>
      <c r="FY1439" s="241"/>
      <c r="FZ1439" s="241"/>
      <c r="GA1439" s="241"/>
      <c r="GB1439" s="241"/>
      <c r="GC1439" s="241"/>
      <c r="GD1439" s="241"/>
      <c r="GE1439" s="241"/>
      <c r="GF1439" s="241"/>
      <c r="GG1439" s="241"/>
      <c r="GH1439" s="241"/>
      <c r="GI1439" s="241"/>
      <c r="GJ1439" s="241"/>
      <c r="GK1439" s="241"/>
      <c r="GL1439" s="241"/>
      <c r="GM1439" s="241"/>
      <c r="GN1439" s="241"/>
      <c r="GO1439" s="241"/>
      <c r="GP1439" s="241"/>
      <c r="GQ1439" s="241"/>
      <c r="GR1439" s="241"/>
      <c r="GS1439" s="241"/>
      <c r="GT1439" s="241"/>
      <c r="GU1439" s="241"/>
      <c r="GV1439" s="241"/>
      <c r="GW1439" s="241"/>
      <c r="GX1439" s="241"/>
      <c r="GY1439" s="241"/>
      <c r="GZ1439" s="241"/>
      <c r="HA1439" s="241"/>
      <c r="HB1439" s="241"/>
      <c r="HC1439" s="241"/>
      <c r="HD1439" s="241"/>
      <c r="HE1439" s="241"/>
      <c r="HF1439" s="241"/>
      <c r="HG1439" s="241"/>
      <c r="HH1439" s="241"/>
      <c r="HI1439" s="241"/>
      <c r="HJ1439" s="241"/>
      <c r="HK1439" s="241"/>
      <c r="HL1439" s="241"/>
      <c r="HM1439" s="241"/>
      <c r="HN1439" s="241"/>
      <c r="HO1439" s="241"/>
    </row>
    <row r="1440" spans="1:223" s="250" customFormat="1" ht="27.6" customHeight="1" x14ac:dyDescent="0.35">
      <c r="A1440" s="241"/>
      <c r="B1440" s="242"/>
      <c r="C1440" s="242"/>
      <c r="D1440" s="242"/>
      <c r="E1440" s="243"/>
      <c r="F1440" s="244"/>
      <c r="G1440" s="245"/>
      <c r="H1440" s="245"/>
      <c r="I1440" s="245"/>
      <c r="J1440" s="242"/>
      <c r="K1440" s="242"/>
      <c r="L1440" s="246"/>
      <c r="M1440" s="246"/>
      <c r="N1440" s="247"/>
      <c r="O1440" s="247"/>
      <c r="P1440" s="248"/>
      <c r="Q1440" s="248"/>
      <c r="R1440" s="295"/>
      <c r="S1440" s="295"/>
      <c r="T1440" s="295"/>
      <c r="V1440" s="251"/>
      <c r="W1440" s="251"/>
      <c r="X1440" s="252"/>
      <c r="Y1440" s="253"/>
      <c r="Z1440" s="254"/>
      <c r="AA1440" s="254"/>
      <c r="AB1440" s="255"/>
      <c r="AC1440" s="255"/>
      <c r="AD1440" s="241"/>
      <c r="AE1440" s="241"/>
      <c r="AF1440" s="241"/>
      <c r="AG1440" s="241"/>
      <c r="AH1440" s="241"/>
      <c r="AI1440" s="241"/>
      <c r="AJ1440" s="241"/>
      <c r="AK1440" s="241"/>
      <c r="AL1440" s="241"/>
      <c r="AM1440" s="241"/>
      <c r="AN1440" s="241"/>
      <c r="AO1440" s="241"/>
      <c r="AP1440" s="241"/>
      <c r="AQ1440" s="241"/>
      <c r="AR1440" s="241"/>
      <c r="AS1440" s="241"/>
      <c r="AT1440" s="241"/>
      <c r="AU1440" s="241"/>
      <c r="AV1440" s="241"/>
      <c r="AW1440" s="241"/>
      <c r="AX1440" s="241"/>
      <c r="AY1440" s="241"/>
      <c r="AZ1440" s="241"/>
      <c r="BA1440" s="241"/>
      <c r="BB1440" s="241"/>
      <c r="BC1440" s="241"/>
      <c r="BD1440" s="241"/>
      <c r="BE1440" s="241"/>
      <c r="BF1440" s="241"/>
      <c r="BG1440" s="241"/>
      <c r="BH1440" s="241"/>
      <c r="BI1440" s="241"/>
      <c r="BJ1440" s="241"/>
      <c r="BK1440" s="241"/>
      <c r="BL1440" s="241"/>
      <c r="BM1440" s="241"/>
      <c r="BN1440" s="241"/>
      <c r="BO1440" s="241"/>
      <c r="BP1440" s="241"/>
      <c r="BQ1440" s="241"/>
      <c r="BR1440" s="241"/>
      <c r="BS1440" s="241"/>
      <c r="BT1440" s="241"/>
      <c r="BU1440" s="241"/>
      <c r="BV1440" s="241"/>
      <c r="BW1440" s="241"/>
      <c r="BX1440" s="241"/>
      <c r="BY1440" s="241"/>
      <c r="BZ1440" s="241"/>
      <c r="CA1440" s="241"/>
      <c r="CB1440" s="241"/>
      <c r="CC1440" s="241"/>
      <c r="CD1440" s="241"/>
      <c r="CE1440" s="241"/>
      <c r="CF1440" s="241"/>
      <c r="CG1440" s="241"/>
      <c r="CH1440" s="241"/>
      <c r="CI1440" s="241"/>
      <c r="CJ1440" s="241"/>
      <c r="CK1440" s="241"/>
      <c r="CL1440" s="241"/>
      <c r="CM1440" s="241"/>
      <c r="CN1440" s="241"/>
      <c r="CO1440" s="241"/>
      <c r="CP1440" s="241"/>
      <c r="CQ1440" s="241"/>
      <c r="CR1440" s="241"/>
      <c r="CS1440" s="241"/>
      <c r="CT1440" s="241"/>
      <c r="CU1440" s="241"/>
      <c r="CV1440" s="241"/>
      <c r="CW1440" s="241"/>
      <c r="CX1440" s="241"/>
      <c r="CY1440" s="241"/>
      <c r="CZ1440" s="241"/>
      <c r="DA1440" s="241"/>
      <c r="DB1440" s="241"/>
      <c r="DC1440" s="241"/>
      <c r="DD1440" s="241"/>
      <c r="DE1440" s="241"/>
      <c r="DF1440" s="241"/>
      <c r="DG1440" s="241"/>
      <c r="DH1440" s="241"/>
      <c r="DI1440" s="241"/>
      <c r="DJ1440" s="241"/>
      <c r="DK1440" s="241"/>
      <c r="DL1440" s="241"/>
      <c r="DM1440" s="241"/>
      <c r="DN1440" s="241"/>
      <c r="DO1440" s="241"/>
      <c r="DP1440" s="241"/>
      <c r="DQ1440" s="241"/>
      <c r="DR1440" s="241"/>
      <c r="DS1440" s="241"/>
      <c r="DT1440" s="241"/>
      <c r="DU1440" s="241"/>
      <c r="DV1440" s="241"/>
      <c r="DW1440" s="241"/>
      <c r="DX1440" s="241"/>
      <c r="DY1440" s="241"/>
      <c r="DZ1440" s="241"/>
      <c r="EA1440" s="241"/>
      <c r="EB1440" s="241"/>
      <c r="EC1440" s="241"/>
      <c r="ED1440" s="241"/>
      <c r="EE1440" s="241"/>
      <c r="EF1440" s="241"/>
      <c r="EG1440" s="241"/>
      <c r="EH1440" s="241"/>
      <c r="EI1440" s="241"/>
      <c r="EJ1440" s="241"/>
      <c r="EK1440" s="241"/>
      <c r="EL1440" s="241"/>
      <c r="EM1440" s="241"/>
      <c r="EN1440" s="241"/>
      <c r="EO1440" s="241"/>
      <c r="EP1440" s="241"/>
      <c r="EQ1440" s="241"/>
      <c r="ER1440" s="241"/>
      <c r="ES1440" s="241"/>
      <c r="ET1440" s="241"/>
      <c r="EU1440" s="241"/>
      <c r="EV1440" s="241"/>
      <c r="EW1440" s="241"/>
      <c r="EX1440" s="241"/>
      <c r="EY1440" s="241"/>
      <c r="EZ1440" s="241"/>
      <c r="FA1440" s="241"/>
      <c r="FB1440" s="241"/>
      <c r="FC1440" s="241"/>
      <c r="FD1440" s="241"/>
      <c r="FE1440" s="241"/>
      <c r="FF1440" s="241"/>
      <c r="FG1440" s="241"/>
      <c r="FH1440" s="241"/>
      <c r="FI1440" s="241"/>
      <c r="FJ1440" s="241"/>
      <c r="FK1440" s="241"/>
      <c r="FL1440" s="241"/>
      <c r="FM1440" s="241"/>
      <c r="FN1440" s="241"/>
      <c r="FO1440" s="241"/>
      <c r="FP1440" s="241"/>
      <c r="FQ1440" s="241"/>
      <c r="FR1440" s="241"/>
      <c r="FS1440" s="241"/>
      <c r="FT1440" s="241"/>
      <c r="FU1440" s="241"/>
      <c r="FV1440" s="241"/>
      <c r="FW1440" s="241"/>
      <c r="FX1440" s="241"/>
      <c r="FY1440" s="241"/>
      <c r="FZ1440" s="241"/>
      <c r="GA1440" s="241"/>
      <c r="GB1440" s="241"/>
      <c r="GC1440" s="241"/>
      <c r="GD1440" s="241"/>
      <c r="GE1440" s="241"/>
      <c r="GF1440" s="241"/>
      <c r="GG1440" s="241"/>
      <c r="GH1440" s="241"/>
      <c r="GI1440" s="241"/>
      <c r="GJ1440" s="241"/>
      <c r="GK1440" s="241"/>
      <c r="GL1440" s="241"/>
      <c r="GM1440" s="241"/>
      <c r="GN1440" s="241"/>
      <c r="GO1440" s="241"/>
      <c r="GP1440" s="241"/>
      <c r="GQ1440" s="241"/>
      <c r="GR1440" s="241"/>
      <c r="GS1440" s="241"/>
      <c r="GT1440" s="241"/>
      <c r="GU1440" s="241"/>
      <c r="GV1440" s="241"/>
      <c r="GW1440" s="241"/>
      <c r="GX1440" s="241"/>
      <c r="GY1440" s="241"/>
      <c r="GZ1440" s="241"/>
      <c r="HA1440" s="241"/>
      <c r="HB1440" s="241"/>
      <c r="HC1440" s="241"/>
      <c r="HD1440" s="241"/>
      <c r="HE1440" s="241"/>
      <c r="HF1440" s="241"/>
      <c r="HG1440" s="241"/>
      <c r="HH1440" s="241"/>
      <c r="HI1440" s="241"/>
      <c r="HJ1440" s="241"/>
      <c r="HK1440" s="241"/>
      <c r="HL1440" s="241"/>
      <c r="HM1440" s="241"/>
      <c r="HN1440" s="241"/>
      <c r="HO1440" s="241"/>
    </row>
    <row r="1441" spans="1:223" s="250" customFormat="1" ht="27.6" customHeight="1" x14ac:dyDescent="0.35">
      <c r="A1441" s="241"/>
      <c r="B1441" s="242"/>
      <c r="C1441" s="242"/>
      <c r="D1441" s="242"/>
      <c r="E1441" s="243"/>
      <c r="F1441" s="244"/>
      <c r="G1441" s="245"/>
      <c r="H1441" s="245"/>
      <c r="I1441" s="245"/>
      <c r="J1441" s="242"/>
      <c r="K1441" s="242"/>
      <c r="L1441" s="246"/>
      <c r="M1441" s="246"/>
      <c r="N1441" s="247"/>
      <c r="O1441" s="247"/>
      <c r="P1441" s="248"/>
      <c r="Q1441" s="248"/>
      <c r="R1441" s="295"/>
      <c r="S1441" s="295"/>
      <c r="T1441" s="295"/>
      <c r="V1441" s="251"/>
      <c r="W1441" s="251"/>
      <c r="X1441" s="252"/>
      <c r="Y1441" s="253"/>
      <c r="Z1441" s="254"/>
      <c r="AA1441" s="254"/>
      <c r="AB1441" s="255"/>
      <c r="AC1441" s="255"/>
      <c r="AD1441" s="241"/>
      <c r="AE1441" s="241"/>
      <c r="AF1441" s="241"/>
      <c r="AG1441" s="241"/>
      <c r="AH1441" s="241"/>
      <c r="AI1441" s="241"/>
      <c r="AJ1441" s="241"/>
      <c r="AK1441" s="241"/>
      <c r="AL1441" s="241"/>
      <c r="AM1441" s="241"/>
      <c r="AN1441" s="241"/>
      <c r="AO1441" s="241"/>
      <c r="AP1441" s="241"/>
      <c r="AQ1441" s="241"/>
      <c r="AR1441" s="241"/>
      <c r="AS1441" s="241"/>
      <c r="AT1441" s="241"/>
      <c r="AU1441" s="241"/>
      <c r="AV1441" s="241"/>
      <c r="AW1441" s="241"/>
      <c r="AX1441" s="241"/>
      <c r="AY1441" s="241"/>
      <c r="AZ1441" s="241"/>
      <c r="BA1441" s="241"/>
      <c r="BB1441" s="241"/>
      <c r="BC1441" s="241"/>
      <c r="BD1441" s="241"/>
      <c r="BE1441" s="241"/>
      <c r="BF1441" s="241"/>
      <c r="BG1441" s="241"/>
      <c r="BH1441" s="241"/>
      <c r="BI1441" s="241"/>
      <c r="BJ1441" s="241"/>
      <c r="BK1441" s="241"/>
      <c r="BL1441" s="241"/>
      <c r="BM1441" s="241"/>
      <c r="BN1441" s="241"/>
      <c r="BO1441" s="241"/>
      <c r="BP1441" s="241"/>
      <c r="BQ1441" s="241"/>
      <c r="BR1441" s="241"/>
      <c r="BS1441" s="241"/>
      <c r="BT1441" s="241"/>
      <c r="BU1441" s="241"/>
      <c r="BV1441" s="241"/>
      <c r="BW1441" s="241"/>
      <c r="BX1441" s="241"/>
      <c r="BY1441" s="241"/>
      <c r="BZ1441" s="241"/>
      <c r="CA1441" s="241"/>
      <c r="CB1441" s="241"/>
      <c r="CC1441" s="241"/>
      <c r="CD1441" s="241"/>
      <c r="CE1441" s="241"/>
      <c r="CF1441" s="241"/>
      <c r="CG1441" s="241"/>
      <c r="CH1441" s="241"/>
      <c r="CI1441" s="241"/>
      <c r="CJ1441" s="241"/>
      <c r="CK1441" s="241"/>
      <c r="CL1441" s="241"/>
      <c r="CM1441" s="241"/>
      <c r="CN1441" s="241"/>
      <c r="CO1441" s="241"/>
      <c r="CP1441" s="241"/>
      <c r="CQ1441" s="241"/>
      <c r="CR1441" s="241"/>
      <c r="CS1441" s="241"/>
      <c r="CT1441" s="241"/>
      <c r="CU1441" s="241"/>
      <c r="CV1441" s="241"/>
      <c r="CW1441" s="241"/>
      <c r="CX1441" s="241"/>
      <c r="CY1441" s="241"/>
      <c r="CZ1441" s="241"/>
      <c r="DA1441" s="241"/>
      <c r="DB1441" s="241"/>
      <c r="DC1441" s="241"/>
      <c r="DD1441" s="241"/>
      <c r="DE1441" s="241"/>
      <c r="DF1441" s="241"/>
      <c r="DG1441" s="241"/>
      <c r="DH1441" s="241"/>
      <c r="DI1441" s="241"/>
      <c r="DJ1441" s="241"/>
      <c r="DK1441" s="241"/>
      <c r="DL1441" s="241"/>
      <c r="DM1441" s="241"/>
      <c r="DN1441" s="241"/>
      <c r="DO1441" s="241"/>
      <c r="DP1441" s="241"/>
      <c r="DQ1441" s="241"/>
      <c r="DR1441" s="241"/>
      <c r="DS1441" s="241"/>
      <c r="DT1441" s="241"/>
      <c r="DU1441" s="241"/>
      <c r="DV1441" s="241"/>
      <c r="DW1441" s="241"/>
      <c r="DX1441" s="241"/>
      <c r="DY1441" s="241"/>
      <c r="DZ1441" s="241"/>
      <c r="EA1441" s="241"/>
      <c r="EB1441" s="241"/>
      <c r="EC1441" s="241"/>
      <c r="ED1441" s="241"/>
      <c r="EE1441" s="241"/>
      <c r="EF1441" s="241"/>
      <c r="EG1441" s="241"/>
      <c r="EH1441" s="241"/>
      <c r="EI1441" s="241"/>
      <c r="EJ1441" s="241"/>
      <c r="EK1441" s="241"/>
      <c r="EL1441" s="241"/>
      <c r="EM1441" s="241"/>
      <c r="EN1441" s="241"/>
      <c r="EO1441" s="241"/>
      <c r="EP1441" s="241"/>
      <c r="EQ1441" s="241"/>
      <c r="ER1441" s="241"/>
      <c r="ES1441" s="241"/>
      <c r="ET1441" s="241"/>
      <c r="EU1441" s="241"/>
      <c r="EV1441" s="241"/>
      <c r="EW1441" s="241"/>
      <c r="EX1441" s="241"/>
      <c r="EY1441" s="241"/>
      <c r="EZ1441" s="241"/>
      <c r="FA1441" s="241"/>
      <c r="FB1441" s="241"/>
      <c r="FC1441" s="241"/>
      <c r="FD1441" s="241"/>
      <c r="FE1441" s="241"/>
      <c r="FF1441" s="241"/>
      <c r="FG1441" s="241"/>
      <c r="FH1441" s="241"/>
      <c r="FI1441" s="241"/>
      <c r="FJ1441" s="241"/>
      <c r="FK1441" s="241"/>
      <c r="FL1441" s="241"/>
      <c r="FM1441" s="241"/>
      <c r="FN1441" s="241"/>
      <c r="FO1441" s="241"/>
      <c r="FP1441" s="241"/>
      <c r="FQ1441" s="241"/>
      <c r="FR1441" s="241"/>
      <c r="FS1441" s="241"/>
      <c r="FT1441" s="241"/>
      <c r="FU1441" s="241"/>
      <c r="FV1441" s="241"/>
      <c r="FW1441" s="241"/>
      <c r="FX1441" s="241"/>
      <c r="FY1441" s="241"/>
      <c r="FZ1441" s="241"/>
      <c r="GA1441" s="241"/>
      <c r="GB1441" s="241"/>
      <c r="GC1441" s="241"/>
      <c r="GD1441" s="241"/>
      <c r="GE1441" s="241"/>
      <c r="GF1441" s="241"/>
      <c r="GG1441" s="241"/>
      <c r="GH1441" s="241"/>
      <c r="GI1441" s="241"/>
      <c r="GJ1441" s="241"/>
      <c r="GK1441" s="241"/>
      <c r="GL1441" s="241"/>
      <c r="GM1441" s="241"/>
      <c r="GN1441" s="241"/>
      <c r="GO1441" s="241"/>
      <c r="GP1441" s="241"/>
      <c r="GQ1441" s="241"/>
      <c r="GR1441" s="241"/>
      <c r="GS1441" s="241"/>
      <c r="GT1441" s="241"/>
      <c r="GU1441" s="241"/>
      <c r="GV1441" s="241"/>
      <c r="GW1441" s="241"/>
      <c r="GX1441" s="241"/>
      <c r="GY1441" s="241"/>
      <c r="GZ1441" s="241"/>
      <c r="HA1441" s="241"/>
      <c r="HB1441" s="241"/>
      <c r="HC1441" s="241"/>
      <c r="HD1441" s="241"/>
      <c r="HE1441" s="241"/>
      <c r="HF1441" s="241"/>
      <c r="HG1441" s="241"/>
      <c r="HH1441" s="241"/>
      <c r="HI1441" s="241"/>
      <c r="HJ1441" s="241"/>
      <c r="HK1441" s="241"/>
      <c r="HL1441" s="241"/>
      <c r="HM1441" s="241"/>
      <c r="HN1441" s="241"/>
      <c r="HO1441" s="241"/>
    </row>
    <row r="1442" spans="1:223" s="250" customFormat="1" ht="27.6" customHeight="1" x14ac:dyDescent="0.35">
      <c r="A1442" s="241"/>
      <c r="B1442" s="242"/>
      <c r="C1442" s="242"/>
      <c r="D1442" s="242"/>
      <c r="E1442" s="243"/>
      <c r="F1442" s="244"/>
      <c r="G1442" s="245"/>
      <c r="H1442" s="245"/>
      <c r="I1442" s="245"/>
      <c r="J1442" s="242"/>
      <c r="K1442" s="242"/>
      <c r="L1442" s="246"/>
      <c r="M1442" s="246"/>
      <c r="N1442" s="247"/>
      <c r="O1442" s="247"/>
      <c r="P1442" s="248"/>
      <c r="Q1442" s="248"/>
      <c r="R1442" s="295"/>
      <c r="S1442" s="295"/>
      <c r="T1442" s="295"/>
      <c r="V1442" s="251"/>
      <c r="W1442" s="251"/>
      <c r="X1442" s="252"/>
      <c r="Y1442" s="253"/>
      <c r="Z1442" s="254"/>
      <c r="AA1442" s="254"/>
      <c r="AB1442" s="255"/>
      <c r="AC1442" s="255"/>
      <c r="AD1442" s="241"/>
      <c r="AE1442" s="241"/>
      <c r="AF1442" s="241"/>
      <c r="AG1442" s="241"/>
      <c r="AH1442" s="241"/>
      <c r="AI1442" s="241"/>
      <c r="AJ1442" s="241"/>
      <c r="AK1442" s="241"/>
      <c r="AL1442" s="241"/>
      <c r="AM1442" s="241"/>
      <c r="AN1442" s="241"/>
      <c r="AO1442" s="241"/>
      <c r="AP1442" s="241"/>
      <c r="AQ1442" s="241"/>
      <c r="AR1442" s="241"/>
      <c r="AS1442" s="241"/>
      <c r="AT1442" s="241"/>
      <c r="AU1442" s="241"/>
      <c r="AV1442" s="241"/>
      <c r="AW1442" s="241"/>
      <c r="AX1442" s="241"/>
      <c r="AY1442" s="241"/>
      <c r="AZ1442" s="241"/>
      <c r="BA1442" s="241"/>
      <c r="BB1442" s="241"/>
      <c r="BC1442" s="241"/>
      <c r="BD1442" s="241"/>
      <c r="BE1442" s="241"/>
      <c r="BF1442" s="241"/>
      <c r="BG1442" s="241"/>
      <c r="BH1442" s="241"/>
      <c r="BI1442" s="241"/>
      <c r="BJ1442" s="241"/>
      <c r="BK1442" s="241"/>
      <c r="BL1442" s="241"/>
      <c r="BM1442" s="241"/>
      <c r="BN1442" s="241"/>
      <c r="BO1442" s="241"/>
      <c r="BP1442" s="241"/>
      <c r="BQ1442" s="241"/>
      <c r="BR1442" s="241"/>
      <c r="BS1442" s="241"/>
      <c r="BT1442" s="241"/>
      <c r="BU1442" s="241"/>
      <c r="BV1442" s="241"/>
      <c r="BW1442" s="241"/>
      <c r="BX1442" s="241"/>
      <c r="BY1442" s="241"/>
      <c r="BZ1442" s="241"/>
      <c r="CA1442" s="241"/>
      <c r="CB1442" s="241"/>
      <c r="CC1442" s="241"/>
      <c r="CD1442" s="241"/>
      <c r="CE1442" s="241"/>
      <c r="CF1442" s="241"/>
      <c r="CG1442" s="241"/>
      <c r="CH1442" s="241"/>
      <c r="CI1442" s="241"/>
      <c r="CJ1442" s="241"/>
      <c r="CK1442" s="241"/>
      <c r="CL1442" s="241"/>
      <c r="CM1442" s="241"/>
      <c r="CN1442" s="241"/>
      <c r="CO1442" s="241"/>
      <c r="CP1442" s="241"/>
      <c r="CQ1442" s="241"/>
      <c r="CR1442" s="241"/>
      <c r="CS1442" s="241"/>
      <c r="CT1442" s="241"/>
      <c r="CU1442" s="241"/>
      <c r="CV1442" s="241"/>
      <c r="CW1442" s="241"/>
      <c r="CX1442" s="241"/>
      <c r="CY1442" s="241"/>
      <c r="CZ1442" s="241"/>
      <c r="DA1442" s="241"/>
      <c r="DB1442" s="241"/>
      <c r="DC1442" s="241"/>
      <c r="DD1442" s="241"/>
      <c r="DE1442" s="241"/>
      <c r="DF1442" s="241"/>
      <c r="DG1442" s="241"/>
      <c r="DH1442" s="241"/>
      <c r="DI1442" s="241"/>
      <c r="DJ1442" s="241"/>
      <c r="DK1442" s="241"/>
      <c r="DL1442" s="241"/>
      <c r="DM1442" s="241"/>
      <c r="DN1442" s="241"/>
      <c r="DO1442" s="241"/>
      <c r="DP1442" s="241"/>
      <c r="DQ1442" s="241"/>
      <c r="DR1442" s="241"/>
      <c r="DS1442" s="241"/>
      <c r="DT1442" s="241"/>
      <c r="DU1442" s="241"/>
      <c r="DV1442" s="241"/>
      <c r="DW1442" s="241"/>
      <c r="DX1442" s="241"/>
      <c r="DY1442" s="241"/>
      <c r="DZ1442" s="241"/>
      <c r="EA1442" s="241"/>
      <c r="EB1442" s="241"/>
      <c r="EC1442" s="241"/>
      <c r="ED1442" s="241"/>
      <c r="EE1442" s="241"/>
      <c r="EF1442" s="241"/>
      <c r="EG1442" s="241"/>
      <c r="EH1442" s="241"/>
      <c r="EI1442" s="241"/>
      <c r="EJ1442" s="241"/>
      <c r="EK1442" s="241"/>
      <c r="EL1442" s="241"/>
      <c r="EM1442" s="241"/>
      <c r="EN1442" s="241"/>
      <c r="EO1442" s="241"/>
      <c r="EP1442" s="241"/>
      <c r="EQ1442" s="241"/>
      <c r="ER1442" s="241"/>
      <c r="ES1442" s="241"/>
      <c r="ET1442" s="241"/>
      <c r="EU1442" s="241"/>
      <c r="EV1442" s="241"/>
      <c r="EW1442" s="241"/>
      <c r="EX1442" s="241"/>
      <c r="EY1442" s="241"/>
      <c r="EZ1442" s="241"/>
      <c r="FA1442" s="241"/>
      <c r="FB1442" s="241"/>
      <c r="FC1442" s="241"/>
      <c r="FD1442" s="241"/>
      <c r="FE1442" s="241"/>
      <c r="FF1442" s="241"/>
      <c r="FG1442" s="241"/>
      <c r="FH1442" s="241"/>
      <c r="FI1442" s="241"/>
      <c r="FJ1442" s="241"/>
      <c r="FK1442" s="241"/>
      <c r="FL1442" s="241"/>
      <c r="FM1442" s="241"/>
      <c r="FN1442" s="241"/>
      <c r="FO1442" s="241"/>
      <c r="FP1442" s="241"/>
      <c r="FQ1442" s="241"/>
      <c r="FR1442" s="241"/>
      <c r="FS1442" s="241"/>
      <c r="FT1442" s="241"/>
      <c r="FU1442" s="241"/>
      <c r="FV1442" s="241"/>
      <c r="FW1442" s="241"/>
      <c r="FX1442" s="241"/>
      <c r="FY1442" s="241"/>
      <c r="FZ1442" s="241"/>
      <c r="GA1442" s="241"/>
      <c r="GB1442" s="241"/>
      <c r="GC1442" s="241"/>
      <c r="GD1442" s="241"/>
      <c r="GE1442" s="241"/>
      <c r="GF1442" s="241"/>
      <c r="GG1442" s="241"/>
      <c r="GH1442" s="241"/>
      <c r="GI1442" s="241"/>
      <c r="GJ1442" s="241"/>
      <c r="GK1442" s="241"/>
      <c r="GL1442" s="241"/>
      <c r="GM1442" s="241"/>
      <c r="GN1442" s="241"/>
      <c r="GO1442" s="241"/>
      <c r="GP1442" s="241"/>
      <c r="GQ1442" s="241"/>
      <c r="GR1442" s="241"/>
      <c r="GS1442" s="241"/>
      <c r="GT1442" s="241"/>
      <c r="GU1442" s="241"/>
      <c r="GV1442" s="241"/>
      <c r="GW1442" s="241"/>
      <c r="GX1442" s="241"/>
      <c r="GY1442" s="241"/>
      <c r="GZ1442" s="241"/>
      <c r="HA1442" s="241"/>
      <c r="HB1442" s="241"/>
      <c r="HC1442" s="241"/>
      <c r="HD1442" s="241"/>
      <c r="HE1442" s="241"/>
      <c r="HF1442" s="241"/>
      <c r="HG1442" s="241"/>
      <c r="HH1442" s="241"/>
      <c r="HI1442" s="241"/>
      <c r="HJ1442" s="241"/>
      <c r="HK1442" s="241"/>
      <c r="HL1442" s="241"/>
      <c r="HM1442" s="241"/>
      <c r="HN1442" s="241"/>
      <c r="HO1442" s="241"/>
    </row>
    <row r="1443" spans="1:223" s="250" customFormat="1" ht="27.6" customHeight="1" x14ac:dyDescent="0.35">
      <c r="A1443" s="241"/>
      <c r="B1443" s="242"/>
      <c r="C1443" s="242"/>
      <c r="D1443" s="242"/>
      <c r="E1443" s="243"/>
      <c r="F1443" s="244"/>
      <c r="G1443" s="245"/>
      <c r="H1443" s="245"/>
      <c r="I1443" s="245"/>
      <c r="J1443" s="242"/>
      <c r="K1443" s="242"/>
      <c r="L1443" s="246"/>
      <c r="M1443" s="246"/>
      <c r="N1443" s="247"/>
      <c r="O1443" s="247"/>
      <c r="P1443" s="248"/>
      <c r="Q1443" s="248"/>
      <c r="R1443" s="295"/>
      <c r="S1443" s="295"/>
      <c r="T1443" s="295"/>
      <c r="V1443" s="251"/>
      <c r="W1443" s="251"/>
      <c r="X1443" s="252"/>
      <c r="Y1443" s="253"/>
      <c r="Z1443" s="254"/>
      <c r="AA1443" s="254"/>
      <c r="AB1443" s="255"/>
      <c r="AC1443" s="255"/>
      <c r="AD1443" s="241"/>
      <c r="AE1443" s="241"/>
      <c r="AF1443" s="241"/>
      <c r="AG1443" s="241"/>
      <c r="AH1443" s="241"/>
      <c r="AI1443" s="241"/>
      <c r="AJ1443" s="241"/>
      <c r="AK1443" s="241"/>
      <c r="AL1443" s="241"/>
      <c r="AM1443" s="241"/>
      <c r="AN1443" s="241"/>
      <c r="AO1443" s="241"/>
      <c r="AP1443" s="241"/>
      <c r="AQ1443" s="241"/>
      <c r="AR1443" s="241"/>
      <c r="AS1443" s="241"/>
      <c r="AT1443" s="241"/>
      <c r="AU1443" s="241"/>
      <c r="AV1443" s="241"/>
      <c r="AW1443" s="241"/>
      <c r="AX1443" s="241"/>
      <c r="AY1443" s="241"/>
      <c r="AZ1443" s="241"/>
      <c r="BA1443" s="241"/>
      <c r="BB1443" s="241"/>
      <c r="BC1443" s="241"/>
      <c r="BD1443" s="241"/>
      <c r="BE1443" s="241"/>
      <c r="BF1443" s="241"/>
      <c r="BG1443" s="241"/>
      <c r="BH1443" s="241"/>
      <c r="BI1443" s="241"/>
      <c r="BJ1443" s="241"/>
      <c r="BK1443" s="241"/>
      <c r="BL1443" s="241"/>
      <c r="BM1443" s="241"/>
      <c r="BN1443" s="241"/>
      <c r="BO1443" s="241"/>
      <c r="BP1443" s="241"/>
      <c r="BQ1443" s="241"/>
      <c r="BR1443" s="241"/>
      <c r="BS1443" s="241"/>
      <c r="BT1443" s="241"/>
      <c r="BU1443" s="241"/>
      <c r="BV1443" s="241"/>
      <c r="BW1443" s="241"/>
      <c r="BX1443" s="241"/>
      <c r="BY1443" s="241"/>
      <c r="BZ1443" s="241"/>
      <c r="CA1443" s="241"/>
      <c r="CB1443" s="241"/>
      <c r="CC1443" s="241"/>
      <c r="CD1443" s="241"/>
      <c r="CE1443" s="241"/>
      <c r="CF1443" s="241"/>
      <c r="CG1443" s="241"/>
      <c r="CH1443" s="241"/>
      <c r="CI1443" s="241"/>
      <c r="CJ1443" s="241"/>
      <c r="CK1443" s="241"/>
      <c r="CL1443" s="241"/>
      <c r="CM1443" s="241"/>
      <c r="CN1443" s="241"/>
      <c r="CO1443" s="241"/>
      <c r="CP1443" s="241"/>
      <c r="CQ1443" s="241"/>
      <c r="CR1443" s="241"/>
      <c r="CS1443" s="241"/>
      <c r="CT1443" s="241"/>
      <c r="CU1443" s="241"/>
      <c r="CV1443" s="241"/>
      <c r="CW1443" s="241"/>
      <c r="CX1443" s="241"/>
      <c r="CY1443" s="241"/>
      <c r="CZ1443" s="241"/>
      <c r="DA1443" s="241"/>
      <c r="DB1443" s="241"/>
      <c r="DC1443" s="241"/>
      <c r="DD1443" s="241"/>
      <c r="DE1443" s="241"/>
      <c r="DF1443" s="241"/>
      <c r="DG1443" s="241"/>
      <c r="DH1443" s="241"/>
      <c r="DI1443" s="241"/>
      <c r="DJ1443" s="241"/>
      <c r="DK1443" s="241"/>
      <c r="DL1443" s="241"/>
      <c r="DM1443" s="241"/>
      <c r="DN1443" s="241"/>
      <c r="DO1443" s="241"/>
      <c r="DP1443" s="241"/>
      <c r="DQ1443" s="241"/>
      <c r="DR1443" s="241"/>
      <c r="DS1443" s="241"/>
      <c r="DT1443" s="241"/>
      <c r="DU1443" s="241"/>
      <c r="DV1443" s="241"/>
      <c r="DW1443" s="241"/>
      <c r="DX1443" s="241"/>
      <c r="DY1443" s="241"/>
      <c r="DZ1443" s="241"/>
      <c r="EA1443" s="241"/>
      <c r="EB1443" s="241"/>
      <c r="EC1443" s="241"/>
      <c r="ED1443" s="241"/>
      <c r="EE1443" s="241"/>
      <c r="EF1443" s="241"/>
      <c r="EG1443" s="241"/>
      <c r="EH1443" s="241"/>
      <c r="EI1443" s="241"/>
      <c r="EJ1443" s="241"/>
      <c r="EK1443" s="241"/>
      <c r="EL1443" s="241"/>
      <c r="EM1443" s="241"/>
      <c r="EN1443" s="241"/>
      <c r="EO1443" s="241"/>
      <c r="EP1443" s="241"/>
      <c r="EQ1443" s="241"/>
      <c r="ER1443" s="241"/>
      <c r="ES1443" s="241"/>
      <c r="ET1443" s="241"/>
      <c r="EU1443" s="241"/>
      <c r="EV1443" s="241"/>
      <c r="EW1443" s="241"/>
      <c r="EX1443" s="241"/>
      <c r="EY1443" s="241"/>
      <c r="EZ1443" s="241"/>
      <c r="FA1443" s="241"/>
      <c r="FB1443" s="241"/>
      <c r="FC1443" s="241"/>
      <c r="FD1443" s="241"/>
      <c r="FE1443" s="241"/>
      <c r="FF1443" s="241"/>
      <c r="FG1443" s="241"/>
      <c r="FH1443" s="241"/>
      <c r="FI1443" s="241"/>
      <c r="FJ1443" s="241"/>
      <c r="FK1443" s="241"/>
      <c r="FL1443" s="241"/>
      <c r="FM1443" s="241"/>
      <c r="FN1443" s="241"/>
      <c r="FO1443" s="241"/>
      <c r="FP1443" s="241"/>
      <c r="FQ1443" s="241"/>
      <c r="FR1443" s="241"/>
      <c r="FS1443" s="241"/>
      <c r="FT1443" s="241"/>
      <c r="FU1443" s="241"/>
      <c r="FV1443" s="241"/>
      <c r="FW1443" s="241"/>
      <c r="FX1443" s="241"/>
      <c r="FY1443" s="241"/>
      <c r="FZ1443" s="241"/>
      <c r="GA1443" s="241"/>
      <c r="GB1443" s="241"/>
      <c r="GC1443" s="241"/>
      <c r="GD1443" s="241"/>
      <c r="GE1443" s="241"/>
      <c r="GF1443" s="241"/>
      <c r="GG1443" s="241"/>
      <c r="GH1443" s="241"/>
      <c r="GI1443" s="241"/>
      <c r="GJ1443" s="241"/>
      <c r="GK1443" s="241"/>
      <c r="GL1443" s="241"/>
      <c r="GM1443" s="241"/>
      <c r="GN1443" s="241"/>
      <c r="GO1443" s="241"/>
      <c r="GP1443" s="241"/>
      <c r="GQ1443" s="241"/>
      <c r="GR1443" s="241"/>
      <c r="GS1443" s="241"/>
      <c r="GT1443" s="241"/>
      <c r="GU1443" s="241"/>
      <c r="GV1443" s="241"/>
      <c r="GW1443" s="241"/>
      <c r="GX1443" s="241"/>
      <c r="GY1443" s="241"/>
      <c r="GZ1443" s="241"/>
      <c r="HA1443" s="241"/>
      <c r="HB1443" s="241"/>
      <c r="HC1443" s="241"/>
      <c r="HD1443" s="241"/>
      <c r="HE1443" s="241"/>
      <c r="HF1443" s="241"/>
      <c r="HG1443" s="241"/>
      <c r="HH1443" s="241"/>
      <c r="HI1443" s="241"/>
      <c r="HJ1443" s="241"/>
      <c r="HK1443" s="241"/>
      <c r="HL1443" s="241"/>
      <c r="HM1443" s="241"/>
      <c r="HN1443" s="241"/>
      <c r="HO1443" s="241"/>
    </row>
    <row r="1444" spans="1:223" s="250" customFormat="1" ht="27.6" customHeight="1" x14ac:dyDescent="0.35">
      <c r="A1444" s="241"/>
      <c r="B1444" s="242"/>
      <c r="C1444" s="242"/>
      <c r="D1444" s="242"/>
      <c r="E1444" s="243"/>
      <c r="F1444" s="244"/>
      <c r="G1444" s="245"/>
      <c r="H1444" s="245"/>
      <c r="I1444" s="245"/>
      <c r="J1444" s="242"/>
      <c r="K1444" s="242"/>
      <c r="L1444" s="246"/>
      <c r="M1444" s="246"/>
      <c r="N1444" s="247"/>
      <c r="O1444" s="247"/>
      <c r="P1444" s="248"/>
      <c r="Q1444" s="248"/>
      <c r="R1444" s="295"/>
      <c r="S1444" s="295"/>
      <c r="T1444" s="295"/>
      <c r="V1444" s="251"/>
      <c r="W1444" s="251"/>
      <c r="X1444" s="252"/>
      <c r="Y1444" s="253"/>
      <c r="Z1444" s="254"/>
      <c r="AA1444" s="254"/>
      <c r="AB1444" s="255"/>
      <c r="AC1444" s="255"/>
      <c r="AD1444" s="241"/>
      <c r="AE1444" s="241"/>
      <c r="AF1444" s="241"/>
      <c r="AG1444" s="241"/>
      <c r="AH1444" s="241"/>
      <c r="AI1444" s="241"/>
      <c r="AJ1444" s="241"/>
      <c r="AK1444" s="241"/>
      <c r="AL1444" s="241"/>
      <c r="AM1444" s="241"/>
      <c r="AN1444" s="241"/>
      <c r="AO1444" s="241"/>
      <c r="AP1444" s="241"/>
      <c r="AQ1444" s="241"/>
      <c r="AR1444" s="241"/>
      <c r="AS1444" s="241"/>
      <c r="AT1444" s="241"/>
      <c r="AU1444" s="241"/>
      <c r="AV1444" s="241"/>
      <c r="AW1444" s="241"/>
      <c r="AX1444" s="241"/>
      <c r="AY1444" s="241"/>
      <c r="AZ1444" s="241"/>
      <c r="BA1444" s="241"/>
      <c r="BB1444" s="241"/>
      <c r="BC1444" s="241"/>
      <c r="BD1444" s="241"/>
      <c r="BE1444" s="241"/>
      <c r="BF1444" s="241"/>
      <c r="BG1444" s="241"/>
      <c r="BH1444" s="241"/>
      <c r="BI1444" s="241"/>
      <c r="BJ1444" s="241"/>
      <c r="BK1444" s="241"/>
      <c r="BL1444" s="241"/>
      <c r="BM1444" s="241"/>
      <c r="BN1444" s="241"/>
      <c r="BO1444" s="241"/>
      <c r="BP1444" s="241"/>
      <c r="BQ1444" s="241"/>
      <c r="BR1444" s="241"/>
      <c r="BS1444" s="241"/>
      <c r="BT1444" s="241"/>
      <c r="BU1444" s="241"/>
      <c r="BV1444" s="241"/>
      <c r="BW1444" s="241"/>
      <c r="BX1444" s="241"/>
      <c r="BY1444" s="241"/>
      <c r="BZ1444" s="241"/>
      <c r="CA1444" s="241"/>
      <c r="CB1444" s="241"/>
      <c r="CC1444" s="241"/>
      <c r="CD1444" s="241"/>
      <c r="CE1444" s="241"/>
      <c r="CF1444" s="241"/>
      <c r="CG1444" s="241"/>
      <c r="CH1444" s="241"/>
      <c r="CI1444" s="241"/>
      <c r="CJ1444" s="241"/>
      <c r="CK1444" s="241"/>
      <c r="CL1444" s="241"/>
      <c r="CM1444" s="241"/>
      <c r="CN1444" s="241"/>
      <c r="CO1444" s="241"/>
      <c r="CP1444" s="241"/>
      <c r="CQ1444" s="241"/>
      <c r="CR1444" s="241"/>
      <c r="CS1444" s="241"/>
      <c r="CT1444" s="241"/>
      <c r="CU1444" s="241"/>
      <c r="CV1444" s="241"/>
      <c r="CW1444" s="241"/>
      <c r="CX1444" s="241"/>
      <c r="CY1444" s="241"/>
      <c r="CZ1444" s="241"/>
      <c r="DA1444" s="241"/>
      <c r="DB1444" s="241"/>
      <c r="DC1444" s="241"/>
      <c r="DD1444" s="241"/>
      <c r="DE1444" s="241"/>
      <c r="DF1444" s="241"/>
      <c r="DG1444" s="241"/>
      <c r="DH1444" s="241"/>
      <c r="DI1444" s="241"/>
      <c r="DJ1444" s="241"/>
      <c r="DK1444" s="241"/>
      <c r="DL1444" s="241"/>
      <c r="DM1444" s="241"/>
      <c r="DN1444" s="241"/>
      <c r="DO1444" s="241"/>
      <c r="DP1444" s="241"/>
      <c r="DQ1444" s="241"/>
      <c r="DR1444" s="241"/>
      <c r="DS1444" s="241"/>
      <c r="DT1444" s="241"/>
      <c r="DU1444" s="241"/>
      <c r="DV1444" s="241"/>
      <c r="DW1444" s="241"/>
      <c r="DX1444" s="241"/>
      <c r="DY1444" s="241"/>
      <c r="DZ1444" s="241"/>
      <c r="EA1444" s="241"/>
      <c r="EB1444" s="241"/>
      <c r="EC1444" s="241"/>
      <c r="ED1444" s="241"/>
      <c r="EE1444" s="241"/>
      <c r="EF1444" s="241"/>
      <c r="EG1444" s="241"/>
      <c r="EH1444" s="241"/>
      <c r="EI1444" s="241"/>
      <c r="EJ1444" s="241"/>
      <c r="EK1444" s="241"/>
      <c r="EL1444" s="241"/>
      <c r="EM1444" s="241"/>
      <c r="EN1444" s="241"/>
      <c r="EO1444" s="241"/>
      <c r="EP1444" s="241"/>
      <c r="EQ1444" s="241"/>
      <c r="ER1444" s="241"/>
      <c r="ES1444" s="241"/>
      <c r="ET1444" s="241"/>
      <c r="EU1444" s="241"/>
      <c r="EV1444" s="241"/>
      <c r="EW1444" s="241"/>
      <c r="EX1444" s="241"/>
      <c r="EY1444" s="241"/>
      <c r="EZ1444" s="241"/>
      <c r="FA1444" s="241"/>
      <c r="FB1444" s="241"/>
      <c r="FC1444" s="241"/>
      <c r="FD1444" s="241"/>
      <c r="FE1444" s="241"/>
      <c r="FF1444" s="241"/>
      <c r="FG1444" s="241"/>
      <c r="FH1444" s="241"/>
      <c r="FI1444" s="241"/>
      <c r="FJ1444" s="241"/>
      <c r="FK1444" s="241"/>
      <c r="FL1444" s="241"/>
      <c r="FM1444" s="241"/>
      <c r="FN1444" s="241"/>
      <c r="FO1444" s="241"/>
      <c r="FP1444" s="241"/>
      <c r="FQ1444" s="241"/>
      <c r="FR1444" s="241"/>
      <c r="FS1444" s="241"/>
      <c r="FT1444" s="241"/>
      <c r="FU1444" s="241"/>
      <c r="FV1444" s="241"/>
      <c r="FW1444" s="241"/>
      <c r="FX1444" s="241"/>
      <c r="FY1444" s="241"/>
      <c r="FZ1444" s="241"/>
      <c r="GA1444" s="241"/>
      <c r="GB1444" s="241"/>
      <c r="GC1444" s="241"/>
      <c r="GD1444" s="241"/>
      <c r="GE1444" s="241"/>
      <c r="GF1444" s="241"/>
      <c r="GG1444" s="241"/>
      <c r="GH1444" s="241"/>
      <c r="GI1444" s="241"/>
      <c r="GJ1444" s="241"/>
      <c r="GK1444" s="241"/>
      <c r="GL1444" s="241"/>
      <c r="GM1444" s="241"/>
      <c r="GN1444" s="241"/>
      <c r="GO1444" s="241"/>
      <c r="GP1444" s="241"/>
      <c r="GQ1444" s="241"/>
      <c r="GR1444" s="241"/>
      <c r="GS1444" s="241"/>
      <c r="GT1444" s="241"/>
      <c r="GU1444" s="241"/>
      <c r="GV1444" s="241"/>
      <c r="GW1444" s="241"/>
      <c r="GX1444" s="241"/>
      <c r="GY1444" s="241"/>
      <c r="GZ1444" s="241"/>
      <c r="HA1444" s="241"/>
      <c r="HB1444" s="241"/>
      <c r="HC1444" s="241"/>
      <c r="HD1444" s="241"/>
      <c r="HE1444" s="241"/>
      <c r="HF1444" s="241"/>
      <c r="HG1444" s="241"/>
      <c r="HH1444" s="241"/>
      <c r="HI1444" s="241"/>
      <c r="HJ1444" s="241"/>
      <c r="HK1444" s="241"/>
      <c r="HL1444" s="241"/>
      <c r="HM1444" s="241"/>
      <c r="HN1444" s="241"/>
      <c r="HO1444" s="241"/>
    </row>
    <row r="1445" spans="1:223" s="250" customFormat="1" ht="27.6" customHeight="1" x14ac:dyDescent="0.35">
      <c r="A1445" s="241"/>
      <c r="B1445" s="242"/>
      <c r="C1445" s="242"/>
      <c r="D1445" s="242"/>
      <c r="E1445" s="243"/>
      <c r="F1445" s="244"/>
      <c r="G1445" s="245"/>
      <c r="H1445" s="245"/>
      <c r="I1445" s="245"/>
      <c r="J1445" s="242"/>
      <c r="K1445" s="242"/>
      <c r="L1445" s="246"/>
      <c r="M1445" s="246"/>
      <c r="N1445" s="247"/>
      <c r="O1445" s="247"/>
      <c r="P1445" s="248"/>
      <c r="Q1445" s="248"/>
      <c r="R1445" s="295"/>
      <c r="S1445" s="295"/>
      <c r="T1445" s="295"/>
      <c r="V1445" s="251"/>
      <c r="W1445" s="251"/>
      <c r="X1445" s="252"/>
      <c r="Y1445" s="253"/>
      <c r="Z1445" s="254"/>
      <c r="AA1445" s="254"/>
      <c r="AB1445" s="255"/>
      <c r="AC1445" s="255"/>
      <c r="AD1445" s="241"/>
      <c r="AE1445" s="241"/>
      <c r="AF1445" s="241"/>
      <c r="AG1445" s="241"/>
      <c r="AH1445" s="241"/>
      <c r="AI1445" s="241"/>
      <c r="AJ1445" s="241"/>
      <c r="AK1445" s="241"/>
      <c r="AL1445" s="241"/>
      <c r="AM1445" s="241"/>
      <c r="AN1445" s="241"/>
      <c r="AO1445" s="241"/>
      <c r="AP1445" s="241"/>
      <c r="AQ1445" s="241"/>
      <c r="AR1445" s="241"/>
      <c r="AS1445" s="241"/>
      <c r="AT1445" s="241"/>
      <c r="AU1445" s="241"/>
      <c r="AV1445" s="241"/>
      <c r="AW1445" s="241"/>
      <c r="AX1445" s="241"/>
      <c r="AY1445" s="241"/>
      <c r="AZ1445" s="241"/>
      <c r="BA1445" s="241"/>
      <c r="BB1445" s="241"/>
      <c r="BC1445" s="241"/>
      <c r="BD1445" s="241"/>
      <c r="BE1445" s="241"/>
      <c r="BF1445" s="241"/>
      <c r="BG1445" s="241"/>
      <c r="BH1445" s="241"/>
      <c r="BI1445" s="241"/>
      <c r="BJ1445" s="241"/>
      <c r="BK1445" s="241"/>
      <c r="BL1445" s="241"/>
      <c r="BM1445" s="241"/>
      <c r="BN1445" s="241"/>
      <c r="BO1445" s="241"/>
      <c r="BP1445" s="241"/>
      <c r="BQ1445" s="241"/>
      <c r="BR1445" s="241"/>
      <c r="BS1445" s="241"/>
      <c r="BT1445" s="241"/>
      <c r="BU1445" s="241"/>
      <c r="BV1445" s="241"/>
      <c r="BW1445" s="241"/>
      <c r="BX1445" s="241"/>
      <c r="BY1445" s="241"/>
      <c r="BZ1445" s="241"/>
      <c r="CA1445" s="241"/>
      <c r="CB1445" s="241"/>
      <c r="CC1445" s="241"/>
      <c r="CD1445" s="241"/>
      <c r="CE1445" s="241"/>
      <c r="CF1445" s="241"/>
      <c r="CG1445" s="241"/>
      <c r="CH1445" s="241"/>
      <c r="CI1445" s="241"/>
      <c r="CJ1445" s="241"/>
      <c r="CK1445" s="241"/>
      <c r="CL1445" s="241"/>
      <c r="CM1445" s="241"/>
      <c r="CN1445" s="241"/>
      <c r="CO1445" s="241"/>
      <c r="CP1445" s="241"/>
      <c r="CQ1445" s="241"/>
      <c r="CR1445" s="241"/>
      <c r="CS1445" s="241"/>
      <c r="CT1445" s="241"/>
      <c r="CU1445" s="241"/>
      <c r="CV1445" s="241"/>
      <c r="CW1445" s="241"/>
      <c r="CX1445" s="241"/>
      <c r="CY1445" s="241"/>
      <c r="CZ1445" s="241"/>
      <c r="DA1445" s="241"/>
      <c r="DB1445" s="241"/>
      <c r="DC1445" s="241"/>
      <c r="DD1445" s="241"/>
      <c r="DE1445" s="241"/>
      <c r="DF1445" s="241"/>
      <c r="DG1445" s="241"/>
      <c r="DH1445" s="241"/>
      <c r="DI1445" s="241"/>
      <c r="DJ1445" s="241"/>
      <c r="DK1445" s="241"/>
      <c r="DL1445" s="241"/>
      <c r="DM1445" s="241"/>
      <c r="DN1445" s="241"/>
      <c r="DO1445" s="241"/>
      <c r="DP1445" s="241"/>
      <c r="DQ1445" s="241"/>
      <c r="DR1445" s="241"/>
      <c r="DS1445" s="241"/>
      <c r="DT1445" s="241"/>
      <c r="DU1445" s="241"/>
      <c r="DV1445" s="241"/>
      <c r="DW1445" s="241"/>
      <c r="DX1445" s="241"/>
      <c r="DY1445" s="241"/>
      <c r="DZ1445" s="241"/>
      <c r="EA1445" s="241"/>
      <c r="EB1445" s="241"/>
      <c r="EC1445" s="241"/>
      <c r="ED1445" s="241"/>
      <c r="EE1445" s="241"/>
      <c r="EF1445" s="241"/>
      <c r="EG1445" s="241"/>
      <c r="EH1445" s="241"/>
      <c r="EI1445" s="241"/>
      <c r="EJ1445" s="241"/>
      <c r="EK1445" s="241"/>
      <c r="EL1445" s="241"/>
      <c r="EM1445" s="241"/>
      <c r="EN1445" s="241"/>
      <c r="EO1445" s="241"/>
      <c r="EP1445" s="241"/>
      <c r="EQ1445" s="241"/>
      <c r="ER1445" s="241"/>
      <c r="ES1445" s="241"/>
      <c r="ET1445" s="241"/>
      <c r="EU1445" s="241"/>
      <c r="EV1445" s="241"/>
      <c r="EW1445" s="241"/>
      <c r="EX1445" s="241"/>
      <c r="EY1445" s="241"/>
      <c r="EZ1445" s="241"/>
      <c r="FA1445" s="241"/>
      <c r="FB1445" s="241"/>
      <c r="FC1445" s="241"/>
      <c r="FD1445" s="241"/>
      <c r="FE1445" s="241"/>
      <c r="FF1445" s="241"/>
      <c r="FG1445" s="241"/>
      <c r="FH1445" s="241"/>
      <c r="FI1445" s="241"/>
      <c r="FJ1445" s="241"/>
      <c r="FK1445" s="241"/>
      <c r="FL1445" s="241"/>
      <c r="FM1445" s="241"/>
      <c r="FN1445" s="241"/>
      <c r="FO1445" s="241"/>
      <c r="FP1445" s="241"/>
      <c r="FQ1445" s="241"/>
      <c r="FR1445" s="241"/>
      <c r="FS1445" s="241"/>
      <c r="FT1445" s="241"/>
      <c r="FU1445" s="241"/>
      <c r="FV1445" s="241"/>
      <c r="FW1445" s="241"/>
      <c r="FX1445" s="241"/>
      <c r="FY1445" s="241"/>
      <c r="FZ1445" s="241"/>
      <c r="GA1445" s="241"/>
      <c r="GB1445" s="241"/>
      <c r="GC1445" s="241"/>
      <c r="GD1445" s="241"/>
      <c r="GE1445" s="241"/>
      <c r="GF1445" s="241"/>
      <c r="GG1445" s="241"/>
      <c r="GH1445" s="241"/>
      <c r="GI1445" s="241"/>
      <c r="GJ1445" s="241"/>
      <c r="GK1445" s="241"/>
      <c r="GL1445" s="241"/>
      <c r="GM1445" s="241"/>
      <c r="GN1445" s="241"/>
      <c r="GO1445" s="241"/>
      <c r="GP1445" s="241"/>
      <c r="GQ1445" s="241"/>
      <c r="GR1445" s="241"/>
      <c r="GS1445" s="241"/>
      <c r="GT1445" s="241"/>
      <c r="GU1445" s="241"/>
      <c r="GV1445" s="241"/>
      <c r="GW1445" s="241"/>
      <c r="GX1445" s="241"/>
      <c r="GY1445" s="241"/>
      <c r="GZ1445" s="241"/>
      <c r="HA1445" s="241"/>
      <c r="HB1445" s="241"/>
      <c r="HC1445" s="241"/>
      <c r="HD1445" s="241"/>
      <c r="HE1445" s="241"/>
      <c r="HF1445" s="241"/>
      <c r="HG1445" s="241"/>
      <c r="HH1445" s="241"/>
      <c r="HI1445" s="241"/>
      <c r="HJ1445" s="241"/>
      <c r="HK1445" s="241"/>
      <c r="HL1445" s="241"/>
      <c r="HM1445" s="241"/>
      <c r="HN1445" s="241"/>
      <c r="HO1445" s="241"/>
    </row>
    <row r="1446" spans="1:223" s="250" customFormat="1" ht="27.6" customHeight="1" x14ac:dyDescent="0.35">
      <c r="A1446" s="241"/>
      <c r="B1446" s="242"/>
      <c r="C1446" s="242"/>
      <c r="D1446" s="242"/>
      <c r="E1446" s="243"/>
      <c r="F1446" s="244"/>
      <c r="G1446" s="245"/>
      <c r="H1446" s="245"/>
      <c r="I1446" s="245"/>
      <c r="J1446" s="242"/>
      <c r="K1446" s="242"/>
      <c r="L1446" s="246"/>
      <c r="M1446" s="246"/>
      <c r="N1446" s="247"/>
      <c r="O1446" s="247"/>
      <c r="P1446" s="248"/>
      <c r="Q1446" s="248"/>
      <c r="R1446" s="295"/>
      <c r="S1446" s="295"/>
      <c r="T1446" s="295"/>
      <c r="V1446" s="251"/>
      <c r="W1446" s="251"/>
      <c r="X1446" s="252"/>
      <c r="Y1446" s="253"/>
      <c r="Z1446" s="254"/>
      <c r="AA1446" s="254"/>
      <c r="AB1446" s="255"/>
      <c r="AC1446" s="255"/>
      <c r="AD1446" s="241"/>
      <c r="AE1446" s="241"/>
      <c r="AF1446" s="241"/>
      <c r="AG1446" s="241"/>
      <c r="AH1446" s="241"/>
      <c r="AI1446" s="241"/>
      <c r="AJ1446" s="241"/>
      <c r="AK1446" s="241"/>
      <c r="AL1446" s="241"/>
      <c r="AM1446" s="241"/>
      <c r="AN1446" s="241"/>
      <c r="AO1446" s="241"/>
      <c r="AP1446" s="241"/>
      <c r="AQ1446" s="241"/>
      <c r="AR1446" s="241"/>
      <c r="AS1446" s="241"/>
      <c r="AT1446" s="241"/>
      <c r="AU1446" s="241"/>
      <c r="AV1446" s="241"/>
      <c r="AW1446" s="241"/>
      <c r="AX1446" s="241"/>
      <c r="AY1446" s="241"/>
      <c r="AZ1446" s="241"/>
      <c r="BA1446" s="241"/>
      <c r="BB1446" s="241"/>
      <c r="BC1446" s="241"/>
      <c r="BD1446" s="241"/>
      <c r="BE1446" s="241"/>
      <c r="BF1446" s="241"/>
      <c r="BG1446" s="241"/>
      <c r="BH1446" s="241"/>
      <c r="BI1446" s="241"/>
      <c r="BJ1446" s="241"/>
      <c r="BK1446" s="241"/>
      <c r="BL1446" s="241"/>
      <c r="BM1446" s="241"/>
      <c r="BN1446" s="241"/>
      <c r="BO1446" s="241"/>
      <c r="BP1446" s="241"/>
      <c r="BQ1446" s="241"/>
      <c r="BR1446" s="241"/>
      <c r="BS1446" s="241"/>
      <c r="BT1446" s="241"/>
      <c r="BU1446" s="241"/>
      <c r="BV1446" s="241"/>
      <c r="BW1446" s="241"/>
      <c r="BX1446" s="241"/>
      <c r="BY1446" s="241"/>
      <c r="BZ1446" s="241"/>
      <c r="CA1446" s="241"/>
      <c r="CB1446" s="241"/>
      <c r="CC1446" s="241"/>
      <c r="CD1446" s="241"/>
      <c r="CE1446" s="241"/>
      <c r="CF1446" s="241"/>
      <c r="CG1446" s="241"/>
      <c r="CH1446" s="241"/>
      <c r="CI1446" s="241"/>
      <c r="CJ1446" s="241"/>
      <c r="CK1446" s="241"/>
      <c r="CL1446" s="241"/>
      <c r="CM1446" s="241"/>
      <c r="CN1446" s="241"/>
      <c r="CO1446" s="241"/>
      <c r="CP1446" s="241"/>
      <c r="CQ1446" s="241"/>
      <c r="CR1446" s="241"/>
      <c r="CS1446" s="241"/>
      <c r="CT1446" s="241"/>
      <c r="CU1446" s="241"/>
      <c r="CV1446" s="241"/>
      <c r="CW1446" s="241"/>
      <c r="CX1446" s="241"/>
      <c r="CY1446" s="241"/>
      <c r="CZ1446" s="241"/>
      <c r="DA1446" s="241"/>
      <c r="DB1446" s="241"/>
      <c r="DC1446" s="241"/>
      <c r="DD1446" s="241"/>
      <c r="DE1446" s="241"/>
      <c r="DF1446" s="241"/>
      <c r="DG1446" s="241"/>
      <c r="DH1446" s="241"/>
      <c r="DI1446" s="241"/>
      <c r="DJ1446" s="241"/>
      <c r="DK1446" s="241"/>
      <c r="DL1446" s="241"/>
      <c r="DM1446" s="241"/>
      <c r="DN1446" s="241"/>
      <c r="DO1446" s="241"/>
      <c r="DP1446" s="241"/>
      <c r="DQ1446" s="241"/>
      <c r="DR1446" s="241"/>
      <c r="DS1446" s="241"/>
      <c r="DT1446" s="241"/>
      <c r="DU1446" s="241"/>
      <c r="DV1446" s="241"/>
      <c r="DW1446" s="241"/>
      <c r="DX1446" s="241"/>
      <c r="DY1446" s="241"/>
      <c r="DZ1446" s="241"/>
      <c r="EA1446" s="241"/>
      <c r="EB1446" s="241"/>
      <c r="EC1446" s="241"/>
      <c r="ED1446" s="241"/>
      <c r="EE1446" s="241"/>
      <c r="EF1446" s="241"/>
      <c r="EG1446" s="241"/>
      <c r="EH1446" s="241"/>
      <c r="EI1446" s="241"/>
      <c r="EJ1446" s="241"/>
      <c r="EK1446" s="241"/>
      <c r="EL1446" s="241"/>
      <c r="EM1446" s="241"/>
      <c r="EN1446" s="241"/>
      <c r="EO1446" s="241"/>
      <c r="EP1446" s="241"/>
      <c r="EQ1446" s="241"/>
      <c r="ER1446" s="241"/>
      <c r="ES1446" s="241"/>
      <c r="ET1446" s="241"/>
      <c r="EU1446" s="241"/>
      <c r="EV1446" s="241"/>
      <c r="EW1446" s="241"/>
      <c r="EX1446" s="241"/>
      <c r="EY1446" s="241"/>
      <c r="EZ1446" s="241"/>
      <c r="FA1446" s="241"/>
      <c r="FB1446" s="241"/>
      <c r="FC1446" s="241"/>
      <c r="FD1446" s="241"/>
      <c r="FE1446" s="241"/>
      <c r="FF1446" s="241"/>
      <c r="FG1446" s="241"/>
      <c r="FH1446" s="241"/>
      <c r="FI1446" s="241"/>
      <c r="FJ1446" s="241"/>
      <c r="FK1446" s="241"/>
      <c r="FL1446" s="241"/>
      <c r="FM1446" s="241"/>
      <c r="FN1446" s="241"/>
      <c r="FO1446" s="241"/>
      <c r="FP1446" s="241"/>
      <c r="FQ1446" s="241"/>
      <c r="FR1446" s="241"/>
      <c r="FS1446" s="241"/>
      <c r="FT1446" s="241"/>
      <c r="FU1446" s="241"/>
      <c r="FV1446" s="241"/>
      <c r="FW1446" s="241"/>
      <c r="FX1446" s="241"/>
      <c r="FY1446" s="241"/>
      <c r="FZ1446" s="241"/>
      <c r="GA1446" s="241"/>
      <c r="GB1446" s="241"/>
      <c r="GC1446" s="241"/>
      <c r="GD1446" s="241"/>
      <c r="GE1446" s="241"/>
      <c r="GF1446" s="241"/>
      <c r="GG1446" s="241"/>
      <c r="GH1446" s="241"/>
      <c r="GI1446" s="241"/>
      <c r="GJ1446" s="241"/>
      <c r="GK1446" s="241"/>
      <c r="GL1446" s="241"/>
      <c r="GM1446" s="241"/>
      <c r="GN1446" s="241"/>
      <c r="GO1446" s="241"/>
      <c r="GP1446" s="241"/>
      <c r="GQ1446" s="241"/>
      <c r="GR1446" s="241"/>
      <c r="GS1446" s="241"/>
      <c r="GT1446" s="241"/>
      <c r="GU1446" s="241"/>
      <c r="GV1446" s="241"/>
      <c r="GW1446" s="241"/>
      <c r="GX1446" s="241"/>
      <c r="GY1446" s="241"/>
      <c r="GZ1446" s="241"/>
      <c r="HA1446" s="241"/>
      <c r="HB1446" s="241"/>
      <c r="HC1446" s="241"/>
      <c r="HD1446" s="241"/>
      <c r="HE1446" s="241"/>
      <c r="HF1446" s="241"/>
      <c r="HG1446" s="241"/>
      <c r="HH1446" s="241"/>
      <c r="HI1446" s="241"/>
      <c r="HJ1446" s="241"/>
      <c r="HK1446" s="241"/>
      <c r="HL1446" s="241"/>
      <c r="HM1446" s="241"/>
      <c r="HN1446" s="241"/>
      <c r="HO1446" s="241"/>
    </row>
    <row r="1447" spans="1:223" s="250" customFormat="1" ht="27.6" customHeight="1" x14ac:dyDescent="0.35">
      <c r="A1447" s="241"/>
      <c r="B1447" s="242"/>
      <c r="C1447" s="242"/>
      <c r="D1447" s="242"/>
      <c r="E1447" s="243"/>
      <c r="F1447" s="244"/>
      <c r="G1447" s="245"/>
      <c r="H1447" s="245"/>
      <c r="I1447" s="245"/>
      <c r="J1447" s="242"/>
      <c r="K1447" s="242"/>
      <c r="L1447" s="246"/>
      <c r="M1447" s="246"/>
      <c r="N1447" s="247"/>
      <c r="O1447" s="247"/>
      <c r="P1447" s="248"/>
      <c r="Q1447" s="248"/>
      <c r="R1447" s="295"/>
      <c r="S1447" s="295"/>
      <c r="T1447" s="295"/>
      <c r="V1447" s="251"/>
      <c r="W1447" s="251"/>
      <c r="X1447" s="252"/>
      <c r="Y1447" s="253"/>
      <c r="Z1447" s="254"/>
      <c r="AA1447" s="254"/>
      <c r="AB1447" s="255"/>
      <c r="AC1447" s="255"/>
      <c r="AD1447" s="241"/>
      <c r="AE1447" s="241"/>
      <c r="AF1447" s="241"/>
      <c r="AG1447" s="241"/>
      <c r="AH1447" s="241"/>
      <c r="AI1447" s="241"/>
      <c r="AJ1447" s="241"/>
      <c r="AK1447" s="241"/>
      <c r="AL1447" s="241"/>
      <c r="AM1447" s="241"/>
      <c r="AN1447" s="241"/>
      <c r="AO1447" s="241"/>
      <c r="AP1447" s="241"/>
      <c r="AQ1447" s="241"/>
      <c r="AR1447" s="241"/>
      <c r="AS1447" s="241"/>
      <c r="AT1447" s="241"/>
      <c r="AU1447" s="241"/>
      <c r="AV1447" s="241"/>
      <c r="AW1447" s="241"/>
      <c r="AX1447" s="241"/>
      <c r="AY1447" s="241"/>
      <c r="AZ1447" s="241"/>
      <c r="BA1447" s="241"/>
      <c r="BB1447" s="241"/>
      <c r="BC1447" s="241"/>
      <c r="BD1447" s="241"/>
      <c r="BE1447" s="241"/>
      <c r="BF1447" s="241"/>
      <c r="BG1447" s="241"/>
      <c r="BH1447" s="241"/>
      <c r="BI1447" s="241"/>
      <c r="BJ1447" s="241"/>
      <c r="BK1447" s="241"/>
      <c r="BL1447" s="241"/>
      <c r="BM1447" s="241"/>
      <c r="BN1447" s="241"/>
      <c r="BO1447" s="241"/>
      <c r="BP1447" s="241"/>
      <c r="BQ1447" s="241"/>
      <c r="BR1447" s="241"/>
      <c r="BS1447" s="241"/>
      <c r="BT1447" s="241"/>
      <c r="BU1447" s="241"/>
      <c r="BV1447" s="241"/>
      <c r="BW1447" s="241"/>
      <c r="BX1447" s="241"/>
      <c r="BY1447" s="241"/>
      <c r="BZ1447" s="241"/>
      <c r="CA1447" s="241"/>
      <c r="CB1447" s="241"/>
      <c r="CC1447" s="241"/>
      <c r="CD1447" s="241"/>
      <c r="CE1447" s="241"/>
      <c r="CF1447" s="241"/>
      <c r="CG1447" s="241"/>
      <c r="CH1447" s="241"/>
      <c r="CI1447" s="241"/>
      <c r="CJ1447" s="241"/>
      <c r="CK1447" s="241"/>
      <c r="CL1447" s="241"/>
      <c r="CM1447" s="241"/>
      <c r="CN1447" s="241"/>
      <c r="CO1447" s="241"/>
      <c r="CP1447" s="241"/>
      <c r="CQ1447" s="241"/>
      <c r="CR1447" s="241"/>
      <c r="CS1447" s="241"/>
      <c r="CT1447" s="241"/>
      <c r="CU1447" s="241"/>
      <c r="CV1447" s="241"/>
      <c r="CW1447" s="241"/>
      <c r="CX1447" s="241"/>
      <c r="CY1447" s="241"/>
      <c r="CZ1447" s="241"/>
      <c r="DA1447" s="241"/>
      <c r="DB1447" s="241"/>
      <c r="DC1447" s="241"/>
      <c r="DD1447" s="241"/>
      <c r="DE1447" s="241"/>
      <c r="DF1447" s="241"/>
      <c r="DG1447" s="241"/>
      <c r="DH1447" s="241"/>
      <c r="DI1447" s="241"/>
      <c r="DJ1447" s="241"/>
      <c r="DK1447" s="241"/>
      <c r="DL1447" s="241"/>
      <c r="DM1447" s="241"/>
      <c r="DN1447" s="241"/>
      <c r="DO1447" s="241"/>
      <c r="DP1447" s="241"/>
      <c r="DQ1447" s="241"/>
      <c r="DR1447" s="241"/>
      <c r="DS1447" s="241"/>
      <c r="DT1447" s="241"/>
      <c r="DU1447" s="241"/>
      <c r="DV1447" s="241"/>
      <c r="DW1447" s="241"/>
      <c r="DX1447" s="241"/>
      <c r="DY1447" s="241"/>
      <c r="DZ1447" s="241"/>
      <c r="EA1447" s="241"/>
      <c r="EB1447" s="241"/>
      <c r="EC1447" s="241"/>
      <c r="ED1447" s="241"/>
      <c r="EE1447" s="241"/>
      <c r="EF1447" s="241"/>
      <c r="EG1447" s="241"/>
      <c r="EH1447" s="241"/>
      <c r="EI1447" s="241"/>
      <c r="EJ1447" s="241"/>
      <c r="EK1447" s="241"/>
      <c r="EL1447" s="241"/>
      <c r="EM1447" s="241"/>
      <c r="EN1447" s="241"/>
      <c r="EO1447" s="241"/>
      <c r="EP1447" s="241"/>
      <c r="EQ1447" s="241"/>
      <c r="ER1447" s="241"/>
      <c r="ES1447" s="241"/>
      <c r="ET1447" s="241"/>
      <c r="EU1447" s="241"/>
      <c r="EV1447" s="241"/>
      <c r="EW1447" s="241"/>
      <c r="EX1447" s="241"/>
      <c r="EY1447" s="241"/>
      <c r="EZ1447" s="241"/>
      <c r="FA1447" s="241"/>
      <c r="FB1447" s="241"/>
      <c r="FC1447" s="241"/>
      <c r="FD1447" s="241"/>
      <c r="FE1447" s="241"/>
      <c r="FF1447" s="241"/>
      <c r="FG1447" s="241"/>
      <c r="FH1447" s="241"/>
      <c r="FI1447" s="241"/>
      <c r="FJ1447" s="241"/>
      <c r="FK1447" s="241"/>
      <c r="FL1447" s="241"/>
      <c r="FM1447" s="241"/>
      <c r="FN1447" s="241"/>
      <c r="FO1447" s="241"/>
      <c r="FP1447" s="241"/>
      <c r="FQ1447" s="241"/>
      <c r="FR1447" s="241"/>
      <c r="FS1447" s="241"/>
      <c r="FT1447" s="241"/>
      <c r="FU1447" s="241"/>
      <c r="FV1447" s="241"/>
      <c r="FW1447" s="241"/>
      <c r="FX1447" s="241"/>
      <c r="FY1447" s="241"/>
      <c r="FZ1447" s="241"/>
      <c r="GA1447" s="241"/>
      <c r="GB1447" s="241"/>
      <c r="GC1447" s="241"/>
      <c r="GD1447" s="241"/>
      <c r="GE1447" s="241"/>
      <c r="GF1447" s="241"/>
      <c r="GG1447" s="241"/>
      <c r="GH1447" s="241"/>
      <c r="GI1447" s="241"/>
      <c r="GJ1447" s="241"/>
      <c r="GK1447" s="241"/>
      <c r="GL1447" s="241"/>
      <c r="GM1447" s="241"/>
      <c r="GN1447" s="241"/>
      <c r="GO1447" s="241"/>
      <c r="GP1447" s="241"/>
      <c r="GQ1447" s="241"/>
      <c r="GR1447" s="241"/>
      <c r="GS1447" s="241"/>
      <c r="GT1447" s="241"/>
      <c r="GU1447" s="241"/>
      <c r="GV1447" s="241"/>
      <c r="GW1447" s="241"/>
      <c r="GX1447" s="241"/>
      <c r="GY1447" s="241"/>
      <c r="GZ1447" s="241"/>
      <c r="HA1447" s="241"/>
      <c r="HB1447" s="241"/>
      <c r="HC1447" s="241"/>
      <c r="HD1447" s="241"/>
      <c r="HE1447" s="241"/>
      <c r="HF1447" s="241"/>
      <c r="HG1447" s="241"/>
      <c r="HH1447" s="241"/>
      <c r="HI1447" s="241"/>
      <c r="HJ1447" s="241"/>
      <c r="HK1447" s="241"/>
      <c r="HL1447" s="241"/>
      <c r="HM1447" s="241"/>
      <c r="HN1447" s="241"/>
      <c r="HO1447" s="241"/>
    </row>
    <row r="1448" spans="1:223" s="250" customFormat="1" ht="27.6" customHeight="1" x14ac:dyDescent="0.35">
      <c r="A1448" s="241"/>
      <c r="B1448" s="242"/>
      <c r="C1448" s="242"/>
      <c r="D1448" s="242"/>
      <c r="E1448" s="243"/>
      <c r="F1448" s="244"/>
      <c r="G1448" s="245"/>
      <c r="H1448" s="245"/>
      <c r="I1448" s="245"/>
      <c r="J1448" s="242"/>
      <c r="K1448" s="242"/>
      <c r="L1448" s="246"/>
      <c r="M1448" s="246"/>
      <c r="N1448" s="247"/>
      <c r="O1448" s="247"/>
      <c r="P1448" s="248"/>
      <c r="Q1448" s="248"/>
      <c r="R1448" s="295"/>
      <c r="S1448" s="295"/>
      <c r="T1448" s="295"/>
      <c r="V1448" s="251"/>
      <c r="W1448" s="251"/>
      <c r="X1448" s="252"/>
      <c r="Y1448" s="253"/>
      <c r="Z1448" s="254"/>
      <c r="AA1448" s="254"/>
      <c r="AB1448" s="255"/>
      <c r="AC1448" s="255"/>
      <c r="AD1448" s="241"/>
      <c r="AE1448" s="241"/>
      <c r="AF1448" s="241"/>
      <c r="AG1448" s="241"/>
      <c r="AH1448" s="241"/>
      <c r="AI1448" s="241"/>
      <c r="AJ1448" s="241"/>
      <c r="AK1448" s="241"/>
      <c r="AL1448" s="241"/>
      <c r="AM1448" s="241"/>
      <c r="AN1448" s="241"/>
      <c r="AO1448" s="241"/>
      <c r="AP1448" s="241"/>
      <c r="AQ1448" s="241"/>
      <c r="AR1448" s="241"/>
      <c r="AS1448" s="241"/>
      <c r="AT1448" s="241"/>
      <c r="AU1448" s="241"/>
      <c r="AV1448" s="241"/>
      <c r="AW1448" s="241"/>
      <c r="AX1448" s="241"/>
      <c r="AY1448" s="241"/>
      <c r="AZ1448" s="241"/>
      <c r="BA1448" s="241"/>
      <c r="BB1448" s="241"/>
      <c r="BC1448" s="241"/>
      <c r="BD1448" s="241"/>
      <c r="BE1448" s="241"/>
      <c r="BF1448" s="241"/>
      <c r="BG1448" s="241"/>
      <c r="BH1448" s="241"/>
      <c r="BI1448" s="241"/>
      <c r="BJ1448" s="241"/>
      <c r="BK1448" s="241"/>
      <c r="BL1448" s="241"/>
      <c r="BM1448" s="241"/>
      <c r="BN1448" s="241"/>
      <c r="BO1448" s="241"/>
      <c r="BP1448" s="241"/>
      <c r="BQ1448" s="241"/>
      <c r="BR1448" s="241"/>
      <c r="BS1448" s="241"/>
      <c r="BT1448" s="241"/>
      <c r="BU1448" s="241"/>
      <c r="BV1448" s="241"/>
      <c r="BW1448" s="241"/>
      <c r="BX1448" s="241"/>
      <c r="BY1448" s="241"/>
      <c r="BZ1448" s="241"/>
      <c r="CA1448" s="241"/>
      <c r="CB1448" s="241"/>
      <c r="CC1448" s="241"/>
      <c r="CD1448" s="241"/>
      <c r="CE1448" s="241"/>
      <c r="CF1448" s="241"/>
      <c r="CG1448" s="241"/>
      <c r="CH1448" s="241"/>
      <c r="CI1448" s="241"/>
      <c r="CJ1448" s="241"/>
      <c r="CK1448" s="241"/>
      <c r="CL1448" s="241"/>
      <c r="CM1448" s="241"/>
      <c r="CN1448" s="241"/>
      <c r="CO1448" s="241"/>
      <c r="CP1448" s="241"/>
      <c r="CQ1448" s="241"/>
      <c r="CR1448" s="241"/>
      <c r="CS1448" s="241"/>
      <c r="CT1448" s="241"/>
      <c r="CU1448" s="241"/>
      <c r="CV1448" s="241"/>
      <c r="CW1448" s="241"/>
      <c r="CX1448" s="241"/>
      <c r="CY1448" s="241"/>
      <c r="CZ1448" s="241"/>
      <c r="DA1448" s="241"/>
      <c r="DB1448" s="241"/>
      <c r="DC1448" s="241"/>
      <c r="DD1448" s="241"/>
      <c r="DE1448" s="241"/>
      <c r="DF1448" s="241"/>
      <c r="DG1448" s="241"/>
      <c r="DH1448" s="241"/>
      <c r="DI1448" s="241"/>
      <c r="DJ1448" s="241"/>
      <c r="DK1448" s="241"/>
      <c r="DL1448" s="241"/>
      <c r="DM1448" s="241"/>
      <c r="DN1448" s="241"/>
      <c r="DO1448" s="241"/>
      <c r="DP1448" s="241"/>
      <c r="DQ1448" s="241"/>
      <c r="DR1448" s="241"/>
      <c r="DS1448" s="241"/>
      <c r="DT1448" s="241"/>
      <c r="DU1448" s="241"/>
      <c r="DV1448" s="241"/>
      <c r="DW1448" s="241"/>
      <c r="DX1448" s="241"/>
      <c r="DY1448" s="241"/>
      <c r="DZ1448" s="241"/>
      <c r="EA1448" s="241"/>
      <c r="EB1448" s="241"/>
      <c r="EC1448" s="241"/>
      <c r="ED1448" s="241"/>
      <c r="EE1448" s="241"/>
      <c r="EF1448" s="241"/>
      <c r="EG1448" s="241"/>
      <c r="EH1448" s="241"/>
      <c r="EI1448" s="241"/>
      <c r="EJ1448" s="241"/>
      <c r="EK1448" s="241"/>
      <c r="EL1448" s="241"/>
      <c r="EM1448" s="241"/>
      <c r="EN1448" s="241"/>
      <c r="EO1448" s="241"/>
      <c r="EP1448" s="241"/>
      <c r="EQ1448" s="241"/>
      <c r="ER1448" s="241"/>
      <c r="ES1448" s="241"/>
      <c r="ET1448" s="241"/>
      <c r="EU1448" s="241"/>
      <c r="EV1448" s="241"/>
      <c r="EW1448" s="241"/>
      <c r="EX1448" s="241"/>
      <c r="EY1448" s="241"/>
      <c r="EZ1448" s="241"/>
      <c r="FA1448" s="241"/>
      <c r="FB1448" s="241"/>
      <c r="FC1448" s="241"/>
      <c r="FD1448" s="241"/>
      <c r="FE1448" s="241"/>
      <c r="FF1448" s="241"/>
      <c r="FG1448" s="241"/>
      <c r="FH1448" s="241"/>
      <c r="FI1448" s="241"/>
      <c r="FJ1448" s="241"/>
      <c r="FK1448" s="241"/>
      <c r="FL1448" s="241"/>
      <c r="FM1448" s="241"/>
      <c r="FN1448" s="241"/>
      <c r="FO1448" s="241"/>
      <c r="FP1448" s="241"/>
      <c r="FQ1448" s="241"/>
      <c r="FR1448" s="241"/>
      <c r="FS1448" s="241"/>
      <c r="FT1448" s="241"/>
      <c r="FU1448" s="241"/>
      <c r="FV1448" s="241"/>
      <c r="FW1448" s="241"/>
      <c r="FX1448" s="241"/>
      <c r="FY1448" s="241"/>
      <c r="FZ1448" s="241"/>
      <c r="GA1448" s="241"/>
      <c r="GB1448" s="241"/>
      <c r="GC1448" s="241"/>
      <c r="GD1448" s="241"/>
      <c r="GE1448" s="241"/>
      <c r="GF1448" s="241"/>
      <c r="GG1448" s="241"/>
      <c r="GH1448" s="241"/>
      <c r="GI1448" s="241"/>
      <c r="GJ1448" s="241"/>
      <c r="GK1448" s="241"/>
      <c r="GL1448" s="241"/>
      <c r="GM1448" s="241"/>
      <c r="GN1448" s="241"/>
      <c r="GO1448" s="241"/>
      <c r="GP1448" s="241"/>
      <c r="GQ1448" s="241"/>
      <c r="GR1448" s="241"/>
      <c r="GS1448" s="241"/>
      <c r="GT1448" s="241"/>
      <c r="GU1448" s="241"/>
      <c r="GV1448" s="241"/>
      <c r="GW1448" s="241"/>
      <c r="GX1448" s="241"/>
      <c r="GY1448" s="241"/>
      <c r="GZ1448" s="241"/>
      <c r="HA1448" s="241"/>
      <c r="HB1448" s="241"/>
      <c r="HC1448" s="241"/>
      <c r="HD1448" s="241"/>
      <c r="HE1448" s="241"/>
      <c r="HF1448" s="241"/>
      <c r="HG1448" s="241"/>
      <c r="HH1448" s="241"/>
      <c r="HI1448" s="241"/>
      <c r="HJ1448" s="241"/>
      <c r="HK1448" s="241"/>
      <c r="HL1448" s="241"/>
      <c r="HM1448" s="241"/>
      <c r="HN1448" s="241"/>
      <c r="HO1448" s="241"/>
    </row>
    <row r="1449" spans="1:223" s="250" customFormat="1" ht="27.6" customHeight="1" x14ac:dyDescent="0.35">
      <c r="A1449" s="241"/>
      <c r="B1449" s="242"/>
      <c r="C1449" s="242"/>
      <c r="D1449" s="242"/>
      <c r="E1449" s="243"/>
      <c r="F1449" s="244"/>
      <c r="G1449" s="245"/>
      <c r="H1449" s="245"/>
      <c r="I1449" s="245"/>
      <c r="J1449" s="242"/>
      <c r="K1449" s="242"/>
      <c r="L1449" s="246"/>
      <c r="M1449" s="246"/>
      <c r="N1449" s="247"/>
      <c r="O1449" s="247"/>
      <c r="P1449" s="248"/>
      <c r="Q1449" s="248"/>
      <c r="R1449" s="295"/>
      <c r="S1449" s="295"/>
      <c r="T1449" s="295"/>
      <c r="V1449" s="251"/>
      <c r="W1449" s="251"/>
      <c r="X1449" s="252"/>
      <c r="Y1449" s="253"/>
      <c r="Z1449" s="254"/>
      <c r="AA1449" s="254"/>
      <c r="AB1449" s="255"/>
      <c r="AC1449" s="255"/>
      <c r="AD1449" s="241"/>
      <c r="AE1449" s="241"/>
      <c r="AF1449" s="241"/>
      <c r="AG1449" s="241"/>
      <c r="AH1449" s="241"/>
      <c r="AI1449" s="241"/>
      <c r="AJ1449" s="241"/>
      <c r="AK1449" s="241"/>
      <c r="AL1449" s="241"/>
      <c r="AM1449" s="241"/>
      <c r="AN1449" s="241"/>
      <c r="AO1449" s="241"/>
      <c r="AP1449" s="241"/>
      <c r="AQ1449" s="241"/>
      <c r="AR1449" s="241"/>
      <c r="AS1449" s="241"/>
      <c r="AT1449" s="241"/>
      <c r="AU1449" s="241"/>
      <c r="AV1449" s="241"/>
      <c r="AW1449" s="241"/>
      <c r="AX1449" s="241"/>
      <c r="AY1449" s="241"/>
      <c r="AZ1449" s="241"/>
      <c r="BA1449" s="241"/>
      <c r="BB1449" s="241"/>
      <c r="BC1449" s="241"/>
      <c r="BD1449" s="241"/>
      <c r="BE1449" s="241"/>
      <c r="BF1449" s="241"/>
      <c r="BG1449" s="241"/>
      <c r="BH1449" s="241"/>
      <c r="BI1449" s="241"/>
      <c r="BJ1449" s="241"/>
      <c r="BK1449" s="241"/>
      <c r="BL1449" s="241"/>
      <c r="BM1449" s="241"/>
      <c r="BN1449" s="241"/>
      <c r="BO1449" s="241"/>
      <c r="BP1449" s="241"/>
      <c r="BQ1449" s="241"/>
      <c r="BR1449" s="241"/>
      <c r="BS1449" s="241"/>
      <c r="BT1449" s="241"/>
      <c r="BU1449" s="241"/>
      <c r="BV1449" s="241"/>
      <c r="BW1449" s="241"/>
      <c r="BX1449" s="241"/>
      <c r="BY1449" s="241"/>
      <c r="BZ1449" s="241"/>
      <c r="CA1449" s="241"/>
      <c r="CB1449" s="241"/>
      <c r="CC1449" s="241"/>
      <c r="CD1449" s="241"/>
      <c r="CE1449" s="241"/>
      <c r="CF1449" s="241"/>
      <c r="CG1449" s="241"/>
      <c r="CH1449" s="241"/>
      <c r="CI1449" s="241"/>
      <c r="CJ1449" s="241"/>
      <c r="CK1449" s="241"/>
      <c r="CL1449" s="241"/>
      <c r="CM1449" s="241"/>
      <c r="CN1449" s="241"/>
      <c r="CO1449" s="241"/>
      <c r="CP1449" s="241"/>
      <c r="CQ1449" s="241"/>
      <c r="CR1449" s="241"/>
      <c r="CS1449" s="241"/>
      <c r="CT1449" s="241"/>
      <c r="CU1449" s="241"/>
      <c r="CV1449" s="241"/>
      <c r="CW1449" s="241"/>
      <c r="CX1449" s="241"/>
      <c r="CY1449" s="241"/>
      <c r="CZ1449" s="241"/>
      <c r="DA1449" s="241"/>
      <c r="DB1449" s="241"/>
      <c r="DC1449" s="241"/>
      <c r="DD1449" s="241"/>
      <c r="DE1449" s="241"/>
      <c r="DF1449" s="241"/>
      <c r="DG1449" s="241"/>
      <c r="DH1449" s="241"/>
      <c r="DI1449" s="241"/>
      <c r="DJ1449" s="241"/>
      <c r="DK1449" s="241"/>
      <c r="DL1449" s="241"/>
      <c r="DM1449" s="241"/>
      <c r="DN1449" s="241"/>
      <c r="DO1449" s="241"/>
      <c r="DP1449" s="241"/>
      <c r="DQ1449" s="241"/>
      <c r="DR1449" s="241"/>
      <c r="DS1449" s="241"/>
      <c r="DT1449" s="241"/>
      <c r="DU1449" s="241"/>
      <c r="DV1449" s="241"/>
      <c r="DW1449" s="241"/>
      <c r="DX1449" s="241"/>
      <c r="DY1449" s="241"/>
      <c r="DZ1449" s="241"/>
      <c r="EA1449" s="241"/>
      <c r="EB1449" s="241"/>
      <c r="EC1449" s="241"/>
      <c r="ED1449" s="241"/>
      <c r="EE1449" s="241"/>
      <c r="EF1449" s="241"/>
      <c r="EG1449" s="241"/>
      <c r="EH1449" s="241"/>
      <c r="EI1449" s="241"/>
      <c r="EJ1449" s="241"/>
      <c r="EK1449" s="241"/>
      <c r="EL1449" s="241"/>
      <c r="EM1449" s="241"/>
      <c r="EN1449" s="241"/>
      <c r="EO1449" s="241"/>
      <c r="EP1449" s="241"/>
      <c r="EQ1449" s="241"/>
      <c r="ER1449" s="241"/>
      <c r="ES1449" s="241"/>
      <c r="ET1449" s="241"/>
      <c r="EU1449" s="241"/>
      <c r="EV1449" s="241"/>
      <c r="EW1449" s="241"/>
      <c r="EX1449" s="241"/>
      <c r="EY1449" s="241"/>
      <c r="EZ1449" s="241"/>
      <c r="FA1449" s="241"/>
      <c r="FB1449" s="241"/>
      <c r="FC1449" s="241"/>
      <c r="FD1449" s="241"/>
      <c r="FE1449" s="241"/>
      <c r="FF1449" s="241"/>
      <c r="FG1449" s="241"/>
      <c r="FH1449" s="241"/>
      <c r="FI1449" s="241"/>
      <c r="FJ1449" s="241"/>
      <c r="FK1449" s="241"/>
      <c r="FL1449" s="241"/>
      <c r="FM1449" s="241"/>
      <c r="FN1449" s="241"/>
      <c r="FO1449" s="241"/>
      <c r="FP1449" s="241"/>
      <c r="FQ1449" s="241"/>
      <c r="FR1449" s="241"/>
      <c r="FS1449" s="241"/>
      <c r="FT1449" s="241"/>
      <c r="FU1449" s="241"/>
      <c r="FV1449" s="241"/>
      <c r="FW1449" s="241"/>
      <c r="FX1449" s="241"/>
      <c r="FY1449" s="241"/>
      <c r="FZ1449" s="241"/>
      <c r="GA1449" s="241"/>
      <c r="GB1449" s="241"/>
      <c r="GC1449" s="241"/>
      <c r="GD1449" s="241"/>
      <c r="GE1449" s="241"/>
      <c r="GF1449" s="241"/>
      <c r="GG1449" s="241"/>
      <c r="GH1449" s="241"/>
      <c r="GI1449" s="241"/>
      <c r="GJ1449" s="241"/>
      <c r="GK1449" s="241"/>
      <c r="GL1449" s="241"/>
      <c r="GM1449" s="241"/>
      <c r="GN1449" s="241"/>
      <c r="GO1449" s="241"/>
      <c r="GP1449" s="241"/>
      <c r="GQ1449" s="241"/>
      <c r="GR1449" s="241"/>
      <c r="GS1449" s="241"/>
      <c r="GT1449" s="241"/>
      <c r="GU1449" s="241"/>
      <c r="GV1449" s="241"/>
      <c r="GW1449" s="241"/>
      <c r="GX1449" s="241"/>
      <c r="GY1449" s="241"/>
      <c r="GZ1449" s="241"/>
      <c r="HA1449" s="241"/>
      <c r="HB1449" s="241"/>
      <c r="HC1449" s="241"/>
      <c r="HD1449" s="241"/>
      <c r="HE1449" s="241"/>
      <c r="HF1449" s="241"/>
      <c r="HG1449" s="241"/>
      <c r="HH1449" s="241"/>
      <c r="HI1449" s="241"/>
      <c r="HJ1449" s="241"/>
      <c r="HK1449" s="241"/>
      <c r="HL1449" s="241"/>
      <c r="HM1449" s="241"/>
      <c r="HN1449" s="241"/>
      <c r="HO1449" s="241"/>
    </row>
    <row r="1450" spans="1:223" s="250" customFormat="1" ht="27.6" customHeight="1" x14ac:dyDescent="0.35">
      <c r="A1450" s="241"/>
      <c r="B1450" s="242"/>
      <c r="C1450" s="242"/>
      <c r="D1450" s="242"/>
      <c r="E1450" s="243"/>
      <c r="F1450" s="244"/>
      <c r="G1450" s="245"/>
      <c r="H1450" s="245"/>
      <c r="I1450" s="245"/>
      <c r="J1450" s="242"/>
      <c r="K1450" s="242"/>
      <c r="L1450" s="246"/>
      <c r="M1450" s="246"/>
      <c r="N1450" s="247"/>
      <c r="O1450" s="247"/>
      <c r="P1450" s="248"/>
      <c r="Q1450" s="248"/>
      <c r="R1450" s="295"/>
      <c r="S1450" s="295"/>
      <c r="T1450" s="295"/>
      <c r="V1450" s="251"/>
      <c r="W1450" s="251"/>
      <c r="X1450" s="252"/>
      <c r="Y1450" s="253"/>
      <c r="Z1450" s="254"/>
      <c r="AA1450" s="254"/>
      <c r="AB1450" s="255"/>
      <c r="AC1450" s="255"/>
      <c r="AD1450" s="241"/>
      <c r="AE1450" s="241"/>
      <c r="AF1450" s="241"/>
      <c r="AG1450" s="241"/>
      <c r="AH1450" s="241"/>
      <c r="AI1450" s="241"/>
      <c r="AJ1450" s="241"/>
      <c r="AK1450" s="241"/>
      <c r="AL1450" s="241"/>
      <c r="AM1450" s="241"/>
      <c r="AN1450" s="241"/>
      <c r="AO1450" s="241"/>
      <c r="AP1450" s="241"/>
      <c r="AQ1450" s="241"/>
      <c r="AR1450" s="241"/>
      <c r="AS1450" s="241"/>
      <c r="AT1450" s="241"/>
      <c r="AU1450" s="241"/>
      <c r="AV1450" s="241"/>
      <c r="AW1450" s="241"/>
      <c r="AX1450" s="241"/>
      <c r="AY1450" s="241"/>
      <c r="AZ1450" s="241"/>
      <c r="BA1450" s="241"/>
      <c r="BB1450" s="241"/>
      <c r="BC1450" s="241"/>
      <c r="BD1450" s="241"/>
      <c r="BE1450" s="241"/>
      <c r="BF1450" s="241"/>
      <c r="BG1450" s="241"/>
      <c r="BH1450" s="241"/>
      <c r="BI1450" s="241"/>
      <c r="BJ1450" s="241"/>
      <c r="BK1450" s="241"/>
      <c r="BL1450" s="241"/>
      <c r="BM1450" s="241"/>
      <c r="BN1450" s="241"/>
      <c r="BO1450" s="241"/>
      <c r="BP1450" s="241"/>
      <c r="BQ1450" s="241"/>
      <c r="BR1450" s="241"/>
      <c r="BS1450" s="241"/>
      <c r="BT1450" s="241"/>
      <c r="BU1450" s="241"/>
      <c r="BV1450" s="241"/>
      <c r="BW1450" s="241"/>
      <c r="BX1450" s="241"/>
      <c r="BY1450" s="241"/>
      <c r="BZ1450" s="241"/>
      <c r="CA1450" s="241"/>
      <c r="CB1450" s="241"/>
      <c r="CC1450" s="241"/>
      <c r="CD1450" s="241"/>
      <c r="CE1450" s="241"/>
      <c r="CF1450" s="241"/>
      <c r="CG1450" s="241"/>
      <c r="CH1450" s="241"/>
      <c r="CI1450" s="241"/>
      <c r="CJ1450" s="241"/>
      <c r="CK1450" s="241"/>
      <c r="CL1450" s="241"/>
      <c r="CM1450" s="241"/>
      <c r="CN1450" s="241"/>
      <c r="CO1450" s="241"/>
      <c r="CP1450" s="241"/>
      <c r="CQ1450" s="241"/>
      <c r="CR1450" s="241"/>
      <c r="CS1450" s="241"/>
      <c r="CT1450" s="241"/>
      <c r="CU1450" s="241"/>
      <c r="CV1450" s="241"/>
      <c r="CW1450" s="241"/>
      <c r="CX1450" s="241"/>
      <c r="CY1450" s="241"/>
      <c r="CZ1450" s="241"/>
      <c r="DA1450" s="241"/>
      <c r="DB1450" s="241"/>
      <c r="DC1450" s="241"/>
      <c r="DD1450" s="241"/>
      <c r="DE1450" s="241"/>
      <c r="DF1450" s="241"/>
      <c r="DG1450" s="241"/>
      <c r="DH1450" s="241"/>
      <c r="DI1450" s="241"/>
      <c r="DJ1450" s="241"/>
      <c r="DK1450" s="241"/>
      <c r="DL1450" s="241"/>
      <c r="DM1450" s="241"/>
      <c r="DN1450" s="241"/>
      <c r="DO1450" s="241"/>
      <c r="DP1450" s="241"/>
      <c r="DQ1450" s="241"/>
      <c r="DR1450" s="241"/>
      <c r="DS1450" s="241"/>
      <c r="DT1450" s="241"/>
      <c r="DU1450" s="241"/>
      <c r="DV1450" s="241"/>
      <c r="DW1450" s="241"/>
      <c r="DX1450" s="241"/>
      <c r="DY1450" s="241"/>
      <c r="DZ1450" s="241"/>
      <c r="EA1450" s="241"/>
      <c r="EB1450" s="241"/>
      <c r="EC1450" s="241"/>
      <c r="ED1450" s="241"/>
      <c r="EE1450" s="241"/>
      <c r="EF1450" s="241"/>
      <c r="EG1450" s="241"/>
      <c r="EH1450" s="241"/>
      <c r="EI1450" s="241"/>
      <c r="EJ1450" s="241"/>
      <c r="EK1450" s="241"/>
      <c r="EL1450" s="241"/>
      <c r="EM1450" s="241"/>
      <c r="EN1450" s="241"/>
      <c r="EO1450" s="241"/>
      <c r="EP1450" s="241"/>
      <c r="EQ1450" s="241"/>
      <c r="ER1450" s="241"/>
      <c r="ES1450" s="241"/>
      <c r="ET1450" s="241"/>
      <c r="EU1450" s="241"/>
      <c r="EV1450" s="241"/>
      <c r="EW1450" s="241"/>
      <c r="EX1450" s="241"/>
      <c r="EY1450" s="241"/>
      <c r="EZ1450" s="241"/>
      <c r="FA1450" s="241"/>
      <c r="FB1450" s="241"/>
      <c r="FC1450" s="241"/>
      <c r="FD1450" s="241"/>
      <c r="FE1450" s="241"/>
      <c r="FF1450" s="241"/>
      <c r="FG1450" s="241"/>
      <c r="FH1450" s="241"/>
      <c r="FI1450" s="241"/>
      <c r="FJ1450" s="241"/>
      <c r="FK1450" s="241"/>
      <c r="FL1450" s="241"/>
      <c r="FM1450" s="241"/>
      <c r="FN1450" s="241"/>
      <c r="FO1450" s="241"/>
      <c r="FP1450" s="241"/>
      <c r="FQ1450" s="241"/>
      <c r="FR1450" s="241"/>
      <c r="FS1450" s="241"/>
      <c r="FT1450" s="241"/>
      <c r="FU1450" s="241"/>
      <c r="FV1450" s="241"/>
      <c r="FW1450" s="241"/>
      <c r="FX1450" s="241"/>
      <c r="FY1450" s="241"/>
      <c r="FZ1450" s="241"/>
      <c r="GA1450" s="241"/>
      <c r="GB1450" s="241"/>
      <c r="GC1450" s="241"/>
      <c r="GD1450" s="241"/>
      <c r="GE1450" s="241"/>
      <c r="GF1450" s="241"/>
      <c r="GG1450" s="241"/>
      <c r="GH1450" s="241"/>
      <c r="GI1450" s="241"/>
      <c r="GJ1450" s="241"/>
      <c r="GK1450" s="241"/>
      <c r="GL1450" s="241"/>
      <c r="GM1450" s="241"/>
      <c r="GN1450" s="241"/>
      <c r="GO1450" s="241"/>
      <c r="GP1450" s="241"/>
      <c r="GQ1450" s="241"/>
      <c r="GR1450" s="241"/>
      <c r="GS1450" s="241"/>
      <c r="GT1450" s="241"/>
      <c r="GU1450" s="241"/>
      <c r="GV1450" s="241"/>
      <c r="GW1450" s="241"/>
      <c r="GX1450" s="241"/>
      <c r="GY1450" s="241"/>
      <c r="GZ1450" s="241"/>
      <c r="HA1450" s="241"/>
      <c r="HB1450" s="241"/>
      <c r="HC1450" s="241"/>
      <c r="HD1450" s="241"/>
      <c r="HE1450" s="241"/>
      <c r="HF1450" s="241"/>
      <c r="HG1450" s="241"/>
      <c r="HH1450" s="241"/>
      <c r="HI1450" s="241"/>
      <c r="HJ1450" s="241"/>
      <c r="HK1450" s="241"/>
      <c r="HL1450" s="241"/>
      <c r="HM1450" s="241"/>
      <c r="HN1450" s="241"/>
      <c r="HO1450" s="241"/>
    </row>
    <row r="1451" spans="1:223" s="250" customFormat="1" ht="27.6" customHeight="1" x14ac:dyDescent="0.35">
      <c r="A1451" s="241"/>
      <c r="B1451" s="242"/>
      <c r="C1451" s="242"/>
      <c r="D1451" s="242"/>
      <c r="E1451" s="243"/>
      <c r="F1451" s="244"/>
      <c r="G1451" s="245"/>
      <c r="H1451" s="245"/>
      <c r="I1451" s="245"/>
      <c r="J1451" s="242"/>
      <c r="K1451" s="242"/>
      <c r="L1451" s="246"/>
      <c r="M1451" s="246"/>
      <c r="N1451" s="247"/>
      <c r="O1451" s="247"/>
      <c r="P1451" s="248"/>
      <c r="Q1451" s="248"/>
      <c r="R1451" s="295"/>
      <c r="S1451" s="295"/>
      <c r="T1451" s="295"/>
      <c r="V1451" s="251"/>
      <c r="W1451" s="251"/>
      <c r="X1451" s="252"/>
      <c r="Y1451" s="253"/>
      <c r="Z1451" s="254"/>
      <c r="AA1451" s="254"/>
      <c r="AB1451" s="255"/>
      <c r="AC1451" s="255"/>
      <c r="AD1451" s="241"/>
      <c r="AE1451" s="241"/>
      <c r="AF1451" s="241"/>
      <c r="AG1451" s="241"/>
      <c r="AH1451" s="241"/>
      <c r="AI1451" s="241"/>
      <c r="AJ1451" s="241"/>
      <c r="AK1451" s="241"/>
      <c r="AL1451" s="241"/>
      <c r="AM1451" s="241"/>
      <c r="AN1451" s="241"/>
      <c r="AO1451" s="241"/>
      <c r="AP1451" s="241"/>
      <c r="AQ1451" s="241"/>
      <c r="AR1451" s="241"/>
      <c r="AS1451" s="241"/>
      <c r="AT1451" s="241"/>
      <c r="AU1451" s="241"/>
      <c r="AV1451" s="241"/>
      <c r="AW1451" s="241"/>
      <c r="AX1451" s="241"/>
      <c r="AY1451" s="241"/>
      <c r="AZ1451" s="241"/>
      <c r="BA1451" s="241"/>
      <c r="BB1451" s="241"/>
      <c r="BC1451" s="241"/>
      <c r="BD1451" s="241"/>
      <c r="BE1451" s="241"/>
      <c r="BF1451" s="241"/>
      <c r="BG1451" s="241"/>
      <c r="BH1451" s="241"/>
      <c r="BI1451" s="241"/>
      <c r="BJ1451" s="241"/>
      <c r="BK1451" s="241"/>
      <c r="BL1451" s="241"/>
      <c r="BM1451" s="241"/>
      <c r="BN1451" s="241"/>
      <c r="BO1451" s="241"/>
      <c r="BP1451" s="241"/>
      <c r="BQ1451" s="241"/>
      <c r="BR1451" s="241"/>
      <c r="BS1451" s="241"/>
      <c r="BT1451" s="241"/>
      <c r="BU1451" s="241"/>
      <c r="BV1451" s="241"/>
      <c r="BW1451" s="241"/>
      <c r="BX1451" s="241"/>
      <c r="BY1451" s="241"/>
      <c r="BZ1451" s="241"/>
      <c r="CA1451" s="241"/>
      <c r="CB1451" s="241"/>
      <c r="CC1451" s="241"/>
      <c r="CD1451" s="241"/>
      <c r="CE1451" s="241"/>
      <c r="CF1451" s="241"/>
      <c r="CG1451" s="241"/>
      <c r="CH1451" s="241"/>
      <c r="CI1451" s="241"/>
      <c r="CJ1451" s="241"/>
      <c r="CK1451" s="241"/>
      <c r="CL1451" s="241"/>
      <c r="CM1451" s="241"/>
      <c r="CN1451" s="241"/>
      <c r="CO1451" s="241"/>
      <c r="CP1451" s="241"/>
      <c r="CQ1451" s="241"/>
      <c r="CR1451" s="241"/>
      <c r="CS1451" s="241"/>
      <c r="CT1451" s="241"/>
      <c r="CU1451" s="241"/>
      <c r="CV1451" s="241"/>
      <c r="CW1451" s="241"/>
      <c r="CX1451" s="241"/>
      <c r="CY1451" s="241"/>
      <c r="CZ1451" s="241"/>
      <c r="DA1451" s="241"/>
      <c r="DB1451" s="241"/>
      <c r="DC1451" s="241"/>
      <c r="DD1451" s="241"/>
      <c r="DE1451" s="241"/>
      <c r="DF1451" s="241"/>
      <c r="DG1451" s="241"/>
      <c r="DH1451" s="241"/>
      <c r="DI1451" s="241"/>
      <c r="DJ1451" s="241"/>
      <c r="DK1451" s="241"/>
      <c r="DL1451" s="241"/>
      <c r="DM1451" s="241"/>
      <c r="DN1451" s="241"/>
      <c r="DO1451" s="241"/>
      <c r="DP1451" s="241"/>
      <c r="DQ1451" s="241"/>
      <c r="DR1451" s="241"/>
      <c r="DS1451" s="241"/>
      <c r="DT1451" s="241"/>
      <c r="DU1451" s="241"/>
      <c r="DV1451" s="241"/>
      <c r="DW1451" s="241"/>
      <c r="DX1451" s="241"/>
      <c r="DY1451" s="241"/>
      <c r="DZ1451" s="241"/>
      <c r="EA1451" s="241"/>
      <c r="EB1451" s="241"/>
      <c r="EC1451" s="241"/>
      <c r="ED1451" s="241"/>
      <c r="EE1451" s="241"/>
      <c r="EF1451" s="241"/>
      <c r="EG1451" s="241"/>
      <c r="EH1451" s="241"/>
      <c r="EI1451" s="241"/>
      <c r="EJ1451" s="241"/>
      <c r="EK1451" s="241"/>
      <c r="EL1451" s="241"/>
      <c r="EM1451" s="241"/>
      <c r="EN1451" s="241"/>
      <c r="EO1451" s="241"/>
      <c r="EP1451" s="241"/>
      <c r="EQ1451" s="241"/>
      <c r="ER1451" s="241"/>
      <c r="ES1451" s="241"/>
      <c r="ET1451" s="241"/>
      <c r="EU1451" s="241"/>
      <c r="EV1451" s="241"/>
      <c r="EW1451" s="241"/>
      <c r="EX1451" s="241"/>
      <c r="EY1451" s="241"/>
      <c r="EZ1451" s="241"/>
      <c r="FA1451" s="241"/>
      <c r="FB1451" s="241"/>
      <c r="FC1451" s="241"/>
      <c r="FD1451" s="241"/>
      <c r="FE1451" s="241"/>
      <c r="FF1451" s="241"/>
      <c r="FG1451" s="241"/>
      <c r="FH1451" s="241"/>
      <c r="FI1451" s="241"/>
      <c r="FJ1451" s="241"/>
      <c r="FK1451" s="241"/>
      <c r="FL1451" s="241"/>
      <c r="FM1451" s="241"/>
      <c r="FN1451" s="241"/>
      <c r="FO1451" s="241"/>
      <c r="FP1451" s="241"/>
      <c r="FQ1451" s="241"/>
      <c r="FR1451" s="241"/>
      <c r="FS1451" s="241"/>
      <c r="FT1451" s="241"/>
      <c r="FU1451" s="241"/>
      <c r="FV1451" s="241"/>
      <c r="FW1451" s="241"/>
      <c r="FX1451" s="241"/>
      <c r="FY1451" s="241"/>
      <c r="FZ1451" s="241"/>
      <c r="GA1451" s="241"/>
      <c r="GB1451" s="241"/>
      <c r="GC1451" s="241"/>
      <c r="GD1451" s="241"/>
      <c r="GE1451" s="241"/>
      <c r="GF1451" s="241"/>
      <c r="GG1451" s="241"/>
      <c r="GH1451" s="241"/>
      <c r="GI1451" s="241"/>
      <c r="GJ1451" s="241"/>
      <c r="GK1451" s="241"/>
      <c r="GL1451" s="241"/>
      <c r="GM1451" s="241"/>
      <c r="GN1451" s="241"/>
      <c r="GO1451" s="241"/>
      <c r="GP1451" s="241"/>
      <c r="GQ1451" s="241"/>
      <c r="GR1451" s="241"/>
      <c r="GS1451" s="241"/>
      <c r="GT1451" s="241"/>
      <c r="GU1451" s="241"/>
      <c r="GV1451" s="241"/>
      <c r="GW1451" s="241"/>
      <c r="GX1451" s="241"/>
      <c r="GY1451" s="241"/>
      <c r="GZ1451" s="241"/>
      <c r="HA1451" s="241"/>
      <c r="HB1451" s="241"/>
      <c r="HC1451" s="241"/>
      <c r="HD1451" s="241"/>
      <c r="HE1451" s="241"/>
      <c r="HF1451" s="241"/>
      <c r="HG1451" s="241"/>
      <c r="HH1451" s="241"/>
      <c r="HI1451" s="241"/>
      <c r="HJ1451" s="241"/>
      <c r="HK1451" s="241"/>
      <c r="HL1451" s="241"/>
      <c r="HM1451" s="241"/>
      <c r="HN1451" s="241"/>
      <c r="HO1451" s="241"/>
    </row>
    <row r="1452" spans="1:223" s="250" customFormat="1" ht="27.6" customHeight="1" x14ac:dyDescent="0.35">
      <c r="A1452" s="241"/>
      <c r="B1452" s="242"/>
      <c r="C1452" s="242"/>
      <c r="D1452" s="242"/>
      <c r="E1452" s="243"/>
      <c r="F1452" s="244"/>
      <c r="G1452" s="245"/>
      <c r="H1452" s="245"/>
      <c r="I1452" s="245"/>
      <c r="J1452" s="242"/>
      <c r="K1452" s="242"/>
      <c r="L1452" s="246"/>
      <c r="M1452" s="246"/>
      <c r="N1452" s="247"/>
      <c r="O1452" s="247"/>
      <c r="P1452" s="248"/>
      <c r="Q1452" s="248"/>
      <c r="R1452" s="295"/>
      <c r="S1452" s="295"/>
      <c r="T1452" s="295"/>
      <c r="V1452" s="251"/>
      <c r="W1452" s="251"/>
      <c r="X1452" s="252"/>
      <c r="Y1452" s="253"/>
      <c r="Z1452" s="254"/>
      <c r="AA1452" s="254"/>
      <c r="AB1452" s="255"/>
      <c r="AC1452" s="255"/>
      <c r="AD1452" s="241"/>
      <c r="AE1452" s="241"/>
      <c r="AF1452" s="241"/>
      <c r="AG1452" s="241"/>
      <c r="AH1452" s="241"/>
      <c r="AI1452" s="241"/>
      <c r="AJ1452" s="241"/>
      <c r="AK1452" s="241"/>
      <c r="AL1452" s="241"/>
      <c r="AM1452" s="241"/>
      <c r="AN1452" s="241"/>
      <c r="AO1452" s="241"/>
      <c r="AP1452" s="241"/>
      <c r="AQ1452" s="241"/>
      <c r="AR1452" s="241"/>
      <c r="AS1452" s="241"/>
      <c r="AT1452" s="241"/>
      <c r="AU1452" s="241"/>
      <c r="AV1452" s="241"/>
      <c r="AW1452" s="241"/>
      <c r="AX1452" s="241"/>
      <c r="AY1452" s="241"/>
      <c r="AZ1452" s="241"/>
      <c r="BA1452" s="241"/>
      <c r="BB1452" s="241"/>
      <c r="BC1452" s="241"/>
      <c r="BD1452" s="241"/>
      <c r="BE1452" s="241"/>
      <c r="BF1452" s="241"/>
      <c r="BG1452" s="241"/>
      <c r="BH1452" s="241"/>
      <c r="BI1452" s="241"/>
      <c r="BJ1452" s="241"/>
      <c r="BK1452" s="241"/>
      <c r="BL1452" s="241"/>
      <c r="BM1452" s="241"/>
      <c r="BN1452" s="241"/>
      <c r="BO1452" s="241"/>
      <c r="BP1452" s="241"/>
      <c r="BQ1452" s="241"/>
      <c r="BR1452" s="241"/>
      <c r="BS1452" s="241"/>
      <c r="BT1452" s="241"/>
      <c r="BU1452" s="241"/>
      <c r="BV1452" s="241"/>
      <c r="BW1452" s="241"/>
      <c r="BX1452" s="241"/>
      <c r="BY1452" s="241"/>
      <c r="BZ1452" s="241"/>
      <c r="CA1452" s="241"/>
      <c r="CB1452" s="241"/>
      <c r="CC1452" s="241"/>
      <c r="CD1452" s="241"/>
      <c r="CE1452" s="241"/>
      <c r="CF1452" s="241"/>
      <c r="CG1452" s="241"/>
      <c r="CH1452" s="241"/>
      <c r="CI1452" s="241"/>
      <c r="CJ1452" s="241"/>
      <c r="CK1452" s="241"/>
      <c r="CL1452" s="241"/>
      <c r="CM1452" s="241"/>
      <c r="CN1452" s="241"/>
      <c r="CO1452" s="241"/>
      <c r="CP1452" s="241"/>
      <c r="CQ1452" s="241"/>
      <c r="CR1452" s="241"/>
      <c r="CS1452" s="241"/>
      <c r="CT1452" s="241"/>
      <c r="CU1452" s="241"/>
      <c r="CV1452" s="241"/>
      <c r="CW1452" s="241"/>
      <c r="CX1452" s="241"/>
      <c r="CY1452" s="241"/>
      <c r="CZ1452" s="241"/>
      <c r="DA1452" s="241"/>
      <c r="DB1452" s="241"/>
      <c r="DC1452" s="241"/>
      <c r="DD1452" s="241"/>
      <c r="DE1452" s="241"/>
      <c r="DF1452" s="241"/>
      <c r="DG1452" s="241"/>
      <c r="DH1452" s="241"/>
      <c r="DI1452" s="241"/>
      <c r="DJ1452" s="241"/>
      <c r="DK1452" s="241"/>
      <c r="DL1452" s="241"/>
      <c r="DM1452" s="241"/>
      <c r="DN1452" s="241"/>
      <c r="DO1452" s="241"/>
      <c r="DP1452" s="241"/>
      <c r="DQ1452" s="241"/>
      <c r="DR1452" s="241"/>
      <c r="DS1452" s="241"/>
      <c r="DT1452" s="241"/>
      <c r="DU1452" s="241"/>
      <c r="DV1452" s="241"/>
      <c r="DW1452" s="241"/>
      <c r="DX1452" s="241"/>
      <c r="DY1452" s="241"/>
      <c r="DZ1452" s="241"/>
      <c r="EA1452" s="241"/>
      <c r="EB1452" s="241"/>
      <c r="EC1452" s="241"/>
      <c r="ED1452" s="241"/>
      <c r="EE1452" s="241"/>
      <c r="EF1452" s="241"/>
      <c r="EG1452" s="241"/>
      <c r="EH1452" s="241"/>
      <c r="EI1452" s="241"/>
      <c r="EJ1452" s="241"/>
      <c r="EK1452" s="241"/>
      <c r="EL1452" s="241"/>
      <c r="EM1452" s="241"/>
      <c r="EN1452" s="241"/>
      <c r="EO1452" s="241"/>
      <c r="EP1452" s="241"/>
      <c r="EQ1452" s="241"/>
      <c r="ER1452" s="241"/>
      <c r="ES1452" s="241"/>
      <c r="ET1452" s="241"/>
      <c r="EU1452" s="241"/>
      <c r="EV1452" s="241"/>
      <c r="EW1452" s="241"/>
      <c r="EX1452" s="241"/>
      <c r="EY1452" s="241"/>
      <c r="EZ1452" s="241"/>
      <c r="FA1452" s="241"/>
      <c r="FB1452" s="241"/>
      <c r="FC1452" s="241"/>
      <c r="FD1452" s="241"/>
      <c r="FE1452" s="241"/>
      <c r="FF1452" s="241"/>
      <c r="FG1452" s="241"/>
      <c r="FH1452" s="241"/>
      <c r="FI1452" s="241"/>
      <c r="FJ1452" s="241"/>
      <c r="FK1452" s="241"/>
      <c r="FL1452" s="241"/>
      <c r="FM1452" s="241"/>
      <c r="FN1452" s="241"/>
      <c r="FO1452" s="241"/>
      <c r="FP1452" s="241"/>
      <c r="FQ1452" s="241"/>
      <c r="FR1452" s="241"/>
      <c r="FS1452" s="241"/>
      <c r="FT1452" s="241"/>
      <c r="FU1452" s="241"/>
      <c r="FV1452" s="241"/>
      <c r="FW1452" s="241"/>
      <c r="FX1452" s="241"/>
      <c r="FY1452" s="241"/>
      <c r="FZ1452" s="241"/>
      <c r="GA1452" s="241"/>
      <c r="GB1452" s="241"/>
      <c r="GC1452" s="241"/>
      <c r="GD1452" s="241"/>
      <c r="GE1452" s="241"/>
      <c r="GF1452" s="241"/>
      <c r="GG1452" s="241"/>
      <c r="GH1452" s="241"/>
      <c r="GI1452" s="241"/>
      <c r="GJ1452" s="241"/>
      <c r="GK1452" s="241"/>
      <c r="GL1452" s="241"/>
      <c r="GM1452" s="241"/>
      <c r="GN1452" s="241"/>
      <c r="GO1452" s="241"/>
      <c r="GP1452" s="241"/>
      <c r="GQ1452" s="241"/>
      <c r="GR1452" s="241"/>
      <c r="GS1452" s="241"/>
      <c r="GT1452" s="241"/>
      <c r="GU1452" s="241"/>
      <c r="GV1452" s="241"/>
      <c r="GW1452" s="241"/>
      <c r="GX1452" s="241"/>
      <c r="GY1452" s="241"/>
      <c r="GZ1452" s="241"/>
      <c r="HA1452" s="241"/>
      <c r="HB1452" s="241"/>
      <c r="HC1452" s="241"/>
      <c r="HD1452" s="241"/>
      <c r="HE1452" s="241"/>
      <c r="HF1452" s="241"/>
      <c r="HG1452" s="241"/>
      <c r="HH1452" s="241"/>
      <c r="HI1452" s="241"/>
      <c r="HJ1452" s="241"/>
      <c r="HK1452" s="241"/>
      <c r="HL1452" s="241"/>
      <c r="HM1452" s="241"/>
      <c r="HN1452" s="241"/>
      <c r="HO1452" s="241"/>
    </row>
    <row r="1453" spans="1:223" s="250" customFormat="1" ht="27.6" customHeight="1" x14ac:dyDescent="0.35">
      <c r="A1453" s="241"/>
      <c r="B1453" s="242"/>
      <c r="C1453" s="242"/>
      <c r="D1453" s="242"/>
      <c r="E1453" s="243"/>
      <c r="F1453" s="244"/>
      <c r="G1453" s="245"/>
      <c r="H1453" s="245"/>
      <c r="I1453" s="245"/>
      <c r="J1453" s="242"/>
      <c r="K1453" s="242"/>
      <c r="L1453" s="246"/>
      <c r="M1453" s="246"/>
      <c r="N1453" s="247"/>
      <c r="O1453" s="247"/>
      <c r="P1453" s="248"/>
      <c r="Q1453" s="248"/>
      <c r="R1453" s="295"/>
      <c r="S1453" s="295"/>
      <c r="T1453" s="295"/>
      <c r="V1453" s="251"/>
      <c r="W1453" s="251"/>
      <c r="X1453" s="252"/>
      <c r="Y1453" s="253"/>
      <c r="Z1453" s="254"/>
      <c r="AA1453" s="254"/>
      <c r="AB1453" s="255"/>
      <c r="AC1453" s="255"/>
      <c r="AD1453" s="241"/>
      <c r="AE1453" s="241"/>
      <c r="AF1453" s="241"/>
      <c r="AG1453" s="241"/>
      <c r="AH1453" s="241"/>
      <c r="AI1453" s="241"/>
      <c r="AJ1453" s="241"/>
      <c r="AK1453" s="241"/>
      <c r="AL1453" s="241"/>
      <c r="AM1453" s="241"/>
      <c r="AN1453" s="241"/>
      <c r="AO1453" s="241"/>
      <c r="AP1453" s="241"/>
      <c r="AQ1453" s="241"/>
      <c r="AR1453" s="241"/>
      <c r="AS1453" s="241"/>
      <c r="AT1453" s="241"/>
      <c r="AU1453" s="241"/>
      <c r="AV1453" s="241"/>
      <c r="AW1453" s="241"/>
      <c r="AX1453" s="241"/>
      <c r="AY1453" s="241"/>
      <c r="AZ1453" s="241"/>
      <c r="BA1453" s="241"/>
      <c r="BB1453" s="241"/>
      <c r="BC1453" s="241"/>
      <c r="BD1453" s="241"/>
      <c r="BE1453" s="241"/>
      <c r="BF1453" s="241"/>
      <c r="BG1453" s="241"/>
      <c r="BH1453" s="241"/>
      <c r="BI1453" s="241"/>
      <c r="BJ1453" s="241"/>
      <c r="BK1453" s="241"/>
      <c r="BL1453" s="241"/>
      <c r="BM1453" s="241"/>
      <c r="BN1453" s="241"/>
      <c r="BO1453" s="241"/>
      <c r="BP1453" s="241"/>
      <c r="BQ1453" s="241"/>
      <c r="BR1453" s="241"/>
      <c r="BS1453" s="241"/>
      <c r="BT1453" s="241"/>
      <c r="BU1453" s="241"/>
      <c r="BV1453" s="241"/>
      <c r="BW1453" s="241"/>
      <c r="BX1453" s="241"/>
      <c r="BY1453" s="241"/>
      <c r="BZ1453" s="241"/>
      <c r="CA1453" s="241"/>
      <c r="CB1453" s="241"/>
      <c r="CC1453" s="241"/>
      <c r="CD1453" s="241"/>
      <c r="CE1453" s="241"/>
      <c r="CF1453" s="241"/>
      <c r="CG1453" s="241"/>
      <c r="CH1453" s="241"/>
      <c r="CI1453" s="241"/>
      <c r="CJ1453" s="241"/>
      <c r="CK1453" s="241"/>
      <c r="CL1453" s="241"/>
      <c r="CM1453" s="241"/>
      <c r="CN1453" s="241"/>
      <c r="CO1453" s="241"/>
      <c r="CP1453" s="241"/>
      <c r="CQ1453" s="241"/>
      <c r="CR1453" s="241"/>
      <c r="CS1453" s="241"/>
      <c r="CT1453" s="241"/>
      <c r="CU1453" s="241"/>
      <c r="CV1453" s="241"/>
      <c r="CW1453" s="241"/>
      <c r="CX1453" s="241"/>
      <c r="CY1453" s="241"/>
      <c r="CZ1453" s="241"/>
      <c r="DA1453" s="241"/>
      <c r="DB1453" s="241"/>
      <c r="DC1453" s="241"/>
      <c r="DD1453" s="241"/>
      <c r="DE1453" s="241"/>
      <c r="DF1453" s="241"/>
      <c r="DG1453" s="241"/>
      <c r="DH1453" s="241"/>
      <c r="DI1453" s="241"/>
      <c r="DJ1453" s="241"/>
      <c r="DK1453" s="241"/>
      <c r="DL1453" s="241"/>
      <c r="DM1453" s="241"/>
      <c r="DN1453" s="241"/>
      <c r="DO1453" s="241"/>
      <c r="DP1453" s="241"/>
      <c r="DQ1453" s="241"/>
      <c r="DR1453" s="241"/>
      <c r="DS1453" s="241"/>
      <c r="DT1453" s="241"/>
      <c r="DU1453" s="241"/>
      <c r="DV1453" s="241"/>
      <c r="DW1453" s="241"/>
      <c r="DX1453" s="241"/>
      <c r="DY1453" s="241"/>
      <c r="DZ1453" s="241"/>
      <c r="EA1453" s="241"/>
      <c r="EB1453" s="241"/>
      <c r="EC1453" s="241"/>
      <c r="ED1453" s="241"/>
      <c r="EE1453" s="241"/>
      <c r="EF1453" s="241"/>
      <c r="EG1453" s="241"/>
      <c r="EH1453" s="241"/>
      <c r="EI1453" s="241"/>
      <c r="EJ1453" s="241"/>
      <c r="EK1453" s="241"/>
      <c r="EL1453" s="241"/>
      <c r="EM1453" s="241"/>
      <c r="EN1453" s="241"/>
      <c r="EO1453" s="241"/>
      <c r="EP1453" s="241"/>
      <c r="EQ1453" s="241"/>
      <c r="ER1453" s="241"/>
      <c r="ES1453" s="241"/>
      <c r="ET1453" s="241"/>
      <c r="EU1453" s="241"/>
      <c r="EV1453" s="241"/>
      <c r="EW1453" s="241"/>
      <c r="EX1453" s="241"/>
      <c r="EY1453" s="241"/>
      <c r="EZ1453" s="241"/>
      <c r="FA1453" s="241"/>
      <c r="FB1453" s="241"/>
      <c r="FC1453" s="241"/>
      <c r="FD1453" s="241"/>
      <c r="FE1453" s="241"/>
      <c r="FF1453" s="241"/>
      <c r="FG1453" s="241"/>
      <c r="FH1453" s="241"/>
      <c r="FI1453" s="241"/>
      <c r="FJ1453" s="241"/>
      <c r="FK1453" s="241"/>
      <c r="FL1453" s="241"/>
      <c r="FM1453" s="241"/>
      <c r="FN1453" s="241"/>
      <c r="FO1453" s="241"/>
      <c r="FP1453" s="241"/>
      <c r="FQ1453" s="241"/>
      <c r="FR1453" s="241"/>
      <c r="FS1453" s="241"/>
      <c r="FT1453" s="241"/>
      <c r="FU1453" s="241"/>
      <c r="FV1453" s="241"/>
      <c r="FW1453" s="241"/>
      <c r="FX1453" s="241"/>
      <c r="FY1453" s="241"/>
      <c r="FZ1453" s="241"/>
      <c r="GA1453" s="241"/>
      <c r="GB1453" s="241"/>
      <c r="GC1453" s="241"/>
      <c r="GD1453" s="241"/>
      <c r="GE1453" s="241"/>
      <c r="GF1453" s="241"/>
      <c r="GG1453" s="241"/>
      <c r="GH1453" s="241"/>
      <c r="GI1453" s="241"/>
      <c r="GJ1453" s="241"/>
      <c r="GK1453" s="241"/>
      <c r="GL1453" s="241"/>
      <c r="GM1453" s="241"/>
      <c r="GN1453" s="241"/>
      <c r="GO1453" s="241"/>
      <c r="GP1453" s="241"/>
      <c r="GQ1453" s="241"/>
      <c r="GR1453" s="241"/>
      <c r="GS1453" s="241"/>
      <c r="GT1453" s="241"/>
      <c r="GU1453" s="241"/>
      <c r="GV1453" s="241"/>
      <c r="GW1453" s="241"/>
      <c r="GX1453" s="241"/>
      <c r="GY1453" s="241"/>
      <c r="GZ1453" s="241"/>
      <c r="HA1453" s="241"/>
      <c r="HB1453" s="241"/>
      <c r="HC1453" s="241"/>
      <c r="HD1453" s="241"/>
      <c r="HE1453" s="241"/>
      <c r="HF1453" s="241"/>
      <c r="HG1453" s="241"/>
      <c r="HH1453" s="241"/>
      <c r="HI1453" s="241"/>
      <c r="HJ1453" s="241"/>
      <c r="HK1453" s="241"/>
      <c r="HL1453" s="241"/>
      <c r="HM1453" s="241"/>
      <c r="HN1453" s="241"/>
      <c r="HO1453" s="241"/>
    </row>
    <row r="1454" spans="1:223" s="250" customFormat="1" ht="27.6" customHeight="1" x14ac:dyDescent="0.35">
      <c r="A1454" s="241"/>
      <c r="B1454" s="242"/>
      <c r="C1454" s="242"/>
      <c r="D1454" s="242"/>
      <c r="E1454" s="243"/>
      <c r="F1454" s="244"/>
      <c r="G1454" s="245"/>
      <c r="H1454" s="245"/>
      <c r="I1454" s="245"/>
      <c r="J1454" s="242"/>
      <c r="K1454" s="242"/>
      <c r="L1454" s="246"/>
      <c r="M1454" s="246"/>
      <c r="N1454" s="247"/>
      <c r="O1454" s="247"/>
      <c r="P1454" s="248"/>
      <c r="Q1454" s="248"/>
      <c r="R1454" s="295"/>
      <c r="S1454" s="295"/>
      <c r="T1454" s="295"/>
      <c r="V1454" s="251"/>
      <c r="W1454" s="251"/>
      <c r="X1454" s="252"/>
      <c r="Y1454" s="253"/>
      <c r="Z1454" s="254"/>
      <c r="AA1454" s="254"/>
      <c r="AB1454" s="255"/>
      <c r="AC1454" s="255"/>
      <c r="AD1454" s="241"/>
      <c r="AE1454" s="241"/>
      <c r="AF1454" s="241"/>
      <c r="AG1454" s="241"/>
      <c r="AH1454" s="241"/>
      <c r="AI1454" s="241"/>
      <c r="AJ1454" s="241"/>
      <c r="AK1454" s="241"/>
      <c r="AL1454" s="241"/>
      <c r="AM1454" s="241"/>
      <c r="AN1454" s="241"/>
      <c r="AO1454" s="241"/>
      <c r="AP1454" s="241"/>
      <c r="AQ1454" s="241"/>
      <c r="AR1454" s="241"/>
      <c r="AS1454" s="241"/>
      <c r="AT1454" s="241"/>
      <c r="AU1454" s="241"/>
      <c r="AV1454" s="241"/>
      <c r="AW1454" s="241"/>
      <c r="AX1454" s="241"/>
      <c r="AY1454" s="241"/>
      <c r="AZ1454" s="241"/>
      <c r="BA1454" s="241"/>
      <c r="BB1454" s="241"/>
      <c r="BC1454" s="241"/>
      <c r="BD1454" s="241"/>
      <c r="BE1454" s="241"/>
      <c r="BF1454" s="241"/>
      <c r="BG1454" s="241"/>
      <c r="BH1454" s="241"/>
      <c r="BI1454" s="241"/>
      <c r="BJ1454" s="241"/>
      <c r="BK1454" s="241"/>
      <c r="BL1454" s="241"/>
      <c r="BM1454" s="241"/>
      <c r="BN1454" s="241"/>
      <c r="BO1454" s="241"/>
      <c r="BP1454" s="241"/>
      <c r="BQ1454" s="241"/>
      <c r="BR1454" s="241"/>
      <c r="BS1454" s="241"/>
      <c r="BT1454" s="241"/>
      <c r="BU1454" s="241"/>
      <c r="BV1454" s="241"/>
      <c r="BW1454" s="241"/>
      <c r="BX1454" s="241"/>
      <c r="BY1454" s="241"/>
      <c r="BZ1454" s="241"/>
      <c r="CA1454" s="241"/>
      <c r="CB1454" s="241"/>
      <c r="CC1454" s="241"/>
      <c r="CD1454" s="241"/>
      <c r="CE1454" s="241"/>
      <c r="CF1454" s="241"/>
      <c r="CG1454" s="241"/>
      <c r="CH1454" s="241"/>
      <c r="CI1454" s="241"/>
      <c r="CJ1454" s="241"/>
      <c r="CK1454" s="241"/>
      <c r="CL1454" s="241"/>
      <c r="CM1454" s="241"/>
      <c r="CN1454" s="241"/>
      <c r="CO1454" s="241"/>
      <c r="CP1454" s="241"/>
      <c r="CQ1454" s="241"/>
      <c r="CR1454" s="241"/>
      <c r="CS1454" s="241"/>
      <c r="CT1454" s="241"/>
      <c r="CU1454" s="241"/>
      <c r="CV1454" s="241"/>
      <c r="CW1454" s="241"/>
      <c r="CX1454" s="241"/>
      <c r="CY1454" s="241"/>
      <c r="CZ1454" s="241"/>
      <c r="DA1454" s="241"/>
      <c r="DB1454" s="241"/>
      <c r="DC1454" s="241"/>
      <c r="DD1454" s="241"/>
      <c r="DE1454" s="241"/>
      <c r="DF1454" s="241"/>
      <c r="DG1454" s="241"/>
      <c r="DH1454" s="241"/>
      <c r="DI1454" s="241"/>
      <c r="DJ1454" s="241"/>
      <c r="DK1454" s="241"/>
      <c r="DL1454" s="241"/>
      <c r="DM1454" s="241"/>
      <c r="DN1454" s="241"/>
      <c r="DO1454" s="241"/>
      <c r="DP1454" s="241"/>
      <c r="DQ1454" s="241"/>
      <c r="DR1454" s="241"/>
      <c r="DS1454" s="241"/>
      <c r="DT1454" s="241"/>
      <c r="DU1454" s="241"/>
      <c r="DV1454" s="241"/>
      <c r="DW1454" s="241"/>
      <c r="DX1454" s="241"/>
      <c r="DY1454" s="241"/>
      <c r="DZ1454" s="241"/>
      <c r="EA1454" s="241"/>
      <c r="EB1454" s="241"/>
      <c r="EC1454" s="241"/>
      <c r="ED1454" s="241"/>
      <c r="EE1454" s="241"/>
      <c r="EF1454" s="241"/>
      <c r="EG1454" s="241"/>
      <c r="EH1454" s="241"/>
      <c r="EI1454" s="241"/>
      <c r="EJ1454" s="241"/>
      <c r="EK1454" s="241"/>
      <c r="EL1454" s="241"/>
      <c r="EM1454" s="241"/>
      <c r="EN1454" s="241"/>
      <c r="EO1454" s="241"/>
      <c r="EP1454" s="241"/>
      <c r="EQ1454" s="241"/>
      <c r="ER1454" s="241"/>
      <c r="ES1454" s="241"/>
      <c r="ET1454" s="241"/>
      <c r="EU1454" s="241"/>
      <c r="EV1454" s="241"/>
      <c r="EW1454" s="241"/>
      <c r="EX1454" s="241"/>
      <c r="EY1454" s="241"/>
      <c r="EZ1454" s="241"/>
      <c r="FA1454" s="241"/>
      <c r="FB1454" s="241"/>
      <c r="FC1454" s="241"/>
      <c r="FD1454" s="241"/>
      <c r="FE1454" s="241"/>
      <c r="FF1454" s="241"/>
      <c r="FG1454" s="241"/>
      <c r="FH1454" s="241"/>
      <c r="FI1454" s="241"/>
      <c r="FJ1454" s="241"/>
      <c r="FK1454" s="241"/>
      <c r="FL1454" s="241"/>
      <c r="FM1454" s="241"/>
      <c r="FN1454" s="241"/>
      <c r="FO1454" s="241"/>
      <c r="FP1454" s="241"/>
      <c r="FQ1454" s="241"/>
      <c r="FR1454" s="241"/>
      <c r="FS1454" s="241"/>
      <c r="FT1454" s="241"/>
      <c r="FU1454" s="241"/>
      <c r="FV1454" s="241"/>
      <c r="FW1454" s="241"/>
      <c r="FX1454" s="241"/>
      <c r="FY1454" s="241"/>
      <c r="FZ1454" s="241"/>
      <c r="GA1454" s="241"/>
      <c r="GB1454" s="241"/>
      <c r="GC1454" s="241"/>
      <c r="GD1454" s="241"/>
      <c r="GE1454" s="241"/>
      <c r="GF1454" s="241"/>
      <c r="GG1454" s="241"/>
      <c r="GH1454" s="241"/>
      <c r="GI1454" s="241"/>
      <c r="GJ1454" s="241"/>
      <c r="GK1454" s="241"/>
      <c r="GL1454" s="241"/>
      <c r="GM1454" s="241"/>
      <c r="GN1454" s="241"/>
      <c r="GO1454" s="241"/>
      <c r="GP1454" s="241"/>
      <c r="GQ1454" s="241"/>
      <c r="GR1454" s="241"/>
      <c r="GS1454" s="241"/>
      <c r="GT1454" s="241"/>
      <c r="GU1454" s="241"/>
      <c r="GV1454" s="241"/>
      <c r="GW1454" s="241"/>
      <c r="GX1454" s="241"/>
      <c r="GY1454" s="241"/>
      <c r="GZ1454" s="241"/>
      <c r="HA1454" s="241"/>
      <c r="HB1454" s="241"/>
      <c r="HC1454" s="241"/>
      <c r="HD1454" s="241"/>
      <c r="HE1454" s="241"/>
      <c r="HF1454" s="241"/>
      <c r="HG1454" s="241"/>
      <c r="HH1454" s="241"/>
      <c r="HI1454" s="241"/>
      <c r="HJ1454" s="241"/>
      <c r="HK1454" s="241"/>
      <c r="HL1454" s="241"/>
      <c r="HM1454" s="241"/>
      <c r="HN1454" s="241"/>
      <c r="HO1454" s="241"/>
    </row>
    <row r="1455" spans="1:223" s="250" customFormat="1" ht="27.6" customHeight="1" x14ac:dyDescent="0.35">
      <c r="A1455" s="241"/>
      <c r="B1455" s="242"/>
      <c r="C1455" s="242"/>
      <c r="D1455" s="242"/>
      <c r="E1455" s="243"/>
      <c r="F1455" s="244"/>
      <c r="G1455" s="245"/>
      <c r="H1455" s="245"/>
      <c r="I1455" s="245"/>
      <c r="J1455" s="242"/>
      <c r="K1455" s="242"/>
      <c r="L1455" s="246"/>
      <c r="M1455" s="246"/>
      <c r="N1455" s="247"/>
      <c r="O1455" s="247"/>
      <c r="P1455" s="248"/>
      <c r="Q1455" s="248"/>
      <c r="R1455" s="295"/>
      <c r="S1455" s="295"/>
      <c r="T1455" s="295"/>
      <c r="V1455" s="251"/>
      <c r="W1455" s="251"/>
      <c r="X1455" s="252"/>
      <c r="Y1455" s="253"/>
      <c r="Z1455" s="254"/>
      <c r="AA1455" s="254"/>
      <c r="AB1455" s="255"/>
      <c r="AC1455" s="255"/>
      <c r="AD1455" s="241"/>
      <c r="AE1455" s="241"/>
      <c r="AF1455" s="241"/>
      <c r="AG1455" s="241"/>
      <c r="AH1455" s="241"/>
      <c r="AI1455" s="241"/>
      <c r="AJ1455" s="241"/>
      <c r="AK1455" s="241"/>
      <c r="AL1455" s="241"/>
      <c r="AM1455" s="241"/>
      <c r="AN1455" s="241"/>
      <c r="AO1455" s="241"/>
      <c r="AP1455" s="241"/>
      <c r="AQ1455" s="241"/>
      <c r="AR1455" s="241"/>
      <c r="AS1455" s="241"/>
      <c r="AT1455" s="241"/>
      <c r="AU1455" s="241"/>
      <c r="AV1455" s="241"/>
      <c r="AW1455" s="241"/>
      <c r="AX1455" s="241"/>
      <c r="AY1455" s="241"/>
      <c r="AZ1455" s="241"/>
      <c r="BA1455" s="241"/>
      <c r="BB1455" s="241"/>
      <c r="BC1455" s="241"/>
      <c r="BD1455" s="241"/>
      <c r="BE1455" s="241"/>
      <c r="BF1455" s="241"/>
      <c r="BG1455" s="241"/>
      <c r="BH1455" s="241"/>
      <c r="BI1455" s="241"/>
      <c r="BJ1455" s="241"/>
      <c r="BK1455" s="241"/>
      <c r="BL1455" s="241"/>
      <c r="BM1455" s="241"/>
      <c r="BN1455" s="241"/>
      <c r="BO1455" s="241"/>
      <c r="BP1455" s="241"/>
      <c r="BQ1455" s="241"/>
      <c r="BR1455" s="241"/>
      <c r="BS1455" s="241"/>
      <c r="BT1455" s="241"/>
      <c r="BU1455" s="241"/>
      <c r="BV1455" s="241"/>
      <c r="BW1455" s="241"/>
      <c r="BX1455" s="241"/>
      <c r="BY1455" s="241"/>
      <c r="BZ1455" s="241"/>
      <c r="CA1455" s="241"/>
      <c r="CB1455" s="241"/>
      <c r="CC1455" s="241"/>
      <c r="CD1455" s="241"/>
      <c r="CE1455" s="241"/>
      <c r="CF1455" s="241"/>
      <c r="CG1455" s="241"/>
      <c r="CH1455" s="241"/>
      <c r="CI1455" s="241"/>
      <c r="CJ1455" s="241"/>
      <c r="CK1455" s="241"/>
      <c r="CL1455" s="241"/>
      <c r="CM1455" s="241"/>
      <c r="CN1455" s="241"/>
      <c r="CO1455" s="241"/>
      <c r="CP1455" s="241"/>
      <c r="CQ1455" s="241"/>
      <c r="CR1455" s="241"/>
      <c r="CS1455" s="241"/>
      <c r="CT1455" s="241"/>
      <c r="CU1455" s="241"/>
      <c r="CV1455" s="241"/>
      <c r="CW1455" s="241"/>
      <c r="CX1455" s="241"/>
      <c r="CY1455" s="241"/>
      <c r="CZ1455" s="241"/>
      <c r="DA1455" s="241"/>
      <c r="DB1455" s="241"/>
      <c r="DC1455" s="241"/>
      <c r="DD1455" s="241"/>
      <c r="DE1455" s="241"/>
      <c r="DF1455" s="241"/>
      <c r="DG1455" s="241"/>
      <c r="DH1455" s="241"/>
      <c r="DI1455" s="241"/>
      <c r="DJ1455" s="241"/>
      <c r="DK1455" s="241"/>
      <c r="DL1455" s="241"/>
      <c r="DM1455" s="241"/>
      <c r="DN1455" s="241"/>
      <c r="DO1455" s="241"/>
      <c r="DP1455" s="241"/>
      <c r="DQ1455" s="241"/>
      <c r="DR1455" s="241"/>
      <c r="DS1455" s="241"/>
      <c r="DT1455" s="241"/>
      <c r="DU1455" s="241"/>
      <c r="DV1455" s="241"/>
      <c r="DW1455" s="241"/>
      <c r="DX1455" s="241"/>
      <c r="DY1455" s="241"/>
      <c r="DZ1455" s="241"/>
      <c r="EA1455" s="241"/>
      <c r="EB1455" s="241"/>
      <c r="EC1455" s="241"/>
      <c r="ED1455" s="241"/>
      <c r="EE1455" s="241"/>
      <c r="EF1455" s="241"/>
      <c r="EG1455" s="241"/>
      <c r="EH1455" s="241"/>
      <c r="EI1455" s="241"/>
      <c r="EJ1455" s="241"/>
      <c r="EK1455" s="241"/>
      <c r="EL1455" s="241"/>
      <c r="EM1455" s="241"/>
      <c r="EN1455" s="241"/>
      <c r="EO1455" s="241"/>
      <c r="EP1455" s="241"/>
      <c r="EQ1455" s="241"/>
      <c r="ER1455" s="241"/>
      <c r="ES1455" s="241"/>
      <c r="ET1455" s="241"/>
      <c r="EU1455" s="241"/>
      <c r="EV1455" s="241"/>
      <c r="EW1455" s="241"/>
      <c r="EX1455" s="241"/>
      <c r="EY1455" s="241"/>
      <c r="EZ1455" s="241"/>
      <c r="FA1455" s="241"/>
      <c r="FB1455" s="241"/>
      <c r="FC1455" s="241"/>
      <c r="FD1455" s="241"/>
      <c r="FE1455" s="241"/>
      <c r="FF1455" s="241"/>
      <c r="FG1455" s="241"/>
      <c r="FH1455" s="241"/>
      <c r="FI1455" s="241"/>
      <c r="FJ1455" s="241"/>
      <c r="FK1455" s="241"/>
      <c r="FL1455" s="241"/>
      <c r="FM1455" s="241"/>
      <c r="FN1455" s="241"/>
      <c r="FO1455" s="241"/>
      <c r="FP1455" s="241"/>
      <c r="FQ1455" s="241"/>
      <c r="FR1455" s="241"/>
      <c r="FS1455" s="241"/>
      <c r="FT1455" s="241"/>
      <c r="FU1455" s="241"/>
      <c r="FV1455" s="241"/>
      <c r="FW1455" s="241"/>
      <c r="FX1455" s="241"/>
      <c r="FY1455" s="241"/>
      <c r="FZ1455" s="241"/>
      <c r="GA1455" s="241"/>
      <c r="GB1455" s="241"/>
      <c r="GC1455" s="241"/>
      <c r="GD1455" s="241"/>
      <c r="GE1455" s="241"/>
      <c r="GF1455" s="241"/>
      <c r="GG1455" s="241"/>
      <c r="GH1455" s="241"/>
      <c r="GI1455" s="241"/>
      <c r="GJ1455" s="241"/>
      <c r="GK1455" s="241"/>
      <c r="GL1455" s="241"/>
      <c r="GM1455" s="241"/>
      <c r="GN1455" s="241"/>
      <c r="GO1455" s="241"/>
      <c r="GP1455" s="241"/>
      <c r="GQ1455" s="241"/>
      <c r="GR1455" s="241"/>
      <c r="GS1455" s="241"/>
      <c r="GT1455" s="241"/>
      <c r="GU1455" s="241"/>
      <c r="GV1455" s="241"/>
      <c r="GW1455" s="241"/>
      <c r="GX1455" s="241"/>
      <c r="GY1455" s="241"/>
      <c r="GZ1455" s="241"/>
      <c r="HA1455" s="241"/>
      <c r="HB1455" s="241"/>
      <c r="HC1455" s="241"/>
      <c r="HD1455" s="241"/>
      <c r="HE1455" s="241"/>
      <c r="HF1455" s="241"/>
      <c r="HG1455" s="241"/>
      <c r="HH1455" s="241"/>
      <c r="HI1455" s="241"/>
      <c r="HJ1455" s="241"/>
      <c r="HK1455" s="241"/>
      <c r="HL1455" s="241"/>
      <c r="HM1455" s="241"/>
      <c r="HN1455" s="241"/>
      <c r="HO1455" s="241"/>
    </row>
    <row r="1456" spans="1:223" s="250" customFormat="1" ht="27.6" customHeight="1" x14ac:dyDescent="0.35">
      <c r="A1456" s="241"/>
      <c r="B1456" s="242"/>
      <c r="C1456" s="242"/>
      <c r="D1456" s="242"/>
      <c r="E1456" s="243"/>
      <c r="F1456" s="244"/>
      <c r="G1456" s="245"/>
      <c r="H1456" s="245"/>
      <c r="I1456" s="245"/>
      <c r="J1456" s="242"/>
      <c r="K1456" s="242"/>
      <c r="L1456" s="246"/>
      <c r="M1456" s="246"/>
      <c r="N1456" s="247"/>
      <c r="O1456" s="247"/>
      <c r="P1456" s="248"/>
      <c r="Q1456" s="248"/>
      <c r="R1456" s="295"/>
      <c r="S1456" s="295"/>
      <c r="T1456" s="295"/>
      <c r="V1456" s="251"/>
      <c r="W1456" s="251"/>
      <c r="X1456" s="252"/>
      <c r="Y1456" s="253"/>
      <c r="Z1456" s="254"/>
      <c r="AA1456" s="254"/>
      <c r="AB1456" s="255"/>
      <c r="AC1456" s="255"/>
      <c r="AD1456" s="241"/>
      <c r="AE1456" s="241"/>
      <c r="AF1456" s="241"/>
      <c r="AG1456" s="241"/>
      <c r="AH1456" s="241"/>
      <c r="AI1456" s="241"/>
      <c r="AJ1456" s="241"/>
      <c r="AK1456" s="241"/>
      <c r="AL1456" s="241"/>
      <c r="AM1456" s="241"/>
      <c r="AN1456" s="241"/>
      <c r="AO1456" s="241"/>
      <c r="AP1456" s="241"/>
      <c r="AQ1456" s="241"/>
      <c r="AR1456" s="241"/>
      <c r="AS1456" s="241"/>
      <c r="AT1456" s="241"/>
      <c r="AU1456" s="241"/>
      <c r="AV1456" s="241"/>
      <c r="AW1456" s="241"/>
      <c r="AX1456" s="241"/>
      <c r="AY1456" s="241"/>
      <c r="AZ1456" s="241"/>
      <c r="BA1456" s="241"/>
      <c r="BB1456" s="241"/>
      <c r="BC1456" s="241"/>
      <c r="BD1456" s="241"/>
      <c r="BE1456" s="241"/>
      <c r="BF1456" s="241"/>
      <c r="BG1456" s="241"/>
      <c r="BH1456" s="241"/>
      <c r="BI1456" s="241"/>
      <c r="BJ1456" s="241"/>
      <c r="BK1456" s="241"/>
      <c r="BL1456" s="241"/>
      <c r="BM1456" s="241"/>
      <c r="BN1456" s="241"/>
      <c r="BO1456" s="241"/>
      <c r="BP1456" s="241"/>
      <c r="BQ1456" s="241"/>
      <c r="BR1456" s="241"/>
      <c r="BS1456" s="241"/>
      <c r="BT1456" s="241"/>
      <c r="BU1456" s="241"/>
      <c r="BV1456" s="241"/>
      <c r="BW1456" s="241"/>
      <c r="BX1456" s="241"/>
      <c r="BY1456" s="241"/>
      <c r="BZ1456" s="241"/>
      <c r="CA1456" s="241"/>
      <c r="CB1456" s="241"/>
      <c r="CC1456" s="241"/>
      <c r="CD1456" s="241"/>
      <c r="CE1456" s="241"/>
      <c r="CF1456" s="241"/>
      <c r="CG1456" s="241"/>
      <c r="CH1456" s="241"/>
      <c r="CI1456" s="241"/>
      <c r="CJ1456" s="241"/>
      <c r="CK1456" s="241"/>
      <c r="CL1456" s="241"/>
      <c r="CM1456" s="241"/>
      <c r="CN1456" s="241"/>
      <c r="CO1456" s="241"/>
      <c r="CP1456" s="241"/>
      <c r="CQ1456" s="241"/>
      <c r="CR1456" s="241"/>
      <c r="CS1456" s="241"/>
      <c r="CT1456" s="241"/>
      <c r="CU1456" s="241"/>
      <c r="CV1456" s="241"/>
      <c r="CW1456" s="241"/>
      <c r="CX1456" s="241"/>
      <c r="CY1456" s="241"/>
      <c r="CZ1456" s="241"/>
      <c r="DA1456" s="241"/>
      <c r="DB1456" s="241"/>
      <c r="DC1456" s="241"/>
      <c r="DD1456" s="241"/>
      <c r="DE1456" s="241"/>
      <c r="DF1456" s="241"/>
      <c r="DG1456" s="241"/>
      <c r="DH1456" s="241"/>
      <c r="DI1456" s="241"/>
      <c r="DJ1456" s="241"/>
      <c r="DK1456" s="241"/>
      <c r="DL1456" s="241"/>
      <c r="DM1456" s="241"/>
      <c r="DN1456" s="241"/>
      <c r="DO1456" s="241"/>
      <c r="DP1456" s="241"/>
      <c r="DQ1456" s="241"/>
      <c r="DR1456" s="241"/>
      <c r="DS1456" s="241"/>
      <c r="DT1456" s="241"/>
      <c r="DU1456" s="241"/>
      <c r="DV1456" s="241"/>
      <c r="DW1456" s="241"/>
      <c r="DX1456" s="241"/>
      <c r="DY1456" s="241"/>
      <c r="DZ1456" s="241"/>
      <c r="EA1456" s="241"/>
      <c r="EB1456" s="241"/>
      <c r="EC1456" s="241"/>
      <c r="ED1456" s="241"/>
      <c r="EE1456" s="241"/>
      <c r="EF1456" s="241"/>
      <c r="EG1456" s="241"/>
      <c r="EH1456" s="241"/>
      <c r="EI1456" s="241"/>
      <c r="EJ1456" s="241"/>
      <c r="EK1456" s="241"/>
      <c r="EL1456" s="241"/>
      <c r="EM1456" s="241"/>
      <c r="EN1456" s="241"/>
      <c r="EO1456" s="241"/>
      <c r="EP1456" s="241"/>
      <c r="EQ1456" s="241"/>
      <c r="ER1456" s="241"/>
      <c r="ES1456" s="241"/>
      <c r="ET1456" s="241"/>
      <c r="EU1456" s="241"/>
      <c r="EV1456" s="241"/>
      <c r="EW1456" s="241"/>
      <c r="EX1456" s="241"/>
      <c r="EY1456" s="241"/>
      <c r="EZ1456" s="241"/>
      <c r="FA1456" s="241"/>
      <c r="FB1456" s="241"/>
      <c r="FC1456" s="241"/>
      <c r="FD1456" s="241"/>
      <c r="FE1456" s="241"/>
      <c r="FF1456" s="241"/>
      <c r="FG1456" s="241"/>
      <c r="FH1456" s="241"/>
      <c r="FI1456" s="241"/>
      <c r="FJ1456" s="241"/>
      <c r="FK1456" s="241"/>
      <c r="FL1456" s="241"/>
      <c r="FM1456" s="241"/>
      <c r="FN1456" s="241"/>
      <c r="FO1456" s="241"/>
      <c r="FP1456" s="241"/>
      <c r="FQ1456" s="241"/>
      <c r="FR1456" s="241"/>
      <c r="FS1456" s="241"/>
      <c r="FT1456" s="241"/>
      <c r="FU1456" s="241"/>
      <c r="FV1456" s="241"/>
      <c r="FW1456" s="241"/>
      <c r="FX1456" s="241"/>
      <c r="FY1456" s="241"/>
      <c r="FZ1456" s="241"/>
      <c r="GA1456" s="241"/>
      <c r="GB1456" s="241"/>
      <c r="GC1456" s="241"/>
      <c r="GD1456" s="241"/>
      <c r="GE1456" s="241"/>
      <c r="GF1456" s="241"/>
      <c r="GG1456" s="241"/>
      <c r="GH1456" s="241"/>
      <c r="GI1456" s="241"/>
      <c r="GJ1456" s="241"/>
      <c r="GK1456" s="241"/>
      <c r="GL1456" s="241"/>
      <c r="GM1456" s="241"/>
      <c r="GN1456" s="241"/>
      <c r="GO1456" s="241"/>
      <c r="GP1456" s="241"/>
      <c r="GQ1456" s="241"/>
      <c r="GR1456" s="241"/>
      <c r="GS1456" s="241"/>
      <c r="GT1456" s="241"/>
      <c r="GU1456" s="241"/>
      <c r="GV1456" s="241"/>
      <c r="GW1456" s="241"/>
      <c r="GX1456" s="241"/>
      <c r="GY1456" s="241"/>
      <c r="GZ1456" s="241"/>
      <c r="HA1456" s="241"/>
      <c r="HB1456" s="241"/>
      <c r="HC1456" s="241"/>
      <c r="HD1456" s="241"/>
      <c r="HE1456" s="241"/>
      <c r="HF1456" s="241"/>
      <c r="HG1456" s="241"/>
      <c r="HH1456" s="241"/>
      <c r="HI1456" s="241"/>
      <c r="HJ1456" s="241"/>
      <c r="HK1456" s="241"/>
      <c r="HL1456" s="241"/>
      <c r="HM1456" s="241"/>
      <c r="HN1456" s="241"/>
      <c r="HO1456" s="241"/>
    </row>
    <row r="1457" spans="1:223" s="250" customFormat="1" ht="27.6" customHeight="1" x14ac:dyDescent="0.35">
      <c r="A1457" s="241"/>
      <c r="B1457" s="242"/>
      <c r="C1457" s="242"/>
      <c r="D1457" s="242"/>
      <c r="E1457" s="243"/>
      <c r="F1457" s="244"/>
      <c r="G1457" s="245"/>
      <c r="H1457" s="245"/>
      <c r="I1457" s="245"/>
      <c r="J1457" s="242"/>
      <c r="K1457" s="242"/>
      <c r="L1457" s="246"/>
      <c r="M1457" s="246"/>
      <c r="N1457" s="247"/>
      <c r="O1457" s="247"/>
      <c r="P1457" s="248"/>
      <c r="Q1457" s="248"/>
      <c r="R1457" s="295"/>
      <c r="S1457" s="295"/>
      <c r="T1457" s="295"/>
      <c r="V1457" s="251"/>
      <c r="W1457" s="251"/>
      <c r="X1457" s="252"/>
      <c r="Y1457" s="253"/>
      <c r="Z1457" s="254"/>
      <c r="AA1457" s="254"/>
      <c r="AB1457" s="255"/>
      <c r="AC1457" s="255"/>
      <c r="AD1457" s="241"/>
      <c r="AE1457" s="241"/>
      <c r="AF1457" s="241"/>
      <c r="AG1457" s="241"/>
      <c r="AH1457" s="241"/>
      <c r="AI1457" s="241"/>
      <c r="AJ1457" s="241"/>
      <c r="AK1457" s="241"/>
      <c r="AL1457" s="241"/>
      <c r="AM1457" s="241"/>
      <c r="AN1457" s="241"/>
      <c r="AO1457" s="241"/>
      <c r="AP1457" s="241"/>
      <c r="AQ1457" s="241"/>
      <c r="AR1457" s="241"/>
      <c r="AS1457" s="241"/>
      <c r="AT1457" s="241"/>
      <c r="AU1457" s="241"/>
      <c r="AV1457" s="241"/>
      <c r="AW1457" s="241"/>
      <c r="AX1457" s="241"/>
      <c r="AY1457" s="241"/>
      <c r="AZ1457" s="241"/>
      <c r="BA1457" s="241"/>
      <c r="BB1457" s="241"/>
      <c r="BC1457" s="241"/>
      <c r="BD1457" s="241"/>
      <c r="BE1457" s="241"/>
      <c r="BF1457" s="241"/>
      <c r="BG1457" s="241"/>
      <c r="BH1457" s="241"/>
      <c r="BI1457" s="241"/>
      <c r="BJ1457" s="241"/>
      <c r="BK1457" s="241"/>
      <c r="BL1457" s="241"/>
      <c r="BM1457" s="241"/>
      <c r="BN1457" s="241"/>
      <c r="BO1457" s="241"/>
      <c r="BP1457" s="241"/>
      <c r="BQ1457" s="241"/>
      <c r="BR1457" s="241"/>
      <c r="BS1457" s="241"/>
      <c r="BT1457" s="241"/>
      <c r="BU1457" s="241"/>
      <c r="BV1457" s="241"/>
      <c r="BW1457" s="241"/>
      <c r="BX1457" s="241"/>
      <c r="BY1457" s="241"/>
      <c r="BZ1457" s="241"/>
      <c r="CA1457" s="241"/>
      <c r="CB1457" s="241"/>
      <c r="CC1457" s="241"/>
      <c r="CD1457" s="241"/>
      <c r="CE1457" s="241"/>
      <c r="CF1457" s="241"/>
      <c r="CG1457" s="241"/>
      <c r="CH1457" s="241"/>
      <c r="CI1457" s="241"/>
      <c r="CJ1457" s="241"/>
      <c r="CK1457" s="241"/>
      <c r="CL1457" s="241"/>
      <c r="CM1457" s="241"/>
      <c r="CN1457" s="241"/>
      <c r="CO1457" s="241"/>
      <c r="CP1457" s="241"/>
      <c r="CQ1457" s="241"/>
      <c r="CR1457" s="241"/>
      <c r="CS1457" s="241"/>
      <c r="CT1457" s="241"/>
      <c r="CU1457" s="241"/>
      <c r="CV1457" s="241"/>
      <c r="CW1457" s="241"/>
      <c r="CX1457" s="241"/>
      <c r="CY1457" s="241"/>
      <c r="CZ1457" s="241"/>
      <c r="DA1457" s="241"/>
      <c r="DB1457" s="241"/>
      <c r="DC1457" s="241"/>
      <c r="DD1457" s="241"/>
      <c r="DE1457" s="241"/>
      <c r="DF1457" s="241"/>
      <c r="DG1457" s="241"/>
      <c r="DH1457" s="241"/>
      <c r="DI1457" s="241"/>
      <c r="DJ1457" s="241"/>
      <c r="DK1457" s="241"/>
      <c r="DL1457" s="241"/>
      <c r="DM1457" s="241"/>
      <c r="DN1457" s="241"/>
      <c r="DO1457" s="241"/>
      <c r="DP1457" s="241"/>
      <c r="DQ1457" s="241"/>
      <c r="DR1457" s="241"/>
      <c r="DS1457" s="241"/>
      <c r="DT1457" s="241"/>
      <c r="DU1457" s="241"/>
      <c r="DV1457" s="241"/>
      <c r="DW1457" s="241"/>
      <c r="DX1457" s="241"/>
      <c r="DY1457" s="241"/>
      <c r="DZ1457" s="241"/>
      <c r="EA1457" s="241"/>
      <c r="EB1457" s="241"/>
      <c r="EC1457" s="241"/>
      <c r="ED1457" s="241"/>
      <c r="EE1457" s="241"/>
      <c r="EF1457" s="241"/>
      <c r="EG1457" s="241"/>
      <c r="EH1457" s="241"/>
      <c r="EI1457" s="241"/>
      <c r="EJ1457" s="241"/>
      <c r="EK1457" s="241"/>
      <c r="EL1457" s="241"/>
      <c r="EM1457" s="241"/>
      <c r="EN1457" s="241"/>
      <c r="EO1457" s="241"/>
      <c r="EP1457" s="241"/>
      <c r="EQ1457" s="241"/>
      <c r="ER1457" s="241"/>
      <c r="ES1457" s="241"/>
      <c r="ET1457" s="241"/>
      <c r="EU1457" s="241"/>
      <c r="EV1457" s="241"/>
      <c r="EW1457" s="241"/>
      <c r="EX1457" s="241"/>
      <c r="EY1457" s="241"/>
      <c r="EZ1457" s="241"/>
      <c r="FA1457" s="241"/>
      <c r="FB1457" s="241"/>
      <c r="FC1457" s="241"/>
      <c r="FD1457" s="241"/>
      <c r="FE1457" s="241"/>
      <c r="FF1457" s="241"/>
      <c r="FG1457" s="241"/>
      <c r="FH1457" s="241"/>
      <c r="FI1457" s="241"/>
      <c r="FJ1457" s="241"/>
      <c r="FK1457" s="241"/>
      <c r="FL1457" s="241"/>
      <c r="FM1457" s="241"/>
      <c r="FN1457" s="241"/>
      <c r="FO1457" s="241"/>
      <c r="FP1457" s="241"/>
      <c r="FQ1457" s="241"/>
      <c r="FR1457" s="241"/>
      <c r="FS1457" s="241"/>
      <c r="FT1457" s="241"/>
      <c r="FU1457" s="241"/>
      <c r="FV1457" s="241"/>
      <c r="FW1457" s="241"/>
      <c r="FX1457" s="241"/>
      <c r="FY1457" s="241"/>
      <c r="FZ1457" s="241"/>
      <c r="GA1457" s="241"/>
      <c r="GB1457" s="241"/>
      <c r="GC1457" s="241"/>
      <c r="GD1457" s="241"/>
      <c r="GE1457" s="241"/>
      <c r="GF1457" s="241"/>
      <c r="GG1457" s="241"/>
      <c r="GH1457" s="241"/>
      <c r="GI1457" s="241"/>
      <c r="GJ1457" s="241"/>
      <c r="GK1457" s="241"/>
      <c r="GL1457" s="241"/>
      <c r="GM1457" s="241"/>
      <c r="GN1457" s="241"/>
      <c r="GO1457" s="241"/>
      <c r="GP1457" s="241"/>
      <c r="GQ1457" s="241"/>
      <c r="GR1457" s="241"/>
      <c r="GS1457" s="241"/>
      <c r="GT1457" s="241"/>
      <c r="GU1457" s="241"/>
      <c r="GV1457" s="241"/>
      <c r="GW1457" s="241"/>
      <c r="GX1457" s="241"/>
      <c r="GY1457" s="241"/>
      <c r="GZ1457" s="241"/>
      <c r="HA1457" s="241"/>
      <c r="HB1457" s="241"/>
      <c r="HC1457" s="241"/>
      <c r="HD1457" s="241"/>
      <c r="HE1457" s="241"/>
      <c r="HF1457" s="241"/>
      <c r="HG1457" s="241"/>
      <c r="HH1457" s="241"/>
      <c r="HI1457" s="241"/>
      <c r="HJ1457" s="241"/>
      <c r="HK1457" s="241"/>
      <c r="HL1457" s="241"/>
      <c r="HM1457" s="241"/>
      <c r="HN1457" s="241"/>
      <c r="HO1457" s="241"/>
    </row>
    <row r="1458" spans="1:223" s="250" customFormat="1" ht="27.6" customHeight="1" x14ac:dyDescent="0.35">
      <c r="A1458" s="241"/>
      <c r="B1458" s="242"/>
      <c r="C1458" s="242"/>
      <c r="D1458" s="242"/>
      <c r="E1458" s="243"/>
      <c r="F1458" s="244"/>
      <c r="G1458" s="245"/>
      <c r="H1458" s="245"/>
      <c r="I1458" s="245"/>
      <c r="J1458" s="242"/>
      <c r="K1458" s="242"/>
      <c r="L1458" s="246"/>
      <c r="M1458" s="246"/>
      <c r="N1458" s="247"/>
      <c r="O1458" s="247"/>
      <c r="P1458" s="248"/>
      <c r="Q1458" s="248"/>
      <c r="R1458" s="295"/>
      <c r="S1458" s="295"/>
      <c r="T1458" s="295"/>
      <c r="V1458" s="251"/>
      <c r="W1458" s="251"/>
      <c r="X1458" s="252"/>
      <c r="Y1458" s="253"/>
      <c r="Z1458" s="254"/>
      <c r="AA1458" s="254"/>
      <c r="AB1458" s="255"/>
      <c r="AC1458" s="255"/>
      <c r="AD1458" s="241"/>
      <c r="AE1458" s="241"/>
      <c r="AF1458" s="241"/>
      <c r="AG1458" s="241"/>
      <c r="AH1458" s="241"/>
      <c r="AI1458" s="241"/>
      <c r="AJ1458" s="241"/>
      <c r="AK1458" s="241"/>
      <c r="AL1458" s="241"/>
      <c r="AM1458" s="241"/>
      <c r="AN1458" s="241"/>
      <c r="AO1458" s="241"/>
      <c r="AP1458" s="241"/>
      <c r="AQ1458" s="241"/>
      <c r="AR1458" s="241"/>
      <c r="AS1458" s="241"/>
      <c r="AT1458" s="241"/>
      <c r="AU1458" s="241"/>
      <c r="AV1458" s="241"/>
      <c r="AW1458" s="241"/>
      <c r="AX1458" s="241"/>
      <c r="AY1458" s="241"/>
      <c r="AZ1458" s="241"/>
      <c r="BA1458" s="241"/>
      <c r="BB1458" s="241"/>
      <c r="BC1458" s="241"/>
      <c r="BD1458" s="241"/>
      <c r="BE1458" s="241"/>
      <c r="BF1458" s="241"/>
      <c r="BG1458" s="241"/>
      <c r="BH1458" s="241"/>
      <c r="BI1458" s="241"/>
      <c r="BJ1458" s="241"/>
      <c r="BK1458" s="241"/>
      <c r="BL1458" s="241"/>
      <c r="BM1458" s="241"/>
      <c r="BN1458" s="241"/>
      <c r="BO1458" s="241"/>
      <c r="BP1458" s="241"/>
      <c r="BQ1458" s="241"/>
      <c r="BR1458" s="241"/>
      <c r="BS1458" s="241"/>
      <c r="BT1458" s="241"/>
      <c r="BU1458" s="241"/>
      <c r="BV1458" s="241"/>
      <c r="BW1458" s="241"/>
      <c r="BX1458" s="241"/>
      <c r="BY1458" s="241"/>
      <c r="BZ1458" s="241"/>
      <c r="CA1458" s="241"/>
      <c r="CB1458" s="241"/>
      <c r="CC1458" s="241"/>
      <c r="CD1458" s="241"/>
      <c r="CE1458" s="241"/>
      <c r="CF1458" s="241"/>
      <c r="CG1458" s="241"/>
      <c r="CH1458" s="241"/>
      <c r="CI1458" s="241"/>
      <c r="CJ1458" s="241"/>
      <c r="CK1458" s="241"/>
      <c r="CL1458" s="241"/>
      <c r="CM1458" s="241"/>
      <c r="CN1458" s="241"/>
      <c r="CO1458" s="241"/>
      <c r="CP1458" s="241"/>
      <c r="CQ1458" s="241"/>
      <c r="CR1458" s="241"/>
      <c r="CS1458" s="241"/>
      <c r="CT1458" s="241"/>
      <c r="CU1458" s="241"/>
      <c r="CV1458" s="241"/>
      <c r="CW1458" s="241"/>
      <c r="CX1458" s="241"/>
      <c r="CY1458" s="241"/>
      <c r="CZ1458" s="241"/>
      <c r="DA1458" s="241"/>
      <c r="DB1458" s="241"/>
      <c r="DC1458" s="241"/>
      <c r="DD1458" s="241"/>
      <c r="DE1458" s="241"/>
      <c r="DF1458" s="241"/>
      <c r="DG1458" s="241"/>
      <c r="DH1458" s="241"/>
      <c r="DI1458" s="241"/>
      <c r="DJ1458" s="241"/>
      <c r="DK1458" s="241"/>
      <c r="DL1458" s="241"/>
      <c r="DM1458" s="241"/>
      <c r="DN1458" s="241"/>
      <c r="DO1458" s="241"/>
      <c r="DP1458" s="241"/>
      <c r="DQ1458" s="241"/>
      <c r="DR1458" s="241"/>
      <c r="DS1458" s="241"/>
      <c r="DT1458" s="241"/>
      <c r="DU1458" s="241"/>
      <c r="DV1458" s="241"/>
      <c r="DW1458" s="241"/>
      <c r="DX1458" s="241"/>
      <c r="DY1458" s="241"/>
      <c r="DZ1458" s="241"/>
      <c r="EA1458" s="241"/>
      <c r="EB1458" s="241"/>
      <c r="EC1458" s="241"/>
      <c r="ED1458" s="241"/>
      <c r="EE1458" s="241"/>
      <c r="EF1458" s="241"/>
      <c r="EG1458" s="241"/>
      <c r="EH1458" s="241"/>
      <c r="EI1458" s="241"/>
      <c r="EJ1458" s="241"/>
      <c r="EK1458" s="241"/>
      <c r="EL1458" s="241"/>
      <c r="EM1458" s="241"/>
      <c r="EN1458" s="241"/>
      <c r="EO1458" s="241"/>
      <c r="EP1458" s="241"/>
      <c r="EQ1458" s="241"/>
      <c r="ER1458" s="241"/>
      <c r="ES1458" s="241"/>
      <c r="ET1458" s="241"/>
      <c r="EU1458" s="241"/>
      <c r="EV1458" s="241"/>
      <c r="EW1458" s="241"/>
      <c r="EX1458" s="241"/>
      <c r="EY1458" s="241"/>
      <c r="EZ1458" s="241"/>
      <c r="FA1458" s="241"/>
      <c r="FB1458" s="241"/>
      <c r="FC1458" s="241"/>
      <c r="FD1458" s="241"/>
      <c r="FE1458" s="241"/>
      <c r="FF1458" s="241"/>
      <c r="FG1458" s="241"/>
      <c r="FH1458" s="241"/>
      <c r="FI1458" s="241"/>
      <c r="FJ1458" s="241"/>
      <c r="FK1458" s="241"/>
      <c r="FL1458" s="241"/>
      <c r="FM1458" s="241"/>
      <c r="FN1458" s="241"/>
      <c r="FO1458" s="241"/>
      <c r="FP1458" s="241"/>
      <c r="FQ1458" s="241"/>
      <c r="FR1458" s="241"/>
      <c r="FS1458" s="241"/>
      <c r="FT1458" s="241"/>
      <c r="FU1458" s="241"/>
      <c r="FV1458" s="241"/>
      <c r="FW1458" s="241"/>
      <c r="FX1458" s="241"/>
      <c r="FY1458" s="241"/>
      <c r="FZ1458" s="241"/>
      <c r="GA1458" s="241"/>
      <c r="GB1458" s="241"/>
      <c r="GC1458" s="241"/>
      <c r="GD1458" s="241"/>
      <c r="GE1458" s="241"/>
      <c r="GF1458" s="241"/>
      <c r="GG1458" s="241"/>
      <c r="GH1458" s="241"/>
      <c r="GI1458" s="241"/>
      <c r="GJ1458" s="241"/>
      <c r="GK1458" s="241"/>
      <c r="GL1458" s="241"/>
      <c r="GM1458" s="241"/>
      <c r="GN1458" s="241"/>
      <c r="GO1458" s="241"/>
      <c r="GP1458" s="241"/>
      <c r="GQ1458" s="241"/>
      <c r="GR1458" s="241"/>
      <c r="GS1458" s="241"/>
      <c r="GT1458" s="241"/>
      <c r="GU1458" s="241"/>
      <c r="GV1458" s="241"/>
      <c r="GW1458" s="241"/>
      <c r="GX1458" s="241"/>
      <c r="GY1458" s="241"/>
      <c r="GZ1458" s="241"/>
      <c r="HA1458" s="241"/>
      <c r="HB1458" s="241"/>
      <c r="HC1458" s="241"/>
      <c r="HD1458" s="241"/>
      <c r="HE1458" s="241"/>
      <c r="HF1458" s="241"/>
      <c r="HG1458" s="241"/>
      <c r="HH1458" s="241"/>
      <c r="HI1458" s="241"/>
      <c r="HJ1458" s="241"/>
      <c r="HK1458" s="241"/>
      <c r="HL1458" s="241"/>
      <c r="HM1458" s="241"/>
      <c r="HN1458" s="241"/>
      <c r="HO1458" s="241"/>
    </row>
    <row r="1459" spans="1:223" s="250" customFormat="1" ht="27.6" customHeight="1" x14ac:dyDescent="0.35">
      <c r="A1459" s="241"/>
      <c r="B1459" s="242"/>
      <c r="C1459" s="242"/>
      <c r="D1459" s="242"/>
      <c r="E1459" s="243"/>
      <c r="F1459" s="244"/>
      <c r="G1459" s="245"/>
      <c r="H1459" s="245"/>
      <c r="I1459" s="245"/>
      <c r="J1459" s="242"/>
      <c r="K1459" s="242"/>
      <c r="L1459" s="246"/>
      <c r="M1459" s="246"/>
      <c r="N1459" s="247"/>
      <c r="O1459" s="247"/>
      <c r="P1459" s="248"/>
      <c r="Q1459" s="248"/>
      <c r="R1459" s="295"/>
      <c r="S1459" s="295"/>
      <c r="T1459" s="295"/>
      <c r="V1459" s="251"/>
      <c r="W1459" s="251"/>
      <c r="X1459" s="252"/>
      <c r="Y1459" s="253"/>
      <c r="Z1459" s="254"/>
      <c r="AA1459" s="254"/>
      <c r="AB1459" s="255"/>
      <c r="AC1459" s="255"/>
      <c r="AD1459" s="241"/>
      <c r="AE1459" s="241"/>
      <c r="AF1459" s="241"/>
      <c r="AG1459" s="241"/>
      <c r="AH1459" s="241"/>
      <c r="AI1459" s="241"/>
      <c r="AJ1459" s="241"/>
      <c r="AK1459" s="241"/>
      <c r="AL1459" s="241"/>
      <c r="AM1459" s="241"/>
      <c r="AN1459" s="241"/>
      <c r="AO1459" s="241"/>
      <c r="AP1459" s="241"/>
      <c r="AQ1459" s="241"/>
      <c r="AR1459" s="241"/>
      <c r="AS1459" s="241"/>
      <c r="AT1459" s="241"/>
      <c r="AU1459" s="241"/>
      <c r="AV1459" s="241"/>
      <c r="AW1459" s="241"/>
      <c r="AX1459" s="241"/>
      <c r="AY1459" s="241"/>
      <c r="AZ1459" s="241"/>
      <c r="BA1459" s="241"/>
      <c r="BB1459" s="241"/>
      <c r="BC1459" s="241"/>
      <c r="BD1459" s="241"/>
      <c r="BE1459" s="241"/>
      <c r="BF1459" s="241"/>
      <c r="BG1459" s="241"/>
      <c r="BH1459" s="241"/>
      <c r="BI1459" s="241"/>
      <c r="BJ1459" s="241"/>
      <c r="BK1459" s="241"/>
      <c r="BL1459" s="241"/>
      <c r="BM1459" s="241"/>
      <c r="BN1459" s="241"/>
      <c r="BO1459" s="241"/>
      <c r="BP1459" s="241"/>
      <c r="BQ1459" s="241"/>
      <c r="BR1459" s="241"/>
      <c r="BS1459" s="241"/>
      <c r="BT1459" s="241"/>
      <c r="BU1459" s="241"/>
      <c r="BV1459" s="241"/>
      <c r="BW1459" s="241"/>
      <c r="BX1459" s="241"/>
      <c r="BY1459" s="241"/>
      <c r="BZ1459" s="241"/>
      <c r="CA1459" s="241"/>
      <c r="CB1459" s="241"/>
      <c r="CC1459" s="241"/>
      <c r="CD1459" s="241"/>
      <c r="CE1459" s="241"/>
      <c r="CF1459" s="241"/>
      <c r="CG1459" s="241"/>
      <c r="CH1459" s="241"/>
      <c r="CI1459" s="241"/>
      <c r="CJ1459" s="241"/>
      <c r="CK1459" s="241"/>
      <c r="CL1459" s="241"/>
      <c r="CM1459" s="241"/>
      <c r="CN1459" s="241"/>
      <c r="CO1459" s="241"/>
      <c r="CP1459" s="241"/>
      <c r="CQ1459" s="241"/>
      <c r="CR1459" s="241"/>
      <c r="CS1459" s="241"/>
      <c r="CT1459" s="241"/>
      <c r="CU1459" s="241"/>
      <c r="CV1459" s="241"/>
      <c r="CW1459" s="241"/>
      <c r="CX1459" s="241"/>
      <c r="CY1459" s="241"/>
      <c r="CZ1459" s="241"/>
      <c r="DA1459" s="241"/>
      <c r="DB1459" s="241"/>
      <c r="DC1459" s="241"/>
      <c r="DD1459" s="241"/>
      <c r="DE1459" s="241"/>
      <c r="DF1459" s="241"/>
      <c r="DG1459" s="241"/>
      <c r="DH1459" s="241"/>
      <c r="DI1459" s="241"/>
      <c r="DJ1459" s="241"/>
      <c r="DK1459" s="241"/>
      <c r="DL1459" s="241"/>
      <c r="DM1459" s="241"/>
      <c r="DN1459" s="241"/>
      <c r="DO1459" s="241"/>
      <c r="DP1459" s="241"/>
      <c r="DQ1459" s="241"/>
      <c r="DR1459" s="241"/>
      <c r="DS1459" s="241"/>
      <c r="DT1459" s="241"/>
      <c r="DU1459" s="241"/>
      <c r="DV1459" s="241"/>
      <c r="DW1459" s="241"/>
      <c r="DX1459" s="241"/>
      <c r="DY1459" s="241"/>
      <c r="DZ1459" s="241"/>
      <c r="EA1459" s="241"/>
      <c r="EB1459" s="241"/>
      <c r="EC1459" s="241"/>
      <c r="ED1459" s="241"/>
      <c r="EE1459" s="241"/>
      <c r="EF1459" s="241"/>
      <c r="EG1459" s="241"/>
      <c r="EH1459" s="241"/>
      <c r="EI1459" s="241"/>
      <c r="EJ1459" s="241"/>
      <c r="EK1459" s="241"/>
      <c r="EL1459" s="241"/>
      <c r="EM1459" s="241"/>
      <c r="EN1459" s="241"/>
      <c r="EO1459" s="241"/>
      <c r="EP1459" s="241"/>
      <c r="EQ1459" s="241"/>
      <c r="ER1459" s="241"/>
      <c r="ES1459" s="241"/>
      <c r="ET1459" s="241"/>
      <c r="EU1459" s="241"/>
      <c r="EV1459" s="241"/>
      <c r="EW1459" s="241"/>
      <c r="EX1459" s="241"/>
      <c r="EY1459" s="241"/>
      <c r="EZ1459" s="241"/>
      <c r="FA1459" s="241"/>
      <c r="FB1459" s="241"/>
      <c r="FC1459" s="241"/>
      <c r="FD1459" s="241"/>
      <c r="FE1459" s="241"/>
      <c r="FF1459" s="241"/>
      <c r="FG1459" s="241"/>
      <c r="FH1459" s="241"/>
      <c r="FI1459" s="241"/>
      <c r="FJ1459" s="241"/>
      <c r="FK1459" s="241"/>
      <c r="FL1459" s="241"/>
      <c r="FM1459" s="241"/>
      <c r="FN1459" s="241"/>
      <c r="FO1459" s="241"/>
      <c r="FP1459" s="241"/>
      <c r="FQ1459" s="241"/>
      <c r="FR1459" s="241"/>
      <c r="FS1459" s="241"/>
      <c r="FT1459" s="241"/>
      <c r="FU1459" s="241"/>
      <c r="FV1459" s="241"/>
      <c r="FW1459" s="241"/>
      <c r="FX1459" s="241"/>
      <c r="FY1459" s="241"/>
      <c r="FZ1459" s="241"/>
      <c r="GA1459" s="241"/>
      <c r="GB1459" s="241"/>
      <c r="GC1459" s="241"/>
      <c r="GD1459" s="241"/>
      <c r="GE1459" s="241"/>
      <c r="GF1459" s="241"/>
      <c r="GG1459" s="241"/>
      <c r="GH1459" s="241"/>
      <c r="GI1459" s="241"/>
      <c r="GJ1459" s="241"/>
      <c r="GK1459" s="241"/>
      <c r="GL1459" s="241"/>
      <c r="GM1459" s="241"/>
      <c r="GN1459" s="241"/>
      <c r="GO1459" s="241"/>
      <c r="GP1459" s="241"/>
      <c r="GQ1459" s="241"/>
      <c r="GR1459" s="241"/>
      <c r="GS1459" s="241"/>
      <c r="GT1459" s="241"/>
      <c r="GU1459" s="241"/>
      <c r="GV1459" s="241"/>
      <c r="GW1459" s="241"/>
      <c r="GX1459" s="241"/>
      <c r="GY1459" s="241"/>
      <c r="GZ1459" s="241"/>
      <c r="HA1459" s="241"/>
      <c r="HB1459" s="241"/>
      <c r="HC1459" s="241"/>
      <c r="HD1459" s="241"/>
      <c r="HE1459" s="241"/>
      <c r="HF1459" s="241"/>
      <c r="HG1459" s="241"/>
      <c r="HH1459" s="241"/>
      <c r="HI1459" s="241"/>
      <c r="HJ1459" s="241"/>
      <c r="HK1459" s="241"/>
      <c r="HL1459" s="241"/>
      <c r="HM1459" s="241"/>
      <c r="HN1459" s="241"/>
      <c r="HO1459" s="241"/>
    </row>
    <row r="1460" spans="1:223" s="250" customFormat="1" ht="27.6" customHeight="1" x14ac:dyDescent="0.35">
      <c r="A1460" s="241"/>
      <c r="B1460" s="242"/>
      <c r="C1460" s="242"/>
      <c r="D1460" s="242"/>
      <c r="E1460" s="243"/>
      <c r="F1460" s="244"/>
      <c r="G1460" s="245"/>
      <c r="H1460" s="245"/>
      <c r="I1460" s="245"/>
      <c r="J1460" s="242"/>
      <c r="K1460" s="242"/>
      <c r="L1460" s="246"/>
      <c r="M1460" s="246"/>
      <c r="N1460" s="247"/>
      <c r="O1460" s="247"/>
      <c r="P1460" s="248"/>
      <c r="Q1460" s="248"/>
      <c r="R1460" s="295"/>
      <c r="S1460" s="295"/>
      <c r="T1460" s="295"/>
      <c r="V1460" s="251"/>
      <c r="W1460" s="251"/>
      <c r="X1460" s="252"/>
      <c r="Y1460" s="253"/>
      <c r="Z1460" s="254"/>
      <c r="AA1460" s="254"/>
      <c r="AB1460" s="255"/>
      <c r="AC1460" s="255"/>
      <c r="AD1460" s="241"/>
      <c r="AE1460" s="241"/>
      <c r="AF1460" s="241"/>
      <c r="AG1460" s="241"/>
      <c r="AH1460" s="241"/>
      <c r="AI1460" s="241"/>
      <c r="AJ1460" s="241"/>
      <c r="AK1460" s="241"/>
      <c r="AL1460" s="241"/>
      <c r="AM1460" s="241"/>
      <c r="AN1460" s="241"/>
      <c r="AO1460" s="241"/>
      <c r="AP1460" s="241"/>
      <c r="AQ1460" s="241"/>
      <c r="AR1460" s="241"/>
      <c r="AS1460" s="241"/>
      <c r="AT1460" s="241"/>
      <c r="AU1460" s="241"/>
      <c r="AV1460" s="241"/>
      <c r="AW1460" s="241"/>
      <c r="AX1460" s="241"/>
      <c r="AY1460" s="241"/>
      <c r="AZ1460" s="241"/>
      <c r="BA1460" s="241"/>
      <c r="BB1460" s="241"/>
      <c r="BC1460" s="241"/>
      <c r="BD1460" s="241"/>
      <c r="BE1460" s="241"/>
      <c r="BF1460" s="241"/>
      <c r="BG1460" s="241"/>
      <c r="BH1460" s="241"/>
      <c r="BI1460" s="241"/>
      <c r="BJ1460" s="241"/>
      <c r="BK1460" s="241"/>
      <c r="BL1460" s="241"/>
      <c r="BM1460" s="241"/>
      <c r="BN1460" s="241"/>
      <c r="BO1460" s="241"/>
      <c r="BP1460" s="241"/>
      <c r="BQ1460" s="241"/>
      <c r="BR1460" s="241"/>
      <c r="BS1460" s="241"/>
      <c r="BT1460" s="241"/>
      <c r="BU1460" s="241"/>
      <c r="BV1460" s="241"/>
      <c r="BW1460" s="241"/>
      <c r="BX1460" s="241"/>
      <c r="BY1460" s="241"/>
      <c r="BZ1460" s="241"/>
      <c r="CA1460" s="241"/>
      <c r="CB1460" s="241"/>
      <c r="CC1460" s="241"/>
      <c r="CD1460" s="241"/>
      <c r="CE1460" s="241"/>
      <c r="CF1460" s="241"/>
      <c r="CG1460" s="241"/>
      <c r="CH1460" s="241"/>
      <c r="CI1460" s="241"/>
      <c r="CJ1460" s="241"/>
      <c r="CK1460" s="241"/>
      <c r="CL1460" s="241"/>
      <c r="CM1460" s="241"/>
      <c r="CN1460" s="241"/>
      <c r="CO1460" s="241"/>
      <c r="CP1460" s="241"/>
      <c r="CQ1460" s="241"/>
      <c r="CR1460" s="241"/>
      <c r="CS1460" s="241"/>
      <c r="CT1460" s="241"/>
      <c r="CU1460" s="241"/>
      <c r="CV1460" s="241"/>
      <c r="CW1460" s="241"/>
      <c r="CX1460" s="241"/>
      <c r="CY1460" s="241"/>
      <c r="CZ1460" s="241"/>
      <c r="DA1460" s="241"/>
      <c r="DB1460" s="241"/>
      <c r="DC1460" s="241"/>
      <c r="DD1460" s="241"/>
      <c r="DE1460" s="241"/>
      <c r="DF1460" s="241"/>
      <c r="DG1460" s="241"/>
      <c r="DH1460" s="241"/>
      <c r="DI1460" s="241"/>
      <c r="DJ1460" s="241"/>
      <c r="DK1460" s="241"/>
      <c r="DL1460" s="241"/>
      <c r="DM1460" s="241"/>
      <c r="DN1460" s="241"/>
      <c r="DO1460" s="241"/>
      <c r="DP1460" s="241"/>
      <c r="DQ1460" s="241"/>
      <c r="DR1460" s="241"/>
      <c r="DS1460" s="241"/>
      <c r="DT1460" s="241"/>
      <c r="DU1460" s="241"/>
      <c r="DV1460" s="241"/>
      <c r="DW1460" s="241"/>
      <c r="DX1460" s="241"/>
      <c r="DY1460" s="241"/>
      <c r="DZ1460" s="241"/>
      <c r="EA1460" s="241"/>
      <c r="EB1460" s="241"/>
      <c r="EC1460" s="241"/>
      <c r="ED1460" s="241"/>
      <c r="EE1460" s="241"/>
      <c r="EF1460" s="241"/>
      <c r="EG1460" s="241"/>
      <c r="EH1460" s="241"/>
      <c r="EI1460" s="241"/>
      <c r="EJ1460" s="241"/>
      <c r="EK1460" s="241"/>
      <c r="EL1460" s="241"/>
      <c r="EM1460" s="241"/>
      <c r="EN1460" s="241"/>
      <c r="EO1460" s="241"/>
      <c r="EP1460" s="241"/>
      <c r="EQ1460" s="241"/>
      <c r="ER1460" s="241"/>
      <c r="ES1460" s="241"/>
      <c r="ET1460" s="241"/>
      <c r="EU1460" s="241"/>
      <c r="EV1460" s="241"/>
      <c r="EW1460" s="241"/>
      <c r="EX1460" s="241"/>
      <c r="EY1460" s="241"/>
      <c r="EZ1460" s="241"/>
      <c r="FA1460" s="241"/>
      <c r="FB1460" s="241"/>
      <c r="FC1460" s="241"/>
      <c r="FD1460" s="241"/>
      <c r="FE1460" s="241"/>
      <c r="FF1460" s="241"/>
      <c r="FG1460" s="241"/>
      <c r="FH1460" s="241"/>
      <c r="FI1460" s="241"/>
      <c r="FJ1460" s="241"/>
      <c r="FK1460" s="241"/>
      <c r="FL1460" s="241"/>
      <c r="FM1460" s="241"/>
      <c r="FN1460" s="241"/>
      <c r="FO1460" s="241"/>
      <c r="FP1460" s="241"/>
      <c r="FQ1460" s="241"/>
      <c r="FR1460" s="241"/>
      <c r="FS1460" s="241"/>
      <c r="FT1460" s="241"/>
      <c r="FU1460" s="241"/>
      <c r="FV1460" s="241"/>
      <c r="FW1460" s="241"/>
      <c r="FX1460" s="241"/>
      <c r="FY1460" s="241"/>
      <c r="FZ1460" s="241"/>
      <c r="GA1460" s="241"/>
      <c r="GB1460" s="241"/>
      <c r="GC1460" s="241"/>
      <c r="GD1460" s="241"/>
      <c r="GE1460" s="241"/>
      <c r="GF1460" s="241"/>
      <c r="GG1460" s="241"/>
      <c r="GH1460" s="241"/>
      <c r="GI1460" s="241"/>
      <c r="GJ1460" s="241"/>
      <c r="GK1460" s="241"/>
      <c r="GL1460" s="241"/>
      <c r="GM1460" s="241"/>
      <c r="GN1460" s="241"/>
      <c r="GO1460" s="241"/>
      <c r="GP1460" s="241"/>
      <c r="GQ1460" s="241"/>
      <c r="GR1460" s="241"/>
      <c r="GS1460" s="241"/>
      <c r="GT1460" s="241"/>
      <c r="GU1460" s="241"/>
      <c r="GV1460" s="241"/>
      <c r="GW1460" s="241"/>
      <c r="GX1460" s="241"/>
      <c r="GY1460" s="241"/>
      <c r="GZ1460" s="241"/>
      <c r="HA1460" s="241"/>
      <c r="HB1460" s="241"/>
      <c r="HC1460" s="241"/>
      <c r="HD1460" s="241"/>
      <c r="HE1460" s="241"/>
      <c r="HF1460" s="241"/>
      <c r="HG1460" s="241"/>
      <c r="HH1460" s="241"/>
      <c r="HI1460" s="241"/>
      <c r="HJ1460" s="241"/>
      <c r="HK1460" s="241"/>
      <c r="HL1460" s="241"/>
      <c r="HM1460" s="241"/>
      <c r="HN1460" s="241"/>
      <c r="HO1460" s="241"/>
    </row>
    <row r="1461" spans="1:223" s="250" customFormat="1" ht="27.6" customHeight="1" x14ac:dyDescent="0.35">
      <c r="A1461" s="241"/>
      <c r="B1461" s="242"/>
      <c r="C1461" s="242"/>
      <c r="D1461" s="242"/>
      <c r="E1461" s="243"/>
      <c r="F1461" s="244"/>
      <c r="G1461" s="245"/>
      <c r="H1461" s="245"/>
      <c r="I1461" s="245"/>
      <c r="J1461" s="242"/>
      <c r="K1461" s="242"/>
      <c r="L1461" s="246"/>
      <c r="M1461" s="246"/>
      <c r="N1461" s="247"/>
      <c r="O1461" s="247"/>
      <c r="P1461" s="248"/>
      <c r="Q1461" s="248"/>
      <c r="R1461" s="295"/>
      <c r="S1461" s="295"/>
      <c r="T1461" s="295"/>
      <c r="V1461" s="251"/>
      <c r="W1461" s="251"/>
      <c r="X1461" s="252"/>
      <c r="Y1461" s="253"/>
      <c r="Z1461" s="254"/>
      <c r="AA1461" s="254"/>
      <c r="AB1461" s="255"/>
      <c r="AC1461" s="255"/>
      <c r="AD1461" s="241"/>
      <c r="AE1461" s="241"/>
      <c r="AF1461" s="241"/>
      <c r="AG1461" s="241"/>
      <c r="AH1461" s="241"/>
      <c r="AI1461" s="241"/>
      <c r="AJ1461" s="241"/>
      <c r="AK1461" s="241"/>
      <c r="AL1461" s="241"/>
      <c r="AM1461" s="241"/>
      <c r="AN1461" s="241"/>
      <c r="AO1461" s="241"/>
      <c r="AP1461" s="241"/>
      <c r="AQ1461" s="241"/>
      <c r="AR1461" s="241"/>
      <c r="AS1461" s="241"/>
      <c r="AT1461" s="241"/>
      <c r="AU1461" s="241"/>
      <c r="AV1461" s="241"/>
      <c r="AW1461" s="241"/>
      <c r="AX1461" s="241"/>
      <c r="AY1461" s="241"/>
      <c r="AZ1461" s="241"/>
      <c r="BA1461" s="241"/>
      <c r="BB1461" s="241"/>
      <c r="BC1461" s="241"/>
      <c r="BD1461" s="241"/>
      <c r="BE1461" s="241"/>
      <c r="BF1461" s="241"/>
      <c r="BG1461" s="241"/>
      <c r="BH1461" s="241"/>
      <c r="BI1461" s="241"/>
      <c r="BJ1461" s="241"/>
      <c r="BK1461" s="241"/>
      <c r="BL1461" s="241"/>
      <c r="BM1461" s="241"/>
      <c r="BN1461" s="241"/>
      <c r="BO1461" s="241"/>
      <c r="BP1461" s="241"/>
      <c r="BQ1461" s="241"/>
      <c r="BR1461" s="241"/>
      <c r="BS1461" s="241"/>
      <c r="BT1461" s="241"/>
      <c r="BU1461" s="241"/>
      <c r="BV1461" s="241"/>
      <c r="BW1461" s="241"/>
      <c r="BX1461" s="241"/>
      <c r="BY1461" s="241"/>
      <c r="BZ1461" s="241"/>
      <c r="CA1461" s="241"/>
      <c r="CB1461" s="241"/>
      <c r="CC1461" s="241"/>
      <c r="CD1461" s="241"/>
      <c r="CE1461" s="241"/>
      <c r="CF1461" s="241"/>
      <c r="CG1461" s="241"/>
      <c r="CH1461" s="241"/>
      <c r="CI1461" s="241"/>
      <c r="CJ1461" s="241"/>
      <c r="CK1461" s="241"/>
      <c r="CL1461" s="241"/>
      <c r="CM1461" s="241"/>
      <c r="CN1461" s="241"/>
      <c r="CO1461" s="241"/>
      <c r="CP1461" s="241"/>
      <c r="CQ1461" s="241"/>
      <c r="CR1461" s="241"/>
      <c r="CS1461" s="241"/>
      <c r="CT1461" s="241"/>
      <c r="CU1461" s="241"/>
      <c r="CV1461" s="241"/>
      <c r="CW1461" s="241"/>
      <c r="CX1461" s="241"/>
      <c r="CY1461" s="241"/>
      <c r="CZ1461" s="241"/>
      <c r="DA1461" s="241"/>
      <c r="DB1461" s="241"/>
      <c r="DC1461" s="241"/>
      <c r="DD1461" s="241"/>
      <c r="DE1461" s="241"/>
      <c r="DF1461" s="241"/>
      <c r="DG1461" s="241"/>
      <c r="DH1461" s="241"/>
      <c r="DI1461" s="241"/>
      <c r="DJ1461" s="241"/>
      <c r="DK1461" s="241"/>
      <c r="DL1461" s="241"/>
      <c r="DM1461" s="241"/>
      <c r="DN1461" s="241"/>
      <c r="DO1461" s="241"/>
      <c r="DP1461" s="241"/>
      <c r="DQ1461" s="241"/>
      <c r="DR1461" s="241"/>
      <c r="DS1461" s="241"/>
      <c r="DT1461" s="241"/>
      <c r="DU1461" s="241"/>
      <c r="DV1461" s="241"/>
      <c r="DW1461" s="241"/>
      <c r="DX1461" s="241"/>
      <c r="DY1461" s="241"/>
      <c r="DZ1461" s="241"/>
      <c r="EA1461" s="241"/>
      <c r="EB1461" s="241"/>
      <c r="EC1461" s="241"/>
      <c r="ED1461" s="241"/>
      <c r="EE1461" s="241"/>
      <c r="EF1461" s="241"/>
      <c r="EG1461" s="241"/>
      <c r="EH1461" s="241"/>
      <c r="EI1461" s="241"/>
      <c r="EJ1461" s="241"/>
      <c r="EK1461" s="241"/>
      <c r="EL1461" s="241"/>
      <c r="EM1461" s="241"/>
      <c r="EN1461" s="241"/>
      <c r="EO1461" s="241"/>
      <c r="EP1461" s="241"/>
      <c r="EQ1461" s="241"/>
      <c r="ER1461" s="241"/>
      <c r="ES1461" s="241"/>
      <c r="ET1461" s="241"/>
      <c r="EU1461" s="241"/>
      <c r="EV1461" s="241"/>
      <c r="EW1461" s="241"/>
      <c r="EX1461" s="241"/>
      <c r="EY1461" s="241"/>
      <c r="EZ1461" s="241"/>
      <c r="FA1461" s="241"/>
      <c r="FB1461" s="241"/>
      <c r="FC1461" s="241"/>
      <c r="FD1461" s="241"/>
      <c r="FE1461" s="241"/>
      <c r="FF1461" s="241"/>
      <c r="FG1461" s="241"/>
      <c r="FH1461" s="241"/>
      <c r="FI1461" s="241"/>
      <c r="FJ1461" s="241"/>
      <c r="FK1461" s="241"/>
      <c r="FL1461" s="241"/>
      <c r="FM1461" s="241"/>
      <c r="FN1461" s="241"/>
      <c r="FO1461" s="241"/>
      <c r="FP1461" s="241"/>
      <c r="FQ1461" s="241"/>
      <c r="FR1461" s="241"/>
      <c r="FS1461" s="241"/>
      <c r="FT1461" s="241"/>
      <c r="FU1461" s="241"/>
      <c r="FV1461" s="241"/>
      <c r="FW1461" s="241"/>
      <c r="FX1461" s="241"/>
      <c r="FY1461" s="241"/>
      <c r="FZ1461" s="241"/>
      <c r="GA1461" s="241"/>
      <c r="GB1461" s="241"/>
      <c r="GC1461" s="241"/>
      <c r="GD1461" s="241"/>
      <c r="GE1461" s="241"/>
      <c r="GF1461" s="241"/>
      <c r="GG1461" s="241"/>
      <c r="GH1461" s="241"/>
      <c r="GI1461" s="241"/>
      <c r="GJ1461" s="241"/>
      <c r="GK1461" s="241"/>
      <c r="GL1461" s="241"/>
      <c r="GM1461" s="241"/>
      <c r="GN1461" s="241"/>
      <c r="GO1461" s="241"/>
      <c r="GP1461" s="241"/>
      <c r="GQ1461" s="241"/>
      <c r="GR1461" s="241"/>
      <c r="GS1461" s="241"/>
      <c r="GT1461" s="241"/>
      <c r="GU1461" s="241"/>
      <c r="GV1461" s="241"/>
      <c r="GW1461" s="241"/>
      <c r="GX1461" s="241"/>
      <c r="GY1461" s="241"/>
      <c r="GZ1461" s="241"/>
      <c r="HA1461" s="241"/>
      <c r="HB1461" s="241"/>
      <c r="HC1461" s="241"/>
      <c r="HD1461" s="241"/>
      <c r="HE1461" s="241"/>
      <c r="HF1461" s="241"/>
      <c r="HG1461" s="241"/>
      <c r="HH1461" s="241"/>
      <c r="HI1461" s="241"/>
      <c r="HJ1461" s="241"/>
      <c r="HK1461" s="241"/>
      <c r="HL1461" s="241"/>
      <c r="HM1461" s="241"/>
      <c r="HN1461" s="241"/>
      <c r="HO1461" s="241"/>
    </row>
    <row r="1462" spans="1:223" s="250" customFormat="1" ht="27.6" customHeight="1" x14ac:dyDescent="0.35">
      <c r="A1462" s="241"/>
      <c r="B1462" s="242"/>
      <c r="C1462" s="242"/>
      <c r="D1462" s="242"/>
      <c r="E1462" s="243"/>
      <c r="F1462" s="244"/>
      <c r="G1462" s="245"/>
      <c r="H1462" s="245"/>
      <c r="I1462" s="245"/>
      <c r="J1462" s="242"/>
      <c r="K1462" s="242"/>
      <c r="L1462" s="246"/>
      <c r="M1462" s="246"/>
      <c r="N1462" s="247"/>
      <c r="O1462" s="247"/>
      <c r="P1462" s="248"/>
      <c r="Q1462" s="248"/>
      <c r="R1462" s="295"/>
      <c r="S1462" s="295"/>
      <c r="T1462" s="295"/>
      <c r="V1462" s="251"/>
      <c r="W1462" s="251"/>
      <c r="X1462" s="252"/>
      <c r="Y1462" s="253"/>
      <c r="Z1462" s="254"/>
      <c r="AA1462" s="254"/>
      <c r="AB1462" s="255"/>
      <c r="AC1462" s="255"/>
      <c r="AD1462" s="241"/>
      <c r="AE1462" s="241"/>
      <c r="AF1462" s="241"/>
      <c r="AG1462" s="241"/>
      <c r="AH1462" s="241"/>
      <c r="AI1462" s="241"/>
      <c r="AJ1462" s="241"/>
      <c r="AK1462" s="241"/>
      <c r="AL1462" s="241"/>
      <c r="AM1462" s="241"/>
      <c r="AN1462" s="241"/>
      <c r="AO1462" s="241"/>
      <c r="AP1462" s="241"/>
      <c r="AQ1462" s="241"/>
      <c r="AR1462" s="241"/>
      <c r="AS1462" s="241"/>
      <c r="AT1462" s="241"/>
      <c r="AU1462" s="241"/>
      <c r="AV1462" s="241"/>
      <c r="AW1462" s="241"/>
      <c r="AX1462" s="241"/>
      <c r="AY1462" s="241"/>
      <c r="AZ1462" s="241"/>
      <c r="BA1462" s="241"/>
      <c r="BB1462" s="241"/>
      <c r="BC1462" s="241"/>
      <c r="BD1462" s="241"/>
      <c r="BE1462" s="241"/>
      <c r="BF1462" s="241"/>
      <c r="BG1462" s="241"/>
      <c r="BH1462" s="241"/>
      <c r="BI1462" s="241"/>
      <c r="BJ1462" s="241"/>
      <c r="BK1462" s="241"/>
      <c r="BL1462" s="241"/>
      <c r="BM1462" s="241"/>
      <c r="BN1462" s="241"/>
      <c r="BO1462" s="241"/>
      <c r="BP1462" s="241"/>
      <c r="BQ1462" s="241"/>
      <c r="BR1462" s="241"/>
      <c r="BS1462" s="241"/>
      <c r="BT1462" s="241"/>
      <c r="BU1462" s="241"/>
      <c r="BV1462" s="241"/>
      <c r="BW1462" s="241"/>
      <c r="BX1462" s="241"/>
      <c r="BY1462" s="241"/>
      <c r="BZ1462" s="241"/>
      <c r="CA1462" s="241"/>
      <c r="CB1462" s="241"/>
      <c r="CC1462" s="241"/>
      <c r="CD1462" s="241"/>
      <c r="CE1462" s="241"/>
      <c r="CF1462" s="241"/>
      <c r="CG1462" s="241"/>
      <c r="CH1462" s="241"/>
      <c r="CI1462" s="241"/>
      <c r="CJ1462" s="241"/>
      <c r="CK1462" s="241"/>
      <c r="CL1462" s="241"/>
      <c r="CM1462" s="241"/>
      <c r="CN1462" s="241"/>
      <c r="CO1462" s="241"/>
      <c r="CP1462" s="241"/>
      <c r="CQ1462" s="241"/>
      <c r="CR1462" s="241"/>
      <c r="CS1462" s="241"/>
      <c r="CT1462" s="241"/>
      <c r="CU1462" s="241"/>
      <c r="CV1462" s="241"/>
      <c r="CW1462" s="241"/>
      <c r="CX1462" s="241"/>
      <c r="CY1462" s="241"/>
      <c r="CZ1462" s="241"/>
      <c r="DA1462" s="241"/>
      <c r="DB1462" s="241"/>
      <c r="DC1462" s="241"/>
      <c r="DD1462" s="241"/>
      <c r="DE1462" s="241"/>
      <c r="DF1462" s="241"/>
      <c r="DG1462" s="241"/>
      <c r="DH1462" s="241"/>
      <c r="DI1462" s="241"/>
      <c r="DJ1462" s="241"/>
      <c r="DK1462" s="241"/>
      <c r="DL1462" s="241"/>
      <c r="DM1462" s="241"/>
      <c r="DN1462" s="241"/>
      <c r="DO1462" s="241"/>
      <c r="DP1462" s="241"/>
      <c r="DQ1462" s="241"/>
      <c r="DR1462" s="241"/>
      <c r="DS1462" s="241"/>
      <c r="DT1462" s="241"/>
      <c r="DU1462" s="241"/>
      <c r="DV1462" s="241"/>
      <c r="DW1462" s="241"/>
      <c r="DX1462" s="241"/>
      <c r="DY1462" s="241"/>
      <c r="DZ1462" s="241"/>
      <c r="EA1462" s="241"/>
      <c r="EB1462" s="241"/>
      <c r="EC1462" s="241"/>
      <c r="ED1462" s="241"/>
      <c r="EE1462" s="241"/>
      <c r="EF1462" s="241"/>
      <c r="EG1462" s="241"/>
      <c r="EH1462" s="241"/>
      <c r="EI1462" s="241"/>
      <c r="EJ1462" s="241"/>
      <c r="EK1462" s="241"/>
      <c r="EL1462" s="241"/>
      <c r="EM1462" s="241"/>
      <c r="EN1462" s="241"/>
      <c r="EO1462" s="241"/>
      <c r="EP1462" s="241"/>
      <c r="EQ1462" s="241"/>
      <c r="ER1462" s="241"/>
      <c r="ES1462" s="241"/>
      <c r="ET1462" s="241"/>
      <c r="EU1462" s="241"/>
      <c r="EV1462" s="241"/>
      <c r="EW1462" s="241"/>
      <c r="EX1462" s="241"/>
      <c r="EY1462" s="241"/>
      <c r="EZ1462" s="241"/>
      <c r="FA1462" s="241"/>
      <c r="FB1462" s="241"/>
      <c r="FC1462" s="241"/>
      <c r="FD1462" s="241"/>
      <c r="FE1462" s="241"/>
      <c r="FF1462" s="241"/>
      <c r="FG1462" s="241"/>
      <c r="FH1462" s="241"/>
      <c r="FI1462" s="241"/>
      <c r="FJ1462" s="241"/>
      <c r="FK1462" s="241"/>
      <c r="FL1462" s="241"/>
      <c r="FM1462" s="241"/>
      <c r="FN1462" s="241"/>
      <c r="FO1462" s="241"/>
      <c r="FP1462" s="241"/>
      <c r="FQ1462" s="241"/>
      <c r="FR1462" s="241"/>
      <c r="FS1462" s="241"/>
      <c r="FT1462" s="241"/>
      <c r="FU1462" s="241"/>
      <c r="FV1462" s="241"/>
      <c r="FW1462" s="241"/>
      <c r="FX1462" s="241"/>
      <c r="FY1462" s="241"/>
      <c r="FZ1462" s="241"/>
      <c r="GA1462" s="241"/>
      <c r="GB1462" s="241"/>
      <c r="GC1462" s="241"/>
      <c r="GD1462" s="241"/>
      <c r="GE1462" s="241"/>
      <c r="GF1462" s="241"/>
      <c r="GG1462" s="241"/>
      <c r="GH1462" s="241"/>
      <c r="GI1462" s="241"/>
      <c r="GJ1462" s="241"/>
      <c r="GK1462" s="241"/>
      <c r="GL1462" s="241"/>
      <c r="GM1462" s="241"/>
      <c r="GN1462" s="241"/>
      <c r="GO1462" s="241"/>
      <c r="GP1462" s="241"/>
      <c r="GQ1462" s="241"/>
      <c r="GR1462" s="241"/>
      <c r="GS1462" s="241"/>
      <c r="GT1462" s="241"/>
      <c r="GU1462" s="241"/>
      <c r="GV1462" s="241"/>
      <c r="GW1462" s="241"/>
      <c r="GX1462" s="241"/>
      <c r="GY1462" s="241"/>
      <c r="GZ1462" s="241"/>
      <c r="HA1462" s="241"/>
      <c r="HB1462" s="241"/>
      <c r="HC1462" s="241"/>
      <c r="HD1462" s="241"/>
      <c r="HE1462" s="241"/>
      <c r="HF1462" s="241"/>
      <c r="HG1462" s="241"/>
      <c r="HH1462" s="241"/>
      <c r="HI1462" s="241"/>
      <c r="HJ1462" s="241"/>
      <c r="HK1462" s="241"/>
      <c r="HL1462" s="241"/>
      <c r="HM1462" s="241"/>
      <c r="HN1462" s="241"/>
      <c r="HO1462" s="241"/>
    </row>
    <row r="1463" spans="1:223" s="250" customFormat="1" ht="27.6" customHeight="1" x14ac:dyDescent="0.35">
      <c r="A1463" s="241"/>
      <c r="B1463" s="242"/>
      <c r="C1463" s="242"/>
      <c r="D1463" s="242"/>
      <c r="E1463" s="243"/>
      <c r="F1463" s="244"/>
      <c r="G1463" s="245"/>
      <c r="H1463" s="245"/>
      <c r="I1463" s="245"/>
      <c r="J1463" s="242"/>
      <c r="K1463" s="242"/>
      <c r="L1463" s="246"/>
      <c r="M1463" s="246"/>
      <c r="N1463" s="247"/>
      <c r="O1463" s="247"/>
      <c r="P1463" s="248"/>
      <c r="Q1463" s="248"/>
      <c r="R1463" s="295"/>
      <c r="S1463" s="295"/>
      <c r="T1463" s="295"/>
      <c r="V1463" s="251"/>
      <c r="W1463" s="251"/>
      <c r="X1463" s="252"/>
      <c r="Y1463" s="253"/>
      <c r="Z1463" s="254"/>
      <c r="AA1463" s="254"/>
      <c r="AB1463" s="255"/>
      <c r="AC1463" s="255"/>
      <c r="AD1463" s="241"/>
      <c r="AE1463" s="241"/>
      <c r="AF1463" s="241"/>
      <c r="AG1463" s="241"/>
      <c r="AH1463" s="241"/>
      <c r="AI1463" s="241"/>
      <c r="AJ1463" s="241"/>
      <c r="AK1463" s="241"/>
      <c r="AL1463" s="241"/>
      <c r="AM1463" s="241"/>
      <c r="AN1463" s="241"/>
      <c r="AO1463" s="241"/>
      <c r="AP1463" s="241"/>
      <c r="AQ1463" s="241"/>
      <c r="AR1463" s="241"/>
      <c r="AS1463" s="241"/>
      <c r="AT1463" s="241"/>
      <c r="AU1463" s="241"/>
      <c r="AV1463" s="241"/>
      <c r="AW1463" s="241"/>
      <c r="AX1463" s="241"/>
      <c r="AY1463" s="241"/>
      <c r="AZ1463" s="241"/>
      <c r="BA1463" s="241"/>
      <c r="BB1463" s="241"/>
      <c r="BC1463" s="241"/>
      <c r="BD1463" s="241"/>
      <c r="BE1463" s="241"/>
      <c r="BF1463" s="241"/>
      <c r="BG1463" s="241"/>
      <c r="BH1463" s="241"/>
      <c r="BI1463" s="241"/>
      <c r="BJ1463" s="241"/>
      <c r="BK1463" s="241"/>
      <c r="BL1463" s="241"/>
      <c r="BM1463" s="241"/>
      <c r="BN1463" s="241"/>
      <c r="BO1463" s="241"/>
      <c r="BP1463" s="241"/>
      <c r="BQ1463" s="241"/>
      <c r="BR1463" s="241"/>
      <c r="BS1463" s="241"/>
      <c r="BT1463" s="241"/>
      <c r="BU1463" s="241"/>
      <c r="BV1463" s="241"/>
      <c r="BW1463" s="241"/>
      <c r="BX1463" s="241"/>
      <c r="BY1463" s="241"/>
      <c r="BZ1463" s="241"/>
      <c r="CA1463" s="241"/>
      <c r="CB1463" s="241"/>
      <c r="CC1463" s="241"/>
      <c r="CD1463" s="241"/>
      <c r="CE1463" s="241"/>
      <c r="CF1463" s="241"/>
      <c r="CG1463" s="241"/>
      <c r="CH1463" s="241"/>
      <c r="CI1463" s="241"/>
      <c r="CJ1463" s="241"/>
      <c r="CK1463" s="241"/>
      <c r="CL1463" s="241"/>
      <c r="CM1463" s="241"/>
      <c r="CN1463" s="241"/>
      <c r="CO1463" s="241"/>
      <c r="CP1463" s="241"/>
      <c r="CQ1463" s="241"/>
      <c r="CR1463" s="241"/>
      <c r="CS1463" s="241"/>
      <c r="CT1463" s="241"/>
      <c r="CU1463" s="241"/>
      <c r="CV1463" s="241"/>
      <c r="CW1463" s="241"/>
      <c r="CX1463" s="241"/>
      <c r="CY1463" s="241"/>
      <c r="CZ1463" s="241"/>
      <c r="DA1463" s="241"/>
      <c r="DB1463" s="241"/>
      <c r="DC1463" s="241"/>
      <c r="DD1463" s="241"/>
      <c r="DE1463" s="241"/>
      <c r="DF1463" s="241"/>
      <c r="DG1463" s="241"/>
      <c r="DH1463" s="241"/>
      <c r="DI1463" s="241"/>
      <c r="DJ1463" s="241"/>
      <c r="DK1463" s="241"/>
      <c r="DL1463" s="241"/>
      <c r="DM1463" s="241"/>
      <c r="DN1463" s="241"/>
      <c r="DO1463" s="241"/>
      <c r="DP1463" s="241"/>
      <c r="DQ1463" s="241"/>
      <c r="DR1463" s="241"/>
      <c r="DS1463" s="241"/>
      <c r="DT1463" s="241"/>
      <c r="DU1463" s="241"/>
      <c r="DV1463" s="241"/>
      <c r="DW1463" s="241"/>
      <c r="DX1463" s="241"/>
      <c r="DY1463" s="241"/>
      <c r="DZ1463" s="241"/>
      <c r="EA1463" s="241"/>
      <c r="EB1463" s="241"/>
      <c r="EC1463" s="241"/>
      <c r="ED1463" s="241"/>
      <c r="EE1463" s="241"/>
      <c r="EF1463" s="241"/>
      <c r="EG1463" s="241"/>
      <c r="EH1463" s="241"/>
      <c r="EI1463" s="241"/>
      <c r="EJ1463" s="241"/>
      <c r="EK1463" s="241"/>
      <c r="EL1463" s="241"/>
      <c r="EM1463" s="241"/>
      <c r="EN1463" s="241"/>
      <c r="EO1463" s="241"/>
      <c r="EP1463" s="241"/>
      <c r="EQ1463" s="241"/>
      <c r="ER1463" s="241"/>
      <c r="ES1463" s="241"/>
      <c r="ET1463" s="241"/>
      <c r="EU1463" s="241"/>
      <c r="EV1463" s="241"/>
      <c r="EW1463" s="241"/>
      <c r="EX1463" s="241"/>
      <c r="EY1463" s="241"/>
      <c r="EZ1463" s="241"/>
      <c r="FA1463" s="241"/>
      <c r="FB1463" s="241"/>
      <c r="FC1463" s="241"/>
      <c r="FD1463" s="241"/>
      <c r="FE1463" s="241"/>
      <c r="FF1463" s="241"/>
      <c r="FG1463" s="241"/>
      <c r="FH1463" s="241"/>
      <c r="FI1463" s="241"/>
      <c r="FJ1463" s="241"/>
      <c r="FK1463" s="241"/>
      <c r="FL1463" s="241"/>
      <c r="FM1463" s="241"/>
      <c r="FN1463" s="241"/>
      <c r="FO1463" s="241"/>
      <c r="FP1463" s="241"/>
      <c r="FQ1463" s="241"/>
      <c r="FR1463" s="241"/>
      <c r="FS1463" s="241"/>
      <c r="FT1463" s="241"/>
      <c r="FU1463" s="241"/>
      <c r="FV1463" s="241"/>
      <c r="FW1463" s="241"/>
      <c r="FX1463" s="241"/>
      <c r="FY1463" s="241"/>
      <c r="FZ1463" s="241"/>
      <c r="GA1463" s="241"/>
      <c r="GB1463" s="241"/>
      <c r="GC1463" s="241"/>
      <c r="GD1463" s="241"/>
      <c r="GE1463" s="241"/>
      <c r="GF1463" s="241"/>
      <c r="GG1463" s="241"/>
      <c r="GH1463" s="241"/>
      <c r="GI1463" s="241"/>
      <c r="GJ1463" s="241"/>
      <c r="GK1463" s="241"/>
      <c r="GL1463" s="241"/>
      <c r="GM1463" s="241"/>
      <c r="GN1463" s="241"/>
      <c r="GO1463" s="241"/>
      <c r="GP1463" s="241"/>
      <c r="GQ1463" s="241"/>
      <c r="GR1463" s="241"/>
      <c r="GS1463" s="241"/>
      <c r="GT1463" s="241"/>
      <c r="GU1463" s="241"/>
      <c r="GV1463" s="241"/>
      <c r="GW1463" s="241"/>
      <c r="GX1463" s="241"/>
      <c r="GY1463" s="241"/>
      <c r="GZ1463" s="241"/>
      <c r="HA1463" s="241"/>
      <c r="HB1463" s="241"/>
      <c r="HC1463" s="241"/>
      <c r="HD1463" s="241"/>
      <c r="HE1463" s="241"/>
      <c r="HF1463" s="241"/>
      <c r="HG1463" s="241"/>
      <c r="HH1463" s="241"/>
      <c r="HI1463" s="241"/>
      <c r="HJ1463" s="241"/>
      <c r="HK1463" s="241"/>
      <c r="HL1463" s="241"/>
      <c r="HM1463" s="241"/>
      <c r="HN1463" s="241"/>
      <c r="HO1463" s="241"/>
    </row>
    <row r="1464" spans="1:223" s="250" customFormat="1" ht="27.6" customHeight="1" x14ac:dyDescent="0.35">
      <c r="A1464" s="241"/>
      <c r="B1464" s="242"/>
      <c r="C1464" s="242"/>
      <c r="D1464" s="242"/>
      <c r="E1464" s="243"/>
      <c r="F1464" s="244"/>
      <c r="G1464" s="245"/>
      <c r="H1464" s="245"/>
      <c r="I1464" s="245"/>
      <c r="J1464" s="242"/>
      <c r="K1464" s="242"/>
      <c r="L1464" s="246"/>
      <c r="M1464" s="246"/>
      <c r="N1464" s="247"/>
      <c r="O1464" s="247"/>
      <c r="P1464" s="248"/>
      <c r="Q1464" s="248"/>
      <c r="R1464" s="295"/>
      <c r="S1464" s="295"/>
      <c r="T1464" s="295"/>
      <c r="V1464" s="251"/>
      <c r="W1464" s="251"/>
      <c r="X1464" s="252"/>
      <c r="Y1464" s="253"/>
      <c r="Z1464" s="254"/>
      <c r="AA1464" s="254"/>
      <c r="AB1464" s="255"/>
      <c r="AC1464" s="255"/>
      <c r="AD1464" s="241"/>
      <c r="AE1464" s="241"/>
      <c r="AF1464" s="241"/>
      <c r="AG1464" s="241"/>
      <c r="AH1464" s="241"/>
      <c r="AI1464" s="241"/>
      <c r="AJ1464" s="241"/>
      <c r="AK1464" s="241"/>
      <c r="AL1464" s="241"/>
      <c r="AM1464" s="241"/>
      <c r="AN1464" s="241"/>
      <c r="AO1464" s="241"/>
      <c r="AP1464" s="241"/>
      <c r="AQ1464" s="241"/>
      <c r="AR1464" s="241"/>
      <c r="AS1464" s="241"/>
      <c r="AT1464" s="241"/>
      <c r="AU1464" s="241"/>
      <c r="AV1464" s="241"/>
      <c r="AW1464" s="241"/>
      <c r="AX1464" s="241"/>
      <c r="AY1464" s="241"/>
      <c r="AZ1464" s="241"/>
      <c r="BA1464" s="241"/>
      <c r="BB1464" s="241"/>
      <c r="BC1464" s="241"/>
      <c r="BD1464" s="241"/>
      <c r="BE1464" s="241"/>
      <c r="BF1464" s="241"/>
      <c r="BG1464" s="241"/>
      <c r="BH1464" s="241"/>
      <c r="BI1464" s="241"/>
      <c r="BJ1464" s="241"/>
      <c r="BK1464" s="241"/>
      <c r="BL1464" s="241"/>
      <c r="BM1464" s="241"/>
      <c r="BN1464" s="241"/>
      <c r="BO1464" s="241"/>
      <c r="BP1464" s="241"/>
      <c r="BQ1464" s="241"/>
      <c r="BR1464" s="241"/>
      <c r="BS1464" s="241"/>
      <c r="BT1464" s="241"/>
      <c r="BU1464" s="241"/>
      <c r="BV1464" s="241"/>
      <c r="BW1464" s="241"/>
      <c r="BX1464" s="241"/>
      <c r="BY1464" s="241"/>
      <c r="BZ1464" s="241"/>
      <c r="CA1464" s="241"/>
      <c r="CB1464" s="241"/>
      <c r="CC1464" s="241"/>
      <c r="CD1464" s="241"/>
      <c r="CE1464" s="241"/>
      <c r="CF1464" s="241"/>
      <c r="CG1464" s="241"/>
      <c r="CH1464" s="241"/>
      <c r="CI1464" s="241"/>
      <c r="CJ1464" s="241"/>
      <c r="CK1464" s="241"/>
      <c r="CL1464" s="241"/>
      <c r="CM1464" s="241"/>
      <c r="CN1464" s="241"/>
      <c r="CO1464" s="241"/>
      <c r="CP1464" s="241"/>
      <c r="CQ1464" s="241"/>
      <c r="CR1464" s="241"/>
      <c r="CS1464" s="241"/>
      <c r="CT1464" s="241"/>
      <c r="CU1464" s="241"/>
      <c r="CV1464" s="241"/>
      <c r="CW1464" s="241"/>
      <c r="CX1464" s="241"/>
      <c r="CY1464" s="241"/>
      <c r="CZ1464" s="241"/>
      <c r="DA1464" s="241"/>
      <c r="DB1464" s="241"/>
      <c r="DC1464" s="241"/>
      <c r="DD1464" s="241"/>
      <c r="DE1464" s="241"/>
      <c r="DF1464" s="241"/>
      <c r="DG1464" s="241"/>
      <c r="DH1464" s="241"/>
      <c r="DI1464" s="241"/>
      <c r="DJ1464" s="241"/>
      <c r="DK1464" s="241"/>
      <c r="DL1464" s="241"/>
      <c r="DM1464" s="241"/>
      <c r="DN1464" s="241"/>
      <c r="DO1464" s="241"/>
      <c r="DP1464" s="241"/>
      <c r="DQ1464" s="241"/>
      <c r="DR1464" s="241"/>
      <c r="DS1464" s="241"/>
      <c r="DT1464" s="241"/>
      <c r="DU1464" s="241"/>
      <c r="DV1464" s="241"/>
      <c r="DW1464" s="241"/>
      <c r="DX1464" s="241"/>
      <c r="DY1464" s="241"/>
      <c r="DZ1464" s="241"/>
      <c r="EA1464" s="241"/>
      <c r="EB1464" s="241"/>
      <c r="EC1464" s="241"/>
      <c r="ED1464" s="241"/>
      <c r="EE1464" s="241"/>
      <c r="EF1464" s="241"/>
      <c r="EG1464" s="241"/>
      <c r="EH1464" s="241"/>
      <c r="EI1464" s="241"/>
      <c r="EJ1464" s="241"/>
      <c r="EK1464" s="241"/>
      <c r="EL1464" s="241"/>
      <c r="EM1464" s="241"/>
      <c r="EN1464" s="241"/>
      <c r="EO1464" s="241"/>
      <c r="EP1464" s="241"/>
      <c r="EQ1464" s="241"/>
      <c r="ER1464" s="241"/>
      <c r="ES1464" s="241"/>
      <c r="ET1464" s="241"/>
      <c r="EU1464" s="241"/>
      <c r="EV1464" s="241"/>
      <c r="EW1464" s="241"/>
      <c r="EX1464" s="241"/>
      <c r="EY1464" s="241"/>
      <c r="EZ1464" s="241"/>
      <c r="FA1464" s="241"/>
      <c r="FB1464" s="241"/>
      <c r="FC1464" s="241"/>
      <c r="FD1464" s="241"/>
      <c r="FE1464" s="241"/>
      <c r="FF1464" s="241"/>
      <c r="FG1464" s="241"/>
      <c r="FH1464" s="241"/>
      <c r="FI1464" s="241"/>
      <c r="FJ1464" s="241"/>
      <c r="FK1464" s="241"/>
      <c r="FL1464" s="241"/>
      <c r="FM1464" s="241"/>
      <c r="FN1464" s="241"/>
      <c r="FO1464" s="241"/>
      <c r="FP1464" s="241"/>
      <c r="FQ1464" s="241"/>
      <c r="FR1464" s="241"/>
      <c r="FS1464" s="241"/>
      <c r="FT1464" s="241"/>
      <c r="FU1464" s="241"/>
      <c r="FV1464" s="241"/>
      <c r="FW1464" s="241"/>
      <c r="FX1464" s="241"/>
      <c r="FY1464" s="241"/>
      <c r="FZ1464" s="241"/>
      <c r="GA1464" s="241"/>
      <c r="GB1464" s="241"/>
      <c r="GC1464" s="241"/>
      <c r="GD1464" s="241"/>
      <c r="GE1464" s="241"/>
      <c r="GF1464" s="241"/>
      <c r="GG1464" s="241"/>
      <c r="GH1464" s="241"/>
      <c r="GI1464" s="241"/>
      <c r="GJ1464" s="241"/>
      <c r="GK1464" s="241"/>
      <c r="GL1464" s="241"/>
      <c r="GM1464" s="241"/>
      <c r="GN1464" s="241"/>
      <c r="GO1464" s="241"/>
      <c r="GP1464" s="241"/>
      <c r="GQ1464" s="241"/>
      <c r="GR1464" s="241"/>
      <c r="GS1464" s="241"/>
      <c r="GT1464" s="241"/>
      <c r="GU1464" s="241"/>
      <c r="GV1464" s="241"/>
      <c r="GW1464" s="241"/>
      <c r="GX1464" s="241"/>
      <c r="GY1464" s="241"/>
      <c r="GZ1464" s="241"/>
      <c r="HA1464" s="241"/>
      <c r="HB1464" s="241"/>
      <c r="HC1464" s="241"/>
      <c r="HD1464" s="241"/>
      <c r="HE1464" s="241"/>
      <c r="HF1464" s="241"/>
      <c r="HG1464" s="241"/>
      <c r="HH1464" s="241"/>
      <c r="HI1464" s="241"/>
      <c r="HJ1464" s="241"/>
      <c r="HK1464" s="241"/>
      <c r="HL1464" s="241"/>
      <c r="HM1464" s="241"/>
      <c r="HN1464" s="241"/>
      <c r="HO1464" s="241"/>
    </row>
    <row r="1465" spans="1:223" s="250" customFormat="1" ht="27.6" customHeight="1" x14ac:dyDescent="0.35">
      <c r="A1465" s="241"/>
      <c r="B1465" s="242"/>
      <c r="C1465" s="242"/>
      <c r="D1465" s="242"/>
      <c r="E1465" s="243"/>
      <c r="F1465" s="244"/>
      <c r="G1465" s="245"/>
      <c r="H1465" s="245"/>
      <c r="I1465" s="245"/>
      <c r="J1465" s="242"/>
      <c r="K1465" s="242"/>
      <c r="L1465" s="246"/>
      <c r="M1465" s="246"/>
      <c r="N1465" s="247"/>
      <c r="O1465" s="247"/>
      <c r="P1465" s="248"/>
      <c r="Q1465" s="248"/>
      <c r="R1465" s="295"/>
      <c r="S1465" s="295"/>
      <c r="T1465" s="295"/>
      <c r="V1465" s="251"/>
      <c r="W1465" s="251"/>
      <c r="X1465" s="252"/>
      <c r="Y1465" s="253"/>
      <c r="Z1465" s="254"/>
      <c r="AA1465" s="254"/>
      <c r="AB1465" s="255"/>
      <c r="AC1465" s="255"/>
      <c r="AD1465" s="241"/>
      <c r="AE1465" s="241"/>
      <c r="AF1465" s="241"/>
      <c r="AG1465" s="241"/>
      <c r="AH1465" s="241"/>
      <c r="AI1465" s="241"/>
      <c r="AJ1465" s="241"/>
      <c r="AK1465" s="241"/>
      <c r="AL1465" s="241"/>
      <c r="AM1465" s="241"/>
      <c r="AN1465" s="241"/>
      <c r="AO1465" s="241"/>
      <c r="AP1465" s="241"/>
      <c r="AQ1465" s="241"/>
      <c r="AR1465" s="241"/>
      <c r="AS1465" s="241"/>
      <c r="AT1465" s="241"/>
      <c r="AU1465" s="241"/>
      <c r="AV1465" s="241"/>
      <c r="AW1465" s="241"/>
      <c r="AX1465" s="241"/>
      <c r="AY1465" s="241"/>
      <c r="AZ1465" s="241"/>
      <c r="BA1465" s="241"/>
      <c r="BB1465" s="241"/>
      <c r="BC1465" s="241"/>
      <c r="BD1465" s="241"/>
      <c r="BE1465" s="241"/>
      <c r="BF1465" s="241"/>
      <c r="BG1465" s="241"/>
      <c r="BH1465" s="241"/>
      <c r="BI1465" s="241"/>
      <c r="BJ1465" s="241"/>
      <c r="BK1465" s="241"/>
      <c r="BL1465" s="241"/>
      <c r="BM1465" s="241"/>
      <c r="BN1465" s="241"/>
      <c r="BO1465" s="241"/>
      <c r="BP1465" s="241"/>
      <c r="BQ1465" s="241"/>
      <c r="BR1465" s="241"/>
      <c r="BS1465" s="241"/>
      <c r="BT1465" s="241"/>
      <c r="BU1465" s="241"/>
      <c r="BV1465" s="241"/>
      <c r="BW1465" s="241"/>
      <c r="BX1465" s="241"/>
      <c r="BY1465" s="241"/>
      <c r="BZ1465" s="241"/>
      <c r="CA1465" s="241"/>
      <c r="CB1465" s="241"/>
      <c r="CC1465" s="241"/>
      <c r="CD1465" s="241"/>
      <c r="CE1465" s="241"/>
      <c r="CF1465" s="241"/>
      <c r="CG1465" s="241"/>
      <c r="CH1465" s="241"/>
      <c r="CI1465" s="241"/>
      <c r="CJ1465" s="241"/>
      <c r="CK1465" s="241"/>
      <c r="CL1465" s="241"/>
      <c r="CM1465" s="241"/>
      <c r="CN1465" s="241"/>
      <c r="CO1465" s="241"/>
      <c r="CP1465" s="241"/>
      <c r="CQ1465" s="241"/>
      <c r="CR1465" s="241"/>
      <c r="CS1465" s="241"/>
      <c r="CT1465" s="241"/>
      <c r="CU1465" s="241"/>
      <c r="CV1465" s="241"/>
      <c r="CW1465" s="241"/>
      <c r="CX1465" s="241"/>
      <c r="CY1465" s="241"/>
      <c r="CZ1465" s="241"/>
      <c r="DA1465" s="241"/>
      <c r="DB1465" s="241"/>
      <c r="DC1465" s="241"/>
      <c r="DD1465" s="241"/>
      <c r="DE1465" s="241"/>
      <c r="DF1465" s="241"/>
      <c r="DG1465" s="241"/>
      <c r="DH1465" s="241"/>
      <c r="DI1465" s="241"/>
      <c r="DJ1465" s="241"/>
      <c r="DK1465" s="241"/>
      <c r="DL1465" s="241"/>
      <c r="DM1465" s="241"/>
      <c r="DN1465" s="241"/>
      <c r="DO1465" s="241"/>
      <c r="DP1465" s="241"/>
      <c r="DQ1465" s="241"/>
      <c r="DR1465" s="241"/>
      <c r="DS1465" s="241"/>
      <c r="DT1465" s="241"/>
      <c r="DU1465" s="241"/>
      <c r="DV1465" s="241"/>
      <c r="DW1465" s="241"/>
      <c r="DX1465" s="241"/>
      <c r="DY1465" s="241"/>
      <c r="DZ1465" s="241"/>
      <c r="EA1465" s="241"/>
      <c r="EB1465" s="241"/>
      <c r="EC1465" s="241"/>
      <c r="ED1465" s="241"/>
      <c r="EE1465" s="241"/>
      <c r="EF1465" s="241"/>
      <c r="EG1465" s="241"/>
      <c r="EH1465" s="241"/>
      <c r="EI1465" s="241"/>
      <c r="EJ1465" s="241"/>
      <c r="EK1465" s="241"/>
      <c r="EL1465" s="241"/>
      <c r="EM1465" s="241"/>
      <c r="EN1465" s="241"/>
      <c r="EO1465" s="241"/>
      <c r="EP1465" s="241"/>
      <c r="EQ1465" s="241"/>
      <c r="ER1465" s="241"/>
      <c r="ES1465" s="241"/>
      <c r="ET1465" s="241"/>
      <c r="EU1465" s="241"/>
      <c r="EV1465" s="241"/>
      <c r="EW1465" s="241"/>
      <c r="EX1465" s="241"/>
      <c r="EY1465" s="241"/>
      <c r="EZ1465" s="241"/>
      <c r="FA1465" s="241"/>
      <c r="FB1465" s="241"/>
      <c r="FC1465" s="241"/>
      <c r="FD1465" s="241"/>
      <c r="FE1465" s="241"/>
      <c r="FF1465" s="241"/>
      <c r="FG1465" s="241"/>
      <c r="FH1465" s="241"/>
      <c r="FI1465" s="241"/>
      <c r="FJ1465" s="241"/>
      <c r="FK1465" s="241"/>
      <c r="FL1465" s="241"/>
      <c r="FM1465" s="241"/>
      <c r="FN1465" s="241"/>
      <c r="FO1465" s="241"/>
      <c r="FP1465" s="241"/>
      <c r="FQ1465" s="241"/>
      <c r="FR1465" s="241"/>
      <c r="FS1465" s="241"/>
      <c r="FT1465" s="241"/>
      <c r="FU1465" s="241"/>
      <c r="FV1465" s="241"/>
      <c r="FW1465" s="241"/>
      <c r="FX1465" s="241"/>
      <c r="FY1465" s="241"/>
      <c r="FZ1465" s="241"/>
      <c r="GA1465" s="241"/>
      <c r="GB1465" s="241"/>
      <c r="GC1465" s="241"/>
      <c r="GD1465" s="241"/>
      <c r="GE1465" s="241"/>
      <c r="GF1465" s="241"/>
      <c r="GG1465" s="241"/>
      <c r="GH1465" s="241"/>
      <c r="GI1465" s="241"/>
      <c r="GJ1465" s="241"/>
      <c r="GK1465" s="241"/>
      <c r="GL1465" s="241"/>
      <c r="GM1465" s="241"/>
      <c r="GN1465" s="241"/>
      <c r="GO1465" s="241"/>
      <c r="GP1465" s="241"/>
      <c r="GQ1465" s="241"/>
      <c r="GR1465" s="241"/>
      <c r="GS1465" s="241"/>
      <c r="GT1465" s="241"/>
      <c r="GU1465" s="241"/>
      <c r="GV1465" s="241"/>
      <c r="GW1465" s="241"/>
      <c r="GX1465" s="241"/>
      <c r="GY1465" s="241"/>
      <c r="GZ1465" s="241"/>
      <c r="HA1465" s="241"/>
      <c r="HB1465" s="241"/>
      <c r="HC1465" s="241"/>
      <c r="HD1465" s="241"/>
      <c r="HE1465" s="241"/>
      <c r="HF1465" s="241"/>
      <c r="HG1465" s="241"/>
      <c r="HH1465" s="241"/>
      <c r="HI1465" s="241"/>
      <c r="HJ1465" s="241"/>
      <c r="HK1465" s="241"/>
      <c r="HL1465" s="241"/>
      <c r="HM1465" s="241"/>
      <c r="HN1465" s="241"/>
      <c r="HO1465" s="241"/>
    </row>
  </sheetData>
  <mergeCells count="3">
    <mergeCell ref="M2:M3"/>
    <mergeCell ref="N2:R2"/>
    <mergeCell ref="U2:Y2"/>
  </mergeCells>
  <dataValidations count="4">
    <dataValidation allowBlank="1" errorTitle="Entry Message" error="ENTER WHOLE NUMBERS_x000a__x000a_ZERO OR GREATER" sqref="L876:L65374 L130 L120:L126 L132:L134 L128 L114 L116 L118 K55 L52:L54 L56 K41 L36:L40 L42:L46 L48:L50 M51 L58:L80 L136:L143 L523 L521 L519 L517 L510 L508 L494 L453 L430:L432 L426:L428 L391:L393 L387:L389 L383:L385 L350:L352 L354:L356 L358:L360 L300:L302 L339:L341 L332:L337 L364:L366 L368:L370 L372:L374 L404:L406 L402 L400 L438 L408:L422 L458 L460 L462 L464 L466 L468 L470 L472 L474 L476 L478 L480 L482 L498 L500 L502 L504 L269:L271 L273 L244:L246 L248:L250 L252:L254 L157:L159 L161:L163 L187:L189 L179:L181 L175:L177 L173 L171 L195:L197 L199:L201 L203:L205 L168:L169 L183:L185 L191:L193 L297:L298 L145:L146 L304:L307 L440 L1:L34 L82:L112 L148:L155 L165:L166 L207:L230 L232:L239 L242 L266:L267 L275:L295 L321:L330 L343:L348 L362 L376:L381 L395:L398 L424 L434:L436 L451 L456 L492 L496 L506 L512 L514:L515 L525:L579 L581:L606 L613:L624 L626:L674 L676:L688 L698:L729 L738:L804" xr:uid="{BC66847F-8432-42AB-A9F9-756A7BE649F0}"/>
    <dataValidation allowBlank="1" sqref="E730:F737 J689:J697 L689:M697 A689:A697 K689:K693 A730:A737 M731:M737 E689:F697 J730:L737 U689:Y697 U730:Y737 AD730:IY737 AD689:IY697 B772 S24:T24" xr:uid="{354444EE-8817-43A3-9972-F77D70775B2F}"/>
    <dataValidation type="whole" allowBlank="1" showInputMessage="1" showErrorMessage="1" errorTitle="Entry Message" error="ENTER WHOLE NUMBERS_x000a__x000a_ZERO OR GREATER" sqref="M508 M42:M46 M510 M36:M40 M517 M56 M1:M2 M339:M341 M52:M54 L55:M55 M130 M519 L41:M41 M118 M116 M114 M128 M132:M134 M310:M312 M314:M316 M354:M356 M350:M352 M387:M389 M391:M393 M120:M126 M521 M426:M428 M430:M432 M876:M65374 M191:M193 M183:M185 M203:M205 M199:M201 M195:M197 M58:M80 M171 M173 M175:M177 M453 M179:M181 M187:M189 M523 M161:M163 M157:M159 M252:M254 M248:M250 M244:M246 M269:M271 M273 M504 M502 M500 M498 M482 M480 M478 M476 M474 M472 M470 M468 M466 M464 M462 M460 M458 M408:M422 M438 M400 M402 M404:M406 M383:M385 M136:M143 M372:M374 M368:M370 M48:M50 M168 M494 M364:M366 M332:M337 M300:M302 M297:M298 M145:M146 M440 N24:O24 M26:M34 M4:M24 M82:M112 M148:M155 M165:M166 M207:M230 M232:M239 M242 M266:M267 M275:M295 M304:M308 M318:M330 M343:M348 M362 M376:M381 M395:M398 M424 M434:M436 M451 M456 M492 M496 M506 M512 M514:M515 M525:M579 M581:M599 M601:M606 M613:M624 M626:M674 M676:M688 M698:M729 M738:M804" xr:uid="{7401A8C2-F184-4B9F-8EF6-A5EEBD723356}">
      <formula1>0</formula1>
      <formula2>1000000000000</formula2>
    </dataValidation>
    <dataValidation type="whole" allowBlank="1" showInputMessage="1" showErrorMessage="1" errorTitle="Entry Message" error="ENTER OCCUPANCY CODE FROM _x000a__x000a_WORKSHEET.  THIS IS A WHOLE_x000a__x000a_NUMBER RANGING FROM  0 TO 39" sqref="P24:Q24" xr:uid="{CEBD67C2-31EA-44C9-9E82-8D0765383BFB}">
      <formula1>0</formula1>
      <formula2>39</formula2>
    </dataValidation>
  </dataValidations>
  <printOptions gridLines="1"/>
  <pageMargins left="0.3" right="0.37" top="0.42" bottom="0.45" header="0.3" footer="0.3"/>
  <pageSetup paperSize="5" scale="22" fitToHeight="0" pageOrder="overThenDown" orientation="landscape" r:id="rId1"/>
  <headerFooter alignWithMargins="0">
    <oddHeader>&amp;C&amp;"Arial,Bold"&amp;12Dormitory Authority -- State of New York</oddHeader>
    <oddFooter>&amp;L&amp;P of &amp;N&amp;R&amp;F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O13"/>
  <sheetViews>
    <sheetView topLeftCell="B1" zoomScale="40" zoomScaleNormal="40" workbookViewId="0">
      <selection activeCell="B13" sqref="B13"/>
    </sheetView>
  </sheetViews>
  <sheetFormatPr defaultRowHeight="12.75" x14ac:dyDescent="0.2"/>
  <cols>
    <col min="1" max="1" width="47.28515625" hidden="1" customWidth="1"/>
    <col min="2" max="2" width="162.7109375" bestFit="1" customWidth="1"/>
    <col min="3" max="3" width="26.28515625" bestFit="1" customWidth="1"/>
    <col min="4" max="4" width="35.140625" bestFit="1" customWidth="1"/>
    <col min="5" max="5" width="43.7109375" bestFit="1" customWidth="1"/>
    <col min="6" max="6" width="55.5703125" bestFit="1" customWidth="1"/>
    <col min="7" max="7" width="24.85546875" bestFit="1" customWidth="1"/>
    <col min="8" max="8" width="16.5703125" bestFit="1" customWidth="1"/>
    <col min="9" max="9" width="22.7109375" bestFit="1" customWidth="1"/>
    <col min="10" max="10" width="74.140625" bestFit="1" customWidth="1"/>
    <col min="11" max="11" width="22.28515625" bestFit="1" customWidth="1"/>
    <col min="12" max="12" width="28.42578125" bestFit="1" customWidth="1"/>
    <col min="13" max="13" width="32.7109375" bestFit="1" customWidth="1"/>
    <col min="14" max="14" width="23" bestFit="1" customWidth="1"/>
    <col min="15" max="15" width="26.28515625" bestFit="1" customWidth="1"/>
    <col min="16" max="16" width="23.7109375" bestFit="1" customWidth="1"/>
    <col min="17" max="17" width="45.85546875" bestFit="1" customWidth="1"/>
    <col min="18" max="18" width="23" bestFit="1" customWidth="1"/>
    <col min="21" max="21" width="84.140625" bestFit="1" customWidth="1"/>
    <col min="22" max="22" width="46.28515625" bestFit="1" customWidth="1"/>
    <col min="23" max="23" width="42.28515625" bestFit="1" customWidth="1"/>
    <col min="24" max="25" width="34.42578125" bestFit="1" customWidth="1"/>
  </cols>
  <sheetData>
    <row r="1" spans="1:223" s="241" customFormat="1" ht="55.9" customHeight="1" thickBot="1" x14ac:dyDescent="0.4">
      <c r="A1" s="256" t="s">
        <v>172</v>
      </c>
      <c r="B1" s="257" t="s">
        <v>845</v>
      </c>
      <c r="C1" s="257" t="s">
        <v>2723</v>
      </c>
      <c r="D1" s="560" t="s">
        <v>2749</v>
      </c>
      <c r="E1" s="258" t="s">
        <v>61</v>
      </c>
      <c r="F1" s="259" t="s">
        <v>62</v>
      </c>
      <c r="G1" s="260" t="s">
        <v>1997</v>
      </c>
      <c r="H1" s="261" t="s">
        <v>1998</v>
      </c>
      <c r="I1" s="261" t="s">
        <v>2195</v>
      </c>
      <c r="J1" s="260" t="s">
        <v>2040</v>
      </c>
      <c r="K1" s="262"/>
      <c r="L1" s="262"/>
      <c r="M1" s="821" t="s">
        <v>850</v>
      </c>
      <c r="N1" s="817" t="s">
        <v>846</v>
      </c>
      <c r="O1" s="818"/>
      <c r="P1" s="818"/>
      <c r="Q1" s="818"/>
      <c r="R1" s="819"/>
      <c r="S1" s="759"/>
      <c r="T1" s="759"/>
      <c r="U1" s="799" t="s">
        <v>847</v>
      </c>
      <c r="V1" s="800"/>
      <c r="W1" s="800"/>
      <c r="X1" s="800"/>
      <c r="Y1" s="801"/>
      <c r="Z1" s="254"/>
      <c r="AA1" s="254"/>
      <c r="AB1" s="255"/>
      <c r="AC1" s="255"/>
    </row>
    <row r="2" spans="1:223" s="241" customFormat="1" ht="49.9" customHeight="1" x14ac:dyDescent="0.35">
      <c r="B2" s="264"/>
      <c r="C2" s="264"/>
      <c r="D2" s="264"/>
      <c r="E2" s="265"/>
      <c r="F2" s="266"/>
      <c r="G2" s="267"/>
      <c r="H2" s="267"/>
      <c r="I2" s="267"/>
      <c r="J2" s="268"/>
      <c r="K2" s="269" t="s">
        <v>848</v>
      </c>
      <c r="L2" s="269" t="s">
        <v>849</v>
      </c>
      <c r="M2" s="822"/>
      <c r="N2" s="270" t="s">
        <v>851</v>
      </c>
      <c r="O2" s="270" t="s">
        <v>852</v>
      </c>
      <c r="P2" s="271" t="s">
        <v>1929</v>
      </c>
      <c r="Q2" s="271" t="s">
        <v>2722</v>
      </c>
      <c r="R2" s="272" t="s">
        <v>1930</v>
      </c>
      <c r="S2" s="272"/>
      <c r="T2" s="272"/>
      <c r="U2" s="721" t="s">
        <v>264</v>
      </c>
      <c r="V2" s="273" t="s">
        <v>265</v>
      </c>
      <c r="W2" s="273" t="s">
        <v>266</v>
      </c>
      <c r="X2" s="274" t="s">
        <v>1358</v>
      </c>
      <c r="Y2" s="275" t="s">
        <v>428</v>
      </c>
      <c r="Z2" s="254"/>
      <c r="AA2" s="254"/>
      <c r="AB2" s="254"/>
      <c r="AC2" s="254"/>
    </row>
    <row r="3" spans="1:223" s="253" customFormat="1" ht="62.65" customHeight="1" x14ac:dyDescent="0.35">
      <c r="B3" s="725" t="s">
        <v>2546</v>
      </c>
      <c r="C3" s="363"/>
      <c r="D3" s="363"/>
      <c r="E3" s="708" t="s">
        <v>2552</v>
      </c>
      <c r="F3" s="304" t="s">
        <v>2547</v>
      </c>
      <c r="G3" s="368" t="s">
        <v>2548</v>
      </c>
      <c r="H3" s="368" t="s">
        <v>778</v>
      </c>
      <c r="I3" s="368">
        <v>10011</v>
      </c>
      <c r="J3" s="253" t="s">
        <v>2549</v>
      </c>
      <c r="K3" s="253" t="s">
        <v>2550</v>
      </c>
      <c r="L3" s="253" t="s">
        <v>2551</v>
      </c>
      <c r="M3" s="309">
        <v>43000</v>
      </c>
      <c r="N3" s="709">
        <v>42611678.810000002</v>
      </c>
      <c r="O3" s="281">
        <v>0</v>
      </c>
      <c r="P3" s="281">
        <v>0</v>
      </c>
      <c r="Q3" s="281"/>
      <c r="R3" s="281">
        <f t="shared" ref="R3" si="0">SUM(N3:Q3)</f>
        <v>42611678.810000002</v>
      </c>
      <c r="S3" s="281"/>
      <c r="T3" s="281"/>
      <c r="U3" s="722" t="s">
        <v>1746</v>
      </c>
      <c r="V3" s="253" t="s">
        <v>34</v>
      </c>
      <c r="W3" s="304" t="s">
        <v>2553</v>
      </c>
      <c r="X3" s="305" t="s">
        <v>2555</v>
      </c>
      <c r="Y3" s="253" t="s">
        <v>2554</v>
      </c>
      <c r="Z3" s="362"/>
      <c r="AA3" s="362"/>
      <c r="AB3" s="309"/>
      <c r="AC3" s="309"/>
    </row>
    <row r="4" spans="1:223" s="253" customFormat="1" ht="27.6" customHeight="1" x14ac:dyDescent="0.35">
      <c r="A4" s="437"/>
      <c r="B4" s="725" t="s">
        <v>1502</v>
      </c>
      <c r="C4" s="363" t="s">
        <v>2725</v>
      </c>
      <c r="D4" s="363" t="s">
        <v>2759</v>
      </c>
      <c r="E4" s="367" t="s">
        <v>1503</v>
      </c>
      <c r="F4" s="304" t="s">
        <v>921</v>
      </c>
      <c r="G4" s="368" t="s">
        <v>2212</v>
      </c>
      <c r="H4" s="368" t="s">
        <v>778</v>
      </c>
      <c r="I4" s="368">
        <v>10453</v>
      </c>
      <c r="J4" s="253" t="s">
        <v>1504</v>
      </c>
      <c r="K4" s="253" t="s">
        <v>232</v>
      </c>
      <c r="L4" s="253" t="s">
        <v>1542</v>
      </c>
      <c r="M4" s="309">
        <v>71000</v>
      </c>
      <c r="N4" s="281">
        <v>32078149.171718318</v>
      </c>
      <c r="O4" s="281">
        <v>700564.8</v>
      </c>
      <c r="P4" s="281"/>
      <c r="Q4" s="281"/>
      <c r="R4" s="281">
        <f t="shared" ref="R4:R13" si="1">SUM(N4:Q4)</f>
        <v>32778713.971718319</v>
      </c>
      <c r="S4" s="281"/>
      <c r="T4" s="281"/>
      <c r="U4" s="253" t="s">
        <v>931</v>
      </c>
      <c r="V4" s="253" t="s">
        <v>32</v>
      </c>
      <c r="W4" s="253">
        <v>1898</v>
      </c>
      <c r="X4" s="282"/>
      <c r="Z4" s="362"/>
      <c r="AA4" s="362"/>
      <c r="AB4" s="309"/>
      <c r="AC4" s="309"/>
    </row>
    <row r="5" spans="1:223" s="253" customFormat="1" ht="27.6" customHeight="1" x14ac:dyDescent="0.35">
      <c r="A5" s="437"/>
      <c r="B5" s="725" t="s">
        <v>2414</v>
      </c>
      <c r="C5" s="363"/>
      <c r="D5" s="363" t="s">
        <v>2750</v>
      </c>
      <c r="E5" s="399">
        <v>521058</v>
      </c>
      <c r="F5" s="304" t="s">
        <v>2415</v>
      </c>
      <c r="G5" s="368" t="s">
        <v>2212</v>
      </c>
      <c r="H5" s="368" t="s">
        <v>778</v>
      </c>
      <c r="I5" s="368">
        <v>10454</v>
      </c>
      <c r="J5" s="253" t="s">
        <v>2416</v>
      </c>
      <c r="K5" s="253" t="s">
        <v>981</v>
      </c>
      <c r="L5" s="253" t="s">
        <v>2417</v>
      </c>
      <c r="M5" s="309">
        <v>98000</v>
      </c>
      <c r="N5" s="281">
        <v>85950416.105771452</v>
      </c>
      <c r="O5" s="281">
        <v>0</v>
      </c>
      <c r="P5" s="281"/>
      <c r="Q5" s="281"/>
      <c r="R5" s="281">
        <f t="shared" si="1"/>
        <v>85950416.105771452</v>
      </c>
      <c r="S5" s="281"/>
      <c r="T5" s="281"/>
      <c r="U5" s="253" t="s">
        <v>931</v>
      </c>
      <c r="V5" s="253" t="s">
        <v>32</v>
      </c>
      <c r="W5" s="253">
        <v>2012</v>
      </c>
      <c r="X5" s="297">
        <v>1</v>
      </c>
      <c r="Y5" s="297">
        <v>1</v>
      </c>
      <c r="Z5" s="362"/>
      <c r="AA5" s="362"/>
      <c r="AB5" s="309"/>
      <c r="AC5" s="309"/>
    </row>
    <row r="6" spans="1:223" s="253" customFormat="1" ht="27.6" customHeight="1" x14ac:dyDescent="0.35">
      <c r="A6" s="473"/>
      <c r="B6" s="725" t="s">
        <v>651</v>
      </c>
      <c r="C6" s="363" t="s">
        <v>2725</v>
      </c>
      <c r="D6" s="363" t="s">
        <v>2799</v>
      </c>
      <c r="E6" s="367" t="s">
        <v>783</v>
      </c>
      <c r="F6" s="304" t="s">
        <v>638</v>
      </c>
      <c r="G6" s="368" t="s">
        <v>130</v>
      </c>
      <c r="H6" s="368" t="s">
        <v>778</v>
      </c>
      <c r="I6" s="368">
        <v>11235</v>
      </c>
      <c r="J6" s="253" t="s">
        <v>652</v>
      </c>
      <c r="K6" s="253" t="s">
        <v>232</v>
      </c>
      <c r="L6" s="253" t="s">
        <v>1683</v>
      </c>
      <c r="M6" s="309">
        <v>117300</v>
      </c>
      <c r="N6" s="281">
        <v>49220440.528033391</v>
      </c>
      <c r="O6" s="281">
        <v>4530319.04</v>
      </c>
      <c r="P6" s="281"/>
      <c r="Q6" s="281"/>
      <c r="R6" s="281">
        <f t="shared" si="1"/>
        <v>53750759.56803339</v>
      </c>
      <c r="S6" s="281"/>
      <c r="T6" s="281"/>
      <c r="U6" s="253" t="s">
        <v>931</v>
      </c>
      <c r="V6" s="253" t="s">
        <v>32</v>
      </c>
      <c r="W6" s="253">
        <v>1977</v>
      </c>
      <c r="X6" s="282"/>
      <c r="Z6" s="362"/>
      <c r="AA6" s="281"/>
      <c r="AB6" s="309"/>
      <c r="AC6" s="309"/>
    </row>
    <row r="7" spans="1:223" s="431" customFormat="1" ht="27.6" customHeight="1" x14ac:dyDescent="0.35">
      <c r="A7" s="436" t="s">
        <v>1498</v>
      </c>
      <c r="B7" s="726" t="s">
        <v>410</v>
      </c>
      <c r="C7" s="498"/>
      <c r="D7" s="369" t="s">
        <v>2816</v>
      </c>
      <c r="E7" s="439">
        <v>527003</v>
      </c>
      <c r="F7" s="436" t="s">
        <v>418</v>
      </c>
      <c r="G7" s="368" t="s">
        <v>353</v>
      </c>
      <c r="H7" s="368" t="s">
        <v>778</v>
      </c>
      <c r="I7" s="368">
        <v>11364</v>
      </c>
      <c r="J7" s="436"/>
      <c r="K7" s="436"/>
      <c r="L7" s="436"/>
      <c r="M7" s="440">
        <v>107166</v>
      </c>
      <c r="N7" s="281">
        <v>42788760.134934537</v>
      </c>
      <c r="O7" s="441">
        <v>0</v>
      </c>
      <c r="P7" s="441"/>
      <c r="Q7" s="441"/>
      <c r="R7" s="281">
        <f t="shared" si="1"/>
        <v>42788760.134934537</v>
      </c>
      <c r="S7" s="281"/>
      <c r="T7" s="281"/>
      <c r="U7" s="436"/>
      <c r="V7" s="436"/>
      <c r="W7" s="436"/>
      <c r="X7" s="436"/>
      <c r="Y7" s="436"/>
      <c r="Z7" s="362"/>
      <c r="AA7" s="281"/>
      <c r="AB7" s="309"/>
      <c r="AC7" s="309"/>
      <c r="AD7" s="436"/>
      <c r="AE7" s="436"/>
      <c r="AF7" s="436"/>
      <c r="AG7" s="436"/>
      <c r="AH7" s="436"/>
      <c r="AI7" s="436"/>
      <c r="AJ7" s="436"/>
      <c r="AK7" s="436"/>
      <c r="AL7" s="436"/>
      <c r="AM7" s="436"/>
      <c r="AN7" s="436"/>
      <c r="AO7" s="436"/>
      <c r="AP7" s="436"/>
      <c r="AQ7" s="436"/>
      <c r="AR7" s="436"/>
      <c r="AS7" s="436"/>
      <c r="AT7" s="436"/>
      <c r="AU7" s="436"/>
      <c r="AV7" s="436"/>
      <c r="AW7" s="436"/>
      <c r="AX7" s="436"/>
      <c r="AY7" s="436"/>
      <c r="AZ7" s="436"/>
      <c r="BA7" s="436"/>
      <c r="BB7" s="436"/>
      <c r="BC7" s="436"/>
      <c r="BD7" s="436"/>
      <c r="BE7" s="436"/>
      <c r="BF7" s="436"/>
      <c r="BG7" s="436"/>
      <c r="BH7" s="436"/>
      <c r="BI7" s="436"/>
      <c r="BJ7" s="436"/>
      <c r="BK7" s="436"/>
      <c r="BL7" s="436"/>
      <c r="BM7" s="436"/>
      <c r="BN7" s="436"/>
      <c r="BO7" s="436"/>
      <c r="BP7" s="436"/>
      <c r="BQ7" s="436"/>
      <c r="BR7" s="436"/>
      <c r="BS7" s="436"/>
      <c r="BT7" s="436"/>
      <c r="BU7" s="436"/>
      <c r="BV7" s="436"/>
      <c r="BW7" s="436"/>
      <c r="BX7" s="436"/>
      <c r="BY7" s="436"/>
      <c r="BZ7" s="436"/>
      <c r="CA7" s="436"/>
      <c r="CB7" s="436"/>
      <c r="CC7" s="436"/>
      <c r="CD7" s="436"/>
      <c r="CE7" s="436"/>
      <c r="CF7" s="436"/>
      <c r="CG7" s="436"/>
      <c r="CH7" s="436"/>
      <c r="CI7" s="436"/>
      <c r="CJ7" s="436"/>
      <c r="CK7" s="436"/>
      <c r="CL7" s="436"/>
      <c r="CM7" s="436"/>
      <c r="CN7" s="436"/>
      <c r="CO7" s="436"/>
      <c r="CP7" s="436"/>
      <c r="CQ7" s="436"/>
      <c r="CR7" s="436"/>
      <c r="CS7" s="436"/>
      <c r="CT7" s="436"/>
      <c r="CU7" s="436"/>
      <c r="CV7" s="436"/>
      <c r="CW7" s="436"/>
      <c r="CX7" s="436"/>
      <c r="CY7" s="436"/>
      <c r="CZ7" s="436"/>
      <c r="DA7" s="436"/>
      <c r="DB7" s="436"/>
      <c r="DC7" s="436"/>
      <c r="DD7" s="436"/>
      <c r="DE7" s="436"/>
      <c r="DF7" s="436"/>
      <c r="DG7" s="436"/>
      <c r="DH7" s="436"/>
      <c r="DI7" s="436"/>
      <c r="DJ7" s="436"/>
      <c r="DK7" s="436"/>
      <c r="DL7" s="436"/>
      <c r="DM7" s="436"/>
      <c r="DN7" s="436"/>
      <c r="DO7" s="436"/>
      <c r="DP7" s="436"/>
      <c r="DQ7" s="436"/>
      <c r="DR7" s="436"/>
      <c r="DS7" s="436"/>
      <c r="DT7" s="436"/>
      <c r="DU7" s="436"/>
      <c r="DV7" s="436"/>
      <c r="DW7" s="436"/>
      <c r="DX7" s="436"/>
      <c r="DY7" s="436"/>
      <c r="DZ7" s="436"/>
      <c r="EA7" s="436"/>
      <c r="EB7" s="436"/>
      <c r="EC7" s="436"/>
      <c r="ED7" s="436"/>
      <c r="EE7" s="436"/>
      <c r="EF7" s="436"/>
      <c r="EG7" s="436"/>
      <c r="EH7" s="436"/>
      <c r="EI7" s="436"/>
      <c r="EJ7" s="436"/>
      <c r="EK7" s="436"/>
      <c r="EL7" s="436"/>
      <c r="EM7" s="436"/>
      <c r="EN7" s="436"/>
      <c r="EO7" s="436"/>
      <c r="EP7" s="436"/>
      <c r="EQ7" s="436"/>
      <c r="ER7" s="436"/>
      <c r="ES7" s="436"/>
      <c r="ET7" s="436"/>
      <c r="EU7" s="436"/>
      <c r="EV7" s="436"/>
      <c r="EW7" s="436"/>
      <c r="EX7" s="436"/>
      <c r="EY7" s="436"/>
      <c r="EZ7" s="436"/>
      <c r="FA7" s="436"/>
      <c r="FB7" s="436"/>
      <c r="FC7" s="436"/>
      <c r="FD7" s="436"/>
      <c r="FE7" s="436"/>
      <c r="FF7" s="436"/>
      <c r="FG7" s="436"/>
      <c r="FH7" s="436"/>
      <c r="FI7" s="436"/>
      <c r="FJ7" s="436"/>
      <c r="FK7" s="436"/>
      <c r="FL7" s="436"/>
      <c r="FM7" s="436"/>
      <c r="FN7" s="436"/>
      <c r="FO7" s="436"/>
      <c r="FP7" s="436"/>
      <c r="FQ7" s="436"/>
      <c r="FR7" s="436"/>
      <c r="FS7" s="436"/>
      <c r="FT7" s="436"/>
      <c r="FU7" s="436"/>
      <c r="FV7" s="436"/>
      <c r="FW7" s="436"/>
      <c r="FX7" s="436"/>
      <c r="FY7" s="436"/>
      <c r="FZ7" s="436"/>
      <c r="GA7" s="436"/>
      <c r="GB7" s="436"/>
      <c r="GC7" s="436"/>
      <c r="GD7" s="436"/>
      <c r="GE7" s="436"/>
      <c r="GF7" s="436"/>
      <c r="GG7" s="436"/>
      <c r="GH7" s="436"/>
      <c r="GI7" s="436"/>
      <c r="GJ7" s="436"/>
      <c r="GK7" s="436"/>
      <c r="GL7" s="436"/>
      <c r="GM7" s="436"/>
      <c r="GN7" s="436"/>
      <c r="GO7" s="436"/>
      <c r="GP7" s="436"/>
      <c r="GQ7" s="436"/>
      <c r="GR7" s="436"/>
      <c r="GS7" s="436"/>
      <c r="GT7" s="436"/>
      <c r="GU7" s="436"/>
      <c r="GV7" s="436"/>
      <c r="GW7" s="436"/>
      <c r="GX7" s="436"/>
      <c r="GY7" s="436"/>
      <c r="GZ7" s="436"/>
      <c r="HA7" s="436"/>
      <c r="HB7" s="436"/>
      <c r="HC7" s="436"/>
      <c r="HD7" s="436"/>
      <c r="HE7" s="436"/>
      <c r="HF7" s="436"/>
      <c r="HG7" s="436"/>
      <c r="HH7" s="436"/>
      <c r="HI7" s="436"/>
      <c r="HJ7" s="436"/>
      <c r="HK7" s="436"/>
      <c r="HL7" s="436"/>
      <c r="HM7" s="436"/>
      <c r="HN7" s="436"/>
      <c r="HO7" s="436"/>
    </row>
    <row r="8" spans="1:223" s="309" customFormat="1" ht="27.6" customHeight="1" x14ac:dyDescent="0.35">
      <c r="A8" s="437"/>
      <c r="B8" s="725" t="s">
        <v>1512</v>
      </c>
      <c r="C8" s="363" t="s">
        <v>2725</v>
      </c>
      <c r="D8" s="363" t="s">
        <v>2823</v>
      </c>
      <c r="E8" s="367" t="s">
        <v>1517</v>
      </c>
      <c r="F8" s="304" t="s">
        <v>1514</v>
      </c>
      <c r="G8" s="368" t="s">
        <v>337</v>
      </c>
      <c r="H8" s="368" t="s">
        <v>778</v>
      </c>
      <c r="I8" s="368">
        <v>10010</v>
      </c>
      <c r="J8" s="253" t="s">
        <v>1513</v>
      </c>
      <c r="K8" s="253" t="s">
        <v>981</v>
      </c>
      <c r="L8" s="253" t="s">
        <v>1847</v>
      </c>
      <c r="M8" s="309">
        <v>330000</v>
      </c>
      <c r="N8" s="281">
        <v>172610993.16210333</v>
      </c>
      <c r="O8" s="281">
        <v>6772126.4000000004</v>
      </c>
      <c r="P8" s="281"/>
      <c r="Q8" s="281"/>
      <c r="R8" s="281">
        <f t="shared" si="1"/>
        <v>179383119.56210333</v>
      </c>
      <c r="S8" s="281"/>
      <c r="T8" s="281"/>
      <c r="U8" s="253" t="s">
        <v>931</v>
      </c>
      <c r="V8" s="253" t="s">
        <v>32</v>
      </c>
      <c r="W8" s="253">
        <v>1996</v>
      </c>
      <c r="X8" s="282"/>
      <c r="Y8" s="253"/>
      <c r="Z8" s="362"/>
      <c r="AA8" s="281"/>
      <c r="AD8" s="253"/>
      <c r="AE8" s="253"/>
      <c r="AF8" s="253"/>
      <c r="AG8" s="253"/>
      <c r="AH8" s="253"/>
      <c r="AI8" s="253"/>
      <c r="AJ8" s="253"/>
      <c r="AK8" s="253"/>
      <c r="AL8" s="253"/>
      <c r="AM8" s="253"/>
      <c r="AN8" s="253"/>
      <c r="AO8" s="253"/>
      <c r="AP8" s="253"/>
      <c r="AQ8" s="253"/>
      <c r="AR8" s="253"/>
      <c r="AS8" s="253"/>
      <c r="AT8" s="253"/>
      <c r="AU8" s="253"/>
      <c r="AV8" s="253"/>
      <c r="AW8" s="253"/>
      <c r="AX8" s="253"/>
      <c r="AY8" s="253"/>
      <c r="AZ8" s="253"/>
      <c r="BA8" s="253"/>
      <c r="BB8" s="253"/>
      <c r="BC8" s="253"/>
      <c r="BD8" s="253"/>
      <c r="BE8" s="253"/>
      <c r="BF8" s="253"/>
      <c r="BG8" s="253"/>
      <c r="BH8" s="253"/>
      <c r="BI8" s="253"/>
      <c r="BJ8" s="253"/>
      <c r="BK8" s="253"/>
      <c r="BL8" s="253"/>
      <c r="BM8" s="253"/>
      <c r="BN8" s="253"/>
      <c r="BO8" s="253"/>
      <c r="BP8" s="253"/>
      <c r="BQ8" s="253"/>
      <c r="BR8" s="253"/>
      <c r="BS8" s="253"/>
      <c r="BT8" s="253"/>
      <c r="BU8" s="253"/>
      <c r="BV8" s="253"/>
      <c r="BW8" s="253"/>
      <c r="BX8" s="253"/>
      <c r="BY8" s="253"/>
      <c r="BZ8" s="253"/>
      <c r="CA8" s="253"/>
      <c r="CB8" s="253"/>
      <c r="CC8" s="253"/>
      <c r="CD8" s="253"/>
      <c r="CE8" s="253"/>
      <c r="CF8" s="253"/>
      <c r="CG8" s="253"/>
      <c r="CH8" s="253"/>
      <c r="CI8" s="253"/>
      <c r="CJ8" s="253"/>
      <c r="CK8" s="253"/>
      <c r="CL8" s="253"/>
      <c r="CM8" s="253"/>
      <c r="CN8" s="253"/>
      <c r="CO8" s="253"/>
      <c r="CP8" s="253"/>
      <c r="CQ8" s="253"/>
      <c r="CR8" s="253"/>
      <c r="CS8" s="253"/>
      <c r="CT8" s="253"/>
      <c r="CU8" s="253"/>
      <c r="CV8" s="253"/>
      <c r="CW8" s="253"/>
      <c r="CX8" s="253"/>
      <c r="CY8" s="253"/>
      <c r="CZ8" s="253"/>
      <c r="DA8" s="253"/>
      <c r="DB8" s="253"/>
      <c r="DC8" s="253"/>
      <c r="DD8" s="253"/>
      <c r="DE8" s="253"/>
      <c r="DF8" s="253"/>
      <c r="DG8" s="253"/>
      <c r="DH8" s="253"/>
      <c r="DI8" s="253"/>
      <c r="DJ8" s="253"/>
      <c r="DK8" s="253"/>
      <c r="DL8" s="253"/>
      <c r="DM8" s="253"/>
      <c r="DN8" s="253"/>
      <c r="DO8" s="253"/>
      <c r="DP8" s="253"/>
      <c r="DQ8" s="253"/>
      <c r="DR8" s="253"/>
      <c r="DS8" s="253"/>
      <c r="DT8" s="253"/>
      <c r="DU8" s="253"/>
      <c r="DV8" s="253"/>
      <c r="DW8" s="253"/>
      <c r="DX8" s="253"/>
      <c r="DY8" s="253"/>
      <c r="DZ8" s="253"/>
      <c r="EA8" s="253"/>
      <c r="EB8" s="253"/>
      <c r="EC8" s="253"/>
      <c r="ED8" s="253"/>
      <c r="EE8" s="253"/>
      <c r="EF8" s="253"/>
      <c r="EG8" s="253"/>
      <c r="EH8" s="253"/>
      <c r="EI8" s="253"/>
      <c r="EJ8" s="253"/>
      <c r="EK8" s="253"/>
      <c r="EL8" s="253"/>
      <c r="EM8" s="253"/>
      <c r="EN8" s="253"/>
      <c r="EO8" s="253"/>
      <c r="EP8" s="253"/>
      <c r="EQ8" s="253"/>
      <c r="ER8" s="253"/>
      <c r="ES8" s="253"/>
      <c r="ET8" s="253"/>
      <c r="EU8" s="253"/>
      <c r="EV8" s="253"/>
      <c r="EW8" s="253"/>
      <c r="EX8" s="253"/>
      <c r="EY8" s="253"/>
      <c r="EZ8" s="253"/>
      <c r="FA8" s="253"/>
      <c r="FB8" s="253"/>
      <c r="FC8" s="253"/>
      <c r="FD8" s="253"/>
      <c r="FE8" s="253"/>
      <c r="FF8" s="253"/>
      <c r="FG8" s="253"/>
      <c r="FH8" s="253"/>
      <c r="FI8" s="253"/>
      <c r="FJ8" s="253"/>
      <c r="FK8" s="253"/>
      <c r="FL8" s="253"/>
      <c r="FM8" s="253"/>
      <c r="FN8" s="253"/>
      <c r="FO8" s="253"/>
      <c r="FP8" s="253"/>
      <c r="FQ8" s="253"/>
      <c r="FR8" s="253"/>
      <c r="FS8" s="253"/>
      <c r="FT8" s="253"/>
      <c r="FU8" s="253"/>
      <c r="FV8" s="253"/>
      <c r="FW8" s="253"/>
      <c r="FX8" s="253"/>
      <c r="FY8" s="253"/>
      <c r="FZ8" s="253"/>
      <c r="GA8" s="253"/>
      <c r="GB8" s="253"/>
      <c r="GC8" s="253"/>
      <c r="GD8" s="253"/>
      <c r="GE8" s="253"/>
      <c r="GF8" s="253"/>
      <c r="GG8" s="253"/>
      <c r="GH8" s="253"/>
      <c r="GI8" s="253"/>
      <c r="GJ8" s="253"/>
      <c r="GK8" s="253"/>
      <c r="GL8" s="253"/>
      <c r="GM8" s="253"/>
      <c r="GN8" s="253"/>
      <c r="GO8" s="253"/>
      <c r="GP8" s="253"/>
      <c r="GQ8" s="253"/>
      <c r="GR8" s="253"/>
      <c r="GS8" s="253"/>
      <c r="GT8" s="253"/>
      <c r="GU8" s="253"/>
      <c r="GV8" s="253"/>
      <c r="GW8" s="253"/>
      <c r="GX8" s="253"/>
      <c r="GY8" s="253"/>
      <c r="GZ8" s="253"/>
      <c r="HA8" s="253"/>
      <c r="HB8" s="253"/>
      <c r="HC8" s="253"/>
      <c r="HD8" s="253"/>
      <c r="HE8" s="253"/>
      <c r="HF8" s="253"/>
      <c r="HG8" s="253"/>
      <c r="HH8" s="253"/>
      <c r="HI8" s="253"/>
      <c r="HJ8" s="253"/>
      <c r="HK8" s="253"/>
      <c r="HL8" s="253"/>
      <c r="HM8" s="253"/>
      <c r="HN8" s="253"/>
      <c r="HO8" s="253"/>
    </row>
    <row r="9" spans="1:223" s="309" customFormat="1" ht="27.6" customHeight="1" x14ac:dyDescent="0.35">
      <c r="A9" s="437"/>
      <c r="B9" s="725" t="s">
        <v>100</v>
      </c>
      <c r="C9" s="363" t="s">
        <v>2725</v>
      </c>
      <c r="D9" s="369" t="s">
        <v>2831</v>
      </c>
      <c r="E9" s="367" t="s">
        <v>2064</v>
      </c>
      <c r="F9" s="304" t="s">
        <v>102</v>
      </c>
      <c r="G9" s="368" t="s">
        <v>1990</v>
      </c>
      <c r="H9" s="368" t="s">
        <v>778</v>
      </c>
      <c r="I9" s="368">
        <v>11210</v>
      </c>
      <c r="J9" s="253" t="s">
        <v>101</v>
      </c>
      <c r="K9" s="253" t="s">
        <v>981</v>
      </c>
      <c r="L9" s="253" t="s">
        <v>1542</v>
      </c>
      <c r="M9" s="309">
        <v>187190</v>
      </c>
      <c r="N9" s="281">
        <v>101835394.19593117</v>
      </c>
      <c r="O9" s="281">
        <v>5546138</v>
      </c>
      <c r="P9" s="281"/>
      <c r="Q9" s="281"/>
      <c r="R9" s="281">
        <f t="shared" si="1"/>
        <v>107381532.19593117</v>
      </c>
      <c r="S9" s="281"/>
      <c r="T9" s="281"/>
      <c r="U9" s="253" t="s">
        <v>931</v>
      </c>
      <c r="V9" s="253" t="s">
        <v>32</v>
      </c>
      <c r="W9" s="253">
        <v>1937</v>
      </c>
      <c r="X9" s="282"/>
      <c r="Y9" s="253"/>
      <c r="Z9" s="362"/>
      <c r="AA9" s="281"/>
      <c r="AD9" s="253"/>
      <c r="AE9" s="253"/>
      <c r="AF9" s="253"/>
      <c r="AG9" s="253"/>
      <c r="AH9" s="253"/>
      <c r="AI9" s="253"/>
      <c r="AJ9" s="253"/>
      <c r="AK9" s="253"/>
      <c r="AL9" s="253"/>
      <c r="AM9" s="253"/>
      <c r="AN9" s="253"/>
      <c r="AO9" s="253"/>
      <c r="AP9" s="253"/>
      <c r="AQ9" s="253"/>
      <c r="AR9" s="253"/>
      <c r="AS9" s="253"/>
      <c r="AT9" s="253"/>
      <c r="AU9" s="253"/>
      <c r="AV9" s="253"/>
      <c r="AW9" s="253"/>
      <c r="AX9" s="253"/>
      <c r="AY9" s="253"/>
      <c r="AZ9" s="253"/>
      <c r="BA9" s="253"/>
      <c r="BB9" s="253"/>
      <c r="BC9" s="253"/>
      <c r="BD9" s="253"/>
      <c r="BE9" s="253"/>
      <c r="BF9" s="253"/>
      <c r="BG9" s="253"/>
      <c r="BH9" s="253"/>
      <c r="BI9" s="253"/>
      <c r="BJ9" s="253"/>
      <c r="BK9" s="253"/>
      <c r="BL9" s="253"/>
      <c r="BM9" s="253"/>
      <c r="BN9" s="253"/>
      <c r="BO9" s="253"/>
      <c r="BP9" s="253"/>
      <c r="BQ9" s="253"/>
      <c r="BR9" s="253"/>
      <c r="BS9" s="253"/>
      <c r="BT9" s="253"/>
      <c r="BU9" s="253"/>
      <c r="BV9" s="253"/>
      <c r="BW9" s="253"/>
      <c r="BX9" s="253"/>
      <c r="BY9" s="253"/>
      <c r="BZ9" s="253"/>
      <c r="CA9" s="253"/>
      <c r="CB9" s="253"/>
      <c r="CC9" s="253"/>
      <c r="CD9" s="253"/>
      <c r="CE9" s="253"/>
      <c r="CF9" s="253"/>
      <c r="CG9" s="253"/>
      <c r="CH9" s="253"/>
      <c r="CI9" s="253"/>
      <c r="CJ9" s="253"/>
      <c r="CK9" s="253"/>
      <c r="CL9" s="253"/>
      <c r="CM9" s="253"/>
      <c r="CN9" s="253"/>
      <c r="CO9" s="253"/>
      <c r="CP9" s="253"/>
      <c r="CQ9" s="253"/>
      <c r="CR9" s="253"/>
      <c r="CS9" s="253"/>
      <c r="CT9" s="253"/>
      <c r="CU9" s="253"/>
      <c r="CV9" s="253"/>
      <c r="CW9" s="253"/>
      <c r="CX9" s="253"/>
      <c r="CY9" s="253"/>
      <c r="CZ9" s="253"/>
      <c r="DA9" s="253"/>
      <c r="DB9" s="253"/>
      <c r="DC9" s="253"/>
      <c r="DD9" s="253"/>
      <c r="DE9" s="253"/>
      <c r="DF9" s="253"/>
      <c r="DG9" s="253"/>
      <c r="DH9" s="253"/>
      <c r="DI9" s="253"/>
      <c r="DJ9" s="253"/>
      <c r="DK9" s="253"/>
      <c r="DL9" s="253"/>
      <c r="DM9" s="253"/>
      <c r="DN9" s="253"/>
      <c r="DO9" s="253"/>
      <c r="DP9" s="253"/>
      <c r="DQ9" s="253"/>
      <c r="DR9" s="253"/>
      <c r="DS9" s="253"/>
      <c r="DT9" s="253"/>
      <c r="DU9" s="253"/>
      <c r="DV9" s="253"/>
      <c r="DW9" s="253"/>
      <c r="DX9" s="253"/>
      <c r="DY9" s="253"/>
      <c r="DZ9" s="253"/>
      <c r="EA9" s="253"/>
      <c r="EB9" s="253"/>
      <c r="EC9" s="253"/>
      <c r="ED9" s="253"/>
      <c r="EE9" s="253"/>
      <c r="EF9" s="253"/>
      <c r="EG9" s="253"/>
      <c r="EH9" s="253"/>
      <c r="EI9" s="253"/>
      <c r="EJ9" s="253"/>
      <c r="EK9" s="253"/>
      <c r="EL9" s="253"/>
      <c r="EM9" s="253"/>
      <c r="EN9" s="253"/>
      <c r="EO9" s="253"/>
      <c r="EP9" s="253"/>
      <c r="EQ9" s="253"/>
      <c r="ER9" s="253"/>
      <c r="ES9" s="253"/>
      <c r="ET9" s="253"/>
      <c r="EU9" s="253"/>
      <c r="EV9" s="253"/>
      <c r="EW9" s="253"/>
      <c r="EX9" s="253"/>
      <c r="EY9" s="253"/>
      <c r="EZ9" s="253"/>
      <c r="FA9" s="253"/>
      <c r="FB9" s="253"/>
      <c r="FC9" s="253"/>
      <c r="FD9" s="253"/>
      <c r="FE9" s="253"/>
      <c r="FF9" s="253"/>
      <c r="FG9" s="253"/>
      <c r="FH9" s="253"/>
      <c r="FI9" s="253"/>
      <c r="FJ9" s="253"/>
      <c r="FK9" s="253"/>
      <c r="FL9" s="253"/>
      <c r="FM9" s="253"/>
      <c r="FN9" s="253"/>
      <c r="FO9" s="253"/>
      <c r="FP9" s="253"/>
      <c r="FQ9" s="253"/>
      <c r="FR9" s="253"/>
      <c r="FS9" s="253"/>
      <c r="FT9" s="253"/>
      <c r="FU9" s="253"/>
      <c r="FV9" s="253"/>
      <c r="FW9" s="253"/>
      <c r="FX9" s="253"/>
      <c r="FY9" s="253"/>
      <c r="FZ9" s="253"/>
      <c r="GA9" s="253"/>
      <c r="GB9" s="253"/>
      <c r="GC9" s="253"/>
      <c r="GD9" s="253"/>
      <c r="GE9" s="253"/>
      <c r="GF9" s="253"/>
      <c r="GG9" s="253"/>
      <c r="GH9" s="253"/>
      <c r="GI9" s="253"/>
      <c r="GJ9" s="253"/>
      <c r="GK9" s="253"/>
      <c r="GL9" s="253"/>
      <c r="GM9" s="253"/>
      <c r="GN9" s="253"/>
      <c r="GO9" s="253"/>
      <c r="GP9" s="253"/>
      <c r="GQ9" s="253"/>
      <c r="GR9" s="253"/>
      <c r="GS9" s="253"/>
      <c r="GT9" s="253"/>
      <c r="GU9" s="253"/>
      <c r="GV9" s="253"/>
      <c r="GW9" s="253"/>
      <c r="GX9" s="253"/>
      <c r="GY9" s="253"/>
      <c r="GZ9" s="253"/>
      <c r="HA9" s="253"/>
      <c r="HB9" s="253"/>
      <c r="HC9" s="253"/>
      <c r="HD9" s="253"/>
      <c r="HE9" s="253"/>
      <c r="HF9" s="253"/>
      <c r="HG9" s="253"/>
      <c r="HH9" s="253"/>
      <c r="HI9" s="253"/>
      <c r="HJ9" s="253"/>
      <c r="HK9" s="253"/>
      <c r="HL9" s="253"/>
      <c r="HM9" s="253"/>
      <c r="HN9" s="253"/>
      <c r="HO9" s="253"/>
    </row>
    <row r="10" spans="1:223" s="431" customFormat="1" ht="27.6" customHeight="1" x14ac:dyDescent="0.35">
      <c r="A10" s="564"/>
      <c r="B10" s="726" t="s">
        <v>2096</v>
      </c>
      <c r="C10" s="498"/>
      <c r="D10" s="498" t="s">
        <v>2987</v>
      </c>
      <c r="E10" s="718" t="s">
        <v>2082</v>
      </c>
      <c r="F10" s="436" t="s">
        <v>102</v>
      </c>
      <c r="G10" s="368" t="s">
        <v>1990</v>
      </c>
      <c r="H10" s="368" t="s">
        <v>778</v>
      </c>
      <c r="I10" s="368">
        <v>11210</v>
      </c>
      <c r="M10" s="569">
        <v>261305</v>
      </c>
      <c r="N10" s="281">
        <v>101475320.4781056</v>
      </c>
      <c r="O10" s="566">
        <v>0</v>
      </c>
      <c r="P10" s="566"/>
      <c r="Q10" s="566"/>
      <c r="R10" s="281">
        <f t="shared" si="1"/>
        <v>101475320.4781056</v>
      </c>
      <c r="S10" s="281"/>
      <c r="T10" s="281"/>
      <c r="X10" s="432"/>
      <c r="Z10" s="362"/>
      <c r="AA10" s="281"/>
      <c r="AB10" s="309"/>
      <c r="AC10" s="309"/>
    </row>
    <row r="11" spans="1:223" s="253" customFormat="1" ht="27.6" customHeight="1" x14ac:dyDescent="0.35">
      <c r="A11" s="437"/>
      <c r="B11" s="725" t="s">
        <v>734</v>
      </c>
      <c r="C11" s="363" t="s">
        <v>2725</v>
      </c>
      <c r="D11" s="576" t="s">
        <v>2879</v>
      </c>
      <c r="E11" s="367">
        <v>607011</v>
      </c>
      <c r="F11" s="304" t="s">
        <v>735</v>
      </c>
      <c r="G11" s="368" t="s">
        <v>2212</v>
      </c>
      <c r="H11" s="368" t="s">
        <v>778</v>
      </c>
      <c r="I11" s="368">
        <v>10468</v>
      </c>
      <c r="J11" s="253" t="s">
        <v>784</v>
      </c>
      <c r="K11" s="253" t="s">
        <v>232</v>
      </c>
      <c r="L11" s="253" t="s">
        <v>794</v>
      </c>
      <c r="M11" s="309">
        <v>199629</v>
      </c>
      <c r="N11" s="281">
        <v>39036901.10844028</v>
      </c>
      <c r="O11" s="281">
        <v>3175893.7600000002</v>
      </c>
      <c r="P11" s="281"/>
      <c r="Q11" s="281"/>
      <c r="R11" s="281">
        <f t="shared" si="1"/>
        <v>42212794.868440278</v>
      </c>
      <c r="S11" s="281"/>
      <c r="T11" s="281"/>
      <c r="U11" s="253" t="s">
        <v>931</v>
      </c>
      <c r="V11" s="253" t="s">
        <v>32</v>
      </c>
      <c r="W11" s="253">
        <v>1980</v>
      </c>
      <c r="X11" s="282"/>
      <c r="Z11" s="362"/>
      <c r="AA11" s="281"/>
      <c r="AB11" s="309"/>
      <c r="AC11" s="309"/>
    </row>
    <row r="12" spans="1:223" s="309" customFormat="1" ht="27.6" customHeight="1" x14ac:dyDescent="0.35">
      <c r="A12" s="437"/>
      <c r="B12" s="725" t="s">
        <v>2276</v>
      </c>
      <c r="C12" s="363" t="s">
        <v>2725</v>
      </c>
      <c r="D12" s="369" t="s">
        <v>2917</v>
      </c>
      <c r="E12" s="367" t="s">
        <v>258</v>
      </c>
      <c r="F12" s="304" t="s">
        <v>1270</v>
      </c>
      <c r="G12" s="368" t="s">
        <v>355</v>
      </c>
      <c r="H12" s="368" t="s">
        <v>778</v>
      </c>
      <c r="I12" s="368" t="s">
        <v>356</v>
      </c>
      <c r="J12" s="253" t="s">
        <v>2275</v>
      </c>
      <c r="K12" s="253" t="s">
        <v>232</v>
      </c>
      <c r="L12" s="253" t="s">
        <v>2462</v>
      </c>
      <c r="M12" s="309">
        <v>156411</v>
      </c>
      <c r="N12" s="281">
        <v>103532650.76586336</v>
      </c>
      <c r="O12" s="281">
        <v>4086628.0000000005</v>
      </c>
      <c r="P12" s="281"/>
      <c r="Q12" s="281"/>
      <c r="R12" s="281">
        <f t="shared" si="1"/>
        <v>107619278.76586336</v>
      </c>
      <c r="S12" s="281"/>
      <c r="T12" s="281"/>
      <c r="U12" s="253" t="s">
        <v>931</v>
      </c>
      <c r="V12" s="253" t="s">
        <v>32</v>
      </c>
      <c r="W12" s="253">
        <v>1988</v>
      </c>
      <c r="X12" s="282"/>
      <c r="Y12" s="253"/>
      <c r="Z12" s="362"/>
      <c r="AA12" s="281"/>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c r="DM12" s="253"/>
      <c r="DN12" s="253"/>
      <c r="DO12" s="253"/>
      <c r="DP12" s="253"/>
      <c r="DQ12" s="253"/>
      <c r="DR12" s="253"/>
      <c r="DS12" s="253"/>
      <c r="DT12" s="253"/>
      <c r="DU12" s="253"/>
      <c r="DV12" s="253"/>
      <c r="DW12" s="253"/>
      <c r="DX12" s="253"/>
      <c r="DY12" s="253"/>
      <c r="DZ12" s="253"/>
      <c r="EA12" s="253"/>
      <c r="EB12" s="253"/>
      <c r="EC12" s="253"/>
      <c r="ED12" s="253"/>
      <c r="EE12" s="253"/>
      <c r="EF12" s="253"/>
      <c r="EG12" s="253"/>
      <c r="EH12" s="253"/>
      <c r="EI12" s="253"/>
      <c r="EJ12" s="253"/>
      <c r="EK12" s="253"/>
      <c r="EL12" s="253"/>
      <c r="EM12" s="253"/>
      <c r="EN12" s="253"/>
      <c r="EO12" s="253"/>
      <c r="EP12" s="253"/>
      <c r="EQ12" s="253"/>
      <c r="ER12" s="253"/>
      <c r="ES12" s="253"/>
      <c r="ET12" s="253"/>
      <c r="EU12" s="253"/>
      <c r="EV12" s="253"/>
      <c r="EW12" s="253"/>
      <c r="EX12" s="253"/>
      <c r="EY12" s="253"/>
      <c r="EZ12" s="253"/>
      <c r="FA12" s="253"/>
      <c r="FB12" s="253"/>
      <c r="FC12" s="253"/>
      <c r="FD12" s="253"/>
      <c r="FE12" s="253"/>
      <c r="FF12" s="253"/>
      <c r="FG12" s="253"/>
      <c r="FH12" s="253"/>
      <c r="FI12" s="253"/>
      <c r="FJ12" s="253"/>
      <c r="FK12" s="253"/>
      <c r="FL12" s="253"/>
      <c r="FM12" s="253"/>
      <c r="FN12" s="253"/>
      <c r="FO12" s="253"/>
      <c r="FP12" s="253"/>
      <c r="FQ12" s="253"/>
      <c r="FR12" s="253"/>
      <c r="FS12" s="253"/>
      <c r="FT12" s="253"/>
      <c r="FU12" s="253"/>
      <c r="FV12" s="253"/>
      <c r="FW12" s="253"/>
      <c r="FX12" s="253"/>
      <c r="FY12" s="253"/>
      <c r="FZ12" s="253"/>
      <c r="GA12" s="253"/>
      <c r="GB12" s="253"/>
      <c r="GC12" s="253"/>
      <c r="GD12" s="253"/>
      <c r="GE12" s="253"/>
      <c r="GF12" s="253"/>
      <c r="GG12" s="253"/>
      <c r="GH12" s="253"/>
      <c r="GI12" s="253"/>
      <c r="GJ12" s="253"/>
      <c r="GK12" s="253"/>
      <c r="GL12" s="253"/>
      <c r="GM12" s="253"/>
      <c r="GN12" s="253"/>
      <c r="GO12" s="253"/>
      <c r="GP12" s="253"/>
      <c r="GQ12" s="253"/>
      <c r="GR12" s="253"/>
      <c r="GS12" s="253"/>
      <c r="GT12" s="253"/>
      <c r="GU12" s="253"/>
      <c r="GV12" s="253"/>
      <c r="GW12" s="253"/>
      <c r="GX12" s="253"/>
      <c r="GY12" s="253"/>
      <c r="GZ12" s="253"/>
      <c r="HA12" s="253"/>
      <c r="HB12" s="253"/>
      <c r="HC12" s="253"/>
      <c r="HD12" s="253"/>
      <c r="HE12" s="253"/>
      <c r="HF12" s="253"/>
      <c r="HG12" s="253"/>
      <c r="HH12" s="253"/>
      <c r="HI12" s="253"/>
      <c r="HJ12" s="253"/>
      <c r="HK12" s="253"/>
      <c r="HL12" s="253"/>
      <c r="HM12" s="253"/>
      <c r="HN12" s="253"/>
      <c r="HO12" s="253"/>
    </row>
    <row r="13" spans="1:223" s="253" customFormat="1" ht="27.6" customHeight="1" x14ac:dyDescent="0.35">
      <c r="A13" s="473"/>
      <c r="B13" s="725" t="s">
        <v>117</v>
      </c>
      <c r="C13" s="363" t="s">
        <v>2582</v>
      </c>
      <c r="D13" s="369" t="s">
        <v>2955</v>
      </c>
      <c r="E13" s="367" t="s">
        <v>9</v>
      </c>
      <c r="F13" s="304" t="s">
        <v>8</v>
      </c>
      <c r="G13" s="368" t="s">
        <v>357</v>
      </c>
      <c r="H13" s="368" t="s">
        <v>778</v>
      </c>
      <c r="I13" s="368">
        <v>10314</v>
      </c>
      <c r="J13" s="253" t="s">
        <v>118</v>
      </c>
      <c r="K13" s="253" t="s">
        <v>232</v>
      </c>
      <c r="L13" s="253" t="s">
        <v>1479</v>
      </c>
      <c r="M13" s="309">
        <v>118852</v>
      </c>
      <c r="N13" s="281">
        <v>63137944.401477315</v>
      </c>
      <c r="O13" s="281">
        <v>3374387.12</v>
      </c>
      <c r="P13" s="281"/>
      <c r="Q13" s="281"/>
      <c r="R13" s="281">
        <f t="shared" si="1"/>
        <v>66512331.521477312</v>
      </c>
      <c r="S13" s="281"/>
      <c r="T13" s="281"/>
      <c r="U13" s="253" t="s">
        <v>931</v>
      </c>
      <c r="V13" s="253" t="s">
        <v>32</v>
      </c>
      <c r="W13" s="253">
        <v>1994</v>
      </c>
      <c r="X13" s="282"/>
      <c r="Z13" s="362"/>
      <c r="AA13" s="281"/>
      <c r="AB13" s="309"/>
      <c r="AC13" s="309"/>
    </row>
  </sheetData>
  <mergeCells count="3">
    <mergeCell ref="M1:M2"/>
    <mergeCell ref="N1:R1"/>
    <mergeCell ref="U1:Y1"/>
  </mergeCells>
  <dataValidations count="2">
    <dataValidation type="whole" allowBlank="1" showInputMessage="1" showErrorMessage="1" errorTitle="Entry Message" error="ENTER WHOLE NUMBERS_x000a__x000a_ZERO OR GREATER" sqref="M3:M6 M8:M13 M1" xr:uid="{00000000-0002-0000-0200-000000000000}">
      <formula1>0</formula1>
      <formula2>1000000000000</formula2>
    </dataValidation>
    <dataValidation allowBlank="1" errorTitle="Entry Message" error="ENTER WHOLE NUMBERS_x000a__x000a_ZERO OR GREATER" sqref="L1:L6 L8:L13" xr:uid="{00000000-0002-0000-0200-000001000000}"/>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8"/>
  <sheetViews>
    <sheetView workbookViewId="0"/>
  </sheetViews>
  <sheetFormatPr defaultColWidth="8.7109375" defaultRowHeight="18" x14ac:dyDescent="0.25"/>
  <cols>
    <col min="1" max="1" width="27.28515625" style="59" bestFit="1" customWidth="1"/>
    <col min="2" max="2" width="3.28515625" style="59" customWidth="1"/>
    <col min="3" max="3" width="22.5703125" style="54" customWidth="1"/>
    <col min="4" max="4" width="17.140625" style="54" customWidth="1"/>
    <col min="5" max="5" width="17.85546875" style="59" customWidth="1"/>
    <col min="6" max="6" width="8.7109375" style="59"/>
    <col min="7" max="7" width="17.85546875" style="59" bestFit="1" customWidth="1"/>
    <col min="8" max="16384" width="8.7109375" style="59"/>
  </cols>
  <sheetData>
    <row r="1" spans="1:7" x14ac:dyDescent="0.25">
      <c r="A1" s="58" t="s">
        <v>2689</v>
      </c>
    </row>
    <row r="2" spans="1:7" ht="6.4" customHeight="1" x14ac:dyDescent="0.25"/>
    <row r="3" spans="1:7" x14ac:dyDescent="0.25">
      <c r="A3" s="60" t="s">
        <v>2690</v>
      </c>
      <c r="C3" s="62">
        <v>2017</v>
      </c>
      <c r="D3" s="62" t="s">
        <v>2598</v>
      </c>
      <c r="E3" s="61">
        <v>2018</v>
      </c>
    </row>
    <row r="5" spans="1:7" x14ac:dyDescent="0.25">
      <c r="A5" s="59" t="s">
        <v>135</v>
      </c>
      <c r="C5" s="54">
        <v>394899145</v>
      </c>
      <c r="D5" s="54">
        <f>C5*0.01</f>
        <v>3948991.45</v>
      </c>
      <c r="E5" s="54">
        <f>C5+D5</f>
        <v>398848136.44999999</v>
      </c>
    </row>
    <row r="6" spans="1:7" x14ac:dyDescent="0.25">
      <c r="A6" s="59" t="s">
        <v>2211</v>
      </c>
      <c r="C6" s="54">
        <v>723096294</v>
      </c>
      <c r="D6" s="54">
        <f t="shared" ref="D6:D30" si="0">C6*0.01</f>
        <v>7230962.9400000004</v>
      </c>
      <c r="E6" s="54">
        <f t="shared" ref="E6:E30" si="1">C6+D6</f>
        <v>730327256.94000006</v>
      </c>
    </row>
    <row r="7" spans="1:7" x14ac:dyDescent="0.25">
      <c r="A7" s="228" t="s">
        <v>2050</v>
      </c>
      <c r="B7" s="228"/>
      <c r="C7" s="229">
        <v>328685811</v>
      </c>
      <c r="D7" s="229">
        <f t="shared" si="0"/>
        <v>3286858.11</v>
      </c>
      <c r="E7" s="229">
        <f>C7+D7-9366558</f>
        <v>322606111.11000001</v>
      </c>
    </row>
    <row r="8" spans="1:7" x14ac:dyDescent="0.25">
      <c r="A8" s="59" t="s">
        <v>1832</v>
      </c>
      <c r="C8" s="54">
        <v>780091560</v>
      </c>
      <c r="D8" s="54">
        <f t="shared" si="0"/>
        <v>7800915.6000000006</v>
      </c>
      <c r="E8" s="54">
        <f t="shared" si="1"/>
        <v>787892475.60000002</v>
      </c>
    </row>
    <row r="9" spans="1:7" x14ac:dyDescent="0.25">
      <c r="A9" s="59" t="s">
        <v>2691</v>
      </c>
      <c r="C9" s="54">
        <v>102722151</v>
      </c>
      <c r="D9" s="54">
        <f t="shared" si="0"/>
        <v>1027221.51</v>
      </c>
      <c r="E9" s="54">
        <f t="shared" si="1"/>
        <v>103749372.51000001</v>
      </c>
    </row>
    <row r="10" spans="1:7" x14ac:dyDescent="0.25">
      <c r="A10" s="59" t="s">
        <v>2053</v>
      </c>
      <c r="C10" s="54">
        <v>75996440</v>
      </c>
      <c r="D10" s="54">
        <f t="shared" si="0"/>
        <v>759964.4</v>
      </c>
      <c r="E10" s="54">
        <f t="shared" si="1"/>
        <v>76756404.400000006</v>
      </c>
    </row>
    <row r="11" spans="1:7" x14ac:dyDescent="0.25">
      <c r="A11" s="59" t="s">
        <v>2692</v>
      </c>
      <c r="C11" s="54">
        <v>36933680</v>
      </c>
      <c r="D11" s="54">
        <f t="shared" si="0"/>
        <v>369336.8</v>
      </c>
      <c r="E11" s="54">
        <f t="shared" si="1"/>
        <v>37303016.799999997</v>
      </c>
    </row>
    <row r="12" spans="1:7" x14ac:dyDescent="0.25">
      <c r="A12" s="228" t="s">
        <v>2055</v>
      </c>
      <c r="B12" s="228"/>
      <c r="C12" s="229">
        <f>182275267-21604467</f>
        <v>160670800</v>
      </c>
      <c r="D12" s="229">
        <f t="shared" si="0"/>
        <v>1606708</v>
      </c>
      <c r="E12" s="229">
        <f>C12+D12+21604467</f>
        <v>183881975</v>
      </c>
      <c r="G12" s="54" t="s">
        <v>2054</v>
      </c>
    </row>
    <row r="13" spans="1:7" x14ac:dyDescent="0.25">
      <c r="A13" s="228" t="s">
        <v>2693</v>
      </c>
      <c r="B13" s="228"/>
      <c r="C13" s="229">
        <f>118633590-8779000</f>
        <v>109854590</v>
      </c>
      <c r="D13" s="229">
        <f t="shared" si="0"/>
        <v>1098545.8999999999</v>
      </c>
      <c r="E13" s="229">
        <f>C13+D13+8866790</f>
        <v>119819925.90000001</v>
      </c>
      <c r="G13" s="54"/>
    </row>
    <row r="14" spans="1:7" x14ac:dyDescent="0.25">
      <c r="A14" s="228" t="s">
        <v>2694</v>
      </c>
      <c r="B14" s="228"/>
      <c r="C14" s="229">
        <f>183495053-9481830</f>
        <v>174013223</v>
      </c>
      <c r="D14" s="229">
        <f t="shared" si="0"/>
        <v>1740132.23</v>
      </c>
      <c r="E14" s="229">
        <f>C14+D14+12499032</f>
        <v>188252387.22999999</v>
      </c>
      <c r="G14" s="54" t="s">
        <v>2054</v>
      </c>
    </row>
    <row r="15" spans="1:7" x14ac:dyDescent="0.25">
      <c r="A15" s="63" t="s">
        <v>338</v>
      </c>
      <c r="C15" s="54">
        <v>184682974</v>
      </c>
      <c r="D15" s="54">
        <f t="shared" si="0"/>
        <v>1846829.74</v>
      </c>
      <c r="E15" s="54">
        <f t="shared" si="1"/>
        <v>186529803.74000001</v>
      </c>
      <c r="G15" s="54"/>
    </row>
    <row r="16" spans="1:7" x14ac:dyDescent="0.25">
      <c r="A16" s="63" t="s">
        <v>339</v>
      </c>
      <c r="C16" s="54">
        <v>179616380</v>
      </c>
      <c r="D16" s="54">
        <f t="shared" si="0"/>
        <v>1796163.8</v>
      </c>
      <c r="E16" s="54">
        <f t="shared" si="1"/>
        <v>181412543.80000001</v>
      </c>
      <c r="G16" s="54"/>
    </row>
    <row r="17" spans="1:7" x14ac:dyDescent="0.25">
      <c r="A17" s="59" t="s">
        <v>340</v>
      </c>
      <c r="C17" s="54">
        <v>94772340</v>
      </c>
      <c r="D17" s="54">
        <f t="shared" si="0"/>
        <v>947723.4</v>
      </c>
      <c r="E17" s="54">
        <f t="shared" si="1"/>
        <v>95720063.400000006</v>
      </c>
      <c r="G17" s="54"/>
    </row>
    <row r="18" spans="1:7" x14ac:dyDescent="0.25">
      <c r="A18" s="63" t="s">
        <v>341</v>
      </c>
      <c r="C18" s="54">
        <v>183668500</v>
      </c>
      <c r="D18" s="54">
        <f t="shared" si="0"/>
        <v>1836685</v>
      </c>
      <c r="E18" s="54">
        <f t="shared" si="1"/>
        <v>185505185</v>
      </c>
      <c r="G18" s="54"/>
    </row>
    <row r="19" spans="1:7" x14ac:dyDescent="0.25">
      <c r="A19" s="55" t="s">
        <v>342</v>
      </c>
      <c r="C19" s="54">
        <v>152177710</v>
      </c>
      <c r="D19" s="54">
        <f t="shared" si="0"/>
        <v>1521777.1</v>
      </c>
      <c r="E19" s="54">
        <f t="shared" si="1"/>
        <v>153699487.09999999</v>
      </c>
      <c r="G19" s="54"/>
    </row>
    <row r="20" spans="1:7" x14ac:dyDescent="0.25">
      <c r="A20" s="55" t="s">
        <v>2347</v>
      </c>
      <c r="C20" s="54">
        <v>361921867</v>
      </c>
      <c r="D20" s="54">
        <f t="shared" si="0"/>
        <v>3619218.67</v>
      </c>
      <c r="E20" s="54">
        <f t="shared" si="1"/>
        <v>365541085.67000002</v>
      </c>
      <c r="G20" s="54"/>
    </row>
    <row r="21" spans="1:7" x14ac:dyDescent="0.25">
      <c r="A21" s="59" t="s">
        <v>344</v>
      </c>
      <c r="C21" s="54">
        <v>123801760</v>
      </c>
      <c r="D21" s="54">
        <f t="shared" si="0"/>
        <v>1238017.6000000001</v>
      </c>
      <c r="E21" s="54">
        <f t="shared" si="1"/>
        <v>125039777.59999999</v>
      </c>
      <c r="G21" s="54"/>
    </row>
    <row r="22" spans="1:7" x14ac:dyDescent="0.25">
      <c r="A22" s="59" t="s">
        <v>345</v>
      </c>
      <c r="C22" s="54">
        <v>135747030</v>
      </c>
      <c r="D22" s="54">
        <f t="shared" si="0"/>
        <v>1357470.3</v>
      </c>
      <c r="E22" s="54">
        <f t="shared" si="1"/>
        <v>137104500.30000001</v>
      </c>
      <c r="G22" s="54"/>
    </row>
    <row r="23" spans="1:7" x14ac:dyDescent="0.25">
      <c r="A23" s="59" t="s">
        <v>2595</v>
      </c>
      <c r="C23" s="54">
        <v>164503851</v>
      </c>
      <c r="D23" s="54">
        <f t="shared" si="0"/>
        <v>1645038.51</v>
      </c>
      <c r="E23" s="54">
        <f t="shared" si="1"/>
        <v>166148889.50999999</v>
      </c>
      <c r="G23" s="54"/>
    </row>
    <row r="24" spans="1:7" x14ac:dyDescent="0.25">
      <c r="A24" s="228" t="s">
        <v>347</v>
      </c>
      <c r="B24" s="228"/>
      <c r="C24" s="229">
        <f>129727160-17500000</f>
        <v>112227160</v>
      </c>
      <c r="D24" s="229">
        <f t="shared" si="0"/>
        <v>1122271.6000000001</v>
      </c>
      <c r="E24" s="229">
        <f>C24+D24+17500000</f>
        <v>130849431.59999999</v>
      </c>
      <c r="G24" s="54" t="s">
        <v>2054</v>
      </c>
    </row>
    <row r="25" spans="1:7" x14ac:dyDescent="0.25">
      <c r="A25" s="59" t="s">
        <v>2596</v>
      </c>
      <c r="C25" s="54">
        <v>41226180</v>
      </c>
      <c r="D25" s="54">
        <f t="shared" si="0"/>
        <v>412261.8</v>
      </c>
      <c r="E25" s="54">
        <f t="shared" si="1"/>
        <v>41638441.799999997</v>
      </c>
      <c r="G25" s="54"/>
    </row>
    <row r="26" spans="1:7" x14ac:dyDescent="0.25">
      <c r="A26" s="59" t="s">
        <v>1448</v>
      </c>
      <c r="C26" s="54">
        <v>108793160</v>
      </c>
      <c r="D26" s="54">
        <f t="shared" si="0"/>
        <v>1087931.6000000001</v>
      </c>
      <c r="E26" s="54">
        <f t="shared" si="1"/>
        <v>109881091.59999999</v>
      </c>
      <c r="G26" s="54"/>
    </row>
    <row r="27" spans="1:7" x14ac:dyDescent="0.25">
      <c r="A27" s="59" t="s">
        <v>2597</v>
      </c>
      <c r="C27" s="54">
        <v>57653830</v>
      </c>
      <c r="D27" s="54">
        <f t="shared" si="0"/>
        <v>576538.30000000005</v>
      </c>
      <c r="E27" s="54">
        <f t="shared" si="1"/>
        <v>58230368.299999997</v>
      </c>
    </row>
    <row r="28" spans="1:7" x14ac:dyDescent="0.25">
      <c r="A28" s="59" t="s">
        <v>350</v>
      </c>
      <c r="C28" s="54">
        <v>42512920</v>
      </c>
      <c r="D28" s="54">
        <f t="shared" si="0"/>
        <v>425129.2</v>
      </c>
      <c r="E28" s="54">
        <f t="shared" si="1"/>
        <v>42938049.200000003</v>
      </c>
    </row>
    <row r="29" spans="1:7" x14ac:dyDescent="0.25">
      <c r="A29" s="59" t="s">
        <v>351</v>
      </c>
      <c r="C29" s="54">
        <v>79926350</v>
      </c>
      <c r="D29" s="54">
        <f t="shared" si="0"/>
        <v>799263.5</v>
      </c>
      <c r="E29" s="54">
        <f t="shared" si="1"/>
        <v>80725613.5</v>
      </c>
    </row>
    <row r="30" spans="1:7" x14ac:dyDescent="0.25">
      <c r="A30" s="59" t="s">
        <v>2695</v>
      </c>
      <c r="C30" s="54">
        <v>83739100</v>
      </c>
      <c r="D30" s="54">
        <f t="shared" si="0"/>
        <v>837391</v>
      </c>
      <c r="E30" s="54">
        <f t="shared" si="1"/>
        <v>84576491</v>
      </c>
      <c r="G30" s="54" t="s">
        <v>2054</v>
      </c>
    </row>
    <row r="32" spans="1:7" x14ac:dyDescent="0.25">
      <c r="C32" s="54">
        <f>SUM(C5:C31)</f>
        <v>4993934806</v>
      </c>
      <c r="D32" s="54">
        <f>SUM(D5:D31)</f>
        <v>49939348.059999995</v>
      </c>
      <c r="E32" s="54">
        <f>SUM(E5:E30)</f>
        <v>5094977885.0600014</v>
      </c>
      <c r="G32" s="54">
        <f>SUM(G12:H30)</f>
        <v>0</v>
      </c>
    </row>
    <row r="33" spans="1:7" x14ac:dyDescent="0.25">
      <c r="E33" s="64" t="s">
        <v>2054</v>
      </c>
      <c r="G33" s="54"/>
    </row>
    <row r="34" spans="1:7" x14ac:dyDescent="0.25">
      <c r="A34" s="60" t="s">
        <v>2696</v>
      </c>
      <c r="E34" s="54" t="s">
        <v>2054</v>
      </c>
    </row>
    <row r="35" spans="1:7" x14ac:dyDescent="0.25">
      <c r="A35" s="230" t="s">
        <v>2720</v>
      </c>
      <c r="B35" s="228"/>
      <c r="C35" s="229"/>
      <c r="D35" s="229"/>
      <c r="E35" s="228"/>
      <c r="G35" s="59" t="s">
        <v>2054</v>
      </c>
    </row>
    <row r="36" spans="1:7" x14ac:dyDescent="0.25">
      <c r="A36" s="230" t="s">
        <v>2721</v>
      </c>
      <c r="B36" s="228"/>
      <c r="C36" s="229"/>
      <c r="D36" s="229"/>
      <c r="E36" s="228"/>
      <c r="G36" s="59" t="s">
        <v>2054</v>
      </c>
    </row>
    <row r="37" spans="1:7" x14ac:dyDescent="0.25">
      <c r="A37" s="230" t="s">
        <v>2712</v>
      </c>
      <c r="B37" s="228"/>
      <c r="C37" s="229"/>
      <c r="D37" s="229"/>
      <c r="E37" s="228"/>
      <c r="G37" s="59" t="s">
        <v>2054</v>
      </c>
    </row>
    <row r="38" spans="1:7" x14ac:dyDescent="0.25">
      <c r="A38" s="230" t="s">
        <v>2719</v>
      </c>
      <c r="B38" s="228"/>
      <c r="C38" s="229"/>
      <c r="D38" s="229"/>
      <c r="E38" s="228"/>
    </row>
  </sheetData>
  <pageMargins left="0.7" right="0.7" top="0.75" bottom="0.75" header="0.3" footer="0.3"/>
  <pageSetup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E35"/>
  <sheetViews>
    <sheetView workbookViewId="0">
      <selection activeCell="D7" sqref="D7"/>
    </sheetView>
  </sheetViews>
  <sheetFormatPr defaultRowHeight="12.75" x14ac:dyDescent="0.2"/>
  <cols>
    <col min="1" max="1" width="34.85546875" customWidth="1"/>
    <col min="2" max="2" width="3.28515625" customWidth="1"/>
    <col min="3" max="3" width="19.28515625" customWidth="1"/>
    <col min="4" max="4" width="15.7109375" customWidth="1"/>
    <col min="5" max="5" width="17.7109375" customWidth="1"/>
  </cols>
  <sheetData>
    <row r="3" spans="1:5" ht="18" x14ac:dyDescent="0.25">
      <c r="A3" s="58" t="s">
        <v>2659</v>
      </c>
    </row>
    <row r="5" spans="1:5" x14ac:dyDescent="0.2">
      <c r="A5" s="51" t="s">
        <v>2652</v>
      </c>
      <c r="C5" s="47" t="s">
        <v>2594</v>
      </c>
      <c r="D5" s="48" t="s">
        <v>2598</v>
      </c>
      <c r="E5" s="47" t="s">
        <v>2653</v>
      </c>
    </row>
    <row r="7" spans="1:5" s="44" customFormat="1" x14ac:dyDescent="0.2">
      <c r="A7" s="50" t="s">
        <v>2656</v>
      </c>
      <c r="B7" s="56" t="s">
        <v>2647</v>
      </c>
      <c r="C7" s="57">
        <v>40523103</v>
      </c>
      <c r="D7" s="45">
        <f>C7*0.01</f>
        <v>405231.03</v>
      </c>
      <c r="E7" s="45">
        <f>C7+D7</f>
        <v>40928334.030000001</v>
      </c>
    </row>
    <row r="8" spans="1:5" x14ac:dyDescent="0.2">
      <c r="A8" s="50" t="s">
        <v>2657</v>
      </c>
      <c r="C8" s="40">
        <v>41772060</v>
      </c>
      <c r="D8" s="45">
        <f>C8*0.01</f>
        <v>417720.60000000003</v>
      </c>
      <c r="E8" s="45">
        <f>C8+D8</f>
        <v>42189780.600000001</v>
      </c>
    </row>
    <row r="9" spans="1:5" x14ac:dyDescent="0.2">
      <c r="A9" s="50" t="s">
        <v>2655</v>
      </c>
      <c r="C9" s="40">
        <v>678190</v>
      </c>
      <c r="D9" s="45">
        <f>C9*0.01</f>
        <v>6781.9000000000005</v>
      </c>
      <c r="E9" s="45">
        <f>C9+D9</f>
        <v>684971.9</v>
      </c>
    </row>
    <row r="10" spans="1:5" x14ac:dyDescent="0.2">
      <c r="A10" s="44" t="s">
        <v>2654</v>
      </c>
      <c r="C10" s="40">
        <v>7511360</v>
      </c>
      <c r="D10" s="45">
        <f>C10*0.01</f>
        <v>75113.600000000006</v>
      </c>
      <c r="E10" s="45">
        <f>C10+D10</f>
        <v>7586473.5999999996</v>
      </c>
    </row>
    <row r="11" spans="1:5" x14ac:dyDescent="0.2">
      <c r="A11" s="52" t="s">
        <v>2658</v>
      </c>
      <c r="C11" s="40">
        <v>6274363</v>
      </c>
      <c r="D11" s="45">
        <f>C11*0.01</f>
        <v>62743.630000000005</v>
      </c>
      <c r="E11" s="45">
        <f>C11+D11</f>
        <v>6337106.6299999999</v>
      </c>
    </row>
    <row r="12" spans="1:5" x14ac:dyDescent="0.2">
      <c r="C12" s="40"/>
      <c r="D12" s="40"/>
      <c r="E12" s="40"/>
    </row>
    <row r="14" spans="1:5" x14ac:dyDescent="0.2">
      <c r="A14" s="44" t="s">
        <v>2599</v>
      </c>
      <c r="C14" s="45">
        <f>SUM(C7:C13)</f>
        <v>96759076</v>
      </c>
      <c r="D14" s="45">
        <f>SUM(D7:D13)</f>
        <v>967590.76000000013</v>
      </c>
      <c r="E14" s="45">
        <f>C14+D14</f>
        <v>97726666.760000005</v>
      </c>
    </row>
    <row r="16" spans="1:5" x14ac:dyDescent="0.2">
      <c r="A16" s="44" t="s">
        <v>2600</v>
      </c>
      <c r="C16" s="40"/>
    </row>
    <row r="19" spans="1:5" ht="18" x14ac:dyDescent="0.25">
      <c r="A19" s="58" t="s">
        <v>2660</v>
      </c>
    </row>
    <row r="21" spans="1:5" x14ac:dyDescent="0.2">
      <c r="A21" s="51" t="s">
        <v>2652</v>
      </c>
      <c r="C21" s="47" t="s">
        <v>2594</v>
      </c>
      <c r="D21" s="48" t="s">
        <v>2598</v>
      </c>
      <c r="E21" s="47" t="s">
        <v>2653</v>
      </c>
    </row>
    <row r="23" spans="1:5" s="44" customFormat="1" x14ac:dyDescent="0.2">
      <c r="A23" s="50" t="s">
        <v>2656</v>
      </c>
      <c r="B23" s="56" t="s">
        <v>2647</v>
      </c>
      <c r="C23" s="57">
        <v>5048364</v>
      </c>
      <c r="D23" s="45">
        <f>C23*0.01</f>
        <v>50483.64</v>
      </c>
      <c r="E23" s="45">
        <f>C23+D23</f>
        <v>5098847.6399999997</v>
      </c>
    </row>
    <row r="24" spans="1:5" x14ac:dyDescent="0.2">
      <c r="A24" s="50" t="s">
        <v>2657</v>
      </c>
      <c r="C24" s="40">
        <v>0</v>
      </c>
      <c r="D24" s="45">
        <f>C24*0.01</f>
        <v>0</v>
      </c>
      <c r="E24" s="45">
        <f>C24+D24</f>
        <v>0</v>
      </c>
    </row>
    <row r="25" spans="1:5" x14ac:dyDescent="0.2">
      <c r="A25" s="50" t="s">
        <v>2655</v>
      </c>
      <c r="C25" s="40">
        <v>150348</v>
      </c>
      <c r="D25" s="45">
        <f>C25*0.01</f>
        <v>1503.48</v>
      </c>
      <c r="E25" s="45">
        <f>C25+D25</f>
        <v>151851.48000000001</v>
      </c>
    </row>
    <row r="26" spans="1:5" x14ac:dyDescent="0.2">
      <c r="A26" s="44" t="s">
        <v>2654</v>
      </c>
      <c r="C26" s="40">
        <v>0</v>
      </c>
      <c r="D26" s="45">
        <f>C26*0.01</f>
        <v>0</v>
      </c>
      <c r="E26" s="45">
        <f>C26+D26</f>
        <v>0</v>
      </c>
    </row>
    <row r="27" spans="1:5" x14ac:dyDescent="0.2">
      <c r="A27" s="52" t="s">
        <v>2658</v>
      </c>
      <c r="C27" s="40">
        <v>2166582</v>
      </c>
      <c r="D27" s="45">
        <f>C27*0.01</f>
        <v>21665.82</v>
      </c>
      <c r="E27" s="45">
        <f>C27+D27</f>
        <v>2188247.8199999998</v>
      </c>
    </row>
    <row r="28" spans="1:5" x14ac:dyDescent="0.2">
      <c r="C28" s="40"/>
      <c r="D28" s="40"/>
      <c r="E28" s="40"/>
    </row>
    <row r="30" spans="1:5" x14ac:dyDescent="0.2">
      <c r="A30" s="44" t="s">
        <v>2599</v>
      </c>
      <c r="C30" s="45">
        <f>SUM(C23:C29)</f>
        <v>7365294</v>
      </c>
      <c r="D30" s="45">
        <f>SUM(D23:D29)</f>
        <v>73652.94</v>
      </c>
      <c r="E30" s="45">
        <f>C30+D30</f>
        <v>7438946.9400000004</v>
      </c>
    </row>
    <row r="32" spans="1:5" x14ac:dyDescent="0.2">
      <c r="A32" s="44" t="s">
        <v>2600</v>
      </c>
      <c r="C32" s="40"/>
    </row>
    <row r="35" spans="1:1" x14ac:dyDescent="0.2">
      <c r="A35" s="44"/>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Z21"/>
  <sheetViews>
    <sheetView topLeftCell="A11" workbookViewId="0">
      <selection activeCell="I15" sqref="I15"/>
    </sheetView>
  </sheetViews>
  <sheetFormatPr defaultRowHeight="12.75" x14ac:dyDescent="0.2"/>
  <cols>
    <col min="1" max="1" width="0.28515625" customWidth="1"/>
    <col min="2" max="7" width="9.28515625" hidden="1" customWidth="1"/>
    <col min="8" max="8" width="22.28515625" customWidth="1"/>
    <col min="9" max="9" width="13.42578125" customWidth="1"/>
    <col min="10" max="10" width="13.5703125" customWidth="1"/>
    <col min="11" max="11" width="12.28515625" customWidth="1"/>
    <col min="12" max="12" width="10.28515625" customWidth="1"/>
    <col min="15" max="15" width="9.5703125" customWidth="1"/>
    <col min="16" max="21" width="9.28515625" hidden="1" customWidth="1"/>
    <col min="23" max="23" width="11.28515625" style="43" bestFit="1" customWidth="1"/>
    <col min="24" max="24" width="14.42578125" style="40" customWidth="1"/>
    <col min="25" max="25" width="10.28515625" style="40" customWidth="1"/>
    <col min="26" max="26" width="10.7109375" customWidth="1"/>
  </cols>
  <sheetData>
    <row r="1" spans="2:26" s="12" customFormat="1" ht="27.6" customHeight="1" x14ac:dyDescent="0.2">
      <c r="B1" s="17" t="s">
        <v>2157</v>
      </c>
      <c r="C1" s="13" t="s">
        <v>2158</v>
      </c>
      <c r="D1" s="10" t="s">
        <v>2159</v>
      </c>
      <c r="E1" s="16" t="s">
        <v>343</v>
      </c>
      <c r="F1" s="16" t="s">
        <v>778</v>
      </c>
      <c r="G1" s="16">
        <v>13126</v>
      </c>
      <c r="H1" s="10" t="s">
        <v>2069</v>
      </c>
      <c r="I1" s="10" t="s">
        <v>1364</v>
      </c>
      <c r="J1" s="10" t="s">
        <v>1076</v>
      </c>
      <c r="K1" s="11">
        <v>152548</v>
      </c>
      <c r="L1" s="18">
        <v>17647000</v>
      </c>
      <c r="M1" s="18">
        <v>644525</v>
      </c>
      <c r="N1" s="23">
        <v>0</v>
      </c>
      <c r="O1" s="23">
        <f>L1+M1</f>
        <v>18291525</v>
      </c>
      <c r="P1" s="20"/>
      <c r="Q1" s="19">
        <v>4</v>
      </c>
      <c r="R1" s="19">
        <v>4</v>
      </c>
      <c r="S1" s="19">
        <v>1967</v>
      </c>
      <c r="T1" s="14">
        <v>0</v>
      </c>
      <c r="U1" s="21">
        <v>1</v>
      </c>
      <c r="V1"/>
      <c r="W1" s="41">
        <v>38747192</v>
      </c>
      <c r="X1" s="38">
        <v>1525480</v>
      </c>
      <c r="Y1" s="38">
        <v>0</v>
      </c>
      <c r="Z1" s="38">
        <f>W1+X1+Y1</f>
        <v>40272672</v>
      </c>
    </row>
    <row r="2" spans="2:26" s="12" customFormat="1" ht="27.6" customHeight="1" x14ac:dyDescent="0.2">
      <c r="B2" s="17" t="s">
        <v>2160</v>
      </c>
      <c r="C2" s="13" t="s">
        <v>2161</v>
      </c>
      <c r="D2" s="10" t="s">
        <v>2159</v>
      </c>
      <c r="E2" s="16" t="s">
        <v>343</v>
      </c>
      <c r="F2" s="16" t="s">
        <v>778</v>
      </c>
      <c r="G2" s="16">
        <v>13126</v>
      </c>
      <c r="H2" s="10" t="s">
        <v>572</v>
      </c>
      <c r="I2" s="10" t="s">
        <v>1364</v>
      </c>
      <c r="J2" s="10" t="s">
        <v>794</v>
      </c>
      <c r="K2" s="11">
        <v>105072</v>
      </c>
      <c r="L2" s="18">
        <v>18566000</v>
      </c>
      <c r="M2" s="18">
        <v>402955</v>
      </c>
      <c r="N2" s="23">
        <v>0</v>
      </c>
      <c r="O2" s="23">
        <f t="shared" ref="O2:O15" si="0">L2+M2</f>
        <v>18968955</v>
      </c>
      <c r="P2" s="20"/>
      <c r="Q2" s="19">
        <v>4</v>
      </c>
      <c r="R2" s="19">
        <v>4</v>
      </c>
      <c r="S2" s="19">
        <v>1967</v>
      </c>
      <c r="T2" s="14">
        <v>0</v>
      </c>
      <c r="U2" s="21">
        <v>1</v>
      </c>
      <c r="V2"/>
      <c r="W2" s="41">
        <v>26688288</v>
      </c>
      <c r="X2" s="38">
        <v>1050720</v>
      </c>
      <c r="Y2" s="38">
        <v>0</v>
      </c>
      <c r="Z2" s="38">
        <f t="shared" ref="Z2:Z16" si="1">W2+X2+Y2</f>
        <v>27739008</v>
      </c>
    </row>
    <row r="3" spans="2:26" s="12" customFormat="1" ht="27.6" customHeight="1" x14ac:dyDescent="0.2">
      <c r="B3" s="17" t="s">
        <v>2162</v>
      </c>
      <c r="C3" s="13" t="s">
        <v>2163</v>
      </c>
      <c r="D3" s="10" t="s">
        <v>2159</v>
      </c>
      <c r="E3" s="16" t="s">
        <v>343</v>
      </c>
      <c r="F3" s="16" t="s">
        <v>778</v>
      </c>
      <c r="G3" s="16">
        <v>13126</v>
      </c>
      <c r="H3" s="10" t="s">
        <v>1290</v>
      </c>
      <c r="I3" s="10" t="s">
        <v>1364</v>
      </c>
      <c r="J3" s="10" t="s">
        <v>1076</v>
      </c>
      <c r="K3" s="11">
        <v>152548</v>
      </c>
      <c r="L3" s="18">
        <v>28495000</v>
      </c>
      <c r="M3" s="18">
        <v>662795</v>
      </c>
      <c r="N3" s="23">
        <v>0</v>
      </c>
      <c r="O3" s="23">
        <f t="shared" si="0"/>
        <v>29157795</v>
      </c>
      <c r="P3" s="20"/>
      <c r="Q3" s="19">
        <v>4</v>
      </c>
      <c r="R3" s="19">
        <v>4</v>
      </c>
      <c r="S3" s="19">
        <v>1968</v>
      </c>
      <c r="T3" s="14">
        <v>0</v>
      </c>
      <c r="U3" s="21">
        <v>1</v>
      </c>
      <c r="V3"/>
      <c r="W3" s="41">
        <v>38747192</v>
      </c>
      <c r="X3" s="38">
        <v>1525480</v>
      </c>
      <c r="Y3" s="38">
        <v>0</v>
      </c>
      <c r="Z3" s="38">
        <f t="shared" si="1"/>
        <v>40272672</v>
      </c>
    </row>
    <row r="4" spans="2:26" s="12" customFormat="1" ht="27.6" customHeight="1" x14ac:dyDescent="0.2">
      <c r="B4" s="17" t="s">
        <v>2164</v>
      </c>
      <c r="C4" s="13" t="s">
        <v>2165</v>
      </c>
      <c r="D4" s="10" t="s">
        <v>2159</v>
      </c>
      <c r="E4" s="16" t="s">
        <v>343</v>
      </c>
      <c r="F4" s="16" t="s">
        <v>778</v>
      </c>
      <c r="G4" s="16">
        <v>13126</v>
      </c>
      <c r="H4" s="10" t="s">
        <v>1258</v>
      </c>
      <c r="I4" s="10" t="s">
        <v>1364</v>
      </c>
      <c r="J4" s="10" t="s">
        <v>794</v>
      </c>
      <c r="K4" s="11">
        <v>105000</v>
      </c>
      <c r="L4" s="18">
        <v>14413000</v>
      </c>
      <c r="M4" s="18">
        <v>492275</v>
      </c>
      <c r="N4" s="23">
        <v>0</v>
      </c>
      <c r="O4" s="23">
        <f t="shared" si="0"/>
        <v>14905275</v>
      </c>
      <c r="P4" s="20"/>
      <c r="Q4" s="19">
        <v>4</v>
      </c>
      <c r="R4" s="19">
        <v>4</v>
      </c>
      <c r="S4" s="19">
        <v>1970</v>
      </c>
      <c r="T4" s="14">
        <v>0</v>
      </c>
      <c r="U4" s="21">
        <v>1</v>
      </c>
      <c r="V4"/>
      <c r="W4" s="41">
        <v>26670000</v>
      </c>
      <c r="X4" s="38">
        <v>1050000</v>
      </c>
      <c r="Y4" s="38">
        <v>0</v>
      </c>
      <c r="Z4" s="38">
        <f t="shared" si="1"/>
        <v>27720000</v>
      </c>
    </row>
    <row r="5" spans="2:26" s="12" customFormat="1" ht="27.6" customHeight="1" x14ac:dyDescent="0.2">
      <c r="B5" s="17" t="s">
        <v>2166</v>
      </c>
      <c r="C5" s="13" t="s">
        <v>2167</v>
      </c>
      <c r="D5" s="10" t="s">
        <v>2159</v>
      </c>
      <c r="E5" s="16" t="s">
        <v>343</v>
      </c>
      <c r="F5" s="16" t="s">
        <v>778</v>
      </c>
      <c r="G5" s="16">
        <v>13126</v>
      </c>
      <c r="H5" s="10" t="s">
        <v>1629</v>
      </c>
      <c r="I5" s="10" t="s">
        <v>1364</v>
      </c>
      <c r="J5" s="10" t="s">
        <v>794</v>
      </c>
      <c r="K5" s="11">
        <v>79097</v>
      </c>
      <c r="L5" s="18">
        <v>19503000</v>
      </c>
      <c r="M5" s="18">
        <v>2000000</v>
      </c>
      <c r="N5" s="23">
        <v>0</v>
      </c>
      <c r="O5" s="23">
        <f t="shared" si="0"/>
        <v>21503000</v>
      </c>
      <c r="P5" s="20"/>
      <c r="Q5" s="19">
        <v>4</v>
      </c>
      <c r="R5" s="19">
        <v>3</v>
      </c>
      <c r="S5" s="19">
        <v>1958</v>
      </c>
      <c r="T5" s="15">
        <v>1</v>
      </c>
      <c r="U5" s="21">
        <v>1</v>
      </c>
      <c r="V5"/>
      <c r="W5" s="41">
        <v>20090638</v>
      </c>
      <c r="X5" s="38">
        <v>79097</v>
      </c>
      <c r="Y5" s="38">
        <v>0</v>
      </c>
      <c r="Z5" s="38">
        <f t="shared" si="1"/>
        <v>20169735</v>
      </c>
    </row>
    <row r="6" spans="2:26" s="12" customFormat="1" ht="27.6" customHeight="1" x14ac:dyDescent="0.2">
      <c r="B6" s="17" t="s">
        <v>2168</v>
      </c>
      <c r="C6" s="13" t="s">
        <v>2169</v>
      </c>
      <c r="D6" s="10" t="s">
        <v>2159</v>
      </c>
      <c r="E6" s="16" t="s">
        <v>343</v>
      </c>
      <c r="F6" s="16" t="s">
        <v>778</v>
      </c>
      <c r="G6" s="16">
        <v>13126</v>
      </c>
      <c r="H6" s="10" t="s">
        <v>2170</v>
      </c>
      <c r="I6" s="10" t="s">
        <v>1364</v>
      </c>
      <c r="J6" s="10" t="s">
        <v>1365</v>
      </c>
      <c r="K6" s="11">
        <v>58201</v>
      </c>
      <c r="L6" s="18">
        <v>10273000</v>
      </c>
      <c r="M6" s="18">
        <v>217210</v>
      </c>
      <c r="N6" s="23">
        <v>0</v>
      </c>
      <c r="O6" s="23">
        <f t="shared" si="0"/>
        <v>10490210</v>
      </c>
      <c r="P6" s="20"/>
      <c r="Q6" s="19">
        <v>4</v>
      </c>
      <c r="R6" s="19">
        <v>3</v>
      </c>
      <c r="S6" s="19">
        <v>1960</v>
      </c>
      <c r="T6" s="15">
        <v>1</v>
      </c>
      <c r="U6" s="21">
        <v>1</v>
      </c>
      <c r="V6"/>
      <c r="W6" s="41">
        <v>14783054</v>
      </c>
      <c r="X6" s="38">
        <v>582010</v>
      </c>
      <c r="Y6" s="38">
        <v>0</v>
      </c>
      <c r="Z6" s="38">
        <f t="shared" si="1"/>
        <v>15365064</v>
      </c>
    </row>
    <row r="7" spans="2:26" s="12" customFormat="1" ht="27.6" customHeight="1" x14ac:dyDescent="0.2">
      <c r="B7" s="17" t="s">
        <v>2171</v>
      </c>
      <c r="C7" s="13" t="s">
        <v>2172</v>
      </c>
      <c r="D7" s="10" t="s">
        <v>2159</v>
      </c>
      <c r="E7" s="16" t="s">
        <v>343</v>
      </c>
      <c r="F7" s="16" t="s">
        <v>778</v>
      </c>
      <c r="G7" s="16">
        <v>13126</v>
      </c>
      <c r="H7" s="10" t="s">
        <v>2173</v>
      </c>
      <c r="I7" s="10" t="s">
        <v>1364</v>
      </c>
      <c r="J7" s="10" t="s">
        <v>1365</v>
      </c>
      <c r="K7" s="11">
        <v>57464</v>
      </c>
      <c r="L7" s="18">
        <v>10271000</v>
      </c>
      <c r="M7" s="18">
        <v>269990</v>
      </c>
      <c r="N7" s="23">
        <v>0</v>
      </c>
      <c r="O7" s="23">
        <f t="shared" si="0"/>
        <v>10540990</v>
      </c>
      <c r="P7" s="20"/>
      <c r="Q7" s="19">
        <v>4</v>
      </c>
      <c r="R7" s="19">
        <v>3</v>
      </c>
      <c r="S7" s="19">
        <v>1960</v>
      </c>
      <c r="T7" s="14">
        <v>0</v>
      </c>
      <c r="U7" s="21">
        <v>1</v>
      </c>
      <c r="V7"/>
      <c r="W7" s="41">
        <v>14595856</v>
      </c>
      <c r="X7" s="38">
        <v>574640</v>
      </c>
      <c r="Y7" s="38">
        <v>0</v>
      </c>
      <c r="Z7" s="38">
        <f t="shared" si="1"/>
        <v>15170496</v>
      </c>
    </row>
    <row r="8" spans="2:26" s="12" customFormat="1" ht="27.6" customHeight="1" x14ac:dyDescent="0.2">
      <c r="B8" s="17" t="s">
        <v>2174</v>
      </c>
      <c r="C8" s="13" t="s">
        <v>2175</v>
      </c>
      <c r="D8" s="10" t="s">
        <v>2159</v>
      </c>
      <c r="E8" s="16" t="s">
        <v>343</v>
      </c>
      <c r="F8" s="16" t="s">
        <v>778</v>
      </c>
      <c r="G8" s="16">
        <v>13126</v>
      </c>
      <c r="H8" s="10" t="s">
        <v>2176</v>
      </c>
      <c r="I8" s="10" t="s">
        <v>1364</v>
      </c>
      <c r="J8" s="10" t="s">
        <v>1365</v>
      </c>
      <c r="K8" s="11">
        <v>57464</v>
      </c>
      <c r="L8" s="18">
        <v>10474000</v>
      </c>
      <c r="M8" s="18">
        <v>265930</v>
      </c>
      <c r="N8" s="23">
        <v>0</v>
      </c>
      <c r="O8" s="23">
        <f t="shared" si="0"/>
        <v>10739930</v>
      </c>
      <c r="P8" s="20"/>
      <c r="Q8" s="19">
        <v>4</v>
      </c>
      <c r="R8" s="19">
        <v>3</v>
      </c>
      <c r="S8" s="19">
        <v>1961</v>
      </c>
      <c r="T8" s="14">
        <v>0</v>
      </c>
      <c r="U8" s="21">
        <v>1</v>
      </c>
      <c r="V8"/>
      <c r="W8" s="41">
        <v>14595856</v>
      </c>
      <c r="X8" s="38">
        <v>574640</v>
      </c>
      <c r="Y8" s="38">
        <v>0</v>
      </c>
      <c r="Z8" s="38">
        <f t="shared" si="1"/>
        <v>15170496</v>
      </c>
    </row>
    <row r="9" spans="2:26" s="12" customFormat="1" ht="27.6" customHeight="1" x14ac:dyDescent="0.2">
      <c r="B9" s="17" t="s">
        <v>2177</v>
      </c>
      <c r="C9" s="13" t="s">
        <v>2178</v>
      </c>
      <c r="D9" s="10" t="s">
        <v>2159</v>
      </c>
      <c r="E9" s="16" t="s">
        <v>343</v>
      </c>
      <c r="F9" s="16" t="s">
        <v>778</v>
      </c>
      <c r="G9" s="16">
        <v>13126</v>
      </c>
      <c r="H9" s="10" t="s">
        <v>2179</v>
      </c>
      <c r="I9" s="10" t="s">
        <v>1364</v>
      </c>
      <c r="J9" s="10" t="s">
        <v>977</v>
      </c>
      <c r="K9" s="11">
        <v>114365</v>
      </c>
      <c r="L9" s="18">
        <v>27230000</v>
      </c>
      <c r="M9" s="18">
        <v>483140</v>
      </c>
      <c r="N9" s="23">
        <v>0</v>
      </c>
      <c r="O9" s="23">
        <f t="shared" si="0"/>
        <v>27713140</v>
      </c>
      <c r="P9" s="20"/>
      <c r="Q9" s="19">
        <v>4</v>
      </c>
      <c r="R9" s="19">
        <v>3</v>
      </c>
      <c r="S9" s="19">
        <v>1963</v>
      </c>
      <c r="T9" s="14">
        <v>0</v>
      </c>
      <c r="U9" s="21">
        <v>1</v>
      </c>
      <c r="V9"/>
      <c r="W9" s="41">
        <v>29048710</v>
      </c>
      <c r="X9" s="38">
        <v>1143650</v>
      </c>
      <c r="Y9" s="38">
        <v>0</v>
      </c>
      <c r="Z9" s="38">
        <f t="shared" si="1"/>
        <v>30192360</v>
      </c>
    </row>
    <row r="10" spans="2:26" s="12" customFormat="1" ht="27.6" customHeight="1" x14ac:dyDescent="0.2">
      <c r="B10" s="17" t="s">
        <v>2180</v>
      </c>
      <c r="C10" s="13" t="s">
        <v>2181</v>
      </c>
      <c r="D10" s="10" t="s">
        <v>2159</v>
      </c>
      <c r="E10" s="16" t="s">
        <v>343</v>
      </c>
      <c r="F10" s="16" t="s">
        <v>778</v>
      </c>
      <c r="G10" s="16">
        <v>13126</v>
      </c>
      <c r="H10" s="10" t="s">
        <v>2182</v>
      </c>
      <c r="I10" s="10" t="s">
        <v>1364</v>
      </c>
      <c r="J10" s="10" t="s">
        <v>977</v>
      </c>
      <c r="K10" s="11">
        <v>114365</v>
      </c>
      <c r="L10" s="18">
        <v>20596000</v>
      </c>
      <c r="M10" s="18">
        <v>431375</v>
      </c>
      <c r="N10" s="23">
        <v>0</v>
      </c>
      <c r="O10" s="23">
        <f t="shared" si="0"/>
        <v>21027375</v>
      </c>
      <c r="P10" s="20"/>
      <c r="Q10" s="19">
        <v>4</v>
      </c>
      <c r="R10" s="19">
        <v>3</v>
      </c>
      <c r="S10" s="19">
        <v>1965</v>
      </c>
      <c r="T10" s="14">
        <v>0</v>
      </c>
      <c r="U10" s="21">
        <v>1</v>
      </c>
      <c r="V10"/>
      <c r="W10" s="41">
        <v>29048710</v>
      </c>
      <c r="X10" s="38">
        <v>1143650</v>
      </c>
      <c r="Y10" s="38">
        <v>0</v>
      </c>
      <c r="Z10" s="38">
        <f t="shared" si="1"/>
        <v>30192360</v>
      </c>
    </row>
    <row r="11" spans="2:26" s="12" customFormat="1" ht="27.6" customHeight="1" x14ac:dyDescent="0.2">
      <c r="B11" s="17" t="s">
        <v>1460</v>
      </c>
      <c r="C11" s="22" t="s">
        <v>318</v>
      </c>
      <c r="D11" s="10" t="s">
        <v>2159</v>
      </c>
      <c r="E11" s="16" t="s">
        <v>343</v>
      </c>
      <c r="F11" s="16" t="s">
        <v>778</v>
      </c>
      <c r="G11" s="16">
        <v>13126</v>
      </c>
      <c r="H11" s="10" t="s">
        <v>2342</v>
      </c>
      <c r="I11" s="10" t="s">
        <v>1097</v>
      </c>
      <c r="J11" s="10" t="s">
        <v>1479</v>
      </c>
      <c r="K11" s="11">
        <v>41984</v>
      </c>
      <c r="L11" s="18">
        <v>7543000</v>
      </c>
      <c r="M11" s="18">
        <v>123830</v>
      </c>
      <c r="N11" s="23">
        <v>0</v>
      </c>
      <c r="O11" s="23">
        <f t="shared" si="0"/>
        <v>7666830</v>
      </c>
      <c r="P11" s="20"/>
      <c r="Q11" s="19">
        <v>4</v>
      </c>
      <c r="R11" s="19">
        <v>3</v>
      </c>
      <c r="S11" s="19">
        <v>1951</v>
      </c>
      <c r="T11" s="14">
        <v>0</v>
      </c>
      <c r="U11" s="21">
        <v>1</v>
      </c>
      <c r="V11"/>
      <c r="W11" s="41">
        <v>10663936</v>
      </c>
      <c r="X11" s="38">
        <v>419840</v>
      </c>
      <c r="Y11" s="38">
        <v>0</v>
      </c>
      <c r="Z11" s="38">
        <f t="shared" si="1"/>
        <v>11083776</v>
      </c>
    </row>
    <row r="12" spans="2:26" s="12" customFormat="1" ht="27.6" customHeight="1" x14ac:dyDescent="0.2">
      <c r="B12" s="17" t="s">
        <v>2183</v>
      </c>
      <c r="C12" s="13" t="s">
        <v>2184</v>
      </c>
      <c r="D12" s="10" t="s">
        <v>2159</v>
      </c>
      <c r="E12" s="16" t="s">
        <v>343</v>
      </c>
      <c r="F12" s="16" t="s">
        <v>778</v>
      </c>
      <c r="G12" s="16">
        <v>13126</v>
      </c>
      <c r="H12" s="10" t="s">
        <v>2185</v>
      </c>
      <c r="I12" s="10" t="s">
        <v>1364</v>
      </c>
      <c r="J12" s="10" t="s">
        <v>1365</v>
      </c>
      <c r="K12" s="11">
        <v>29400</v>
      </c>
      <c r="L12" s="18">
        <v>5199000</v>
      </c>
      <c r="M12" s="18">
        <v>156310</v>
      </c>
      <c r="N12" s="23">
        <v>0</v>
      </c>
      <c r="O12" s="23">
        <f t="shared" si="0"/>
        <v>5355310</v>
      </c>
      <c r="P12" s="20"/>
      <c r="Q12" s="19">
        <v>4</v>
      </c>
      <c r="R12" s="19">
        <v>3</v>
      </c>
      <c r="S12" s="19">
        <v>1951</v>
      </c>
      <c r="T12" s="14">
        <v>0</v>
      </c>
      <c r="U12" s="21">
        <v>1</v>
      </c>
      <c r="V12"/>
      <c r="W12" s="41">
        <v>7467600</v>
      </c>
      <c r="X12" s="38">
        <v>294000</v>
      </c>
      <c r="Y12" s="38">
        <v>0</v>
      </c>
      <c r="Z12" s="38">
        <f t="shared" si="1"/>
        <v>7761600</v>
      </c>
    </row>
    <row r="13" spans="2:26" s="12" customFormat="1" ht="27.6" customHeight="1" x14ac:dyDescent="0.2">
      <c r="B13" s="17" t="s">
        <v>2186</v>
      </c>
      <c r="C13" s="13" t="s">
        <v>2187</v>
      </c>
      <c r="D13" s="10" t="s">
        <v>2159</v>
      </c>
      <c r="E13" s="16" t="s">
        <v>343</v>
      </c>
      <c r="F13" s="16" t="s">
        <v>778</v>
      </c>
      <c r="G13" s="16">
        <v>13126</v>
      </c>
      <c r="H13" s="10" t="s">
        <v>2188</v>
      </c>
      <c r="I13" s="10" t="s">
        <v>1364</v>
      </c>
      <c r="J13" s="10" t="s">
        <v>1365</v>
      </c>
      <c r="K13" s="11">
        <v>32285</v>
      </c>
      <c r="L13" s="18">
        <v>5658000</v>
      </c>
      <c r="M13" s="18">
        <v>168490</v>
      </c>
      <c r="N13" s="23">
        <v>0</v>
      </c>
      <c r="O13" s="23">
        <f t="shared" si="0"/>
        <v>5826490</v>
      </c>
      <c r="P13" s="20"/>
      <c r="Q13" s="19">
        <v>4</v>
      </c>
      <c r="R13" s="19">
        <v>3</v>
      </c>
      <c r="S13" s="19">
        <v>1951</v>
      </c>
      <c r="T13" s="14">
        <v>0</v>
      </c>
      <c r="U13" s="21">
        <v>1</v>
      </c>
      <c r="V13"/>
      <c r="W13" s="41">
        <v>7467600</v>
      </c>
      <c r="X13" s="38">
        <v>294000</v>
      </c>
      <c r="Y13" s="38">
        <v>0</v>
      </c>
      <c r="Z13" s="38">
        <f t="shared" si="1"/>
        <v>7761600</v>
      </c>
    </row>
    <row r="14" spans="2:26" s="12" customFormat="1" ht="27.6" customHeight="1" x14ac:dyDescent="0.2">
      <c r="B14" s="17"/>
      <c r="C14" s="13"/>
      <c r="D14" s="10"/>
      <c r="E14" s="16"/>
      <c r="F14" s="16"/>
      <c r="G14" s="16"/>
      <c r="H14" s="10"/>
      <c r="I14" s="10"/>
      <c r="J14" s="10"/>
      <c r="K14" s="11"/>
      <c r="L14" s="18"/>
      <c r="M14" s="18"/>
      <c r="N14" s="23"/>
      <c r="O14" s="23">
        <f>SUM(O1:O13)</f>
        <v>202186825</v>
      </c>
      <c r="P14" s="20"/>
      <c r="Q14" s="19"/>
      <c r="R14" s="19"/>
      <c r="S14" s="19"/>
      <c r="T14" s="14"/>
      <c r="U14" s="21"/>
      <c r="V14"/>
      <c r="W14" s="41"/>
      <c r="X14" s="38"/>
      <c r="Y14" s="38"/>
      <c r="Z14" s="38">
        <f>SUM(Z1:Z13)</f>
        <v>288871839</v>
      </c>
    </row>
    <row r="15" spans="2:26" s="27" customFormat="1" ht="60" customHeight="1" x14ac:dyDescent="0.2">
      <c r="B15" s="28" t="s">
        <v>2320</v>
      </c>
      <c r="C15" s="29">
        <v>1282300040</v>
      </c>
      <c r="D15" s="30" t="s">
        <v>2321</v>
      </c>
      <c r="E15" s="31" t="s">
        <v>343</v>
      </c>
      <c r="F15" s="31" t="s">
        <v>778</v>
      </c>
      <c r="G15" s="31">
        <v>13126</v>
      </c>
      <c r="H15" s="30" t="s">
        <v>2322</v>
      </c>
      <c r="I15" s="30" t="s">
        <v>1364</v>
      </c>
      <c r="J15" s="37" t="s">
        <v>2323</v>
      </c>
      <c r="K15" s="32">
        <v>148985</v>
      </c>
      <c r="L15" s="33">
        <v>38000000</v>
      </c>
      <c r="M15" s="33">
        <v>2000000</v>
      </c>
      <c r="N15" s="34">
        <v>0</v>
      </c>
      <c r="O15" s="34">
        <f t="shared" si="0"/>
        <v>40000000</v>
      </c>
      <c r="P15" s="24"/>
      <c r="Q15" s="25"/>
      <c r="R15" s="25"/>
      <c r="S15" s="25"/>
      <c r="T15" s="26"/>
      <c r="U15" s="35"/>
      <c r="V15" s="36"/>
      <c r="W15" s="42">
        <v>38000000</v>
      </c>
      <c r="X15" s="39">
        <v>2000000</v>
      </c>
      <c r="Y15" s="38">
        <v>0</v>
      </c>
      <c r="Z15" s="38">
        <f t="shared" si="1"/>
        <v>40000000</v>
      </c>
    </row>
    <row r="16" spans="2:26" s="27" customFormat="1" ht="27.6" customHeight="1" x14ac:dyDescent="0.2">
      <c r="B16" s="28"/>
      <c r="C16" s="29"/>
      <c r="D16" s="30"/>
      <c r="E16" s="31"/>
      <c r="F16" s="31"/>
      <c r="G16" s="31"/>
      <c r="H16" s="30"/>
      <c r="I16" s="30"/>
      <c r="J16" s="37"/>
      <c r="K16" s="32"/>
      <c r="L16" s="33"/>
      <c r="M16" s="33"/>
      <c r="N16" s="34"/>
      <c r="O16" s="34">
        <f>SUM(O1:O15)</f>
        <v>444373650</v>
      </c>
      <c r="P16" s="24"/>
      <c r="Q16" s="25"/>
      <c r="R16" s="25"/>
      <c r="S16" s="25"/>
      <c r="T16" s="26"/>
      <c r="U16" s="35"/>
      <c r="V16" s="36"/>
      <c r="W16" s="42">
        <f>SUM(W1:W15)</f>
        <v>316614632</v>
      </c>
      <c r="X16" s="39">
        <f>SUM(X1:X15)</f>
        <v>12257207</v>
      </c>
      <c r="Y16" s="39">
        <f>SUM(Y1:Y15)</f>
        <v>0</v>
      </c>
      <c r="Z16" s="38">
        <f t="shared" si="1"/>
        <v>328871839</v>
      </c>
    </row>
    <row r="17" spans="23:26" x14ac:dyDescent="0.2">
      <c r="W17" s="43">
        <v>41723850</v>
      </c>
      <c r="X17" s="40">
        <v>986230</v>
      </c>
      <c r="Z17" s="38">
        <f>W17+X17</f>
        <v>42710080</v>
      </c>
    </row>
    <row r="20" spans="23:26" x14ac:dyDescent="0.2">
      <c r="W20" s="43" t="s">
        <v>2344</v>
      </c>
      <c r="X20" s="40">
        <f>W16-O16</f>
        <v>-127759018</v>
      </c>
    </row>
    <row r="21" spans="23:26" x14ac:dyDescent="0.2">
      <c r="Z21" s="40">
        <f>Z14-O14</f>
        <v>86685014</v>
      </c>
    </row>
  </sheetData>
  <dataValidations count="4">
    <dataValidation allowBlank="1" errorTitle="Entry Message" error="ENTER WHOLE NUMBERS_x000a__x000a_ZERO OR GREATER" sqref="J1 J11:J16 J3 J5 J7:J9" xr:uid="{00000000-0002-0000-0500-000000000000}"/>
    <dataValidation type="whole" allowBlank="1" showInputMessage="1" showErrorMessage="1" errorTitle="Entry Message" error="ENTER OCCUPANCY CODE FROM _x000a__x000a_WORKSHEET.  THIS IS A WHOLE_x000a__x000a_NUMBER RANGING FROM  0 TO 39" sqref="N11:N16 N3 N1 N5 N7:N9" xr:uid="{00000000-0002-0000-0500-000001000000}">
      <formula1>0</formula1>
      <formula2>39</formula2>
    </dataValidation>
    <dataValidation type="whole" allowBlank="1" showInputMessage="1" showErrorMessage="1" errorTitle="Entry Message" error="ENTER WHOLE NUMBERS_x000a__x000a_ZERO OR GREATER" sqref="K1:M1 K11:M16 K3:M3 K5:M5 K7:M9" xr:uid="{00000000-0002-0000-0500-000002000000}">
      <formula1>0</formula1>
      <formula2>1000000000000</formula2>
    </dataValidation>
    <dataValidation allowBlank="1" sqref="O1:O16" xr:uid="{00000000-0002-0000-0500-000003000000}"/>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E34"/>
  <sheetViews>
    <sheetView topLeftCell="A19" workbookViewId="0">
      <selection activeCell="G19" sqref="G19"/>
    </sheetView>
  </sheetViews>
  <sheetFormatPr defaultRowHeight="12.75" x14ac:dyDescent="0.2"/>
  <cols>
    <col min="1" max="1" width="34.85546875" customWidth="1"/>
    <col min="2" max="2" width="3.28515625" customWidth="1"/>
    <col min="3" max="3" width="19.28515625" customWidth="1"/>
    <col min="4" max="4" width="15.7109375" customWidth="1"/>
    <col min="5" max="5" width="17.7109375" customWidth="1"/>
  </cols>
  <sheetData>
    <row r="5" spans="1:5" x14ac:dyDescent="0.2">
      <c r="A5" s="51" t="s">
        <v>2607</v>
      </c>
      <c r="C5" s="47" t="s">
        <v>2608</v>
      </c>
      <c r="D5" s="48" t="s">
        <v>2645</v>
      </c>
      <c r="E5" s="48" t="s">
        <v>2644</v>
      </c>
    </row>
    <row r="7" spans="1:5" x14ac:dyDescent="0.2">
      <c r="A7" t="s">
        <v>2609</v>
      </c>
      <c r="C7" s="40">
        <v>31639136</v>
      </c>
      <c r="D7" s="40">
        <f>C7*0.03</f>
        <v>949174.08</v>
      </c>
      <c r="E7" s="40">
        <f>C7+D7</f>
        <v>32588310.079999998</v>
      </c>
    </row>
    <row r="8" spans="1:5" x14ac:dyDescent="0.2">
      <c r="A8" s="49" t="s">
        <v>2610</v>
      </c>
      <c r="C8" s="40">
        <v>17896710</v>
      </c>
      <c r="D8" s="40">
        <f t="shared" ref="D8:D27" si="0">C8*0.03</f>
        <v>536901.29999999993</v>
      </c>
      <c r="E8" s="40">
        <f t="shared" ref="E8:E26" si="1">C8+D8</f>
        <v>18433611.300000001</v>
      </c>
    </row>
    <row r="9" spans="1:5" x14ac:dyDescent="0.2">
      <c r="A9" s="49" t="s">
        <v>2611</v>
      </c>
      <c r="C9" s="40">
        <v>33484800</v>
      </c>
      <c r="D9" s="40">
        <f t="shared" si="0"/>
        <v>1004544</v>
      </c>
      <c r="E9" s="40">
        <f t="shared" si="1"/>
        <v>34489344</v>
      </c>
    </row>
    <row r="10" spans="1:5" x14ac:dyDescent="0.2">
      <c r="A10" t="s">
        <v>2612</v>
      </c>
      <c r="C10" s="40">
        <v>24268850</v>
      </c>
      <c r="D10" s="40">
        <f t="shared" si="0"/>
        <v>728065.5</v>
      </c>
      <c r="E10" s="40">
        <f t="shared" si="1"/>
        <v>24996915.5</v>
      </c>
    </row>
    <row r="11" spans="1:5" x14ac:dyDescent="0.2">
      <c r="A11" t="s">
        <v>2613</v>
      </c>
      <c r="C11" s="40">
        <v>38591450</v>
      </c>
      <c r="D11" s="40">
        <f t="shared" si="0"/>
        <v>1157743.5</v>
      </c>
      <c r="E11" s="40">
        <f t="shared" si="1"/>
        <v>39749193.5</v>
      </c>
    </row>
    <row r="12" spans="1:5" x14ac:dyDescent="0.2">
      <c r="A12" t="s">
        <v>2614</v>
      </c>
      <c r="C12" s="40">
        <v>30271480</v>
      </c>
      <c r="D12" s="40">
        <f t="shared" si="0"/>
        <v>908144.4</v>
      </c>
      <c r="E12" s="40">
        <f t="shared" si="1"/>
        <v>31179624.399999999</v>
      </c>
    </row>
    <row r="13" spans="1:5" x14ac:dyDescent="0.2">
      <c r="A13" s="49" t="s">
        <v>2615</v>
      </c>
      <c r="C13" s="40">
        <v>8066000</v>
      </c>
      <c r="D13" s="40">
        <f t="shared" si="0"/>
        <v>241980</v>
      </c>
      <c r="E13" s="40">
        <f t="shared" si="1"/>
        <v>8307980</v>
      </c>
    </row>
    <row r="14" spans="1:5" x14ac:dyDescent="0.2">
      <c r="A14" t="s">
        <v>2616</v>
      </c>
      <c r="C14" s="40">
        <v>57083300</v>
      </c>
      <c r="D14" s="40">
        <f t="shared" si="0"/>
        <v>1712499</v>
      </c>
      <c r="E14" s="40">
        <f t="shared" si="1"/>
        <v>58795799</v>
      </c>
    </row>
    <row r="15" spans="1:5" x14ac:dyDescent="0.2">
      <c r="A15" t="s">
        <v>2617</v>
      </c>
      <c r="C15" s="40">
        <v>112091240</v>
      </c>
      <c r="D15" s="40">
        <f t="shared" si="0"/>
        <v>3362737.1999999997</v>
      </c>
      <c r="E15" s="40">
        <f t="shared" si="1"/>
        <v>115453977.2</v>
      </c>
    </row>
    <row r="16" spans="1:5" x14ac:dyDescent="0.2">
      <c r="A16" t="s">
        <v>2618</v>
      </c>
      <c r="C16" s="40">
        <v>267710670</v>
      </c>
      <c r="D16" s="40">
        <f t="shared" si="0"/>
        <v>8031320.0999999996</v>
      </c>
      <c r="E16" s="40">
        <f t="shared" si="1"/>
        <v>275741990.10000002</v>
      </c>
    </row>
    <row r="17" spans="1:5" x14ac:dyDescent="0.2">
      <c r="A17" t="s">
        <v>2619</v>
      </c>
      <c r="C17" s="40">
        <v>3270000</v>
      </c>
      <c r="D17" s="40">
        <f t="shared" si="0"/>
        <v>98100</v>
      </c>
      <c r="E17" s="40">
        <f t="shared" si="1"/>
        <v>3368100</v>
      </c>
    </row>
    <row r="18" spans="1:5" x14ac:dyDescent="0.2">
      <c r="A18" t="s">
        <v>2620</v>
      </c>
      <c r="C18" s="40">
        <v>9466650</v>
      </c>
      <c r="D18" s="40">
        <f t="shared" si="0"/>
        <v>283999.5</v>
      </c>
      <c r="E18" s="40">
        <f t="shared" si="1"/>
        <v>9750649.5</v>
      </c>
    </row>
    <row r="19" spans="1:5" x14ac:dyDescent="0.2">
      <c r="A19" t="s">
        <v>2621</v>
      </c>
      <c r="C19" s="40">
        <v>71155200</v>
      </c>
      <c r="D19" s="40">
        <f t="shared" si="0"/>
        <v>2134656</v>
      </c>
      <c r="E19" s="40">
        <f t="shared" si="1"/>
        <v>73289856</v>
      </c>
    </row>
    <row r="20" spans="1:5" x14ac:dyDescent="0.2">
      <c r="A20" t="s">
        <v>2622</v>
      </c>
      <c r="C20" s="40">
        <v>55699000</v>
      </c>
      <c r="D20" s="40">
        <f t="shared" si="0"/>
        <v>1670970</v>
      </c>
      <c r="E20" s="40">
        <f t="shared" si="1"/>
        <v>57369970</v>
      </c>
    </row>
    <row r="21" spans="1:5" x14ac:dyDescent="0.2">
      <c r="A21" t="s">
        <v>2623</v>
      </c>
      <c r="C21" s="40">
        <v>23080750</v>
      </c>
      <c r="D21" s="40">
        <f t="shared" si="0"/>
        <v>692422.5</v>
      </c>
      <c r="E21" s="40">
        <f t="shared" si="1"/>
        <v>23773172.5</v>
      </c>
    </row>
    <row r="22" spans="1:5" x14ac:dyDescent="0.2">
      <c r="A22" t="s">
        <v>2624</v>
      </c>
      <c r="C22" s="40">
        <v>94208700</v>
      </c>
      <c r="D22" s="40">
        <f t="shared" si="0"/>
        <v>2826261</v>
      </c>
      <c r="E22" s="40">
        <f t="shared" si="1"/>
        <v>97034961</v>
      </c>
    </row>
    <row r="23" spans="1:5" x14ac:dyDescent="0.2">
      <c r="A23" t="s">
        <v>2625</v>
      </c>
      <c r="C23" s="40">
        <v>51198390</v>
      </c>
      <c r="D23" s="40">
        <f t="shared" si="0"/>
        <v>1535951.7</v>
      </c>
      <c r="E23" s="40">
        <f t="shared" si="1"/>
        <v>52734341.700000003</v>
      </c>
    </row>
    <row r="24" spans="1:5" x14ac:dyDescent="0.2">
      <c r="A24" s="49" t="s">
        <v>2626</v>
      </c>
      <c r="C24" s="40">
        <v>36433250</v>
      </c>
      <c r="D24" s="40">
        <f t="shared" si="0"/>
        <v>1092997.5</v>
      </c>
      <c r="E24" s="40">
        <f t="shared" si="1"/>
        <v>37526247.5</v>
      </c>
    </row>
    <row r="25" spans="1:5" x14ac:dyDescent="0.2">
      <c r="A25" t="s">
        <v>2627</v>
      </c>
      <c r="C25" s="40">
        <v>30695490</v>
      </c>
      <c r="D25" s="40">
        <f t="shared" si="0"/>
        <v>920864.7</v>
      </c>
      <c r="E25" s="40">
        <f t="shared" si="1"/>
        <v>31616354.699999999</v>
      </c>
    </row>
    <row r="26" spans="1:5" x14ac:dyDescent="0.2">
      <c r="A26" t="s">
        <v>2628</v>
      </c>
      <c r="C26" s="40">
        <v>39906170</v>
      </c>
      <c r="D26" s="40">
        <f t="shared" si="0"/>
        <v>1197185.0999999999</v>
      </c>
      <c r="E26" s="40">
        <f t="shared" si="1"/>
        <v>41103355.100000001</v>
      </c>
    </row>
    <row r="27" spans="1:5" x14ac:dyDescent="0.2">
      <c r="A27" t="s">
        <v>2629</v>
      </c>
      <c r="C27" s="40">
        <v>8094340</v>
      </c>
      <c r="D27" s="40">
        <f t="shared" si="0"/>
        <v>242830.19999999998</v>
      </c>
      <c r="E27" s="40">
        <f>C27+D27</f>
        <v>8337170.2000000002</v>
      </c>
    </row>
    <row r="28" spans="1:5" x14ac:dyDescent="0.2">
      <c r="C28" s="40"/>
      <c r="D28" s="40"/>
      <c r="E28" s="40"/>
    </row>
    <row r="29" spans="1:5" x14ac:dyDescent="0.2">
      <c r="C29" s="40">
        <f>SUM(C7:C27)</f>
        <v>1044311576</v>
      </c>
      <c r="D29" s="40">
        <f>SUM(D7:D27)</f>
        <v>31329347.279999997</v>
      </c>
      <c r="E29" s="40">
        <f>SUM(E7:E27)</f>
        <v>1075640923.2800002</v>
      </c>
    </row>
    <row r="32" spans="1:5" x14ac:dyDescent="0.2">
      <c r="A32" s="44" t="s">
        <v>2599</v>
      </c>
      <c r="C32" s="45">
        <f>C29</f>
        <v>1044311576</v>
      </c>
      <c r="D32" s="45" t="s">
        <v>2054</v>
      </c>
      <c r="E32" s="45" t="s">
        <v>2054</v>
      </c>
    </row>
    <row r="34" spans="1:3" x14ac:dyDescent="0.2">
      <c r="A34" s="44" t="s">
        <v>2600</v>
      </c>
      <c r="C34" s="40">
        <f>C32-C29</f>
        <v>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E34"/>
  <sheetViews>
    <sheetView topLeftCell="A22" workbookViewId="0">
      <selection activeCell="H43" sqref="H43"/>
    </sheetView>
  </sheetViews>
  <sheetFormatPr defaultRowHeight="12.75" x14ac:dyDescent="0.2"/>
  <cols>
    <col min="1" max="1" width="34.85546875" bestFit="1" customWidth="1"/>
    <col min="2" max="2" width="3.28515625" customWidth="1"/>
    <col min="3" max="3" width="19.28515625" customWidth="1"/>
    <col min="4" max="4" width="15.7109375" customWidth="1"/>
    <col min="5" max="5" width="17.7109375" customWidth="1"/>
  </cols>
  <sheetData>
    <row r="5" spans="1:5" x14ac:dyDescent="0.2">
      <c r="A5" s="51" t="s">
        <v>2607</v>
      </c>
      <c r="C5" s="47" t="s">
        <v>2608</v>
      </c>
      <c r="D5" s="48" t="s">
        <v>2645</v>
      </c>
      <c r="E5" s="48" t="s">
        <v>2644</v>
      </c>
    </row>
    <row r="7" spans="1:5" x14ac:dyDescent="0.2">
      <c r="A7" t="s">
        <v>2609</v>
      </c>
      <c r="C7" s="40">
        <v>574263182.00884247</v>
      </c>
      <c r="D7" s="40">
        <f>C7*0.03</f>
        <v>17227895.460265275</v>
      </c>
      <c r="E7" s="40">
        <f>C7+D7</f>
        <v>591491077.46910775</v>
      </c>
    </row>
    <row r="8" spans="1:5" x14ac:dyDescent="0.2">
      <c r="A8" s="49" t="s">
        <v>2610</v>
      </c>
      <c r="C8" s="40">
        <v>321555147.22206724</v>
      </c>
      <c r="D8" s="40">
        <f t="shared" ref="D8:D27" si="0">C8*0.03</f>
        <v>9646654.4166620169</v>
      </c>
      <c r="E8" s="40">
        <f t="shared" ref="E8:E27" si="1">C8+D8</f>
        <v>331201801.63872927</v>
      </c>
    </row>
    <row r="9" spans="1:5" x14ac:dyDescent="0.2">
      <c r="A9" s="49" t="s">
        <v>2611</v>
      </c>
      <c r="C9" s="40">
        <v>546808105.79135585</v>
      </c>
      <c r="D9" s="40">
        <f t="shared" si="0"/>
        <v>16404243.173740676</v>
      </c>
      <c r="E9" s="40">
        <f t="shared" si="1"/>
        <v>563212348.96509647</v>
      </c>
    </row>
    <row r="10" spans="1:5" x14ac:dyDescent="0.2">
      <c r="A10" t="s">
        <v>2612</v>
      </c>
      <c r="C10" s="40">
        <v>673313690.96110082</v>
      </c>
      <c r="D10" s="40">
        <f t="shared" si="0"/>
        <v>20199410.728833023</v>
      </c>
      <c r="E10" s="40">
        <f t="shared" si="1"/>
        <v>693513101.6899339</v>
      </c>
    </row>
    <row r="11" spans="1:5" x14ac:dyDescent="0.2">
      <c r="A11" t="s">
        <v>2613</v>
      </c>
      <c r="C11" s="40">
        <v>564394134.556512</v>
      </c>
      <c r="D11" s="40">
        <f t="shared" si="0"/>
        <v>16931824.036695361</v>
      </c>
      <c r="E11" s="40">
        <f t="shared" si="1"/>
        <v>581325958.59320736</v>
      </c>
    </row>
    <row r="12" spans="1:5" x14ac:dyDescent="0.2">
      <c r="A12" t="s">
        <v>2614</v>
      </c>
      <c r="C12" s="40">
        <v>354512629.54598409</v>
      </c>
      <c r="D12" s="40">
        <f t="shared" si="0"/>
        <v>10635378.886379523</v>
      </c>
      <c r="E12" s="40">
        <f t="shared" si="1"/>
        <v>365148008.43236363</v>
      </c>
    </row>
    <row r="13" spans="1:5" x14ac:dyDescent="0.2">
      <c r="A13" s="49" t="s">
        <v>2615</v>
      </c>
      <c r="C13" s="40">
        <v>25710048</v>
      </c>
      <c r="D13" s="40">
        <f t="shared" si="0"/>
        <v>771301.44</v>
      </c>
      <c r="E13" s="40">
        <f t="shared" si="1"/>
        <v>26481349.440000001</v>
      </c>
    </row>
    <row r="14" spans="1:5" x14ac:dyDescent="0.2">
      <c r="A14" t="s">
        <v>2616</v>
      </c>
      <c r="C14" s="40">
        <v>1037831108.0177665</v>
      </c>
      <c r="D14" s="40">
        <f t="shared" si="0"/>
        <v>31134933.240532994</v>
      </c>
      <c r="E14" s="40">
        <f t="shared" si="1"/>
        <v>1068966041.2582995</v>
      </c>
    </row>
    <row r="15" spans="1:5" x14ac:dyDescent="0.2">
      <c r="A15" t="s">
        <v>2617</v>
      </c>
      <c r="C15" s="40">
        <v>1008420550.1255809</v>
      </c>
      <c r="D15" s="40">
        <f t="shared" si="0"/>
        <v>30252616.503767427</v>
      </c>
      <c r="E15" s="40">
        <f t="shared" si="1"/>
        <v>1038673166.6293483</v>
      </c>
    </row>
    <row r="16" spans="1:5" x14ac:dyDescent="0.2">
      <c r="A16" t="s">
        <v>2618</v>
      </c>
      <c r="C16" s="40">
        <v>1953866701.288069</v>
      </c>
      <c r="D16" s="40">
        <f t="shared" si="0"/>
        <v>58616001.038642071</v>
      </c>
      <c r="E16" s="40">
        <f t="shared" si="1"/>
        <v>2012482702.3267112</v>
      </c>
    </row>
    <row r="17" spans="1:5" x14ac:dyDescent="0.2">
      <c r="A17" t="s">
        <v>2619</v>
      </c>
      <c r="C17" s="40">
        <v>36728640</v>
      </c>
      <c r="D17" s="40">
        <f t="shared" si="0"/>
        <v>1101859.2</v>
      </c>
      <c r="E17" s="40">
        <f t="shared" si="1"/>
        <v>37830499.200000003</v>
      </c>
    </row>
    <row r="18" spans="1:5" x14ac:dyDescent="0.2">
      <c r="A18" t="s">
        <v>2620</v>
      </c>
      <c r="C18" s="40">
        <v>474854425.94903046</v>
      </c>
      <c r="D18" s="40">
        <f t="shared" si="0"/>
        <v>14245632.778470913</v>
      </c>
      <c r="E18" s="40">
        <f t="shared" si="1"/>
        <v>489100058.72750139</v>
      </c>
    </row>
    <row r="19" spans="1:5" x14ac:dyDescent="0.2">
      <c r="A19" t="s">
        <v>2621</v>
      </c>
      <c r="C19" s="40">
        <v>1000916586.4397441</v>
      </c>
      <c r="D19" s="40">
        <f t="shared" si="0"/>
        <v>30027497.593192324</v>
      </c>
      <c r="E19" s="40">
        <f t="shared" si="1"/>
        <v>1030944084.0329365</v>
      </c>
    </row>
    <row r="20" spans="1:5" x14ac:dyDescent="0.2">
      <c r="A20" t="s">
        <v>2622</v>
      </c>
      <c r="C20" s="40">
        <v>971053132.22985601</v>
      </c>
      <c r="D20" s="40">
        <f t="shared" si="0"/>
        <v>29131593.966895681</v>
      </c>
      <c r="E20" s="40">
        <f t="shared" si="1"/>
        <v>1000184726.1967517</v>
      </c>
    </row>
    <row r="21" spans="1:5" x14ac:dyDescent="0.2">
      <c r="A21" t="s">
        <v>2623</v>
      </c>
      <c r="C21" s="40">
        <v>683170330.56405127</v>
      </c>
      <c r="D21" s="40">
        <f t="shared" si="0"/>
        <v>20495109.916921537</v>
      </c>
      <c r="E21" s="40">
        <f t="shared" si="1"/>
        <v>703665440.48097277</v>
      </c>
    </row>
    <row r="22" spans="1:5" x14ac:dyDescent="0.2">
      <c r="A22" t="s">
        <v>2624</v>
      </c>
      <c r="C22" s="40">
        <v>993140892.51914239</v>
      </c>
      <c r="D22" s="40">
        <f t="shared" si="0"/>
        <v>29794226.775574271</v>
      </c>
      <c r="E22" s="40">
        <f t="shared" si="1"/>
        <v>1022935119.2947167</v>
      </c>
    </row>
    <row r="23" spans="1:5" x14ac:dyDescent="0.2">
      <c r="A23" t="s">
        <v>2625</v>
      </c>
      <c r="C23" s="40">
        <v>671561327.70895708</v>
      </c>
      <c r="D23" s="40">
        <f t="shared" si="0"/>
        <v>20146839.831268713</v>
      </c>
      <c r="E23" s="40">
        <f t="shared" si="1"/>
        <v>691708167.54022574</v>
      </c>
    </row>
    <row r="24" spans="1:5" x14ac:dyDescent="0.2">
      <c r="A24" s="49" t="s">
        <v>2626</v>
      </c>
      <c r="C24" s="40">
        <v>381122429.32408327</v>
      </c>
      <c r="D24" s="40">
        <f t="shared" si="0"/>
        <v>11433672.879722498</v>
      </c>
      <c r="E24" s="40">
        <f t="shared" si="1"/>
        <v>392556102.20380574</v>
      </c>
    </row>
    <row r="25" spans="1:5" x14ac:dyDescent="0.2">
      <c r="A25" t="s">
        <v>2627</v>
      </c>
      <c r="C25" s="40">
        <v>233863956.0511488</v>
      </c>
      <c r="D25" s="40">
        <f t="shared" si="0"/>
        <v>7015918.6815344635</v>
      </c>
      <c r="E25" s="40">
        <f t="shared" si="1"/>
        <v>240879874.73268327</v>
      </c>
    </row>
    <row r="26" spans="1:5" x14ac:dyDescent="0.2">
      <c r="A26" t="s">
        <v>2628</v>
      </c>
      <c r="C26" s="40">
        <v>221663736.12165123</v>
      </c>
      <c r="D26" s="40">
        <f t="shared" si="0"/>
        <v>6649912.0836495366</v>
      </c>
      <c r="E26" s="40">
        <f t="shared" si="1"/>
        <v>228313648.20530078</v>
      </c>
    </row>
    <row r="27" spans="1:5" x14ac:dyDescent="0.2">
      <c r="A27" t="s">
        <v>2629</v>
      </c>
      <c r="C27" s="40">
        <v>232614720.00000003</v>
      </c>
      <c r="D27" s="40">
        <f t="shared" si="0"/>
        <v>6978441.6000000006</v>
      </c>
      <c r="E27" s="40">
        <f t="shared" si="1"/>
        <v>239593161.60000002</v>
      </c>
    </row>
    <row r="28" spans="1:5" x14ac:dyDescent="0.2">
      <c r="C28" s="40"/>
      <c r="D28" s="40"/>
      <c r="E28" s="40"/>
    </row>
    <row r="29" spans="1:5" x14ac:dyDescent="0.2">
      <c r="C29" s="40">
        <f>SUM(C7:C27)</f>
        <v>12961365474.424944</v>
      </c>
      <c r="D29" s="40">
        <f>SUM(D7:D27)</f>
        <v>388840964.23274833</v>
      </c>
      <c r="E29" s="40">
        <f>SUM(E7:E27)</f>
        <v>13350206438.657692</v>
      </c>
    </row>
    <row r="32" spans="1:5" x14ac:dyDescent="0.2">
      <c r="A32" s="44" t="s">
        <v>2599</v>
      </c>
      <c r="C32" s="45">
        <f>C29</f>
        <v>12961365474.424944</v>
      </c>
      <c r="D32" s="45" t="s">
        <v>2054</v>
      </c>
      <c r="E32" s="45" t="s">
        <v>2054</v>
      </c>
    </row>
    <row r="34" spans="1:3" x14ac:dyDescent="0.2">
      <c r="A34" s="44" t="s">
        <v>2600</v>
      </c>
      <c r="C34" s="40">
        <f>C32-C29</f>
        <v>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3:E17"/>
  <sheetViews>
    <sheetView topLeftCell="A4" workbookViewId="0">
      <selection activeCell="A18" sqref="A18"/>
    </sheetView>
  </sheetViews>
  <sheetFormatPr defaultRowHeight="12.75" x14ac:dyDescent="0.2"/>
  <cols>
    <col min="1" max="1" width="34.85546875" customWidth="1"/>
    <col min="2" max="2" width="3.28515625" customWidth="1"/>
    <col min="3" max="3" width="19.28515625" customWidth="1"/>
    <col min="4" max="4" width="15.7109375" customWidth="1"/>
    <col min="5" max="5" width="17.7109375" customWidth="1"/>
  </cols>
  <sheetData>
    <row r="3" spans="1:5" ht="18" x14ac:dyDescent="0.25">
      <c r="A3" s="53" t="s">
        <v>2476</v>
      </c>
    </row>
    <row r="5" spans="1:5" x14ac:dyDescent="0.2">
      <c r="A5" s="51" t="s">
        <v>2648</v>
      </c>
      <c r="C5" s="47" t="s">
        <v>2649</v>
      </c>
      <c r="D5" s="48" t="s">
        <v>2598</v>
      </c>
      <c r="E5" s="47" t="s">
        <v>2650</v>
      </c>
    </row>
    <row r="7" spans="1:5" s="44" customFormat="1" x14ac:dyDescent="0.2">
      <c r="A7" s="50" t="s">
        <v>2646</v>
      </c>
      <c r="B7" s="56" t="s">
        <v>2647</v>
      </c>
      <c r="C7" s="57">
        <v>1150000</v>
      </c>
      <c r="D7" s="45">
        <f>C7*0.01</f>
        <v>11500</v>
      </c>
      <c r="E7" s="45">
        <f>C7+D7</f>
        <v>1161500</v>
      </c>
    </row>
    <row r="8" spans="1:5" x14ac:dyDescent="0.2">
      <c r="A8" s="49"/>
      <c r="C8" s="40"/>
      <c r="D8" s="40"/>
      <c r="E8" s="40"/>
    </row>
    <row r="9" spans="1:5" x14ac:dyDescent="0.2">
      <c r="C9" s="40">
        <f>SUM(C7:C8)</f>
        <v>1150000</v>
      </c>
      <c r="D9" s="40">
        <f>SUM(D7:D8)</f>
        <v>11500</v>
      </c>
      <c r="E9" s="40">
        <f>SUM(E7:E8)</f>
        <v>1161500</v>
      </c>
    </row>
    <row r="12" spans="1:5" x14ac:dyDescent="0.2">
      <c r="A12" s="44" t="s">
        <v>2599</v>
      </c>
      <c r="C12" s="45">
        <f>C9</f>
        <v>1150000</v>
      </c>
      <c r="D12" s="45" t="s">
        <v>2054</v>
      </c>
      <c r="E12" s="45" t="s">
        <v>2054</v>
      </c>
    </row>
    <row r="14" spans="1:5" x14ac:dyDescent="0.2">
      <c r="A14" s="44" t="s">
        <v>2600</v>
      </c>
      <c r="C14" s="40">
        <f>C12-C9</f>
        <v>0</v>
      </c>
    </row>
    <row r="17" spans="1:1" x14ac:dyDescent="0.2">
      <c r="A17" s="44" t="s">
        <v>2651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Location Data</vt:lpstr>
      <vt:lpstr>Underwriters Schedule</vt:lpstr>
      <vt:lpstr>Libraries</vt:lpstr>
      <vt:lpstr>SUNY Bldg - 1% Increase</vt:lpstr>
      <vt:lpstr>DASNY Bldg-Contents 1% Increase</vt:lpstr>
      <vt:lpstr>Sheet1</vt:lpstr>
      <vt:lpstr>CUNY Contents 3% Increase 2018 </vt:lpstr>
      <vt:lpstr>CUNY Bldg 3% Increase  2018</vt:lpstr>
      <vt:lpstr>OASAS Bldg-Contents 1% Increase</vt:lpstr>
      <vt:lpstr>Interfaith Changes 2018</vt:lpstr>
      <vt:lpstr>Occupancy Description</vt:lpstr>
      <vt:lpstr>ISO FireConstruction Code</vt:lpstr>
      <vt:lpstr>Additions and Deletions (2)</vt:lpstr>
      <vt:lpstr>Additions and Deletions</vt:lpstr>
      <vt:lpstr>'Additions and Deletions (2)'!Print_Area</vt:lpstr>
      <vt:lpstr>'CUNY Contents 3% Increase 2018 '!Print_Area</vt:lpstr>
      <vt:lpstr>'Location Data'!Print_Area</vt:lpstr>
      <vt:lpstr>'SUNY Bldg - 1% Increase'!Print_Area</vt:lpstr>
      <vt:lpstr>'Underwriters Schedule'!Print_Area</vt:lpstr>
      <vt:lpstr>'Location Data'!Print_Titles</vt:lpstr>
      <vt:lpstr>'Underwriters Schedule'!Print_Titles</vt:lpstr>
    </vt:vector>
  </TitlesOfParts>
  <Company>Allianz Insurance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 Kim M</dc:creator>
  <cp:keywords>corrected contents total</cp:keywords>
  <cp:lastModifiedBy>Dodson, Ann</cp:lastModifiedBy>
  <cp:lastPrinted>2019-07-10T15:41:42Z</cp:lastPrinted>
  <dcterms:created xsi:type="dcterms:W3CDTF">2001-11-21T16:04:17Z</dcterms:created>
  <dcterms:modified xsi:type="dcterms:W3CDTF">2020-06-23T14:37:45Z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